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D:\銀保建議書\靜怡\健康險\SDH-金卡安心-1140602\"/>
    </mc:Choice>
  </mc:AlternateContent>
  <xr:revisionPtr revIDLastSave="0" documentId="13_ncr:1_{69352065-871A-48F8-B76B-CFE60D4F1D1B}" xr6:coauthVersionLast="47" xr6:coauthVersionMax="47" xr10:uidLastSave="{00000000-0000-0000-0000-000000000000}"/>
  <bookViews>
    <workbookView xWindow="-120" yWindow="-120" windowWidth="29040" windowHeight="15720" firstSheet="4" activeTab="4" xr2:uid="{00000000-000D-0000-FFFF-FFFF00000000}"/>
  </bookViews>
  <sheets>
    <sheet name="揭露" sheetId="26" state="veryHidden" r:id="rId1"/>
    <sheet name="P_DATA" sheetId="25" state="veryHidden" r:id="rId2"/>
    <sheet name="PY" sheetId="29" state="veryHidden" r:id="rId3"/>
    <sheet name="OP" sheetId="22" state="veryHidden" r:id="rId4"/>
    <sheet name="輸入頁" sheetId="9" r:id="rId5"/>
    <sheet name="列印頁" sheetId="15" r:id="rId6"/>
  </sheets>
  <definedNames>
    <definedName name="BD">輸入頁!$E$7</definedName>
    <definedName name="BGP">OP!$C$30</definedName>
    <definedName name="CV">P_DATA!$Q$427:$DX$844</definedName>
    <definedName name="DIE">P_DATA!$ED$2:$IK$420</definedName>
    <definedName name="EXP">P_DATA!$Q$2:$DX$420</definedName>
    <definedName name="GP">P_DATA!$J:$K</definedName>
    <definedName name="HL_1">P_DATA!$Q$850:$DX$1267</definedName>
    <definedName name="HL_2">P_DATA!$ED$850:$IK$1267</definedName>
    <definedName name="HL_3">P_DATA!$Q$1276:$DX$1693</definedName>
    <definedName name="IN">輸入頁!$E$5</definedName>
    <definedName name="MGP">OP!$C$35</definedName>
    <definedName name="PA">P_DATA!$ED$426:$IK$844</definedName>
    <definedName name="PI">OP!$AK$4:$AL$90</definedName>
    <definedName name="PM">輸入頁!$E$17</definedName>
    <definedName name="_xlnm.Print_Area" localSheetId="5">列印頁!$A$1:$X$309</definedName>
    <definedName name="_xlnm.Print_Area" localSheetId="4">輸入頁!$A$1:$T$45</definedName>
    <definedName name="PYO">PY!$D$4</definedName>
    <definedName name="PYR">PY!$C$11</definedName>
    <definedName name="PYY">PY!$C$4</definedName>
    <definedName name="SEX">輸入頁!$K$5</definedName>
    <definedName name="WORDING">OP!$P$2:$Q$20</definedName>
    <definedName name="WORDINGP">OP!$AD$2:$AE$41</definedName>
    <definedName name="YPN">輸入頁!$D$35</definedName>
    <definedName name="主約1">OP!$H$43:$H$45</definedName>
    <definedName name="保額倍數">OP!$B$87:$C$197</definedName>
    <definedName name="繳">OP!$H$17:$H$21</definedName>
    <definedName name="繳別首">OP!$L$31:$L$35</definedName>
    <definedName name="繳別續">OP!$M$31:$M$35</definedName>
    <definedName name="關係">OP!$B$143:$B$147</definedName>
  </definedNames>
  <calcPr calcId="191029"/>
  <webPublishObjects count="1">
    <webPublishObject id="30313" divId="e-test0804_30313" destinationFile="D:\Documents and Settings\Administrator.NONE-7C44F5C952\桌面\自製試算表\e-test0804.htm"/>
  </webPublishObject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2" l="1"/>
  <c r="U21" i="15"/>
  <c r="J4" i="25" l="1"/>
  <c r="J5" i="25"/>
  <c r="J6" i="25"/>
  <c r="J7" i="25"/>
  <c r="J8" i="25"/>
  <c r="J9" i="25"/>
  <c r="J10"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42" i="25"/>
  <c r="J43" i="25"/>
  <c r="J44" i="25"/>
  <c r="J45" i="25"/>
  <c r="J46" i="25"/>
  <c r="J47" i="25"/>
  <c r="J48" i="25"/>
  <c r="J49" i="25"/>
  <c r="J50" i="25"/>
  <c r="J51" i="25"/>
  <c r="J52" i="25"/>
  <c r="J53" i="25"/>
  <c r="J54" i="25"/>
  <c r="J55" i="25"/>
  <c r="J56" i="25"/>
  <c r="J57" i="25"/>
  <c r="J58" i="25"/>
  <c r="J59" i="25"/>
  <c r="J60" i="25"/>
  <c r="J61" i="25"/>
  <c r="J62" i="25"/>
  <c r="J63" i="25"/>
  <c r="J64" i="25"/>
  <c r="J65" i="25"/>
  <c r="J66" i="25"/>
  <c r="J67" i="25"/>
  <c r="J68" i="25"/>
  <c r="J69" i="25"/>
  <c r="J70" i="25"/>
  <c r="J71" i="25"/>
  <c r="J72" i="25"/>
  <c r="J73" i="25"/>
  <c r="J74" i="25"/>
  <c r="J75" i="25"/>
  <c r="J76" i="25"/>
  <c r="J77" i="25"/>
  <c r="J78" i="25"/>
  <c r="J79" i="25"/>
  <c r="J80" i="25"/>
  <c r="J81" i="25"/>
  <c r="J82" i="25"/>
  <c r="J83" i="25"/>
  <c r="J84" i="25"/>
  <c r="J85" i="25"/>
  <c r="J86" i="25"/>
  <c r="J87" i="25"/>
  <c r="J88" i="25"/>
  <c r="J89" i="25"/>
  <c r="J90" i="25"/>
  <c r="J91" i="25"/>
  <c r="J92" i="25"/>
  <c r="J93" i="25"/>
  <c r="J94" i="25"/>
  <c r="J95" i="25"/>
  <c r="J96" i="25"/>
  <c r="J97" i="25"/>
  <c r="J98" i="25"/>
  <c r="J99" i="25"/>
  <c r="J100" i="25"/>
  <c r="J101" i="25"/>
  <c r="J102" i="25"/>
  <c r="J103" i="25"/>
  <c r="J104" i="25"/>
  <c r="J105" i="25"/>
  <c r="J106" i="25"/>
  <c r="J107" i="25"/>
  <c r="J108" i="25"/>
  <c r="J109" i="25"/>
  <c r="J110" i="25"/>
  <c r="J111" i="25"/>
  <c r="J112" i="25"/>
  <c r="J113" i="25"/>
  <c r="J114" i="25"/>
  <c r="J115" i="25"/>
  <c r="J116" i="25"/>
  <c r="J117" i="25"/>
  <c r="J118" i="25"/>
  <c r="J119" i="25"/>
  <c r="J120" i="25"/>
  <c r="J121" i="25"/>
  <c r="J122" i="25"/>
  <c r="J123" i="25"/>
  <c r="J124" i="25"/>
  <c r="J125" i="25"/>
  <c r="J126" i="25"/>
  <c r="J127" i="25"/>
  <c r="J128" i="25"/>
  <c r="J129" i="25"/>
  <c r="J130" i="25"/>
  <c r="J131" i="25"/>
  <c r="J132" i="25"/>
  <c r="J133" i="25"/>
  <c r="J134" i="25"/>
  <c r="J135" i="25"/>
  <c r="J136" i="25"/>
  <c r="J137" i="25"/>
  <c r="J138" i="25"/>
  <c r="J139" i="25"/>
  <c r="J140" i="25"/>
  <c r="J141" i="25"/>
  <c r="J142" i="25"/>
  <c r="J143" i="25"/>
  <c r="J144" i="25"/>
  <c r="J145" i="25"/>
  <c r="J146" i="25"/>
  <c r="J147" i="25"/>
  <c r="J148" i="25"/>
  <c r="J149" i="25"/>
  <c r="J150" i="25"/>
  <c r="J151" i="25"/>
  <c r="J152" i="25"/>
  <c r="J153" i="25"/>
  <c r="J154" i="25"/>
  <c r="J155" i="25"/>
  <c r="J156" i="25"/>
  <c r="J157" i="25"/>
  <c r="J158" i="25"/>
  <c r="J159" i="25"/>
  <c r="J160" i="25"/>
  <c r="J161" i="25"/>
  <c r="J162" i="25"/>
  <c r="J163" i="25"/>
  <c r="J164" i="25"/>
  <c r="J165" i="25"/>
  <c r="J166" i="25"/>
  <c r="J167" i="25"/>
  <c r="J168" i="25"/>
  <c r="J169" i="25"/>
  <c r="J170" i="25"/>
  <c r="J171" i="25"/>
  <c r="J172" i="25"/>
  <c r="J173" i="25"/>
  <c r="J174" i="25"/>
  <c r="J175" i="25"/>
  <c r="J176" i="25"/>
  <c r="J177" i="25"/>
  <c r="J178" i="25"/>
  <c r="J179" i="25"/>
  <c r="J180" i="25"/>
  <c r="J181" i="25"/>
  <c r="J182" i="25"/>
  <c r="J183" i="25"/>
  <c r="J184" i="25"/>
  <c r="J185" i="25"/>
  <c r="J186" i="25"/>
  <c r="J187" i="25"/>
  <c r="J188" i="25"/>
  <c r="J189" i="25"/>
  <c r="J190" i="25"/>
  <c r="J191" i="25"/>
  <c r="J192" i="25"/>
  <c r="J193" i="25"/>
  <c r="J194" i="25"/>
  <c r="J195" i="25"/>
  <c r="J196" i="25"/>
  <c r="J197" i="25"/>
  <c r="J198" i="25"/>
  <c r="J199" i="25"/>
  <c r="J200" i="25"/>
  <c r="J201" i="25"/>
  <c r="J202" i="25"/>
  <c r="J203" i="25"/>
  <c r="J204" i="25"/>
  <c r="J205" i="25"/>
  <c r="J206" i="25"/>
  <c r="J207" i="25"/>
  <c r="J208" i="25"/>
  <c r="J209" i="25"/>
  <c r="J210" i="25"/>
  <c r="J211" i="25"/>
  <c r="J212" i="25"/>
  <c r="J213" i="25"/>
  <c r="J214" i="25"/>
  <c r="J215" i="25"/>
  <c r="J216" i="25"/>
  <c r="J217" i="25"/>
  <c r="J218" i="25"/>
  <c r="J219" i="25"/>
  <c r="J220" i="25"/>
  <c r="J221" i="25"/>
  <c r="J222" i="25"/>
  <c r="J223" i="25"/>
  <c r="J224" i="25"/>
  <c r="J225" i="25"/>
  <c r="J226" i="25"/>
  <c r="J227" i="25"/>
  <c r="J228" i="25"/>
  <c r="J229" i="25"/>
  <c r="J230" i="25"/>
  <c r="J231" i="25"/>
  <c r="J232" i="25"/>
  <c r="J233" i="25"/>
  <c r="J234" i="25"/>
  <c r="J235" i="25"/>
  <c r="J236" i="25"/>
  <c r="J237" i="25"/>
  <c r="J238" i="25"/>
  <c r="J239" i="25"/>
  <c r="J240" i="25"/>
  <c r="J241" i="25"/>
  <c r="J242" i="25"/>
  <c r="J243" i="25"/>
  <c r="J244" i="25"/>
  <c r="J245" i="25"/>
  <c r="J246" i="25"/>
  <c r="J247" i="25"/>
  <c r="J248" i="25"/>
  <c r="J249" i="25"/>
  <c r="J250" i="25"/>
  <c r="J251" i="25"/>
  <c r="J252" i="25"/>
  <c r="J253" i="25"/>
  <c r="J254" i="25"/>
  <c r="J255" i="25"/>
  <c r="J256" i="25"/>
  <c r="J257" i="25"/>
  <c r="J258" i="25"/>
  <c r="J259" i="25"/>
  <c r="J260" i="25"/>
  <c r="J261" i="25"/>
  <c r="J262" i="25"/>
  <c r="J263" i="25"/>
  <c r="J264" i="25"/>
  <c r="J265" i="25"/>
  <c r="J266" i="25"/>
  <c r="J267" i="25"/>
  <c r="J268" i="25"/>
  <c r="J269" i="25"/>
  <c r="J270" i="25"/>
  <c r="J271" i="25"/>
  <c r="J272" i="25"/>
  <c r="J273" i="25"/>
  <c r="J274" i="25"/>
  <c r="J275" i="25"/>
  <c r="J276" i="25"/>
  <c r="J277" i="25"/>
  <c r="J278" i="25"/>
  <c r="J279" i="25"/>
  <c r="J280" i="25"/>
  <c r="J281" i="25"/>
  <c r="J282" i="25"/>
  <c r="J283" i="25"/>
  <c r="J284" i="25"/>
  <c r="J285" i="25"/>
  <c r="J286" i="25"/>
  <c r="J287" i="25"/>
  <c r="J288" i="25"/>
  <c r="J289" i="25"/>
  <c r="J290" i="25"/>
  <c r="J291" i="25"/>
  <c r="J292" i="25"/>
  <c r="J293" i="25"/>
  <c r="J294" i="25"/>
  <c r="J295" i="25"/>
  <c r="J296" i="25"/>
  <c r="J297" i="25"/>
  <c r="J298" i="25"/>
  <c r="J299" i="25"/>
  <c r="J300" i="25"/>
  <c r="J301" i="25"/>
  <c r="J302" i="25"/>
  <c r="J303" i="25"/>
  <c r="J304" i="25"/>
  <c r="J305" i="25"/>
  <c r="J306" i="25"/>
  <c r="J307" i="25"/>
  <c r="J308" i="25"/>
  <c r="J309" i="25"/>
  <c r="J310" i="25"/>
  <c r="J311" i="25"/>
  <c r="J312" i="25"/>
  <c r="J313" i="25"/>
  <c r="J314" i="25"/>
  <c r="J315" i="25"/>
  <c r="J316" i="25"/>
  <c r="J317" i="25"/>
  <c r="J318" i="25"/>
  <c r="J319" i="25"/>
  <c r="J320" i="25"/>
  <c r="J321" i="25"/>
  <c r="J322" i="25"/>
  <c r="J323" i="25"/>
  <c r="J324" i="25"/>
  <c r="J325" i="25"/>
  <c r="J326" i="25"/>
  <c r="J327" i="25"/>
  <c r="J328" i="25"/>
  <c r="J329" i="25"/>
  <c r="J330" i="25"/>
  <c r="J331" i="25"/>
  <c r="J332" i="25"/>
  <c r="J333" i="25"/>
  <c r="J334" i="25"/>
  <c r="J335" i="25"/>
  <c r="J336" i="25"/>
  <c r="J337" i="25"/>
  <c r="J338" i="25"/>
  <c r="J339" i="25"/>
  <c r="J340" i="25"/>
  <c r="J341" i="25"/>
  <c r="J342" i="25"/>
  <c r="J343" i="25"/>
  <c r="J344" i="25"/>
  <c r="J345" i="25"/>
  <c r="J346" i="25"/>
  <c r="J347" i="25"/>
  <c r="J348" i="25"/>
  <c r="J349" i="25"/>
  <c r="J350" i="25"/>
  <c r="J351" i="25"/>
  <c r="J352" i="25"/>
  <c r="J353" i="25"/>
  <c r="J354" i="25"/>
  <c r="J355" i="25"/>
  <c r="J356" i="25"/>
  <c r="J357" i="25"/>
  <c r="J358" i="25"/>
  <c r="J359" i="25"/>
  <c r="J360" i="25"/>
  <c r="J361" i="25"/>
  <c r="J362" i="25"/>
  <c r="J363" i="25"/>
  <c r="J364" i="25"/>
  <c r="J365" i="25"/>
  <c r="J366" i="25"/>
  <c r="J367" i="25"/>
  <c r="J368" i="25"/>
  <c r="J369" i="25"/>
  <c r="J370" i="25"/>
  <c r="J371" i="25"/>
  <c r="J372" i="25"/>
  <c r="J373" i="25"/>
  <c r="J374" i="25"/>
  <c r="J375" i="25"/>
  <c r="J376" i="25"/>
  <c r="J377" i="25"/>
  <c r="J378" i="25"/>
  <c r="J379" i="25"/>
  <c r="J380" i="25"/>
  <c r="J381" i="25"/>
  <c r="J382" i="25"/>
  <c r="J383" i="25"/>
  <c r="J384" i="25"/>
  <c r="J385" i="25"/>
  <c r="J386" i="25"/>
  <c r="J387" i="25"/>
  <c r="J388" i="25"/>
  <c r="J389" i="25"/>
  <c r="J390" i="25"/>
  <c r="J391" i="25"/>
  <c r="J392" i="25"/>
  <c r="J393" i="25"/>
  <c r="J394" i="25"/>
  <c r="J395" i="25"/>
  <c r="J396" i="25"/>
  <c r="J397" i="25"/>
  <c r="J398" i="25"/>
  <c r="J399" i="25"/>
  <c r="J400" i="25"/>
  <c r="J401" i="25"/>
  <c r="J402" i="25"/>
  <c r="J403" i="25"/>
  <c r="J404" i="25"/>
  <c r="J405" i="25"/>
  <c r="J406" i="25"/>
  <c r="J407" i="25"/>
  <c r="J408" i="25"/>
  <c r="J409" i="25"/>
  <c r="J410" i="25"/>
  <c r="J411" i="25"/>
  <c r="J412" i="25"/>
  <c r="J413" i="25"/>
  <c r="J414" i="25"/>
  <c r="J415" i="25"/>
  <c r="J416" i="25"/>
  <c r="J417" i="25"/>
  <c r="J418" i="25"/>
  <c r="J419" i="25"/>
  <c r="J420" i="25"/>
  <c r="J2" i="25"/>
  <c r="J3" i="25"/>
  <c r="Q1277" i="25"/>
  <c r="Q1278" i="25"/>
  <c r="Q1279" i="25"/>
  <c r="Q1280" i="25"/>
  <c r="Q1281" i="25"/>
  <c r="Q1282" i="25"/>
  <c r="Q1283" i="25"/>
  <c r="Q1284" i="25"/>
  <c r="Q1285" i="25"/>
  <c r="Q1286" i="25"/>
  <c r="Q1287" i="25"/>
  <c r="Q1288" i="25"/>
  <c r="Q1289" i="25"/>
  <c r="Q1290" i="25"/>
  <c r="Q1291" i="25"/>
  <c r="Q1292" i="25"/>
  <c r="Q1293" i="25"/>
  <c r="Q1294" i="25"/>
  <c r="Q1295" i="25"/>
  <c r="Q1296" i="25"/>
  <c r="Q1297" i="25"/>
  <c r="Q1298" i="25"/>
  <c r="Q1299" i="25"/>
  <c r="Q1300" i="25"/>
  <c r="Q1301" i="25"/>
  <c r="Q1302" i="25"/>
  <c r="Q1303" i="25"/>
  <c r="Q1304" i="25"/>
  <c r="Q1305" i="25"/>
  <c r="Q1306" i="25"/>
  <c r="Q1307" i="25"/>
  <c r="Q1308" i="25"/>
  <c r="Q1309" i="25"/>
  <c r="Q1310" i="25"/>
  <c r="Q1311" i="25"/>
  <c r="Q1312" i="25"/>
  <c r="Q1313" i="25"/>
  <c r="Q1314" i="25"/>
  <c r="Q1315" i="25"/>
  <c r="Q1316" i="25"/>
  <c r="Q1317" i="25"/>
  <c r="Q1318" i="25"/>
  <c r="Q1319" i="25"/>
  <c r="Q1320" i="25"/>
  <c r="Q1321" i="25"/>
  <c r="Q1322" i="25"/>
  <c r="Q1323" i="25"/>
  <c r="Q1324" i="25"/>
  <c r="Q1325" i="25"/>
  <c r="Q1326" i="25"/>
  <c r="Q1327" i="25"/>
  <c r="Q1328" i="25"/>
  <c r="Q1329" i="25"/>
  <c r="Q1330" i="25"/>
  <c r="Q1331" i="25"/>
  <c r="Q1332" i="25"/>
  <c r="Q1333" i="25"/>
  <c r="Q1334" i="25"/>
  <c r="Q1335" i="25"/>
  <c r="Q1336" i="25"/>
  <c r="Q1337" i="25"/>
  <c r="Q1338" i="25"/>
  <c r="Q1339" i="25"/>
  <c r="Q1340" i="25"/>
  <c r="Q1341" i="25"/>
  <c r="Q1342" i="25"/>
  <c r="Q1343" i="25"/>
  <c r="Q1344" i="25"/>
  <c r="Q1345" i="25"/>
  <c r="Q1346" i="25"/>
  <c r="Q1347" i="25"/>
  <c r="Q1348" i="25"/>
  <c r="Q1349" i="25"/>
  <c r="Q1350" i="25"/>
  <c r="Q1351" i="25"/>
  <c r="Q1352" i="25"/>
  <c r="Q1353" i="25"/>
  <c r="Q1354" i="25"/>
  <c r="Q1355" i="25"/>
  <c r="Q1356" i="25"/>
  <c r="Q1357" i="25"/>
  <c r="Q1358" i="25"/>
  <c r="Q1359" i="25"/>
  <c r="Q1360" i="25"/>
  <c r="Q1361" i="25"/>
  <c r="Q1362" i="25"/>
  <c r="Q1363" i="25"/>
  <c r="Q1364" i="25"/>
  <c r="Q1365" i="25"/>
  <c r="Q1366" i="25"/>
  <c r="Q1367" i="25"/>
  <c r="Q1368" i="25"/>
  <c r="Q1369" i="25"/>
  <c r="Q1370" i="25"/>
  <c r="Q1371" i="25"/>
  <c r="Q1372" i="25"/>
  <c r="Q1373" i="25"/>
  <c r="Q1374" i="25"/>
  <c r="Q1375" i="25"/>
  <c r="Q1376" i="25"/>
  <c r="Q1377" i="25"/>
  <c r="Q1378" i="25"/>
  <c r="Q1379" i="25"/>
  <c r="Q1380" i="25"/>
  <c r="Q1381" i="25"/>
  <c r="Q1382" i="25"/>
  <c r="Q1383" i="25"/>
  <c r="Q1384" i="25"/>
  <c r="Q1385" i="25"/>
  <c r="Q1386" i="25"/>
  <c r="Q1387" i="25"/>
  <c r="Q1388" i="25"/>
  <c r="Q1389" i="25"/>
  <c r="Q1390" i="25"/>
  <c r="Q1391" i="25"/>
  <c r="Q1392" i="25"/>
  <c r="Q1393" i="25"/>
  <c r="Q1394" i="25"/>
  <c r="Q1395" i="25"/>
  <c r="Q1396" i="25"/>
  <c r="Q1397" i="25"/>
  <c r="Q1398" i="25"/>
  <c r="Q1399" i="25"/>
  <c r="Q1400" i="25"/>
  <c r="Q1401" i="25"/>
  <c r="Q1402" i="25"/>
  <c r="Q1403" i="25"/>
  <c r="Q1404" i="25"/>
  <c r="Q1405" i="25"/>
  <c r="Q1406" i="25"/>
  <c r="Q1407" i="25"/>
  <c r="Q1408" i="25"/>
  <c r="Q1409" i="25"/>
  <c r="Q1410" i="25"/>
  <c r="Q1411" i="25"/>
  <c r="Q1412" i="25"/>
  <c r="Q1413" i="25"/>
  <c r="Q1414" i="25"/>
  <c r="Q1415" i="25"/>
  <c r="Q1416" i="25"/>
  <c r="Q1417" i="25"/>
  <c r="Q1418" i="25"/>
  <c r="Q1419" i="25"/>
  <c r="Q1420" i="25"/>
  <c r="Q1421" i="25"/>
  <c r="Q1422" i="25"/>
  <c r="Q1423" i="25"/>
  <c r="Q1424" i="25"/>
  <c r="Q1425" i="25"/>
  <c r="Q1426" i="25"/>
  <c r="Q1427" i="25"/>
  <c r="Q1428" i="25"/>
  <c r="Q1429" i="25"/>
  <c r="Q1430" i="25"/>
  <c r="Q1431" i="25"/>
  <c r="Q1432" i="25"/>
  <c r="Q1433" i="25"/>
  <c r="Q1434" i="25"/>
  <c r="Q1435" i="25"/>
  <c r="Q1436" i="25"/>
  <c r="Q1437" i="25"/>
  <c r="Q1438" i="25"/>
  <c r="Q1439" i="25"/>
  <c r="Q1440" i="25"/>
  <c r="Q1441" i="25"/>
  <c r="Q1442" i="25"/>
  <c r="Q1443" i="25"/>
  <c r="Q1444" i="25"/>
  <c r="Q1445" i="25"/>
  <c r="Q1446" i="25"/>
  <c r="Q1447" i="25"/>
  <c r="Q1448" i="25"/>
  <c r="Q1449" i="25"/>
  <c r="Q1450" i="25"/>
  <c r="Q1451" i="25"/>
  <c r="Q1452" i="25"/>
  <c r="Q1453" i="25"/>
  <c r="Q1454" i="25"/>
  <c r="Q1455" i="25"/>
  <c r="Q1456" i="25"/>
  <c r="Q1457" i="25"/>
  <c r="Q1458" i="25"/>
  <c r="Q1459" i="25"/>
  <c r="Q1460" i="25"/>
  <c r="Q1461" i="25"/>
  <c r="Q1462" i="25"/>
  <c r="Q1463" i="25"/>
  <c r="Q1464" i="25"/>
  <c r="Q1465" i="25"/>
  <c r="Q1466" i="25"/>
  <c r="Q1467" i="25"/>
  <c r="Q1468" i="25"/>
  <c r="Q1469" i="25"/>
  <c r="Q1470" i="25"/>
  <c r="Q1471" i="25"/>
  <c r="Q1472" i="25"/>
  <c r="Q1473" i="25"/>
  <c r="Q1474" i="25"/>
  <c r="Q1475" i="25"/>
  <c r="Q1476" i="25"/>
  <c r="Q1477" i="25"/>
  <c r="Q1478" i="25"/>
  <c r="Q1479" i="25"/>
  <c r="Q1480" i="25"/>
  <c r="Q1481" i="25"/>
  <c r="Q1482" i="25"/>
  <c r="Q1483" i="25"/>
  <c r="Q1484" i="25"/>
  <c r="Q1485" i="25"/>
  <c r="Q1486" i="25"/>
  <c r="Q1487" i="25"/>
  <c r="Q1488" i="25"/>
  <c r="Q1489" i="25"/>
  <c r="Q1490" i="25"/>
  <c r="Q1491" i="25"/>
  <c r="Q1492" i="25"/>
  <c r="Q1493" i="25"/>
  <c r="Q1494" i="25"/>
  <c r="Q1495" i="25"/>
  <c r="Q1496" i="25"/>
  <c r="Q1497" i="25"/>
  <c r="Q1498" i="25"/>
  <c r="Q1499" i="25"/>
  <c r="Q1500" i="25"/>
  <c r="Q1501" i="25"/>
  <c r="Q1502" i="25"/>
  <c r="Q1503" i="25"/>
  <c r="Q1504" i="25"/>
  <c r="Q1505" i="25"/>
  <c r="Q1506" i="25"/>
  <c r="Q1507" i="25"/>
  <c r="Q1508" i="25"/>
  <c r="Q1509" i="25"/>
  <c r="Q1510" i="25"/>
  <c r="Q1511" i="25"/>
  <c r="Q1512" i="25"/>
  <c r="Q1513" i="25"/>
  <c r="Q1514" i="25"/>
  <c r="Q1515" i="25"/>
  <c r="Q1516" i="25"/>
  <c r="Q1517" i="25"/>
  <c r="Q1518" i="25"/>
  <c r="Q1519" i="25"/>
  <c r="Q1520" i="25"/>
  <c r="Q1521" i="25"/>
  <c r="Q1522" i="25"/>
  <c r="Q1523" i="25"/>
  <c r="Q1524" i="25"/>
  <c r="Q1525" i="25"/>
  <c r="Q1526" i="25"/>
  <c r="Q1527" i="25"/>
  <c r="Q1528" i="25"/>
  <c r="Q1529" i="25"/>
  <c r="Q1530" i="25"/>
  <c r="Q1531" i="25"/>
  <c r="Q1532" i="25"/>
  <c r="Q1533" i="25"/>
  <c r="Q1534" i="25"/>
  <c r="Q1535" i="25"/>
  <c r="Q1536" i="25"/>
  <c r="Q1537" i="25"/>
  <c r="Q1538" i="25"/>
  <c r="Q1539" i="25"/>
  <c r="Q1540" i="25"/>
  <c r="Q1541" i="25"/>
  <c r="Q1542" i="25"/>
  <c r="Q1543" i="25"/>
  <c r="Q1544" i="25"/>
  <c r="Q1545" i="25"/>
  <c r="Q1546" i="25"/>
  <c r="Q1547" i="25"/>
  <c r="Q1548" i="25"/>
  <c r="Q1549" i="25"/>
  <c r="Q1550" i="25"/>
  <c r="Q1551" i="25"/>
  <c r="Q1552" i="25"/>
  <c r="Q1553" i="25"/>
  <c r="Q1554" i="25"/>
  <c r="Q1555" i="25"/>
  <c r="Q1556" i="25"/>
  <c r="Q1557" i="25"/>
  <c r="Q1558" i="25"/>
  <c r="Q1559" i="25"/>
  <c r="Q1560" i="25"/>
  <c r="Q1561" i="25"/>
  <c r="Q1562" i="25"/>
  <c r="Q1563" i="25"/>
  <c r="Q1564" i="25"/>
  <c r="Q1565" i="25"/>
  <c r="Q1566" i="25"/>
  <c r="Q1567" i="25"/>
  <c r="Q1568" i="25"/>
  <c r="Q1569" i="25"/>
  <c r="Q1570" i="25"/>
  <c r="Q1571" i="25"/>
  <c r="Q1572" i="25"/>
  <c r="Q1573" i="25"/>
  <c r="Q1574" i="25"/>
  <c r="Q1575" i="25"/>
  <c r="Q1576" i="25"/>
  <c r="Q1577" i="25"/>
  <c r="Q1578" i="25"/>
  <c r="Q1579" i="25"/>
  <c r="Q1580" i="25"/>
  <c r="Q1581" i="25"/>
  <c r="Q1582" i="25"/>
  <c r="Q1583" i="25"/>
  <c r="Q1584" i="25"/>
  <c r="Q1585" i="25"/>
  <c r="Q1586" i="25"/>
  <c r="Q1587" i="25"/>
  <c r="Q1588" i="25"/>
  <c r="Q1589" i="25"/>
  <c r="Q1590" i="25"/>
  <c r="Q1591" i="25"/>
  <c r="Q1592" i="25"/>
  <c r="Q1593" i="25"/>
  <c r="Q1594" i="25"/>
  <c r="Q1595" i="25"/>
  <c r="Q1596" i="25"/>
  <c r="Q1597" i="25"/>
  <c r="Q1598" i="25"/>
  <c r="Q1599" i="25"/>
  <c r="Q1600" i="25"/>
  <c r="Q1601" i="25"/>
  <c r="Q1602" i="25"/>
  <c r="Q1603" i="25"/>
  <c r="Q1604" i="25"/>
  <c r="Q1605" i="25"/>
  <c r="Q1606" i="25"/>
  <c r="Q1607" i="25"/>
  <c r="Q1608" i="25"/>
  <c r="Q1609" i="25"/>
  <c r="Q1610" i="25"/>
  <c r="Q1611" i="25"/>
  <c r="Q1612" i="25"/>
  <c r="Q1613" i="25"/>
  <c r="Q1614" i="25"/>
  <c r="Q1615" i="25"/>
  <c r="Q1616" i="25"/>
  <c r="Q1617" i="25"/>
  <c r="Q1618" i="25"/>
  <c r="Q1619" i="25"/>
  <c r="Q1620" i="25"/>
  <c r="Q1621" i="25"/>
  <c r="Q1622" i="25"/>
  <c r="Q1623" i="25"/>
  <c r="Q1624" i="25"/>
  <c r="Q1625" i="25"/>
  <c r="Q1626" i="25"/>
  <c r="Q1627" i="25"/>
  <c r="Q1628" i="25"/>
  <c r="Q1629" i="25"/>
  <c r="Q1630" i="25"/>
  <c r="Q1631" i="25"/>
  <c r="Q1632" i="25"/>
  <c r="Q1633" i="25"/>
  <c r="Q1634" i="25"/>
  <c r="Q1635" i="25"/>
  <c r="Q1636" i="25"/>
  <c r="Q1637" i="25"/>
  <c r="Q1638" i="25"/>
  <c r="Q1639" i="25"/>
  <c r="Q1640" i="25"/>
  <c r="Q1641" i="25"/>
  <c r="Q1642" i="25"/>
  <c r="Q1643" i="25"/>
  <c r="Q1644" i="25"/>
  <c r="Q1645" i="25"/>
  <c r="Q1646" i="25"/>
  <c r="Q1647" i="25"/>
  <c r="Q1648" i="25"/>
  <c r="Q1649" i="25"/>
  <c r="Q1650" i="25"/>
  <c r="Q1651" i="25"/>
  <c r="Q1652" i="25"/>
  <c r="Q1653" i="25"/>
  <c r="Q1654" i="25"/>
  <c r="Q1655" i="25"/>
  <c r="Q1656" i="25"/>
  <c r="Q1657" i="25"/>
  <c r="Q1658" i="25"/>
  <c r="Q1659" i="25"/>
  <c r="Q1660" i="25"/>
  <c r="Q1661" i="25"/>
  <c r="Q1662" i="25"/>
  <c r="Q1663" i="25"/>
  <c r="Q1664" i="25"/>
  <c r="Q1665" i="25"/>
  <c r="Q1666" i="25"/>
  <c r="Q1667" i="25"/>
  <c r="Q1668" i="25"/>
  <c r="Q1669" i="25"/>
  <c r="Q1670" i="25"/>
  <c r="Q1671" i="25"/>
  <c r="Q1672" i="25"/>
  <c r="Q1673" i="25"/>
  <c r="Q1674" i="25"/>
  <c r="Q1675" i="25"/>
  <c r="Q1676" i="25"/>
  <c r="Q1677" i="25"/>
  <c r="Q1678" i="25"/>
  <c r="Q1679" i="25"/>
  <c r="Q1680" i="25"/>
  <c r="Q1681" i="25"/>
  <c r="Q1682" i="25"/>
  <c r="Q1683" i="25"/>
  <c r="Q1684" i="25"/>
  <c r="Q1685" i="25"/>
  <c r="Q1686" i="25"/>
  <c r="Q1687" i="25"/>
  <c r="Q1688" i="25"/>
  <c r="Q1689" i="25"/>
  <c r="Q1690" i="25"/>
  <c r="Q1691" i="25"/>
  <c r="Q1692" i="25"/>
  <c r="Q1693" i="25"/>
  <c r="Q1275" i="25"/>
  <c r="Q1276" i="25"/>
  <c r="ED873" i="25"/>
  <c r="ED874" i="25"/>
  <c r="ED875" i="25"/>
  <c r="ED876" i="25"/>
  <c r="ED877" i="25"/>
  <c r="ED878" i="25"/>
  <c r="ED879" i="25"/>
  <c r="ED880" i="25"/>
  <c r="ED881" i="25"/>
  <c r="ED882" i="25"/>
  <c r="ED883" i="25"/>
  <c r="ED884" i="25"/>
  <c r="ED885" i="25"/>
  <c r="ED886" i="25"/>
  <c r="ED887" i="25"/>
  <c r="ED888" i="25"/>
  <c r="ED889" i="25"/>
  <c r="ED890" i="25"/>
  <c r="ED891" i="25"/>
  <c r="ED892" i="25"/>
  <c r="ED893" i="25"/>
  <c r="ED894" i="25"/>
  <c r="ED895" i="25"/>
  <c r="ED896" i="25"/>
  <c r="ED897" i="25"/>
  <c r="ED898" i="25"/>
  <c r="ED899" i="25"/>
  <c r="ED900" i="25"/>
  <c r="ED901" i="25"/>
  <c r="ED902" i="25"/>
  <c r="ED903" i="25"/>
  <c r="ED904" i="25"/>
  <c r="ED905" i="25"/>
  <c r="ED906" i="25"/>
  <c r="ED907" i="25"/>
  <c r="ED908" i="25"/>
  <c r="ED909" i="25"/>
  <c r="ED910" i="25"/>
  <c r="ED911" i="25"/>
  <c r="ED912" i="25"/>
  <c r="ED913" i="25"/>
  <c r="ED914" i="25"/>
  <c r="ED915" i="25"/>
  <c r="ED916" i="25"/>
  <c r="ED917" i="25"/>
  <c r="ED918" i="25"/>
  <c r="ED919" i="25"/>
  <c r="ED920" i="25"/>
  <c r="ED921" i="25"/>
  <c r="ED922" i="25"/>
  <c r="ED923" i="25"/>
  <c r="ED924" i="25"/>
  <c r="ED925" i="25"/>
  <c r="ED926" i="25"/>
  <c r="ED927" i="25"/>
  <c r="ED928" i="25"/>
  <c r="ED929" i="25"/>
  <c r="ED930" i="25"/>
  <c r="ED931" i="25"/>
  <c r="ED932" i="25"/>
  <c r="ED933" i="25"/>
  <c r="ED934" i="25"/>
  <c r="ED935" i="25"/>
  <c r="ED936" i="25"/>
  <c r="ED937" i="25"/>
  <c r="ED938" i="25"/>
  <c r="ED939" i="25"/>
  <c r="ED940" i="25"/>
  <c r="ED941" i="25"/>
  <c r="ED942" i="25"/>
  <c r="ED943" i="25"/>
  <c r="ED944" i="25"/>
  <c r="ED945" i="25"/>
  <c r="ED946" i="25"/>
  <c r="ED947" i="25"/>
  <c r="ED948" i="25"/>
  <c r="ED949" i="25"/>
  <c r="ED950" i="25"/>
  <c r="ED951" i="25"/>
  <c r="ED952" i="25"/>
  <c r="ED953" i="25"/>
  <c r="ED954" i="25"/>
  <c r="ED955" i="25"/>
  <c r="ED956" i="25"/>
  <c r="ED957" i="25"/>
  <c r="ED958" i="25"/>
  <c r="ED959" i="25"/>
  <c r="ED960" i="25"/>
  <c r="ED961" i="25"/>
  <c r="ED962" i="25"/>
  <c r="ED963" i="25"/>
  <c r="ED964" i="25"/>
  <c r="ED965" i="25"/>
  <c r="ED966" i="25"/>
  <c r="ED967" i="25"/>
  <c r="ED968" i="25"/>
  <c r="ED969" i="25"/>
  <c r="ED970" i="25"/>
  <c r="ED971" i="25"/>
  <c r="ED972" i="25"/>
  <c r="ED973" i="25"/>
  <c r="ED974" i="25"/>
  <c r="ED975" i="25"/>
  <c r="ED976" i="25"/>
  <c r="ED977" i="25"/>
  <c r="ED978" i="25"/>
  <c r="ED979" i="25"/>
  <c r="ED980" i="25"/>
  <c r="ED981" i="25"/>
  <c r="ED982" i="25"/>
  <c r="ED983" i="25"/>
  <c r="ED984" i="25"/>
  <c r="ED985" i="25"/>
  <c r="ED986" i="25"/>
  <c r="ED987" i="25"/>
  <c r="ED988" i="25"/>
  <c r="ED989" i="25"/>
  <c r="ED990" i="25"/>
  <c r="ED991" i="25"/>
  <c r="ED992" i="25"/>
  <c r="ED993" i="25"/>
  <c r="ED994" i="25"/>
  <c r="ED995" i="25"/>
  <c r="ED996" i="25"/>
  <c r="ED997" i="25"/>
  <c r="ED998" i="25"/>
  <c r="ED999" i="25"/>
  <c r="ED1000" i="25"/>
  <c r="ED1001" i="25"/>
  <c r="ED1002" i="25"/>
  <c r="ED1003" i="25"/>
  <c r="ED1004" i="25"/>
  <c r="ED1005" i="25"/>
  <c r="ED1006" i="25"/>
  <c r="ED1007" i="25"/>
  <c r="ED1008" i="25"/>
  <c r="ED1009" i="25"/>
  <c r="ED1010" i="25"/>
  <c r="ED1011" i="25"/>
  <c r="ED1012" i="25"/>
  <c r="ED1013" i="25"/>
  <c r="ED1014" i="25"/>
  <c r="ED1015" i="25"/>
  <c r="ED1016" i="25"/>
  <c r="ED1017" i="25"/>
  <c r="ED1018" i="25"/>
  <c r="ED1019" i="25"/>
  <c r="ED1020" i="25"/>
  <c r="ED1021" i="25"/>
  <c r="ED1022" i="25"/>
  <c r="ED1023" i="25"/>
  <c r="ED1024" i="25"/>
  <c r="ED1025" i="25"/>
  <c r="ED1026" i="25"/>
  <c r="ED1027" i="25"/>
  <c r="ED1028" i="25"/>
  <c r="ED1029" i="25"/>
  <c r="ED1030" i="25"/>
  <c r="ED1031" i="25"/>
  <c r="ED1032" i="25"/>
  <c r="ED1033" i="25"/>
  <c r="ED1034" i="25"/>
  <c r="ED1035" i="25"/>
  <c r="ED1036" i="25"/>
  <c r="ED1037" i="25"/>
  <c r="ED1038" i="25"/>
  <c r="ED1039" i="25"/>
  <c r="ED1040" i="25"/>
  <c r="ED1041" i="25"/>
  <c r="ED1042" i="25"/>
  <c r="ED1043" i="25"/>
  <c r="ED1044" i="25"/>
  <c r="ED1045" i="25"/>
  <c r="ED1046" i="25"/>
  <c r="ED1047" i="25"/>
  <c r="ED1048" i="25"/>
  <c r="ED1049" i="25"/>
  <c r="ED1050" i="25"/>
  <c r="ED1051" i="25"/>
  <c r="ED1052" i="25"/>
  <c r="ED1053" i="25"/>
  <c r="ED1054" i="25"/>
  <c r="ED1055" i="25"/>
  <c r="ED1056" i="25"/>
  <c r="ED1057" i="25"/>
  <c r="ED1058" i="25"/>
  <c r="ED1059" i="25"/>
  <c r="ED1060" i="25"/>
  <c r="ED1061" i="25"/>
  <c r="ED1062" i="25"/>
  <c r="ED1063" i="25"/>
  <c r="ED1064" i="25"/>
  <c r="ED1065" i="25"/>
  <c r="ED1066" i="25"/>
  <c r="ED1067" i="25"/>
  <c r="ED1068" i="25"/>
  <c r="ED1069" i="25"/>
  <c r="ED1070" i="25"/>
  <c r="ED1071" i="25"/>
  <c r="ED1072" i="25"/>
  <c r="ED1073" i="25"/>
  <c r="ED1074" i="25"/>
  <c r="ED1075" i="25"/>
  <c r="ED1076" i="25"/>
  <c r="ED1077" i="25"/>
  <c r="ED1078" i="25"/>
  <c r="ED1079" i="25"/>
  <c r="ED1080" i="25"/>
  <c r="ED1081" i="25"/>
  <c r="ED1082" i="25"/>
  <c r="ED1083" i="25"/>
  <c r="ED1084" i="25"/>
  <c r="ED1085" i="25"/>
  <c r="ED1086" i="25"/>
  <c r="ED1087" i="25"/>
  <c r="ED1088" i="25"/>
  <c r="ED1089" i="25"/>
  <c r="ED1090" i="25"/>
  <c r="ED1091" i="25"/>
  <c r="ED1092" i="25"/>
  <c r="ED1093" i="25"/>
  <c r="ED1094" i="25"/>
  <c r="ED1095" i="25"/>
  <c r="ED1096" i="25"/>
  <c r="ED1097" i="25"/>
  <c r="ED1098" i="25"/>
  <c r="ED1099" i="25"/>
  <c r="ED1100" i="25"/>
  <c r="ED1101" i="25"/>
  <c r="ED1102" i="25"/>
  <c r="ED1103" i="25"/>
  <c r="ED1104" i="25"/>
  <c r="ED1105" i="25"/>
  <c r="ED1106" i="25"/>
  <c r="ED1107" i="25"/>
  <c r="ED1108" i="25"/>
  <c r="ED1109" i="25"/>
  <c r="ED1110" i="25"/>
  <c r="ED1111" i="25"/>
  <c r="ED1112" i="25"/>
  <c r="ED1113" i="25"/>
  <c r="ED1114" i="25"/>
  <c r="ED1115" i="25"/>
  <c r="ED1116" i="25"/>
  <c r="ED1117" i="25"/>
  <c r="ED1118" i="25"/>
  <c r="ED1119" i="25"/>
  <c r="ED1120" i="25"/>
  <c r="ED1121" i="25"/>
  <c r="ED1122" i="25"/>
  <c r="ED1123" i="25"/>
  <c r="ED1124" i="25"/>
  <c r="ED1125" i="25"/>
  <c r="ED1126" i="25"/>
  <c r="ED1127" i="25"/>
  <c r="ED1128" i="25"/>
  <c r="ED1129" i="25"/>
  <c r="ED1130" i="25"/>
  <c r="ED1131" i="25"/>
  <c r="ED1132" i="25"/>
  <c r="ED1133" i="25"/>
  <c r="ED1134" i="25"/>
  <c r="ED1135" i="25"/>
  <c r="ED1136" i="25"/>
  <c r="ED1137" i="25"/>
  <c r="ED1138" i="25"/>
  <c r="ED1139" i="25"/>
  <c r="ED1140" i="25"/>
  <c r="ED1141" i="25"/>
  <c r="ED1142" i="25"/>
  <c r="ED1143" i="25"/>
  <c r="ED1144" i="25"/>
  <c r="ED1145" i="25"/>
  <c r="ED1146" i="25"/>
  <c r="ED1147" i="25"/>
  <c r="ED1148" i="25"/>
  <c r="ED1149" i="25"/>
  <c r="ED1150" i="25"/>
  <c r="ED1151" i="25"/>
  <c r="ED1152" i="25"/>
  <c r="ED1153" i="25"/>
  <c r="ED1154" i="25"/>
  <c r="ED1155" i="25"/>
  <c r="ED1156" i="25"/>
  <c r="ED1157" i="25"/>
  <c r="ED1158" i="25"/>
  <c r="ED1159" i="25"/>
  <c r="ED1160" i="25"/>
  <c r="ED1161" i="25"/>
  <c r="ED1162" i="25"/>
  <c r="ED1163" i="25"/>
  <c r="ED1164" i="25"/>
  <c r="ED1165" i="25"/>
  <c r="ED1166" i="25"/>
  <c r="ED1167" i="25"/>
  <c r="ED1168" i="25"/>
  <c r="ED1169" i="25"/>
  <c r="ED1170" i="25"/>
  <c r="ED1171" i="25"/>
  <c r="ED1172" i="25"/>
  <c r="ED1173" i="25"/>
  <c r="ED1174" i="25"/>
  <c r="ED1175" i="25"/>
  <c r="ED1176" i="25"/>
  <c r="ED1177" i="25"/>
  <c r="ED1178" i="25"/>
  <c r="ED1179" i="25"/>
  <c r="ED1180" i="25"/>
  <c r="ED1181" i="25"/>
  <c r="ED1182" i="25"/>
  <c r="ED1183" i="25"/>
  <c r="ED1184" i="25"/>
  <c r="ED1185" i="25"/>
  <c r="ED1186" i="25"/>
  <c r="ED1187" i="25"/>
  <c r="ED1188" i="25"/>
  <c r="ED1189" i="25"/>
  <c r="ED1190" i="25"/>
  <c r="ED1191" i="25"/>
  <c r="ED1192" i="25"/>
  <c r="ED1193" i="25"/>
  <c r="ED1194" i="25"/>
  <c r="ED1195" i="25"/>
  <c r="ED1196" i="25"/>
  <c r="ED1197" i="25"/>
  <c r="ED1198" i="25"/>
  <c r="ED1199" i="25"/>
  <c r="ED1200" i="25"/>
  <c r="ED1201" i="25"/>
  <c r="ED1202" i="25"/>
  <c r="ED1203" i="25"/>
  <c r="ED1204" i="25"/>
  <c r="ED1205" i="25"/>
  <c r="ED1206" i="25"/>
  <c r="ED1207" i="25"/>
  <c r="ED1208" i="25"/>
  <c r="ED1209" i="25"/>
  <c r="ED1210" i="25"/>
  <c r="ED1211" i="25"/>
  <c r="ED1212" i="25"/>
  <c r="ED1213" i="25"/>
  <c r="ED1214" i="25"/>
  <c r="ED1215" i="25"/>
  <c r="ED1216" i="25"/>
  <c r="ED1217" i="25"/>
  <c r="ED1218" i="25"/>
  <c r="ED1219" i="25"/>
  <c r="ED1220" i="25"/>
  <c r="ED1221" i="25"/>
  <c r="ED1222" i="25"/>
  <c r="ED1223" i="25"/>
  <c r="ED1224" i="25"/>
  <c r="ED1225" i="25"/>
  <c r="ED1226" i="25"/>
  <c r="ED1227" i="25"/>
  <c r="ED1228" i="25"/>
  <c r="ED1229" i="25"/>
  <c r="ED1230" i="25"/>
  <c r="ED1231" i="25"/>
  <c r="ED1232" i="25"/>
  <c r="ED1233" i="25"/>
  <c r="ED1234" i="25"/>
  <c r="ED1235" i="25"/>
  <c r="ED1236" i="25"/>
  <c r="ED1237" i="25"/>
  <c r="ED1238" i="25"/>
  <c r="ED1239" i="25"/>
  <c r="ED1240" i="25"/>
  <c r="ED1241" i="25"/>
  <c r="ED1242" i="25"/>
  <c r="ED1243" i="25"/>
  <c r="ED1244" i="25"/>
  <c r="ED1245" i="25"/>
  <c r="ED1246" i="25"/>
  <c r="ED1247" i="25"/>
  <c r="ED1248" i="25"/>
  <c r="ED1249" i="25"/>
  <c r="ED1250" i="25"/>
  <c r="ED1251" i="25"/>
  <c r="ED1252" i="25"/>
  <c r="ED1253" i="25"/>
  <c r="ED1254" i="25"/>
  <c r="ED1255" i="25"/>
  <c r="ED1256" i="25"/>
  <c r="ED1257" i="25"/>
  <c r="ED1258" i="25"/>
  <c r="ED1259" i="25"/>
  <c r="ED1260" i="25"/>
  <c r="ED1261" i="25"/>
  <c r="ED1262" i="25"/>
  <c r="ED1263" i="25"/>
  <c r="ED1264" i="25"/>
  <c r="ED1265" i="25"/>
  <c r="ED1266" i="25"/>
  <c r="ED1267" i="25"/>
  <c r="ED849" i="25"/>
  <c r="ED850" i="25"/>
  <c r="ED851" i="25"/>
  <c r="ED852" i="25"/>
  <c r="ED853" i="25"/>
  <c r="ED854" i="25"/>
  <c r="ED855" i="25"/>
  <c r="ED856" i="25"/>
  <c r="ED857" i="25"/>
  <c r="ED858" i="25"/>
  <c r="ED859" i="25"/>
  <c r="ED860" i="25"/>
  <c r="ED861" i="25"/>
  <c r="ED862" i="25"/>
  <c r="ED863" i="25"/>
  <c r="ED864" i="25"/>
  <c r="ED865" i="25"/>
  <c r="ED866" i="25"/>
  <c r="ED867" i="25"/>
  <c r="ED868" i="25"/>
  <c r="ED869" i="25"/>
  <c r="ED870" i="25"/>
  <c r="ED871" i="25"/>
  <c r="ED872" i="25"/>
  <c r="Q856" i="25"/>
  <c r="Q857" i="25"/>
  <c r="Q858" i="25"/>
  <c r="Q859" i="25"/>
  <c r="Q860" i="25"/>
  <c r="Q861" i="25"/>
  <c r="Q862" i="25"/>
  <c r="Q863" i="25"/>
  <c r="Q864" i="25"/>
  <c r="Q865" i="25"/>
  <c r="Q866" i="25"/>
  <c r="Q867" i="25"/>
  <c r="Q868" i="25"/>
  <c r="Q869" i="25"/>
  <c r="Q870" i="25"/>
  <c r="Q871" i="25"/>
  <c r="Q872" i="25"/>
  <c r="Q873" i="25"/>
  <c r="Q874" i="25"/>
  <c r="Q875" i="25"/>
  <c r="Q876" i="25"/>
  <c r="Q877" i="25"/>
  <c r="Q878" i="25"/>
  <c r="Q879" i="25"/>
  <c r="Q880" i="25"/>
  <c r="Q881" i="25"/>
  <c r="Q882" i="25"/>
  <c r="Q883" i="25"/>
  <c r="Q884" i="25"/>
  <c r="Q885" i="25"/>
  <c r="Q886" i="25"/>
  <c r="Q887" i="25"/>
  <c r="Q888" i="25"/>
  <c r="Q889" i="25"/>
  <c r="Q890" i="25"/>
  <c r="Q891" i="25"/>
  <c r="Q892" i="25"/>
  <c r="Q893" i="25"/>
  <c r="Q894" i="25"/>
  <c r="Q895" i="25"/>
  <c r="Q896" i="25"/>
  <c r="Q897" i="25"/>
  <c r="Q898" i="25"/>
  <c r="Q899" i="25"/>
  <c r="Q900" i="25"/>
  <c r="Q901" i="25"/>
  <c r="Q902" i="25"/>
  <c r="Q903" i="25"/>
  <c r="Q904" i="25"/>
  <c r="Q905" i="25"/>
  <c r="Q906" i="25"/>
  <c r="Q907" i="25"/>
  <c r="Q908" i="25"/>
  <c r="Q909" i="25"/>
  <c r="Q910" i="25"/>
  <c r="Q911" i="25"/>
  <c r="Q912" i="25"/>
  <c r="Q913" i="25"/>
  <c r="Q914" i="25"/>
  <c r="Q915" i="25"/>
  <c r="Q916" i="25"/>
  <c r="Q917" i="25"/>
  <c r="Q918" i="25"/>
  <c r="Q919" i="25"/>
  <c r="Q920" i="25"/>
  <c r="Q921" i="25"/>
  <c r="Q922" i="25"/>
  <c r="Q923" i="25"/>
  <c r="Q924" i="25"/>
  <c r="Q925" i="25"/>
  <c r="Q926" i="25"/>
  <c r="Q927" i="25"/>
  <c r="Q928" i="25"/>
  <c r="Q929" i="25"/>
  <c r="Q930" i="25"/>
  <c r="Q931" i="25"/>
  <c r="Q932" i="25"/>
  <c r="Q933" i="25"/>
  <c r="Q934" i="25"/>
  <c r="Q935" i="25"/>
  <c r="Q936" i="25"/>
  <c r="Q937" i="25"/>
  <c r="Q938" i="25"/>
  <c r="Q939" i="25"/>
  <c r="Q940" i="25"/>
  <c r="Q941" i="25"/>
  <c r="Q942" i="25"/>
  <c r="Q943" i="25"/>
  <c r="Q944" i="25"/>
  <c r="Q945" i="25"/>
  <c r="Q946" i="25"/>
  <c r="Q947" i="25"/>
  <c r="Q948" i="25"/>
  <c r="Q949" i="25"/>
  <c r="Q950" i="25"/>
  <c r="Q951" i="25"/>
  <c r="Q952" i="25"/>
  <c r="Q953" i="25"/>
  <c r="Q954" i="25"/>
  <c r="Q955" i="25"/>
  <c r="Q956" i="25"/>
  <c r="Q957" i="25"/>
  <c r="Q958" i="25"/>
  <c r="Q959" i="25"/>
  <c r="Q960" i="25"/>
  <c r="Q961" i="25"/>
  <c r="Q962" i="25"/>
  <c r="Q963" i="25"/>
  <c r="Q964" i="25"/>
  <c r="Q965" i="25"/>
  <c r="Q966" i="25"/>
  <c r="Q967" i="25"/>
  <c r="Q968" i="25"/>
  <c r="Q969" i="25"/>
  <c r="Q970" i="25"/>
  <c r="Q971" i="25"/>
  <c r="Q972" i="25"/>
  <c r="Q973" i="25"/>
  <c r="Q974" i="25"/>
  <c r="Q975" i="25"/>
  <c r="Q976" i="25"/>
  <c r="Q977" i="25"/>
  <c r="Q978" i="25"/>
  <c r="Q979" i="25"/>
  <c r="Q980" i="25"/>
  <c r="Q981" i="25"/>
  <c r="Q982" i="25"/>
  <c r="Q983" i="25"/>
  <c r="Q984" i="25"/>
  <c r="Q985" i="25"/>
  <c r="Q986" i="25"/>
  <c r="Q987" i="25"/>
  <c r="Q988" i="25"/>
  <c r="Q989" i="25"/>
  <c r="Q990" i="25"/>
  <c r="Q991" i="25"/>
  <c r="Q992" i="25"/>
  <c r="Q993" i="25"/>
  <c r="Q994" i="25"/>
  <c r="Q995" i="25"/>
  <c r="Q996" i="25"/>
  <c r="Q997" i="25"/>
  <c r="Q998" i="25"/>
  <c r="Q999" i="25"/>
  <c r="Q1000" i="25"/>
  <c r="Q1001" i="25"/>
  <c r="Q1002" i="25"/>
  <c r="Q1003" i="25"/>
  <c r="Q1004" i="25"/>
  <c r="Q1005" i="25"/>
  <c r="Q1006" i="25"/>
  <c r="Q1007" i="25"/>
  <c r="Q1008" i="25"/>
  <c r="Q1009" i="25"/>
  <c r="Q1010" i="25"/>
  <c r="Q1011" i="25"/>
  <c r="Q1012" i="25"/>
  <c r="Q1013" i="25"/>
  <c r="Q1014" i="25"/>
  <c r="Q1015" i="25"/>
  <c r="Q1016" i="25"/>
  <c r="Q1017" i="25"/>
  <c r="Q1018" i="25"/>
  <c r="Q1019" i="25"/>
  <c r="Q1020" i="25"/>
  <c r="Q1021" i="25"/>
  <c r="Q1022" i="25"/>
  <c r="Q1023" i="25"/>
  <c r="Q1024" i="25"/>
  <c r="Q1025" i="25"/>
  <c r="Q1026" i="25"/>
  <c r="Q1027" i="25"/>
  <c r="Q1028" i="25"/>
  <c r="Q1029" i="25"/>
  <c r="Q1030" i="25"/>
  <c r="Q1031" i="25"/>
  <c r="Q1032" i="25"/>
  <c r="Q1033" i="25"/>
  <c r="Q1034" i="25"/>
  <c r="Q1035" i="25"/>
  <c r="Q1036" i="25"/>
  <c r="Q1037" i="25"/>
  <c r="Q1038" i="25"/>
  <c r="Q1039" i="25"/>
  <c r="Q1040" i="25"/>
  <c r="Q1041" i="25"/>
  <c r="Q1042" i="25"/>
  <c r="Q1043" i="25"/>
  <c r="Q1044" i="25"/>
  <c r="Q1045" i="25"/>
  <c r="Q1046" i="25"/>
  <c r="Q1047" i="25"/>
  <c r="Q1048" i="25"/>
  <c r="Q1049" i="25"/>
  <c r="Q1050" i="25"/>
  <c r="Q1051" i="25"/>
  <c r="Q1052" i="25"/>
  <c r="Q1053" i="25"/>
  <c r="Q1054" i="25"/>
  <c r="Q1055" i="25"/>
  <c r="Q1056" i="25"/>
  <c r="Q1057" i="25"/>
  <c r="Q1058" i="25"/>
  <c r="Q1059" i="25"/>
  <c r="Q1060" i="25"/>
  <c r="Q1061" i="25"/>
  <c r="Q1062" i="25"/>
  <c r="Q1063" i="25"/>
  <c r="Q1064" i="25"/>
  <c r="Q1065" i="25"/>
  <c r="Q1066" i="25"/>
  <c r="Q1067" i="25"/>
  <c r="Q1068" i="25"/>
  <c r="Q1069" i="25"/>
  <c r="Q1070" i="25"/>
  <c r="Q1071" i="25"/>
  <c r="Q1072" i="25"/>
  <c r="Q1073" i="25"/>
  <c r="Q1074" i="25"/>
  <c r="Q1075" i="25"/>
  <c r="Q1076" i="25"/>
  <c r="Q1077" i="25"/>
  <c r="Q1078" i="25"/>
  <c r="Q1079" i="25"/>
  <c r="Q1080" i="25"/>
  <c r="Q1081" i="25"/>
  <c r="Q1082" i="25"/>
  <c r="Q1083" i="25"/>
  <c r="Q1084" i="25"/>
  <c r="Q1085" i="25"/>
  <c r="Q1086" i="25"/>
  <c r="Q1087" i="25"/>
  <c r="Q1088" i="25"/>
  <c r="Q1089" i="25"/>
  <c r="Q1090" i="25"/>
  <c r="Q1091" i="25"/>
  <c r="Q1092" i="25"/>
  <c r="Q1093" i="25"/>
  <c r="Q1094" i="25"/>
  <c r="Q1095" i="25"/>
  <c r="Q1096" i="25"/>
  <c r="Q1097" i="25"/>
  <c r="Q1098" i="25"/>
  <c r="Q1099" i="25"/>
  <c r="Q1100" i="25"/>
  <c r="Q1101" i="25"/>
  <c r="Q1102" i="25"/>
  <c r="Q1103" i="25"/>
  <c r="Q1104" i="25"/>
  <c r="Q1105" i="25"/>
  <c r="Q1106" i="25"/>
  <c r="Q1107" i="25"/>
  <c r="Q1108" i="25"/>
  <c r="Q1109" i="25"/>
  <c r="Q1110" i="25"/>
  <c r="Q1111" i="25"/>
  <c r="Q1112" i="25"/>
  <c r="Q1113" i="25"/>
  <c r="Q1114" i="25"/>
  <c r="Q1115" i="25"/>
  <c r="Q1116" i="25"/>
  <c r="Q1117" i="25"/>
  <c r="Q1118" i="25"/>
  <c r="Q1119" i="25"/>
  <c r="Q1120" i="25"/>
  <c r="Q1121" i="25"/>
  <c r="Q1122" i="25"/>
  <c r="Q1123" i="25"/>
  <c r="Q1124" i="25"/>
  <c r="Q1125" i="25"/>
  <c r="Q1126" i="25"/>
  <c r="Q1127" i="25"/>
  <c r="Q1128" i="25"/>
  <c r="Q1129" i="25"/>
  <c r="Q1130" i="25"/>
  <c r="Q1131" i="25"/>
  <c r="Q1132" i="25"/>
  <c r="Q1133" i="25"/>
  <c r="Q1134" i="25"/>
  <c r="Q1135" i="25"/>
  <c r="Q1136" i="25"/>
  <c r="Q1137" i="25"/>
  <c r="Q1138" i="25"/>
  <c r="Q1139" i="25"/>
  <c r="Q1140" i="25"/>
  <c r="Q1141" i="25"/>
  <c r="Q1142" i="25"/>
  <c r="Q1143" i="25"/>
  <c r="Q1144" i="25"/>
  <c r="Q1145" i="25"/>
  <c r="Q1146" i="25"/>
  <c r="Q1147" i="25"/>
  <c r="Q1148" i="25"/>
  <c r="Q1149" i="25"/>
  <c r="Q1150" i="25"/>
  <c r="Q1151" i="25"/>
  <c r="Q1152" i="25"/>
  <c r="Q1153" i="25"/>
  <c r="Q1154" i="25"/>
  <c r="Q1155" i="25"/>
  <c r="Q1156" i="25"/>
  <c r="Q1157" i="25"/>
  <c r="Q1158" i="25"/>
  <c r="Q1159" i="25"/>
  <c r="Q1160" i="25"/>
  <c r="Q1161" i="25"/>
  <c r="Q1162" i="25"/>
  <c r="Q1163" i="25"/>
  <c r="Q1164" i="25"/>
  <c r="Q1165" i="25"/>
  <c r="Q1166" i="25"/>
  <c r="Q1167" i="25"/>
  <c r="Q1168" i="25"/>
  <c r="Q1169" i="25"/>
  <c r="Q1170" i="25"/>
  <c r="Q1171" i="25"/>
  <c r="Q1172" i="25"/>
  <c r="Q1173" i="25"/>
  <c r="Q1174" i="25"/>
  <c r="Q1175" i="25"/>
  <c r="Q1176" i="25"/>
  <c r="Q1177" i="25"/>
  <c r="Q1178" i="25"/>
  <c r="Q1179" i="25"/>
  <c r="Q1180" i="25"/>
  <c r="Q1181" i="25"/>
  <c r="Q1182" i="25"/>
  <c r="Q1183" i="25"/>
  <c r="Q1184" i="25"/>
  <c r="Q1185" i="25"/>
  <c r="Q1186" i="25"/>
  <c r="Q1187" i="25"/>
  <c r="Q1188" i="25"/>
  <c r="Q1189" i="25"/>
  <c r="Q1190" i="25"/>
  <c r="Q1191" i="25"/>
  <c r="Q1192" i="25"/>
  <c r="Q1193" i="25"/>
  <c r="Q1194" i="25"/>
  <c r="Q1195" i="25"/>
  <c r="Q1196" i="25"/>
  <c r="Q1197" i="25"/>
  <c r="Q1198" i="25"/>
  <c r="Q1199" i="25"/>
  <c r="Q1200" i="25"/>
  <c r="Q1201" i="25"/>
  <c r="Q1202" i="25"/>
  <c r="Q1203" i="25"/>
  <c r="Q1204" i="25"/>
  <c r="Q1205" i="25"/>
  <c r="Q1206" i="25"/>
  <c r="Q1207" i="25"/>
  <c r="Q1208" i="25"/>
  <c r="Q1209" i="25"/>
  <c r="Q1210" i="25"/>
  <c r="Q1211" i="25"/>
  <c r="Q1212" i="25"/>
  <c r="Q1213" i="25"/>
  <c r="Q1214" i="25"/>
  <c r="Q1215" i="25"/>
  <c r="Q1216" i="25"/>
  <c r="Q1217" i="25"/>
  <c r="Q1218" i="25"/>
  <c r="Q1219" i="25"/>
  <c r="Q1220" i="25"/>
  <c r="Q1221" i="25"/>
  <c r="Q1222" i="25"/>
  <c r="Q1223" i="25"/>
  <c r="Q1224" i="25"/>
  <c r="Q1225" i="25"/>
  <c r="Q1226" i="25"/>
  <c r="Q1227" i="25"/>
  <c r="Q1228" i="25"/>
  <c r="Q1229" i="25"/>
  <c r="Q1230" i="25"/>
  <c r="Q1231" i="25"/>
  <c r="Q1232" i="25"/>
  <c r="Q1233" i="25"/>
  <c r="Q1234" i="25"/>
  <c r="Q1235" i="25"/>
  <c r="Q1236" i="25"/>
  <c r="Q1237" i="25"/>
  <c r="Q1238" i="25"/>
  <c r="Q1239" i="25"/>
  <c r="Q1240" i="25"/>
  <c r="Q1241" i="25"/>
  <c r="Q1242" i="25"/>
  <c r="Q1243" i="25"/>
  <c r="Q1244" i="25"/>
  <c r="Q1245" i="25"/>
  <c r="Q1246" i="25"/>
  <c r="Q1247" i="25"/>
  <c r="Q1248" i="25"/>
  <c r="Q1249" i="25"/>
  <c r="Q1250" i="25"/>
  <c r="Q1251" i="25"/>
  <c r="Q1252" i="25"/>
  <c r="Q1253" i="25"/>
  <c r="Q1254" i="25"/>
  <c r="Q1255" i="25"/>
  <c r="Q1256" i="25"/>
  <c r="Q1257" i="25"/>
  <c r="Q1258" i="25"/>
  <c r="Q1259" i="25"/>
  <c r="Q1260" i="25"/>
  <c r="Q1261" i="25"/>
  <c r="Q1262" i="25"/>
  <c r="Q1263" i="25"/>
  <c r="Q1264" i="25"/>
  <c r="Q1265" i="25"/>
  <c r="Q1266" i="25"/>
  <c r="Q1267" i="25"/>
  <c r="Q849" i="25"/>
  <c r="Q850" i="25"/>
  <c r="Q851" i="25"/>
  <c r="Q852" i="25"/>
  <c r="Q853" i="25"/>
  <c r="Q854" i="25"/>
  <c r="Q855" i="25"/>
  <c r="Q2" i="25"/>
  <c r="Q3" i="25"/>
  <c r="Q4" i="25"/>
  <c r="Q5" i="25"/>
  <c r="Q6" i="25"/>
  <c r="Q7" i="25"/>
  <c r="Q8" i="25"/>
  <c r="Q9" i="25"/>
  <c r="Q10" i="25"/>
  <c r="Q11" i="25"/>
  <c r="Q12" i="25"/>
  <c r="Q13" i="25"/>
  <c r="Q14" i="25"/>
  <c r="Q15" i="25"/>
  <c r="Q16" i="25"/>
  <c r="Q17" i="25"/>
  <c r="Q18" i="25"/>
  <c r="Q19" i="25"/>
  <c r="Q20" i="25"/>
  <c r="Q21" i="25"/>
  <c r="Q22" i="25"/>
  <c r="Q23" i="25"/>
  <c r="Q24" i="25"/>
  <c r="Q25" i="25"/>
  <c r="Q26" i="25"/>
  <c r="Q27" i="25"/>
  <c r="Q28" i="25"/>
  <c r="Q29" i="25"/>
  <c r="Q30" i="25"/>
  <c r="Q31" i="25"/>
  <c r="Q32" i="25"/>
  <c r="Q33" i="25"/>
  <c r="Q34" i="25"/>
  <c r="Q35" i="25"/>
  <c r="Q36" i="25"/>
  <c r="Q37" i="25"/>
  <c r="Q38" i="25"/>
  <c r="Q39" i="25"/>
  <c r="Q40" i="25"/>
  <c r="Q41" i="25"/>
  <c r="Q42" i="25"/>
  <c r="Q43" i="25"/>
  <c r="Q44" i="25"/>
  <c r="Q45" i="25"/>
  <c r="Q46" i="25"/>
  <c r="Q47" i="25"/>
  <c r="Q48" i="25"/>
  <c r="Q49" i="25"/>
  <c r="Q50" i="25"/>
  <c r="Q51" i="25"/>
  <c r="Q52" i="25"/>
  <c r="Q53" i="25"/>
  <c r="Q54" i="25"/>
  <c r="Q55" i="25"/>
  <c r="Q56" i="25"/>
  <c r="Q57" i="25"/>
  <c r="Q58" i="25"/>
  <c r="Q59" i="25"/>
  <c r="Q60" i="25"/>
  <c r="Q61" i="25"/>
  <c r="Q62" i="25"/>
  <c r="Q63" i="25"/>
  <c r="Q64" i="25"/>
  <c r="Q65" i="25"/>
  <c r="Q66" i="25"/>
  <c r="Q67" i="25"/>
  <c r="Q68" i="25"/>
  <c r="Q69" i="25"/>
  <c r="Q70" i="25"/>
  <c r="Q71" i="25"/>
  <c r="Q72" i="25"/>
  <c r="Q73" i="25"/>
  <c r="Q74" i="25"/>
  <c r="Q75" i="25"/>
  <c r="Q76" i="25"/>
  <c r="Q77" i="25"/>
  <c r="Q78" i="25"/>
  <c r="Q79" i="25"/>
  <c r="Q80" i="25"/>
  <c r="Q81" i="25"/>
  <c r="Q82" i="25"/>
  <c r="Q83" i="25"/>
  <c r="Q84" i="25"/>
  <c r="Q85" i="25"/>
  <c r="Q86" i="25"/>
  <c r="Q87" i="25"/>
  <c r="Q88" i="25"/>
  <c r="Q89" i="25"/>
  <c r="Q90" i="25"/>
  <c r="Q91" i="25"/>
  <c r="Q92" i="25"/>
  <c r="Q93" i="25"/>
  <c r="Q94" i="25"/>
  <c r="Q95" i="25"/>
  <c r="Q96" i="25"/>
  <c r="Q97" i="25"/>
  <c r="Q98" i="25"/>
  <c r="Q99" i="25"/>
  <c r="Q100" i="25"/>
  <c r="Q101" i="25"/>
  <c r="Q102" i="25"/>
  <c r="Q103" i="25"/>
  <c r="Q104" i="25"/>
  <c r="Q105" i="25"/>
  <c r="Q106" i="25"/>
  <c r="Q107" i="25"/>
  <c r="Q108" i="25"/>
  <c r="Q109" i="25"/>
  <c r="Q110" i="25"/>
  <c r="Q111" i="25"/>
  <c r="Q112" i="25"/>
  <c r="Q113" i="25"/>
  <c r="Q114" i="25"/>
  <c r="Q115" i="25"/>
  <c r="Q116" i="25"/>
  <c r="Q117" i="25"/>
  <c r="Q118" i="25"/>
  <c r="Q119" i="25"/>
  <c r="Q120" i="25"/>
  <c r="Q121" i="25"/>
  <c r="Q122" i="25"/>
  <c r="Q123" i="25"/>
  <c r="Q124" i="25"/>
  <c r="Q125" i="25"/>
  <c r="Q126" i="25"/>
  <c r="Q127" i="25"/>
  <c r="Q128" i="25"/>
  <c r="Q129" i="25"/>
  <c r="Q130" i="25"/>
  <c r="Q131" i="25"/>
  <c r="Q132" i="25"/>
  <c r="Q133" i="25"/>
  <c r="Q134" i="25"/>
  <c r="Q135" i="25"/>
  <c r="Q136" i="25"/>
  <c r="Q137" i="25"/>
  <c r="Q138" i="25"/>
  <c r="Q139" i="25"/>
  <c r="Q140" i="25"/>
  <c r="Q141" i="25"/>
  <c r="Q142" i="25"/>
  <c r="Q143" i="25"/>
  <c r="Q144" i="25"/>
  <c r="Q145" i="25"/>
  <c r="Q146" i="25"/>
  <c r="Q147" i="25"/>
  <c r="Q148" i="25"/>
  <c r="Q149" i="25"/>
  <c r="Q150" i="25"/>
  <c r="Q151" i="25"/>
  <c r="Q152" i="25"/>
  <c r="Q153" i="25"/>
  <c r="Q154" i="25"/>
  <c r="Q155" i="25"/>
  <c r="Q156" i="25"/>
  <c r="Q157" i="25"/>
  <c r="Q158" i="25"/>
  <c r="Q159" i="25"/>
  <c r="Q160" i="25"/>
  <c r="Q161" i="25"/>
  <c r="Q162" i="25"/>
  <c r="Q163" i="25"/>
  <c r="Q164" i="25"/>
  <c r="Q165" i="25"/>
  <c r="Q166" i="25"/>
  <c r="Q167" i="25"/>
  <c r="Q168" i="25"/>
  <c r="Q169" i="25"/>
  <c r="Q170" i="25"/>
  <c r="Q171" i="25"/>
  <c r="Q172" i="25"/>
  <c r="Q173" i="25"/>
  <c r="Q174" i="25"/>
  <c r="Q175" i="25"/>
  <c r="Q176" i="25"/>
  <c r="Q177" i="25"/>
  <c r="Q178" i="25"/>
  <c r="Q179" i="25"/>
  <c r="Q180" i="25"/>
  <c r="Q181" i="25"/>
  <c r="Q182" i="25"/>
  <c r="Q183" i="25"/>
  <c r="Q184" i="25"/>
  <c r="Q185" i="25"/>
  <c r="Q186" i="25"/>
  <c r="Q187" i="25"/>
  <c r="Q188" i="25"/>
  <c r="Q189" i="25"/>
  <c r="Q190" i="25"/>
  <c r="Q191" i="25"/>
  <c r="Q192" i="25"/>
  <c r="Q193" i="25"/>
  <c r="Q194" i="25"/>
  <c r="Q195" i="25"/>
  <c r="Q196" i="25"/>
  <c r="Q197" i="25"/>
  <c r="Q198" i="25"/>
  <c r="Q199" i="25"/>
  <c r="Q200" i="25"/>
  <c r="Q201" i="25"/>
  <c r="Q202" i="25"/>
  <c r="Q203" i="25"/>
  <c r="Q204" i="25"/>
  <c r="Q205" i="25"/>
  <c r="Q206" i="25"/>
  <c r="Q207" i="25"/>
  <c r="Q208" i="25"/>
  <c r="Q209" i="25"/>
  <c r="Q210" i="25"/>
  <c r="Q211" i="25"/>
  <c r="Q212" i="25"/>
  <c r="Q213" i="25"/>
  <c r="Q214" i="25"/>
  <c r="Q215" i="25"/>
  <c r="Q216" i="25"/>
  <c r="Q217" i="25"/>
  <c r="Q218" i="25"/>
  <c r="Q219" i="25"/>
  <c r="Q220" i="25"/>
  <c r="Q221" i="25"/>
  <c r="Q222" i="25"/>
  <c r="Q223" i="25"/>
  <c r="Q224" i="25"/>
  <c r="Q225" i="25"/>
  <c r="Q226" i="25"/>
  <c r="Q227" i="25"/>
  <c r="Q228" i="25"/>
  <c r="Q229" i="25"/>
  <c r="Q230" i="25"/>
  <c r="Q231" i="25"/>
  <c r="Q232" i="25"/>
  <c r="Q233" i="25"/>
  <c r="Q234" i="25"/>
  <c r="Q235" i="25"/>
  <c r="Q236" i="25"/>
  <c r="Q237" i="25"/>
  <c r="Q238" i="25"/>
  <c r="Q239" i="25"/>
  <c r="Q240" i="25"/>
  <c r="Q241" i="25"/>
  <c r="Q242" i="25"/>
  <c r="Q243" i="25"/>
  <c r="Q244" i="25"/>
  <c r="Q245" i="25"/>
  <c r="Q246" i="25"/>
  <c r="Q247" i="25"/>
  <c r="Q248" i="25"/>
  <c r="Q249" i="25"/>
  <c r="Q250" i="25"/>
  <c r="Q251" i="25"/>
  <c r="Q252" i="25"/>
  <c r="Q253" i="25"/>
  <c r="Q254" i="25"/>
  <c r="Q255" i="25"/>
  <c r="Q256" i="25"/>
  <c r="Q257" i="25"/>
  <c r="Q258" i="25"/>
  <c r="Q259" i="25"/>
  <c r="Q260" i="25"/>
  <c r="Q261" i="25"/>
  <c r="Q262" i="25"/>
  <c r="Q263" i="25"/>
  <c r="Q264" i="25"/>
  <c r="Q265" i="25"/>
  <c r="Q266" i="25"/>
  <c r="Q267" i="25"/>
  <c r="Q268" i="25"/>
  <c r="Q269" i="25"/>
  <c r="Q270" i="25"/>
  <c r="Q271" i="25"/>
  <c r="Q272" i="25"/>
  <c r="Q273" i="25"/>
  <c r="Q274" i="25"/>
  <c r="Q275" i="25"/>
  <c r="Q276" i="25"/>
  <c r="Q277" i="25"/>
  <c r="Q278" i="25"/>
  <c r="Q279" i="25"/>
  <c r="Q280" i="25"/>
  <c r="Q281" i="25"/>
  <c r="Q282" i="25"/>
  <c r="Q283" i="25"/>
  <c r="Q284" i="25"/>
  <c r="Q285" i="25"/>
  <c r="Q286" i="25"/>
  <c r="Q287" i="25"/>
  <c r="Q288" i="25"/>
  <c r="Q289" i="25"/>
  <c r="Q290" i="25"/>
  <c r="Q291" i="25"/>
  <c r="Q292" i="25"/>
  <c r="Q293" i="25"/>
  <c r="Q294" i="25"/>
  <c r="Q295" i="25"/>
  <c r="Q296" i="25"/>
  <c r="Q297" i="25"/>
  <c r="Q298" i="25"/>
  <c r="Q299" i="25"/>
  <c r="Q300" i="25"/>
  <c r="Q301" i="25"/>
  <c r="Q302" i="25"/>
  <c r="Q303" i="25"/>
  <c r="Q304" i="25"/>
  <c r="Q305" i="25"/>
  <c r="Q306" i="25"/>
  <c r="Q307" i="25"/>
  <c r="Q308" i="25"/>
  <c r="Q309" i="25"/>
  <c r="Q310" i="25"/>
  <c r="Q311" i="25"/>
  <c r="Q312" i="25"/>
  <c r="Q313" i="25"/>
  <c r="Q314" i="25"/>
  <c r="Q315" i="25"/>
  <c r="Q316" i="25"/>
  <c r="Q317" i="25"/>
  <c r="Q318" i="25"/>
  <c r="Q319" i="25"/>
  <c r="Q320" i="25"/>
  <c r="Q321" i="25"/>
  <c r="Q322" i="25"/>
  <c r="Q323" i="25"/>
  <c r="Q324" i="25"/>
  <c r="Q325" i="25"/>
  <c r="Q326" i="25"/>
  <c r="Q327" i="25"/>
  <c r="Q328" i="25"/>
  <c r="Q329" i="25"/>
  <c r="Q330" i="25"/>
  <c r="Q331" i="25"/>
  <c r="Q332" i="25"/>
  <c r="Q333" i="25"/>
  <c r="Q334" i="25"/>
  <c r="Q335" i="25"/>
  <c r="Q336" i="25"/>
  <c r="Q337" i="25"/>
  <c r="Q338" i="25"/>
  <c r="Q339" i="25"/>
  <c r="Q340" i="25"/>
  <c r="Q341" i="25"/>
  <c r="Q342" i="25"/>
  <c r="Q343" i="25"/>
  <c r="Q344" i="25"/>
  <c r="Q345" i="25"/>
  <c r="Q346" i="25"/>
  <c r="Q347" i="25"/>
  <c r="Q348" i="25"/>
  <c r="Q349" i="25"/>
  <c r="Q350" i="25"/>
  <c r="Q351" i="25"/>
  <c r="Q352" i="25"/>
  <c r="Q353" i="25"/>
  <c r="Q354" i="25"/>
  <c r="Q355" i="25"/>
  <c r="Q356" i="25"/>
  <c r="Q357" i="25"/>
  <c r="Q358" i="25"/>
  <c r="Q359" i="25"/>
  <c r="Q360" i="25"/>
  <c r="Q361" i="25"/>
  <c r="Q362" i="25"/>
  <c r="Q363" i="25"/>
  <c r="Q364" i="25"/>
  <c r="Q365" i="25"/>
  <c r="Q366" i="25"/>
  <c r="Q367" i="25"/>
  <c r="Q368" i="25"/>
  <c r="Q369" i="25"/>
  <c r="Q370" i="25"/>
  <c r="Q371" i="25"/>
  <c r="Q372" i="25"/>
  <c r="Q373" i="25"/>
  <c r="Q374" i="25"/>
  <c r="Q375" i="25"/>
  <c r="Q376" i="25"/>
  <c r="Q377" i="25"/>
  <c r="Q378" i="25"/>
  <c r="Q379" i="25"/>
  <c r="Q380" i="25"/>
  <c r="Q381" i="25"/>
  <c r="Q382" i="25"/>
  <c r="Q383" i="25"/>
  <c r="Q384" i="25"/>
  <c r="Q385" i="25"/>
  <c r="Q386" i="25"/>
  <c r="Q387" i="25"/>
  <c r="Q388" i="25"/>
  <c r="Q389" i="25"/>
  <c r="Q390" i="25"/>
  <c r="Q391" i="25"/>
  <c r="Q392" i="25"/>
  <c r="Q393" i="25"/>
  <c r="Q394" i="25"/>
  <c r="Q395" i="25"/>
  <c r="Q396" i="25"/>
  <c r="Q397" i="25"/>
  <c r="Q398" i="25"/>
  <c r="Q399" i="25"/>
  <c r="Q400" i="25"/>
  <c r="Q401" i="25"/>
  <c r="Q402" i="25"/>
  <c r="Q403" i="25"/>
  <c r="Q404" i="25"/>
  <c r="Q405" i="25"/>
  <c r="Q406" i="25"/>
  <c r="Q407" i="25"/>
  <c r="Q408" i="25"/>
  <c r="Q409" i="25"/>
  <c r="Q410" i="25"/>
  <c r="Q411" i="25"/>
  <c r="Q412" i="25"/>
  <c r="Q413" i="25"/>
  <c r="Q414" i="25"/>
  <c r="Q415" i="25"/>
  <c r="Q416" i="25"/>
  <c r="Q417" i="25"/>
  <c r="Q418" i="25"/>
  <c r="Q419" i="25"/>
  <c r="Q420" i="25"/>
  <c r="Q428" i="25"/>
  <c r="Q429" i="25"/>
  <c r="Q430" i="25"/>
  <c r="Q431" i="25"/>
  <c r="Q432" i="25"/>
  <c r="Q433" i="25"/>
  <c r="Q434" i="25"/>
  <c r="Q435" i="25"/>
  <c r="Q436" i="25"/>
  <c r="Q437" i="25"/>
  <c r="Q438" i="25"/>
  <c r="Q439" i="25"/>
  <c r="Q440" i="25"/>
  <c r="Q441" i="25"/>
  <c r="Q442" i="25"/>
  <c r="Q443" i="25"/>
  <c r="Q444" i="25"/>
  <c r="Q445" i="25"/>
  <c r="Q446" i="25"/>
  <c r="Q447" i="25"/>
  <c r="Q448" i="25"/>
  <c r="Q449" i="25"/>
  <c r="Q450" i="25"/>
  <c r="Q451" i="25"/>
  <c r="Q452" i="25"/>
  <c r="Q453" i="25"/>
  <c r="Q454" i="25"/>
  <c r="Q455" i="25"/>
  <c r="Q456" i="25"/>
  <c r="Q457" i="25"/>
  <c r="Q458" i="25"/>
  <c r="Q459" i="25"/>
  <c r="Q460" i="25"/>
  <c r="Q461" i="25"/>
  <c r="Q462" i="25"/>
  <c r="Q463" i="25"/>
  <c r="Q464" i="25"/>
  <c r="Q465" i="25"/>
  <c r="Q466" i="25"/>
  <c r="Q467" i="25"/>
  <c r="Q468" i="25"/>
  <c r="Q469" i="25"/>
  <c r="Q470" i="25"/>
  <c r="Q471" i="25"/>
  <c r="Q472" i="25"/>
  <c r="Q473" i="25"/>
  <c r="Q474" i="25"/>
  <c r="Q475" i="25"/>
  <c r="Q476" i="25"/>
  <c r="Q477" i="25"/>
  <c r="Q478" i="25"/>
  <c r="Q479" i="25"/>
  <c r="Q480" i="25"/>
  <c r="Q481" i="25"/>
  <c r="Q482" i="25"/>
  <c r="Q483" i="25"/>
  <c r="Q484" i="25"/>
  <c r="Q485" i="25"/>
  <c r="Q486" i="25"/>
  <c r="Q487" i="25"/>
  <c r="Q488" i="25"/>
  <c r="Q489" i="25"/>
  <c r="Q490" i="25"/>
  <c r="Q491" i="25"/>
  <c r="Q492" i="25"/>
  <c r="Q493" i="25"/>
  <c r="Q494" i="25"/>
  <c r="Q495" i="25"/>
  <c r="Q496" i="25"/>
  <c r="Q497" i="25"/>
  <c r="Q498" i="25"/>
  <c r="Q499" i="25"/>
  <c r="Q500" i="25"/>
  <c r="Q501" i="25"/>
  <c r="Q502" i="25"/>
  <c r="Q503" i="25"/>
  <c r="Q504" i="25"/>
  <c r="Q505" i="25"/>
  <c r="Q506" i="25"/>
  <c r="Q507" i="25"/>
  <c r="Q508" i="25"/>
  <c r="Q509" i="25"/>
  <c r="Q510" i="25"/>
  <c r="Q511" i="25"/>
  <c r="Q512" i="25"/>
  <c r="Q513" i="25"/>
  <c r="Q514" i="25"/>
  <c r="Q515" i="25"/>
  <c r="Q516" i="25"/>
  <c r="Q517" i="25"/>
  <c r="Q518" i="25"/>
  <c r="Q519" i="25"/>
  <c r="Q520" i="25"/>
  <c r="Q521" i="25"/>
  <c r="Q522" i="25"/>
  <c r="Q523" i="25"/>
  <c r="Q524" i="25"/>
  <c r="Q525" i="25"/>
  <c r="Q526" i="25"/>
  <c r="Q527" i="25"/>
  <c r="Q528" i="25"/>
  <c r="Q529" i="25"/>
  <c r="Q530" i="25"/>
  <c r="Q531" i="25"/>
  <c r="Q532" i="25"/>
  <c r="Q533" i="25"/>
  <c r="Q534" i="25"/>
  <c r="Q535" i="25"/>
  <c r="Q536" i="25"/>
  <c r="Q537" i="25"/>
  <c r="Q538" i="25"/>
  <c r="Q539" i="25"/>
  <c r="Q540" i="25"/>
  <c r="Q541" i="25"/>
  <c r="Q542" i="25"/>
  <c r="Q543" i="25"/>
  <c r="Q544" i="25"/>
  <c r="Q545" i="25"/>
  <c r="Q546" i="25"/>
  <c r="Q547" i="25"/>
  <c r="Q548" i="25"/>
  <c r="Q549" i="25"/>
  <c r="Q550" i="25"/>
  <c r="Q551" i="25"/>
  <c r="Q552" i="25"/>
  <c r="Q553" i="25"/>
  <c r="Q554" i="25"/>
  <c r="Q555" i="25"/>
  <c r="Q556" i="25"/>
  <c r="Q557" i="25"/>
  <c r="Q558" i="25"/>
  <c r="Q559" i="25"/>
  <c r="Q560" i="25"/>
  <c r="Q561" i="25"/>
  <c r="Q562" i="25"/>
  <c r="Q563" i="25"/>
  <c r="Q564" i="25"/>
  <c r="Q565" i="25"/>
  <c r="Q566" i="25"/>
  <c r="Q567" i="25"/>
  <c r="Q568" i="25"/>
  <c r="Q569" i="25"/>
  <c r="Q570" i="25"/>
  <c r="Q571" i="25"/>
  <c r="Q572" i="25"/>
  <c r="Q573" i="25"/>
  <c r="Q574" i="25"/>
  <c r="Q575" i="25"/>
  <c r="Q576" i="25"/>
  <c r="Q577" i="25"/>
  <c r="Q578" i="25"/>
  <c r="Q579" i="25"/>
  <c r="Q580" i="25"/>
  <c r="Q581" i="25"/>
  <c r="Q582" i="25"/>
  <c r="Q583" i="25"/>
  <c r="Q584" i="25"/>
  <c r="Q585" i="25"/>
  <c r="Q586" i="25"/>
  <c r="Q587" i="25"/>
  <c r="Q588" i="25"/>
  <c r="Q589" i="25"/>
  <c r="Q590" i="25"/>
  <c r="Q591" i="25"/>
  <c r="Q592" i="25"/>
  <c r="Q593" i="25"/>
  <c r="Q594" i="25"/>
  <c r="Q595" i="25"/>
  <c r="Q596" i="25"/>
  <c r="Q597" i="25"/>
  <c r="Q598" i="25"/>
  <c r="Q599" i="25"/>
  <c r="Q600" i="25"/>
  <c r="Q601" i="25"/>
  <c r="Q602" i="25"/>
  <c r="Q603" i="25"/>
  <c r="Q604" i="25"/>
  <c r="Q605" i="25"/>
  <c r="Q606" i="25"/>
  <c r="Q607" i="25"/>
  <c r="Q608" i="25"/>
  <c r="Q609" i="25"/>
  <c r="Q610" i="25"/>
  <c r="Q611" i="25"/>
  <c r="Q612" i="25"/>
  <c r="Q613" i="25"/>
  <c r="Q614" i="25"/>
  <c r="Q615" i="25"/>
  <c r="Q616" i="25"/>
  <c r="Q617" i="25"/>
  <c r="Q618" i="25"/>
  <c r="Q619" i="25"/>
  <c r="Q620" i="25"/>
  <c r="Q621" i="25"/>
  <c r="Q622" i="25"/>
  <c r="Q623" i="25"/>
  <c r="Q624" i="25"/>
  <c r="Q625" i="25"/>
  <c r="Q626" i="25"/>
  <c r="Q627" i="25"/>
  <c r="Q628" i="25"/>
  <c r="Q629" i="25"/>
  <c r="Q630" i="25"/>
  <c r="Q631" i="25"/>
  <c r="Q632" i="25"/>
  <c r="Q633" i="25"/>
  <c r="Q634" i="25"/>
  <c r="Q635" i="25"/>
  <c r="Q636" i="25"/>
  <c r="Q637" i="25"/>
  <c r="Q638" i="25"/>
  <c r="Q639" i="25"/>
  <c r="Q640" i="25"/>
  <c r="Q641" i="25"/>
  <c r="Q642" i="25"/>
  <c r="Q643" i="25"/>
  <c r="Q644" i="25"/>
  <c r="Q645" i="25"/>
  <c r="Q646" i="25"/>
  <c r="Q647" i="25"/>
  <c r="Q648" i="25"/>
  <c r="Q649" i="25"/>
  <c r="Q650" i="25"/>
  <c r="Q651" i="25"/>
  <c r="Q652" i="25"/>
  <c r="Q653" i="25"/>
  <c r="Q654" i="25"/>
  <c r="Q655" i="25"/>
  <c r="Q656" i="25"/>
  <c r="Q657" i="25"/>
  <c r="Q658" i="25"/>
  <c r="Q659" i="25"/>
  <c r="Q660" i="25"/>
  <c r="Q661" i="25"/>
  <c r="Q662" i="25"/>
  <c r="Q663" i="25"/>
  <c r="Q664" i="25"/>
  <c r="Q665" i="25"/>
  <c r="Q666" i="25"/>
  <c r="Q667" i="25"/>
  <c r="Q668" i="25"/>
  <c r="Q669" i="25"/>
  <c r="Q670" i="25"/>
  <c r="Q671" i="25"/>
  <c r="Q672" i="25"/>
  <c r="Q673" i="25"/>
  <c r="Q674" i="25"/>
  <c r="Q675" i="25"/>
  <c r="Q676" i="25"/>
  <c r="Q677" i="25"/>
  <c r="Q678" i="25"/>
  <c r="Q679" i="25"/>
  <c r="Q680" i="25"/>
  <c r="Q681" i="25"/>
  <c r="Q682" i="25"/>
  <c r="Q683" i="25"/>
  <c r="Q684" i="25"/>
  <c r="Q685" i="25"/>
  <c r="Q686" i="25"/>
  <c r="Q687" i="25"/>
  <c r="Q688" i="25"/>
  <c r="Q689" i="25"/>
  <c r="Q690" i="25"/>
  <c r="Q691" i="25"/>
  <c r="Q692" i="25"/>
  <c r="Q693" i="25"/>
  <c r="Q694" i="25"/>
  <c r="Q695" i="25"/>
  <c r="Q696" i="25"/>
  <c r="Q697" i="25"/>
  <c r="Q698" i="25"/>
  <c r="Q699" i="25"/>
  <c r="Q700" i="25"/>
  <c r="Q701" i="25"/>
  <c r="Q702" i="25"/>
  <c r="Q703" i="25"/>
  <c r="Q704" i="25"/>
  <c r="Q705" i="25"/>
  <c r="Q706" i="25"/>
  <c r="Q707" i="25"/>
  <c r="Q708" i="25"/>
  <c r="Q709" i="25"/>
  <c r="Q710" i="25"/>
  <c r="Q711" i="25"/>
  <c r="Q712" i="25"/>
  <c r="Q713" i="25"/>
  <c r="Q714" i="25"/>
  <c r="Q715" i="25"/>
  <c r="Q716" i="25"/>
  <c r="Q717" i="25"/>
  <c r="Q718" i="25"/>
  <c r="Q719" i="25"/>
  <c r="Q720" i="25"/>
  <c r="Q721" i="25"/>
  <c r="Q722" i="25"/>
  <c r="Q723" i="25"/>
  <c r="Q724" i="25"/>
  <c r="Q725" i="25"/>
  <c r="Q726" i="25"/>
  <c r="Q727" i="25"/>
  <c r="Q728" i="25"/>
  <c r="Q729" i="25"/>
  <c r="Q730" i="25"/>
  <c r="Q731" i="25"/>
  <c r="Q732" i="25"/>
  <c r="Q733" i="25"/>
  <c r="Q734" i="25"/>
  <c r="Q735" i="25"/>
  <c r="Q736" i="25"/>
  <c r="Q737" i="25"/>
  <c r="Q738" i="25"/>
  <c r="Q739" i="25"/>
  <c r="Q740" i="25"/>
  <c r="Q741" i="25"/>
  <c r="Q742" i="25"/>
  <c r="Q743" i="25"/>
  <c r="Q744" i="25"/>
  <c r="Q745" i="25"/>
  <c r="Q746" i="25"/>
  <c r="Q747" i="25"/>
  <c r="Q748" i="25"/>
  <c r="Q749" i="25"/>
  <c r="Q750" i="25"/>
  <c r="Q751" i="25"/>
  <c r="Q752" i="25"/>
  <c r="Q753" i="25"/>
  <c r="Q754" i="25"/>
  <c r="Q755" i="25"/>
  <c r="Q756" i="25"/>
  <c r="Q757" i="25"/>
  <c r="Q758" i="25"/>
  <c r="Q759" i="25"/>
  <c r="Q760" i="25"/>
  <c r="Q761" i="25"/>
  <c r="Q762" i="25"/>
  <c r="Q763" i="25"/>
  <c r="Q764" i="25"/>
  <c r="Q765" i="25"/>
  <c r="Q766" i="25"/>
  <c r="Q767" i="25"/>
  <c r="Q768" i="25"/>
  <c r="Q769" i="25"/>
  <c r="Q770" i="25"/>
  <c r="Q771" i="25"/>
  <c r="Q772" i="25"/>
  <c r="Q773" i="25"/>
  <c r="Q774" i="25"/>
  <c r="Q775" i="25"/>
  <c r="Q776" i="25"/>
  <c r="Q777" i="25"/>
  <c r="Q778" i="25"/>
  <c r="Q779" i="25"/>
  <c r="Q780" i="25"/>
  <c r="Q781" i="25"/>
  <c r="Q782" i="25"/>
  <c r="Q783" i="25"/>
  <c r="Q784" i="25"/>
  <c r="Q785" i="25"/>
  <c r="Q786" i="25"/>
  <c r="Q787" i="25"/>
  <c r="Q788" i="25"/>
  <c r="Q789" i="25"/>
  <c r="Q790" i="25"/>
  <c r="Q791" i="25"/>
  <c r="Q792" i="25"/>
  <c r="Q793" i="25"/>
  <c r="Q794" i="25"/>
  <c r="Q795" i="25"/>
  <c r="Q796" i="25"/>
  <c r="Q797" i="25"/>
  <c r="Q798" i="25"/>
  <c r="Q799" i="25"/>
  <c r="Q800" i="25"/>
  <c r="Q801" i="25"/>
  <c r="Q802" i="25"/>
  <c r="Q803" i="25"/>
  <c r="Q804" i="25"/>
  <c r="Q805" i="25"/>
  <c r="Q806" i="25"/>
  <c r="Q807" i="25"/>
  <c r="Q808" i="25"/>
  <c r="Q809" i="25"/>
  <c r="Q810" i="25"/>
  <c r="Q811" i="25"/>
  <c r="Q812" i="25"/>
  <c r="Q813" i="25"/>
  <c r="Q814" i="25"/>
  <c r="Q815" i="25"/>
  <c r="Q816" i="25"/>
  <c r="Q817" i="25"/>
  <c r="Q818" i="25"/>
  <c r="Q819" i="25"/>
  <c r="Q820" i="25"/>
  <c r="Q821" i="25"/>
  <c r="Q822" i="25"/>
  <c r="Q823" i="25"/>
  <c r="Q824" i="25"/>
  <c r="Q825" i="25"/>
  <c r="Q826" i="25"/>
  <c r="Q827" i="25"/>
  <c r="Q828" i="25"/>
  <c r="Q829" i="25"/>
  <c r="Q830" i="25"/>
  <c r="Q831" i="25"/>
  <c r="Q832" i="25"/>
  <c r="Q833" i="25"/>
  <c r="Q834" i="25"/>
  <c r="Q835" i="25"/>
  <c r="Q836" i="25"/>
  <c r="Q837" i="25"/>
  <c r="Q838" i="25"/>
  <c r="Q839" i="25"/>
  <c r="Q840" i="25"/>
  <c r="Q841" i="25"/>
  <c r="Q842" i="25"/>
  <c r="Q843" i="25"/>
  <c r="Q844" i="25"/>
  <c r="Q426" i="25"/>
  <c r="Q427" i="25"/>
  <c r="ED4" i="25"/>
  <c r="ED5" i="25"/>
  <c r="ED6" i="25"/>
  <c r="ED7" i="25"/>
  <c r="ED8" i="25"/>
  <c r="ED9" i="25"/>
  <c r="ED10" i="25"/>
  <c r="ED11" i="25"/>
  <c r="ED12" i="25"/>
  <c r="ED13" i="25"/>
  <c r="ED14" i="25"/>
  <c r="ED15" i="25"/>
  <c r="ED16" i="25"/>
  <c r="ED17" i="25"/>
  <c r="ED18" i="25"/>
  <c r="ED19" i="25"/>
  <c r="ED20" i="25"/>
  <c r="ED21" i="25"/>
  <c r="ED22" i="25"/>
  <c r="ED23" i="25"/>
  <c r="ED24" i="25"/>
  <c r="ED25" i="25"/>
  <c r="ED26" i="25"/>
  <c r="ED27" i="25"/>
  <c r="ED28" i="25"/>
  <c r="ED29" i="25"/>
  <c r="ED30" i="25"/>
  <c r="ED31" i="25"/>
  <c r="ED32" i="25"/>
  <c r="ED33" i="25"/>
  <c r="ED34" i="25"/>
  <c r="ED35" i="25"/>
  <c r="ED36" i="25"/>
  <c r="ED37" i="25"/>
  <c r="ED38" i="25"/>
  <c r="ED39" i="25"/>
  <c r="ED40" i="25"/>
  <c r="ED41" i="25"/>
  <c r="ED42" i="25"/>
  <c r="ED43" i="25"/>
  <c r="ED44" i="25"/>
  <c r="ED45" i="25"/>
  <c r="ED46" i="25"/>
  <c r="ED47" i="25"/>
  <c r="ED48" i="25"/>
  <c r="ED49" i="25"/>
  <c r="ED50" i="25"/>
  <c r="ED51" i="25"/>
  <c r="ED52" i="25"/>
  <c r="ED53" i="25"/>
  <c r="ED54" i="25"/>
  <c r="ED55" i="25"/>
  <c r="ED56" i="25"/>
  <c r="ED57" i="25"/>
  <c r="ED58" i="25"/>
  <c r="ED59" i="25"/>
  <c r="ED60" i="25"/>
  <c r="ED61" i="25"/>
  <c r="ED62" i="25"/>
  <c r="ED63" i="25"/>
  <c r="ED64" i="25"/>
  <c r="ED65" i="25"/>
  <c r="ED66" i="25"/>
  <c r="ED67" i="25"/>
  <c r="ED68" i="25"/>
  <c r="ED69" i="25"/>
  <c r="ED70" i="25"/>
  <c r="ED71" i="25"/>
  <c r="ED72" i="25"/>
  <c r="ED73" i="25"/>
  <c r="ED74" i="25"/>
  <c r="ED75" i="25"/>
  <c r="ED76" i="25"/>
  <c r="ED77" i="25"/>
  <c r="ED78" i="25"/>
  <c r="ED79" i="25"/>
  <c r="ED80" i="25"/>
  <c r="ED81" i="25"/>
  <c r="ED82" i="25"/>
  <c r="ED83" i="25"/>
  <c r="ED84" i="25"/>
  <c r="ED85" i="25"/>
  <c r="ED86" i="25"/>
  <c r="ED87" i="25"/>
  <c r="ED88" i="25"/>
  <c r="ED89" i="25"/>
  <c r="ED90" i="25"/>
  <c r="ED91" i="25"/>
  <c r="ED92" i="25"/>
  <c r="ED93" i="25"/>
  <c r="ED94" i="25"/>
  <c r="ED95" i="25"/>
  <c r="ED96" i="25"/>
  <c r="ED97" i="25"/>
  <c r="ED98" i="25"/>
  <c r="ED99" i="25"/>
  <c r="ED100" i="25"/>
  <c r="ED101" i="25"/>
  <c r="ED102" i="25"/>
  <c r="ED103" i="25"/>
  <c r="ED104" i="25"/>
  <c r="ED105" i="25"/>
  <c r="ED106" i="25"/>
  <c r="ED107" i="25"/>
  <c r="ED108" i="25"/>
  <c r="ED109" i="25"/>
  <c r="ED110" i="25"/>
  <c r="ED111" i="25"/>
  <c r="ED112" i="25"/>
  <c r="ED113" i="25"/>
  <c r="ED114" i="25"/>
  <c r="ED115" i="25"/>
  <c r="ED116" i="25"/>
  <c r="ED117" i="25"/>
  <c r="ED118" i="25"/>
  <c r="ED119" i="25"/>
  <c r="ED120" i="25"/>
  <c r="ED121" i="25"/>
  <c r="ED122" i="25"/>
  <c r="ED123" i="25"/>
  <c r="ED124" i="25"/>
  <c r="ED125" i="25"/>
  <c r="ED126" i="25"/>
  <c r="ED127" i="25"/>
  <c r="ED128" i="25"/>
  <c r="ED129" i="25"/>
  <c r="ED130" i="25"/>
  <c r="ED131" i="25"/>
  <c r="ED132" i="25"/>
  <c r="ED133" i="25"/>
  <c r="ED134" i="25"/>
  <c r="ED135" i="25"/>
  <c r="ED136" i="25"/>
  <c r="ED137" i="25"/>
  <c r="ED138" i="25"/>
  <c r="ED139" i="25"/>
  <c r="ED140" i="25"/>
  <c r="ED141" i="25"/>
  <c r="ED142" i="25"/>
  <c r="ED143" i="25"/>
  <c r="ED144" i="25"/>
  <c r="ED145" i="25"/>
  <c r="ED146" i="25"/>
  <c r="ED147" i="25"/>
  <c r="ED148" i="25"/>
  <c r="ED149" i="25"/>
  <c r="ED150" i="25"/>
  <c r="ED151" i="25"/>
  <c r="ED152" i="25"/>
  <c r="ED153" i="25"/>
  <c r="ED154" i="25"/>
  <c r="ED155" i="25"/>
  <c r="ED156" i="25"/>
  <c r="ED157" i="25"/>
  <c r="ED158" i="25"/>
  <c r="ED159" i="25"/>
  <c r="ED160" i="25"/>
  <c r="ED161" i="25"/>
  <c r="ED162" i="25"/>
  <c r="ED163" i="25"/>
  <c r="ED164" i="25"/>
  <c r="ED165" i="25"/>
  <c r="ED166" i="25"/>
  <c r="ED167" i="25"/>
  <c r="ED168" i="25"/>
  <c r="ED169" i="25"/>
  <c r="ED170" i="25"/>
  <c r="ED171" i="25"/>
  <c r="ED172" i="25"/>
  <c r="ED173" i="25"/>
  <c r="ED174" i="25"/>
  <c r="ED175" i="25"/>
  <c r="ED176" i="25"/>
  <c r="ED177" i="25"/>
  <c r="ED178" i="25"/>
  <c r="ED179" i="25"/>
  <c r="ED180" i="25"/>
  <c r="ED181" i="25"/>
  <c r="ED182" i="25"/>
  <c r="ED183" i="25"/>
  <c r="ED184" i="25"/>
  <c r="ED185" i="25"/>
  <c r="ED186" i="25"/>
  <c r="ED187" i="25"/>
  <c r="ED188" i="25"/>
  <c r="ED189" i="25"/>
  <c r="ED190" i="25"/>
  <c r="ED191" i="25"/>
  <c r="ED192" i="25"/>
  <c r="ED193" i="25"/>
  <c r="ED194" i="25"/>
  <c r="ED195" i="25"/>
  <c r="ED196" i="25"/>
  <c r="ED197" i="25"/>
  <c r="ED198" i="25"/>
  <c r="ED199" i="25"/>
  <c r="ED200" i="25"/>
  <c r="ED201" i="25"/>
  <c r="ED202" i="25"/>
  <c r="ED203" i="25"/>
  <c r="ED204" i="25"/>
  <c r="ED205" i="25"/>
  <c r="ED206" i="25"/>
  <c r="ED207" i="25"/>
  <c r="ED208" i="25"/>
  <c r="ED209" i="25"/>
  <c r="ED210" i="25"/>
  <c r="ED211" i="25"/>
  <c r="ED212" i="25"/>
  <c r="ED213" i="25"/>
  <c r="ED214" i="25"/>
  <c r="ED215" i="25"/>
  <c r="ED216" i="25"/>
  <c r="ED217" i="25"/>
  <c r="ED218" i="25"/>
  <c r="ED219" i="25"/>
  <c r="ED220" i="25"/>
  <c r="ED221" i="25"/>
  <c r="ED222" i="25"/>
  <c r="ED223" i="25"/>
  <c r="ED224" i="25"/>
  <c r="ED225" i="25"/>
  <c r="ED226" i="25"/>
  <c r="ED227" i="25"/>
  <c r="ED228" i="25"/>
  <c r="ED229" i="25"/>
  <c r="ED230" i="25"/>
  <c r="ED231" i="25"/>
  <c r="ED232" i="25"/>
  <c r="ED233" i="25"/>
  <c r="ED234" i="25"/>
  <c r="ED235" i="25"/>
  <c r="ED236" i="25"/>
  <c r="ED237" i="25"/>
  <c r="ED238" i="25"/>
  <c r="ED239" i="25"/>
  <c r="ED240" i="25"/>
  <c r="ED241" i="25"/>
  <c r="ED242" i="25"/>
  <c r="ED243" i="25"/>
  <c r="ED244" i="25"/>
  <c r="ED245" i="25"/>
  <c r="ED246" i="25"/>
  <c r="ED247" i="25"/>
  <c r="ED248" i="25"/>
  <c r="ED249" i="25"/>
  <c r="ED250" i="25"/>
  <c r="ED251" i="25"/>
  <c r="ED252" i="25"/>
  <c r="ED253" i="25"/>
  <c r="ED254" i="25"/>
  <c r="ED255" i="25"/>
  <c r="ED256" i="25"/>
  <c r="ED257" i="25"/>
  <c r="ED258" i="25"/>
  <c r="ED259" i="25"/>
  <c r="ED260" i="25"/>
  <c r="ED261" i="25"/>
  <c r="ED262" i="25"/>
  <c r="ED263" i="25"/>
  <c r="ED264" i="25"/>
  <c r="ED265" i="25"/>
  <c r="ED266" i="25"/>
  <c r="ED267" i="25"/>
  <c r="ED268" i="25"/>
  <c r="ED269" i="25"/>
  <c r="ED270" i="25"/>
  <c r="ED271" i="25"/>
  <c r="ED272" i="25"/>
  <c r="ED273" i="25"/>
  <c r="ED274" i="25"/>
  <c r="ED275" i="25"/>
  <c r="ED276" i="25"/>
  <c r="ED277" i="25"/>
  <c r="ED278" i="25"/>
  <c r="ED279" i="25"/>
  <c r="ED280" i="25"/>
  <c r="ED281" i="25"/>
  <c r="ED282" i="25"/>
  <c r="ED283" i="25"/>
  <c r="ED284" i="25"/>
  <c r="ED285" i="25"/>
  <c r="ED286" i="25"/>
  <c r="ED287" i="25"/>
  <c r="ED288" i="25"/>
  <c r="ED289" i="25"/>
  <c r="ED290" i="25"/>
  <c r="ED291" i="25"/>
  <c r="ED292" i="25"/>
  <c r="ED293" i="25"/>
  <c r="ED294" i="25"/>
  <c r="ED295" i="25"/>
  <c r="ED296" i="25"/>
  <c r="ED297" i="25"/>
  <c r="ED298" i="25"/>
  <c r="ED299" i="25"/>
  <c r="ED300" i="25"/>
  <c r="ED301" i="25"/>
  <c r="ED302" i="25"/>
  <c r="ED303" i="25"/>
  <c r="ED304" i="25"/>
  <c r="ED305" i="25"/>
  <c r="ED306" i="25"/>
  <c r="ED307" i="25"/>
  <c r="ED308" i="25"/>
  <c r="ED309" i="25"/>
  <c r="ED310" i="25"/>
  <c r="ED311" i="25"/>
  <c r="ED312" i="25"/>
  <c r="ED313" i="25"/>
  <c r="ED314" i="25"/>
  <c r="ED315" i="25"/>
  <c r="ED316" i="25"/>
  <c r="ED317" i="25"/>
  <c r="ED318" i="25"/>
  <c r="ED319" i="25"/>
  <c r="ED320" i="25"/>
  <c r="ED321" i="25"/>
  <c r="ED322" i="25"/>
  <c r="ED323" i="25"/>
  <c r="ED324" i="25"/>
  <c r="ED325" i="25"/>
  <c r="ED326" i="25"/>
  <c r="ED327" i="25"/>
  <c r="ED328" i="25"/>
  <c r="ED329" i="25"/>
  <c r="ED330" i="25"/>
  <c r="ED331" i="25"/>
  <c r="ED332" i="25"/>
  <c r="ED333" i="25"/>
  <c r="ED334" i="25"/>
  <c r="ED335" i="25"/>
  <c r="ED336" i="25"/>
  <c r="ED337" i="25"/>
  <c r="ED338" i="25"/>
  <c r="ED339" i="25"/>
  <c r="ED340" i="25"/>
  <c r="ED341" i="25"/>
  <c r="ED342" i="25"/>
  <c r="ED343" i="25"/>
  <c r="ED344" i="25"/>
  <c r="ED345" i="25"/>
  <c r="ED346" i="25"/>
  <c r="ED347" i="25"/>
  <c r="ED348" i="25"/>
  <c r="ED349" i="25"/>
  <c r="ED350" i="25"/>
  <c r="ED351" i="25"/>
  <c r="ED352" i="25"/>
  <c r="ED353" i="25"/>
  <c r="ED354" i="25"/>
  <c r="ED355" i="25"/>
  <c r="ED356" i="25"/>
  <c r="ED357" i="25"/>
  <c r="ED358" i="25"/>
  <c r="ED359" i="25"/>
  <c r="ED360" i="25"/>
  <c r="ED361" i="25"/>
  <c r="ED362" i="25"/>
  <c r="ED363" i="25"/>
  <c r="ED364" i="25"/>
  <c r="ED365" i="25"/>
  <c r="ED366" i="25"/>
  <c r="ED367" i="25"/>
  <c r="ED368" i="25"/>
  <c r="ED369" i="25"/>
  <c r="ED370" i="25"/>
  <c r="ED371" i="25"/>
  <c r="ED372" i="25"/>
  <c r="ED373" i="25"/>
  <c r="ED374" i="25"/>
  <c r="ED375" i="25"/>
  <c r="ED376" i="25"/>
  <c r="ED377" i="25"/>
  <c r="ED378" i="25"/>
  <c r="ED379" i="25"/>
  <c r="ED380" i="25"/>
  <c r="ED381" i="25"/>
  <c r="ED382" i="25"/>
  <c r="ED383" i="25"/>
  <c r="ED384" i="25"/>
  <c r="ED385" i="25"/>
  <c r="ED386" i="25"/>
  <c r="ED387" i="25"/>
  <c r="ED388" i="25"/>
  <c r="ED389" i="25"/>
  <c r="ED390" i="25"/>
  <c r="ED391" i="25"/>
  <c r="ED392" i="25"/>
  <c r="ED393" i="25"/>
  <c r="ED394" i="25"/>
  <c r="ED395" i="25"/>
  <c r="ED396" i="25"/>
  <c r="ED397" i="25"/>
  <c r="ED398" i="25"/>
  <c r="ED399" i="25"/>
  <c r="ED400" i="25"/>
  <c r="ED401" i="25"/>
  <c r="ED402" i="25"/>
  <c r="ED403" i="25"/>
  <c r="ED404" i="25"/>
  <c r="ED405" i="25"/>
  <c r="ED406" i="25"/>
  <c r="ED407" i="25"/>
  <c r="ED408" i="25"/>
  <c r="ED409" i="25"/>
  <c r="ED410" i="25"/>
  <c r="ED411" i="25"/>
  <c r="ED412" i="25"/>
  <c r="ED413" i="25"/>
  <c r="ED414" i="25"/>
  <c r="ED415" i="25"/>
  <c r="ED416" i="25"/>
  <c r="ED417" i="25"/>
  <c r="ED418" i="25"/>
  <c r="ED419" i="25"/>
  <c r="ED420" i="25"/>
  <c r="ED2" i="25"/>
  <c r="ED3" i="25"/>
  <c r="ED428" i="25"/>
  <c r="ED429" i="25"/>
  <c r="ED430" i="25"/>
  <c r="ED431" i="25"/>
  <c r="ED432" i="25"/>
  <c r="ED433" i="25"/>
  <c r="ED434" i="25"/>
  <c r="ED435" i="25"/>
  <c r="ED436" i="25"/>
  <c r="ED437" i="25"/>
  <c r="ED438" i="25"/>
  <c r="ED439" i="25"/>
  <c r="ED440" i="25"/>
  <c r="ED441" i="25"/>
  <c r="ED442" i="25"/>
  <c r="ED443" i="25"/>
  <c r="ED444" i="25"/>
  <c r="ED445" i="25"/>
  <c r="ED446" i="25"/>
  <c r="ED447" i="25"/>
  <c r="ED448" i="25"/>
  <c r="ED449" i="25"/>
  <c r="ED450" i="25"/>
  <c r="ED451" i="25"/>
  <c r="ED452" i="25"/>
  <c r="ED453" i="25"/>
  <c r="ED454" i="25"/>
  <c r="ED455" i="25"/>
  <c r="ED456" i="25"/>
  <c r="ED457" i="25"/>
  <c r="ED458" i="25"/>
  <c r="ED459" i="25"/>
  <c r="ED460" i="25"/>
  <c r="ED461" i="25"/>
  <c r="ED462" i="25"/>
  <c r="ED463" i="25"/>
  <c r="ED464" i="25"/>
  <c r="ED465" i="25"/>
  <c r="ED466" i="25"/>
  <c r="ED467" i="25"/>
  <c r="ED468" i="25"/>
  <c r="ED469" i="25"/>
  <c r="ED470" i="25"/>
  <c r="ED471" i="25"/>
  <c r="ED472" i="25"/>
  <c r="ED473" i="25"/>
  <c r="ED474" i="25"/>
  <c r="ED475" i="25"/>
  <c r="ED476" i="25"/>
  <c r="ED477" i="25"/>
  <c r="ED478" i="25"/>
  <c r="ED479" i="25"/>
  <c r="ED480" i="25"/>
  <c r="ED481" i="25"/>
  <c r="ED482" i="25"/>
  <c r="ED483" i="25"/>
  <c r="ED484" i="25"/>
  <c r="ED485" i="25"/>
  <c r="ED486" i="25"/>
  <c r="ED487" i="25"/>
  <c r="ED488" i="25"/>
  <c r="ED489" i="25"/>
  <c r="ED490" i="25"/>
  <c r="ED491" i="25"/>
  <c r="ED492" i="25"/>
  <c r="ED493" i="25"/>
  <c r="ED494" i="25"/>
  <c r="ED495" i="25"/>
  <c r="ED496" i="25"/>
  <c r="ED497" i="25"/>
  <c r="ED498" i="25"/>
  <c r="ED499" i="25"/>
  <c r="ED500" i="25"/>
  <c r="ED501" i="25"/>
  <c r="ED502" i="25"/>
  <c r="ED503" i="25"/>
  <c r="ED504" i="25"/>
  <c r="ED505" i="25"/>
  <c r="ED506" i="25"/>
  <c r="ED507" i="25"/>
  <c r="ED508" i="25"/>
  <c r="ED509" i="25"/>
  <c r="ED510" i="25"/>
  <c r="ED511" i="25"/>
  <c r="ED512" i="25"/>
  <c r="ED513" i="25"/>
  <c r="ED514" i="25"/>
  <c r="ED515" i="25"/>
  <c r="ED516" i="25"/>
  <c r="ED517" i="25"/>
  <c r="ED518" i="25"/>
  <c r="ED519" i="25"/>
  <c r="ED520" i="25"/>
  <c r="ED521" i="25"/>
  <c r="ED522" i="25"/>
  <c r="ED523" i="25"/>
  <c r="ED524" i="25"/>
  <c r="ED525" i="25"/>
  <c r="ED526" i="25"/>
  <c r="ED527" i="25"/>
  <c r="ED528" i="25"/>
  <c r="ED529" i="25"/>
  <c r="ED530" i="25"/>
  <c r="ED531" i="25"/>
  <c r="ED532" i="25"/>
  <c r="ED533" i="25"/>
  <c r="ED534" i="25"/>
  <c r="ED535" i="25"/>
  <c r="ED536" i="25"/>
  <c r="ED537" i="25"/>
  <c r="ED538" i="25"/>
  <c r="ED539" i="25"/>
  <c r="ED540" i="25"/>
  <c r="ED541" i="25"/>
  <c r="ED542" i="25"/>
  <c r="ED543" i="25"/>
  <c r="ED544" i="25"/>
  <c r="ED545" i="25"/>
  <c r="ED546" i="25"/>
  <c r="ED547" i="25"/>
  <c r="ED548" i="25"/>
  <c r="ED549" i="25"/>
  <c r="ED550" i="25"/>
  <c r="ED551" i="25"/>
  <c r="ED552" i="25"/>
  <c r="ED553" i="25"/>
  <c r="ED554" i="25"/>
  <c r="ED555" i="25"/>
  <c r="ED556" i="25"/>
  <c r="ED557" i="25"/>
  <c r="ED558" i="25"/>
  <c r="ED559" i="25"/>
  <c r="ED560" i="25"/>
  <c r="ED561" i="25"/>
  <c r="ED562" i="25"/>
  <c r="ED563" i="25"/>
  <c r="ED564" i="25"/>
  <c r="ED565" i="25"/>
  <c r="ED566" i="25"/>
  <c r="ED567" i="25"/>
  <c r="ED568" i="25"/>
  <c r="ED569" i="25"/>
  <c r="ED570" i="25"/>
  <c r="ED571" i="25"/>
  <c r="ED572" i="25"/>
  <c r="ED573" i="25"/>
  <c r="ED574" i="25"/>
  <c r="ED575" i="25"/>
  <c r="ED576" i="25"/>
  <c r="ED577" i="25"/>
  <c r="ED578" i="25"/>
  <c r="ED579" i="25"/>
  <c r="ED580" i="25"/>
  <c r="ED581" i="25"/>
  <c r="ED582" i="25"/>
  <c r="ED583" i="25"/>
  <c r="ED584" i="25"/>
  <c r="ED585" i="25"/>
  <c r="ED586" i="25"/>
  <c r="ED587" i="25"/>
  <c r="ED588" i="25"/>
  <c r="ED589" i="25"/>
  <c r="ED590" i="25"/>
  <c r="ED591" i="25"/>
  <c r="ED592" i="25"/>
  <c r="ED593" i="25"/>
  <c r="ED594" i="25"/>
  <c r="ED595" i="25"/>
  <c r="ED596" i="25"/>
  <c r="ED597" i="25"/>
  <c r="ED598" i="25"/>
  <c r="ED599" i="25"/>
  <c r="ED600" i="25"/>
  <c r="ED601" i="25"/>
  <c r="ED602" i="25"/>
  <c r="ED603" i="25"/>
  <c r="ED604" i="25"/>
  <c r="ED605" i="25"/>
  <c r="ED606" i="25"/>
  <c r="ED607" i="25"/>
  <c r="ED608" i="25"/>
  <c r="ED609" i="25"/>
  <c r="ED610" i="25"/>
  <c r="ED611" i="25"/>
  <c r="ED612" i="25"/>
  <c r="ED613" i="25"/>
  <c r="ED614" i="25"/>
  <c r="ED615" i="25"/>
  <c r="ED616" i="25"/>
  <c r="ED617" i="25"/>
  <c r="ED618" i="25"/>
  <c r="ED619" i="25"/>
  <c r="ED620" i="25"/>
  <c r="ED621" i="25"/>
  <c r="ED622" i="25"/>
  <c r="ED623" i="25"/>
  <c r="ED624" i="25"/>
  <c r="ED625" i="25"/>
  <c r="ED626" i="25"/>
  <c r="ED627" i="25"/>
  <c r="ED628" i="25"/>
  <c r="ED629" i="25"/>
  <c r="ED630" i="25"/>
  <c r="ED631" i="25"/>
  <c r="ED632" i="25"/>
  <c r="ED633" i="25"/>
  <c r="ED634" i="25"/>
  <c r="ED635" i="25"/>
  <c r="ED636" i="25"/>
  <c r="ED637" i="25"/>
  <c r="ED638" i="25"/>
  <c r="ED639" i="25"/>
  <c r="ED640" i="25"/>
  <c r="ED641" i="25"/>
  <c r="ED642" i="25"/>
  <c r="ED643" i="25"/>
  <c r="ED644" i="25"/>
  <c r="ED645" i="25"/>
  <c r="ED646" i="25"/>
  <c r="ED647" i="25"/>
  <c r="ED648" i="25"/>
  <c r="ED649" i="25"/>
  <c r="ED650" i="25"/>
  <c r="ED651" i="25"/>
  <c r="ED652" i="25"/>
  <c r="ED653" i="25"/>
  <c r="ED654" i="25"/>
  <c r="ED655" i="25"/>
  <c r="ED656" i="25"/>
  <c r="ED657" i="25"/>
  <c r="ED658" i="25"/>
  <c r="ED659" i="25"/>
  <c r="ED660" i="25"/>
  <c r="ED661" i="25"/>
  <c r="ED662" i="25"/>
  <c r="ED663" i="25"/>
  <c r="ED664" i="25"/>
  <c r="ED665" i="25"/>
  <c r="ED666" i="25"/>
  <c r="ED667" i="25"/>
  <c r="ED668" i="25"/>
  <c r="ED669" i="25"/>
  <c r="ED670" i="25"/>
  <c r="ED671" i="25"/>
  <c r="ED672" i="25"/>
  <c r="ED673" i="25"/>
  <c r="ED674" i="25"/>
  <c r="ED675" i="25"/>
  <c r="ED676" i="25"/>
  <c r="ED677" i="25"/>
  <c r="ED678" i="25"/>
  <c r="ED679" i="25"/>
  <c r="ED680" i="25"/>
  <c r="ED681" i="25"/>
  <c r="ED682" i="25"/>
  <c r="ED683" i="25"/>
  <c r="ED684" i="25"/>
  <c r="ED685" i="25"/>
  <c r="ED686" i="25"/>
  <c r="ED687" i="25"/>
  <c r="ED688" i="25"/>
  <c r="ED689" i="25"/>
  <c r="ED690" i="25"/>
  <c r="ED691" i="25"/>
  <c r="ED692" i="25"/>
  <c r="ED693" i="25"/>
  <c r="ED694" i="25"/>
  <c r="ED695" i="25"/>
  <c r="ED696" i="25"/>
  <c r="ED697" i="25"/>
  <c r="ED698" i="25"/>
  <c r="ED699" i="25"/>
  <c r="ED700" i="25"/>
  <c r="ED701" i="25"/>
  <c r="ED702" i="25"/>
  <c r="ED703" i="25"/>
  <c r="ED704" i="25"/>
  <c r="ED705" i="25"/>
  <c r="ED706" i="25"/>
  <c r="ED707" i="25"/>
  <c r="ED708" i="25"/>
  <c r="ED709" i="25"/>
  <c r="ED710" i="25"/>
  <c r="ED711" i="25"/>
  <c r="ED712" i="25"/>
  <c r="ED713" i="25"/>
  <c r="ED714" i="25"/>
  <c r="ED715" i="25"/>
  <c r="ED716" i="25"/>
  <c r="ED717" i="25"/>
  <c r="ED718" i="25"/>
  <c r="ED719" i="25"/>
  <c r="ED720" i="25"/>
  <c r="ED721" i="25"/>
  <c r="ED722" i="25"/>
  <c r="ED723" i="25"/>
  <c r="ED724" i="25"/>
  <c r="ED725" i="25"/>
  <c r="ED726" i="25"/>
  <c r="ED727" i="25"/>
  <c r="ED728" i="25"/>
  <c r="ED729" i="25"/>
  <c r="ED730" i="25"/>
  <c r="ED731" i="25"/>
  <c r="ED732" i="25"/>
  <c r="ED733" i="25"/>
  <c r="ED734" i="25"/>
  <c r="ED735" i="25"/>
  <c r="ED736" i="25"/>
  <c r="ED737" i="25"/>
  <c r="ED738" i="25"/>
  <c r="ED739" i="25"/>
  <c r="ED740" i="25"/>
  <c r="ED741" i="25"/>
  <c r="ED742" i="25"/>
  <c r="ED743" i="25"/>
  <c r="ED744" i="25"/>
  <c r="ED745" i="25"/>
  <c r="ED746" i="25"/>
  <c r="ED747" i="25"/>
  <c r="ED748" i="25"/>
  <c r="ED749" i="25"/>
  <c r="ED750" i="25"/>
  <c r="ED751" i="25"/>
  <c r="ED752" i="25"/>
  <c r="ED753" i="25"/>
  <c r="ED754" i="25"/>
  <c r="ED755" i="25"/>
  <c r="ED756" i="25"/>
  <c r="ED757" i="25"/>
  <c r="ED758" i="25"/>
  <c r="ED759" i="25"/>
  <c r="ED760" i="25"/>
  <c r="ED761" i="25"/>
  <c r="ED762" i="25"/>
  <c r="ED763" i="25"/>
  <c r="ED764" i="25"/>
  <c r="ED765" i="25"/>
  <c r="ED766" i="25"/>
  <c r="ED767" i="25"/>
  <c r="ED768" i="25"/>
  <c r="ED769" i="25"/>
  <c r="ED770" i="25"/>
  <c r="ED771" i="25"/>
  <c r="ED772" i="25"/>
  <c r="ED773" i="25"/>
  <c r="ED774" i="25"/>
  <c r="ED775" i="25"/>
  <c r="ED776" i="25"/>
  <c r="ED777" i="25"/>
  <c r="ED778" i="25"/>
  <c r="ED779" i="25"/>
  <c r="ED780" i="25"/>
  <c r="ED781" i="25"/>
  <c r="ED782" i="25"/>
  <c r="ED783" i="25"/>
  <c r="ED784" i="25"/>
  <c r="ED785" i="25"/>
  <c r="ED786" i="25"/>
  <c r="ED787" i="25"/>
  <c r="ED788" i="25"/>
  <c r="ED789" i="25"/>
  <c r="ED790" i="25"/>
  <c r="ED791" i="25"/>
  <c r="ED792" i="25"/>
  <c r="ED793" i="25"/>
  <c r="ED794" i="25"/>
  <c r="ED795" i="25"/>
  <c r="ED796" i="25"/>
  <c r="ED797" i="25"/>
  <c r="ED798" i="25"/>
  <c r="ED799" i="25"/>
  <c r="ED800" i="25"/>
  <c r="ED801" i="25"/>
  <c r="ED802" i="25"/>
  <c r="ED803" i="25"/>
  <c r="ED804" i="25"/>
  <c r="ED805" i="25"/>
  <c r="ED806" i="25"/>
  <c r="ED807" i="25"/>
  <c r="ED808" i="25"/>
  <c r="ED809" i="25"/>
  <c r="ED810" i="25"/>
  <c r="ED811" i="25"/>
  <c r="ED812" i="25"/>
  <c r="ED813" i="25"/>
  <c r="ED814" i="25"/>
  <c r="ED815" i="25"/>
  <c r="ED816" i="25"/>
  <c r="ED817" i="25"/>
  <c r="ED818" i="25"/>
  <c r="ED819" i="25"/>
  <c r="ED820" i="25"/>
  <c r="ED821" i="25"/>
  <c r="ED822" i="25"/>
  <c r="ED823" i="25"/>
  <c r="ED824" i="25"/>
  <c r="ED825" i="25"/>
  <c r="ED826" i="25"/>
  <c r="ED827" i="25"/>
  <c r="ED828" i="25"/>
  <c r="ED829" i="25"/>
  <c r="ED830" i="25"/>
  <c r="ED831" i="25"/>
  <c r="ED832" i="25"/>
  <c r="ED833" i="25"/>
  <c r="ED834" i="25"/>
  <c r="ED835" i="25"/>
  <c r="ED836" i="25"/>
  <c r="ED837" i="25"/>
  <c r="ED838" i="25"/>
  <c r="ED839" i="25"/>
  <c r="ED840" i="25"/>
  <c r="ED841" i="25"/>
  <c r="ED842" i="25"/>
  <c r="ED843" i="25"/>
  <c r="ED844" i="25"/>
  <c r="ED426" i="25"/>
  <c r="ED427" i="25"/>
  <c r="ED848" i="25"/>
  <c r="B2" i="9" l="1"/>
  <c r="W81" i="15" l="1"/>
  <c r="B38" i="29" l="1"/>
  <c r="D38" i="29" s="1"/>
  <c r="D5" i="29" s="1"/>
  <c r="C29" i="29"/>
  <c r="C6" i="29"/>
  <c r="C4" i="29"/>
  <c r="F42" i="29"/>
  <c r="D48" i="29" s="1"/>
  <c r="E42" i="29"/>
  <c r="F41" i="29"/>
  <c r="D47" i="29" s="1"/>
  <c r="E41" i="29"/>
  <c r="F40" i="29"/>
  <c r="D45" i="29" s="1"/>
  <c r="E40" i="29"/>
  <c r="F39" i="29"/>
  <c r="E39" i="29"/>
  <c r="B27" i="29"/>
  <c r="D8" i="29"/>
  <c r="B43" i="29" l="1"/>
  <c r="B200" i="15" s="1"/>
  <c r="D46" i="29"/>
  <c r="D4" i="29"/>
  <c r="Q85" i="15"/>
  <c r="L85" i="15"/>
  <c r="V85" i="15"/>
  <c r="G85" i="15"/>
  <c r="C23" i="29"/>
  <c r="J26" i="9"/>
  <c r="B30" i="29"/>
  <c r="C7" i="29" s="1"/>
  <c r="G28" i="9" s="1"/>
  <c r="C43" i="29"/>
  <c r="C38" i="29"/>
  <c r="C5" i="29" s="1"/>
  <c r="C11" i="29" l="1"/>
  <c r="C10" i="29"/>
  <c r="C18" i="29"/>
  <c r="C24" i="29"/>
  <c r="C16" i="29"/>
  <c r="C17" i="29" s="1"/>
  <c r="C26" i="29" l="1"/>
  <c r="C27" i="29" s="1"/>
  <c r="C25" i="29"/>
  <c r="C22" i="29" l="1"/>
  <c r="D27" i="29"/>
  <c r="C64" i="22" l="1"/>
  <c r="D64" i="22" s="1"/>
  <c r="E64" i="22" s="1"/>
  <c r="C61" i="22"/>
  <c r="ED425" i="25" l="1"/>
  <c r="D143" i="22" l="1"/>
  <c r="W196" i="15" l="1"/>
  <c r="W137" i="15"/>
  <c r="C94" i="22" l="1"/>
  <c r="D94" i="22" s="1"/>
  <c r="S4" i="15" s="1"/>
  <c r="Q1274" i="25" l="1"/>
  <c r="C152" i="22" l="1"/>
  <c r="Q848" i="25"/>
  <c r="C211" i="15"/>
  <c r="Q425" i="25"/>
  <c r="D1" i="26"/>
  <c r="K4" i="26" s="1"/>
  <c r="U20" i="15"/>
  <c r="R5" i="9"/>
  <c r="E150" i="22"/>
  <c r="C142" i="22" s="1"/>
  <c r="D158" i="22"/>
  <c r="B156" i="22" s="1"/>
  <c r="E156" i="22"/>
  <c r="D134" i="22"/>
  <c r="D107" i="22"/>
  <c r="D106" i="22"/>
  <c r="D101" i="22"/>
  <c r="B249" i="15" s="1"/>
  <c r="D100" i="22"/>
  <c r="D96" i="22"/>
  <c r="C22" i="22"/>
  <c r="C28" i="22"/>
  <c r="J1" i="25"/>
  <c r="C72" i="22"/>
  <c r="E82" i="22" s="1"/>
  <c r="B74" i="22" s="1"/>
  <c r="C74" i="22" s="1"/>
  <c r="H25" i="22"/>
  <c r="I25" i="22" s="1"/>
  <c r="J11" i="22"/>
  <c r="ED1" i="25"/>
  <c r="AL2" i="22"/>
  <c r="C10" i="22"/>
  <c r="C4" i="22" s="1"/>
  <c r="C18" i="22"/>
  <c r="D18" i="22" s="1"/>
  <c r="D19" i="22" s="1"/>
  <c r="C32" i="22"/>
  <c r="C41" i="22"/>
  <c r="C43" i="22"/>
  <c r="AD59" i="22"/>
  <c r="AD60" i="22"/>
  <c r="AD61" i="22"/>
  <c r="AD62" i="22"/>
  <c r="AD63" i="22"/>
  <c r="AD64" i="22"/>
  <c r="AD65" i="22"/>
  <c r="AD66" i="22"/>
  <c r="AD67" i="22"/>
  <c r="AD68" i="22"/>
  <c r="AD69" i="22"/>
  <c r="P22" i="22"/>
  <c r="P21" i="22"/>
  <c r="P20" i="22"/>
  <c r="P10" i="22"/>
  <c r="P11" i="22"/>
  <c r="P12" i="22"/>
  <c r="P13" i="22"/>
  <c r="P14" i="22"/>
  <c r="D11" i="22"/>
  <c r="D12" i="22"/>
  <c r="D33" i="22"/>
  <c r="P15" i="22"/>
  <c r="P16" i="22"/>
  <c r="P17" i="22"/>
  <c r="P18" i="22"/>
  <c r="P19" i="22"/>
  <c r="Q1" i="25"/>
  <c r="AD2" i="22"/>
  <c r="AD10" i="22"/>
  <c r="AD50" i="22"/>
  <c r="AD51" i="22"/>
  <c r="AD52" i="22"/>
  <c r="AD53" i="22"/>
  <c r="AD54" i="22"/>
  <c r="AD55" i="22"/>
  <c r="AD56" i="22"/>
  <c r="AD57" i="22"/>
  <c r="AD58" i="22"/>
  <c r="B2" i="15"/>
  <c r="B44" i="9"/>
  <c r="B16" i="22"/>
  <c r="D21" i="22"/>
  <c r="R4" i="15"/>
  <c r="AD3" i="22"/>
  <c r="AD4" i="22"/>
  <c r="I11" i="22"/>
  <c r="AD5" i="22"/>
  <c r="AD6" i="22"/>
  <c r="AD7" i="22"/>
  <c r="AD8" i="22"/>
  <c r="AD9"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K11" i="22" l="1"/>
  <c r="B253" i="15"/>
  <c r="B194" i="15"/>
  <c r="B135" i="15"/>
  <c r="E254" i="15"/>
  <c r="E195" i="15"/>
  <c r="E78" i="15"/>
  <c r="E136" i="15"/>
  <c r="C220" i="15"/>
  <c r="T5" i="15"/>
  <c r="C73" i="22"/>
  <c r="C82" i="22"/>
  <c r="C81" i="22"/>
  <c r="O44" i="9"/>
  <c r="L11" i="22"/>
  <c r="D13" i="9"/>
  <c r="D14" i="9" s="1"/>
  <c r="N13" i="9"/>
  <c r="N14" i="9" s="1"/>
  <c r="I12" i="9"/>
  <c r="C159" i="22"/>
  <c r="C153" i="22"/>
  <c r="D152" i="22" s="1"/>
  <c r="D144" i="22"/>
  <c r="D142" i="22"/>
  <c r="K12" i="9" s="1"/>
  <c r="C150" i="22"/>
  <c r="B77" i="15"/>
  <c r="AK39" i="22"/>
  <c r="AK37" i="22"/>
  <c r="AK88" i="22"/>
  <c r="AK41" i="22"/>
  <c r="AK44" i="22"/>
  <c r="AK4" i="22"/>
  <c r="AK45" i="22"/>
  <c r="AK79" i="22"/>
  <c r="AK43" i="22"/>
  <c r="AK85" i="22"/>
  <c r="AK80" i="22"/>
  <c r="AK82" i="22"/>
  <c r="AK90" i="22"/>
  <c r="AK40" i="22"/>
  <c r="AK42" i="22"/>
  <c r="AK86" i="22"/>
  <c r="AK81" i="22"/>
  <c r="AK84" i="22"/>
  <c r="AK83" i="22"/>
  <c r="AK87" i="22"/>
  <c r="AK38" i="22"/>
  <c r="AK5" i="22"/>
  <c r="AK89" i="22"/>
  <c r="W7" i="15"/>
  <c r="E74" i="22"/>
  <c r="E75" i="22"/>
  <c r="E76" i="22"/>
  <c r="B3" i="22"/>
  <c r="E4" i="22" s="1"/>
  <c r="E3" i="22"/>
  <c r="D13" i="22" s="1"/>
  <c r="D3" i="22"/>
  <c r="D10" i="22"/>
  <c r="B139" i="15"/>
  <c r="D22" i="22"/>
  <c r="H58" i="22"/>
  <c r="C24" i="22"/>
  <c r="D156" i="22"/>
  <c r="C156" i="22"/>
  <c r="D159" i="22" s="1"/>
  <c r="O15" i="9" s="1"/>
  <c r="Q44" i="9"/>
  <c r="D105" i="22"/>
  <c r="D121" i="22"/>
  <c r="W308" i="15" s="1"/>
  <c r="B95" i="22"/>
  <c r="D95" i="22" s="1"/>
  <c r="E157" i="22"/>
  <c r="E4" i="15" l="1"/>
  <c r="W254" i="15"/>
  <c r="W78" i="15"/>
  <c r="W195" i="15"/>
  <c r="W136" i="15"/>
  <c r="D86" i="22"/>
  <c r="E86" i="22" s="1"/>
  <c r="E25" i="22"/>
  <c r="C45" i="22"/>
  <c r="D45" i="22" s="1"/>
  <c r="C40" i="22"/>
  <c r="J13" i="22" s="1"/>
  <c r="C56" i="22"/>
  <c r="B1" i="26" s="1"/>
  <c r="C16" i="22"/>
  <c r="C15" i="22"/>
  <c r="D4" i="22" s="1"/>
  <c r="F4" i="22" s="1"/>
  <c r="C26" i="22"/>
  <c r="J36" i="9" s="1"/>
  <c r="N11" i="22"/>
  <c r="M11" i="22"/>
  <c r="B152" i="22"/>
  <c r="E153" i="22" s="1"/>
  <c r="E152" i="22" s="1"/>
  <c r="E154" i="22" s="1"/>
  <c r="E155" i="22" s="1"/>
  <c r="D147" i="22"/>
  <c r="AK6" i="22"/>
  <c r="E24" i="22"/>
  <c r="E5" i="22"/>
  <c r="E6" i="22" s="1"/>
  <c r="I35" i="22"/>
  <c r="H19" i="22"/>
  <c r="H17" i="22"/>
  <c r="L35" i="22"/>
  <c r="D24" i="22"/>
  <c r="F57" i="22" s="1"/>
  <c r="H21" i="22"/>
  <c r="I31" i="22"/>
  <c r="E39" i="22"/>
  <c r="I37" i="22"/>
  <c r="L33" i="22"/>
  <c r="C38" i="22"/>
  <c r="P19" i="9"/>
  <c r="M34" i="22"/>
  <c r="H20" i="22"/>
  <c r="T19" i="9"/>
  <c r="M32" i="22"/>
  <c r="I32" i="22"/>
  <c r="M35" i="22"/>
  <c r="C39" i="22"/>
  <c r="H18" i="22"/>
  <c r="P17" i="9"/>
  <c r="I33" i="22"/>
  <c r="I36" i="22"/>
  <c r="M33" i="22"/>
  <c r="M31" i="22"/>
  <c r="L34" i="22"/>
  <c r="I34" i="22"/>
  <c r="B158" i="22"/>
  <c r="B157" i="22"/>
  <c r="D98" i="22"/>
  <c r="D97" i="22"/>
  <c r="W210" i="15" l="1"/>
  <c r="C44" i="22"/>
  <c r="C47" i="22" s="1"/>
  <c r="N43" i="22" s="1"/>
  <c r="I13" i="22"/>
  <c r="K13" i="22" s="1"/>
  <c r="D40" i="22"/>
  <c r="AK7" i="22"/>
  <c r="AK8" i="22"/>
  <c r="C42" i="22"/>
  <c r="F5" i="22"/>
  <c r="F6" i="22"/>
  <c r="D14" i="22"/>
  <c r="D20" i="22"/>
  <c r="D5" i="22"/>
  <c r="D6" i="22"/>
  <c r="D38" i="22"/>
  <c r="I12" i="22"/>
  <c r="T17" i="9"/>
  <c r="J12" i="22"/>
  <c r="D39" i="22"/>
  <c r="F39" i="22"/>
  <c r="R21" i="9" s="1"/>
  <c r="A20" i="9"/>
  <c r="L10" i="26"/>
  <c r="L18" i="26"/>
  <c r="L28" i="26"/>
  <c r="L135" i="26"/>
  <c r="L137" i="26"/>
  <c r="L68" i="26"/>
  <c r="L106" i="26"/>
  <c r="L220" i="26"/>
  <c r="L247" i="26"/>
  <c r="L81" i="26"/>
  <c r="L115" i="26"/>
  <c r="L317" i="26"/>
  <c r="L188" i="26"/>
  <c r="L238" i="26"/>
  <c r="L108" i="26"/>
  <c r="L320" i="26"/>
  <c r="L165" i="26"/>
  <c r="L245" i="26"/>
  <c r="L38" i="26"/>
  <c r="L51" i="26"/>
  <c r="L274" i="26"/>
  <c r="L223" i="26"/>
  <c r="L210" i="26"/>
  <c r="L297" i="26"/>
  <c r="L303" i="26"/>
  <c r="L74" i="26"/>
  <c r="L337" i="26"/>
  <c r="L285" i="26"/>
  <c r="L324" i="26"/>
  <c r="L296" i="26"/>
  <c r="L160" i="26"/>
  <c r="L152" i="26"/>
  <c r="L89" i="26"/>
  <c r="L255" i="26"/>
  <c r="L58" i="26"/>
  <c r="L91" i="26"/>
  <c r="L294" i="26"/>
  <c r="L328" i="26"/>
  <c r="L333" i="26"/>
  <c r="L269" i="26"/>
  <c r="L20" i="26"/>
  <c r="L190" i="26"/>
  <c r="L299" i="26"/>
  <c r="L21" i="26"/>
  <c r="L117" i="26"/>
  <c r="L332" i="26"/>
  <c r="L305" i="26"/>
  <c r="L16" i="26"/>
  <c r="L226" i="26"/>
  <c r="L84" i="26"/>
  <c r="L237" i="26"/>
  <c r="L249" i="26"/>
  <c r="L197" i="26"/>
  <c r="L26" i="26"/>
  <c r="L289" i="26"/>
  <c r="L52" i="26"/>
  <c r="L239" i="26"/>
  <c r="L64" i="26"/>
  <c r="L35" i="26"/>
  <c r="L287" i="26"/>
  <c r="L254" i="26"/>
  <c r="L140" i="26"/>
  <c r="L141" i="26"/>
  <c r="L277" i="26"/>
  <c r="L168" i="26"/>
  <c r="L198" i="26"/>
  <c r="L14" i="26"/>
  <c r="L224" i="26"/>
  <c r="L173" i="26"/>
  <c r="L293" i="26"/>
  <c r="L94" i="26"/>
  <c r="L163" i="26"/>
  <c r="L282" i="26"/>
  <c r="L271" i="26"/>
  <c r="L93" i="26"/>
  <c r="L209" i="26"/>
  <c r="L95" i="26"/>
  <c r="L130" i="26"/>
  <c r="L27" i="26"/>
  <c r="L71" i="26"/>
  <c r="L153" i="26"/>
  <c r="L119" i="26"/>
  <c r="L196" i="26"/>
  <c r="L193" i="26"/>
  <c r="L96" i="26"/>
  <c r="L12" i="26"/>
  <c r="L9" i="26"/>
  <c r="L180" i="26"/>
  <c r="L206" i="26"/>
  <c r="L44" i="26"/>
  <c r="L311" i="26"/>
  <c r="L229" i="26"/>
  <c r="L4" i="26"/>
  <c r="L150" i="26"/>
  <c r="L279" i="26"/>
  <c r="L244" i="26"/>
  <c r="L125" i="26"/>
  <c r="L123" i="26"/>
  <c r="L46" i="26"/>
  <c r="L67" i="26"/>
  <c r="L234" i="26"/>
  <c r="L100" i="26"/>
  <c r="L8" i="26"/>
  <c r="L161" i="26"/>
  <c r="L127" i="26"/>
  <c r="L82" i="26"/>
  <c r="L139" i="26"/>
  <c r="L88" i="26"/>
  <c r="L105" i="26"/>
  <c r="L148" i="26"/>
  <c r="L103" i="26"/>
  <c r="L145" i="26"/>
  <c r="L15" i="26"/>
  <c r="L200" i="26"/>
  <c r="L5" i="26"/>
  <c r="L304" i="26"/>
  <c r="L158" i="26"/>
  <c r="L327" i="26"/>
  <c r="L243" i="26"/>
  <c r="L181" i="26"/>
  <c r="L292" i="26"/>
  <c r="L102" i="26"/>
  <c r="L211" i="26"/>
  <c r="L338" i="26"/>
  <c r="L77" i="26"/>
  <c r="L258" i="26"/>
  <c r="L313" i="26"/>
  <c r="L179" i="26"/>
  <c r="L186" i="26"/>
  <c r="L260" i="26"/>
  <c r="L56" i="26"/>
  <c r="L113" i="26"/>
  <c r="L53" i="26"/>
  <c r="L34" i="26"/>
  <c r="L43" i="26"/>
  <c r="L318" i="26"/>
  <c r="L57" i="26"/>
  <c r="L87" i="26"/>
  <c r="L120" i="26"/>
  <c r="L97" i="26"/>
  <c r="L335" i="26"/>
  <c r="L48" i="26"/>
  <c r="L295" i="26"/>
  <c r="L267" i="26"/>
  <c r="L329" i="26"/>
  <c r="L275" i="26"/>
  <c r="L298" i="26"/>
  <c r="L37" i="26"/>
  <c r="L114" i="26"/>
  <c r="L273" i="26"/>
  <c r="L29" i="26"/>
  <c r="L194" i="26"/>
  <c r="L308" i="26"/>
  <c r="L263" i="26"/>
  <c r="L169" i="26"/>
  <c r="L149" i="26"/>
  <c r="L42" i="26"/>
  <c r="L59" i="26"/>
  <c r="L230" i="26"/>
  <c r="L92" i="26"/>
  <c r="L268" i="26"/>
  <c r="L205" i="26"/>
  <c r="L111" i="26"/>
  <c r="L174" i="26"/>
  <c r="L203" i="26"/>
  <c r="L266" i="26"/>
  <c r="L214" i="26"/>
  <c r="L60" i="26"/>
  <c r="L228" i="26"/>
  <c r="L11" i="26"/>
  <c r="L191" i="26"/>
  <c r="L256" i="26"/>
  <c r="L281" i="26"/>
  <c r="L207" i="26"/>
  <c r="L250" i="26"/>
  <c r="L132" i="26"/>
  <c r="L107" i="26"/>
  <c r="L225" i="26"/>
  <c r="L24" i="26"/>
  <c r="L146" i="26"/>
  <c r="L240" i="26"/>
  <c r="L283" i="26"/>
  <c r="L121" i="26"/>
  <c r="L215" i="26"/>
  <c r="L309" i="26"/>
  <c r="L40" i="26"/>
  <c r="L182" i="26"/>
  <c r="L251" i="26"/>
  <c r="L55" i="26"/>
  <c r="L157" i="26"/>
  <c r="L176" i="26"/>
  <c r="L126" i="26"/>
  <c r="L22" i="26"/>
  <c r="L218" i="26"/>
  <c r="L166" i="26"/>
  <c r="L32" i="26"/>
  <c r="L248" i="26"/>
  <c r="L6" i="26"/>
  <c r="L259" i="26"/>
  <c r="L23" i="26"/>
  <c r="L124" i="26"/>
  <c r="L116" i="26"/>
  <c r="L280" i="26"/>
  <c r="L192" i="26"/>
  <c r="L183" i="26"/>
  <c r="L212" i="26"/>
  <c r="L76" i="26"/>
  <c r="L70" i="26"/>
  <c r="L7" i="26"/>
  <c r="L75" i="26"/>
  <c r="L252" i="26"/>
  <c r="L33" i="26"/>
  <c r="L49" i="26"/>
  <c r="L80" i="26"/>
  <c r="L112" i="26"/>
  <c r="L99" i="26"/>
  <c r="L288" i="26"/>
  <c r="L83" i="26"/>
  <c r="L172" i="26"/>
  <c r="L231" i="26"/>
  <c r="L155" i="26"/>
  <c r="L147" i="26"/>
  <c r="L312" i="26"/>
  <c r="L131" i="26"/>
  <c r="L241" i="26"/>
  <c r="L13" i="26"/>
  <c r="L19" i="26"/>
  <c r="L236" i="26"/>
  <c r="L227" i="26"/>
  <c r="L195" i="26"/>
  <c r="L291" i="26"/>
  <c r="L36" i="26"/>
  <c r="L219" i="26"/>
  <c r="L276" i="26"/>
  <c r="L235" i="26"/>
  <c r="L316" i="26"/>
  <c r="L331" i="26"/>
  <c r="L47" i="26"/>
  <c r="L63" i="26"/>
  <c r="L79" i="26"/>
  <c r="L159" i="26"/>
  <c r="L164" i="26"/>
  <c r="L264" i="26"/>
  <c r="L156" i="26"/>
  <c r="L315" i="26"/>
  <c r="L144" i="26"/>
  <c r="L162" i="26"/>
  <c r="L323" i="26"/>
  <c r="L175" i="26"/>
  <c r="L189" i="26"/>
  <c r="L306" i="26"/>
  <c r="L136" i="26"/>
  <c r="L66" i="26"/>
  <c r="L143" i="26"/>
  <c r="L104" i="26"/>
  <c r="L307" i="26"/>
  <c r="L204" i="26"/>
  <c r="L128" i="26"/>
  <c r="L151" i="26"/>
  <c r="L167" i="26"/>
  <c r="L336" i="26"/>
  <c r="L216" i="26"/>
  <c r="L45" i="26"/>
  <c r="L326" i="26"/>
  <c r="L72" i="26"/>
  <c r="L284" i="26"/>
  <c r="L314" i="26"/>
  <c r="L272" i="26"/>
  <c r="L199" i="26"/>
  <c r="L62" i="26"/>
  <c r="L154" i="26"/>
  <c r="L54" i="26"/>
  <c r="L98" i="26"/>
  <c r="L142" i="26"/>
  <c r="L90" i="26"/>
  <c r="L86" i="26"/>
  <c r="L301" i="26"/>
  <c r="L78" i="26"/>
  <c r="L101" i="26"/>
  <c r="L25" i="26"/>
  <c r="L233" i="26"/>
  <c r="L325" i="26"/>
  <c r="L321" i="26"/>
  <c r="L50" i="26"/>
  <c r="L265" i="26"/>
  <c r="L261" i="26"/>
  <c r="L257" i="26"/>
  <c r="L253" i="26"/>
  <c r="L30" i="26"/>
  <c r="L310" i="26"/>
  <c r="L339" i="26"/>
  <c r="L133" i="26"/>
  <c r="L217" i="26"/>
  <c r="L109" i="26"/>
  <c r="L170" i="26"/>
  <c r="L134" i="26"/>
  <c r="L171" i="26"/>
  <c r="L85" i="26"/>
  <c r="L73" i="26"/>
  <c r="L61" i="26"/>
  <c r="L222" i="26"/>
  <c r="L302" i="26"/>
  <c r="L290" i="26"/>
  <c r="L278" i="26"/>
  <c r="L39" i="26"/>
  <c r="L187" i="26"/>
  <c r="L330" i="26"/>
  <c r="L270" i="26"/>
  <c r="L246" i="26"/>
  <c r="L110" i="26"/>
  <c r="L122" i="26"/>
  <c r="L208" i="26"/>
  <c r="L300" i="26"/>
  <c r="L138" i="26"/>
  <c r="L322" i="26"/>
  <c r="L17" i="26"/>
  <c r="L177" i="26"/>
  <c r="L213" i="26"/>
  <c r="L201" i="26"/>
  <c r="L31" i="26"/>
  <c r="L129" i="26"/>
  <c r="L69" i="26"/>
  <c r="L184" i="26"/>
  <c r="L286" i="26"/>
  <c r="L334" i="26"/>
  <c r="L242" i="26"/>
  <c r="L185" i="26"/>
  <c r="L221" i="26"/>
  <c r="L65" i="26"/>
  <c r="L262" i="26"/>
  <c r="L41" i="26"/>
  <c r="L319" i="26"/>
  <c r="L232" i="26"/>
  <c r="L118" i="26"/>
  <c r="L178" i="26"/>
  <c r="L202" i="26"/>
  <c r="A33" i="9"/>
  <c r="D25" i="22"/>
  <c r="D32" i="22"/>
  <c r="D154" i="22"/>
  <c r="I14" i="9" s="1"/>
  <c r="D155" i="22"/>
  <c r="C57" i="22" l="1"/>
  <c r="D44" i="22"/>
  <c r="J10" i="22"/>
  <c r="D46" i="22"/>
  <c r="D146" i="22"/>
  <c r="D115" i="22"/>
  <c r="L13" i="22"/>
  <c r="N13" i="22" s="1"/>
  <c r="D145" i="22"/>
  <c r="AK9" i="22"/>
  <c r="C46" i="22"/>
  <c r="Q3" i="22" s="1"/>
  <c r="P3" i="22" s="1"/>
  <c r="P4" i="22" s="1"/>
  <c r="P5" i="22" s="1"/>
  <c r="D42" i="22"/>
  <c r="D47" i="22"/>
  <c r="R40" i="9" s="1"/>
  <c r="I10" i="22"/>
  <c r="F7" i="22"/>
  <c r="O5" i="9" s="1"/>
  <c r="R7" i="9"/>
  <c r="D122" i="22"/>
  <c r="B39" i="9" s="1"/>
  <c r="D15" i="22"/>
  <c r="D16" i="22"/>
  <c r="O7" i="9"/>
  <c r="C88" i="22"/>
  <c r="N4" i="15"/>
  <c r="D113" i="22"/>
  <c r="D114" i="22"/>
  <c r="C55" i="22"/>
  <c r="N4" i="26"/>
  <c r="N5" i="26" s="1"/>
  <c r="M4" i="26"/>
  <c r="M5" i="26" s="1"/>
  <c r="C34" i="22"/>
  <c r="C50" i="22"/>
  <c r="A17" i="9"/>
  <c r="E32" i="22"/>
  <c r="K12" i="22"/>
  <c r="L12" i="22"/>
  <c r="B155" i="22"/>
  <c r="J64" i="22" l="1"/>
  <c r="J63" i="22"/>
  <c r="J62" i="22"/>
  <c r="L10" i="22"/>
  <c r="N10" i="22" s="1"/>
  <c r="M13" i="22"/>
  <c r="B142" i="22"/>
  <c r="AK10" i="22"/>
  <c r="K10" i="22"/>
  <c r="C133" i="22"/>
  <c r="C135" i="22" s="1"/>
  <c r="D135" i="22" s="1"/>
  <c r="N6" i="26"/>
  <c r="N7" i="26" s="1"/>
  <c r="M6" i="26"/>
  <c r="M7" i="26" s="1"/>
  <c r="M8" i="26" s="1"/>
  <c r="D88" i="22"/>
  <c r="J61" i="22"/>
  <c r="D17" i="22"/>
  <c r="I7" i="9" s="1"/>
  <c r="P6" i="22"/>
  <c r="P7" i="22" s="1"/>
  <c r="M12" i="22"/>
  <c r="M8" i="22"/>
  <c r="N12" i="22"/>
  <c r="E15" i="9"/>
  <c r="AK11" i="22" l="1"/>
  <c r="AK12" i="22" s="1"/>
  <c r="M10" i="22"/>
  <c r="K9" i="22" s="1"/>
  <c r="D133" i="22"/>
  <c r="C27" i="22"/>
  <c r="K36" i="9" s="1"/>
  <c r="N8" i="26"/>
  <c r="N9" i="26" s="1"/>
  <c r="M9" i="26"/>
  <c r="P8" i="22"/>
  <c r="P9" i="22" s="1"/>
  <c r="L9" i="22" l="1"/>
  <c r="AK13" i="22"/>
  <c r="AK14" i="22"/>
  <c r="D28" i="22"/>
  <c r="C30" i="22" s="1"/>
  <c r="M35" i="9"/>
  <c r="A35" i="9"/>
  <c r="N10" i="26"/>
  <c r="N11" i="26" s="1"/>
  <c r="M10" i="26"/>
  <c r="M11" i="26" s="1"/>
  <c r="D37" i="9" l="1"/>
  <c r="C37" i="9"/>
  <c r="C31" i="22"/>
  <c r="C35" i="22" s="1"/>
  <c r="C49" i="22" s="1"/>
  <c r="C52" i="22" s="1"/>
  <c r="C63" i="22"/>
  <c r="C62" i="22"/>
  <c r="N48" i="9" s="1"/>
  <c r="AK15" i="22"/>
  <c r="D53" i="22"/>
  <c r="D29" i="22"/>
  <c r="N12" i="26"/>
  <c r="N13" i="26" s="1"/>
  <c r="N14" i="26" s="1"/>
  <c r="N15" i="26" s="1"/>
  <c r="M12" i="26"/>
  <c r="M13" i="26" s="1"/>
  <c r="E88" i="22" l="1"/>
  <c r="D35" i="22"/>
  <c r="C48" i="22"/>
  <c r="D49" i="22" s="1"/>
  <c r="H17" i="9" s="1"/>
  <c r="N44" i="22"/>
  <c r="AK16" i="22"/>
  <c r="A2" i="9"/>
  <c r="P33" i="9" s="1"/>
  <c r="A2" i="15"/>
  <c r="D91" i="22"/>
  <c r="D93" i="22"/>
  <c r="C86" i="22"/>
  <c r="C87" i="22" s="1"/>
  <c r="D87" i="22" s="1"/>
  <c r="M14" i="26"/>
  <c r="N16" i="26"/>
  <c r="N24" i="15" l="1"/>
  <c r="B6" i="15"/>
  <c r="B7" i="15"/>
  <c r="P24" i="15"/>
  <c r="L24" i="15"/>
  <c r="J24" i="15"/>
  <c r="AK17" i="22"/>
  <c r="R24" i="15"/>
  <c r="N86" i="15"/>
  <c r="S86" i="15"/>
  <c r="I86" i="15"/>
  <c r="T6" i="15"/>
  <c r="C86" i="15"/>
  <c r="B11" i="15"/>
  <c r="D92" i="22"/>
  <c r="C51" i="22"/>
  <c r="E9" i="9"/>
  <c r="O35" i="9"/>
  <c r="N20" i="9"/>
  <c r="O39" i="9"/>
  <c r="R33" i="9"/>
  <c r="R37" i="9"/>
  <c r="C21" i="9"/>
  <c r="O37" i="9"/>
  <c r="R39" i="9"/>
  <c r="T24" i="15"/>
  <c r="N13" i="15"/>
  <c r="H24" i="15"/>
  <c r="B14" i="15"/>
  <c r="Q6" i="15"/>
  <c r="V24" i="15"/>
  <c r="K14" i="15"/>
  <c r="N14" i="15"/>
  <c r="B13" i="15"/>
  <c r="C24" i="15"/>
  <c r="K13" i="15"/>
  <c r="N6" i="15"/>
  <c r="M15" i="26"/>
  <c r="N17" i="26"/>
  <c r="D24" i="15" l="1"/>
  <c r="F24" i="15" s="1"/>
  <c r="B8" i="15"/>
  <c r="AK18" i="22"/>
  <c r="B87" i="15"/>
  <c r="V87" i="15" s="1"/>
  <c r="S87" i="15" s="1"/>
  <c r="B25" i="15"/>
  <c r="N25" i="15" s="1"/>
  <c r="D86" i="15"/>
  <c r="N18" i="26"/>
  <c r="N19" i="26" s="1"/>
  <c r="N20" i="26" s="1"/>
  <c r="N21" i="26" s="1"/>
  <c r="N22" i="26" s="1"/>
  <c r="N23" i="26" s="1"/>
  <c r="N24" i="26" s="1"/>
  <c r="N25" i="26" s="1"/>
  <c r="N26" i="26" s="1"/>
  <c r="N27" i="26" s="1"/>
  <c r="N28" i="26" s="1"/>
  <c r="N29" i="26" s="1"/>
  <c r="N30" i="26" s="1"/>
  <c r="N31" i="26" s="1"/>
  <c r="N32" i="26" s="1"/>
  <c r="N33" i="26" s="1"/>
  <c r="N34" i="26" s="1"/>
  <c r="N35" i="26" s="1"/>
  <c r="N36" i="26" s="1"/>
  <c r="N37" i="26" s="1"/>
  <c r="N38" i="26" s="1"/>
  <c r="N39" i="26" s="1"/>
  <c r="N40" i="26" s="1"/>
  <c r="N41" i="26" s="1"/>
  <c r="N42" i="26" s="1"/>
  <c r="N43" i="26" s="1"/>
  <c r="N44" i="26" s="1"/>
  <c r="N45" i="26" s="1"/>
  <c r="N46" i="26" s="1"/>
  <c r="N47" i="26" s="1"/>
  <c r="N48" i="26" s="1"/>
  <c r="N49" i="26" s="1"/>
  <c r="N50" i="26" s="1"/>
  <c r="N51" i="26" s="1"/>
  <c r="N52" i="26" s="1"/>
  <c r="N53" i="26" s="1"/>
  <c r="N54" i="26" s="1"/>
  <c r="N55" i="26" s="1"/>
  <c r="N56" i="26" s="1"/>
  <c r="N57" i="26" s="1"/>
  <c r="N58" i="26" s="1"/>
  <c r="N59" i="26" s="1"/>
  <c r="N60" i="26" s="1"/>
  <c r="N61" i="26" s="1"/>
  <c r="N62" i="26" s="1"/>
  <c r="N63" i="26" s="1"/>
  <c r="N64" i="26" s="1"/>
  <c r="N65" i="26" s="1"/>
  <c r="N66" i="26" s="1"/>
  <c r="N67" i="26" s="1"/>
  <c r="N68" i="26" s="1"/>
  <c r="N69" i="26" s="1"/>
  <c r="N70" i="26" s="1"/>
  <c r="N71" i="26" s="1"/>
  <c r="N72" i="26" s="1"/>
  <c r="N73" i="26" s="1"/>
  <c r="N74" i="26" s="1"/>
  <c r="N75" i="26" s="1"/>
  <c r="N76" i="26" s="1"/>
  <c r="N77" i="26" s="1"/>
  <c r="N78" i="26" s="1"/>
  <c r="N79" i="26" s="1"/>
  <c r="N80" i="26" s="1"/>
  <c r="N81" i="26" s="1"/>
  <c r="N82" i="26" s="1"/>
  <c r="N83" i="26" s="1"/>
  <c r="N84" i="26" s="1"/>
  <c r="N85" i="26" s="1"/>
  <c r="N86" i="26" s="1"/>
  <c r="N87" i="26" s="1"/>
  <c r="N88" i="26" s="1"/>
  <c r="N89" i="26" s="1"/>
  <c r="N90" i="26" s="1"/>
  <c r="N91" i="26" s="1"/>
  <c r="N92" i="26" s="1"/>
  <c r="N93" i="26" s="1"/>
  <c r="N94" i="26" s="1"/>
  <c r="N95" i="26" s="1"/>
  <c r="N96" i="26" s="1"/>
  <c r="N97" i="26" s="1"/>
  <c r="N98" i="26" s="1"/>
  <c r="N99" i="26" s="1"/>
  <c r="N100" i="26" s="1"/>
  <c r="N101" i="26" s="1"/>
  <c r="N102" i="26" s="1"/>
  <c r="N103" i="26" s="1"/>
  <c r="N104" i="26" s="1"/>
  <c r="N105" i="26" s="1"/>
  <c r="N106" i="26" s="1"/>
  <c r="N107" i="26" s="1"/>
  <c r="N108" i="26" s="1"/>
  <c r="N109" i="26" s="1"/>
  <c r="N110" i="26" s="1"/>
  <c r="N111" i="26" s="1"/>
  <c r="N112" i="26" s="1"/>
  <c r="N113" i="26" s="1"/>
  <c r="N114" i="26" s="1"/>
  <c r="N115" i="26" s="1"/>
  <c r="N116" i="26" s="1"/>
  <c r="N117" i="26" s="1"/>
  <c r="N118" i="26" s="1"/>
  <c r="N119" i="26" s="1"/>
  <c r="N120" i="26" s="1"/>
  <c r="N121" i="26" s="1"/>
  <c r="N122" i="26" s="1"/>
  <c r="N123" i="26" s="1"/>
  <c r="N124" i="26" s="1"/>
  <c r="N125" i="26" s="1"/>
  <c r="N126" i="26" s="1"/>
  <c r="N127" i="26" s="1"/>
  <c r="N128" i="26" s="1"/>
  <c r="N129" i="26" s="1"/>
  <c r="N130" i="26" s="1"/>
  <c r="N131" i="26" s="1"/>
  <c r="N132" i="26" s="1"/>
  <c r="N133" i="26" s="1"/>
  <c r="N134" i="26" s="1"/>
  <c r="N135" i="26" s="1"/>
  <c r="N136" i="26" s="1"/>
  <c r="N137" i="26" s="1"/>
  <c r="N138" i="26" s="1"/>
  <c r="N139" i="26" s="1"/>
  <c r="N140" i="26" s="1"/>
  <c r="N141" i="26" s="1"/>
  <c r="N142" i="26" s="1"/>
  <c r="N143" i="26" s="1"/>
  <c r="N144" i="26" s="1"/>
  <c r="N145" i="26" s="1"/>
  <c r="N146" i="26" s="1"/>
  <c r="N147" i="26" s="1"/>
  <c r="N148" i="26" s="1"/>
  <c r="N149" i="26" s="1"/>
  <c r="N150" i="26" s="1"/>
  <c r="N151" i="26" s="1"/>
  <c r="N152" i="26" s="1"/>
  <c r="N153" i="26" s="1"/>
  <c r="N154" i="26" s="1"/>
  <c r="N155" i="26" s="1"/>
  <c r="N156" i="26" s="1"/>
  <c r="N157" i="26" s="1"/>
  <c r="N158" i="26" s="1"/>
  <c r="N159" i="26" s="1"/>
  <c r="N160" i="26" s="1"/>
  <c r="N161" i="26" s="1"/>
  <c r="N162" i="26" s="1"/>
  <c r="N163" i="26" s="1"/>
  <c r="N164" i="26" s="1"/>
  <c r="N165" i="26" s="1"/>
  <c r="N166" i="26" s="1"/>
  <c r="N167" i="26" s="1"/>
  <c r="N168" i="26" s="1"/>
  <c r="N169" i="26" s="1"/>
  <c r="N170" i="26" s="1"/>
  <c r="N171" i="26" s="1"/>
  <c r="N172" i="26" s="1"/>
  <c r="N173" i="26" s="1"/>
  <c r="N174" i="26" s="1"/>
  <c r="N175" i="26" s="1"/>
  <c r="N176" i="26" s="1"/>
  <c r="N177" i="26" s="1"/>
  <c r="N178" i="26" s="1"/>
  <c r="N179" i="26" s="1"/>
  <c r="N180" i="26" s="1"/>
  <c r="N181" i="26" s="1"/>
  <c r="N182" i="26" s="1"/>
  <c r="N183" i="26" s="1"/>
  <c r="N184" i="26" s="1"/>
  <c r="N185" i="26" s="1"/>
  <c r="N186" i="26" s="1"/>
  <c r="N187" i="26" s="1"/>
  <c r="N188" i="26" s="1"/>
  <c r="N189" i="26" s="1"/>
  <c r="N190" i="26" s="1"/>
  <c r="N191" i="26" s="1"/>
  <c r="N192" i="26" s="1"/>
  <c r="N193" i="26" s="1"/>
  <c r="N194" i="26" s="1"/>
  <c r="N195" i="26" s="1"/>
  <c r="N196" i="26" s="1"/>
  <c r="N197" i="26" s="1"/>
  <c r="N198" i="26" s="1"/>
  <c r="N199" i="26" s="1"/>
  <c r="N200" i="26" s="1"/>
  <c r="N201" i="26" s="1"/>
  <c r="N202" i="26" s="1"/>
  <c r="N203" i="26" s="1"/>
  <c r="N204" i="26" s="1"/>
  <c r="N205" i="26" s="1"/>
  <c r="N206" i="26" s="1"/>
  <c r="N207" i="26" s="1"/>
  <c r="N208" i="26" s="1"/>
  <c r="N209" i="26" s="1"/>
  <c r="N210" i="26" s="1"/>
  <c r="N211" i="26" s="1"/>
  <c r="N212" i="26" s="1"/>
  <c r="N213" i="26" s="1"/>
  <c r="N214" i="26" s="1"/>
  <c r="N215" i="26" s="1"/>
  <c r="N216" i="26" s="1"/>
  <c r="N217" i="26" s="1"/>
  <c r="N218" i="26" s="1"/>
  <c r="N219" i="26" s="1"/>
  <c r="N220" i="26" s="1"/>
  <c r="N221" i="26" s="1"/>
  <c r="N222" i="26" s="1"/>
  <c r="N223" i="26" s="1"/>
  <c r="N224" i="26" s="1"/>
  <c r="N225" i="26" s="1"/>
  <c r="N226" i="26" s="1"/>
  <c r="N227" i="26" s="1"/>
  <c r="N228" i="26" s="1"/>
  <c r="N229" i="26" s="1"/>
  <c r="N230" i="26" s="1"/>
  <c r="N231" i="26" s="1"/>
  <c r="N232" i="26" s="1"/>
  <c r="N233" i="26" s="1"/>
  <c r="N234" i="26" s="1"/>
  <c r="N235" i="26" s="1"/>
  <c r="N236" i="26" s="1"/>
  <c r="N237" i="26" s="1"/>
  <c r="N238" i="26" s="1"/>
  <c r="N239" i="26" s="1"/>
  <c r="N240" i="26" s="1"/>
  <c r="N241" i="26" s="1"/>
  <c r="N242" i="26" s="1"/>
  <c r="N243" i="26" s="1"/>
  <c r="N244" i="26" s="1"/>
  <c r="N245" i="26" s="1"/>
  <c r="N246" i="26" s="1"/>
  <c r="N247" i="26" s="1"/>
  <c r="N248" i="26" s="1"/>
  <c r="N249" i="26" s="1"/>
  <c r="N250" i="26" s="1"/>
  <c r="N251" i="26" s="1"/>
  <c r="N252" i="26" s="1"/>
  <c r="N253" i="26" s="1"/>
  <c r="N254" i="26" s="1"/>
  <c r="N255" i="26" s="1"/>
  <c r="N256" i="26" s="1"/>
  <c r="N257" i="26" s="1"/>
  <c r="N258" i="26" s="1"/>
  <c r="N259" i="26" s="1"/>
  <c r="N260" i="26" s="1"/>
  <c r="N261" i="26" s="1"/>
  <c r="N262" i="26" s="1"/>
  <c r="N263" i="26" s="1"/>
  <c r="N264" i="26" s="1"/>
  <c r="N265" i="26" s="1"/>
  <c r="N266" i="26" s="1"/>
  <c r="N267" i="26" s="1"/>
  <c r="N268" i="26" s="1"/>
  <c r="N269" i="26" s="1"/>
  <c r="N270" i="26" s="1"/>
  <c r="N271" i="26" s="1"/>
  <c r="N272" i="26" s="1"/>
  <c r="N273" i="26" s="1"/>
  <c r="N274" i="26" s="1"/>
  <c r="N275" i="26" s="1"/>
  <c r="N276" i="26" s="1"/>
  <c r="N277" i="26" s="1"/>
  <c r="N278" i="26" s="1"/>
  <c r="N279" i="26" s="1"/>
  <c r="N280" i="26" s="1"/>
  <c r="N281" i="26" s="1"/>
  <c r="N282" i="26" s="1"/>
  <c r="N283" i="26" s="1"/>
  <c r="N284" i="26" s="1"/>
  <c r="N285" i="26" s="1"/>
  <c r="N286" i="26" s="1"/>
  <c r="N287" i="26" s="1"/>
  <c r="N288" i="26" s="1"/>
  <c r="N289" i="26" s="1"/>
  <c r="N290" i="26" s="1"/>
  <c r="N291" i="26" s="1"/>
  <c r="N292" i="26" s="1"/>
  <c r="N293" i="26" s="1"/>
  <c r="N294" i="26" s="1"/>
  <c r="N295" i="26" s="1"/>
  <c r="N296" i="26" s="1"/>
  <c r="N297" i="26" s="1"/>
  <c r="N298" i="26" s="1"/>
  <c r="N299" i="26" s="1"/>
  <c r="N300" i="26" s="1"/>
  <c r="N301" i="26" s="1"/>
  <c r="N302" i="26" s="1"/>
  <c r="N303" i="26" s="1"/>
  <c r="N304" i="26" s="1"/>
  <c r="N305" i="26" s="1"/>
  <c r="N306" i="26" s="1"/>
  <c r="N307" i="26" s="1"/>
  <c r="N308" i="26" s="1"/>
  <c r="N309" i="26" s="1"/>
  <c r="N310" i="26" s="1"/>
  <c r="N311" i="26" s="1"/>
  <c r="N312" i="26" s="1"/>
  <c r="N313" i="26" s="1"/>
  <c r="N314" i="26" s="1"/>
  <c r="N315" i="26" s="1"/>
  <c r="N316" i="26" s="1"/>
  <c r="N317" i="26" s="1"/>
  <c r="N318" i="26" s="1"/>
  <c r="N319" i="26" s="1"/>
  <c r="N320" i="26" s="1"/>
  <c r="N321" i="26" s="1"/>
  <c r="N322" i="26" s="1"/>
  <c r="N323" i="26" s="1"/>
  <c r="N324" i="26" s="1"/>
  <c r="N325" i="26" s="1"/>
  <c r="N326" i="26" s="1"/>
  <c r="N327" i="26" s="1"/>
  <c r="N328" i="26" s="1"/>
  <c r="N329" i="26" s="1"/>
  <c r="N330" i="26" s="1"/>
  <c r="N331" i="26" s="1"/>
  <c r="N332" i="26" s="1"/>
  <c r="N333" i="26" s="1"/>
  <c r="N334" i="26" s="1"/>
  <c r="N335" i="26" s="1"/>
  <c r="N336" i="26" s="1"/>
  <c r="N337" i="26" s="1"/>
  <c r="N338" i="26" s="1"/>
  <c r="N339" i="26" s="1"/>
  <c r="M16" i="26"/>
  <c r="M17" i="26" s="1"/>
  <c r="M18" i="26" s="1"/>
  <c r="M19" i="26" s="1"/>
  <c r="M20" i="26" s="1"/>
  <c r="M21" i="26" s="1"/>
  <c r="M22" i="26" s="1"/>
  <c r="M23" i="26" s="1"/>
  <c r="M24" i="26" s="1"/>
  <c r="M25" i="26" s="1"/>
  <c r="M26" i="26" s="1"/>
  <c r="M27" i="26" s="1"/>
  <c r="M28" i="26" s="1"/>
  <c r="M29" i="26" s="1"/>
  <c r="M30" i="26" s="1"/>
  <c r="M31" i="26" s="1"/>
  <c r="M32" i="26" s="1"/>
  <c r="M33" i="26" s="1"/>
  <c r="M34" i="26" s="1"/>
  <c r="M35" i="26" s="1"/>
  <c r="M36" i="26" s="1"/>
  <c r="M37" i="26" s="1"/>
  <c r="M38" i="26" s="1"/>
  <c r="M39" i="26" s="1"/>
  <c r="M40" i="26" s="1"/>
  <c r="M41" i="26" s="1"/>
  <c r="M42" i="26" s="1"/>
  <c r="M43" i="26" s="1"/>
  <c r="M44" i="26" s="1"/>
  <c r="M45" i="26" s="1"/>
  <c r="M46" i="26" s="1"/>
  <c r="M47" i="26" s="1"/>
  <c r="M48" i="26" s="1"/>
  <c r="M49" i="26" s="1"/>
  <c r="M50" i="26" s="1"/>
  <c r="M51" i="26" s="1"/>
  <c r="M52" i="26" s="1"/>
  <c r="M53" i="26" s="1"/>
  <c r="M54" i="26" s="1"/>
  <c r="M55" i="26" s="1"/>
  <c r="M56" i="26" s="1"/>
  <c r="M57" i="26" s="1"/>
  <c r="M58" i="26" s="1"/>
  <c r="M59" i="26" s="1"/>
  <c r="M60" i="26" s="1"/>
  <c r="M61" i="26" s="1"/>
  <c r="M62" i="26" s="1"/>
  <c r="M63" i="26" s="1"/>
  <c r="M64" i="26" s="1"/>
  <c r="M65" i="26" s="1"/>
  <c r="M66" i="26" s="1"/>
  <c r="M67" i="26" s="1"/>
  <c r="M68" i="26" s="1"/>
  <c r="M69" i="26" s="1"/>
  <c r="M70" i="26" s="1"/>
  <c r="M71" i="26" s="1"/>
  <c r="M72" i="26" s="1"/>
  <c r="M73" i="26" s="1"/>
  <c r="M74" i="26" s="1"/>
  <c r="M75" i="26" s="1"/>
  <c r="M76" i="26" s="1"/>
  <c r="M77" i="26" s="1"/>
  <c r="M78" i="26" s="1"/>
  <c r="M79" i="26" s="1"/>
  <c r="M80" i="26" s="1"/>
  <c r="M81" i="26" s="1"/>
  <c r="M82" i="26" s="1"/>
  <c r="M83" i="26" s="1"/>
  <c r="M84" i="26" s="1"/>
  <c r="M85" i="26" s="1"/>
  <c r="M86" i="26" s="1"/>
  <c r="M87" i="26" s="1"/>
  <c r="M88" i="26" s="1"/>
  <c r="M89" i="26" s="1"/>
  <c r="M90" i="26" s="1"/>
  <c r="M91" i="26" s="1"/>
  <c r="M92" i="26" s="1"/>
  <c r="M93" i="26" s="1"/>
  <c r="M94" i="26" s="1"/>
  <c r="M95" i="26" s="1"/>
  <c r="M96" i="26" s="1"/>
  <c r="M97" i="26" s="1"/>
  <c r="M98" i="26" s="1"/>
  <c r="M99" i="26" s="1"/>
  <c r="M100" i="26" s="1"/>
  <c r="M101" i="26" s="1"/>
  <c r="M102" i="26" s="1"/>
  <c r="M103" i="26" s="1"/>
  <c r="M104" i="26" s="1"/>
  <c r="M105" i="26" s="1"/>
  <c r="M106" i="26" s="1"/>
  <c r="M107" i="26" s="1"/>
  <c r="M108" i="26" s="1"/>
  <c r="M109" i="26" s="1"/>
  <c r="M110" i="26" s="1"/>
  <c r="M111" i="26" s="1"/>
  <c r="M112" i="26" s="1"/>
  <c r="M113" i="26" s="1"/>
  <c r="M114" i="26" s="1"/>
  <c r="M115" i="26" s="1"/>
  <c r="M116" i="26" s="1"/>
  <c r="M117" i="26" s="1"/>
  <c r="M118" i="26" s="1"/>
  <c r="M119" i="26" s="1"/>
  <c r="M120" i="26" s="1"/>
  <c r="M121" i="26" s="1"/>
  <c r="M122" i="26" s="1"/>
  <c r="M123" i="26" s="1"/>
  <c r="M124" i="26" s="1"/>
  <c r="M125" i="26" s="1"/>
  <c r="M126" i="26" s="1"/>
  <c r="M127" i="26" s="1"/>
  <c r="M128" i="26" s="1"/>
  <c r="M129" i="26" s="1"/>
  <c r="M130" i="26" s="1"/>
  <c r="M131" i="26" s="1"/>
  <c r="M132" i="26" s="1"/>
  <c r="M133" i="26" s="1"/>
  <c r="M134" i="26" s="1"/>
  <c r="M135" i="26" s="1"/>
  <c r="M136" i="26" s="1"/>
  <c r="M137" i="26" s="1"/>
  <c r="M138" i="26" s="1"/>
  <c r="M139" i="26" s="1"/>
  <c r="M140" i="26" s="1"/>
  <c r="M141" i="26" s="1"/>
  <c r="M142" i="26" s="1"/>
  <c r="M143" i="26" s="1"/>
  <c r="M144" i="26" s="1"/>
  <c r="M145" i="26" s="1"/>
  <c r="M146" i="26" s="1"/>
  <c r="M147" i="26" s="1"/>
  <c r="M148" i="26" s="1"/>
  <c r="M149" i="26" s="1"/>
  <c r="M150" i="26" s="1"/>
  <c r="M151" i="26" s="1"/>
  <c r="M152" i="26" s="1"/>
  <c r="M153" i="26" s="1"/>
  <c r="M154" i="26" s="1"/>
  <c r="M155" i="26" s="1"/>
  <c r="M156" i="26" s="1"/>
  <c r="M157" i="26" s="1"/>
  <c r="M158" i="26" s="1"/>
  <c r="M159" i="26" s="1"/>
  <c r="M160" i="26" s="1"/>
  <c r="M161" i="26" s="1"/>
  <c r="M162" i="26" s="1"/>
  <c r="M163" i="26" s="1"/>
  <c r="M164" i="26" s="1"/>
  <c r="M165" i="26" s="1"/>
  <c r="M166" i="26" s="1"/>
  <c r="M167" i="26" s="1"/>
  <c r="M168" i="26" s="1"/>
  <c r="M169" i="26" s="1"/>
  <c r="M170" i="26" s="1"/>
  <c r="M171" i="26" s="1"/>
  <c r="M172" i="26" s="1"/>
  <c r="M173" i="26" s="1"/>
  <c r="M174" i="26" s="1"/>
  <c r="M175" i="26" s="1"/>
  <c r="M176" i="26" s="1"/>
  <c r="M177" i="26" s="1"/>
  <c r="M178" i="26" s="1"/>
  <c r="M179" i="26" s="1"/>
  <c r="M180" i="26" s="1"/>
  <c r="M181" i="26" s="1"/>
  <c r="M182" i="26" s="1"/>
  <c r="M183" i="26" s="1"/>
  <c r="M184" i="26" s="1"/>
  <c r="M185" i="26" s="1"/>
  <c r="M186" i="26" s="1"/>
  <c r="M187" i="26" s="1"/>
  <c r="M188" i="26" s="1"/>
  <c r="M189" i="26" s="1"/>
  <c r="M190" i="26" s="1"/>
  <c r="M191" i="26" s="1"/>
  <c r="M192" i="26" s="1"/>
  <c r="M193" i="26" s="1"/>
  <c r="M194" i="26" s="1"/>
  <c r="M195" i="26" s="1"/>
  <c r="M196" i="26" s="1"/>
  <c r="M197" i="26" s="1"/>
  <c r="M198" i="26" s="1"/>
  <c r="M199" i="26" s="1"/>
  <c r="M200" i="26" s="1"/>
  <c r="M201" i="26" s="1"/>
  <c r="M202" i="26" s="1"/>
  <c r="M203" i="26" s="1"/>
  <c r="M204" i="26" s="1"/>
  <c r="M205" i="26" s="1"/>
  <c r="M206" i="26" s="1"/>
  <c r="M207" i="26" s="1"/>
  <c r="M208" i="26" s="1"/>
  <c r="M209" i="26" s="1"/>
  <c r="M210" i="26" s="1"/>
  <c r="M211" i="26" s="1"/>
  <c r="M212" i="26" s="1"/>
  <c r="M213" i="26" s="1"/>
  <c r="M214" i="26" s="1"/>
  <c r="M215" i="26" s="1"/>
  <c r="M216" i="26" s="1"/>
  <c r="M217" i="26" s="1"/>
  <c r="M218" i="26" s="1"/>
  <c r="M219" i="26" s="1"/>
  <c r="M220" i="26" s="1"/>
  <c r="M221" i="26" s="1"/>
  <c r="M222" i="26" s="1"/>
  <c r="M223" i="26" s="1"/>
  <c r="M224" i="26" s="1"/>
  <c r="M225" i="26" s="1"/>
  <c r="M226" i="26" s="1"/>
  <c r="M227" i="26" s="1"/>
  <c r="M228" i="26" s="1"/>
  <c r="M229" i="26" s="1"/>
  <c r="M230" i="26" s="1"/>
  <c r="M231" i="26" s="1"/>
  <c r="M232" i="26" s="1"/>
  <c r="M233" i="26" s="1"/>
  <c r="M234" i="26" s="1"/>
  <c r="M235" i="26" s="1"/>
  <c r="M236" i="26" s="1"/>
  <c r="M237" i="26" s="1"/>
  <c r="M238" i="26" s="1"/>
  <c r="M239" i="26" s="1"/>
  <c r="M240" i="26" s="1"/>
  <c r="M241" i="26" s="1"/>
  <c r="M242" i="26" s="1"/>
  <c r="M243" i="26" s="1"/>
  <c r="M244" i="26" s="1"/>
  <c r="M245" i="26" s="1"/>
  <c r="M246" i="26" s="1"/>
  <c r="M247" i="26" s="1"/>
  <c r="M248" i="26" s="1"/>
  <c r="M249" i="26" s="1"/>
  <c r="M250" i="26" s="1"/>
  <c r="M251" i="26" s="1"/>
  <c r="M252" i="26" s="1"/>
  <c r="M253" i="26" s="1"/>
  <c r="M254" i="26" s="1"/>
  <c r="M255" i="26" s="1"/>
  <c r="M256" i="26" s="1"/>
  <c r="M257" i="26" s="1"/>
  <c r="M258" i="26" s="1"/>
  <c r="M259" i="26" s="1"/>
  <c r="M260" i="26" s="1"/>
  <c r="M261" i="26" s="1"/>
  <c r="M262" i="26" s="1"/>
  <c r="M263" i="26" s="1"/>
  <c r="M264" i="26" s="1"/>
  <c r="M265" i="26" s="1"/>
  <c r="M266" i="26" s="1"/>
  <c r="M267" i="26" s="1"/>
  <c r="M268" i="26" s="1"/>
  <c r="M269" i="26" s="1"/>
  <c r="M270" i="26" s="1"/>
  <c r="M271" i="26" s="1"/>
  <c r="M272" i="26" s="1"/>
  <c r="M273" i="26" s="1"/>
  <c r="M274" i="26" s="1"/>
  <c r="M275" i="26" s="1"/>
  <c r="M276" i="26" s="1"/>
  <c r="M277" i="26" s="1"/>
  <c r="M278" i="26" s="1"/>
  <c r="M279" i="26" s="1"/>
  <c r="M280" i="26" s="1"/>
  <c r="M281" i="26" s="1"/>
  <c r="M282" i="26" s="1"/>
  <c r="M283" i="26" s="1"/>
  <c r="M284" i="26" s="1"/>
  <c r="M285" i="26" s="1"/>
  <c r="M286" i="26" s="1"/>
  <c r="M287" i="26" s="1"/>
  <c r="M288" i="26" s="1"/>
  <c r="M289" i="26" s="1"/>
  <c r="M290" i="26" s="1"/>
  <c r="M291" i="26" s="1"/>
  <c r="M292" i="26" s="1"/>
  <c r="M293" i="26" s="1"/>
  <c r="M294" i="26" s="1"/>
  <c r="M295" i="26" s="1"/>
  <c r="M296" i="26" s="1"/>
  <c r="M297" i="26" s="1"/>
  <c r="M298" i="26" s="1"/>
  <c r="M299" i="26" s="1"/>
  <c r="M300" i="26" s="1"/>
  <c r="M301" i="26" s="1"/>
  <c r="M302" i="26" s="1"/>
  <c r="M303" i="26" s="1"/>
  <c r="M304" i="26" s="1"/>
  <c r="M305" i="26" s="1"/>
  <c r="M306" i="26" s="1"/>
  <c r="M307" i="26" s="1"/>
  <c r="M308" i="26" s="1"/>
  <c r="M309" i="26" s="1"/>
  <c r="M310" i="26" s="1"/>
  <c r="M311" i="26" s="1"/>
  <c r="M312" i="26" s="1"/>
  <c r="M313" i="26" s="1"/>
  <c r="M314" i="26" s="1"/>
  <c r="M315" i="26" s="1"/>
  <c r="M316" i="26" s="1"/>
  <c r="M317" i="26" s="1"/>
  <c r="M318" i="26" s="1"/>
  <c r="M319" i="26" s="1"/>
  <c r="M320" i="26" s="1"/>
  <c r="M321" i="26" s="1"/>
  <c r="M322" i="26" s="1"/>
  <c r="M323" i="26" s="1"/>
  <c r="M324" i="26" s="1"/>
  <c r="M325" i="26" s="1"/>
  <c r="M326" i="26" s="1"/>
  <c r="M327" i="26" s="1"/>
  <c r="M328" i="26" s="1"/>
  <c r="M329" i="26" s="1"/>
  <c r="M330" i="26" s="1"/>
  <c r="M331" i="26" s="1"/>
  <c r="M332" i="26" s="1"/>
  <c r="M333" i="26" s="1"/>
  <c r="M334" i="26" s="1"/>
  <c r="M335" i="26" s="1"/>
  <c r="M336" i="26" s="1"/>
  <c r="M337" i="26" s="1"/>
  <c r="M338" i="26" s="1"/>
  <c r="M339" i="26" s="1"/>
  <c r="P25" i="15" l="1"/>
  <c r="J25" i="15"/>
  <c r="L25" i="15"/>
  <c r="AK19" i="22"/>
  <c r="D25" i="15"/>
  <c r="F25" i="15" s="1"/>
  <c r="R25" i="15"/>
  <c r="G87" i="15"/>
  <c r="L87" i="15"/>
  <c r="I87" i="15" s="1"/>
  <c r="Q87" i="15"/>
  <c r="N87" i="15" s="1"/>
  <c r="C87" i="15"/>
  <c r="C25" i="15"/>
  <c r="H25" i="15"/>
  <c r="T25" i="15"/>
  <c r="V25" i="15"/>
  <c r="G5" i="26"/>
  <c r="H5" i="26"/>
  <c r="D5" i="26"/>
  <c r="E5" i="26"/>
  <c r="F5" i="26"/>
  <c r="I5" i="26"/>
  <c r="C12" i="26"/>
  <c r="C7" i="26"/>
  <c r="C14" i="26"/>
  <c r="C11" i="26"/>
  <c r="C9" i="26"/>
  <c r="C8" i="26"/>
  <c r="C13" i="26"/>
  <c r="C10" i="26"/>
  <c r="B88" i="15" l="1"/>
  <c r="C88" i="15" s="1"/>
  <c r="B26" i="15"/>
  <c r="C26" i="15" s="1"/>
  <c r="C213" i="15"/>
  <c r="C214" i="15"/>
  <c r="C218" i="15"/>
  <c r="C216" i="15"/>
  <c r="C219" i="15"/>
  <c r="C212" i="15"/>
  <c r="C215" i="15"/>
  <c r="C217" i="15"/>
  <c r="D87" i="15"/>
  <c r="AK20" i="22"/>
  <c r="AK21" i="22" s="1"/>
  <c r="AK22" i="22" s="1"/>
  <c r="AK23" i="22" s="1"/>
  <c r="AK24" i="22" s="1"/>
  <c r="AK25" i="22" s="1"/>
  <c r="AK26" i="22" s="1"/>
  <c r="AK27" i="22" s="1"/>
  <c r="AK28" i="22" s="1"/>
  <c r="AK29" i="22" s="1"/>
  <c r="AK30" i="22" s="1"/>
  <c r="AK31" i="22" s="1"/>
  <c r="AK32" i="22" s="1"/>
  <c r="AK33" i="22" s="1"/>
  <c r="AK34" i="22" s="1"/>
  <c r="AK35" i="22" s="1"/>
  <c r="AK36" i="22" s="1"/>
  <c r="AK47" i="22" s="1"/>
  <c r="E10" i="26"/>
  <c r="E11" i="26"/>
  <c r="E8" i="26"/>
  <c r="E7" i="26"/>
  <c r="E12" i="26"/>
  <c r="E13" i="26"/>
  <c r="E9" i="26"/>
  <c r="E14" i="26"/>
  <c r="G7" i="26"/>
  <c r="G14" i="26"/>
  <c r="G9" i="26"/>
  <c r="G11" i="26"/>
  <c r="G12" i="26"/>
  <c r="G13" i="26"/>
  <c r="G10" i="26"/>
  <c r="G8" i="26"/>
  <c r="I7" i="26"/>
  <c r="I12" i="26"/>
  <c r="I13" i="26"/>
  <c r="I14" i="26"/>
  <c r="I8" i="26"/>
  <c r="I11" i="26"/>
  <c r="I9" i="26"/>
  <c r="I10" i="26"/>
  <c r="F12" i="26"/>
  <c r="F13" i="26"/>
  <c r="F7" i="26"/>
  <c r="F14" i="26"/>
  <c r="F10" i="26"/>
  <c r="F9" i="26"/>
  <c r="F11" i="26"/>
  <c r="F8" i="26"/>
  <c r="D6" i="26"/>
  <c r="F6" i="26"/>
  <c r="E6" i="26"/>
  <c r="G6" i="26"/>
  <c r="I6" i="26"/>
  <c r="H6" i="26"/>
  <c r="D8" i="26"/>
  <c r="D14" i="26"/>
  <c r="D11" i="26"/>
  <c r="D13" i="26"/>
  <c r="D12" i="26"/>
  <c r="D7" i="26"/>
  <c r="D9" i="26"/>
  <c r="D10" i="26"/>
  <c r="H11" i="26"/>
  <c r="H12" i="26"/>
  <c r="H13" i="26"/>
  <c r="H14" i="26"/>
  <c r="H7" i="26"/>
  <c r="H9" i="26"/>
  <c r="H8" i="26"/>
  <c r="H10" i="26"/>
  <c r="B89" i="15" l="1"/>
  <c r="C89" i="15" s="1"/>
  <c r="N26" i="15"/>
  <c r="E216" i="15"/>
  <c r="K219" i="15"/>
  <c r="N218" i="15"/>
  <c r="N212" i="15"/>
  <c r="T212" i="15"/>
  <c r="H212" i="15"/>
  <c r="H213" i="15"/>
  <c r="Q211" i="15"/>
  <c r="T213" i="15"/>
  <c r="E212" i="15"/>
  <c r="K213" i="15"/>
  <c r="T219" i="15"/>
  <c r="H219" i="15"/>
  <c r="N213" i="15"/>
  <c r="Q219" i="15"/>
  <c r="E214" i="15"/>
  <c r="E217" i="15"/>
  <c r="T218" i="15"/>
  <c r="Q214" i="15"/>
  <c r="K212" i="15"/>
  <c r="H216" i="15"/>
  <c r="E211" i="15"/>
  <c r="K216" i="15"/>
  <c r="H214" i="15"/>
  <c r="Q215" i="15"/>
  <c r="E218" i="15"/>
  <c r="K214" i="15"/>
  <c r="T217" i="15"/>
  <c r="H218" i="15"/>
  <c r="Q218" i="15"/>
  <c r="T211" i="15"/>
  <c r="K217" i="15"/>
  <c r="N217" i="15"/>
  <c r="H215" i="15"/>
  <c r="H217" i="15"/>
  <c r="N215" i="15"/>
  <c r="Q217" i="15"/>
  <c r="N211" i="15"/>
  <c r="N216" i="15"/>
  <c r="Q213" i="15"/>
  <c r="Q212" i="15"/>
  <c r="K218" i="15"/>
  <c r="T214" i="15"/>
  <c r="N214" i="15"/>
  <c r="K215" i="15"/>
  <c r="E219" i="15"/>
  <c r="E213" i="15"/>
  <c r="T215" i="15"/>
  <c r="Q216" i="15"/>
  <c r="H211" i="15"/>
  <c r="E215" i="15"/>
  <c r="K211" i="15"/>
  <c r="T216" i="15"/>
  <c r="N219" i="15"/>
  <c r="P26" i="15"/>
  <c r="J26" i="15"/>
  <c r="L26" i="15"/>
  <c r="B257" i="15"/>
  <c r="AK48" i="22"/>
  <c r="AK49" i="22" s="1"/>
  <c r="AK50" i="22" s="1"/>
  <c r="AK51" i="22" s="1"/>
  <c r="AK52" i="22" s="1"/>
  <c r="B27" i="15"/>
  <c r="C27" i="15" s="1"/>
  <c r="R26" i="15"/>
  <c r="H26" i="15"/>
  <c r="V26" i="15"/>
  <c r="D26" i="15"/>
  <c r="F26" i="15" s="1"/>
  <c r="T26" i="15"/>
  <c r="C262" i="15" l="1"/>
  <c r="AK53" i="22"/>
  <c r="AK54" i="22" s="1"/>
  <c r="AK55" i="22" s="1"/>
  <c r="AK56" i="22" s="1"/>
  <c r="AK57" i="22" s="1"/>
  <c r="AK58" i="22" s="1"/>
  <c r="AK59" i="22" s="1"/>
  <c r="AK60" i="22" s="1"/>
  <c r="AK61" i="22" s="1"/>
  <c r="AK62" i="22" s="1"/>
  <c r="AK63" i="22" s="1"/>
  <c r="AK64" i="22" s="1"/>
  <c r="AK65" i="22" s="1"/>
  <c r="AK66" i="22" s="1"/>
  <c r="AK67" i="22" s="1"/>
  <c r="AK68" i="22" s="1"/>
  <c r="AK69" i="22" s="1"/>
  <c r="AK70" i="22" s="1"/>
  <c r="AK71" i="22" s="1"/>
  <c r="AK72" i="22" s="1"/>
  <c r="AK73" i="22" s="1"/>
  <c r="AK74" i="22" s="1"/>
  <c r="AK75" i="22" s="1"/>
  <c r="AK76" i="22" s="1"/>
  <c r="AK77" i="22" s="1"/>
  <c r="AK78" i="22" s="1"/>
  <c r="P27" i="15" l="1"/>
  <c r="N27" i="15"/>
  <c r="L27" i="15"/>
  <c r="R27" i="15"/>
  <c r="J27" i="15"/>
  <c r="C258" i="15"/>
  <c r="C259" i="15"/>
  <c r="C261" i="15"/>
  <c r="C260" i="15"/>
  <c r="C263" i="15"/>
  <c r="C265" i="15"/>
  <c r="C264" i="15"/>
  <c r="C266" i="15"/>
  <c r="C267" i="15"/>
  <c r="C287" i="15"/>
  <c r="C268" i="15"/>
  <c r="C276" i="15"/>
  <c r="C283" i="15"/>
  <c r="C289" i="15"/>
  <c r="C280" i="15"/>
  <c r="C286" i="15"/>
  <c r="C275" i="15"/>
  <c r="C272" i="15"/>
  <c r="C291" i="15"/>
  <c r="C293" i="15"/>
  <c r="C292" i="15"/>
  <c r="C285" i="15"/>
  <c r="C277" i="15"/>
  <c r="C269" i="15"/>
  <c r="C295" i="15"/>
  <c r="C270" i="15"/>
  <c r="C296" i="15"/>
  <c r="C288" i="15"/>
  <c r="C281" i="15"/>
  <c r="C279" i="15"/>
  <c r="C290" i="15"/>
  <c r="C282" i="15"/>
  <c r="C273" i="15"/>
  <c r="C271" i="15"/>
  <c r="C294" i="15"/>
  <c r="C278" i="15"/>
  <c r="C274" i="15"/>
  <c r="C284" i="15"/>
  <c r="D27" i="15"/>
  <c r="F27" i="15" s="1"/>
  <c r="B28" i="15"/>
  <c r="C28" i="15" s="1"/>
  <c r="V27" i="15"/>
  <c r="H27" i="15"/>
  <c r="T27" i="15"/>
  <c r="N28" i="15" l="1"/>
  <c r="P28" i="15" l="1"/>
  <c r="J28" i="15"/>
  <c r="L28" i="15"/>
  <c r="T28" i="15"/>
  <c r="R28" i="15"/>
  <c r="V28" i="15"/>
  <c r="D28" i="15"/>
  <c r="F28" i="15" s="1"/>
  <c r="H28" i="15"/>
  <c r="B29" i="15"/>
  <c r="C29" i="15" s="1"/>
  <c r="N29" i="15" l="1"/>
  <c r="P29" i="15" l="1"/>
  <c r="J29" i="15"/>
  <c r="L29" i="15"/>
  <c r="R29" i="15"/>
  <c r="V29" i="15"/>
  <c r="D29" i="15"/>
  <c r="F29" i="15" s="1"/>
  <c r="T29" i="15"/>
  <c r="H29" i="15"/>
  <c r="B30" i="15"/>
  <c r="C30" i="15" s="1"/>
  <c r="P30" i="15" l="1"/>
  <c r="N30" i="15"/>
  <c r="L30" i="15"/>
  <c r="R30" i="15"/>
  <c r="J30" i="15"/>
  <c r="D30" i="15"/>
  <c r="F30" i="15" s="1"/>
  <c r="T30" i="15"/>
  <c r="V30" i="15"/>
  <c r="H30" i="15"/>
  <c r="B31" i="15" l="1"/>
  <c r="C31" i="15" s="1"/>
  <c r="B32" i="15" s="1"/>
  <c r="J31" i="15" l="1"/>
  <c r="H31" i="15"/>
  <c r="R31" i="15"/>
  <c r="L31" i="15"/>
  <c r="P31" i="15"/>
  <c r="V31" i="15"/>
  <c r="T31" i="15"/>
  <c r="D31" i="15"/>
  <c r="F31" i="15" s="1"/>
  <c r="N31" i="15"/>
  <c r="C32" i="15"/>
  <c r="P32" i="15"/>
  <c r="N32" i="15"/>
  <c r="L32" i="15"/>
  <c r="R32" i="15"/>
  <c r="J32" i="15"/>
  <c r="H32" i="15"/>
  <c r="V32" i="15"/>
  <c r="T32" i="15"/>
  <c r="D32" i="15"/>
  <c r="F32" i="15" l="1"/>
  <c r="B33" i="15"/>
  <c r="C33" i="15" s="1"/>
  <c r="B34" i="15" s="1"/>
  <c r="V33" i="15" l="1"/>
  <c r="H33" i="15"/>
  <c r="T33" i="15"/>
  <c r="R33" i="15"/>
  <c r="L33" i="15"/>
  <c r="J33" i="15"/>
  <c r="D33" i="15"/>
  <c r="F33" i="15" s="1"/>
  <c r="P33" i="15"/>
  <c r="N33" i="15"/>
  <c r="C34" i="15"/>
  <c r="P34" i="15"/>
  <c r="N34" i="15"/>
  <c r="L34" i="15"/>
  <c r="R34" i="15"/>
  <c r="J34" i="15"/>
  <c r="D34" i="15"/>
  <c r="F34" i="15" s="1"/>
  <c r="H34" i="15"/>
  <c r="V34" i="15"/>
  <c r="T34" i="15"/>
  <c r="B35" i="15" l="1"/>
  <c r="N35" i="15" s="1"/>
  <c r="D35" i="15" l="1"/>
  <c r="F35" i="15" s="1"/>
  <c r="T35" i="15"/>
  <c r="V35" i="15"/>
  <c r="H35" i="15"/>
  <c r="R35" i="15"/>
  <c r="L35" i="15"/>
  <c r="J35" i="15"/>
  <c r="C35" i="15"/>
  <c r="P35" i="15"/>
  <c r="B36" i="15" l="1"/>
  <c r="C36" i="15" s="1"/>
  <c r="B37" i="15" l="1"/>
  <c r="C37" i="15" s="1"/>
  <c r="B38" i="15" s="1"/>
  <c r="P36" i="15"/>
  <c r="N36" i="15"/>
  <c r="L36" i="15"/>
  <c r="R36" i="15"/>
  <c r="J36" i="15"/>
  <c r="D36" i="15"/>
  <c r="F36" i="15" s="1"/>
  <c r="T36" i="15"/>
  <c r="V36" i="15"/>
  <c r="H36" i="15"/>
  <c r="N38" i="15" l="1"/>
  <c r="R38" i="15"/>
  <c r="H38" i="15"/>
  <c r="T38" i="15"/>
  <c r="D38" i="15"/>
  <c r="V38" i="15"/>
  <c r="J38" i="15"/>
  <c r="L38" i="15"/>
  <c r="C38" i="15"/>
  <c r="B39" i="15" s="1"/>
  <c r="P38" i="15"/>
  <c r="N37" i="15"/>
  <c r="P37" i="15"/>
  <c r="J37" i="15"/>
  <c r="L37" i="15"/>
  <c r="R37" i="15"/>
  <c r="V37" i="15"/>
  <c r="H37" i="15"/>
  <c r="D37" i="15"/>
  <c r="F37" i="15" s="1"/>
  <c r="T37" i="15"/>
  <c r="F38" i="15" l="1"/>
  <c r="N39" i="15"/>
  <c r="T39" i="15"/>
  <c r="V39" i="15"/>
  <c r="J39" i="15"/>
  <c r="D39" i="15"/>
  <c r="H39" i="15"/>
  <c r="L39" i="15"/>
  <c r="R39" i="15"/>
  <c r="P39" i="15"/>
  <c r="C39" i="15"/>
  <c r="B40" i="15" s="1"/>
  <c r="F39" i="15" l="1"/>
  <c r="N40" i="15"/>
  <c r="D40" i="15"/>
  <c r="R40" i="15"/>
  <c r="T40" i="15"/>
  <c r="V40" i="15"/>
  <c r="H40" i="15"/>
  <c r="L40" i="15"/>
  <c r="J40" i="15"/>
  <c r="P40" i="15"/>
  <c r="C40" i="15"/>
  <c r="B41" i="15" s="1"/>
  <c r="F40" i="15" l="1"/>
  <c r="N41" i="15"/>
  <c r="J41" i="15"/>
  <c r="L41" i="15"/>
  <c r="R41" i="15"/>
  <c r="D41" i="15"/>
  <c r="T41" i="15"/>
  <c r="V41" i="15"/>
  <c r="H41" i="15"/>
  <c r="C41" i="15"/>
  <c r="P41" i="15"/>
  <c r="F41" i="15" l="1"/>
  <c r="B42" i="15"/>
  <c r="V42" i="15" l="1"/>
  <c r="T42" i="15"/>
  <c r="H42" i="15"/>
  <c r="D42" i="15"/>
  <c r="F42" i="15" s="1"/>
  <c r="L42" i="15"/>
  <c r="R42" i="15"/>
  <c r="J42" i="15"/>
  <c r="P42" i="15"/>
  <c r="N42" i="15"/>
  <c r="C42" i="15"/>
  <c r="B43" i="15" l="1"/>
  <c r="C43" i="15" s="1"/>
  <c r="B44" i="15" l="1"/>
  <c r="P43" i="15"/>
  <c r="N43" i="15"/>
  <c r="L43" i="15"/>
  <c r="R43" i="15"/>
  <c r="J43" i="15"/>
  <c r="T43" i="15"/>
  <c r="H43" i="15"/>
  <c r="D43" i="15"/>
  <c r="F43" i="15" s="1"/>
  <c r="V43" i="15"/>
  <c r="T44" i="15" l="1"/>
  <c r="L44" i="15"/>
  <c r="R44" i="15"/>
  <c r="P44" i="15"/>
  <c r="N44" i="15"/>
  <c r="D44" i="15"/>
  <c r="F44" i="15" s="1"/>
  <c r="J44" i="15"/>
  <c r="H44" i="15"/>
  <c r="V44" i="15"/>
  <c r="C44" i="15"/>
  <c r="B45" i="15" l="1"/>
  <c r="C45" i="15" s="1"/>
  <c r="N45" i="15" l="1"/>
  <c r="T45" i="15"/>
  <c r="D45" i="15"/>
  <c r="F45" i="15" s="1"/>
  <c r="V45" i="15"/>
  <c r="R45" i="15"/>
  <c r="P45" i="15"/>
  <c r="L45" i="15"/>
  <c r="H45" i="15"/>
  <c r="J45" i="15"/>
  <c r="B46" i="15"/>
  <c r="R46" i="15" l="1"/>
  <c r="J46" i="15"/>
  <c r="T46" i="15"/>
  <c r="D46" i="15"/>
  <c r="F46" i="15" s="1"/>
  <c r="H46" i="15"/>
  <c r="N46" i="15"/>
  <c r="L46" i="15"/>
  <c r="V46" i="15"/>
  <c r="P46" i="15"/>
  <c r="C46" i="15"/>
  <c r="B47" i="15" l="1"/>
  <c r="Q88" i="15"/>
  <c r="N88" i="15" s="1"/>
  <c r="V88" i="15"/>
  <c r="S88" i="15" s="1"/>
  <c r="L88" i="15"/>
  <c r="I88" i="15" s="1"/>
  <c r="G88" i="15"/>
  <c r="B90" i="15"/>
  <c r="C90" i="15" s="1"/>
  <c r="H47" i="15" l="1"/>
  <c r="T47" i="15"/>
  <c r="P47" i="15"/>
  <c r="N47" i="15"/>
  <c r="L47" i="15"/>
  <c r="R47" i="15"/>
  <c r="J47" i="15"/>
  <c r="V47" i="15"/>
  <c r="D47" i="15"/>
  <c r="F47" i="15" s="1"/>
  <c r="C47" i="15"/>
  <c r="D88" i="15"/>
  <c r="Q89" i="15"/>
  <c r="N89" i="15" s="1"/>
  <c r="V89" i="15"/>
  <c r="S89" i="15" s="1"/>
  <c r="L89" i="15"/>
  <c r="I89" i="15" s="1"/>
  <c r="G89" i="15"/>
  <c r="D89" i="15" s="1"/>
  <c r="B91" i="15"/>
  <c r="C91" i="15" s="1"/>
  <c r="B48" i="15" l="1"/>
  <c r="Q90" i="15"/>
  <c r="N90" i="15" s="1"/>
  <c r="V90" i="15"/>
  <c r="S90" i="15" s="1"/>
  <c r="L90" i="15"/>
  <c r="I90" i="15" s="1"/>
  <c r="G90" i="15"/>
  <c r="D90" i="15" s="1"/>
  <c r="B92" i="15"/>
  <c r="C92" i="15" s="1"/>
  <c r="R48" i="15" l="1"/>
  <c r="P48" i="15"/>
  <c r="J48" i="15"/>
  <c r="V48" i="15"/>
  <c r="T48" i="15"/>
  <c r="H48" i="15"/>
  <c r="D48" i="15"/>
  <c r="F48" i="15" s="1"/>
  <c r="N48" i="15"/>
  <c r="L48" i="15"/>
  <c r="C48" i="15"/>
  <c r="Q91" i="15"/>
  <c r="N91" i="15" s="1"/>
  <c r="V91" i="15"/>
  <c r="S91" i="15" s="1"/>
  <c r="L91" i="15"/>
  <c r="I91" i="15" s="1"/>
  <c r="G91" i="15"/>
  <c r="D91" i="15" s="1"/>
  <c r="B93" i="15"/>
  <c r="C93" i="15" s="1"/>
  <c r="B49" i="15" l="1"/>
  <c r="C49" i="15" s="1"/>
  <c r="Q92" i="15"/>
  <c r="N92" i="15" s="1"/>
  <c r="V92" i="15"/>
  <c r="S92" i="15" s="1"/>
  <c r="L92" i="15"/>
  <c r="I92" i="15" s="1"/>
  <c r="G92" i="15"/>
  <c r="D92" i="15" s="1"/>
  <c r="B94" i="15"/>
  <c r="C94" i="15" s="1"/>
  <c r="N49" i="15" l="1"/>
  <c r="L49" i="15"/>
  <c r="J49" i="15"/>
  <c r="R49" i="15"/>
  <c r="D49" i="15"/>
  <c r="F49" i="15" s="1"/>
  <c r="P49" i="15"/>
  <c r="T49" i="15"/>
  <c r="V49" i="15"/>
  <c r="H49" i="15"/>
  <c r="B50" i="15"/>
  <c r="C50" i="15" s="1"/>
  <c r="Q93" i="15"/>
  <c r="N93" i="15" s="1"/>
  <c r="V93" i="15"/>
  <c r="S93" i="15" s="1"/>
  <c r="L93" i="15"/>
  <c r="I93" i="15" s="1"/>
  <c r="G93" i="15"/>
  <c r="D93" i="15" s="1"/>
  <c r="B95" i="15"/>
  <c r="C95" i="15" s="1"/>
  <c r="B51" i="15" l="1"/>
  <c r="C51" i="15" s="1"/>
  <c r="N50" i="15"/>
  <c r="T50" i="15"/>
  <c r="V50" i="15"/>
  <c r="D50" i="15"/>
  <c r="F50" i="15" s="1"/>
  <c r="H50" i="15"/>
  <c r="P50" i="15"/>
  <c r="J50" i="15"/>
  <c r="L50" i="15"/>
  <c r="R50" i="15"/>
  <c r="Q94" i="15"/>
  <c r="N94" i="15" s="1"/>
  <c r="V94" i="15"/>
  <c r="S94" i="15" s="1"/>
  <c r="L94" i="15"/>
  <c r="I94" i="15" s="1"/>
  <c r="G94" i="15"/>
  <c r="D94" i="15" s="1"/>
  <c r="B96" i="15"/>
  <c r="C96" i="15" s="1"/>
  <c r="J51" i="15" l="1"/>
  <c r="P51" i="15"/>
  <c r="T51" i="15"/>
  <c r="L51" i="15"/>
  <c r="H51" i="15"/>
  <c r="D51" i="15"/>
  <c r="F51" i="15" s="1"/>
  <c r="N51" i="15"/>
  <c r="R51" i="15"/>
  <c r="V51" i="15"/>
  <c r="B52" i="15"/>
  <c r="C52" i="15" s="1"/>
  <c r="Q95" i="15"/>
  <c r="N95" i="15" s="1"/>
  <c r="V95" i="15"/>
  <c r="S95" i="15" s="1"/>
  <c r="L95" i="15"/>
  <c r="I95" i="15" s="1"/>
  <c r="G95" i="15"/>
  <c r="D95" i="15" s="1"/>
  <c r="B97" i="15"/>
  <c r="C97" i="15" s="1"/>
  <c r="B53" i="15" l="1"/>
  <c r="C53" i="15" s="1"/>
  <c r="J52" i="15"/>
  <c r="P52" i="15"/>
  <c r="L52" i="15"/>
  <c r="R52" i="15"/>
  <c r="N52" i="15"/>
  <c r="V52" i="15"/>
  <c r="D52" i="15"/>
  <c r="F52" i="15" s="1"/>
  <c r="T52" i="15"/>
  <c r="H52" i="15"/>
  <c r="Q96" i="15"/>
  <c r="N96" i="15" s="1"/>
  <c r="V96" i="15"/>
  <c r="S96" i="15" s="1"/>
  <c r="L96" i="15"/>
  <c r="I96" i="15" s="1"/>
  <c r="G96" i="15"/>
  <c r="D96" i="15" s="1"/>
  <c r="B98" i="15"/>
  <c r="C98" i="15" s="1"/>
  <c r="H53" i="15" l="1"/>
  <c r="T53" i="15"/>
  <c r="D53" i="15"/>
  <c r="F53" i="15" s="1"/>
  <c r="V53" i="15"/>
  <c r="P53" i="15"/>
  <c r="R53" i="15"/>
  <c r="J53" i="15"/>
  <c r="N53" i="15"/>
  <c r="L53" i="15"/>
  <c r="B54" i="15"/>
  <c r="C54" i="15" s="1"/>
  <c r="Q97" i="15"/>
  <c r="N97" i="15" s="1"/>
  <c r="V97" i="15"/>
  <c r="S97" i="15" s="1"/>
  <c r="L97" i="15"/>
  <c r="I97" i="15" s="1"/>
  <c r="G97" i="15"/>
  <c r="D97" i="15" s="1"/>
  <c r="B99" i="15"/>
  <c r="C99" i="15" s="1"/>
  <c r="B55" i="15" l="1"/>
  <c r="C55" i="15" s="1"/>
  <c r="P54" i="15"/>
  <c r="N54" i="15"/>
  <c r="L54" i="15"/>
  <c r="J54" i="15"/>
  <c r="H54" i="15"/>
  <c r="T54" i="15"/>
  <c r="V54" i="15"/>
  <c r="R54" i="15"/>
  <c r="D54" i="15"/>
  <c r="F54" i="15" s="1"/>
  <c r="Q98" i="15"/>
  <c r="N98" i="15" s="1"/>
  <c r="V98" i="15"/>
  <c r="S98" i="15" s="1"/>
  <c r="L98" i="15"/>
  <c r="I98" i="15" s="1"/>
  <c r="G98" i="15"/>
  <c r="D98" i="15" s="1"/>
  <c r="B100" i="15"/>
  <c r="C100" i="15" s="1"/>
  <c r="L55" i="15" l="1"/>
  <c r="H55" i="15"/>
  <c r="J55" i="15"/>
  <c r="V55" i="15"/>
  <c r="D55" i="15"/>
  <c r="F55" i="15" s="1"/>
  <c r="T55" i="15"/>
  <c r="R55" i="15"/>
  <c r="N55" i="15"/>
  <c r="P55" i="15"/>
  <c r="B56" i="15"/>
  <c r="C56" i="15" s="1"/>
  <c r="Q99" i="15"/>
  <c r="N99" i="15" s="1"/>
  <c r="V99" i="15"/>
  <c r="S99" i="15" s="1"/>
  <c r="L99" i="15"/>
  <c r="I99" i="15" s="1"/>
  <c r="G99" i="15"/>
  <c r="D99" i="15" s="1"/>
  <c r="B101" i="15"/>
  <c r="C101" i="15" s="1"/>
  <c r="B57" i="15" l="1"/>
  <c r="C57" i="15" s="1"/>
  <c r="L56" i="15"/>
  <c r="P56" i="15"/>
  <c r="J56" i="15"/>
  <c r="R56" i="15"/>
  <c r="H56" i="15"/>
  <c r="T56" i="15"/>
  <c r="V56" i="15"/>
  <c r="D56" i="15"/>
  <c r="F56" i="15" s="1"/>
  <c r="N56" i="15"/>
  <c r="Q100" i="15"/>
  <c r="N100" i="15" s="1"/>
  <c r="V100" i="15"/>
  <c r="S100" i="15" s="1"/>
  <c r="L100" i="15"/>
  <c r="I100" i="15" s="1"/>
  <c r="G100" i="15"/>
  <c r="D100" i="15" s="1"/>
  <c r="B102" i="15"/>
  <c r="C102" i="15" s="1"/>
  <c r="B58" i="15" l="1"/>
  <c r="C58" i="15" s="1"/>
  <c r="L57" i="15"/>
  <c r="V57" i="15"/>
  <c r="J57" i="15"/>
  <c r="T57" i="15"/>
  <c r="R57" i="15"/>
  <c r="D57" i="15"/>
  <c r="F57" i="15" s="1"/>
  <c r="N57" i="15"/>
  <c r="H57" i="15"/>
  <c r="P57" i="15"/>
  <c r="Q101" i="15"/>
  <c r="N101" i="15" s="1"/>
  <c r="V101" i="15"/>
  <c r="S101" i="15" s="1"/>
  <c r="L101" i="15"/>
  <c r="I101" i="15" s="1"/>
  <c r="G101" i="15"/>
  <c r="D101" i="15" s="1"/>
  <c r="B103" i="15"/>
  <c r="C103" i="15" s="1"/>
  <c r="N58" i="15" l="1"/>
  <c r="L58" i="15"/>
  <c r="H58" i="15"/>
  <c r="P58" i="15"/>
  <c r="J58" i="15"/>
  <c r="R58" i="15"/>
  <c r="T58" i="15"/>
  <c r="V58" i="15"/>
  <c r="D58" i="15"/>
  <c r="F58" i="15" s="1"/>
  <c r="B59" i="15"/>
  <c r="C59" i="15" s="1"/>
  <c r="Q102" i="15"/>
  <c r="N102" i="15" s="1"/>
  <c r="V102" i="15"/>
  <c r="S102" i="15" s="1"/>
  <c r="L102" i="15"/>
  <c r="I102" i="15" s="1"/>
  <c r="G102" i="15"/>
  <c r="D102" i="15" s="1"/>
  <c r="B104" i="15"/>
  <c r="C104" i="15" s="1"/>
  <c r="B60" i="15" l="1"/>
  <c r="R60" i="15" s="1"/>
  <c r="P59" i="15"/>
  <c r="N59" i="15"/>
  <c r="D59" i="15"/>
  <c r="F59" i="15" s="1"/>
  <c r="L59" i="15"/>
  <c r="J59" i="15"/>
  <c r="R59" i="15"/>
  <c r="T59" i="15"/>
  <c r="V59" i="15"/>
  <c r="H59" i="15"/>
  <c r="Q103" i="15"/>
  <c r="N103" i="15" s="1"/>
  <c r="V103" i="15"/>
  <c r="S103" i="15" s="1"/>
  <c r="L103" i="15"/>
  <c r="I103" i="15" s="1"/>
  <c r="G103" i="15"/>
  <c r="D103" i="15" s="1"/>
  <c r="B105" i="15"/>
  <c r="C105" i="15" s="1"/>
  <c r="T60" i="15" l="1"/>
  <c r="D60" i="15"/>
  <c r="F60" i="15" s="1"/>
  <c r="V60" i="15"/>
  <c r="H60" i="15"/>
  <c r="N60" i="15"/>
  <c r="L60" i="15"/>
  <c r="P60" i="15"/>
  <c r="C60" i="15"/>
  <c r="J60" i="15"/>
  <c r="Q104" i="15"/>
  <c r="N104" i="15" s="1"/>
  <c r="V104" i="15"/>
  <c r="S104" i="15" s="1"/>
  <c r="L104" i="15"/>
  <c r="I104" i="15" s="1"/>
  <c r="G104" i="15"/>
  <c r="D104" i="15" s="1"/>
  <c r="B106" i="15"/>
  <c r="C106" i="15" s="1"/>
  <c r="B61" i="15" l="1"/>
  <c r="Q105" i="15"/>
  <c r="N105" i="15" s="1"/>
  <c r="V105" i="15"/>
  <c r="S105" i="15" s="1"/>
  <c r="L105" i="15"/>
  <c r="I105" i="15" s="1"/>
  <c r="G105" i="15"/>
  <c r="D105" i="15" s="1"/>
  <c r="B107" i="15"/>
  <c r="C107" i="15" s="1"/>
  <c r="P61" i="15" l="1"/>
  <c r="N61" i="15"/>
  <c r="J61" i="15"/>
  <c r="H61" i="15"/>
  <c r="V61" i="15"/>
  <c r="L61" i="15"/>
  <c r="R61" i="15"/>
  <c r="T61" i="15"/>
  <c r="D61" i="15"/>
  <c r="F61" i="15" s="1"/>
  <c r="C61" i="15"/>
  <c r="Q106" i="15"/>
  <c r="N106" i="15" s="1"/>
  <c r="V106" i="15"/>
  <c r="S106" i="15" s="1"/>
  <c r="L106" i="15"/>
  <c r="I106" i="15" s="1"/>
  <c r="G106" i="15"/>
  <c r="D106" i="15" s="1"/>
  <c r="B108" i="15"/>
  <c r="C108" i="15" s="1"/>
  <c r="B62" i="15" l="1"/>
  <c r="Q107" i="15"/>
  <c r="N107" i="15" s="1"/>
  <c r="V107" i="15"/>
  <c r="S107" i="15" s="1"/>
  <c r="L107" i="15"/>
  <c r="I107" i="15" s="1"/>
  <c r="G107" i="15"/>
  <c r="D107" i="15" s="1"/>
  <c r="B109" i="15"/>
  <c r="C109" i="15" s="1"/>
  <c r="N62" i="15" l="1"/>
  <c r="L62" i="15"/>
  <c r="P62" i="15"/>
  <c r="V62" i="15"/>
  <c r="R62" i="15"/>
  <c r="J62" i="15"/>
  <c r="T62" i="15"/>
  <c r="D62" i="15"/>
  <c r="F62" i="15" s="1"/>
  <c r="H62" i="15"/>
  <c r="C62" i="15"/>
  <c r="Q108" i="15"/>
  <c r="N108" i="15" s="1"/>
  <c r="V108" i="15"/>
  <c r="S108" i="15" s="1"/>
  <c r="L108" i="15"/>
  <c r="I108" i="15" s="1"/>
  <c r="G108" i="15"/>
  <c r="D108" i="15" s="1"/>
  <c r="B110" i="15"/>
  <c r="C110" i="15" s="1"/>
  <c r="B63" i="15" l="1"/>
  <c r="Q109" i="15"/>
  <c r="N109" i="15" s="1"/>
  <c r="V109" i="15"/>
  <c r="S109" i="15" s="1"/>
  <c r="L109" i="15"/>
  <c r="I109" i="15" s="1"/>
  <c r="G109" i="15"/>
  <c r="D109" i="15" s="1"/>
  <c r="B111" i="15"/>
  <c r="C111" i="15" s="1"/>
  <c r="N63" i="15" l="1"/>
  <c r="J63" i="15"/>
  <c r="D63" i="15"/>
  <c r="F63" i="15" s="1"/>
  <c r="V63" i="15"/>
  <c r="H63" i="15"/>
  <c r="R63" i="15"/>
  <c r="P63" i="15"/>
  <c r="T63" i="15"/>
  <c r="L63" i="15"/>
  <c r="C63" i="15"/>
  <c r="Q110" i="15"/>
  <c r="N110" i="15" s="1"/>
  <c r="V110" i="15"/>
  <c r="S110" i="15" s="1"/>
  <c r="L110" i="15"/>
  <c r="I110" i="15" s="1"/>
  <c r="G110" i="15"/>
  <c r="D110" i="15" s="1"/>
  <c r="B112" i="15"/>
  <c r="C112" i="15" s="1"/>
  <c r="B64" i="15" l="1"/>
  <c r="C64" i="15" s="1"/>
  <c r="Q111" i="15"/>
  <c r="N111" i="15" s="1"/>
  <c r="V111" i="15"/>
  <c r="S111" i="15" s="1"/>
  <c r="L111" i="15"/>
  <c r="I111" i="15" s="1"/>
  <c r="G111" i="15"/>
  <c r="D111" i="15" s="1"/>
  <c r="B113" i="15"/>
  <c r="C113" i="15" s="1"/>
  <c r="B65" i="15" l="1"/>
  <c r="N64" i="15"/>
  <c r="D64" i="15"/>
  <c r="F64" i="15" s="1"/>
  <c r="H64" i="15"/>
  <c r="J64" i="15"/>
  <c r="P64" i="15"/>
  <c r="L64" i="15"/>
  <c r="T64" i="15"/>
  <c r="R64" i="15"/>
  <c r="V64" i="15"/>
  <c r="Q112" i="15"/>
  <c r="N112" i="15" s="1"/>
  <c r="V112" i="15"/>
  <c r="S112" i="15" s="1"/>
  <c r="L112" i="15"/>
  <c r="I112" i="15" s="1"/>
  <c r="G112" i="15"/>
  <c r="D112" i="15" s="1"/>
  <c r="B114" i="15"/>
  <c r="C114" i="15" s="1"/>
  <c r="N65" i="15" l="1"/>
  <c r="P65" i="15"/>
  <c r="J65" i="15"/>
  <c r="L65" i="15"/>
  <c r="R65" i="15"/>
  <c r="V65" i="15"/>
  <c r="T65" i="15"/>
  <c r="H65" i="15"/>
  <c r="D65" i="15"/>
  <c r="F65" i="15" s="1"/>
  <c r="C65" i="15"/>
  <c r="Q113" i="15"/>
  <c r="N113" i="15" s="1"/>
  <c r="V113" i="15"/>
  <c r="S113" i="15" s="1"/>
  <c r="L113" i="15"/>
  <c r="I113" i="15" s="1"/>
  <c r="G113" i="15"/>
  <c r="D113" i="15" s="1"/>
  <c r="B115" i="15"/>
  <c r="C115" i="15" s="1"/>
  <c r="B66" i="15" l="1"/>
  <c r="Q114" i="15"/>
  <c r="N114" i="15" s="1"/>
  <c r="V114" i="15"/>
  <c r="S114" i="15" s="1"/>
  <c r="L114" i="15"/>
  <c r="I114" i="15" s="1"/>
  <c r="G114" i="15"/>
  <c r="D114" i="15" s="1"/>
  <c r="B116" i="15"/>
  <c r="C116" i="15" s="1"/>
  <c r="N66" i="15" l="1"/>
  <c r="J66" i="15"/>
  <c r="L66" i="15"/>
  <c r="R66" i="15"/>
  <c r="T66" i="15"/>
  <c r="V66" i="15"/>
  <c r="D66" i="15"/>
  <c r="F66" i="15" s="1"/>
  <c r="H66" i="15"/>
  <c r="P66" i="15"/>
  <c r="C66" i="15"/>
  <c r="Q115" i="15"/>
  <c r="N115" i="15" s="1"/>
  <c r="V115" i="15"/>
  <c r="S115" i="15" s="1"/>
  <c r="L115" i="15"/>
  <c r="I115" i="15" s="1"/>
  <c r="G115" i="15"/>
  <c r="D115" i="15" s="1"/>
  <c r="B117" i="15"/>
  <c r="C117" i="15" s="1"/>
  <c r="B67" i="15" l="1"/>
  <c r="Q116" i="15"/>
  <c r="N116" i="15" s="1"/>
  <c r="V116" i="15"/>
  <c r="S116" i="15" s="1"/>
  <c r="L116" i="15"/>
  <c r="I116" i="15" s="1"/>
  <c r="G116" i="15"/>
  <c r="D116" i="15" s="1"/>
  <c r="B118" i="15"/>
  <c r="C118" i="15" s="1"/>
  <c r="N67" i="15" l="1"/>
  <c r="J67" i="15"/>
  <c r="L67" i="15"/>
  <c r="R67" i="15"/>
  <c r="T67" i="15"/>
  <c r="D67" i="15"/>
  <c r="F67" i="15" s="1"/>
  <c r="V67" i="15"/>
  <c r="H67" i="15"/>
  <c r="P67" i="15"/>
  <c r="C67" i="15"/>
  <c r="Q117" i="15"/>
  <c r="N117" i="15" s="1"/>
  <c r="V117" i="15"/>
  <c r="S117" i="15" s="1"/>
  <c r="L117" i="15"/>
  <c r="I117" i="15" s="1"/>
  <c r="G117" i="15"/>
  <c r="D117" i="15" s="1"/>
  <c r="B119" i="15"/>
  <c r="C119" i="15" s="1"/>
  <c r="B68" i="15" l="1"/>
  <c r="C68" i="15" s="1"/>
  <c r="Q118" i="15"/>
  <c r="N118" i="15" s="1"/>
  <c r="V118" i="15"/>
  <c r="S118" i="15" s="1"/>
  <c r="L118" i="15"/>
  <c r="I118" i="15" s="1"/>
  <c r="G118" i="15"/>
  <c r="D118" i="15" s="1"/>
  <c r="B120" i="15"/>
  <c r="C120" i="15" s="1"/>
  <c r="N68" i="15" l="1"/>
  <c r="L68" i="15"/>
  <c r="H68" i="15"/>
  <c r="R68" i="15"/>
  <c r="D68" i="15"/>
  <c r="F68" i="15" s="1"/>
  <c r="V68" i="15"/>
  <c r="T68" i="15"/>
  <c r="P68" i="15"/>
  <c r="J68" i="15"/>
  <c r="Q119" i="15"/>
  <c r="N119" i="15" s="1"/>
  <c r="V119" i="15"/>
  <c r="S119" i="15" s="1"/>
  <c r="L119" i="15"/>
  <c r="I119" i="15" s="1"/>
  <c r="G119" i="15"/>
  <c r="D119" i="15" s="1"/>
  <c r="B121" i="15"/>
  <c r="C121" i="15" s="1"/>
  <c r="Q120" i="15" l="1"/>
  <c r="N120" i="15" s="1"/>
  <c r="V120" i="15"/>
  <c r="S120" i="15" s="1"/>
  <c r="L120" i="15"/>
  <c r="I120" i="15" s="1"/>
  <c r="G120" i="15"/>
  <c r="D120" i="15" s="1"/>
  <c r="Q121" i="15" l="1"/>
  <c r="N121" i="15" s="1"/>
  <c r="B122" i="15"/>
  <c r="C122" i="15" s="1"/>
  <c r="G121" i="15"/>
  <c r="D121" i="15" s="1"/>
  <c r="L121" i="15"/>
  <c r="I121" i="15" s="1"/>
  <c r="V121" i="15"/>
  <c r="S121" i="15" s="1"/>
  <c r="Q122" i="15" l="1"/>
  <c r="L122" i="15" l="1"/>
  <c r="I122" i="15" s="1"/>
  <c r="N122" i="15"/>
  <c r="V122" i="15"/>
  <c r="S122" i="15" s="1"/>
  <c r="B123" i="15"/>
  <c r="C123" i="15" s="1"/>
  <c r="G122" i="15"/>
  <c r="D122" i="15" s="1"/>
  <c r="Q123" i="15" l="1"/>
  <c r="N123" i="15" s="1"/>
  <c r="L123" i="15" l="1"/>
  <c r="I123" i="15" s="1"/>
  <c r="V123" i="15"/>
  <c r="S123" i="15" s="1"/>
  <c r="G123" i="15"/>
  <c r="D123" i="15" s="1"/>
  <c r="B124" i="15" l="1"/>
  <c r="L124" i="15" l="1"/>
  <c r="I124" i="15" s="1"/>
  <c r="C124" i="15"/>
  <c r="Q124" i="15"/>
  <c r="N124" i="15" s="1"/>
  <c r="G124" i="15"/>
  <c r="D124" i="15" s="1"/>
  <c r="V124" i="15"/>
  <c r="S124" i="15" s="1"/>
  <c r="B125" i="15" l="1"/>
  <c r="Q125" i="15" l="1"/>
  <c r="N125" i="15" s="1"/>
  <c r="V125" i="15"/>
  <c r="S125" i="15" s="1"/>
  <c r="L125" i="15"/>
  <c r="I125" i="15" s="1"/>
  <c r="G125" i="15"/>
  <c r="D125" i="15" s="1"/>
  <c r="C125" i="15"/>
  <c r="B126" i="15" l="1"/>
  <c r="F28" i="9"/>
  <c r="J28" i="9"/>
  <c r="F30" i="9"/>
  <c r="Q126" i="15" l="1"/>
  <c r="N126" i="15" s="1"/>
  <c r="V126" i="15"/>
  <c r="S126" i="15" s="1"/>
  <c r="L126" i="15"/>
  <c r="I126" i="15" s="1"/>
  <c r="G126" i="15"/>
  <c r="D126" i="15" s="1"/>
  <c r="C126" i="15"/>
  <c r="B127" i="15" l="1"/>
  <c r="L127" i="15" l="1"/>
  <c r="I127" i="15" s="1"/>
  <c r="G127" i="15"/>
  <c r="D127" i="15" s="1"/>
  <c r="Q127" i="15"/>
  <c r="N127" i="15" s="1"/>
  <c r="V127" i="15"/>
  <c r="S127" i="15" s="1"/>
  <c r="C127" i="15"/>
  <c r="B128" i="15" l="1"/>
  <c r="G128" i="15" l="1"/>
  <c r="Q128" i="15"/>
  <c r="N128" i="15" s="1"/>
  <c r="V128" i="15"/>
  <c r="S128" i="15" s="1"/>
  <c r="L128" i="15"/>
  <c r="I128" i="15" s="1"/>
  <c r="C128" i="15"/>
  <c r="D128" i="15" l="1"/>
  <c r="B129" i="15"/>
  <c r="C129" i="15" s="1"/>
  <c r="B130" i="15" l="1"/>
  <c r="C130" i="15" s="1"/>
  <c r="L129" i="15"/>
  <c r="I129" i="15" s="1"/>
  <c r="Q129" i="15"/>
  <c r="N129" i="15" s="1"/>
  <c r="V129" i="15"/>
  <c r="S129" i="15" s="1"/>
  <c r="G129" i="15"/>
  <c r="D129" i="15" l="1"/>
  <c r="Q130" i="15"/>
  <c r="N130" i="15" s="1"/>
  <c r="V130" i="15"/>
  <c r="S130" i="15" s="1"/>
  <c r="L130" i="15"/>
  <c r="I130" i="15" s="1"/>
  <c r="G130" i="15"/>
  <c r="D130" i="15" s="1"/>
  <c r="B82" i="15" l="1"/>
</calcChain>
</file>

<file path=xl/sharedStrings.xml><?xml version="1.0" encoding="utf-8"?>
<sst xmlns="http://schemas.openxmlformats.org/spreadsheetml/2006/main" count="5907" uniqueCount="1218">
  <si>
    <t>保險
年齡</t>
    <phoneticPr fontId="5" type="noConversion"/>
  </si>
  <si>
    <t>性別：</t>
    <phoneticPr fontId="5" type="noConversion"/>
  </si>
  <si>
    <t>保險種類</t>
    <phoneticPr fontId="5" type="noConversion"/>
  </si>
  <si>
    <t>險種代碼</t>
    <phoneticPr fontId="5" type="noConversion"/>
  </si>
  <si>
    <t>被保險人</t>
    <phoneticPr fontId="5" type="noConversion"/>
  </si>
  <si>
    <t>姓名：</t>
    <phoneticPr fontId="5" type="noConversion"/>
  </si>
  <si>
    <t>性別：</t>
    <phoneticPr fontId="5" type="noConversion"/>
  </si>
  <si>
    <t>生日：</t>
    <phoneticPr fontId="5" type="noConversion"/>
  </si>
  <si>
    <t>保險年齡：</t>
    <phoneticPr fontId="5" type="noConversion"/>
  </si>
  <si>
    <t>實際年齡：</t>
    <phoneticPr fontId="5" type="noConversion"/>
  </si>
  <si>
    <t>保額</t>
    <phoneticPr fontId="5" type="noConversion"/>
  </si>
  <si>
    <r>
      <t>保額</t>
    </r>
    <r>
      <rPr>
        <b/>
        <sz val="12"/>
        <color indexed="8"/>
        <rFont val="Arial"/>
        <family val="2"/>
      </rPr>
      <t>(</t>
    </r>
    <r>
      <rPr>
        <b/>
        <sz val="12"/>
        <color indexed="8"/>
        <rFont val="細明體"/>
        <family val="3"/>
        <charset val="136"/>
      </rPr>
      <t>萬</t>
    </r>
    <r>
      <rPr>
        <b/>
        <sz val="12"/>
        <color indexed="8"/>
        <rFont val="Arial"/>
        <family val="2"/>
      </rPr>
      <t>)</t>
    </r>
    <r>
      <rPr>
        <b/>
        <sz val="12"/>
        <color indexed="8"/>
        <rFont val="細明體"/>
        <family val="3"/>
        <charset val="136"/>
      </rPr>
      <t>：</t>
    </r>
    <r>
      <rPr>
        <b/>
        <sz val="12"/>
        <color indexed="8"/>
        <rFont val="Arial"/>
        <family val="2"/>
      </rPr>
      <t/>
    </r>
    <phoneticPr fontId="5" type="noConversion"/>
  </si>
  <si>
    <t>保險年齡：</t>
    <phoneticPr fontId="5" type="noConversion"/>
  </si>
  <si>
    <t>續期</t>
    <phoneticPr fontId="5" type="noConversion"/>
  </si>
  <si>
    <t>註：</t>
  </si>
  <si>
    <t>商品代號</t>
  </si>
  <si>
    <t>年齡</t>
  </si>
  <si>
    <t>性別</t>
  </si>
  <si>
    <t>文字區域</t>
    <phoneticPr fontId="5" type="noConversion"/>
  </si>
  <si>
    <t>fubon</t>
    <phoneticPr fontId="5" type="noConversion"/>
  </si>
  <si>
    <t>試算日</t>
    <phoneticPr fontId="5" type="noConversion"/>
  </si>
  <si>
    <t>生日</t>
    <phoneticPr fontId="5" type="noConversion"/>
  </si>
  <si>
    <t>驗證</t>
    <phoneticPr fontId="5" type="noConversion"/>
  </si>
  <si>
    <t>彈性繳</t>
    <phoneticPr fontId="5" type="noConversion"/>
  </si>
  <si>
    <t>KEY</t>
    <phoneticPr fontId="5" type="noConversion"/>
  </si>
  <si>
    <t>躉繳</t>
    <phoneticPr fontId="5" type="noConversion"/>
  </si>
  <si>
    <t>年繳</t>
    <phoneticPr fontId="5" type="noConversion"/>
  </si>
  <si>
    <t>最高承保</t>
    <phoneticPr fontId="5" type="noConversion"/>
  </si>
  <si>
    <t>保險</t>
    <phoneticPr fontId="5" type="noConversion"/>
  </si>
  <si>
    <t>半年繳</t>
    <phoneticPr fontId="5" type="noConversion"/>
  </si>
  <si>
    <t>足歲</t>
    <phoneticPr fontId="5" type="noConversion"/>
  </si>
  <si>
    <t>季繳</t>
    <phoneticPr fontId="5" type="noConversion"/>
  </si>
  <si>
    <t>月繳</t>
    <phoneticPr fontId="5" type="noConversion"/>
  </si>
  <si>
    <t>輸入格式選項</t>
    <phoneticPr fontId="5" type="noConversion"/>
  </si>
  <si>
    <t>檢核欄位</t>
    <phoneticPr fontId="5" type="noConversion"/>
  </si>
  <si>
    <t>1.輸入格式1-6或7位數字輸入</t>
    <phoneticPr fontId="5" type="noConversion"/>
  </si>
  <si>
    <t>2.輸入格式2-年月日</t>
    <phoneticPr fontId="5" type="noConversion"/>
  </si>
  <si>
    <t>生日檢核</t>
    <phoneticPr fontId="5" type="noConversion"/>
  </si>
  <si>
    <t>最高承保(保險年齡)</t>
    <phoneticPr fontId="5" type="noConversion"/>
  </si>
  <si>
    <t>年齡檢核</t>
    <phoneticPr fontId="5" type="noConversion"/>
  </si>
  <si>
    <t>性別 (1.男 2.女)</t>
    <phoneticPr fontId="5" type="noConversion"/>
  </si>
  <si>
    <t>性別檢核</t>
    <phoneticPr fontId="5" type="noConversion"/>
  </si>
  <si>
    <t>基本資料欄位檢核結果</t>
    <phoneticPr fontId="5" type="noConversion"/>
  </si>
  <si>
    <t>計價幣別(1.台幣 2.外幣)</t>
    <phoneticPr fontId="5" type="noConversion"/>
  </si>
  <si>
    <t>險種代號</t>
    <phoneticPr fontId="5" type="noConversion"/>
  </si>
  <si>
    <t>商品中文名稱</t>
    <phoneticPr fontId="5" type="noConversion"/>
  </si>
  <si>
    <t>年期</t>
    <phoneticPr fontId="5" type="noConversion"/>
  </si>
  <si>
    <t>年期檢核</t>
    <phoneticPr fontId="5" type="noConversion"/>
  </si>
  <si>
    <t>最低保額</t>
    <phoneticPr fontId="5" type="noConversion"/>
  </si>
  <si>
    <t>最高保額</t>
    <phoneticPr fontId="5" type="noConversion"/>
  </si>
  <si>
    <t>保額</t>
    <phoneticPr fontId="5" type="noConversion"/>
  </si>
  <si>
    <t>保額檢核</t>
    <phoneticPr fontId="5" type="noConversion"/>
  </si>
  <si>
    <t>每萬保費</t>
    <phoneticPr fontId="5" type="noConversion"/>
  </si>
  <si>
    <t>繳別</t>
    <phoneticPr fontId="5" type="noConversion"/>
  </si>
  <si>
    <t>折扣率</t>
    <phoneticPr fontId="5" type="noConversion"/>
  </si>
  <si>
    <t>原始應繳保費</t>
    <phoneticPr fontId="5" type="noConversion"/>
  </si>
  <si>
    <t>匯款</t>
    <phoneticPr fontId="5" type="noConversion"/>
  </si>
  <si>
    <t>↓首期</t>
    <phoneticPr fontId="5" type="noConversion"/>
  </si>
  <si>
    <t>續期↓</t>
    <phoneticPr fontId="5" type="noConversion"/>
  </si>
  <si>
    <t>換算格式1.傳統 2.直接除</t>
    <phoneticPr fontId="5" type="noConversion"/>
  </si>
  <si>
    <t>富邦信用卡</t>
    <phoneticPr fontId="5" type="noConversion"/>
  </si>
  <si>
    <t>繳別換算率</t>
    <phoneticPr fontId="5" type="noConversion"/>
  </si>
  <si>
    <t>↑首期</t>
    <phoneticPr fontId="5" type="noConversion"/>
  </si>
  <si>
    <t>應繳保費</t>
    <phoneticPr fontId="5" type="noConversion"/>
  </si>
  <si>
    <t>自行繳費</t>
    <phoneticPr fontId="5" type="noConversion"/>
  </si>
  <si>
    <t>高保費折扣</t>
    <phoneticPr fontId="5" type="noConversion"/>
  </si>
  <si>
    <t>低&lt;=保費&lt;高</t>
    <phoneticPr fontId="5" type="noConversion"/>
  </si>
  <si>
    <t>收費</t>
    <phoneticPr fontId="5" type="noConversion"/>
  </si>
  <si>
    <t>續期↑</t>
    <phoneticPr fontId="5" type="noConversion"/>
  </si>
  <si>
    <t>高保額折扣</t>
    <phoneticPr fontId="5" type="noConversion"/>
  </si>
  <si>
    <t>險種</t>
    <phoneticPr fontId="5" type="noConversion"/>
  </si>
  <si>
    <t>首期繳別</t>
    <phoneticPr fontId="5" type="noConversion"/>
  </si>
  <si>
    <t>自繳折扣-首期</t>
    <phoneticPr fontId="5" type="noConversion"/>
  </si>
  <si>
    <t>續期繳別</t>
    <phoneticPr fontId="5" type="noConversion"/>
  </si>
  <si>
    <t>自繳折扣-續期</t>
    <phoneticPr fontId="5" type="noConversion"/>
  </si>
  <si>
    <t>折扣率上限</t>
    <phoneticPr fontId="5" type="noConversion"/>
  </si>
  <si>
    <t>首期總折扣率</t>
    <phoneticPr fontId="5" type="noConversion"/>
  </si>
  <si>
    <t>續期總折扣率</t>
    <phoneticPr fontId="5" type="noConversion"/>
  </si>
  <si>
    <t>首期實繳保費</t>
    <phoneticPr fontId="5" type="noConversion"/>
  </si>
  <si>
    <t>續期實繳保費</t>
    <phoneticPr fontId="5" type="noConversion"/>
  </si>
  <si>
    <t>繳別回乘倍數</t>
    <phoneticPr fontId="5" type="noConversion"/>
  </si>
  <si>
    <t>←首期保費規則</t>
    <phoneticPr fontId="5" type="noConversion"/>
  </si>
  <si>
    <t>最低年齡</t>
    <phoneticPr fontId="5" type="noConversion"/>
  </si>
  <si>
    <t>最高年齡</t>
    <phoneticPr fontId="5" type="noConversion"/>
  </si>
  <si>
    <t>首年實繳保費</t>
    <phoneticPr fontId="5" type="noConversion"/>
  </si>
  <si>
    <t>續年實繳保費</t>
    <phoneticPr fontId="5" type="noConversion"/>
  </si>
  <si>
    <t>主約1欄位檢核結果</t>
    <phoneticPr fontId="5" type="noConversion"/>
  </si>
  <si>
    <t>版次</t>
    <phoneticPr fontId="5" type="noConversion"/>
  </si>
  <si>
    <t>A險種+年期(2位)+性別(1位)+年齡(2位)</t>
    <phoneticPr fontId="5" type="noConversion"/>
  </si>
  <si>
    <t>SUMKEY</t>
    <phoneticPr fontId="5" type="noConversion"/>
  </si>
  <si>
    <t>F險種+年期(2位)+年齡(2位)</t>
    <phoneticPr fontId="5" type="noConversion"/>
  </si>
  <si>
    <t>繳別：</t>
    <phoneticPr fontId="5" type="noConversion"/>
  </si>
  <si>
    <t>繳費方式：</t>
    <phoneticPr fontId="5" type="noConversion"/>
  </si>
  <si>
    <t>金融機構轉帳</t>
    <phoneticPr fontId="5" type="noConversion"/>
  </si>
  <si>
    <t>一般信用卡</t>
    <phoneticPr fontId="5" type="noConversion"/>
  </si>
  <si>
    <t>‧身故保險金若被保險人未滿十五足歲前身故者，將以「所繳保險費加計利息」退還予要保人。</t>
  </si>
  <si>
    <t>‧投保後解約或不繼續繳費可能不利消費者，請慎選符合需求之保險商品。</t>
  </si>
  <si>
    <t>‧稅法相關規定或解釋之改變可能會影響本險之稅賦優惠。</t>
  </si>
  <si>
    <t>MAX-Y</t>
    <phoneticPr fontId="5" type="noConversion"/>
  </si>
  <si>
    <t>‧本商品經富邦人壽合格簽署人員檢視其內容業已符合一般精算原則及保險法令，惟為確保權益，基於保險公司與消費者</t>
  </si>
  <si>
    <t xml:space="preserve">  衡平對等原則，消費者仍應詳加閱讀保險單條款與相關文件，審慎選擇保險商品。本商品如有虛偽不實或違法情事，應</t>
  </si>
  <si>
    <t xml:space="preserve">  由富邦人壽及負責人依法負責。</t>
  </si>
  <si>
    <t xml:space="preserve">  規範。</t>
  </si>
  <si>
    <t>‧保險契約各項權利義務皆詳列於保單條款，消費者務必詳加閱讀了解，並把握保單契約撤銷之時效(收到保單翌日起算</t>
  </si>
  <si>
    <t xml:space="preserve">  十日內)。</t>
  </si>
  <si>
    <t>‧本商品之保險契約由富邦人壽承保發單，招攬人員若為保險經紀人(或代理人) 所屬業務員仍應受保險業務員管理規則</t>
  </si>
  <si>
    <t xml:space="preserve">  若有加計利息，則實際理賠金額依條款約定辦理。</t>
  </si>
  <si>
    <t>員工折扣</t>
    <phoneticPr fontId="5" type="noConversion"/>
  </si>
  <si>
    <t>公版</t>
  </si>
  <si>
    <t>北富銀</t>
    <phoneticPr fontId="5" type="noConversion"/>
  </si>
  <si>
    <t>版次</t>
  </si>
  <si>
    <t>GP</t>
    <phoneticPr fontId="5" type="noConversion"/>
  </si>
  <si>
    <t>第1年身故保險金</t>
  </si>
  <si>
    <t>第2年身故保險金</t>
  </si>
  <si>
    <t>第3年身故保險金</t>
  </si>
  <si>
    <t>第4年身故保險金</t>
  </si>
  <si>
    <t>第5年身故保險金</t>
  </si>
  <si>
    <t>第6年身故保險金</t>
  </si>
  <si>
    <t>第7年身故保險金</t>
  </si>
  <si>
    <t>第8年身故保險金</t>
  </si>
  <si>
    <t>第9年身故保險金</t>
  </si>
  <si>
    <t>第10年身故保險金</t>
  </si>
  <si>
    <t>第11年身故保險金</t>
  </si>
  <si>
    <t>第12年身故保險金</t>
  </si>
  <si>
    <t>第13年身故保險金</t>
  </si>
  <si>
    <t>第14年身故保險金</t>
  </si>
  <si>
    <t>第15年身故保險金</t>
  </si>
  <si>
    <t>第16年身故保險金</t>
  </si>
  <si>
    <t>第17年身故保險金</t>
  </si>
  <si>
    <t>第18年身故保險金</t>
  </si>
  <si>
    <t>第19年身故保險金</t>
  </si>
  <si>
    <t>第20年身故保險金</t>
  </si>
  <si>
    <t>第21年身故保險金</t>
  </si>
  <si>
    <t>第22年身故保險金</t>
  </si>
  <si>
    <t>第23年身故保險金</t>
  </si>
  <si>
    <t>第24年身故保險金</t>
  </si>
  <si>
    <t>第25年身故保險金</t>
  </si>
  <si>
    <t>第26年身故保險金</t>
  </si>
  <si>
    <t>第27年身故保險金</t>
  </si>
  <si>
    <t>第28年身故保險金</t>
  </si>
  <si>
    <t>第29年身故保險金</t>
  </si>
  <si>
    <t>第30年身故保險金</t>
  </si>
  <si>
    <t>第31年身故保險金</t>
  </si>
  <si>
    <t>第32年身故保險金</t>
  </si>
  <si>
    <t>第33年身故保險金</t>
  </si>
  <si>
    <t>第34年身故保險金</t>
  </si>
  <si>
    <t>第35年身故保險金</t>
  </si>
  <si>
    <t>第36年身故保險金</t>
  </si>
  <si>
    <t>第37年身故保險金</t>
  </si>
  <si>
    <t>第38年身故保險金</t>
  </si>
  <si>
    <t>第39年身故保險金</t>
  </si>
  <si>
    <t>第40年身故保險金</t>
  </si>
  <si>
    <t>第41年身故保險金</t>
  </si>
  <si>
    <t>第42年身故保險金</t>
  </si>
  <si>
    <t>第43年身故保險金</t>
  </si>
  <si>
    <t>第44年身故保險金</t>
  </si>
  <si>
    <t>第45年身故保險金</t>
  </si>
  <si>
    <t>第46年身故保險金</t>
  </si>
  <si>
    <t>第47年身故保險金</t>
  </si>
  <si>
    <t>第48年身故保險金</t>
  </si>
  <si>
    <t>第49年身故保險金</t>
  </si>
  <si>
    <t>第50年身故保險金</t>
  </si>
  <si>
    <t>第51年身故保險金</t>
  </si>
  <si>
    <t>第52年身故保險金</t>
  </si>
  <si>
    <t>第53年身故保險金</t>
  </si>
  <si>
    <t>第54年身故保險金</t>
  </si>
  <si>
    <t>第55年身故保險金</t>
  </si>
  <si>
    <t>第56年身故保險金</t>
  </si>
  <si>
    <t>第57年身故保險金</t>
  </si>
  <si>
    <t>第58年身故保險金</t>
  </si>
  <si>
    <t>第59年身故保險金</t>
  </si>
  <si>
    <t>第60年身故保險金</t>
  </si>
  <si>
    <t>第61年身故保險金</t>
  </si>
  <si>
    <t>第62年身故保險金</t>
  </si>
  <si>
    <t>第63年身故保險金</t>
  </si>
  <si>
    <t>第64年身故保險金</t>
  </si>
  <si>
    <t>第65年身故保險金</t>
  </si>
  <si>
    <t>第66年身故保險金</t>
  </si>
  <si>
    <t>第67年身故保險金</t>
  </si>
  <si>
    <t>第68年身故保險金</t>
  </si>
  <si>
    <t>第69年身故保險金</t>
  </si>
  <si>
    <t>第70年身故保險金</t>
  </si>
  <si>
    <t>第71年身故保險金</t>
  </si>
  <si>
    <t>第72年身故保險金</t>
  </si>
  <si>
    <t>第73年身故保險金</t>
  </si>
  <si>
    <t>第74年身故保險金額</t>
  </si>
  <si>
    <t>第75年身故保險金</t>
  </si>
  <si>
    <t>第76年身故保險金</t>
  </si>
  <si>
    <t>第77年身故保險金</t>
  </si>
  <si>
    <t>第78年身故保險金</t>
  </si>
  <si>
    <t>第79年身故保險金</t>
  </si>
  <si>
    <t>第80年身故保險金</t>
  </si>
  <si>
    <t>第81年身故保險金</t>
  </si>
  <si>
    <t>第82年身故保險金</t>
  </si>
  <si>
    <t>第83年身故保險金</t>
  </si>
  <si>
    <t>第84年身故保險金</t>
  </si>
  <si>
    <t>DIE</t>
    <phoneticPr fontId="5" type="noConversion"/>
  </si>
  <si>
    <t>EXP</t>
    <phoneticPr fontId="5" type="noConversion"/>
  </si>
  <si>
    <t>繳費年期</t>
    <phoneticPr fontId="5" type="noConversion"/>
  </si>
  <si>
    <t>第85年身故保險金</t>
  </si>
  <si>
    <t>第86年身故保險金</t>
  </si>
  <si>
    <t>第87年身故保險金</t>
  </si>
  <si>
    <t>第88年身故保險金</t>
  </si>
  <si>
    <t>第89年身故保險金</t>
  </si>
  <si>
    <t>第90年身故保險金</t>
  </si>
  <si>
    <t>第91年身故保險金</t>
  </si>
  <si>
    <t>第92年身故保險金</t>
  </si>
  <si>
    <t>第93年身故保險金</t>
  </si>
  <si>
    <t>第94年身故保險金</t>
  </si>
  <si>
    <t>第95年身故保險金</t>
  </si>
  <si>
    <t>第96年身故保險金</t>
  </si>
  <si>
    <t>第97年身故保險金</t>
  </si>
  <si>
    <t>第98年身故保險金</t>
  </si>
  <si>
    <t>第99年身故保險金</t>
  </si>
  <si>
    <t>第100年身故保險金</t>
  </si>
  <si>
    <t>第101年身故保險金</t>
  </si>
  <si>
    <t>第102年身故保險金</t>
  </si>
  <si>
    <t>第103年身故保險金</t>
  </si>
  <si>
    <t>第104年身故保險金</t>
  </si>
  <si>
    <t>第105年身故保險金</t>
  </si>
  <si>
    <t>第106年身故保險金</t>
  </si>
  <si>
    <t>第107年身故保險金</t>
  </si>
  <si>
    <t>第108年身故保險金</t>
  </si>
  <si>
    <t>第109年身故保險金</t>
  </si>
  <si>
    <t>第110年身故保險金</t>
  </si>
  <si>
    <t>第111年身故保險金</t>
  </si>
  <si>
    <t>支票</t>
    <phoneticPr fontId="5" type="noConversion"/>
  </si>
  <si>
    <t>首期</t>
    <phoneticPr fontId="5" type="noConversion"/>
  </si>
  <si>
    <t>‧上表所列之各項數值，係指各保單年度末之數值。本保險契約若辦理減額繳清保險時，上表將不適用。</t>
  </si>
  <si>
    <t>‧上表數值為從未申領老年住院醫療提前給付保險金之數值，如有申領過老年住院醫療提前給付保險金者上表將不適</t>
  </si>
  <si>
    <t xml:space="preserve">  用，老年住院醫療提前給付保險金申領之條件及限制請詳閱保單條款說明。</t>
  </si>
  <si>
    <t>※本契約條款樣張須於訂立契約前提供要保人至少三日審閱期間。</t>
    <phoneticPr fontId="5" type="noConversion"/>
  </si>
  <si>
    <t>集彙折扣-首期</t>
    <phoneticPr fontId="5" type="noConversion"/>
  </si>
  <si>
    <t>集彙折扣-續期</t>
    <phoneticPr fontId="5" type="noConversion"/>
  </si>
  <si>
    <t>折扣使用</t>
    <phoneticPr fontId="5" type="noConversion"/>
  </si>
  <si>
    <t>首期</t>
    <phoneticPr fontId="5" type="noConversion"/>
  </si>
  <si>
    <t>續期</t>
    <phoneticPr fontId="5" type="noConversion"/>
  </si>
  <si>
    <t>繳費方式</t>
    <phoneticPr fontId="5" type="noConversion"/>
  </si>
  <si>
    <t>高保額</t>
    <phoneticPr fontId="5" type="noConversion"/>
  </si>
  <si>
    <t>員工轉帳件</t>
    <phoneticPr fontId="5" type="noConversion"/>
  </si>
  <si>
    <t>繳費方式、高保額及集體彙繳件折扣</t>
  </si>
  <si>
    <t>高保額及員工轉帳件折扣</t>
  </si>
  <si>
    <t>繳費方式及高保額折扣</t>
  </si>
  <si>
    <t>高保額及集體彙繳件折扣</t>
  </si>
  <si>
    <t>繳費方式及集體彙繳件折扣</t>
  </si>
  <si>
    <t>第一頁說明↓</t>
    <phoneticPr fontId="5" type="noConversion"/>
  </si>
  <si>
    <t>警語↓</t>
    <phoneticPr fontId="5" type="noConversion"/>
  </si>
  <si>
    <t>集體彙繳件</t>
    <phoneticPr fontId="5" type="noConversion"/>
  </si>
  <si>
    <t>金融機構轉帳</t>
  </si>
  <si>
    <t>適用通路：</t>
    <phoneticPr fontId="5" type="noConversion"/>
  </si>
  <si>
    <t>富邦人壽保險股份有限公司履行個人資料保護法告知說明書</t>
  </si>
  <si>
    <t xml:space="preserve"> </t>
  </si>
  <si>
    <t>富邦人壽保險股份有限公司（下稱本公司）依據個人資料保護法（以下稱個資法）</t>
  </si>
  <si>
    <t>規定，向 台端告知下列事項，請 台端詳閱：</t>
  </si>
  <si>
    <t>一、蒐集之目的：</t>
  </si>
  <si>
    <t>（一）人身保險（００一）</t>
  </si>
  <si>
    <t>（二）其他經營合於營業登記項目或組織章程所定之業務（一八一）</t>
  </si>
  <si>
    <t>二、蒐集之個人資料類別：</t>
  </si>
  <si>
    <t>（一）姓名。</t>
  </si>
  <si>
    <t>（二）身分證統一編號。</t>
  </si>
  <si>
    <t>（三）地址。</t>
  </si>
  <si>
    <t>三、個人資料利用之期間、地區、對象、方式：</t>
  </si>
  <si>
    <t>（三）地區：上述對象所在之地區。</t>
  </si>
  <si>
    <t>（四）方式：合於法令規定之利用方式。</t>
  </si>
  <si>
    <t>四、依據個資法第三條規定，台端就本公司保有 台端之個人資料得行使之權利及</t>
  </si>
  <si>
    <t xml:space="preserve">    方式：</t>
  </si>
  <si>
    <t>（一）得向本公司行使之權利：</t>
  </si>
  <si>
    <t xml:space="preserve">      1.向本公司查詢、請求閱覽或請求製給複製本。</t>
  </si>
  <si>
    <t xml:space="preserve">      2.向本公司請求補充或更正。</t>
  </si>
  <si>
    <t xml:space="preserve">      3.向本公司請求停止蒐集、處理或利用及請求刪除。</t>
  </si>
  <si>
    <t>（二）行使權利之方式：</t>
  </si>
  <si>
    <t xml:space="preserve">    台端若未能提供相關個人資料時，本公司將可能延後或無法進行必要之審核</t>
  </si>
  <si>
    <t xml:space="preserve">    及處理作業，因此可能婉謝承保、遲延或無法承保。</t>
  </si>
  <si>
    <t>保經代</t>
  </si>
  <si>
    <t xml:space="preserve">      與本公司有再保業務往來之公司、依法有調查權機關或金融監理機關。</t>
  </si>
  <si>
    <t>業務、服展、北富銀</t>
    <phoneticPr fontId="5" type="noConversion"/>
  </si>
  <si>
    <t>業務、服展</t>
    <phoneticPr fontId="5" type="noConversion"/>
  </si>
  <si>
    <t>整銷</t>
    <phoneticPr fontId="5" type="noConversion"/>
  </si>
  <si>
    <t>多元</t>
    <phoneticPr fontId="5" type="noConversion"/>
  </si>
  <si>
    <t>無</t>
    <phoneticPr fontId="5" type="noConversion"/>
  </si>
  <si>
    <t>集體彙繳件</t>
    <phoneticPr fontId="5" type="noConversion"/>
  </si>
  <si>
    <t>免付費申訴專線：0809-000-550</t>
  </si>
  <si>
    <t>保額限制(以千為單位)：</t>
    <phoneticPr fontId="5" type="noConversion"/>
  </si>
  <si>
    <t>年齡</t>
    <phoneticPr fontId="5" type="noConversion"/>
  </si>
  <si>
    <t>被保險人：</t>
    <phoneticPr fontId="5" type="noConversion"/>
  </si>
  <si>
    <t>專案保費折扣：</t>
    <phoneticPr fontId="5" type="noConversion"/>
  </si>
  <si>
    <t>姓名遮蔽用：中/英/數混合：前6碼"*"，中文：倒數第2碼"○"</t>
    <phoneticPr fontId="73" type="noConversion"/>
  </si>
  <si>
    <t>姓名：</t>
    <phoneticPr fontId="73" type="noConversion"/>
  </si>
  <si>
    <t>←輸入頁資料</t>
    <phoneticPr fontId="73" type="noConversion"/>
  </si>
  <si>
    <t>帶入資料</t>
    <phoneticPr fontId="73" type="noConversion"/>
  </si>
  <si>
    <t>判別不顯示(不判別)</t>
    <phoneticPr fontId="73" type="noConversion"/>
  </si>
  <si>
    <t>ID-11碼數字</t>
    <phoneticPr fontId="73" type="noConversion"/>
  </si>
  <si>
    <t>*</t>
  </si>
  <si>
    <t>ID-10碼</t>
    <phoneticPr fontId="73" type="noConversion"/>
  </si>
  <si>
    <t>**</t>
  </si>
  <si>
    <t>護照-9碼</t>
    <phoneticPr fontId="73" type="noConversion"/>
  </si>
  <si>
    <t>***</t>
  </si>
  <si>
    <t>****</t>
  </si>
  <si>
    <t>*****</t>
  </si>
  <si>
    <t>******</t>
  </si>
  <si>
    <t>空格位置</t>
    <phoneticPr fontId="73" type="noConversion"/>
  </si>
  <si>
    <t>簡寫</t>
    <phoneticPr fontId="73" type="noConversion"/>
  </si>
  <si>
    <t>1-中文-0-混合</t>
    <phoneticPr fontId="73" type="noConversion"/>
  </si>
  <si>
    <t>試算日：</t>
  </si>
  <si>
    <t>錠嵂保經</t>
  </si>
  <si>
    <r>
      <t>業務員簽名：</t>
    </r>
    <r>
      <rPr>
        <b/>
        <u/>
        <sz val="10"/>
        <rFont val="新細明體"/>
        <family val="3"/>
        <charset val="136"/>
      </rPr>
      <t xml:space="preserve">                                                   .</t>
    </r>
    <phoneticPr fontId="5" type="noConversion"/>
  </si>
  <si>
    <t>（四）病歷、醫療、健康檢查 。</t>
  </si>
  <si>
    <t>（五）要保書、要保文件等其他基於保險契約所提供之個人資料。</t>
  </si>
  <si>
    <t>‧本商品各項保險金給付詳細內容及其限制請詳閱保單條款內容說明。</t>
    <phoneticPr fontId="5" type="noConversion"/>
  </si>
  <si>
    <t>‧傷害：係指被保險人於本契約有效期間內，遭受意外傷害事故，因而蒙受之傷害。</t>
    <phoneticPr fontId="5" type="noConversion"/>
  </si>
  <si>
    <t>‧意外傷害事故：係指非由疾病引起之外來突發事故。</t>
    <phoneticPr fontId="5" type="noConversion"/>
  </si>
  <si>
    <t>‧上表保險年齡15歲以下(含15歲)之身故/完全失能保障數值，為按年繳計算之所繳保險費總和，不含加計利息的部分，</t>
  </si>
  <si>
    <t>注意事項：</t>
    <phoneticPr fontId="83" type="noConversion"/>
  </si>
  <si>
    <t>‧消費者投保前應審慎瞭解本商品之承保範圍、除外責任、不保事項及商品風險，相關內容均詳列於保單條款及相關銷售</t>
    <phoneticPr fontId="83" type="noConversion"/>
  </si>
  <si>
    <t xml:space="preserve">  文件，如有疑義請洽詢銷售人員以詳細說明。</t>
    <phoneticPr fontId="83" type="noConversion"/>
  </si>
  <si>
    <t>保單
年度</t>
    <phoneticPr fontId="5" type="noConversion"/>
  </si>
  <si>
    <t>繳費年期：</t>
    <phoneticPr fontId="5" type="noConversion"/>
  </si>
  <si>
    <t>險種代號：</t>
    <phoneticPr fontId="5" type="noConversion"/>
  </si>
  <si>
    <t>提醒設定</t>
    <phoneticPr fontId="83" type="noConversion"/>
  </si>
  <si>
    <t>跳歲計算</t>
    <phoneticPr fontId="83" type="noConversion"/>
  </si>
  <si>
    <t>新年齡/保費/差異</t>
    <phoneticPr fontId="83" type="noConversion"/>
  </si>
  <si>
    <t>全列印頁面使用</t>
    <phoneticPr fontId="83" type="noConversion"/>
  </si>
  <si>
    <t>更新區域</t>
    <phoneticPr fontId="83" type="noConversion"/>
  </si>
  <si>
    <t>帶入內容區域</t>
    <phoneticPr fontId="83" type="noConversion"/>
  </si>
  <si>
    <t>OLD/說明</t>
    <phoneticPr fontId="83" type="noConversion"/>
  </si>
  <si>
    <t>折扣率：</t>
    <phoneticPr fontId="83" type="noConversion"/>
  </si>
  <si>
    <t>保費/折扣後保費：</t>
    <phoneticPr fontId="83" type="noConversion"/>
  </si>
  <si>
    <t>表格保險種類</t>
    <phoneticPr fontId="83" type="noConversion"/>
  </si>
  <si>
    <t>增值回饋分享金給付方式：</t>
    <phoneticPr fontId="83" type="noConversion"/>
  </si>
  <si>
    <t>有增值回饋分享金頁首：</t>
    <phoneticPr fontId="83" type="noConversion"/>
  </si>
  <si>
    <t>其他頁面用</t>
    <phoneticPr fontId="83" type="noConversion"/>
  </si>
  <si>
    <t>彙總版用</t>
    <phoneticPr fontId="83" type="noConversion"/>
  </si>
  <si>
    <t>商品文號：</t>
    <phoneticPr fontId="83" type="noConversion"/>
  </si>
  <si>
    <t>預定利率</t>
    <phoneticPr fontId="83" type="noConversion"/>
  </si>
  <si>
    <t>列印頁版次試算日：</t>
    <phoneticPr fontId="83" type="noConversion"/>
  </si>
  <si>
    <t>頁尾審閱期：(組合需加代號)</t>
    <phoneticPr fontId="83" type="noConversion"/>
  </si>
  <si>
    <t>頁尾警語：</t>
    <phoneticPr fontId="83" type="noConversion"/>
  </si>
  <si>
    <t>全列印頁表頭欄位使用</t>
    <phoneticPr fontId="83" type="noConversion"/>
  </si>
  <si>
    <t>16歲前年度回饋分享金：</t>
    <phoneticPr fontId="83" type="noConversion"/>
  </si>
  <si>
    <t>16歲前增購保額身故欄位：</t>
    <phoneticPr fontId="83" type="noConversion"/>
  </si>
  <si>
    <t>16歲前增購保額解約金欄位：</t>
    <phoneticPr fontId="83" type="noConversion"/>
  </si>
  <si>
    <t>輸入頁使用</t>
    <phoneticPr fontId="83" type="noConversion"/>
  </si>
  <si>
    <t>輸入頁試算日</t>
    <phoneticPr fontId="83" type="noConversion"/>
  </si>
  <si>
    <t>未滿15足歲：</t>
    <phoneticPr fontId="83" type="noConversion"/>
  </si>
  <si>
    <t xml:space="preserve"> </t>
    <phoneticPr fontId="83" type="noConversion"/>
  </si>
  <si>
    <t>列印頁/列印頁-銀保</t>
    <phoneticPr fontId="83" type="noConversion"/>
  </si>
  <si>
    <t>無增值回饋分享金給付文字</t>
    <phoneticPr fontId="83" type="noConversion"/>
  </si>
  <si>
    <t>下表保險相關給付為假設無增值回饋分享金之情境</t>
    <phoneticPr fontId="83" type="noConversion"/>
  </si>
  <si>
    <t>全列印頁面-祝壽保險金</t>
    <phoneticPr fontId="83" type="noConversion"/>
  </si>
  <si>
    <t>祝壽保險金：</t>
    <phoneticPr fontId="83" type="noConversion"/>
  </si>
  <si>
    <t>增額繳清保險金額祝壽保險金：</t>
    <phoneticPr fontId="83" type="noConversion"/>
  </si>
  <si>
    <t>總保險金額祝壽保險金：</t>
    <phoneticPr fontId="83" type="noConversion"/>
  </si>
  <si>
    <t>要保人</t>
    <phoneticPr fontId="83" type="noConversion"/>
  </si>
  <si>
    <t>fubon</t>
    <phoneticPr fontId="83" type="noConversion"/>
  </si>
  <si>
    <t>試算日</t>
    <phoneticPr fontId="83" type="noConversion"/>
  </si>
  <si>
    <t>生日</t>
    <phoneticPr fontId="83" type="noConversion"/>
  </si>
  <si>
    <t>驗證</t>
    <phoneticPr fontId="83" type="noConversion"/>
  </si>
  <si>
    <t>提醒↓</t>
    <phoneticPr fontId="83" type="noConversion"/>
  </si>
  <si>
    <t>保險</t>
    <phoneticPr fontId="83" type="noConversion"/>
  </si>
  <si>
    <t>足歲</t>
    <phoneticPr fontId="83" type="noConversion"/>
  </si>
  <si>
    <t>提前提醒</t>
    <phoneticPr fontId="83" type="noConversion"/>
  </si>
  <si>
    <t>錄音提醒功能</t>
    <phoneticPr fontId="83" type="noConversion"/>
  </si>
  <si>
    <t>1=提醒/0=不提醒</t>
    <phoneticPr fontId="83" type="noConversion"/>
  </si>
  <si>
    <t>繳款人生日</t>
  </si>
  <si>
    <t>銷售紀錄單使用版本</t>
    <phoneticPr fontId="83" type="noConversion"/>
  </si>
  <si>
    <t>PB</t>
  </si>
  <si>
    <t>←銀保通路判別使用</t>
  </si>
  <si>
    <t>105.11.14富壽商精字第 1050003499 號函備查、110.07.26富壽商精字第1100001366號函備查</t>
    <phoneticPr fontId="83" type="noConversion"/>
  </si>
  <si>
    <t>‧本公司資訊公開說明文件放置網址www.fubon.com/life/，歡迎上網查詢。</t>
    <phoneticPr fontId="5" type="noConversion"/>
  </si>
  <si>
    <t>職業等級</t>
  </si>
  <si>
    <t>年期</t>
  </si>
  <si>
    <t>繳費年度</t>
  </si>
  <si>
    <t>保費</t>
  </si>
  <si>
    <t xml:space="preserve">  相關資訊，請洽本公司業務員、服務據點(免費服務及申訴電話：0809-000-550)或網站(www.fubon.com/life/)，</t>
    <phoneticPr fontId="5" type="noConversion"/>
  </si>
  <si>
    <t xml:space="preserve">  以保障您的權益。</t>
    <phoneticPr fontId="5" type="noConversion"/>
  </si>
  <si>
    <t>客戶</t>
    <phoneticPr fontId="5" type="noConversion"/>
  </si>
  <si>
    <t>年齡-1</t>
    <phoneticPr fontId="83" type="noConversion"/>
  </si>
  <si>
    <t>最高保額-2</t>
    <phoneticPr fontId="83" type="noConversion"/>
  </si>
  <si>
    <t>‧本保險為不分紅保險單，不參加紅利分配，並無紅利給付項目。</t>
    <phoneticPr fontId="5" type="noConversion"/>
  </si>
  <si>
    <t>商品摘要</t>
    <phoneticPr fontId="5" type="noConversion"/>
  </si>
  <si>
    <t>←帶OP</t>
    <phoneticPr fontId="5" type="noConversion"/>
  </si>
  <si>
    <t>以下3欄要注意最下方要和右側揭露拉齊</t>
    <phoneticPr fontId="5" type="noConversion"/>
  </si>
  <si>
    <t>以下COPY-DB</t>
    <phoneticPr fontId="5" type="noConversion"/>
  </si>
  <si>
    <t>代表年齡第?小→</t>
    <phoneticPr fontId="5" type="noConversion"/>
  </si>
  <si>
    <t>年齡代號轉換</t>
    <phoneticPr fontId="5" type="noConversion"/>
  </si>
  <si>
    <t>年度</t>
    <phoneticPr fontId="5" type="noConversion"/>
  </si>
  <si>
    <t>險種大類</t>
  </si>
  <si>
    <t>年期險種</t>
  </si>
  <si>
    <t>繳費方式</t>
  </si>
  <si>
    <t>宣告利率</t>
  </si>
  <si>
    <t>繳費金額</t>
  </si>
  <si>
    <t>保單年度</t>
  </si>
  <si>
    <t>揭露利率</t>
  </si>
  <si>
    <t>性別男=1，女=2→</t>
    <phoneticPr fontId="5" type="noConversion"/>
  </si>
  <si>
    <t>取第?欄→</t>
    <phoneticPr fontId="5" type="noConversion"/>
  </si>
  <si>
    <t>第?小↓</t>
    <phoneticPr fontId="5" type="noConversion"/>
  </si>
  <si>
    <t>保單年度</t>
    <phoneticPr fontId="5" type="noConversion"/>
  </si>
  <si>
    <t>以上區域為帶入列印頁範圍</t>
    <phoneticPr fontId="5" type="noConversion"/>
  </si>
  <si>
    <t>保額代碼</t>
  </si>
  <si>
    <t>投保金額</t>
  </si>
  <si>
    <t>第1年解約金</t>
  </si>
  <si>
    <t>第2年解約金</t>
  </si>
  <si>
    <t>第3年解約金</t>
  </si>
  <si>
    <t>第4年解約金</t>
  </si>
  <si>
    <t>第5年解約金</t>
  </si>
  <si>
    <t>第6年解約金</t>
  </si>
  <si>
    <t>第7年解約金</t>
  </si>
  <si>
    <t>第8年解約金</t>
  </si>
  <si>
    <t>第9年解約金</t>
  </si>
  <si>
    <t>第10年解約金</t>
  </si>
  <si>
    <t>第11年解約金</t>
  </si>
  <si>
    <t>第12年解約金</t>
  </si>
  <si>
    <t>第13年解約金</t>
  </si>
  <si>
    <t>第14年解約金</t>
  </si>
  <si>
    <t>第15年解約金</t>
  </si>
  <si>
    <t>第16年解約金</t>
  </si>
  <si>
    <t>第17年解約金</t>
  </si>
  <si>
    <t>第18年解約金</t>
  </si>
  <si>
    <t>第19年解約金</t>
  </si>
  <si>
    <t>第20年解約金</t>
  </si>
  <si>
    <t>第21年解約金</t>
  </si>
  <si>
    <t>第22年解約金</t>
  </si>
  <si>
    <t>第23年解約金</t>
  </si>
  <si>
    <t>第24年解約金</t>
  </si>
  <si>
    <t>第25年解約金</t>
  </si>
  <si>
    <t>第26年解約金</t>
  </si>
  <si>
    <t>第27年解約金</t>
  </si>
  <si>
    <t>第28年解約金</t>
  </si>
  <si>
    <t>第29年解約金</t>
  </si>
  <si>
    <t>第30年解約金</t>
  </si>
  <si>
    <t>第31年解約金</t>
  </si>
  <si>
    <t>第32年解約金</t>
  </si>
  <si>
    <t>第33年解約金</t>
  </si>
  <si>
    <t>第34年解約金</t>
  </si>
  <si>
    <t>第35年解約金</t>
  </si>
  <si>
    <t>第36年解約金</t>
  </si>
  <si>
    <t>第37年解約金</t>
  </si>
  <si>
    <t>第38年解約金</t>
  </si>
  <si>
    <t>第39年解約金</t>
  </si>
  <si>
    <t>第40年解約金</t>
  </si>
  <si>
    <t>第41年解約金</t>
  </si>
  <si>
    <t>第42年解約金</t>
  </si>
  <si>
    <t>第43年解約金</t>
  </si>
  <si>
    <t>第44年解約金</t>
  </si>
  <si>
    <t>第45年解約金</t>
  </si>
  <si>
    <t>第46年解約金</t>
  </si>
  <si>
    <t>第47年解約金</t>
  </si>
  <si>
    <t>第48年解約金</t>
  </si>
  <si>
    <t>第49年解約金</t>
  </si>
  <si>
    <t>第50年解約金</t>
  </si>
  <si>
    <t>第51年解約金</t>
  </si>
  <si>
    <t>第52年解約金</t>
  </si>
  <si>
    <t>第53年解約金</t>
  </si>
  <si>
    <t>第54年解約金</t>
  </si>
  <si>
    <t>第55年解約金</t>
  </si>
  <si>
    <t>第56年解約金</t>
  </si>
  <si>
    <t>第57年解約金</t>
  </si>
  <si>
    <t>第58年解約金</t>
  </si>
  <si>
    <t>第59年解約金</t>
  </si>
  <si>
    <t>第60年解約金</t>
  </si>
  <si>
    <t>第61年解約金</t>
  </si>
  <si>
    <t>第62年解約金</t>
  </si>
  <si>
    <t>第63年解約金</t>
  </si>
  <si>
    <t>第64年解約金</t>
  </si>
  <si>
    <t>第65年解約金</t>
  </si>
  <si>
    <t>第66年解約金</t>
  </si>
  <si>
    <t>第67年解約金</t>
  </si>
  <si>
    <t>第68年解約金</t>
  </si>
  <si>
    <t>第69年解約金</t>
  </si>
  <si>
    <t>第70年解約金</t>
  </si>
  <si>
    <t>第71年解約金</t>
  </si>
  <si>
    <t>第72年解約金</t>
  </si>
  <si>
    <t>第73年解約金</t>
  </si>
  <si>
    <t>第74年解約金</t>
  </si>
  <si>
    <t>第75年解約金</t>
  </si>
  <si>
    <t>第76年解約金</t>
  </si>
  <si>
    <t>第77年解約金</t>
  </si>
  <si>
    <t>第78年解約金</t>
  </si>
  <si>
    <t>第79年解約金</t>
  </si>
  <si>
    <t>第80年解約金</t>
  </si>
  <si>
    <t>第81年解約金</t>
  </si>
  <si>
    <t>第82年解約金</t>
  </si>
  <si>
    <t>第83年解約金</t>
  </si>
  <si>
    <t>第84年解約金</t>
  </si>
  <si>
    <t>第85年解約金</t>
  </si>
  <si>
    <t>第86年解約金</t>
  </si>
  <si>
    <t>第87年解約金</t>
  </si>
  <si>
    <t>第88年解約金</t>
  </si>
  <si>
    <t>第89年解約金</t>
  </si>
  <si>
    <t>第90年解約金</t>
  </si>
  <si>
    <t>第91年解約金</t>
  </si>
  <si>
    <t>第92年解約金</t>
  </si>
  <si>
    <t>第93年解約金</t>
  </si>
  <si>
    <t>第94年解約金</t>
  </si>
  <si>
    <t>第95年解約金</t>
  </si>
  <si>
    <t>第96年解約金</t>
  </si>
  <si>
    <t>第97年解約金</t>
  </si>
  <si>
    <t>第98年解約金</t>
  </si>
  <si>
    <t>第99年解約金</t>
  </si>
  <si>
    <t>第100年解約金</t>
  </si>
  <si>
    <t>第101年解約金</t>
  </si>
  <si>
    <t>第102年解約金</t>
  </si>
  <si>
    <t>第103年解約金</t>
  </si>
  <si>
    <t>第104年解約金</t>
  </si>
  <si>
    <t>第105年解約金</t>
  </si>
  <si>
    <t>第106年解約金</t>
  </si>
  <si>
    <t>第107年解約金</t>
  </si>
  <si>
    <t>第108年解約金</t>
  </si>
  <si>
    <t>第109年解約金</t>
  </si>
  <si>
    <t>第110年解約金</t>
  </si>
  <si>
    <t>第111年解約金</t>
  </si>
  <si>
    <t>CV</t>
    <phoneticPr fontId="5" type="noConversion"/>
  </si>
  <si>
    <t>第1年減額繳清保額</t>
  </si>
  <si>
    <t>第2年減額繳清保額</t>
  </si>
  <si>
    <t>第3年減額繳清保額</t>
  </si>
  <si>
    <t>第4年減額繳清保額</t>
  </si>
  <si>
    <t>第5年減額繳清保額</t>
  </si>
  <si>
    <t>第6年減額繳清保額</t>
  </si>
  <si>
    <t>第7年減額繳清保額</t>
  </si>
  <si>
    <t>第8年減額繳清保額</t>
  </si>
  <si>
    <t>第9年減額繳清保額</t>
  </si>
  <si>
    <t>第10年減額繳清保額</t>
  </si>
  <si>
    <t>第11年減額繳清保額</t>
  </si>
  <si>
    <t>第12年減額繳清保額</t>
  </si>
  <si>
    <t>第13年減額繳清保額</t>
  </si>
  <si>
    <t>第14年減額繳清保額</t>
  </si>
  <si>
    <t>第15年減額繳清保額</t>
  </si>
  <si>
    <t>第16年減額繳清保額</t>
  </si>
  <si>
    <t>第17年減額繳清保額</t>
  </si>
  <si>
    <t>第18年減額繳清保額</t>
  </si>
  <si>
    <t>第19年減額繳清保額B</t>
  </si>
  <si>
    <t>第20年減額繳清保額</t>
  </si>
  <si>
    <t>第21年減額繳清保額B</t>
  </si>
  <si>
    <t>第22年減額繳清保額</t>
  </si>
  <si>
    <t>第23年減額繳清保額</t>
  </si>
  <si>
    <t>第24年減額繳清保額</t>
  </si>
  <si>
    <t>第25年減額繳清保額</t>
  </si>
  <si>
    <t>第26年減額繳清保額B</t>
  </si>
  <si>
    <t>第27年減額繳清保額</t>
  </si>
  <si>
    <t>第28年減額繳清保額B</t>
  </si>
  <si>
    <t>第29年減額繳清保額</t>
  </si>
  <si>
    <t>第30年減額繳清保額B</t>
  </si>
  <si>
    <t>第31年減額繳清保額</t>
  </si>
  <si>
    <t>第32年減額繳清保額</t>
  </si>
  <si>
    <t>第33年減額繳清保額</t>
  </si>
  <si>
    <t>第34年減額繳清保額</t>
  </si>
  <si>
    <t>第35年減額繳清保額</t>
  </si>
  <si>
    <t>第36年減額繳清保額</t>
  </si>
  <si>
    <t>第37年減額繳清保額</t>
  </si>
  <si>
    <t>第38年減額繳清保額</t>
  </si>
  <si>
    <t>第39年減額繳清保額</t>
  </si>
  <si>
    <t>第40年減額繳清保額</t>
  </si>
  <si>
    <t>第41年減額繳清保額</t>
  </si>
  <si>
    <t>第42年減額繳清保額</t>
  </si>
  <si>
    <t>第43年減額繳清保額</t>
  </si>
  <si>
    <t>第44年減額繳清保額</t>
  </si>
  <si>
    <t>第45年減額繳清保額</t>
  </si>
  <si>
    <t>第46年減額繳清保額</t>
  </si>
  <si>
    <t>第47年減額繳清保額</t>
  </si>
  <si>
    <t>第48年減額繳清保額</t>
  </si>
  <si>
    <t>第49年減額繳清保額</t>
  </si>
  <si>
    <t>第50年減額繳清保額</t>
  </si>
  <si>
    <t>第51年減額繳清保額</t>
  </si>
  <si>
    <t>第52年減額繳清保額</t>
  </si>
  <si>
    <t>第53年減額繳清保額</t>
  </si>
  <si>
    <t>第54年減額繳清保額</t>
  </si>
  <si>
    <t>第55年減額繳清保額</t>
  </si>
  <si>
    <t>第56年減額繳清保額</t>
  </si>
  <si>
    <t>第57年減額繳清保額</t>
  </si>
  <si>
    <t>第58年減額繳清保額</t>
  </si>
  <si>
    <t>第59年減額繳清保額</t>
  </si>
  <si>
    <t>第60年減額繳清保額</t>
  </si>
  <si>
    <t>第61年減額繳清保額</t>
  </si>
  <si>
    <t>第62年減額繳清保額</t>
  </si>
  <si>
    <t>第63年減額繳清保額</t>
  </si>
  <si>
    <t>第64年減額繳清保額</t>
  </si>
  <si>
    <t>第65年減額繳清保額</t>
  </si>
  <si>
    <t>第66年減額繳清保額</t>
  </si>
  <si>
    <t>第67年減額繳清保額</t>
  </si>
  <si>
    <t>第68年減額繳清保額</t>
  </si>
  <si>
    <t>第69年減額繳清保額</t>
  </si>
  <si>
    <t>第70年減額繳清保額</t>
  </si>
  <si>
    <t>第71年減額繳清保額</t>
  </si>
  <si>
    <t>第72年減額繳清保額</t>
  </si>
  <si>
    <t>第73年減額繳清保額</t>
  </si>
  <si>
    <t>第74年減額繳清保額</t>
  </si>
  <si>
    <t>第75年減額繳清保額</t>
  </si>
  <si>
    <t>第76年減額繳清保額</t>
  </si>
  <si>
    <t>第77年減額繳清保額</t>
  </si>
  <si>
    <t>第78年減額繳清保額</t>
  </si>
  <si>
    <t>第79年減額繳清保額</t>
  </si>
  <si>
    <t>第80年減額繳清保額</t>
  </si>
  <si>
    <t>第81年減額繳清保額</t>
  </si>
  <si>
    <t>第82年契遾B繳清保額</t>
  </si>
  <si>
    <t>第83年減額繳清保額</t>
  </si>
  <si>
    <t>第84年減額繳清保額</t>
  </si>
  <si>
    <t>第85年減額繳清保額</t>
  </si>
  <si>
    <t>第86年減額繳清保額</t>
  </si>
  <si>
    <t>第87年減額繳清保額</t>
  </si>
  <si>
    <t>第88年減額繳清保額</t>
  </si>
  <si>
    <t>第89年減額繳清保額</t>
  </si>
  <si>
    <t>第90年減額繳清保額</t>
  </si>
  <si>
    <t>第91年減額繳清保額</t>
  </si>
  <si>
    <t>第92年減額繳清保額</t>
  </si>
  <si>
    <t>第93年減額繳清保額</t>
  </si>
  <si>
    <t>第94年減額繳清保額</t>
  </si>
  <si>
    <t>第95年減額繳清保額</t>
  </si>
  <si>
    <t>第96年減額繳清保額</t>
  </si>
  <si>
    <t>第97年減額繳清保額</t>
  </si>
  <si>
    <t>第98年減額繳清保額</t>
  </si>
  <si>
    <t>第99年減額繳清保額</t>
  </si>
  <si>
    <t>第100年減額繳清保額</t>
  </si>
  <si>
    <t>第101年減額繳清保額</t>
  </si>
  <si>
    <t>第102年減額繳清保額</t>
  </si>
  <si>
    <t>第103年減額繳清保額</t>
  </si>
  <si>
    <t>第104年減額繳清保額</t>
  </si>
  <si>
    <t>第105年減額繳清保額</t>
  </si>
  <si>
    <t>第106年減額繳清保額</t>
  </si>
  <si>
    <t>第107年減額繳清保額</t>
  </si>
  <si>
    <t>第108年減額繳清保額</t>
  </si>
  <si>
    <t>第109年減額繳清保額</t>
  </si>
  <si>
    <t>第110年減額繳清保額</t>
  </si>
  <si>
    <t>第111年減額繳清保額</t>
  </si>
  <si>
    <t>PA</t>
    <phoneticPr fontId="5" type="noConversion"/>
  </si>
  <si>
    <t>‧本保險契約若辦理減額繳清保險時，上表將不適用。</t>
    <phoneticPr fontId="5" type="noConversion"/>
  </si>
  <si>
    <t>揭露事項：</t>
    <phoneticPr fontId="5" type="noConversion"/>
  </si>
  <si>
    <t>‧本商品保險保障部份受「財團法人保險安定基金」之「人身保險安定基金專戶」保障，並非存款，不受存款保險之保障。</t>
    <phoneticPr fontId="5" type="noConversion"/>
  </si>
  <si>
    <t>健康管理保險費折扣項目</t>
    <phoneticPr fontId="83" type="noConversion"/>
  </si>
  <si>
    <t>‧上表健康管理折扣後實繳保費，繳費期內如不符折扣條件，上表將不適用，詳細內容以投保當時保單條款規定為準。</t>
    <phoneticPr fontId="83" type="noConversion"/>
  </si>
  <si>
    <t>慢性精神病</t>
    <phoneticPr fontId="5" type="noConversion"/>
  </si>
  <si>
    <t>年度
實繳保費</t>
    <phoneticPr fontId="5" type="noConversion"/>
  </si>
  <si>
    <t>年度末
解約金</t>
    <phoneticPr fontId="5" type="noConversion"/>
  </si>
  <si>
    <t>56</t>
  </si>
  <si>
    <t>第1年重疾保險金</t>
  </si>
  <si>
    <t>第2年重疾保險金</t>
  </si>
  <si>
    <t>第3年重疾保險金</t>
  </si>
  <si>
    <t>第4年重疾保險金</t>
  </si>
  <si>
    <t>第5年重疾保險金</t>
  </si>
  <si>
    <t>第6年重疾保險金</t>
  </si>
  <si>
    <t>第7年重疾保險金</t>
  </si>
  <si>
    <t>第8年重疾保險金</t>
  </si>
  <si>
    <t>第9年重疾保險金</t>
  </si>
  <si>
    <t>第10年重疾保險金</t>
  </si>
  <si>
    <t>第11年重疾保險金</t>
  </si>
  <si>
    <t>第12年重疾保險金</t>
  </si>
  <si>
    <t>第13年重疾保險金</t>
  </si>
  <si>
    <t>第14年重疾保險金</t>
  </si>
  <si>
    <t>第15年重疾保險金</t>
  </si>
  <si>
    <t>第16年重疾保險金</t>
  </si>
  <si>
    <t>第17年重疾保險金</t>
  </si>
  <si>
    <t>第18年重疾保險金</t>
  </si>
  <si>
    <t>第19年重疾保險金</t>
  </si>
  <si>
    <t>第20年重疾保險金</t>
  </si>
  <si>
    <t>第21年重疾保險金</t>
  </si>
  <si>
    <t>第22年重疾保險金</t>
  </si>
  <si>
    <t>第23年重疾保險金</t>
  </si>
  <si>
    <t>第24年重疾保險金</t>
  </si>
  <si>
    <t>第25年重疾保險金</t>
  </si>
  <si>
    <t>第26年重疾保險金</t>
  </si>
  <si>
    <t>第27年重疾保險金</t>
  </si>
  <si>
    <t>第28年重疾保險金</t>
  </si>
  <si>
    <t>第29年重疾保險金</t>
  </si>
  <si>
    <t>第30年重疾保險金</t>
  </si>
  <si>
    <t>第31年重疾保險金</t>
  </si>
  <si>
    <t>第32年重疾保險金</t>
  </si>
  <si>
    <t>第33年重疾保險金</t>
  </si>
  <si>
    <t>第34年重疾保險金</t>
  </si>
  <si>
    <t>第35年重疾保險金</t>
  </si>
  <si>
    <t>第36年重疾保險金</t>
  </si>
  <si>
    <t>第37年重疾保險金</t>
  </si>
  <si>
    <t>第38年重疾保險金</t>
  </si>
  <si>
    <t>第39年重疾保險金</t>
  </si>
  <si>
    <t>第40年重疾保險金</t>
  </si>
  <si>
    <t>第41年重疾保險金</t>
  </si>
  <si>
    <t>第42年重疾保險金</t>
  </si>
  <si>
    <t>第43年重疾保險金</t>
  </si>
  <si>
    <t>第44年重疾保險金</t>
  </si>
  <si>
    <t>第45年重疾保險金</t>
  </si>
  <si>
    <t>第46年重疾保險金</t>
  </si>
  <si>
    <t>第47年重疾保險金</t>
  </si>
  <si>
    <t>第48年重疾保險金</t>
  </si>
  <si>
    <t>第49年重疾保險金</t>
  </si>
  <si>
    <t>第50年重疾保險金</t>
  </si>
  <si>
    <t>第51年重疾保險金</t>
  </si>
  <si>
    <t>第52年重疾保險金</t>
  </si>
  <si>
    <t>第53年重疾保險金</t>
  </si>
  <si>
    <t>第54年重疾保險金</t>
  </si>
  <si>
    <t>第55年重疾保險金</t>
  </si>
  <si>
    <t>第56年重疾保險金</t>
  </si>
  <si>
    <t>第57年重疾保險金</t>
  </si>
  <si>
    <t>第58年重疾保險金</t>
  </si>
  <si>
    <t>第59年重疾保險金</t>
  </si>
  <si>
    <t>第60年重疾保險金</t>
  </si>
  <si>
    <t>第61年重疾保險金</t>
  </si>
  <si>
    <t>第62年重疾保險金</t>
  </si>
  <si>
    <t>第63年重疾保險金</t>
  </si>
  <si>
    <t>第64年重疾保險金</t>
  </si>
  <si>
    <t>第65年重疾保險金</t>
  </si>
  <si>
    <t>第66年重疾保險金</t>
  </si>
  <si>
    <t>第67年重疾保險金</t>
  </si>
  <si>
    <t>第68年重疾保險金</t>
  </si>
  <si>
    <t>第69年重疾保險金</t>
  </si>
  <si>
    <t>第70年重疾保險金</t>
  </si>
  <si>
    <t>第71年重疾保險金</t>
  </si>
  <si>
    <t>第72年重疾保險金</t>
  </si>
  <si>
    <t>第73年重疾保險金</t>
  </si>
  <si>
    <t>第74年重疾保險金額</t>
  </si>
  <si>
    <t>第75年重疾保險金</t>
  </si>
  <si>
    <t>第76年重疾保險金</t>
  </si>
  <si>
    <t>第77年重疾保險金</t>
  </si>
  <si>
    <t>第78年重疾保險金</t>
  </si>
  <si>
    <t>第79年重疾保險金</t>
  </si>
  <si>
    <t>第80年重疾保險金</t>
  </si>
  <si>
    <t>第81年重疾保險金</t>
  </si>
  <si>
    <t>第82年重疾保險金</t>
  </si>
  <si>
    <t>第83年重疾保險金</t>
  </si>
  <si>
    <t>第84年重疾保險金</t>
  </si>
  <si>
    <t>第85年重疾保險金</t>
  </si>
  <si>
    <t>第86年重疾保險金</t>
  </si>
  <si>
    <t>第87年重疾保險金</t>
  </si>
  <si>
    <t>第88年重疾保險金</t>
  </si>
  <si>
    <t>第89年重疾保險金</t>
  </si>
  <si>
    <t>第90年重疾保險金</t>
  </si>
  <si>
    <t>第91年重疾保險金</t>
  </si>
  <si>
    <t>第92年重疾保險金</t>
  </si>
  <si>
    <t>第93年重疾保險金</t>
  </si>
  <si>
    <t>第94年重疾保險金</t>
  </si>
  <si>
    <t>第95年重疾保險金</t>
  </si>
  <si>
    <t>第96年重疾保險金</t>
  </si>
  <si>
    <t>第97年重疾保險金</t>
  </si>
  <si>
    <t>第98年重疾保險金</t>
  </si>
  <si>
    <t>第99年重疾保險金</t>
  </si>
  <si>
    <t>第100年重疾保險金</t>
  </si>
  <si>
    <t>第101年重疾保險金</t>
  </si>
  <si>
    <t>第102年重疾保險金</t>
  </si>
  <si>
    <t>第103年重疾保險金</t>
  </si>
  <si>
    <t>第104年重疾保險金</t>
  </si>
  <si>
    <t>第105年重疾保險金</t>
  </si>
  <si>
    <t>第106年重疾保險金</t>
  </si>
  <si>
    <t>第107年重疾保險金</t>
  </si>
  <si>
    <t>第108年重疾保險金</t>
  </si>
  <si>
    <t>第109年重疾保險金</t>
  </si>
  <si>
    <t>第110年重疾保險金</t>
  </si>
  <si>
    <t>第111年重疾保險金</t>
  </si>
  <si>
    <t>tbHEALTH2(重大傷病給付-非慢性病)</t>
    <phoneticPr fontId="5" type="noConversion"/>
  </si>
  <si>
    <t>tbHEALTH3(重大疾病給付)</t>
    <phoneticPr fontId="5" type="noConversion"/>
  </si>
  <si>
    <t>‧本保險重大傷病範圍為「全民健康保險重大傷病項目及其證明有效期限」所載之項目，但不包含以下項目：</t>
    <phoneticPr fontId="5" type="noConversion"/>
  </si>
  <si>
    <t xml:space="preserve">  一、遺傳性凝血因子缺乏。二、先天性新陳代謝異常疾病。三、心、肺、胃腸、腎臟、神經、骨骼系統等之</t>
    <phoneticPr fontId="5" type="noConversion"/>
  </si>
  <si>
    <t xml:space="preserve">  先天性畸形及染色體異常。四、先天性免疫不全症。五、職業病。六、先天性肌肉萎縮症。七、外皮之先天</t>
    <phoneticPr fontId="5" type="noConversion"/>
  </si>
  <si>
    <t xml:space="preserve">  (一)急性心肌梗塞(重度)、(二)冠狀動脈繞道手術。</t>
    <phoneticPr fontId="5" type="noConversion"/>
  </si>
  <si>
    <t xml:space="preserve">  畸形。八、早產兒所引起之神經、肌肉、骨骼、心臟、肺臟等之併發症。</t>
    <phoneticPr fontId="5" type="noConversion"/>
  </si>
  <si>
    <t>身故/完全
失能保障</t>
    <phoneticPr fontId="5" type="noConversion"/>
  </si>
  <si>
    <t>重大傷病保險金</t>
    <phoneticPr fontId="5" type="noConversion"/>
  </si>
  <si>
    <t>投     保     利     益     表</t>
    <phoneticPr fontId="5" type="noConversion"/>
  </si>
  <si>
    <t>‧人壽保險之死亡給付及年金保險之確定年金給付於被保險人死亡後給付於指定受益人者，依保險法第一百十二條規定不</t>
  </si>
  <si>
    <t xml:space="preserve">  得作為被保險人之遺產，惟如涉有規避遺產稅等稅捐情事者，稽徵機關仍得依據有關稅法規定或納稅者權利保護法第七</t>
  </si>
  <si>
    <t xml:space="preserve">  條所定實質課稅原則辦理。相關實務案例請至富邦人壽官網詳閱。</t>
  </si>
  <si>
    <t>保額小數位數</t>
    <phoneticPr fontId="83" type="noConversion"/>
  </si>
  <si>
    <t>新臺幣</t>
  </si>
  <si>
    <t>‧上表所列各項保險給付項目實際給付金額以保單條款規定為準。</t>
    <phoneticPr fontId="5" type="noConversion"/>
  </si>
  <si>
    <t>年度末
減額繳清
保險金額</t>
    <phoneticPr fontId="5" type="noConversion"/>
  </si>
  <si>
    <t xml:space="preserve"> ※本契約條款樣張須於訂立契約前提供要保人至少三日審閱期間</t>
    <phoneticPr fontId="83" type="noConversion"/>
  </si>
  <si>
    <t>‧本保險健康險部分因費率計算已考慮脫退率，故健康險部分無解約金。</t>
    <phoneticPr fontId="5" type="noConversion"/>
  </si>
  <si>
    <t>投保本商品的目的及需求：</t>
  </si>
  <si>
    <t>「銷售過程紀錄錄音參考範本投保目的及需求須與業務人員報告書一致」</t>
  </si>
  <si>
    <t>指定疫苗接種或健康檢查</t>
    <phoneticPr fontId="83" type="noConversion"/>
  </si>
  <si>
    <t>除慢性精神病以外之
重大傷病</t>
    <phoneticPr fontId="5" type="noConversion"/>
  </si>
  <si>
    <t>本保單計價幣別：</t>
    <phoneticPr fontId="83" type="noConversion"/>
  </si>
  <si>
    <t>單位：元</t>
    <phoneticPr fontId="5" type="noConversion"/>
  </si>
  <si>
    <t>‧特定重大疾病：係指經醫院醫師診斷確定罹患符合下列各目定義之特定重大疾病之一：</t>
    <phoneticPr fontId="5" type="noConversion"/>
  </si>
  <si>
    <t>‧等待期間：係指自本契約生效日起持續有效三十日之期間。但屬保單條款附表所載「一、需積極或長期治療</t>
    <phoneticPr fontId="5" type="noConversion"/>
  </si>
  <si>
    <t>‧健康管理保險費折扣：本契約有效之繳費期間內，被保險人於指定期間內，接受經中央衛生主管機關查驗登記並核准使</t>
    <phoneticPr fontId="5" type="noConversion"/>
  </si>
  <si>
    <t xml:space="preserve">  用之指定疫苗接種，或接受經中央衛生主管機關核准登記並領有開業執照之醫療機構或醫事檢驗所之合格醫事人員所作</t>
    <phoneticPr fontId="5" type="noConversion"/>
  </si>
  <si>
    <t xml:space="preserve">  之健康檢查，並將證明文件或報告送達本公司者，本契約次一保單年度之續期保險費(不含附約)，按提供之項目，給予</t>
    <phoneticPr fontId="5" type="noConversion"/>
  </si>
  <si>
    <t xml:space="preserve">  (一)指定疫苗接種證明文件：提供包含受接種人為被保險人姓名、完整身分證統一編號、接受「指定疫苗接種」的任一</t>
    <phoneticPr fontId="5" type="noConversion"/>
  </si>
  <si>
    <t xml:space="preserve">      項目、接種日期及醫療機構之證明文件，本公司將提供本契約次一保單年度續期保險費1%之健康折扣。於同一指定</t>
    <phoneticPr fontId="5" type="noConversion"/>
  </si>
  <si>
    <t xml:space="preserve">      期間內，被保險人無論接受幾次接種，本款健康折扣均以一次計算。</t>
    <phoneticPr fontId="5" type="noConversion"/>
  </si>
  <si>
    <t xml:space="preserve">  (二)健康檢查報告：提供包含被保險人身高、體重、血壓、血糖、血脂肪(包括膽固醇及三酸甘油脂)等數值之檢查報告</t>
    <phoneticPr fontId="5" type="noConversion"/>
  </si>
  <si>
    <t xml:space="preserve">  被保險人如未於第一項約定之期限內提供疫苗接種證明文件或健康檢查報告予本公司者，本契約次一保單年度即不提供</t>
    <phoneticPr fontId="5" type="noConversion"/>
  </si>
  <si>
    <t xml:space="preserve">  健康折扣。</t>
    <phoneticPr fontId="5" type="noConversion"/>
  </si>
  <si>
    <t>‧特定重大傷病：係指被保險人經醫院醫師診斷確定而屬「重大傷病範圍」中下列項目之一：</t>
    <phoneticPr fontId="5" type="noConversion"/>
  </si>
  <si>
    <t xml:space="preserve">  (一)燒燙傷面積達全身百分之二十以上；或顏面燒燙傷合併五官功能障礙者。</t>
    <phoneticPr fontId="5" type="noConversion"/>
  </si>
  <si>
    <t xml:space="preserve">  (二)重大創傷且其嚴重程度到達創傷嚴重程度分數十六分以上者。</t>
    <phoneticPr fontId="5" type="noConversion"/>
  </si>
  <si>
    <t xml:space="preserve">  其後上述「特定重大傷病」之內容如有變動，則以中央衛生主管機關最新公告之內容為準。</t>
    <phoneticPr fontId="5" type="noConversion"/>
  </si>
  <si>
    <t>現售</t>
  </si>
  <si>
    <t>二至六級意外失能豁免保險費</t>
    <phoneticPr fontId="5" type="noConversion"/>
  </si>
  <si>
    <t xml:space="preserve">  本契約已達豁免保險費者，無本條約定適用。</t>
    <phoneticPr fontId="5" type="noConversion"/>
  </si>
  <si>
    <t>年繳</t>
  </si>
  <si>
    <t>HEALTH1(重大傷病給付-慢性精神病)</t>
    <phoneticPr fontId="5" type="noConversion"/>
  </si>
  <si>
    <t xml:space="preserve">  之癌症」之範圍及保單條款第二條第七款特定重大疾病者，則係指自本契約生效日起持續有效九十日之期間</t>
    <phoneticPr fontId="5" type="noConversion"/>
  </si>
  <si>
    <t xml:space="preserve">  。但因遭受意外傷害事故所致者，不受等待期間之限制。</t>
    <phoneticPr fontId="5" type="noConversion"/>
  </si>
  <si>
    <t>銀保</t>
    <phoneticPr fontId="5" type="noConversion"/>
  </si>
  <si>
    <t>同被保險人</t>
  </si>
  <si>
    <t>要保人同被保險人</t>
  </si>
  <si>
    <t>繳款人同被保險人</t>
  </si>
  <si>
    <t>繳款人同要保人</t>
  </si>
  <si>
    <t>與被保險人不同人</t>
  </si>
  <si>
    <t>要保人</t>
  </si>
  <si>
    <t>被保人</t>
  </si>
  <si>
    <t>繳款人</t>
  </si>
  <si>
    <t>月繳*2 ←1130126新增月繳倍數(紀錄單用)</t>
  </si>
  <si>
    <t>公司名稱：</t>
  </si>
  <si>
    <t>招攬人：</t>
  </si>
  <si>
    <t>登錄證：</t>
  </si>
  <si>
    <t>共同招攬人：</t>
  </si>
  <si>
    <t>共同招攬人登錄證：</t>
  </si>
  <si>
    <t>要保人/繳款人：</t>
    <phoneticPr fontId="83" type="noConversion"/>
  </si>
  <si>
    <t>（一）期間：因執行業務所必須及依法令規定應為保存之期間。</t>
  </si>
  <si>
    <t>（二）對象：本公司、中華民國人壽保險商業同業公會、財團法人保險事業發展</t>
  </si>
  <si>
    <t xml:space="preserve">      中心、財團法人金融消費評議中心、業務委外機構、臺灣網路認證(股)公司、</t>
  </si>
  <si>
    <t xml:space="preserve">      與本公司有再保業務往來之公司、依法有調查權機關或金融監理機關。</t>
  </si>
  <si>
    <t xml:space="preserve">      您可以透過書面（包含電子郵件、傳真、電子文件）方式行使權利。</t>
  </si>
  <si>
    <t>五、台端不提供個人資料所致權益之影響</t>
  </si>
  <si>
    <t>本商品之各保單年度末之解約金、生存保險金及預估紅利總和與加計利息之應繳保險費累計之差異情形揭示如下表。</t>
    <phoneticPr fontId="5" type="noConversion"/>
  </si>
  <si>
    <t>‧富邦人壽保險股份有限公司 / 地址：台北市信義區松高路77號8樓 / 電話：(02)8771-6699</t>
    <phoneticPr fontId="5" type="noConversion"/>
  </si>
  <si>
    <t>‧上表年度/累計實繳保費已扣除繳費方式折扣，繳費期內如不符繳費方式折扣條件，上表將不適用。</t>
  </si>
  <si>
    <t>客戶計畫繳交保費(元)：</t>
    <phoneticPr fontId="83" type="noConversion"/>
  </si>
  <si>
    <t>換算可購買保額(萬)：</t>
    <phoneticPr fontId="83" type="noConversion"/>
  </si>
  <si>
    <t>計畫繳交保費換算保額未考慮保費折扣條件</t>
    <phoneticPr fontId="83" type="noConversion"/>
  </si>
  <si>
    <t>保費</t>
    <phoneticPr fontId="83" type="noConversion"/>
  </si>
  <si>
    <t>換算1</t>
    <phoneticPr fontId="83" type="noConversion"/>
  </si>
  <si>
    <t>換算2加計折扣</t>
    <phoneticPr fontId="83" type="noConversion"/>
  </si>
  <si>
    <t>保額輸入檢核</t>
    <phoneticPr fontId="83" type="noConversion"/>
  </si>
  <si>
    <t>0.00%</t>
  </si>
  <si>
    <t>滿期保險金</t>
    <phoneticPr fontId="5" type="noConversion"/>
  </si>
  <si>
    <t>7.70%</t>
  </si>
  <si>
    <t>5.40%</t>
  </si>
  <si>
    <t>第1年滿期保險金</t>
  </si>
  <si>
    <t>第2年滿期保險金</t>
  </si>
  <si>
    <t>第3年滿期保險金</t>
  </si>
  <si>
    <t>第4年滿期保險金</t>
  </si>
  <si>
    <t>第5年滿期保險金</t>
  </si>
  <si>
    <t>第6年滿期保險金</t>
  </si>
  <si>
    <t>第7年滿期保險金</t>
  </si>
  <si>
    <t>第8年滿期保險金</t>
  </si>
  <si>
    <t>第9年滿期保險金</t>
  </si>
  <si>
    <t>第10年滿期保險金</t>
  </si>
  <si>
    <t>第11年滿期保險金</t>
  </si>
  <si>
    <t>第12年滿期保險金</t>
  </si>
  <si>
    <t>第13年滿期保險金</t>
  </si>
  <si>
    <t>第14年滿期保險金</t>
  </si>
  <si>
    <t>第15年滿期保險金</t>
  </si>
  <si>
    <t>第16年滿期保險金</t>
  </si>
  <si>
    <t>第17年滿期保險金</t>
  </si>
  <si>
    <t>第18年滿期保險金</t>
  </si>
  <si>
    <t>第19年滿期保險金</t>
  </si>
  <si>
    <t>第20年滿期保險金</t>
  </si>
  <si>
    <t>第21年滿期保險金</t>
  </si>
  <si>
    <t>第22年滿期保險金</t>
  </si>
  <si>
    <t>第23年滿期保險金</t>
  </si>
  <si>
    <t>第24年滿期保險金</t>
  </si>
  <si>
    <t>第25年滿期保險金</t>
  </si>
  <si>
    <t>第26年滿期保險金</t>
  </si>
  <si>
    <t>第27年滿期保險金</t>
  </si>
  <si>
    <t>第28年滿期保險金</t>
  </si>
  <si>
    <t>第29年滿期保險金</t>
  </si>
  <si>
    <t>第30年滿期保險金</t>
  </si>
  <si>
    <t>第31年滿期保險金</t>
  </si>
  <si>
    <t>第32年滿期保險金</t>
  </si>
  <si>
    <t>第33年滿期保險金</t>
  </si>
  <si>
    <t>第34年滿期保險金</t>
  </si>
  <si>
    <t>第35年滿期保險金</t>
  </si>
  <si>
    <t>第36年滿期保險金</t>
  </si>
  <si>
    <t>第37年滿期保險金</t>
  </si>
  <si>
    <t>第38年滿期保險金</t>
  </si>
  <si>
    <t>第39年滿期保險金</t>
  </si>
  <si>
    <t>第40年滿期保險金</t>
  </si>
  <si>
    <t>第41年滿期保險金</t>
  </si>
  <si>
    <t>第42年滿期保險金</t>
  </si>
  <si>
    <t>第43年滿期保險金</t>
  </si>
  <si>
    <t>第44年滿期保險金</t>
  </si>
  <si>
    <t>第45年滿期保險金</t>
  </si>
  <si>
    <t>第46年滿期保險金</t>
  </si>
  <si>
    <t>第47年滿期保險金</t>
  </si>
  <si>
    <t>第48年滿期保險金</t>
  </si>
  <si>
    <t>第49年滿期保險金</t>
  </si>
  <si>
    <t>第50年滿期保險金</t>
  </si>
  <si>
    <t>第51年滿期保險金</t>
  </si>
  <si>
    <t>第52年滿期保險金</t>
  </si>
  <si>
    <t>第53年滿期保險金</t>
  </si>
  <si>
    <t>第54年滿期保險金</t>
  </si>
  <si>
    <t>第55年滿期保險金</t>
  </si>
  <si>
    <t>第56年滿期保險金</t>
  </si>
  <si>
    <t>第57年滿期保險金</t>
  </si>
  <si>
    <t>第58年滿期保險金</t>
  </si>
  <si>
    <t>第59年滿期保險金</t>
  </si>
  <si>
    <t>第60年滿期保險金</t>
  </si>
  <si>
    <t>第61年滿期保險金</t>
  </si>
  <si>
    <t>第62年滿期保險金</t>
  </si>
  <si>
    <t>第63年滿期保險金</t>
  </si>
  <si>
    <t>第64年滿期保險金</t>
  </si>
  <si>
    <t>第65年滿期保險金</t>
  </si>
  <si>
    <t>第66年滿期保險金</t>
  </si>
  <si>
    <t>第67年滿期保險金</t>
  </si>
  <si>
    <t>第68年滿期保險金</t>
  </si>
  <si>
    <t>第69年滿期保險金</t>
  </si>
  <si>
    <t>第70年滿期保險金</t>
  </si>
  <si>
    <t>第71年滿期保險金</t>
  </si>
  <si>
    <t>第72年滿期保險金</t>
  </si>
  <si>
    <t>第73年滿期保險金</t>
  </si>
  <si>
    <t>第74年滿期保險金</t>
  </si>
  <si>
    <t>第75年滿期保險金</t>
  </si>
  <si>
    <t>第76年滿期保險金</t>
  </si>
  <si>
    <t>第77年滿期保險金</t>
  </si>
  <si>
    <t>第78年滿期保險金</t>
  </si>
  <si>
    <t>第79年滿期保險金</t>
  </si>
  <si>
    <t>第80年滿期保險金</t>
  </si>
  <si>
    <t>第81年滿期保險金</t>
  </si>
  <si>
    <t>第82年滿期保險金</t>
  </si>
  <si>
    <t>第83年滿期保險金</t>
  </si>
  <si>
    <t>第84年滿期保險金</t>
  </si>
  <si>
    <t>第85年滿期保險金</t>
  </si>
  <si>
    <t>第86年滿期保險金</t>
  </si>
  <si>
    <t>第87年滿期保險金</t>
  </si>
  <si>
    <t>第88年滿期保險金</t>
  </si>
  <si>
    <t>第89年滿期保險金</t>
  </si>
  <si>
    <t>第90年滿期保險金</t>
  </si>
  <si>
    <t>第91年滿期保險金</t>
  </si>
  <si>
    <t>第92年滿期保險金</t>
  </si>
  <si>
    <t>第93年滿期保險金</t>
  </si>
  <si>
    <t>第94年滿期保險金</t>
  </si>
  <si>
    <t>第95年滿期保險金</t>
  </si>
  <si>
    <t>第96年滿期保險金</t>
  </si>
  <si>
    <t>第97年滿期保險金</t>
  </si>
  <si>
    <t>第98年滿期保險金</t>
  </si>
  <si>
    <t>第99年滿期保險金</t>
  </si>
  <si>
    <t>第100年滿期保險金</t>
  </si>
  <si>
    <t>第101年滿期保險金</t>
  </si>
  <si>
    <t>第102年滿期保險金</t>
  </si>
  <si>
    <t>第103年滿期保險金</t>
  </si>
  <si>
    <t>第104年滿期保險金</t>
  </si>
  <si>
    <t>第105年滿期保險金</t>
  </si>
  <si>
    <t>第106年滿期保險金</t>
  </si>
  <si>
    <t>第107年滿期保險金</t>
  </si>
  <si>
    <t>第108年滿期保險金</t>
  </si>
  <si>
    <t>第109年滿期保險金</t>
  </si>
  <si>
    <t>第110年滿期保險金</t>
  </si>
  <si>
    <t>第111年滿期保險金</t>
  </si>
  <si>
    <t xml:space="preserve">  其後「重大傷病範圍」所載之項目如有變動，則以中央衛生主管機關最新公告之項目為準。</t>
    <phoneticPr fontId="5" type="noConversion"/>
  </si>
  <si>
    <t>請注意：如使用非微軟OFFICE-PC版開啟本建議書，本建議書內容可能會因硬體系統升級或軟體更新問題導致數值誤差，業務同仁使用時請確實確認。</t>
  </si>
  <si>
    <t>‧本人已將本建議書內容及注意事項向要保人親自告知</t>
  </si>
  <si>
    <t>‧本人已詳閱本建議書內容並同意提醒注意事項</t>
  </si>
  <si>
    <t>本建議書僅供參考，詳細商品內容及其變更，應以投保當時保單條款內容及本公司核保、保全作業規定為準</t>
  </si>
  <si>
    <t>富邦人壽金卡安心重大傷病保險</t>
    <phoneticPr fontId="5" type="noConversion"/>
  </si>
  <si>
    <t>SDH20</t>
  </si>
  <si>
    <t>SDH</t>
  </si>
  <si>
    <t>SDH折扣率</t>
  </si>
  <si>
    <t>保險期間</t>
    <phoneticPr fontId="5" type="noConversion"/>
  </si>
  <si>
    <t>保險期間</t>
    <phoneticPr fontId="83" type="noConversion"/>
  </si>
  <si>
    <t>指定保險金：</t>
    <phoneticPr fontId="5" type="noConversion"/>
  </si>
  <si>
    <t>轉換金額</t>
    <phoneticPr fontId="5" type="noConversion"/>
  </si>
  <si>
    <t>分期</t>
    <phoneticPr fontId="5" type="noConversion"/>
  </si>
  <si>
    <t>ㄧ次</t>
    <phoneticPr fontId="5" type="noConversion"/>
  </si>
  <si>
    <t>比例</t>
    <phoneticPr fontId="5" type="noConversion"/>
  </si>
  <si>
    <t>年</t>
    <phoneticPr fontId="5" type="noConversion"/>
  </si>
  <si>
    <t>分期最低金額</t>
    <phoneticPr fontId="5" type="noConversion"/>
  </si>
  <si>
    <t>半年</t>
    <phoneticPr fontId="5" type="noConversion"/>
  </si>
  <si>
    <t>季</t>
    <phoneticPr fontId="5" type="noConversion"/>
  </si>
  <si>
    <t>利率</t>
    <phoneticPr fontId="5" type="noConversion"/>
  </si>
  <si>
    <t>月</t>
    <phoneticPr fontId="5" type="noConversion"/>
  </si>
  <si>
    <t>期別</t>
    <phoneticPr fontId="5" type="noConversion"/>
  </si>
  <si>
    <t>精算公式→</t>
    <phoneticPr fontId="5" type="noConversion"/>
  </si>
  <si>
    <t>←精算換算比例(每萬元)</t>
    <phoneticPr fontId="5" type="noConversion"/>
  </si>
  <si>
    <t>←帶入換算比例(每元)</t>
    <phoneticPr fontId="5" type="noConversion"/>
  </si>
  <si>
    <t>定期定額-本利攤還</t>
    <phoneticPr fontId="5" type="noConversion"/>
  </si>
  <si>
    <t>給付金額/每期</t>
    <phoneticPr fontId="5" type="noConversion"/>
  </si>
  <si>
    <t>給付總額</t>
    <phoneticPr fontId="5" type="noConversion"/>
  </si>
  <si>
    <t>給付比例</t>
    <phoneticPr fontId="5" type="noConversion"/>
  </si>
  <si>
    <t>←自行計算換算比例</t>
    <phoneticPr fontId="5" type="noConversion"/>
  </si>
  <si>
    <t>定額不定期</t>
    <phoneticPr fontId="5" type="noConversion"/>
  </si>
  <si>
    <t>←帶入期付金額</t>
    <phoneticPr fontId="5" type="noConversion"/>
  </si>
  <si>
    <t>給付次數</t>
    <phoneticPr fontId="5" type="noConversion"/>
  </si>
  <si>
    <t>剩餘金額</t>
    <phoneticPr fontId="5" type="noConversion"/>
  </si>
  <si>
    <t>給付年次</t>
    <phoneticPr fontId="5" type="noConversion"/>
  </si>
  <si>
    <t>←自行計算給付年月數</t>
    <phoneticPr fontId="5" type="noConversion"/>
  </si>
  <si>
    <t>台幣=1，美元=2，澳幣=3</t>
    <phoneticPr fontId="83" type="noConversion"/>
  </si>
  <si>
    <t>←設定幣別</t>
    <phoneticPr fontId="5" type="noConversion"/>
  </si>
  <si>
    <t>台幣</t>
    <phoneticPr fontId="83" type="noConversion"/>
  </si>
  <si>
    <t>美元</t>
    <phoneticPr fontId="83" type="noConversion"/>
  </si>
  <si>
    <t>澳幣</t>
    <phoneticPr fontId="83" type="noConversion"/>
  </si>
  <si>
    <t>分期低額</t>
    <phoneticPr fontId="5" type="noConversion"/>
  </si>
  <si>
    <t>每期</t>
    <phoneticPr fontId="5" type="noConversion"/>
  </si>
  <si>
    <t>指定</t>
    <phoneticPr fontId="5" type="noConversion"/>
  </si>
  <si>
    <t>新臺幣</t>
    <phoneticPr fontId="5" type="noConversion"/>
  </si>
  <si>
    <t>美元</t>
  </si>
  <si>
    <t>澳幣</t>
  </si>
  <si>
    <t>人民幣</t>
  </si>
  <si>
    <t>分期定期保險金給付設定：</t>
    <phoneticPr fontId="5" type="noConversion"/>
  </si>
  <si>
    <t>一次給付</t>
    <phoneticPr fontId="5" type="noConversion"/>
  </si>
  <si>
    <t>特定重大疾病保險金
或
特定傷病保險金</t>
    <phoneticPr fontId="5" type="noConversion"/>
  </si>
  <si>
    <t>累計
實繳保費</t>
    <phoneticPr fontId="5" type="noConversion"/>
  </si>
  <si>
    <t>‧被保險人實際年齡滿十五足歲前死亡者，其身故保險金變更為喪葬費用保險金。喪葬費用保險金給付總和（包含但不限</t>
    <phoneticPr fontId="5" type="noConversion"/>
  </si>
  <si>
    <t xml:space="preserve">  本公司），不得超過投保時遺產及贈與稅法第十七條喪葬費扣除額之一半，超過部分本公司不負給付責任，並依保單條</t>
    <phoneticPr fontId="5" type="noConversion"/>
  </si>
  <si>
    <t xml:space="preserve">  款約定無息退還該超過部分之已繳保險費。但被保險人如有於民國99年2月3日之前投保者，其喪葬費用保險金之給付，</t>
    <phoneticPr fontId="5" type="noConversion"/>
  </si>
  <si>
    <t xml:space="preserve">  請詳保單條款之約定。有關喪葬費用保險金給付之詳細內容，亦請詳保單條款。</t>
    <phoneticPr fontId="5" type="noConversion"/>
  </si>
  <si>
    <t>給付項目：重大傷病保險金、特定重大傷病保險金、特定重大疾病保險金、特定傷病保險金、身故保險金或喪葬費用保險金</t>
    <phoneticPr fontId="5" type="noConversion"/>
  </si>
  <si>
    <t xml:space="preserve">          、完全失能保險金、二至六級意外失能豁免保險費、滿期保險金</t>
    <phoneticPr fontId="5" type="noConversion"/>
  </si>
  <si>
    <t>‧特定傷病：係指被保險人經醫院醫師診斷確定符合下列各目定義之特定傷病之一：</t>
    <phoneticPr fontId="5" type="noConversion"/>
  </si>
  <si>
    <t xml:space="preserve">  (一)主動脈外科置換手術、(二)嚴重原發性肺動脈高血壓。</t>
    <phoneticPr fontId="5" type="noConversion"/>
  </si>
  <si>
    <t xml:space="preserve">  (三)脊髓損傷或病變所引起之神經、肌肉、皮膚、骨骼、心肺、泌尿及腸胃等之併發症者(其身心障礙等級在中度以上</t>
    <phoneticPr fontId="5" type="noConversion"/>
  </si>
  <si>
    <t xml:space="preserve">      者)。</t>
    <phoneticPr fontId="5" type="noConversion"/>
  </si>
  <si>
    <t>‧被保險人經醫師首次診斷為重大傷病，並備齊本契約條款所約定申領「重大傷病保險金」之文件，才符合重大傷病保險</t>
    <phoneticPr fontId="5" type="noConversion"/>
  </si>
  <si>
    <t xml:space="preserve">  金申領資格。</t>
    <phoneticPr fontId="5" type="noConversion"/>
  </si>
  <si>
    <t>‧被保險人於投保前曾經取得或投保時正在申請全民健康保險保險人核定重大傷病證明者，或投保前曾經符合屬由診治醫</t>
    <phoneticPr fontId="5" type="noConversion"/>
  </si>
  <si>
    <t xml:space="preserve">  師逕行認定，免向全民健康保險保險人申請重大傷病證明，而得免除全民健康保險部分負擔之資格者，或於投保前曾經</t>
    <phoneticPr fontId="5" type="noConversion"/>
  </si>
  <si>
    <t xml:space="preserve">  「區域醫院」層級以上（含）之醫師診斷符合投保當時「全民健康保險重大傷病項目及其證明有效期限」所載之項目者</t>
    <phoneticPr fontId="5" type="noConversion"/>
  </si>
  <si>
    <t xml:space="preserve">  ，本公司不負給付「重大傷病保險金」的責任。</t>
    <phoneticPr fontId="5" type="noConversion"/>
  </si>
  <si>
    <t>‧保險給付的限制：本公司依保單條款約定給付「重大傷病保險金」者，除同時符合保單條款約定而應另給付「特定重大</t>
    <phoneticPr fontId="5" type="noConversion"/>
  </si>
  <si>
    <t xml:space="preserve">  傷病保險金」外，不再負本契約其他各項保險金給付之責。</t>
    <phoneticPr fontId="5" type="noConversion"/>
  </si>
  <si>
    <t xml:space="preserve">  滿期保險金其中一項保險金者，不再負本契約各項保險金給付之責。</t>
    <phoneticPr fontId="5" type="noConversion"/>
  </si>
  <si>
    <t>‧分期定期保險金給付約定之變更、終止及其限制：本契約有效期間內，要保人得於保險事故發生前變更或終止約定分期</t>
  </si>
  <si>
    <t xml:space="preserve">  定期保險金給付。</t>
    <phoneticPr fontId="5" type="noConversion"/>
  </si>
  <si>
    <t xml:space="preserve">  一次給付指定保險金予本契約受益人，分期定期給付之約定即行終止。</t>
    <phoneticPr fontId="5" type="noConversion"/>
  </si>
  <si>
    <t xml:space="preserve">  本契約於分期定期保險金給付期間，要保人不得變更或終止本契約，且不得以保險契約為質，向本公司借款。</t>
    <phoneticPr fontId="5" type="noConversion"/>
  </si>
  <si>
    <t xml:space="preserve">  前項之指定保險金如為重大傷病保險金及特定重大傷病保險金時，係採二者合併計算指定保險金。</t>
    <phoneticPr fontId="5" type="noConversion"/>
  </si>
  <si>
    <t>分期期數</t>
    <phoneticPr fontId="5" type="noConversion"/>
  </si>
  <si>
    <t>月</t>
  </si>
  <si>
    <t>投保年齡區間：</t>
    <phoneticPr fontId="5" type="noConversion"/>
  </si>
  <si>
    <t>被保險人於本契約有效且繳費期間內遭受保單條款約定的意外傷害事故，自意外傷害事故發生之日起一百八十日以內致成保單條款附表所列二至六級失能程度之一者，經醫院醫師診斷確定，本公司豁免失能診斷確定日後本契約（不含附約）續期應繳之各期保險費，本契約繼續有效。
被保險人因本次意外傷害事故所致之失能如合併以前（不含本契約訂立前）的失能，符合保單條款附表所列二至六級失能程度之一者，亦同。</t>
    <phoneticPr fontId="5" type="noConversion"/>
  </si>
  <si>
    <t xml:space="preserve">  本公司依保單條款約定給付特定重大疾病保險金、特定傷病保險金、身故保險金或喪葬費用保險金、完全失能保險金或</t>
    <phoneticPr fontId="5" type="noConversion"/>
  </si>
  <si>
    <t xml:space="preserve">      查，本款健康折扣均以一次計算。</t>
    <phoneticPr fontId="5" type="noConversion"/>
  </si>
  <si>
    <t xml:space="preserve">      ，本公司將提供本契約次一保單年度續期保險費1%之健康折扣。於同一指定期間內，被保險人無論接受幾次健康檢</t>
    <phoneticPr fontId="5" type="noConversion"/>
  </si>
  <si>
    <t>最高28.39%，最低18.49%</t>
    <phoneticPr fontId="83" type="noConversion"/>
  </si>
  <si>
    <t>SDH10</t>
  </si>
  <si>
    <t>SDH15</t>
  </si>
  <si>
    <t>SDH30</t>
  </si>
  <si>
    <t>7.67%</t>
  </si>
  <si>
    <t>35.59%</t>
  </si>
  <si>
    <t>6.06%</t>
  </si>
  <si>
    <t>9.36%</t>
  </si>
  <si>
    <t>4.76%</t>
  </si>
  <si>
    <t>27.42%</t>
  </si>
  <si>
    <t>7.89%</t>
  </si>
  <si>
    <t>10.58%</t>
  </si>
  <si>
    <t>10.70%</t>
  </si>
  <si>
    <t>6.77%</t>
  </si>
  <si>
    <t>19.64%</t>
  </si>
  <si>
    <t>6.74%</t>
  </si>
  <si>
    <t>8.96%</t>
  </si>
  <si>
    <t>10.19%</t>
  </si>
  <si>
    <t>6.53%</t>
  </si>
  <si>
    <t>7.28%</t>
  </si>
  <si>
    <t>7.75%</t>
  </si>
  <si>
    <t>3.97%</t>
  </si>
  <si>
    <t>5.32%</t>
  </si>
  <si>
    <t>5.96%</t>
  </si>
  <si>
    <t>6.50%</t>
  </si>
  <si>
    <t>10.53%</t>
  </si>
  <si>
    <t>5.12%</t>
  </si>
  <si>
    <t>8.28%</t>
  </si>
  <si>
    <t xml:space="preserve">  被保險人若於同一指定期間內提供前項第一款及第二款之證明文件及報告者，本契約之健康折扣以1%為限。</t>
    <phoneticPr fontId="5" type="noConversion"/>
  </si>
  <si>
    <t>女</t>
  </si>
  <si>
    <t>無</t>
  </si>
  <si>
    <t>‧上表年度末解約金之數值為領取滿期保險金後之金額。</t>
    <phoneticPr fontId="5" type="noConversion"/>
  </si>
  <si>
    <t>特定重大傷病保險金
(含除慢性精神病以外之
重大傷病保險金)</t>
    <phoneticPr fontId="5" type="noConversion"/>
  </si>
  <si>
    <t xml:space="preserve">  健康管理保險費折扣(以下簡稱健康折扣)。健康折扣於每一保單年度均按其提供之項目重新計算：</t>
    <phoneticPr fontId="5" type="noConversion"/>
  </si>
  <si>
    <r>
      <t>要保人簽名：</t>
    </r>
    <r>
      <rPr>
        <b/>
        <u/>
        <sz val="10"/>
        <rFont val="新細明體"/>
        <family val="3"/>
        <charset val="136"/>
      </rPr>
      <t xml:space="preserve">                                                .</t>
    </r>
    <phoneticPr fontId="5" type="noConversion"/>
  </si>
  <si>
    <t>除慢性精神病以外之重大傷病</t>
    <phoneticPr fontId="5" type="noConversion"/>
  </si>
  <si>
    <t>特定重大傷病保險金
(含除慢性精神病以外之重大傷病保險金)</t>
    <phoneticPr fontId="5" type="noConversion"/>
  </si>
  <si>
    <t>特定重大疾病保險金或
特定傷病保險金</t>
    <phoneticPr fontId="5" type="noConversion"/>
  </si>
  <si>
    <t>保險金分期定期給付說明(預估值)</t>
    <phoneticPr fontId="5" type="noConversion"/>
  </si>
  <si>
    <t>業務、服展、北富銀</t>
  </si>
  <si>
    <t>V1.2-1150101</t>
    <phoneticPr fontId="5" type="noConversion"/>
  </si>
  <si>
    <t>42.57%</t>
  </si>
  <si>
    <t>48.88%</t>
  </si>
  <si>
    <t>51.07%</t>
  </si>
  <si>
    <t>52.25%</t>
  </si>
  <si>
    <t>52.95%</t>
  </si>
  <si>
    <t>73.10%</t>
  </si>
  <si>
    <t>75.08%</t>
  </si>
  <si>
    <t>77.44%</t>
  </si>
  <si>
    <t>17.48%</t>
  </si>
  <si>
    <t>28.53%</t>
  </si>
  <si>
    <t>32.30%</t>
  </si>
  <si>
    <t>34.33%</t>
  </si>
  <si>
    <t>52.20%</t>
  </si>
  <si>
    <t>56.52%</t>
  </si>
  <si>
    <t>64.00%</t>
  </si>
  <si>
    <t>7.66%</t>
  </si>
  <si>
    <t>10.43%</t>
  </si>
  <si>
    <t>11.99%</t>
  </si>
  <si>
    <t>13.02%</t>
  </si>
  <si>
    <t>21.68%</t>
  </si>
  <si>
    <t>27.28%</t>
  </si>
  <si>
    <t>40.38%</t>
  </si>
  <si>
    <t>43.92%</t>
  </si>
  <si>
    <t>49.49%</t>
  </si>
  <si>
    <t>51.40%</t>
  </si>
  <si>
    <t>52.44%</t>
  </si>
  <si>
    <t>53.08%</t>
  </si>
  <si>
    <t>73.09%</t>
  </si>
  <si>
    <t>74.99%</t>
  </si>
  <si>
    <t>77.22%</t>
  </si>
  <si>
    <t>20.41%</t>
  </si>
  <si>
    <t>30.30%</t>
  </si>
  <si>
    <t>33.71%</t>
  </si>
  <si>
    <t>35.56%</t>
  </si>
  <si>
    <t>36.75%</t>
  </si>
  <si>
    <t>53.79%</t>
  </si>
  <si>
    <t>58.90%</t>
  </si>
  <si>
    <t>66.24%</t>
  </si>
  <si>
    <t>9.61%</t>
  </si>
  <si>
    <t>12.98%</t>
  </si>
  <si>
    <t>14.83%</t>
  </si>
  <si>
    <t>16.08%</t>
  </si>
  <si>
    <t>26.51%</t>
  </si>
  <si>
    <t>32.61%</t>
  </si>
  <si>
    <t>45.13%</t>
  </si>
  <si>
    <t>33.97%</t>
  </si>
  <si>
    <t>43.33%</t>
  </si>
  <si>
    <t>46.54%</t>
  </si>
  <si>
    <t>48.16%</t>
  </si>
  <si>
    <t>49.18%</t>
  </si>
  <si>
    <t>68.79%</t>
  </si>
  <si>
    <t>70.80%</t>
  </si>
  <si>
    <t>73.00%</t>
  </si>
  <si>
    <t>14.97%</t>
  </si>
  <si>
    <t>20.05%</t>
  </si>
  <si>
    <t>22.61%</t>
  </si>
  <si>
    <t>24.23%</t>
  </si>
  <si>
    <t>37.53%</t>
  </si>
  <si>
    <t>41.15%</t>
  </si>
  <si>
    <t>46.35%</t>
  </si>
  <si>
    <t>8.18%</t>
  </si>
  <si>
    <t>10.15%</t>
  </si>
  <si>
    <t>16.73%</t>
  </si>
  <si>
    <t>19.53%</t>
  </si>
  <si>
    <t>24.93%</t>
  </si>
  <si>
    <t>35.52%</t>
  </si>
  <si>
    <t>43.76%</t>
  </si>
  <si>
    <t>46.60%</t>
  </si>
  <si>
    <t>48.08%</t>
  </si>
  <si>
    <t>48.95%</t>
  </si>
  <si>
    <t>68.23%</t>
  </si>
  <si>
    <t>70.08%</t>
  </si>
  <si>
    <t>72.16%</t>
  </si>
  <si>
    <t>18.70%</t>
  </si>
  <si>
    <t>23.37%</t>
  </si>
  <si>
    <t>25.83%</t>
  </si>
  <si>
    <t>27.40%</t>
  </si>
  <si>
    <t>41.89%</t>
  </si>
  <si>
    <t>45.91%</t>
  </si>
  <si>
    <t>51.53%</t>
  </si>
  <si>
    <t>12.01%</t>
  </si>
  <si>
    <t>21.02%</t>
  </si>
  <si>
    <t>24.27%</t>
  </si>
  <si>
    <t>30.25%</t>
  </si>
  <si>
    <t>25.72%</t>
  </si>
  <si>
    <t>38.49%</t>
  </si>
  <si>
    <t>42.84%</t>
  </si>
  <si>
    <t>45.03%</t>
  </si>
  <si>
    <t>46.44%</t>
  </si>
  <si>
    <t>66.04%</t>
  </si>
  <si>
    <t>68.28%</t>
  </si>
  <si>
    <t>70.23%</t>
  </si>
  <si>
    <t>14.21%</t>
  </si>
  <si>
    <t>16.03%</t>
  </si>
  <si>
    <t>17.16%</t>
  </si>
  <si>
    <t>26.45%</t>
  </si>
  <si>
    <t>28.86%</t>
  </si>
  <si>
    <t>32.10%</t>
  </si>
  <si>
    <t>5.09%</t>
  </si>
  <si>
    <t>13.38%</t>
  </si>
  <si>
    <t>15.39%</t>
  </si>
  <si>
    <t>17.99%</t>
  </si>
  <si>
    <t>38.61%</t>
  </si>
  <si>
    <t>42.37%</t>
  </si>
  <si>
    <t>44.38%</t>
  </si>
  <si>
    <t>45.60%</t>
  </si>
  <si>
    <t>64.54%</t>
  </si>
  <si>
    <t>66.59%</t>
  </si>
  <si>
    <t>68.37%</t>
  </si>
  <si>
    <t>12.95%</t>
  </si>
  <si>
    <t>17.33%</t>
  </si>
  <si>
    <t>19.62%</t>
  </si>
  <si>
    <t>21.07%</t>
  </si>
  <si>
    <t>32.80%</t>
  </si>
  <si>
    <t>36.08%</t>
  </si>
  <si>
    <t>39.82%</t>
  </si>
  <si>
    <t>10.96%</t>
  </si>
  <si>
    <t>17.39%</t>
  </si>
  <si>
    <t>3.85%</t>
  </si>
  <si>
    <t>23.88%</t>
  </si>
  <si>
    <t>30.80%</t>
  </si>
  <si>
    <t>34.26%</t>
  </si>
  <si>
    <t>36.40%</t>
  </si>
  <si>
    <t>54.51%</t>
  </si>
  <si>
    <t>57.14%</t>
  </si>
  <si>
    <t>59.13%</t>
  </si>
  <si>
    <t>4.80%</t>
  </si>
  <si>
    <t>11.74%</t>
  </si>
  <si>
    <t>12.56%</t>
  </si>
  <si>
    <t>13.68%</t>
  </si>
  <si>
    <t>6.31%</t>
  </si>
  <si>
    <t>9.67%</t>
  </si>
  <si>
    <t>10.54%</t>
  </si>
  <si>
    <t>11.68%</t>
  </si>
  <si>
    <t>23.31%</t>
  </si>
  <si>
    <t>29.42%</t>
  </si>
  <si>
    <t>32.38%</t>
  </si>
  <si>
    <t>34.31%</t>
  </si>
  <si>
    <t>51.05%</t>
  </si>
  <si>
    <t>53.46%</t>
  </si>
  <si>
    <t>55.27%</t>
  </si>
  <si>
    <t>8.68%</t>
  </si>
  <si>
    <t>9.86%</t>
  </si>
  <si>
    <t>16.31%</t>
  </si>
  <si>
    <t>17.82%</t>
  </si>
  <si>
    <t>19.50%</t>
  </si>
  <si>
    <t>6.85%</t>
  </si>
  <si>
    <t>8.27%</t>
  </si>
  <si>
    <t>12.87%</t>
  </si>
  <si>
    <t>14.15%</t>
  </si>
  <si>
    <t>15.55%</t>
  </si>
  <si>
    <t>同被保險人</t>
    <phoneticPr fontId="5" type="noConversion"/>
  </si>
  <si>
    <t/>
  </si>
  <si>
    <t>其他(請自行填入)</t>
    <phoneticPr fontId="5" type="noConversion"/>
  </si>
  <si>
    <t>匯款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</si>
</sst>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176" formatCode="_(* #,##0_);_(* \(#,##0\);_(* &quot;-&quot;_);_(@_)"/>
    <numFmt numFmtId="177" formatCode="_(* #,##0.00_);_(* \(#,##0.00\);_(* &quot;-&quot;??_);_(@_)"/>
    <numFmt numFmtId="178" formatCode="0.0%"/>
    <numFmt numFmtId="179" formatCode="#,##0_ "/>
    <numFmt numFmtId="180" formatCode="0_);[Red]\(0\)"/>
    <numFmt numFmtId="181" formatCode="0_ "/>
    <numFmt numFmtId="182" formatCode="#,##0\ &quot;歲&quot;"/>
    <numFmt numFmtId="183" formatCode="#,##0_ &quot;元&quot;"/>
    <numFmt numFmtId="184" formatCode="0\ &quot;歲&quot;"/>
    <numFmt numFmtId="185" formatCode="\(\1\)&quot;安&quot;&quot;泰&quot;&quot;人&quot;&quot;壽&quot;&quot;富&quot;&quot;貴&quot;&quot;保&quot;&quot;本&quot;&quot;終&quot;&quot;身&quot;&quot;壽&quot;&quot;險&quot;\ \(&quot;繳&quot;&quot;費&quot;\ 0\ &quot;年&quot;\)"/>
    <numFmt numFmtId="186" formatCode="0\ &quot;XRLD&quot;"/>
    <numFmt numFmtId="187" formatCode="#,##0\ &quot;歲&quot;;[Red]\ \-#,##0\ &quot;歲&quot;"/>
    <numFmt numFmtId="188" formatCode="0.00_ "/>
    <numFmt numFmtId="189" formatCode="0\ &quot;公&quot;&quot;分&quot;\ "/>
    <numFmt numFmtId="190" formatCode="0.0\ &quot;公&quot;&quot;斤&quot;"/>
    <numFmt numFmtId="191" formatCode="0.00_);[Red]\(0.00\)"/>
    <numFmt numFmtId="192" formatCode="#,##0.0_ "/>
    <numFmt numFmtId="193" formatCode="_-* #,##0_-;\-* #,##0_-;_-* &quot;&quot;??_-;_-@_-"/>
    <numFmt numFmtId="194" formatCode="0.0000_ "/>
    <numFmt numFmtId="195" formatCode="0.00000_ "/>
    <numFmt numFmtId="196" formatCode="#,##0.00_ "/>
    <numFmt numFmtId="197" formatCode="0.000_ "/>
    <numFmt numFmtId="198" formatCode="##.##"/>
    <numFmt numFmtId="199" formatCode="0.00000000000_ "/>
    <numFmt numFmtId="200" formatCode="#,##0_ ;[Red]\-#,##0\ "/>
    <numFmt numFmtId="201" formatCode="0.0000000000_ "/>
    <numFmt numFmtId="202" formatCode="#,##0.0000000000_ "/>
    <numFmt numFmtId="203" formatCode="[DBNum1][$-404]General"/>
    <numFmt numFmtId="204" formatCode="0\ &quot;個月&quot;"/>
  </numFmts>
  <fonts count="121">
    <font>
      <sz val="10"/>
      <name val="新細明體"/>
      <family val="3"/>
      <charset val="136"/>
    </font>
    <font>
      <sz val="12"/>
      <color theme="1"/>
      <name val="新細明體"/>
      <family val="2"/>
      <charset val="136"/>
      <scheme val="minor"/>
    </font>
    <font>
      <sz val="12"/>
      <color theme="1"/>
      <name val="新細明體"/>
      <family val="2"/>
      <charset val="136"/>
      <scheme val="minor"/>
    </font>
    <font>
      <b/>
      <sz val="10"/>
      <name val="新細明體"/>
      <family val="3"/>
      <charset val="136"/>
    </font>
    <font>
      <sz val="10"/>
      <name val="新細明體"/>
      <family val="3"/>
      <charset val="136"/>
    </font>
    <font>
      <sz val="9"/>
      <name val="新細明體"/>
      <family val="3"/>
      <charset val="136"/>
    </font>
    <font>
      <sz val="10"/>
      <name val="Arial"/>
      <family val="2"/>
    </font>
    <font>
      <sz val="12"/>
      <name val="Arial"/>
      <family val="2"/>
    </font>
    <font>
      <sz val="12"/>
      <name val="細明體"/>
      <family val="3"/>
      <charset val="136"/>
    </font>
    <font>
      <sz val="12"/>
      <name val="新細明體"/>
      <family val="3"/>
      <charset val="136"/>
    </font>
    <font>
      <sz val="12"/>
      <color indexed="9"/>
      <name val="新細明體"/>
      <family val="3"/>
      <charset val="136"/>
    </font>
    <font>
      <sz val="10"/>
      <color indexed="9"/>
      <name val="新細明體"/>
      <family val="3"/>
      <charset val="136"/>
    </font>
    <font>
      <b/>
      <sz val="16"/>
      <name val="標楷體"/>
      <family val="4"/>
      <charset val="136"/>
    </font>
    <font>
      <b/>
      <sz val="9"/>
      <name val="新細明體"/>
      <family val="3"/>
      <charset val="136"/>
    </font>
    <font>
      <b/>
      <sz val="10"/>
      <color indexed="10"/>
      <name val="新細明體"/>
      <family val="3"/>
      <charset val="136"/>
    </font>
    <font>
      <sz val="12"/>
      <color indexed="8"/>
      <name val="新細明體"/>
      <family val="3"/>
      <charset val="136"/>
    </font>
    <font>
      <b/>
      <sz val="16"/>
      <color indexed="9"/>
      <name val="Arial"/>
      <family val="2"/>
    </font>
    <font>
      <b/>
      <sz val="12"/>
      <name val="Arial"/>
      <family val="2"/>
    </font>
    <font>
      <b/>
      <sz val="12"/>
      <color indexed="9"/>
      <name val="Arial"/>
      <family val="2"/>
    </font>
    <font>
      <b/>
      <sz val="12"/>
      <color indexed="12"/>
      <name val="Arial"/>
      <family val="2"/>
    </font>
    <font>
      <b/>
      <sz val="12"/>
      <color indexed="10"/>
      <name val="Arial"/>
      <family val="2"/>
    </font>
    <font>
      <b/>
      <sz val="10"/>
      <color indexed="10"/>
      <name val="Arial"/>
      <family val="2"/>
    </font>
    <font>
      <sz val="12"/>
      <color indexed="12"/>
      <name val="Arial"/>
      <family val="2"/>
    </font>
    <font>
      <sz val="12"/>
      <color indexed="8"/>
      <name val="Arial"/>
      <family val="2"/>
    </font>
    <font>
      <b/>
      <sz val="12"/>
      <color indexed="53"/>
      <name val="Arial"/>
      <family val="2"/>
    </font>
    <font>
      <b/>
      <sz val="12"/>
      <color indexed="8"/>
      <name val="Arial"/>
      <family val="2"/>
    </font>
    <font>
      <sz val="12"/>
      <color indexed="9"/>
      <name val="Arial"/>
      <family val="2"/>
    </font>
    <font>
      <b/>
      <sz val="14"/>
      <color indexed="12"/>
      <name val="Arial"/>
      <family val="2"/>
    </font>
    <font>
      <b/>
      <sz val="14"/>
      <color indexed="10"/>
      <name val="Arial"/>
      <family val="2"/>
    </font>
    <font>
      <b/>
      <sz val="12"/>
      <name val="新細明體"/>
      <family val="3"/>
      <charset val="136"/>
    </font>
    <font>
      <b/>
      <sz val="12"/>
      <name val="細明體"/>
      <family val="3"/>
      <charset val="136"/>
    </font>
    <font>
      <b/>
      <sz val="16"/>
      <name val="新細明體"/>
      <family val="3"/>
      <charset val="136"/>
    </font>
    <font>
      <b/>
      <sz val="16"/>
      <name val="Arial"/>
      <family val="2"/>
    </font>
    <font>
      <b/>
      <sz val="10"/>
      <name val="Arial"/>
      <family val="2"/>
    </font>
    <font>
      <b/>
      <sz val="9"/>
      <name val="Arial"/>
      <family val="2"/>
    </font>
    <font>
      <sz val="12"/>
      <color indexed="10"/>
      <name val="Arial"/>
      <family val="2"/>
    </font>
    <font>
      <b/>
      <sz val="10"/>
      <name val="細明體"/>
      <family val="3"/>
      <charset val="136"/>
    </font>
    <font>
      <b/>
      <sz val="12"/>
      <color indexed="8"/>
      <name val="細明體"/>
      <family val="3"/>
      <charset val="136"/>
    </font>
    <font>
      <b/>
      <sz val="12"/>
      <color indexed="10"/>
      <name val="細明體"/>
      <family val="3"/>
      <charset val="136"/>
    </font>
    <font>
      <b/>
      <sz val="12"/>
      <color indexed="12"/>
      <name val="新細明體"/>
      <family val="3"/>
      <charset val="136"/>
    </font>
    <font>
      <sz val="9"/>
      <name val="細明體"/>
      <family val="3"/>
      <charset val="136"/>
    </font>
    <font>
      <sz val="10"/>
      <name val="細明體"/>
      <family val="3"/>
      <charset val="136"/>
    </font>
    <font>
      <sz val="9"/>
      <color indexed="9"/>
      <name val="新細明體"/>
      <family val="3"/>
      <charset val="136"/>
    </font>
    <font>
      <sz val="10"/>
      <color indexed="9"/>
      <name val="Arial"/>
      <family val="2"/>
    </font>
    <font>
      <b/>
      <sz val="8"/>
      <name val="新細明體"/>
      <family val="3"/>
      <charset val="136"/>
    </font>
    <font>
      <b/>
      <sz val="8"/>
      <name val="Arial"/>
      <family val="2"/>
    </font>
    <font>
      <sz val="8"/>
      <name val="Arial"/>
      <family val="2"/>
    </font>
    <font>
      <sz val="10"/>
      <name val="新細明體"/>
      <family val="3"/>
      <charset val="136"/>
    </font>
    <font>
      <sz val="8"/>
      <color indexed="8"/>
      <name val="Arial"/>
      <family val="2"/>
    </font>
    <font>
      <b/>
      <sz val="24"/>
      <name val="標楷體"/>
      <family val="4"/>
      <charset val="136"/>
    </font>
    <font>
      <b/>
      <sz val="24"/>
      <name val="Arial"/>
      <family val="2"/>
    </font>
    <font>
      <b/>
      <sz val="8"/>
      <color indexed="10"/>
      <name val="新細明體"/>
      <family val="3"/>
      <charset val="136"/>
    </font>
    <font>
      <sz val="9"/>
      <color indexed="8"/>
      <name val="新細明體"/>
      <family val="3"/>
      <charset val="136"/>
    </font>
    <font>
      <b/>
      <sz val="12"/>
      <color indexed="10"/>
      <name val="新細明體"/>
      <family val="3"/>
      <charset val="136"/>
    </font>
    <font>
      <sz val="10"/>
      <color indexed="10"/>
      <name val="新細明體"/>
      <family val="3"/>
      <charset val="136"/>
    </font>
    <font>
      <b/>
      <sz val="9"/>
      <color indexed="8"/>
      <name val="細明體"/>
      <family val="3"/>
      <charset val="136"/>
    </font>
    <font>
      <b/>
      <sz val="9"/>
      <color indexed="10"/>
      <name val="細明體"/>
      <family val="3"/>
      <charset val="136"/>
    </font>
    <font>
      <b/>
      <sz val="9"/>
      <color indexed="12"/>
      <name val="細明體"/>
      <family val="3"/>
      <charset val="136"/>
    </font>
    <font>
      <b/>
      <sz val="9"/>
      <name val="細明體"/>
      <family val="3"/>
      <charset val="136"/>
    </font>
    <font>
      <sz val="8"/>
      <name val="細明體"/>
      <family val="3"/>
      <charset val="136"/>
    </font>
    <font>
      <sz val="9"/>
      <color indexed="9"/>
      <name val="細明體"/>
      <family val="3"/>
      <charset val="136"/>
    </font>
    <font>
      <sz val="8"/>
      <color indexed="8"/>
      <name val="細明體"/>
      <family val="3"/>
      <charset val="136"/>
    </font>
    <font>
      <strike/>
      <sz val="9"/>
      <name val="新細明體"/>
      <family val="3"/>
      <charset val="136"/>
    </font>
    <font>
      <strike/>
      <sz val="10"/>
      <name val="Arial"/>
      <family val="2"/>
    </font>
    <font>
      <b/>
      <sz val="10"/>
      <color indexed="10"/>
      <name val="細明體"/>
      <family val="3"/>
      <charset val="136"/>
    </font>
    <font>
      <b/>
      <sz val="9"/>
      <color indexed="9"/>
      <name val="Arial"/>
      <family val="2"/>
    </font>
    <font>
      <b/>
      <sz val="9"/>
      <color indexed="9"/>
      <name val="細明體"/>
      <family val="3"/>
      <charset val="136"/>
    </font>
    <font>
      <b/>
      <sz val="10"/>
      <color indexed="9"/>
      <name val="Arial"/>
      <family val="2"/>
    </font>
    <font>
      <sz val="9"/>
      <name val="Arial"/>
      <family val="2"/>
    </font>
    <font>
      <sz val="9"/>
      <color indexed="8"/>
      <name val="Arial"/>
      <family val="2"/>
    </font>
    <font>
      <b/>
      <u/>
      <sz val="9"/>
      <color indexed="10"/>
      <name val="細明體"/>
      <family val="3"/>
      <charset val="136"/>
    </font>
    <font>
      <b/>
      <sz val="12"/>
      <name val="標楷體"/>
      <family val="4"/>
      <charset val="136"/>
    </font>
    <font>
      <b/>
      <sz val="18"/>
      <name val="標楷體"/>
      <family val="4"/>
      <charset val="136"/>
    </font>
    <font>
      <sz val="9"/>
      <name val="新細明體"/>
      <family val="3"/>
      <charset val="136"/>
    </font>
    <font>
      <sz val="10"/>
      <name val="新細明體"/>
      <family val="3"/>
      <charset val="136"/>
    </font>
    <font>
      <sz val="12"/>
      <name val="新細明體"/>
      <family val="3"/>
      <charset val="136"/>
    </font>
    <font>
      <b/>
      <u/>
      <sz val="10"/>
      <name val="新細明體"/>
      <family val="3"/>
      <charset val="136"/>
    </font>
    <font>
      <sz val="12"/>
      <color indexed="8"/>
      <name val="新細明體"/>
      <family val="3"/>
      <charset val="136"/>
    </font>
    <font>
      <sz val="10"/>
      <color theme="0"/>
      <name val="新細明體"/>
      <family val="3"/>
      <charset val="136"/>
    </font>
    <font>
      <b/>
      <sz val="9"/>
      <color rgb="FFFF0000"/>
      <name val="細明體"/>
      <family val="3"/>
      <charset val="136"/>
    </font>
    <font>
      <b/>
      <sz val="9"/>
      <color rgb="FF0000FF"/>
      <name val="細明體"/>
      <family val="3"/>
      <charset val="136"/>
    </font>
    <font>
      <b/>
      <u/>
      <sz val="9"/>
      <color rgb="FFFF0000"/>
      <name val="細明體"/>
      <family val="3"/>
      <charset val="136"/>
    </font>
    <font>
      <b/>
      <sz val="11"/>
      <color rgb="FFFF0000"/>
      <name val="新細明體"/>
      <family val="3"/>
      <charset val="136"/>
    </font>
    <font>
      <sz val="9"/>
      <name val="新細明體"/>
      <family val="1"/>
      <charset val="136"/>
    </font>
    <font>
      <b/>
      <sz val="12"/>
      <color rgb="FF0000FF"/>
      <name val="Arial"/>
      <family val="2"/>
    </font>
    <font>
      <sz val="12"/>
      <name val="新細明體"/>
      <family val="1"/>
      <charset val="136"/>
    </font>
    <font>
      <sz val="12"/>
      <color indexed="9"/>
      <name val="新細明體"/>
      <family val="1"/>
      <charset val="136"/>
    </font>
    <font>
      <b/>
      <sz val="12"/>
      <name val="新細明體"/>
      <family val="1"/>
      <charset val="136"/>
    </font>
    <font>
      <b/>
      <sz val="12"/>
      <color indexed="12"/>
      <name val="新細明體"/>
      <family val="1"/>
      <charset val="136"/>
    </font>
    <font>
      <b/>
      <sz val="12"/>
      <color rgb="FFFF0000"/>
      <name val="Arial"/>
      <family val="2"/>
    </font>
    <font>
      <sz val="12"/>
      <color indexed="8"/>
      <name val="新細明體"/>
      <family val="1"/>
      <charset val="136"/>
    </font>
    <font>
      <sz val="9"/>
      <color indexed="8"/>
      <name val="新細明體"/>
      <family val="1"/>
      <charset val="136"/>
    </font>
    <font>
      <b/>
      <sz val="12"/>
      <color theme="1"/>
      <name val="Arial"/>
      <family val="2"/>
    </font>
    <font>
      <b/>
      <sz val="12"/>
      <color rgb="FFFF0000"/>
      <name val="新細明體"/>
      <family val="1"/>
      <charset val="136"/>
    </font>
    <font>
      <sz val="12"/>
      <color theme="5" tint="-0.249977111117893"/>
      <name val="新細明體"/>
      <family val="3"/>
      <charset val="136"/>
    </font>
    <font>
      <sz val="9"/>
      <color theme="5" tint="-0.249977111117893"/>
      <name val="新細明體"/>
      <family val="3"/>
      <charset val="136"/>
    </font>
    <font>
      <sz val="10"/>
      <name val="新細明體"/>
      <family val="1"/>
      <charset val="136"/>
    </font>
    <font>
      <sz val="9"/>
      <color indexed="9"/>
      <name val="Arial"/>
      <family val="2"/>
    </font>
    <font>
      <b/>
      <sz val="12"/>
      <color rgb="FF0000FF"/>
      <name val="新細明體"/>
      <family val="3"/>
      <charset val="136"/>
    </font>
    <font>
      <b/>
      <sz val="12"/>
      <color rgb="FF0000FF"/>
      <name val="新細明體"/>
      <family val="1"/>
      <charset val="136"/>
    </font>
    <font>
      <b/>
      <sz val="10"/>
      <color rgb="FFFF0000"/>
      <name val="細明體"/>
      <family val="3"/>
      <charset val="136"/>
    </font>
    <font>
      <b/>
      <sz val="9"/>
      <color theme="1"/>
      <name val="細明體"/>
      <family val="3"/>
      <charset val="136"/>
    </font>
    <font>
      <b/>
      <sz val="12"/>
      <color indexed="8"/>
      <name val="新細明體"/>
      <family val="1"/>
      <charset val="136"/>
    </font>
    <font>
      <sz val="10"/>
      <color rgb="FF0000FF"/>
      <name val="新細明體"/>
      <family val="1"/>
      <charset val="136"/>
    </font>
    <font>
      <sz val="10"/>
      <color indexed="9"/>
      <name val="細明體"/>
      <family val="3"/>
      <charset val="136"/>
    </font>
    <font>
      <b/>
      <sz val="8"/>
      <name val="細明體"/>
      <family val="3"/>
      <charset val="136"/>
    </font>
    <font>
      <b/>
      <sz val="11"/>
      <color rgb="FFFF0000"/>
      <name val="細明體"/>
      <family val="3"/>
      <charset val="136"/>
    </font>
    <font>
      <b/>
      <sz val="12"/>
      <color indexed="10"/>
      <name val="新細明體"/>
      <family val="1"/>
      <charset val="136"/>
    </font>
    <font>
      <b/>
      <sz val="12"/>
      <color theme="1"/>
      <name val="細明體"/>
      <family val="3"/>
      <charset val="136"/>
    </font>
    <font>
      <sz val="12"/>
      <color rgb="FFFF0000"/>
      <name val="Arial"/>
      <family val="2"/>
    </font>
    <font>
      <b/>
      <sz val="12"/>
      <color rgb="FFFF0000"/>
      <name val="細明體"/>
      <family val="3"/>
      <charset val="136"/>
    </font>
    <font>
      <u/>
      <sz val="10"/>
      <color indexed="12"/>
      <name val="新細明體"/>
      <family val="1"/>
      <charset val="136"/>
    </font>
    <font>
      <b/>
      <sz val="14"/>
      <color rgb="FF0000FF"/>
      <name val="新細明體"/>
      <family val="1"/>
      <charset val="136"/>
    </font>
    <font>
      <b/>
      <u/>
      <sz val="12"/>
      <color rgb="FF0000FF"/>
      <name val="Arial"/>
      <family val="2"/>
    </font>
    <font>
      <b/>
      <sz val="12"/>
      <color rgb="FF0000FF"/>
      <name val="細明體"/>
      <family val="3"/>
      <charset val="136"/>
    </font>
    <font>
      <sz val="12"/>
      <color theme="1"/>
      <name val="新細明體"/>
      <family val="3"/>
      <charset val="136"/>
      <scheme val="minor"/>
    </font>
    <font>
      <sz val="8"/>
      <name val="新細明體"/>
      <family val="3"/>
      <charset val="136"/>
    </font>
    <font>
      <b/>
      <sz val="8"/>
      <color rgb="FFFF0000"/>
      <name val="細明體"/>
      <family val="3"/>
      <charset val="136"/>
    </font>
    <font>
      <b/>
      <sz val="8"/>
      <color indexed="8"/>
      <name val="細明體"/>
      <family val="3"/>
      <charset val="136"/>
    </font>
    <font>
      <b/>
      <sz val="8"/>
      <color indexed="8"/>
      <name val="Arial"/>
      <family val="2"/>
    </font>
    <font>
      <b/>
      <sz val="8"/>
      <name val="新細明體"/>
      <family val="1"/>
      <charset val="136"/>
    </font>
  </fonts>
  <fills count="29">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43"/>
        <bgColor indexed="64"/>
      </patternFill>
    </fill>
    <fill>
      <patternFill patternType="solid">
        <fgColor indexed="47"/>
        <bgColor indexed="64"/>
      </patternFill>
    </fill>
    <fill>
      <patternFill patternType="solid">
        <fgColor indexed="41"/>
        <bgColor indexed="64"/>
      </patternFill>
    </fill>
    <fill>
      <patternFill patternType="solid">
        <fgColor indexed="53"/>
        <bgColor indexed="64"/>
      </patternFill>
    </fill>
    <fill>
      <patternFill patternType="solid">
        <fgColor indexed="10"/>
        <bgColor indexed="64"/>
      </patternFill>
    </fill>
    <fill>
      <patternFill patternType="solid">
        <fgColor indexed="22"/>
        <bgColor indexed="0"/>
      </patternFill>
    </fill>
    <fill>
      <patternFill patternType="solid">
        <fgColor indexed="52"/>
        <bgColor indexed="64"/>
      </patternFill>
    </fill>
    <fill>
      <patternFill patternType="solid">
        <fgColor indexed="37"/>
        <bgColor indexed="64"/>
      </patternFill>
    </fill>
    <fill>
      <patternFill patternType="solid">
        <fgColor theme="3"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bgColor indexed="64"/>
      </patternFill>
    </fill>
    <fill>
      <patternFill patternType="solid">
        <fgColor theme="8" tint="0.79998168889431442"/>
        <bgColor indexed="64"/>
      </patternFill>
    </fill>
    <fill>
      <patternFill patternType="solid">
        <fgColor rgb="FF92D050"/>
        <bgColor indexed="64"/>
      </patternFill>
    </fill>
    <fill>
      <patternFill patternType="solid">
        <fgColor theme="2"/>
        <bgColor indexed="64"/>
      </patternFill>
    </fill>
    <fill>
      <patternFill patternType="solid">
        <fgColor theme="4" tint="0.79998168889431442"/>
        <bgColor indexed="64"/>
      </patternFill>
    </fill>
    <fill>
      <patternFill patternType="solid">
        <fgColor rgb="FFFF0000"/>
        <bgColor indexed="64"/>
      </patternFill>
    </fill>
    <fill>
      <patternFill patternType="solid">
        <fgColor rgb="FFCCECFF"/>
        <bgColor indexed="64"/>
      </patternFill>
    </fill>
    <fill>
      <patternFill patternType="solid">
        <fgColor theme="5" tint="0.79998168889431442"/>
        <bgColor indexed="64"/>
      </patternFill>
    </fill>
    <fill>
      <patternFill patternType="solid">
        <fgColor indexed="45"/>
        <bgColor indexed="64"/>
      </patternFill>
    </fill>
    <fill>
      <patternFill patternType="solid">
        <fgColor theme="8" tint="0.79995117038483843"/>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rgb="FF00B050"/>
        <bgColor indexed="64"/>
      </patternFill>
    </fill>
    <fill>
      <patternFill patternType="solid">
        <fgColor theme="5" tint="0.59999389629810485"/>
        <bgColor indexed="64"/>
      </patternFill>
    </fill>
  </fills>
  <borders count="37">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thin">
        <color indexed="9"/>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double">
        <color indexed="10"/>
      </left>
      <right style="double">
        <color indexed="10"/>
      </right>
      <top style="double">
        <color indexed="10"/>
      </top>
      <bottom style="thin">
        <color indexed="10"/>
      </bottom>
      <diagonal/>
    </border>
    <border>
      <left/>
      <right style="thin">
        <color indexed="64"/>
      </right>
      <top style="thin">
        <color indexed="64"/>
      </top>
      <bottom style="thin">
        <color indexed="64"/>
      </bottom>
      <diagonal/>
    </border>
    <border>
      <left style="double">
        <color indexed="53"/>
      </left>
      <right style="double">
        <color indexed="53"/>
      </right>
      <top style="thin">
        <color indexed="10"/>
      </top>
      <bottom style="thin">
        <color indexed="53"/>
      </bottom>
      <diagonal/>
    </border>
    <border>
      <left style="double">
        <color indexed="53"/>
      </left>
      <right style="double">
        <color indexed="53"/>
      </right>
      <top style="thin">
        <color indexed="53"/>
      </top>
      <bottom style="thin">
        <color indexed="53"/>
      </bottom>
      <diagonal/>
    </border>
    <border>
      <left/>
      <right/>
      <top style="thin">
        <color indexed="64"/>
      </top>
      <bottom/>
      <diagonal/>
    </border>
    <border>
      <left style="double">
        <color indexed="48"/>
      </left>
      <right style="double">
        <color indexed="48"/>
      </right>
      <top style="thin">
        <color indexed="48"/>
      </top>
      <bottom style="double">
        <color indexed="48"/>
      </bottom>
      <diagonal/>
    </border>
    <border>
      <left style="thin">
        <color indexed="64"/>
      </left>
      <right/>
      <top style="thin">
        <color indexed="64"/>
      </top>
      <bottom style="thin">
        <color indexed="64"/>
      </bottom>
      <diagonal/>
    </border>
    <border>
      <left/>
      <right/>
      <top style="thick">
        <color indexed="58"/>
      </top>
      <bottom/>
      <diagonal/>
    </border>
    <border>
      <left style="double">
        <color indexed="53"/>
      </left>
      <right style="double">
        <color indexed="53"/>
      </right>
      <top style="thin">
        <color indexed="53"/>
      </top>
      <bottom/>
      <diagonal/>
    </border>
    <border>
      <left style="double">
        <color indexed="48"/>
      </left>
      <right style="double">
        <color indexed="48"/>
      </right>
      <top/>
      <bottom style="thin">
        <color indexed="48"/>
      </bottom>
      <diagonal/>
    </border>
    <border>
      <left style="thin">
        <color indexed="8"/>
      </left>
      <right style="thin">
        <color indexed="8"/>
      </right>
      <top style="thin">
        <color indexed="8"/>
      </top>
      <bottom style="thin">
        <color indexed="8"/>
      </bottom>
      <diagonal/>
    </border>
    <border>
      <left style="thin">
        <color indexed="9"/>
      </left>
      <right/>
      <top/>
      <bottom/>
      <diagonal/>
    </border>
    <border>
      <left/>
      <right/>
      <top style="thin">
        <color auto="1"/>
      </top>
      <bottom/>
      <diagonal/>
    </border>
    <border>
      <left style="thin">
        <color auto="1"/>
      </left>
      <right/>
      <top/>
      <bottom/>
      <diagonal/>
    </border>
    <border>
      <left style="thin">
        <color auto="1"/>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auto="1"/>
      </left>
      <right/>
      <top/>
      <bottom style="thin">
        <color indexed="64"/>
      </bottom>
      <diagonal/>
    </border>
    <border>
      <left style="thin">
        <color auto="1"/>
      </left>
      <right/>
      <top style="thick">
        <color indexed="58"/>
      </top>
      <bottom/>
      <diagonal/>
    </border>
    <border>
      <left style="thin">
        <color auto="1"/>
      </left>
      <right/>
      <top style="thin">
        <color indexed="64"/>
      </top>
      <bottom/>
      <diagonal/>
    </border>
    <border>
      <left/>
      <right style="thin">
        <color auto="1"/>
      </right>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right style="thin">
        <color auto="1"/>
      </right>
      <top style="thick">
        <color indexed="58"/>
      </top>
      <bottom/>
      <diagonal/>
    </border>
    <border>
      <left/>
      <right style="thin">
        <color auto="1"/>
      </right>
      <top style="thin">
        <color indexed="64"/>
      </top>
      <bottom/>
      <diagonal/>
    </border>
  </borders>
  <cellStyleXfs count="28">
    <xf numFmtId="0" fontId="0" fillId="0" borderId="0"/>
    <xf numFmtId="0" fontId="4" fillId="0" borderId="0"/>
    <xf numFmtId="0" fontId="74" fillId="0" borderId="0"/>
    <xf numFmtId="0" fontId="6" fillId="0" borderId="0"/>
    <xf numFmtId="0" fontId="9" fillId="0" borderId="0"/>
    <xf numFmtId="0" fontId="15" fillId="0" borderId="0"/>
    <xf numFmtId="0" fontId="6" fillId="0" borderId="0"/>
    <xf numFmtId="0" fontId="15" fillId="0" borderId="0"/>
    <xf numFmtId="0" fontId="77" fillId="0" borderId="0"/>
    <xf numFmtId="0" fontId="15" fillId="0" borderId="0"/>
    <xf numFmtId="0" fontId="15" fillId="0" borderId="0"/>
    <xf numFmtId="0" fontId="9" fillId="0" borderId="0">
      <alignment vertical="center"/>
    </xf>
    <xf numFmtId="0" fontId="6" fillId="0" borderId="0"/>
    <xf numFmtId="177" fontId="4" fillId="0" borderId="0" applyFont="0" applyFill="0" applyBorder="0" applyAlignment="0" applyProtection="0"/>
    <xf numFmtId="176" fontId="4" fillId="0" borderId="0" applyFont="0" applyFill="0" applyBorder="0" applyAlignment="0" applyProtection="0"/>
    <xf numFmtId="0" fontId="9" fillId="0" borderId="0">
      <alignment vertical="center"/>
    </xf>
    <xf numFmtId="0" fontId="4" fillId="0" borderId="0"/>
    <xf numFmtId="0" fontId="9" fillId="0" borderId="0">
      <alignment vertical="center"/>
    </xf>
    <xf numFmtId="0" fontId="90" fillId="0" borderId="0"/>
    <xf numFmtId="0" fontId="15" fillId="0" borderId="0"/>
    <xf numFmtId="0" fontId="15" fillId="0" borderId="0"/>
    <xf numFmtId="0" fontId="15" fillId="0" borderId="0"/>
    <xf numFmtId="0" fontId="2" fillId="0" borderId="0">
      <alignment vertical="center"/>
    </xf>
    <xf numFmtId="0" fontId="96" fillId="0" borderId="0"/>
    <xf numFmtId="0" fontId="90" fillId="0" borderId="0"/>
    <xf numFmtId="0" fontId="1" fillId="0" borderId="0">
      <alignment vertical="center"/>
    </xf>
    <xf numFmtId="0" fontId="111" fillId="0" borderId="0" applyNumberFormat="0" applyFill="0" applyBorder="0" applyAlignment="0" applyProtection="0"/>
    <xf numFmtId="0" fontId="115" fillId="0" borderId="0">
      <alignment vertical="center"/>
    </xf>
  </cellStyleXfs>
  <cellXfs count="619">
    <xf numFmtId="0" fontId="0" fillId="0" borderId="0" xfId="0"/>
    <xf numFmtId="0" fontId="7" fillId="0" borderId="0" xfId="1" applyFont="1"/>
    <xf numFmtId="0" fontId="8" fillId="0" borderId="0" xfId="1" applyFont="1"/>
    <xf numFmtId="0" fontId="9" fillId="2" borderId="0" xfId="12" applyFont="1" applyFill="1" applyAlignment="1" applyProtection="1">
      <alignment vertical="center"/>
      <protection hidden="1"/>
    </xf>
    <xf numFmtId="0" fontId="9" fillId="0" borderId="0" xfId="12" applyFont="1" applyAlignment="1" applyProtection="1">
      <alignment vertical="center"/>
      <protection hidden="1"/>
    </xf>
    <xf numFmtId="0" fontId="10" fillId="2" borderId="0" xfId="12" applyFont="1" applyFill="1" applyAlignment="1" applyProtection="1">
      <alignment vertical="center"/>
      <protection hidden="1"/>
    </xf>
    <xf numFmtId="180" fontId="10" fillId="2" borderId="0" xfId="12" applyNumberFormat="1" applyFont="1" applyFill="1" applyAlignment="1" applyProtection="1">
      <alignment vertical="center"/>
      <protection hidden="1"/>
    </xf>
    <xf numFmtId="0" fontId="0" fillId="0" borderId="0" xfId="1" applyFont="1" applyProtection="1">
      <protection hidden="1"/>
    </xf>
    <xf numFmtId="57" fontId="0" fillId="0" borderId="0" xfId="1" applyNumberFormat="1" applyFont="1" applyProtection="1">
      <protection hidden="1"/>
    </xf>
    <xf numFmtId="0" fontId="11" fillId="0" borderId="0" xfId="1" applyFont="1" applyProtection="1">
      <protection hidden="1"/>
    </xf>
    <xf numFmtId="0" fontId="11" fillId="0" borderId="0" xfId="1" applyFont="1" applyAlignment="1" applyProtection="1">
      <alignment horizontal="right"/>
      <protection hidden="1"/>
    </xf>
    <xf numFmtId="0" fontId="5" fillId="0" borderId="0" xfId="1" applyFont="1" applyProtection="1">
      <protection hidden="1"/>
    </xf>
    <xf numFmtId="0" fontId="18" fillId="0" borderId="0" xfId="12" applyFont="1" applyAlignment="1" applyProtection="1">
      <alignment horizontal="center" vertical="center"/>
      <protection hidden="1"/>
    </xf>
    <xf numFmtId="0" fontId="3" fillId="0" borderId="0" xfId="1" applyFont="1" applyAlignment="1" applyProtection="1">
      <alignment horizontal="right"/>
      <protection hidden="1"/>
    </xf>
    <xf numFmtId="0" fontId="13" fillId="0" borderId="0" xfId="1" applyFont="1" applyAlignment="1" applyProtection="1">
      <alignment horizontal="right" shrinkToFit="1"/>
      <protection hidden="1"/>
    </xf>
    <xf numFmtId="0" fontId="33" fillId="0" borderId="0" xfId="1" applyFont="1" applyAlignment="1" applyProtection="1">
      <alignment horizontal="center"/>
      <protection hidden="1"/>
    </xf>
    <xf numFmtId="0" fontId="7" fillId="0" borderId="2" xfId="1" applyFont="1" applyBorder="1"/>
    <xf numFmtId="185" fontId="36" fillId="0" borderId="0" xfId="1" applyNumberFormat="1" applyFont="1" applyAlignment="1" applyProtection="1">
      <alignment horizontal="left" vertical="center"/>
      <protection hidden="1"/>
    </xf>
    <xf numFmtId="0" fontId="36" fillId="0" borderId="0" xfId="1" applyFont="1" applyAlignment="1" applyProtection="1">
      <alignment horizontal="left" vertical="center"/>
      <protection hidden="1"/>
    </xf>
    <xf numFmtId="0" fontId="33" fillId="0" borderId="0" xfId="1" applyFont="1" applyAlignment="1" applyProtection="1">
      <alignment horizontal="left"/>
      <protection hidden="1"/>
    </xf>
    <xf numFmtId="0" fontId="3" fillId="0" borderId="0" xfId="1" applyFont="1" applyAlignment="1" applyProtection="1">
      <alignment vertical="center"/>
      <protection hidden="1"/>
    </xf>
    <xf numFmtId="57" fontId="3" fillId="0" borderId="0" xfId="1" applyNumberFormat="1" applyFont="1" applyAlignment="1" applyProtection="1">
      <alignment vertical="center"/>
      <protection hidden="1"/>
    </xf>
    <xf numFmtId="57" fontId="47" fillId="0" borderId="0" xfId="1" applyNumberFormat="1" applyFont="1" applyAlignment="1" applyProtection="1">
      <alignment vertical="center"/>
      <protection hidden="1"/>
    </xf>
    <xf numFmtId="0" fontId="47" fillId="0" borderId="0" xfId="1" applyFont="1" applyAlignment="1" applyProtection="1">
      <alignment vertical="center"/>
      <protection hidden="1"/>
    </xf>
    <xf numFmtId="0" fontId="6" fillId="0" borderId="0" xfId="1" applyFont="1" applyAlignment="1" applyProtection="1">
      <alignment vertical="center"/>
      <protection hidden="1"/>
    </xf>
    <xf numFmtId="0" fontId="41" fillId="0" borderId="0" xfId="1" applyFont="1"/>
    <xf numFmtId="0" fontId="6" fillId="0" borderId="0" xfId="1" applyFont="1"/>
    <xf numFmtId="0" fontId="6" fillId="0" borderId="0" xfId="1" applyFont="1" applyProtection="1">
      <protection hidden="1"/>
    </xf>
    <xf numFmtId="57" fontId="33" fillId="0" borderId="0" xfId="1" applyNumberFormat="1" applyFont="1" applyAlignment="1" applyProtection="1">
      <alignment horizontal="center" shrinkToFit="1"/>
      <protection hidden="1"/>
    </xf>
    <xf numFmtId="0" fontId="20" fillId="0" borderId="0" xfId="12" applyFont="1" applyAlignment="1" applyProtection="1">
      <alignment horizontal="center" vertical="center"/>
      <protection hidden="1"/>
    </xf>
    <xf numFmtId="0" fontId="29" fillId="0" borderId="0" xfId="12" applyFont="1" applyAlignment="1" applyProtection="1">
      <alignment horizontal="center" vertical="center"/>
      <protection hidden="1"/>
    </xf>
    <xf numFmtId="0" fontId="17" fillId="0" borderId="0" xfId="12" applyFont="1" applyAlignment="1" applyProtection="1">
      <alignment horizontal="center" vertical="center"/>
      <protection hidden="1"/>
    </xf>
    <xf numFmtId="182" fontId="19" fillId="0" borderId="0" xfId="12" applyNumberFormat="1" applyFont="1" applyAlignment="1" applyProtection="1">
      <alignment horizontal="center" vertical="center"/>
      <protection hidden="1"/>
    </xf>
    <xf numFmtId="0" fontId="23" fillId="0" borderId="0" xfId="12" applyFont="1" applyAlignment="1" applyProtection="1">
      <alignment horizontal="center" vertical="center" wrapText="1"/>
      <protection hidden="1"/>
    </xf>
    <xf numFmtId="0" fontId="11" fillId="0" borderId="0" xfId="1" applyFont="1" applyAlignment="1" applyProtection="1">
      <alignment vertical="center"/>
      <protection hidden="1"/>
    </xf>
    <xf numFmtId="0" fontId="32" fillId="0" borderId="0" xfId="12" applyFont="1" applyAlignment="1" applyProtection="1">
      <alignment horizontal="center" vertical="center"/>
      <protection hidden="1"/>
    </xf>
    <xf numFmtId="0" fontId="7" fillId="0" borderId="0" xfId="12" applyFont="1" applyAlignment="1" applyProtection="1">
      <alignment horizontal="center" vertical="center"/>
      <protection hidden="1"/>
    </xf>
    <xf numFmtId="187" fontId="19" fillId="0" borderId="0" xfId="12" applyNumberFormat="1" applyFont="1" applyAlignment="1" applyProtection="1">
      <alignment horizontal="center" vertical="center"/>
      <protection hidden="1"/>
    </xf>
    <xf numFmtId="0" fontId="19" fillId="0" borderId="0" xfId="12" applyFont="1" applyAlignment="1" applyProtection="1">
      <alignment horizontal="center" vertical="center"/>
      <protection hidden="1"/>
    </xf>
    <xf numFmtId="0" fontId="37" fillId="0" borderId="0" xfId="12" applyFont="1" applyAlignment="1" applyProtection="1">
      <alignment horizontal="center" vertical="center" wrapText="1"/>
      <protection hidden="1"/>
    </xf>
    <xf numFmtId="0" fontId="35" fillId="0" borderId="0" xfId="12" applyFont="1" applyAlignment="1" applyProtection="1">
      <alignment horizontal="center" vertical="center"/>
      <protection hidden="1"/>
    </xf>
    <xf numFmtId="0" fontId="24" fillId="0" borderId="0" xfId="12" applyFont="1" applyAlignment="1" applyProtection="1">
      <alignment horizontal="center" vertical="center"/>
      <protection hidden="1"/>
    </xf>
    <xf numFmtId="0" fontId="23" fillId="0" borderId="0" xfId="12" applyFont="1" applyAlignment="1" applyProtection="1">
      <alignment horizontal="center" vertical="center"/>
      <protection hidden="1"/>
    </xf>
    <xf numFmtId="0" fontId="26" fillId="0" borderId="0" xfId="12" applyFont="1" applyAlignment="1" applyProtection="1">
      <alignment horizontal="center" vertical="center"/>
      <protection hidden="1"/>
    </xf>
    <xf numFmtId="0" fontId="30" fillId="0" borderId="0" xfId="12" applyFont="1" applyAlignment="1" applyProtection="1">
      <alignment horizontal="right" vertical="center"/>
      <protection hidden="1"/>
    </xf>
    <xf numFmtId="0" fontId="7" fillId="0" borderId="0" xfId="12" applyFont="1" applyAlignment="1" applyProtection="1">
      <alignment horizontal="right" vertical="center"/>
      <protection hidden="1"/>
    </xf>
    <xf numFmtId="0" fontId="9" fillId="0" borderId="0" xfId="12" applyFont="1" applyAlignment="1" applyProtection="1">
      <alignment horizontal="center" vertical="center"/>
      <protection hidden="1"/>
    </xf>
    <xf numFmtId="179" fontId="19" fillId="0" borderId="0" xfId="12" applyNumberFormat="1" applyFont="1" applyAlignment="1" applyProtection="1">
      <alignment horizontal="center" vertical="center"/>
      <protection hidden="1"/>
    </xf>
    <xf numFmtId="0" fontId="4" fillId="0" borderId="0" xfId="1"/>
    <xf numFmtId="0" fontId="39" fillId="0" borderId="0" xfId="12" applyFont="1" applyAlignment="1" applyProtection="1">
      <alignment horizontal="center" vertical="center" shrinkToFit="1"/>
      <protection hidden="1"/>
    </xf>
    <xf numFmtId="187" fontId="17" fillId="0" borderId="0" xfId="12" applyNumberFormat="1" applyFont="1" applyAlignment="1" applyProtection="1">
      <alignment horizontal="center" vertical="center" shrinkToFit="1"/>
      <protection hidden="1"/>
    </xf>
    <xf numFmtId="0" fontId="32" fillId="0" borderId="0" xfId="12" applyFont="1" applyAlignment="1" applyProtection="1">
      <alignment vertical="center"/>
      <protection hidden="1"/>
    </xf>
    <xf numFmtId="0" fontId="9" fillId="0" borderId="2" xfId="11" applyBorder="1" applyAlignment="1">
      <alignment horizontal="center" vertical="center"/>
    </xf>
    <xf numFmtId="14" fontId="9" fillId="3" borderId="2" xfId="11" applyNumberFormat="1" applyFill="1" applyBorder="1" applyAlignment="1">
      <alignment horizontal="center" vertical="center"/>
    </xf>
    <xf numFmtId="180" fontId="9" fillId="0" borderId="2" xfId="11" applyNumberFormat="1" applyBorder="1" applyAlignment="1">
      <alignment horizontal="center" vertical="center"/>
    </xf>
    <xf numFmtId="14" fontId="9" fillId="0" borderId="2" xfId="11" applyNumberFormat="1" applyBorder="1" applyAlignment="1">
      <alignment horizontal="center" vertical="center"/>
    </xf>
    <xf numFmtId="0" fontId="9" fillId="4" borderId="2" xfId="11" applyFill="1" applyBorder="1" applyAlignment="1">
      <alignment horizontal="center" vertical="center"/>
    </xf>
    <xf numFmtId="0" fontId="9" fillId="0" borderId="0" xfId="11">
      <alignment vertical="center"/>
    </xf>
    <xf numFmtId="184" fontId="20" fillId="0" borderId="3" xfId="12" applyNumberFormat="1" applyFont="1" applyBorder="1" applyAlignment="1" applyProtection="1">
      <alignment horizontal="left" vertical="center"/>
      <protection hidden="1"/>
    </xf>
    <xf numFmtId="0" fontId="4" fillId="0" borderId="0" xfId="11" applyFont="1">
      <alignment vertical="center"/>
    </xf>
    <xf numFmtId="0" fontId="9" fillId="0" borderId="0" xfId="11" applyAlignment="1">
      <alignment horizontal="center" vertical="center"/>
    </xf>
    <xf numFmtId="0" fontId="9" fillId="3" borderId="0" xfId="11" applyFill="1">
      <alignment vertical="center"/>
    </xf>
    <xf numFmtId="0" fontId="9" fillId="0" borderId="2" xfId="11" applyBorder="1">
      <alignment vertical="center"/>
    </xf>
    <xf numFmtId="0" fontId="9" fillId="5" borderId="2" xfId="11" applyFill="1" applyBorder="1" applyAlignment="1">
      <alignment horizontal="center" vertical="center"/>
    </xf>
    <xf numFmtId="0" fontId="9" fillId="6" borderId="2" xfId="11" applyFill="1" applyBorder="1">
      <alignment vertical="center"/>
    </xf>
    <xf numFmtId="179" fontId="9" fillId="0" borderId="2" xfId="11" applyNumberFormat="1" applyBorder="1" applyAlignment="1">
      <alignment horizontal="center" vertical="center"/>
    </xf>
    <xf numFmtId="178" fontId="9" fillId="0" borderId="2" xfId="11" applyNumberFormat="1" applyBorder="1" applyAlignment="1">
      <alignment horizontal="center" vertical="center"/>
    </xf>
    <xf numFmtId="0" fontId="9" fillId="4" borderId="4" xfId="11" applyFill="1" applyBorder="1" applyAlignment="1">
      <alignment horizontal="center" vertical="center"/>
    </xf>
    <xf numFmtId="0" fontId="9" fillId="6" borderId="4" xfId="11" applyFill="1" applyBorder="1">
      <alignment vertical="center"/>
    </xf>
    <xf numFmtId="0" fontId="9" fillId="7" borderId="2" xfId="11" applyFill="1" applyBorder="1" applyAlignment="1">
      <alignment horizontal="center" vertical="center"/>
    </xf>
    <xf numFmtId="0" fontId="9" fillId="7" borderId="2" xfId="11" applyFill="1" applyBorder="1">
      <alignment vertical="center"/>
    </xf>
    <xf numFmtId="0" fontId="9" fillId="0" borderId="5" xfId="11" applyBorder="1" applyAlignment="1">
      <alignment horizontal="center" vertical="center"/>
    </xf>
    <xf numFmtId="0" fontId="9" fillId="0" borderId="6" xfId="11" applyBorder="1" applyAlignment="1">
      <alignment horizontal="center" vertical="center"/>
    </xf>
    <xf numFmtId="0" fontId="9" fillId="4" borderId="7" xfId="11" applyFill="1" applyBorder="1" applyAlignment="1">
      <alignment horizontal="center" vertical="center"/>
    </xf>
    <xf numFmtId="0" fontId="9" fillId="6" borderId="7" xfId="11" applyFill="1" applyBorder="1">
      <alignment vertical="center"/>
    </xf>
    <xf numFmtId="0" fontId="4" fillId="0" borderId="0" xfId="1" applyAlignment="1" applyProtection="1">
      <alignment horizontal="left"/>
      <protection hidden="1"/>
    </xf>
    <xf numFmtId="0" fontId="9" fillId="7" borderId="0" xfId="11" applyFill="1" applyAlignment="1">
      <alignment horizontal="center" vertical="center"/>
    </xf>
    <xf numFmtId="0" fontId="9" fillId="7" borderId="0" xfId="11" applyFill="1">
      <alignment vertical="center"/>
    </xf>
    <xf numFmtId="0" fontId="9" fillId="0" borderId="0" xfId="1" applyFont="1"/>
    <xf numFmtId="0" fontId="9" fillId="7" borderId="8" xfId="11" applyFill="1" applyBorder="1" applyAlignment="1">
      <alignment horizontal="center" vertical="center"/>
    </xf>
    <xf numFmtId="0" fontId="9" fillId="0" borderId="9" xfId="11" applyBorder="1">
      <alignment vertical="center"/>
    </xf>
    <xf numFmtId="0" fontId="9" fillId="0" borderId="10" xfId="11" applyBorder="1">
      <alignment vertical="center"/>
    </xf>
    <xf numFmtId="179" fontId="9" fillId="0" borderId="0" xfId="11" applyNumberFormat="1" applyAlignment="1">
      <alignment horizontal="center" vertical="center"/>
    </xf>
    <xf numFmtId="0" fontId="9" fillId="0" borderId="4" xfId="11" applyBorder="1">
      <alignment vertical="center"/>
    </xf>
    <xf numFmtId="0" fontId="9" fillId="0" borderId="11" xfId="11" applyBorder="1">
      <alignment vertical="center"/>
    </xf>
    <xf numFmtId="0" fontId="9" fillId="0" borderId="12" xfId="11" applyBorder="1">
      <alignment vertical="center"/>
    </xf>
    <xf numFmtId="178" fontId="9" fillId="0" borderId="13" xfId="11" applyNumberFormat="1" applyBorder="1" applyAlignment="1">
      <alignment horizontal="center" vertical="center"/>
    </xf>
    <xf numFmtId="0" fontId="9" fillId="0" borderId="14" xfId="11" applyBorder="1">
      <alignment vertical="center"/>
    </xf>
    <xf numFmtId="0" fontId="9" fillId="0" borderId="0" xfId="11" applyAlignment="1">
      <alignment horizontal="right" vertical="center"/>
    </xf>
    <xf numFmtId="0" fontId="9" fillId="0" borderId="15" xfId="11" applyBorder="1">
      <alignment vertical="center"/>
    </xf>
    <xf numFmtId="0" fontId="9" fillId="0" borderId="16" xfId="11" applyBorder="1">
      <alignment vertical="center"/>
    </xf>
    <xf numFmtId="10" fontId="9" fillId="0" borderId="0" xfId="11" applyNumberFormat="1" applyAlignment="1">
      <alignment horizontal="center" vertical="center"/>
    </xf>
    <xf numFmtId="0" fontId="9" fillId="0" borderId="17" xfId="11" applyBorder="1">
      <alignment vertical="center"/>
    </xf>
    <xf numFmtId="181" fontId="9" fillId="0" borderId="2" xfId="11" applyNumberFormat="1" applyBorder="1" applyAlignment="1">
      <alignment horizontal="center" vertical="center"/>
    </xf>
    <xf numFmtId="0" fontId="9" fillId="0" borderId="18" xfId="11" applyBorder="1" applyAlignment="1">
      <alignment horizontal="center" vertical="center"/>
    </xf>
    <xf numFmtId="0" fontId="9" fillId="0" borderId="8" xfId="11" applyBorder="1">
      <alignment vertical="center"/>
    </xf>
    <xf numFmtId="10" fontId="9" fillId="8" borderId="2" xfId="11" applyNumberFormat="1" applyFill="1" applyBorder="1" applyAlignment="1">
      <alignment horizontal="center" vertical="center"/>
    </xf>
    <xf numFmtId="178" fontId="9" fillId="0" borderId="0" xfId="11" applyNumberFormat="1" applyAlignment="1">
      <alignment horizontal="center" vertical="center"/>
    </xf>
    <xf numFmtId="0" fontId="54" fillId="0" borderId="0" xfId="11" applyFont="1">
      <alignment vertical="center"/>
    </xf>
    <xf numFmtId="49" fontId="9" fillId="0" borderId="0" xfId="11" applyNumberFormat="1" applyAlignment="1">
      <alignment horizontal="center" vertical="center"/>
    </xf>
    <xf numFmtId="0" fontId="53" fillId="0" borderId="0" xfId="11" applyFont="1">
      <alignment vertical="center"/>
    </xf>
    <xf numFmtId="182" fontId="17" fillId="0" borderId="0" xfId="12" applyNumberFormat="1" applyFont="1" applyAlignment="1" applyProtection="1">
      <alignment horizontal="center" vertical="center" shrinkToFit="1"/>
      <protection hidden="1"/>
    </xf>
    <xf numFmtId="0" fontId="40" fillId="0" borderId="0" xfId="1" applyFont="1"/>
    <xf numFmtId="0" fontId="42" fillId="0" borderId="0" xfId="1" applyFont="1" applyAlignment="1" applyProtection="1">
      <alignment vertical="center"/>
      <protection hidden="1"/>
    </xf>
    <xf numFmtId="0" fontId="5" fillId="0" borderId="0" xfId="1" applyFont="1" applyAlignment="1" applyProtection="1">
      <alignment vertical="center"/>
      <protection hidden="1"/>
    </xf>
    <xf numFmtId="0" fontId="7" fillId="0" borderId="19" xfId="12" applyFont="1" applyBorder="1" applyAlignment="1" applyProtection="1">
      <alignment horizontal="center" vertical="center"/>
      <protection hidden="1"/>
    </xf>
    <xf numFmtId="0" fontId="23" fillId="0" borderId="19" xfId="12" applyFont="1" applyBorder="1" applyAlignment="1" applyProtection="1">
      <alignment horizontal="center" vertical="center" wrapText="1"/>
      <protection hidden="1"/>
    </xf>
    <xf numFmtId="14" fontId="9" fillId="0" borderId="0" xfId="11" applyNumberFormat="1">
      <alignment vertical="center"/>
    </xf>
    <xf numFmtId="0" fontId="52" fillId="0" borderId="0" xfId="1" applyFont="1" applyAlignment="1">
      <alignment wrapText="1"/>
    </xf>
    <xf numFmtId="0" fontId="52" fillId="0" borderId="0" xfId="1" applyFont="1" applyAlignment="1">
      <alignment horizontal="right" wrapText="1"/>
    </xf>
    <xf numFmtId="0" fontId="55" fillId="0" borderId="0" xfId="1" applyFont="1" applyAlignment="1" applyProtection="1">
      <alignment horizontal="left" vertical="center"/>
      <protection hidden="1"/>
    </xf>
    <xf numFmtId="0" fontId="41" fillId="0" borderId="0" xfId="11" applyFont="1">
      <alignment vertical="center"/>
    </xf>
    <xf numFmtId="0" fontId="40" fillId="0" borderId="0" xfId="11" applyFont="1">
      <alignment vertical="center"/>
    </xf>
    <xf numFmtId="0" fontId="9" fillId="0" borderId="20" xfId="11" applyBorder="1">
      <alignment vertical="center"/>
    </xf>
    <xf numFmtId="178" fontId="9" fillId="0" borderId="5" xfId="11" applyNumberFormat="1" applyBorder="1" applyAlignment="1">
      <alignment horizontal="center" vertical="center"/>
    </xf>
    <xf numFmtId="0" fontId="9" fillId="0" borderId="21" xfId="11" applyBorder="1">
      <alignment vertical="center"/>
    </xf>
    <xf numFmtId="178" fontId="9" fillId="0" borderId="6" xfId="11" applyNumberFormat="1" applyBorder="1" applyAlignment="1">
      <alignment horizontal="center" vertical="center"/>
    </xf>
    <xf numFmtId="10" fontId="9" fillId="4" borderId="2" xfId="11" applyNumberFormat="1" applyFill="1" applyBorder="1" applyAlignment="1">
      <alignment horizontal="center" vertical="center"/>
    </xf>
    <xf numFmtId="0" fontId="29" fillId="0" borderId="0" xfId="12" applyFont="1" applyAlignment="1" applyProtection="1">
      <alignment horizontal="right" vertical="center"/>
      <protection hidden="1"/>
    </xf>
    <xf numFmtId="0" fontId="9" fillId="6" borderId="18" xfId="11" applyFill="1" applyBorder="1" applyAlignment="1">
      <alignment horizontal="center" vertical="center"/>
    </xf>
    <xf numFmtId="180" fontId="9" fillId="0" borderId="2" xfId="11" applyNumberFormat="1" applyBorder="1">
      <alignment vertical="center"/>
    </xf>
    <xf numFmtId="194" fontId="0" fillId="0" borderId="0" xfId="1" applyNumberFormat="1" applyFont="1"/>
    <xf numFmtId="0" fontId="9" fillId="0" borderId="0" xfId="12" applyFont="1" applyAlignment="1" applyProtection="1">
      <alignment vertical="center"/>
      <protection locked="0"/>
    </xf>
    <xf numFmtId="0" fontId="29" fillId="0" borderId="3" xfId="12" applyFont="1" applyBorder="1" applyAlignment="1" applyProtection="1">
      <alignment horizontal="right" vertical="center"/>
      <protection hidden="1"/>
    </xf>
    <xf numFmtId="0" fontId="57" fillId="0" borderId="0" xfId="1" applyFont="1" applyAlignment="1" applyProtection="1">
      <alignment vertical="center"/>
      <protection hidden="1"/>
    </xf>
    <xf numFmtId="0" fontId="56" fillId="0" borderId="0" xfId="1" applyFont="1" applyAlignment="1" applyProtection="1">
      <alignment vertical="center"/>
      <protection hidden="1"/>
    </xf>
    <xf numFmtId="0" fontId="53" fillId="0" borderId="0" xfId="12" applyFont="1" applyAlignment="1" applyProtection="1">
      <alignment horizontal="left" vertical="center"/>
      <protection hidden="1"/>
    </xf>
    <xf numFmtId="179" fontId="17" fillId="0" borderId="0" xfId="12" applyNumberFormat="1" applyFont="1" applyAlignment="1" applyProtection="1">
      <alignment horizontal="right" vertical="center" shrinkToFit="1"/>
      <protection hidden="1"/>
    </xf>
    <xf numFmtId="0" fontId="52" fillId="0" borderId="1" xfId="9" applyFont="1" applyBorder="1" applyAlignment="1">
      <alignment horizontal="right" wrapText="1"/>
    </xf>
    <xf numFmtId="0" fontId="0" fillId="0" borderId="0" xfId="1" applyFont="1"/>
    <xf numFmtId="0" fontId="52" fillId="0" borderId="0" xfId="9" applyFont="1" applyAlignment="1">
      <alignment horizontal="center"/>
    </xf>
    <xf numFmtId="0" fontId="52" fillId="0" borderId="0" xfId="9" applyFont="1" applyAlignment="1">
      <alignment horizontal="right" wrapText="1"/>
    </xf>
    <xf numFmtId="0" fontId="40" fillId="0" borderId="0" xfId="1" applyFont="1" applyAlignment="1" applyProtection="1">
      <alignment vertical="center"/>
      <protection hidden="1"/>
    </xf>
    <xf numFmtId="0" fontId="13" fillId="0" borderId="0" xfId="1" applyFont="1" applyAlignment="1" applyProtection="1">
      <alignment vertical="center"/>
      <protection hidden="1"/>
    </xf>
    <xf numFmtId="0" fontId="0" fillId="0" borderId="0" xfId="1" applyFont="1" applyAlignment="1" applyProtection="1">
      <alignment vertical="center"/>
      <protection hidden="1"/>
    </xf>
    <xf numFmtId="0" fontId="62" fillId="0" borderId="0" xfId="1" applyFont="1" applyAlignment="1" applyProtection="1">
      <alignment vertical="center"/>
      <protection hidden="1"/>
    </xf>
    <xf numFmtId="0" fontId="63" fillId="0" borderId="0" xfId="1" applyFont="1" applyAlignment="1" applyProtection="1">
      <alignment vertical="center"/>
      <protection hidden="1"/>
    </xf>
    <xf numFmtId="0" fontId="58" fillId="0" borderId="0" xfId="1" applyFont="1" applyAlignment="1" applyProtection="1">
      <alignment vertical="center"/>
      <protection hidden="1"/>
    </xf>
    <xf numFmtId="0" fontId="17" fillId="0" borderId="0" xfId="12" applyFont="1" applyAlignment="1" applyProtection="1">
      <alignment vertical="center"/>
      <protection hidden="1"/>
    </xf>
    <xf numFmtId="0" fontId="9" fillId="0" borderId="13" xfId="11" applyBorder="1">
      <alignment vertical="center"/>
    </xf>
    <xf numFmtId="0" fontId="9" fillId="0" borderId="2" xfId="1" applyFont="1" applyBorder="1" applyAlignment="1">
      <alignment vertical="center"/>
    </xf>
    <xf numFmtId="10" fontId="9" fillId="0" borderId="2" xfId="11" applyNumberFormat="1" applyBorder="1">
      <alignment vertical="center"/>
    </xf>
    <xf numFmtId="0" fontId="53" fillId="10" borderId="2" xfId="11" applyFont="1" applyFill="1" applyBorder="1">
      <alignment vertical="center"/>
    </xf>
    <xf numFmtId="179" fontId="20" fillId="0" borderId="0" xfId="12" applyNumberFormat="1" applyFont="1" applyAlignment="1" applyProtection="1">
      <alignment horizontal="right" vertical="center"/>
      <protection hidden="1"/>
    </xf>
    <xf numFmtId="0" fontId="37" fillId="0" borderId="19" xfId="12" applyFont="1" applyBorder="1" applyAlignment="1" applyProtection="1">
      <alignment horizontal="center" vertical="center" wrapText="1"/>
      <protection hidden="1"/>
    </xf>
    <xf numFmtId="189" fontId="18" fillId="0" borderId="19" xfId="12" applyNumberFormat="1" applyFont="1" applyBorder="1" applyAlignment="1" applyProtection="1">
      <alignment horizontal="center" vertical="center"/>
      <protection hidden="1"/>
    </xf>
    <xf numFmtId="0" fontId="9" fillId="4" borderId="2" xfId="11" applyFill="1" applyBorder="1" applyAlignment="1">
      <alignment horizontal="left" vertical="center"/>
    </xf>
    <xf numFmtId="0" fontId="68" fillId="0" borderId="0" xfId="1" applyFont="1" applyProtection="1">
      <protection hidden="1"/>
    </xf>
    <xf numFmtId="0" fontId="70" fillId="0" borderId="0" xfId="1" applyFont="1" applyAlignment="1" applyProtection="1">
      <alignment vertical="center"/>
      <protection hidden="1"/>
    </xf>
    <xf numFmtId="0" fontId="68" fillId="0" borderId="0" xfId="1" applyFont="1" applyAlignment="1">
      <alignment vertical="center"/>
    </xf>
    <xf numFmtId="10" fontId="69" fillId="0" borderId="0" xfId="1" applyNumberFormat="1" applyFont="1" applyAlignment="1">
      <alignment vertical="center"/>
    </xf>
    <xf numFmtId="0" fontId="68" fillId="0" borderId="0" xfId="1" applyFont="1" applyAlignment="1" applyProtection="1">
      <alignment vertical="center"/>
      <protection hidden="1"/>
    </xf>
    <xf numFmtId="0" fontId="34" fillId="0" borderId="0" xfId="1" applyFont="1" applyAlignment="1">
      <alignment vertical="center"/>
    </xf>
    <xf numFmtId="0" fontId="34" fillId="0" borderId="0" xfId="1" applyFont="1" applyAlignment="1" applyProtection="1">
      <alignment vertical="center"/>
      <protection hidden="1"/>
    </xf>
    <xf numFmtId="0" fontId="9" fillId="12" borderId="2" xfId="11" applyFill="1" applyBorder="1">
      <alignment vertical="center"/>
    </xf>
    <xf numFmtId="0" fontId="9" fillId="13" borderId="2" xfId="11" applyFill="1" applyBorder="1">
      <alignment vertical="center"/>
    </xf>
    <xf numFmtId="0" fontId="9" fillId="14" borderId="0" xfId="11" applyFill="1">
      <alignment vertical="center"/>
    </xf>
    <xf numFmtId="0" fontId="78" fillId="15" borderId="0" xfId="1" applyFont="1" applyFill="1" applyProtection="1">
      <protection hidden="1"/>
    </xf>
    <xf numFmtId="0" fontId="71" fillId="0" borderId="0" xfId="0" applyFont="1" applyAlignment="1">
      <alignment vertical="center"/>
    </xf>
    <xf numFmtId="0" fontId="33" fillId="0" borderId="0" xfId="1" applyFont="1" applyAlignment="1" applyProtection="1">
      <alignment vertical="center" shrinkToFit="1"/>
      <protection hidden="1"/>
    </xf>
    <xf numFmtId="0" fontId="45" fillId="0" borderId="0" xfId="1" applyFont="1" applyAlignment="1" applyProtection="1">
      <alignment horizontal="right" vertical="center"/>
      <protection hidden="1"/>
    </xf>
    <xf numFmtId="0" fontId="9" fillId="12" borderId="2" xfId="11" applyFill="1" applyBorder="1" applyAlignment="1">
      <alignment horizontal="center" vertical="center"/>
    </xf>
    <xf numFmtId="0" fontId="79" fillId="0" borderId="0" xfId="1" applyFont="1" applyAlignment="1" applyProtection="1">
      <alignment vertical="center"/>
      <protection hidden="1"/>
    </xf>
    <xf numFmtId="0" fontId="16" fillId="0" borderId="0" xfId="12" applyFont="1" applyProtection="1">
      <protection hidden="1"/>
    </xf>
    <xf numFmtId="0" fontId="38" fillId="0" borderId="11" xfId="12" applyFont="1" applyBorder="1" applyAlignment="1" applyProtection="1">
      <alignment horizontal="left" vertical="center"/>
      <protection hidden="1"/>
    </xf>
    <xf numFmtId="0" fontId="20" fillId="0" borderId="11" xfId="12" applyFont="1" applyBorder="1" applyAlignment="1" applyProtection="1">
      <alignment horizontal="center" vertical="center" shrinkToFit="1"/>
      <protection hidden="1"/>
    </xf>
    <xf numFmtId="0" fontId="37" fillId="0" borderId="11" xfId="12" applyFont="1" applyBorder="1" applyAlignment="1" applyProtection="1">
      <alignment vertical="center"/>
      <protection hidden="1"/>
    </xf>
    <xf numFmtId="0" fontId="38" fillId="0" borderId="11" xfId="12" applyFont="1" applyBorder="1" applyAlignment="1" applyProtection="1">
      <alignment horizontal="center" vertical="center"/>
      <protection hidden="1"/>
    </xf>
    <xf numFmtId="0" fontId="38" fillId="0" borderId="11" xfId="12" applyFont="1" applyBorder="1" applyAlignment="1" applyProtection="1">
      <alignment vertical="center"/>
      <protection hidden="1"/>
    </xf>
    <xf numFmtId="0" fontId="9" fillId="0" borderId="11" xfId="12" applyFont="1" applyBorder="1" applyAlignment="1" applyProtection="1">
      <alignment vertical="center"/>
      <protection hidden="1"/>
    </xf>
    <xf numFmtId="0" fontId="53" fillId="0" borderId="11" xfId="12" applyFont="1" applyBorder="1" applyAlignment="1" applyProtection="1">
      <alignment horizontal="right" vertical="center"/>
      <protection hidden="1"/>
    </xf>
    <xf numFmtId="0" fontId="30" fillId="0" borderId="0" xfId="12" applyFont="1" applyAlignment="1" applyProtection="1">
      <alignment horizontal="center" vertical="center"/>
      <protection hidden="1"/>
    </xf>
    <xf numFmtId="190" fontId="18" fillId="0" borderId="0" xfId="12" applyNumberFormat="1" applyFont="1" applyAlignment="1" applyProtection="1">
      <alignment horizontal="center" vertical="center" shrinkToFit="1"/>
      <protection hidden="1"/>
    </xf>
    <xf numFmtId="0" fontId="17" fillId="0" borderId="0" xfId="12" applyFont="1" applyAlignment="1" applyProtection="1">
      <alignment horizontal="center" vertical="center" shrinkToFit="1"/>
      <protection hidden="1"/>
    </xf>
    <xf numFmtId="188" fontId="17" fillId="0" borderId="0" xfId="12" applyNumberFormat="1" applyFont="1" applyAlignment="1" applyProtection="1">
      <alignment vertical="center"/>
      <protection hidden="1"/>
    </xf>
    <xf numFmtId="188" fontId="19" fillId="0" borderId="0" xfId="12" applyNumberFormat="1" applyFont="1" applyAlignment="1" applyProtection="1">
      <alignment vertical="center" shrinkToFit="1"/>
      <protection hidden="1"/>
    </xf>
    <xf numFmtId="183" fontId="25" fillId="0" borderId="0" xfId="12" applyNumberFormat="1" applyFont="1" applyAlignment="1" applyProtection="1">
      <alignment horizontal="center" vertical="center"/>
      <protection hidden="1"/>
    </xf>
    <xf numFmtId="191" fontId="25" fillId="0" borderId="0" xfId="12" applyNumberFormat="1" applyFont="1" applyAlignment="1" applyProtection="1">
      <alignment horizontal="center" vertical="center"/>
      <protection hidden="1"/>
    </xf>
    <xf numFmtId="183" fontId="28" fillId="0" borderId="0" xfId="12" applyNumberFormat="1" applyFont="1" applyAlignment="1" applyProtection="1">
      <alignment horizontal="center" vertical="center"/>
      <protection hidden="1"/>
    </xf>
    <xf numFmtId="183" fontId="20" fillId="0" borderId="0" xfId="12" applyNumberFormat="1" applyFont="1" applyAlignment="1" applyProtection="1">
      <alignment horizontal="right" vertical="center"/>
      <protection hidden="1"/>
    </xf>
    <xf numFmtId="0" fontId="17" fillId="0" borderId="16" xfId="12" applyFont="1" applyBorder="1" applyAlignment="1" applyProtection="1">
      <alignment horizontal="center" vertical="center"/>
      <protection hidden="1"/>
    </xf>
    <xf numFmtId="183" fontId="27" fillId="0" borderId="16" xfId="12" applyNumberFormat="1" applyFont="1" applyBorder="1" applyAlignment="1" applyProtection="1">
      <alignment horizontal="center" vertical="center" shrinkToFit="1"/>
      <protection hidden="1"/>
    </xf>
    <xf numFmtId="180" fontId="0" fillId="0" borderId="0" xfId="1" applyNumberFormat="1" applyFont="1"/>
    <xf numFmtId="0" fontId="5" fillId="0" borderId="1" xfId="9" applyFont="1" applyBorder="1" applyAlignment="1">
      <alignment horizontal="right" wrapText="1"/>
    </xf>
    <xf numFmtId="192" fontId="9" fillId="4" borderId="2" xfId="11" applyNumberFormat="1" applyFill="1" applyBorder="1" applyAlignment="1">
      <alignment horizontal="center" vertical="center"/>
    </xf>
    <xf numFmtId="0" fontId="80" fillId="0" borderId="0" xfId="1" applyFont="1" applyAlignment="1" applyProtection="1">
      <alignment vertical="center"/>
      <protection hidden="1"/>
    </xf>
    <xf numFmtId="0" fontId="65" fillId="0" borderId="0" xfId="1" applyFont="1" applyAlignment="1" applyProtection="1">
      <alignment vertical="center"/>
      <protection hidden="1"/>
    </xf>
    <xf numFmtId="0" fontId="34" fillId="0" borderId="0" xfId="1" applyFont="1" applyAlignment="1" applyProtection="1">
      <alignment horizontal="right" vertical="center"/>
      <protection hidden="1"/>
    </xf>
    <xf numFmtId="0" fontId="43" fillId="0" borderId="0" xfId="1" applyFont="1" applyAlignment="1" applyProtection="1">
      <alignment vertical="center"/>
      <protection hidden="1"/>
    </xf>
    <xf numFmtId="0" fontId="66" fillId="0" borderId="0" xfId="1" applyFont="1" applyAlignment="1" applyProtection="1">
      <alignment vertical="center"/>
      <protection hidden="1"/>
    </xf>
    <xf numFmtId="0" fontId="67" fillId="0" borderId="0" xfId="1" applyFont="1" applyAlignment="1" applyProtection="1">
      <alignment vertical="center"/>
      <protection hidden="1"/>
    </xf>
    <xf numFmtId="0" fontId="38" fillId="0" borderId="0" xfId="12" applyFont="1" applyAlignment="1" applyProtection="1">
      <alignment horizontal="left" vertical="center"/>
      <protection hidden="1"/>
    </xf>
    <xf numFmtId="0" fontId="81" fillId="0" borderId="0" xfId="1" applyFont="1" applyAlignment="1" applyProtection="1">
      <alignment vertical="center"/>
      <protection hidden="1"/>
    </xf>
    <xf numFmtId="0" fontId="0" fillId="0" borderId="0" xfId="0" applyAlignment="1">
      <alignment vertical="center"/>
    </xf>
    <xf numFmtId="0" fontId="0" fillId="0" borderId="2" xfId="2" applyFont="1" applyBorder="1" applyAlignment="1" applyProtection="1">
      <alignment shrinkToFit="1"/>
      <protection hidden="1"/>
    </xf>
    <xf numFmtId="0" fontId="0" fillId="16" borderId="2" xfId="0" applyFill="1" applyBorder="1" applyAlignment="1">
      <alignment vertical="center"/>
    </xf>
    <xf numFmtId="0" fontId="75" fillId="13" borderId="2" xfId="2" applyFont="1" applyFill="1" applyBorder="1" applyAlignment="1" applyProtection="1">
      <alignment shrinkToFit="1"/>
      <protection hidden="1"/>
    </xf>
    <xf numFmtId="0" fontId="0" fillId="0" borderId="2" xfId="0" applyBorder="1" applyAlignment="1">
      <alignment vertical="center"/>
    </xf>
    <xf numFmtId="0" fontId="0" fillId="17" borderId="2" xfId="0" applyFill="1" applyBorder="1" applyAlignment="1">
      <alignment vertical="center"/>
    </xf>
    <xf numFmtId="0" fontId="0" fillId="18" borderId="2" xfId="0" applyFill="1" applyBorder="1" applyAlignment="1">
      <alignment horizontal="center" vertical="center"/>
    </xf>
    <xf numFmtId="0" fontId="0" fillId="18" borderId="2" xfId="0" applyFill="1" applyBorder="1" applyAlignment="1">
      <alignment vertical="center"/>
    </xf>
    <xf numFmtId="0" fontId="0" fillId="19" borderId="2" xfId="0" applyFill="1" applyBorder="1" applyAlignment="1">
      <alignment vertical="center"/>
    </xf>
    <xf numFmtId="0" fontId="0" fillId="0" borderId="2" xfId="0" applyBorder="1" applyAlignment="1">
      <alignment horizontal="center" vertical="center"/>
    </xf>
    <xf numFmtId="0" fontId="75" fillId="0" borderId="2" xfId="2" applyFont="1" applyBorder="1" applyAlignment="1" applyProtection="1">
      <alignment horizontal="center" shrinkToFit="1"/>
      <protection hidden="1"/>
    </xf>
    <xf numFmtId="0" fontId="3" fillId="0" borderId="11" xfId="1" applyFont="1" applyBorder="1" applyProtection="1">
      <protection hidden="1"/>
    </xf>
    <xf numFmtId="0" fontId="14" fillId="0" borderId="0" xfId="12" applyFont="1" applyAlignment="1" applyProtection="1">
      <alignment vertical="center"/>
      <protection hidden="1"/>
    </xf>
    <xf numFmtId="0" fontId="22" fillId="0" borderId="0" xfId="12" applyFont="1" applyAlignment="1" applyProtection="1">
      <alignment horizontal="center" vertical="center"/>
      <protection hidden="1"/>
    </xf>
    <xf numFmtId="0" fontId="42" fillId="0" borderId="0" xfId="1" applyFont="1" applyProtection="1">
      <protection hidden="1"/>
    </xf>
    <xf numFmtId="0" fontId="40" fillId="0" borderId="0" xfId="1" applyFont="1" applyProtection="1">
      <protection hidden="1"/>
    </xf>
    <xf numFmtId="0" fontId="60" fillId="0" borderId="0" xfId="1" applyFont="1" applyProtection="1">
      <protection hidden="1"/>
    </xf>
    <xf numFmtId="0" fontId="43" fillId="0" borderId="0" xfId="1" applyFont="1" applyProtection="1">
      <protection hidden="1"/>
    </xf>
    <xf numFmtId="0" fontId="40" fillId="0" borderId="0" xfId="1" applyFont="1" applyAlignment="1">
      <alignment horizontal="center" vertical="center"/>
    </xf>
    <xf numFmtId="10" fontId="40" fillId="0" borderId="0" xfId="1" applyNumberFormat="1" applyFont="1" applyAlignment="1">
      <alignment horizontal="center" vertical="center"/>
    </xf>
    <xf numFmtId="0" fontId="56" fillId="0" borderId="0" xfId="1" applyFont="1" applyProtection="1">
      <protection hidden="1"/>
    </xf>
    <xf numFmtId="0" fontId="59" fillId="0" borderId="0" xfId="1" applyFont="1"/>
    <xf numFmtId="10" fontId="61" fillId="0" borderId="0" xfId="1" applyNumberFormat="1" applyFont="1"/>
    <xf numFmtId="0" fontId="46" fillId="0" borderId="0" xfId="1" applyFont="1"/>
    <xf numFmtId="10" fontId="48" fillId="0" borderId="0" xfId="1" applyNumberFormat="1" applyFont="1"/>
    <xf numFmtId="0" fontId="68" fillId="0" borderId="0" xfId="1" applyFont="1"/>
    <xf numFmtId="10" fontId="69" fillId="0" borderId="0" xfId="1" applyNumberFormat="1" applyFont="1"/>
    <xf numFmtId="0" fontId="9" fillId="20" borderId="2" xfId="11" applyFill="1" applyBorder="1">
      <alignment vertical="center"/>
    </xf>
    <xf numFmtId="0" fontId="50" fillId="0" borderId="8" xfId="12" applyFont="1" applyBorder="1" applyAlignment="1" applyProtection="1">
      <alignment horizontal="center" vertical="center" shrinkToFit="1"/>
      <protection hidden="1"/>
    </xf>
    <xf numFmtId="0" fontId="56" fillId="0" borderId="0" xfId="2" applyFont="1" applyAlignment="1" applyProtection="1">
      <alignment vertical="center"/>
      <protection hidden="1"/>
    </xf>
    <xf numFmtId="0" fontId="70" fillId="0" borderId="0" xfId="2" applyFont="1" applyAlignment="1" applyProtection="1">
      <alignment vertical="center"/>
      <protection hidden="1"/>
    </xf>
    <xf numFmtId="0" fontId="56" fillId="0" borderId="0" xfId="1" applyFont="1" applyAlignment="1" applyProtection="1">
      <alignment horizontal="center" vertical="center"/>
      <protection hidden="1"/>
    </xf>
    <xf numFmtId="0" fontId="34" fillId="0" borderId="0" xfId="1" applyFont="1" applyAlignment="1" applyProtection="1">
      <alignment horizontal="left" vertical="center"/>
      <protection hidden="1"/>
    </xf>
    <xf numFmtId="0" fontId="13" fillId="0" borderId="0" xfId="1" applyFont="1" applyAlignment="1" applyProtection="1">
      <alignment horizontal="right"/>
      <protection hidden="1"/>
    </xf>
    <xf numFmtId="0" fontId="13" fillId="0" borderId="0" xfId="1" applyFont="1" applyAlignment="1" applyProtection="1">
      <alignment horizontal="left"/>
      <protection hidden="1"/>
    </xf>
    <xf numFmtId="184" fontId="13" fillId="0" borderId="0" xfId="1" applyNumberFormat="1" applyFont="1" applyAlignment="1" applyProtection="1">
      <alignment horizontal="left"/>
      <protection hidden="1"/>
    </xf>
    <xf numFmtId="0" fontId="13" fillId="0" borderId="0" xfId="1" applyFont="1" applyProtection="1">
      <protection hidden="1"/>
    </xf>
    <xf numFmtId="0" fontId="5" fillId="0" borderId="0" xfId="1" applyFont="1" applyAlignment="1" applyProtection="1">
      <alignment horizontal="right"/>
      <protection hidden="1"/>
    </xf>
    <xf numFmtId="0" fontId="42" fillId="0" borderId="0" xfId="1" applyFont="1" applyAlignment="1" applyProtection="1">
      <alignment horizontal="right"/>
      <protection hidden="1"/>
    </xf>
    <xf numFmtId="57" fontId="5" fillId="0" borderId="0" xfId="1" applyNumberFormat="1" applyFont="1" applyAlignment="1" applyProtection="1">
      <alignment horizontal="center"/>
      <protection hidden="1"/>
    </xf>
    <xf numFmtId="57" fontId="13" fillId="0" borderId="0" xfId="1" applyNumberFormat="1" applyFont="1" applyAlignment="1" applyProtection="1">
      <alignment horizontal="right"/>
      <protection hidden="1"/>
    </xf>
    <xf numFmtId="179" fontId="68" fillId="0" borderId="0" xfId="1" applyNumberFormat="1" applyFont="1" applyAlignment="1" applyProtection="1">
      <alignment horizontal="center" vertical="center"/>
      <protection hidden="1"/>
    </xf>
    <xf numFmtId="179" fontId="68" fillId="0" borderId="0" xfId="1" applyNumberFormat="1" applyFont="1" applyAlignment="1" applyProtection="1">
      <alignment vertical="center" shrinkToFit="1"/>
      <protection hidden="1"/>
    </xf>
    <xf numFmtId="179" fontId="68" fillId="0" borderId="0" xfId="1" applyNumberFormat="1" applyFont="1" applyAlignment="1" applyProtection="1">
      <alignment horizontal="center" vertical="center" shrinkToFit="1"/>
      <protection hidden="1"/>
    </xf>
    <xf numFmtId="0" fontId="85" fillId="13" borderId="2" xfId="11" applyFont="1" applyFill="1" applyBorder="1" applyAlignment="1">
      <alignment horizontal="center" vertical="center"/>
    </xf>
    <xf numFmtId="0" fontId="9" fillId="13" borderId="2" xfId="11" applyFill="1" applyBorder="1" applyAlignment="1">
      <alignment horizontal="center" vertical="center"/>
    </xf>
    <xf numFmtId="0" fontId="85" fillId="23" borderId="2" xfId="11" applyFont="1" applyFill="1" applyBorder="1" applyAlignment="1">
      <alignment horizontal="center" vertical="center"/>
    </xf>
    <xf numFmtId="14" fontId="9" fillId="23" borderId="2" xfId="11" applyNumberFormat="1" applyFill="1" applyBorder="1" applyAlignment="1">
      <alignment horizontal="center" vertical="center"/>
    </xf>
    <xf numFmtId="180" fontId="9" fillId="23" borderId="2" xfId="11" applyNumberFormat="1" applyFill="1" applyBorder="1" applyAlignment="1">
      <alignment horizontal="center" vertical="center"/>
    </xf>
    <xf numFmtId="0" fontId="9" fillId="22" borderId="2" xfId="11" applyFill="1" applyBorder="1" applyAlignment="1">
      <alignment horizontal="center" vertical="center"/>
    </xf>
    <xf numFmtId="0" fontId="85" fillId="0" borderId="2" xfId="11" applyFont="1" applyBorder="1" applyAlignment="1">
      <alignment horizontal="center" vertical="center"/>
    </xf>
    <xf numFmtId="196" fontId="9" fillId="23" borderId="2" xfId="11" applyNumberFormat="1" applyFill="1" applyBorder="1" applyAlignment="1">
      <alignment horizontal="center" vertical="center"/>
    </xf>
    <xf numFmtId="194" fontId="0" fillId="0" borderId="0" xfId="0" applyNumberFormat="1"/>
    <xf numFmtId="0" fontId="9" fillId="19" borderId="2" xfId="11" applyFill="1" applyBorder="1" applyAlignment="1">
      <alignment horizontal="center" vertical="center"/>
    </xf>
    <xf numFmtId="0" fontId="85" fillId="19" borderId="2" xfId="0" applyFont="1" applyFill="1" applyBorder="1" applyAlignment="1">
      <alignment horizontal="left" vertical="center"/>
    </xf>
    <xf numFmtId="188" fontId="85" fillId="19" borderId="2" xfId="0" applyNumberFormat="1" applyFont="1" applyFill="1" applyBorder="1" applyAlignment="1">
      <alignment vertical="center"/>
    </xf>
    <xf numFmtId="0" fontId="9" fillId="0" borderId="2" xfId="11" applyBorder="1" applyAlignment="1">
      <alignment horizontal="right" vertical="center"/>
    </xf>
    <xf numFmtId="0" fontId="9" fillId="13" borderId="2" xfId="11" applyFill="1" applyBorder="1" applyAlignment="1">
      <alignment horizontal="right" vertical="center"/>
    </xf>
    <xf numFmtId="0" fontId="85" fillId="13" borderId="2" xfId="1" applyFont="1" applyFill="1" applyBorder="1" applyAlignment="1">
      <alignment vertical="center"/>
    </xf>
    <xf numFmtId="188" fontId="85" fillId="13" borderId="2" xfId="0" applyNumberFormat="1" applyFont="1" applyFill="1" applyBorder="1" applyAlignment="1">
      <alignment vertical="center"/>
    </xf>
    <xf numFmtId="179" fontId="9" fillId="0" borderId="2" xfId="11" applyNumberFormat="1" applyBorder="1">
      <alignment vertical="center"/>
    </xf>
    <xf numFmtId="0" fontId="85" fillId="0" borderId="2" xfId="0" applyFont="1" applyBorder="1" applyAlignment="1">
      <alignment vertical="center"/>
    </xf>
    <xf numFmtId="197" fontId="85" fillId="0" borderId="2" xfId="0" applyNumberFormat="1" applyFont="1" applyBorder="1" applyAlignment="1">
      <alignment vertical="center"/>
    </xf>
    <xf numFmtId="0" fontId="0" fillId="0" borderId="2" xfId="0" applyBorder="1"/>
    <xf numFmtId="194" fontId="0" fillId="0" borderId="2" xfId="0" applyNumberFormat="1" applyBorder="1"/>
    <xf numFmtId="0" fontId="9" fillId="13" borderId="2" xfId="11" applyFill="1" applyBorder="1" applyAlignment="1">
      <alignment horizontal="left" vertical="center"/>
    </xf>
    <xf numFmtId="0" fontId="9" fillId="19" borderId="2" xfId="11" applyFill="1" applyBorder="1">
      <alignment vertical="center"/>
    </xf>
    <xf numFmtId="0" fontId="0" fillId="0" borderId="2" xfId="0" applyBorder="1" applyAlignment="1">
      <alignment horizontal="left" vertical="center"/>
    </xf>
    <xf numFmtId="14" fontId="15" fillId="13" borderId="2" xfId="5" applyNumberFormat="1" applyFill="1" applyBorder="1"/>
    <xf numFmtId="179" fontId="9" fillId="13" borderId="2" xfId="11" applyNumberFormat="1" applyFill="1" applyBorder="1" applyAlignment="1">
      <alignment horizontal="center" vertical="center"/>
    </xf>
    <xf numFmtId="188" fontId="0" fillId="0" borderId="2" xfId="0" applyNumberFormat="1" applyBorder="1" applyAlignment="1">
      <alignment vertical="center"/>
    </xf>
    <xf numFmtId="0" fontId="7" fillId="0" borderId="0" xfId="1" applyFont="1" applyAlignment="1">
      <alignment horizontal="right"/>
    </xf>
    <xf numFmtId="14" fontId="85" fillId="3" borderId="2" xfId="11" applyNumberFormat="1" applyFont="1" applyFill="1" applyBorder="1" applyAlignment="1">
      <alignment horizontal="center" vertical="center"/>
    </xf>
    <xf numFmtId="180" fontId="85" fillId="0" borderId="2" xfId="11" applyNumberFormat="1" applyFont="1" applyBorder="1" applyAlignment="1">
      <alignment horizontal="center" vertical="center"/>
    </xf>
    <xf numFmtId="14" fontId="85" fillId="0" borderId="2" xfId="11" applyNumberFormat="1" applyFont="1" applyBorder="1" applyAlignment="1">
      <alignment horizontal="center" vertical="center"/>
    </xf>
    <xf numFmtId="0" fontId="85" fillId="4" borderId="2" xfId="11" applyFont="1" applyFill="1" applyBorder="1" applyAlignment="1">
      <alignment horizontal="center" vertical="center"/>
    </xf>
    <xf numFmtId="0" fontId="0" fillId="20" borderId="2" xfId="0" applyFill="1" applyBorder="1"/>
    <xf numFmtId="0" fontId="85" fillId="6" borderId="2" xfId="11" applyFont="1" applyFill="1" applyBorder="1" applyAlignment="1">
      <alignment horizontal="center" vertical="center"/>
    </xf>
    <xf numFmtId="0" fontId="9" fillId="0" borderId="4" xfId="11" applyBorder="1" applyAlignment="1">
      <alignment horizontal="center" vertical="center"/>
    </xf>
    <xf numFmtId="0" fontId="85" fillId="0" borderId="0" xfId="11" applyFont="1" applyAlignment="1">
      <alignment horizontal="center" vertical="center"/>
    </xf>
    <xf numFmtId="0" fontId="9" fillId="24" borderId="2" xfId="11" applyFill="1" applyBorder="1" applyAlignment="1">
      <alignment horizontal="center" vertical="center"/>
    </xf>
    <xf numFmtId="0" fontId="85" fillId="13" borderId="2" xfId="0" applyFont="1" applyFill="1" applyBorder="1" applyAlignment="1">
      <alignment horizontal="center" vertical="center"/>
    </xf>
    <xf numFmtId="0" fontId="9" fillId="13" borderId="2" xfId="11" applyFill="1" applyBorder="1" applyProtection="1">
      <alignment vertical="center"/>
      <protection locked="0" hidden="1"/>
    </xf>
    <xf numFmtId="0" fontId="85" fillId="0" borderId="0" xfId="11" applyFont="1">
      <alignment vertical="center"/>
    </xf>
    <xf numFmtId="0" fontId="86" fillId="2" borderId="0" xfId="12" applyFont="1" applyFill="1" applyAlignment="1" applyProtection="1">
      <alignment vertical="center"/>
      <protection hidden="1"/>
    </xf>
    <xf numFmtId="0" fontId="7" fillId="0" borderId="24" xfId="12" applyFont="1" applyBorder="1" applyAlignment="1" applyProtection="1">
      <alignment horizontal="center" vertical="center"/>
      <protection hidden="1"/>
    </xf>
    <xf numFmtId="0" fontId="85" fillId="2" borderId="0" xfId="12" applyFont="1" applyFill="1" applyAlignment="1" applyProtection="1">
      <alignment vertical="center"/>
      <protection hidden="1"/>
    </xf>
    <xf numFmtId="0" fontId="87" fillId="0" borderId="0" xfId="12" applyFont="1" applyAlignment="1" applyProtection="1">
      <alignment horizontal="right" vertical="center"/>
      <protection hidden="1"/>
    </xf>
    <xf numFmtId="0" fontId="7" fillId="0" borderId="11" xfId="12" applyFont="1" applyBorder="1" applyAlignment="1" applyProtection="1">
      <alignment horizontal="center" vertical="center"/>
      <protection hidden="1"/>
    </xf>
    <xf numFmtId="0" fontId="87" fillId="0" borderId="11" xfId="12" applyFont="1" applyBorder="1" applyAlignment="1" applyProtection="1">
      <alignment horizontal="center" vertical="center"/>
      <protection hidden="1"/>
    </xf>
    <xf numFmtId="0" fontId="20" fillId="0" borderId="11" xfId="12" applyFont="1" applyBorder="1" applyAlignment="1" applyProtection="1">
      <alignment vertical="center"/>
      <protection hidden="1"/>
    </xf>
    <xf numFmtId="0" fontId="89" fillId="0" borderId="11" xfId="12" applyFont="1" applyBorder="1" applyAlignment="1" applyProtection="1">
      <alignment horizontal="left" vertical="center"/>
      <protection hidden="1"/>
    </xf>
    <xf numFmtId="0" fontId="89" fillId="0" borderId="0" xfId="12" applyFont="1" applyAlignment="1" applyProtection="1">
      <alignment horizontal="center" vertical="center"/>
      <protection hidden="1"/>
    </xf>
    <xf numFmtId="0" fontId="41" fillId="0" borderId="0" xfId="6" applyFont="1"/>
    <xf numFmtId="10" fontId="41" fillId="0" borderId="0" xfId="6" applyNumberFormat="1" applyFont="1"/>
    <xf numFmtId="178" fontId="41" fillId="0" borderId="0" xfId="6" applyNumberFormat="1" applyFont="1"/>
    <xf numFmtId="0" fontId="6" fillId="0" borderId="0" xfId="6"/>
    <xf numFmtId="0" fontId="9" fillId="0" borderId="0" xfId="5" applyFont="1"/>
    <xf numFmtId="0" fontId="5" fillId="0" borderId="0" xfId="1" applyFont="1" applyAlignment="1">
      <alignment horizontal="center"/>
    </xf>
    <xf numFmtId="0" fontId="5" fillId="0" borderId="0" xfId="8" applyFont="1" applyAlignment="1">
      <alignment horizontal="center"/>
    </xf>
    <xf numFmtId="0" fontId="5" fillId="0" borderId="0" xfId="9" applyFont="1" applyAlignment="1">
      <alignment horizontal="center"/>
    </xf>
    <xf numFmtId="0" fontId="5" fillId="0" borderId="0" xfId="1" applyFont="1" applyAlignment="1">
      <alignment wrapText="1"/>
    </xf>
    <xf numFmtId="0" fontId="5" fillId="0" borderId="0" xfId="8" applyFont="1" applyAlignment="1">
      <alignment wrapText="1"/>
    </xf>
    <xf numFmtId="0" fontId="5" fillId="0" borderId="0" xfId="8" applyFont="1" applyAlignment="1">
      <alignment horizontal="right" wrapText="1"/>
    </xf>
    <xf numFmtId="0" fontId="5" fillId="0" borderId="0" xfId="9" applyFont="1" applyAlignment="1">
      <alignment horizontal="right" wrapText="1"/>
    </xf>
    <xf numFmtId="0" fontId="5" fillId="0" borderId="0" xfId="7" applyFont="1" applyAlignment="1">
      <alignment wrapText="1"/>
    </xf>
    <xf numFmtId="0" fontId="5" fillId="0" borderId="0" xfId="7" applyFont="1" applyAlignment="1">
      <alignment horizontal="right" wrapText="1"/>
    </xf>
    <xf numFmtId="0" fontId="9" fillId="0" borderId="0" xfId="4"/>
    <xf numFmtId="0" fontId="5" fillId="0" borderId="0" xfId="1" applyFont="1" applyAlignment="1">
      <alignment horizontal="right" wrapText="1"/>
    </xf>
    <xf numFmtId="0" fontId="5" fillId="0" borderId="0" xfId="10" applyFont="1" applyAlignment="1">
      <alignment horizontal="right" wrapText="1"/>
    </xf>
    <xf numFmtId="10" fontId="6" fillId="0" borderId="0" xfId="6" applyNumberFormat="1"/>
    <xf numFmtId="10" fontId="5" fillId="0" borderId="0" xfId="10" applyNumberFormat="1" applyFont="1" applyAlignment="1">
      <alignment horizontal="right" wrapText="1"/>
    </xf>
    <xf numFmtId="0" fontId="5" fillId="0" borderId="0" xfId="7" applyFont="1" applyAlignment="1">
      <alignment horizontal="center"/>
    </xf>
    <xf numFmtId="0" fontId="9" fillId="25" borderId="2" xfId="11" applyFill="1" applyBorder="1">
      <alignment vertical="center"/>
    </xf>
    <xf numFmtId="0" fontId="93" fillId="25" borderId="2" xfId="11" applyFont="1" applyFill="1" applyBorder="1">
      <alignment vertical="center"/>
    </xf>
    <xf numFmtId="0" fontId="9" fillId="0" borderId="0" xfId="15">
      <alignment vertical="center"/>
    </xf>
    <xf numFmtId="0" fontId="9" fillId="13" borderId="2" xfId="15" applyFill="1" applyBorder="1">
      <alignment vertical="center"/>
    </xf>
    <xf numFmtId="0" fontId="0" fillId="0" borderId="0" xfId="15" applyFont="1">
      <alignment vertical="center"/>
    </xf>
    <xf numFmtId="0" fontId="7" fillId="0" borderId="0" xfId="16" applyFont="1"/>
    <xf numFmtId="0" fontId="9" fillId="0" borderId="0" xfId="17">
      <alignment vertical="center"/>
    </xf>
    <xf numFmtId="0" fontId="94" fillId="0" borderId="0" xfId="17" applyFont="1">
      <alignment vertical="center"/>
    </xf>
    <xf numFmtId="0" fontId="8" fillId="0" borderId="2" xfId="16" applyFont="1" applyBorder="1" applyAlignment="1">
      <alignment horizontal="right"/>
    </xf>
    <xf numFmtId="0" fontId="7" fillId="25" borderId="2" xfId="16" applyFont="1" applyFill="1" applyBorder="1"/>
    <xf numFmtId="0" fontId="0" fillId="0" borderId="2" xfId="15" applyFont="1" applyBorder="1">
      <alignment vertical="center"/>
    </xf>
    <xf numFmtId="0" fontId="0" fillId="0" borderId="2" xfId="15" applyFont="1" applyBorder="1" applyAlignment="1">
      <alignment horizontal="center" vertical="center"/>
    </xf>
    <xf numFmtId="0" fontId="91" fillId="9" borderId="22" xfId="18" applyFont="1" applyFill="1" applyBorder="1" applyAlignment="1">
      <alignment horizontal="center"/>
    </xf>
    <xf numFmtId="0" fontId="0" fillId="0" borderId="2" xfId="15" applyFont="1" applyBorder="1" applyAlignment="1">
      <alignment horizontal="right" vertical="center"/>
    </xf>
    <xf numFmtId="0" fontId="9" fillId="25" borderId="2" xfId="15" applyFill="1" applyBorder="1">
      <alignment vertical="center"/>
    </xf>
    <xf numFmtId="0" fontId="15" fillId="13" borderId="2" xfId="19" applyFill="1" applyBorder="1" applyAlignment="1">
      <alignment wrapText="1"/>
    </xf>
    <xf numFmtId="0" fontId="9" fillId="0" borderId="2" xfId="15" applyBorder="1">
      <alignment vertical="center"/>
    </xf>
    <xf numFmtId="0" fontId="9" fillId="0" borderId="7" xfId="15" applyBorder="1">
      <alignment vertical="center"/>
    </xf>
    <xf numFmtId="0" fontId="91" fillId="0" borderId="1" xfId="18" applyFont="1" applyBorder="1" applyAlignment="1">
      <alignment wrapText="1"/>
    </xf>
    <xf numFmtId="0" fontId="8" fillId="0" borderId="0" xfId="16" applyFont="1" applyAlignment="1">
      <alignment horizontal="right"/>
    </xf>
    <xf numFmtId="0" fontId="7" fillId="20" borderId="2" xfId="16" applyFont="1" applyFill="1" applyBorder="1"/>
    <xf numFmtId="0" fontId="8" fillId="0" borderId="0" xfId="16" applyFont="1" applyAlignment="1">
      <alignment horizontal="center"/>
    </xf>
    <xf numFmtId="0" fontId="8" fillId="12" borderId="2" xfId="16" applyFont="1" applyFill="1" applyBorder="1" applyAlignment="1">
      <alignment horizontal="center" vertical="center"/>
    </xf>
    <xf numFmtId="0" fontId="7" fillId="12" borderId="2" xfId="16" applyFont="1" applyFill="1" applyBorder="1" applyAlignment="1">
      <alignment horizontal="center" vertical="center"/>
    </xf>
    <xf numFmtId="10" fontId="7" fillId="12" borderId="2" xfId="16" applyNumberFormat="1" applyFont="1" applyFill="1" applyBorder="1" applyAlignment="1">
      <alignment horizontal="center" vertical="center"/>
    </xf>
    <xf numFmtId="0" fontId="52" fillId="0" borderId="0" xfId="16" applyFont="1" applyAlignment="1">
      <alignment horizontal="center"/>
    </xf>
    <xf numFmtId="0" fontId="52" fillId="0" borderId="0" xfId="20" applyFont="1" applyAlignment="1">
      <alignment horizontal="center"/>
    </xf>
    <xf numFmtId="0" fontId="52" fillId="0" borderId="0" xfId="20" applyFont="1" applyAlignment="1">
      <alignment horizontal="right" wrapText="1"/>
    </xf>
    <xf numFmtId="0" fontId="52" fillId="0" borderId="0" xfId="16" applyFont="1" applyAlignment="1">
      <alignment wrapText="1"/>
    </xf>
    <xf numFmtId="0" fontId="95" fillId="0" borderId="1" xfId="21" applyFont="1" applyBorder="1" applyAlignment="1">
      <alignment wrapText="1"/>
    </xf>
    <xf numFmtId="0" fontId="95" fillId="0" borderId="1" xfId="21" applyFont="1" applyBorder="1" applyAlignment="1">
      <alignment horizontal="right" wrapText="1"/>
    </xf>
    <xf numFmtId="198" fontId="95" fillId="0" borderId="1" xfId="21" applyNumberFormat="1" applyFont="1" applyBorder="1" applyAlignment="1">
      <alignment horizontal="right" wrapText="1"/>
    </xf>
    <xf numFmtId="0" fontId="94" fillId="0" borderId="0" xfId="21" applyFont="1"/>
    <xf numFmtId="0" fontId="91" fillId="9" borderId="22" xfId="24" applyFont="1" applyFill="1" applyBorder="1" applyAlignment="1">
      <alignment horizontal="center"/>
    </xf>
    <xf numFmtId="0" fontId="91" fillId="0" borderId="1" xfId="24" applyFont="1" applyBorder="1" applyAlignment="1">
      <alignment wrapText="1"/>
    </xf>
    <xf numFmtId="0" fontId="90" fillId="0" borderId="0" xfId="24"/>
    <xf numFmtId="0" fontId="4" fillId="0" borderId="0" xfId="1" applyAlignment="1" applyProtection="1">
      <alignment vertical="center"/>
      <protection hidden="1"/>
    </xf>
    <xf numFmtId="57" fontId="4" fillId="0" borderId="0" xfId="1" applyNumberFormat="1" applyAlignment="1" applyProtection="1">
      <alignment vertical="center"/>
      <protection hidden="1"/>
    </xf>
    <xf numFmtId="0" fontId="4" fillId="0" borderId="0" xfId="1" applyProtection="1">
      <protection hidden="1"/>
    </xf>
    <xf numFmtId="0" fontId="0" fillId="0" borderId="0" xfId="1" applyFont="1" applyAlignment="1" applyProtection="1">
      <alignment horizontal="center" vertical="center"/>
      <protection hidden="1"/>
    </xf>
    <xf numFmtId="57" fontId="0" fillId="0" borderId="0" xfId="1" applyNumberFormat="1" applyFont="1" applyAlignment="1" applyProtection="1">
      <alignment horizontal="center" vertical="center"/>
      <protection hidden="1"/>
    </xf>
    <xf numFmtId="0" fontId="97" fillId="0" borderId="0" xfId="1" applyFont="1" applyAlignment="1" applyProtection="1">
      <alignment vertical="center"/>
      <protection hidden="1"/>
    </xf>
    <xf numFmtId="0" fontId="97" fillId="0" borderId="0" xfId="1" applyFont="1" applyProtection="1">
      <protection hidden="1"/>
    </xf>
    <xf numFmtId="0" fontId="46" fillId="0" borderId="0" xfId="1" applyFont="1" applyAlignment="1" applyProtection="1">
      <alignment wrapText="1"/>
      <protection hidden="1"/>
    </xf>
    <xf numFmtId="10" fontId="48" fillId="0" borderId="0" xfId="1" applyNumberFormat="1" applyFont="1" applyAlignment="1" applyProtection="1">
      <alignment wrapText="1"/>
      <protection hidden="1"/>
    </xf>
    <xf numFmtId="0" fontId="44" fillId="0" borderId="0" xfId="1" applyFont="1" applyAlignment="1" applyProtection="1">
      <alignment horizontal="left" vertical="center"/>
      <protection hidden="1"/>
    </xf>
    <xf numFmtId="0" fontId="45" fillId="0" borderId="0" xfId="1" applyFont="1" applyAlignment="1" applyProtection="1">
      <alignment horizontal="left" vertical="center"/>
      <protection hidden="1"/>
    </xf>
    <xf numFmtId="0" fontId="85" fillId="0" borderId="2" xfId="11" applyFont="1" applyBorder="1">
      <alignment vertical="center"/>
    </xf>
    <xf numFmtId="0" fontId="55" fillId="0" borderId="0" xfId="0" applyFont="1" applyAlignment="1" applyProtection="1">
      <alignment horizontal="left" vertical="center"/>
      <protection hidden="1"/>
    </xf>
    <xf numFmtId="0" fontId="100" fillId="0" borderId="0" xfId="1" applyFont="1" applyAlignment="1" applyProtection="1">
      <alignment vertical="center"/>
      <protection hidden="1"/>
    </xf>
    <xf numFmtId="9" fontId="9" fillId="0" borderId="2" xfId="11" applyNumberFormat="1" applyBorder="1">
      <alignment vertical="center"/>
    </xf>
    <xf numFmtId="0" fontId="101" fillId="0" borderId="0" xfId="1" applyFont="1" applyAlignment="1" applyProtection="1">
      <alignment horizontal="left" vertical="center"/>
      <protection hidden="1"/>
    </xf>
    <xf numFmtId="0" fontId="60" fillId="0" borderId="0" xfId="1" applyFont="1" applyAlignment="1" applyProtection="1">
      <alignment vertical="center"/>
      <protection hidden="1"/>
    </xf>
    <xf numFmtId="0" fontId="104" fillId="0" borderId="0" xfId="1" applyFont="1" applyProtection="1">
      <protection hidden="1"/>
    </xf>
    <xf numFmtId="0" fontId="41" fillId="0" borderId="0" xfId="1" applyFont="1" applyProtection="1">
      <protection hidden="1"/>
    </xf>
    <xf numFmtId="0" fontId="105" fillId="0" borderId="0" xfId="1" applyFont="1" applyAlignment="1" applyProtection="1">
      <alignment horizontal="left" vertical="center"/>
      <protection hidden="1"/>
    </xf>
    <xf numFmtId="57" fontId="41" fillId="0" borderId="0" xfId="1" applyNumberFormat="1" applyFont="1" applyAlignment="1" applyProtection="1">
      <alignment vertical="center"/>
      <protection hidden="1"/>
    </xf>
    <xf numFmtId="0" fontId="41" fillId="0" borderId="0" xfId="1" applyFont="1" applyAlignment="1" applyProtection="1">
      <alignment vertical="center"/>
      <protection hidden="1"/>
    </xf>
    <xf numFmtId="0" fontId="34" fillId="0" borderId="0" xfId="1" applyFont="1" applyAlignment="1" applyProtection="1">
      <alignment horizontal="center" vertical="center"/>
      <protection hidden="1"/>
    </xf>
    <xf numFmtId="57" fontId="34" fillId="0" borderId="0" xfId="1" applyNumberFormat="1" applyFont="1" applyAlignment="1" applyProtection="1">
      <alignment horizontal="center" vertical="center" shrinkToFit="1"/>
      <protection hidden="1"/>
    </xf>
    <xf numFmtId="0" fontId="106" fillId="0" borderId="0" xfId="12" applyFont="1" applyAlignment="1" applyProtection="1">
      <alignment horizontal="right" vertical="center"/>
      <protection hidden="1"/>
    </xf>
    <xf numFmtId="0" fontId="79" fillId="0" borderId="0" xfId="12" applyFont="1" applyAlignment="1" applyProtection="1">
      <alignment horizontal="right" vertical="center"/>
      <protection hidden="1"/>
    </xf>
    <xf numFmtId="0" fontId="58" fillId="0" borderId="0" xfId="1" applyFont="1" applyAlignment="1" applyProtection="1">
      <alignment horizontal="right" vertical="center"/>
      <protection hidden="1"/>
    </xf>
    <xf numFmtId="49" fontId="33" fillId="0" borderId="0" xfId="1" applyNumberFormat="1" applyFont="1" applyAlignment="1" applyProtection="1">
      <alignment horizontal="left" vertical="center"/>
      <protection hidden="1"/>
    </xf>
    <xf numFmtId="0" fontId="33" fillId="0" borderId="0" xfId="1" applyFont="1" applyAlignment="1" applyProtection="1">
      <alignment horizontal="left" vertical="center"/>
      <protection hidden="1"/>
    </xf>
    <xf numFmtId="0" fontId="102" fillId="0" borderId="11" xfId="12" applyFont="1" applyBorder="1" applyAlignment="1" applyProtection="1">
      <alignment horizontal="right" vertical="center"/>
      <protection hidden="1"/>
    </xf>
    <xf numFmtId="0" fontId="104" fillId="0" borderId="0" xfId="1" applyFont="1" applyAlignment="1" applyProtection="1">
      <alignment vertical="center"/>
      <protection hidden="1"/>
    </xf>
    <xf numFmtId="0" fontId="108" fillId="15" borderId="0" xfId="12" applyFont="1" applyFill="1" applyAlignment="1" applyProtection="1">
      <alignment horizontal="right" vertical="center"/>
      <protection hidden="1"/>
    </xf>
    <xf numFmtId="0" fontId="109" fillId="0" borderId="0" xfId="12" applyFont="1" applyAlignment="1" applyProtection="1">
      <alignment horizontal="left" vertical="center"/>
      <protection hidden="1"/>
    </xf>
    <xf numFmtId="0" fontId="82" fillId="0" borderId="27" xfId="12" applyFont="1" applyBorder="1" applyAlignment="1" applyProtection="1">
      <alignment horizontal="left" vertical="center"/>
      <protection hidden="1"/>
    </xf>
    <xf numFmtId="0" fontId="16" fillId="0" borderId="25" xfId="12" applyFont="1" applyBorder="1" applyProtection="1">
      <protection hidden="1"/>
    </xf>
    <xf numFmtId="0" fontId="32" fillId="0" borderId="25" xfId="12" applyFont="1" applyBorder="1" applyAlignment="1" applyProtection="1">
      <alignment horizontal="center" vertical="center"/>
      <protection hidden="1"/>
    </xf>
    <xf numFmtId="0" fontId="9" fillId="0" borderId="25" xfId="12" applyFont="1" applyBorder="1" applyAlignment="1" applyProtection="1">
      <alignment vertical="center"/>
      <protection hidden="1"/>
    </xf>
    <xf numFmtId="0" fontId="17" fillId="0" borderId="25" xfId="12" applyFont="1" applyBorder="1" applyAlignment="1" applyProtection="1">
      <alignment horizontal="center" vertical="center"/>
      <protection hidden="1"/>
    </xf>
    <xf numFmtId="0" fontId="87" fillId="0" borderId="25" xfId="12" applyFont="1" applyBorder="1" applyAlignment="1" applyProtection="1">
      <alignment horizontal="right" vertical="center"/>
      <protection hidden="1"/>
    </xf>
    <xf numFmtId="0" fontId="32" fillId="0" borderId="25" xfId="12" applyFont="1" applyBorder="1" applyAlignment="1" applyProtection="1">
      <alignment vertical="center"/>
      <protection hidden="1"/>
    </xf>
    <xf numFmtId="0" fontId="17" fillId="0" borderId="28" xfId="12" applyFont="1" applyBorder="1" applyAlignment="1" applyProtection="1">
      <alignment horizontal="center" vertical="center"/>
      <protection hidden="1"/>
    </xf>
    <xf numFmtId="0" fontId="29" fillId="0" borderId="25" xfId="12" applyFont="1" applyBorder="1" applyAlignment="1" applyProtection="1">
      <alignment horizontal="center" vertical="center"/>
      <protection hidden="1"/>
    </xf>
    <xf numFmtId="0" fontId="29" fillId="0" borderId="25" xfId="12" applyFont="1" applyBorder="1" applyAlignment="1" applyProtection="1">
      <alignment vertical="center"/>
      <protection hidden="1"/>
    </xf>
    <xf numFmtId="0" fontId="38" fillId="0" borderId="28" xfId="12" applyFont="1" applyBorder="1" applyAlignment="1" applyProtection="1">
      <alignment vertical="center"/>
      <protection hidden="1"/>
    </xf>
    <xf numFmtId="0" fontId="17" fillId="0" borderId="25" xfId="12" applyFont="1" applyBorder="1" applyAlignment="1" applyProtection="1">
      <alignment horizontal="right" vertical="center"/>
      <protection hidden="1"/>
    </xf>
    <xf numFmtId="0" fontId="17" fillId="0" borderId="29" xfId="12" applyFont="1" applyBorder="1" applyAlignment="1" applyProtection="1">
      <alignment horizontal="center" vertical="center"/>
      <protection hidden="1"/>
    </xf>
    <xf numFmtId="0" fontId="17" fillId="0" borderId="30" xfId="12" applyFont="1" applyBorder="1" applyAlignment="1" applyProtection="1">
      <alignment horizontal="center" vertical="center"/>
      <protection hidden="1"/>
    </xf>
    <xf numFmtId="0" fontId="10" fillId="2" borderId="25" xfId="12" applyFont="1" applyFill="1" applyBorder="1" applyAlignment="1" applyProtection="1">
      <alignment vertical="center"/>
      <protection hidden="1"/>
    </xf>
    <xf numFmtId="0" fontId="50" fillId="0" borderId="33" xfId="12" applyFont="1" applyBorder="1" applyAlignment="1" applyProtection="1">
      <alignment horizontal="center" vertical="center" shrinkToFit="1"/>
      <protection hidden="1"/>
    </xf>
    <xf numFmtId="0" fontId="16" fillId="0" borderId="31" xfId="12" applyFont="1" applyBorder="1" applyProtection="1">
      <protection hidden="1"/>
    </xf>
    <xf numFmtId="0" fontId="26" fillId="2" borderId="31" xfId="12" applyFont="1" applyFill="1" applyBorder="1" applyAlignment="1" applyProtection="1">
      <alignment horizontal="center" vertical="center"/>
      <protection hidden="1"/>
    </xf>
    <xf numFmtId="0" fontId="7" fillId="0" borderId="31" xfId="12" applyFont="1" applyBorder="1" applyAlignment="1" applyProtection="1">
      <alignment horizontal="center" vertical="center"/>
      <protection hidden="1"/>
    </xf>
    <xf numFmtId="0" fontId="21" fillId="0" borderId="31" xfId="12" applyFont="1" applyBorder="1" applyAlignment="1" applyProtection="1">
      <alignment horizontal="right" vertical="center"/>
      <protection hidden="1"/>
    </xf>
    <xf numFmtId="0" fontId="7" fillId="0" borderId="34" xfId="12" applyFont="1" applyBorder="1" applyAlignment="1" applyProtection="1">
      <alignment horizontal="center" vertical="center"/>
      <protection hidden="1"/>
    </xf>
    <xf numFmtId="0" fontId="23" fillId="0" borderId="31" xfId="12" applyFont="1" applyBorder="1" applyAlignment="1" applyProtection="1">
      <alignment horizontal="center" vertical="center" wrapText="1"/>
      <protection hidden="1"/>
    </xf>
    <xf numFmtId="0" fontId="9" fillId="0" borderId="34" xfId="12" applyFont="1" applyBorder="1" applyAlignment="1" applyProtection="1">
      <alignment vertical="center"/>
      <protection hidden="1"/>
    </xf>
    <xf numFmtId="0" fontId="26" fillId="0" borderId="31" xfId="12" applyFont="1" applyBorder="1" applyAlignment="1" applyProtection="1">
      <alignment horizontal="center" vertical="center"/>
      <protection hidden="1"/>
    </xf>
    <xf numFmtId="0" fontId="7" fillId="0" borderId="35" xfId="12" applyFont="1" applyBorder="1" applyAlignment="1" applyProtection="1">
      <alignment horizontal="center" vertical="center"/>
      <protection hidden="1"/>
    </xf>
    <xf numFmtId="0" fontId="26" fillId="0" borderId="36" xfId="12" applyFont="1" applyBorder="1" applyAlignment="1" applyProtection="1">
      <alignment horizontal="center" vertical="center"/>
      <protection hidden="1"/>
    </xf>
    <xf numFmtId="0" fontId="26" fillId="0" borderId="34" xfId="12" applyFont="1" applyBorder="1" applyAlignment="1" applyProtection="1">
      <alignment horizontal="center" vertical="center"/>
      <protection hidden="1"/>
    </xf>
    <xf numFmtId="0" fontId="9" fillId="0" borderId="31" xfId="12" applyFont="1" applyBorder="1" applyAlignment="1" applyProtection="1">
      <alignment vertical="center"/>
      <protection hidden="1"/>
    </xf>
    <xf numFmtId="0" fontId="93" fillId="0" borderId="31" xfId="12" applyFont="1" applyBorder="1" applyAlignment="1" applyProtection="1">
      <alignment horizontal="right" vertical="center"/>
      <protection hidden="1"/>
    </xf>
    <xf numFmtId="0" fontId="9" fillId="0" borderId="28" xfId="12" applyFont="1" applyBorder="1" applyAlignment="1" applyProtection="1">
      <alignment vertical="center"/>
      <protection hidden="1"/>
    </xf>
    <xf numFmtId="0" fontId="9" fillId="2" borderId="11" xfId="12" applyFont="1" applyFill="1" applyBorder="1" applyAlignment="1" applyProtection="1">
      <alignment vertical="center"/>
      <protection hidden="1"/>
    </xf>
    <xf numFmtId="0" fontId="93" fillId="0" borderId="0" xfId="12" applyFont="1" applyAlignment="1" applyProtection="1">
      <alignment vertical="center"/>
      <protection hidden="1"/>
    </xf>
    <xf numFmtId="0" fontId="91" fillId="0" borderId="0" xfId="24" applyFont="1" applyAlignment="1">
      <alignment wrapText="1"/>
    </xf>
    <xf numFmtId="0" fontId="91" fillId="0" borderId="0" xfId="24" applyFont="1" applyAlignment="1">
      <alignment horizontal="right" wrapText="1"/>
    </xf>
    <xf numFmtId="49" fontId="17" fillId="0" borderId="25" xfId="12" applyNumberFormat="1" applyFont="1" applyBorder="1" applyAlignment="1" applyProtection="1">
      <alignment horizontal="left" vertical="center"/>
      <protection hidden="1"/>
    </xf>
    <xf numFmtId="0" fontId="110" fillId="0" borderId="0" xfId="12" applyFont="1" applyAlignment="1" applyProtection="1">
      <alignment horizontal="right" vertical="center"/>
      <protection hidden="1"/>
    </xf>
    <xf numFmtId="0" fontId="99" fillId="0" borderId="0" xfId="26" applyFont="1" applyFill="1" applyBorder="1" applyAlignment="1" applyProtection="1">
      <alignment horizontal="center" vertical="center"/>
      <protection hidden="1"/>
    </xf>
    <xf numFmtId="0" fontId="112" fillId="0" borderId="0" xfId="26" applyFont="1" applyFill="1" applyBorder="1" applyAlignment="1" applyProtection="1">
      <alignment horizontal="center" vertical="center"/>
      <protection hidden="1"/>
    </xf>
    <xf numFmtId="0" fontId="99" fillId="0" borderId="0" xfId="26" applyFont="1" applyFill="1" applyBorder="1" applyAlignment="1" applyProtection="1">
      <alignment horizontal="right" vertical="center"/>
      <protection hidden="1"/>
    </xf>
    <xf numFmtId="192" fontId="113" fillId="0" borderId="0" xfId="12" applyNumberFormat="1" applyFont="1" applyAlignment="1" applyProtection="1">
      <alignment horizontal="center" vertical="center"/>
      <protection hidden="1"/>
    </xf>
    <xf numFmtId="0" fontId="114" fillId="0" borderId="0" xfId="12" applyFont="1" applyAlignment="1" applyProtection="1">
      <alignment vertical="center"/>
      <protection hidden="1"/>
    </xf>
    <xf numFmtId="0" fontId="38" fillId="0" borderId="0" xfId="12" applyFont="1" applyAlignment="1" applyProtection="1">
      <alignment horizontal="center" vertical="center"/>
      <protection hidden="1"/>
    </xf>
    <xf numFmtId="57" fontId="20" fillId="0" borderId="0" xfId="12" applyNumberFormat="1" applyFont="1" applyAlignment="1" applyProtection="1">
      <alignment horizontal="center" vertical="center"/>
      <protection hidden="1"/>
    </xf>
    <xf numFmtId="0" fontId="9" fillId="0" borderId="32" xfId="11" applyBorder="1" applyAlignment="1">
      <alignment horizontal="center" vertical="center"/>
    </xf>
    <xf numFmtId="0" fontId="9" fillId="20" borderId="32" xfId="11" applyFill="1" applyBorder="1" applyAlignment="1">
      <alignment horizontal="center" vertical="center"/>
    </xf>
    <xf numFmtId="195" fontId="9" fillId="20" borderId="32" xfId="11" applyNumberFormat="1" applyFill="1" applyBorder="1" applyAlignment="1">
      <alignment horizontal="center" vertical="center"/>
    </xf>
    <xf numFmtId="0" fontId="9" fillId="20" borderId="32" xfId="11" applyFill="1" applyBorder="1">
      <alignment vertical="center"/>
    </xf>
    <xf numFmtId="0" fontId="0" fillId="0" borderId="0" xfId="0" quotePrefix="1"/>
    <xf numFmtId="0" fontId="87" fillId="0" borderId="0" xfId="12" applyFont="1" applyAlignment="1" applyProtection="1">
      <alignment horizontal="left" vertical="center"/>
      <protection hidden="1"/>
    </xf>
    <xf numFmtId="0" fontId="9" fillId="0" borderId="2" xfId="1" applyFont="1" applyBorder="1" applyAlignment="1">
      <alignment horizontal="center"/>
    </xf>
    <xf numFmtId="0" fontId="9" fillId="0" borderId="32" xfId="11" applyBorder="1">
      <alignment vertical="center"/>
    </xf>
    <xf numFmtId="0" fontId="9" fillId="0" borderId="32" xfId="1" applyFont="1" applyBorder="1" applyAlignment="1">
      <alignment horizontal="center"/>
    </xf>
    <xf numFmtId="0" fontId="24" fillId="0" borderId="24" xfId="12" applyFont="1" applyBorder="1" applyAlignment="1" applyProtection="1">
      <alignment horizontal="center" vertical="center"/>
      <protection hidden="1"/>
    </xf>
    <xf numFmtId="0" fontId="23" fillId="0" borderId="24" xfId="12" applyFont="1" applyBorder="1" applyAlignment="1" applyProtection="1">
      <alignment horizontal="center" vertical="center" wrapText="1"/>
      <protection hidden="1"/>
    </xf>
    <xf numFmtId="0" fontId="0" fillId="0" borderId="0" xfId="16" applyFont="1" applyProtection="1">
      <protection hidden="1"/>
    </xf>
    <xf numFmtId="0" fontId="89" fillId="0" borderId="0" xfId="12" applyFont="1" applyAlignment="1" applyProtection="1">
      <alignment horizontal="left" vertical="center"/>
      <protection hidden="1"/>
    </xf>
    <xf numFmtId="0" fontId="85" fillId="0" borderId="0" xfId="12" applyFont="1" applyAlignment="1" applyProtection="1">
      <alignment horizontal="center" vertical="center"/>
      <protection hidden="1"/>
    </xf>
    <xf numFmtId="0" fontId="115" fillId="0" borderId="32" xfId="27" applyBorder="1">
      <alignment vertical="center"/>
    </xf>
    <xf numFmtId="179" fontId="115" fillId="0" borderId="4" xfId="27" applyNumberFormat="1" applyBorder="1">
      <alignment vertical="center"/>
    </xf>
    <xf numFmtId="0" fontId="115" fillId="0" borderId="0" xfId="27">
      <alignment vertical="center"/>
    </xf>
    <xf numFmtId="0" fontId="115" fillId="0" borderId="32" xfId="27" applyBorder="1" applyAlignment="1">
      <alignment horizontal="center" vertical="center"/>
    </xf>
    <xf numFmtId="10" fontId="115" fillId="26" borderId="7" xfId="27" applyNumberFormat="1" applyFill="1" applyBorder="1" applyAlignment="1">
      <alignment horizontal="right" vertical="center"/>
    </xf>
    <xf numFmtId="10" fontId="115" fillId="0" borderId="32" xfId="27" applyNumberFormat="1" applyBorder="1">
      <alignment vertical="center"/>
    </xf>
    <xf numFmtId="179" fontId="115" fillId="0" borderId="32" xfId="27" applyNumberFormat="1" applyBorder="1" applyAlignment="1">
      <alignment horizontal="right" vertical="center"/>
    </xf>
    <xf numFmtId="179" fontId="115" fillId="0" borderId="32" xfId="27" applyNumberFormat="1" applyBorder="1">
      <alignment vertical="center"/>
    </xf>
    <xf numFmtId="0" fontId="115" fillId="26" borderId="7" xfId="27" applyFill="1" applyBorder="1" applyAlignment="1">
      <alignment horizontal="right" vertical="center"/>
    </xf>
    <xf numFmtId="10" fontId="115" fillId="26" borderId="32" xfId="27" applyNumberFormat="1" applyFill="1" applyBorder="1" applyAlignment="1">
      <alignment horizontal="right" vertical="center"/>
    </xf>
    <xf numFmtId="0" fontId="115" fillId="26" borderId="32" xfId="27" applyFill="1" applyBorder="1" applyAlignment="1">
      <alignment horizontal="center" vertical="center"/>
    </xf>
    <xf numFmtId="0" fontId="115" fillId="0" borderId="0" xfId="27" applyAlignment="1">
      <alignment horizontal="center" vertical="center"/>
    </xf>
    <xf numFmtId="199" fontId="115" fillId="0" borderId="32" xfId="27" applyNumberFormat="1" applyBorder="1">
      <alignment vertical="center"/>
    </xf>
    <xf numFmtId="0" fontId="115" fillId="13" borderId="32" xfId="27" applyFill="1" applyBorder="1">
      <alignment vertical="center"/>
    </xf>
    <xf numFmtId="199" fontId="115" fillId="27" borderId="32" xfId="27" applyNumberFormat="1" applyFill="1" applyBorder="1" applyAlignment="1">
      <alignment horizontal="center" vertical="center"/>
    </xf>
    <xf numFmtId="200" fontId="115" fillId="26" borderId="32" xfId="27" applyNumberFormat="1" applyFill="1" applyBorder="1">
      <alignment vertical="center"/>
    </xf>
    <xf numFmtId="199" fontId="115" fillId="27" borderId="32" xfId="27" applyNumberFormat="1" applyFill="1" applyBorder="1">
      <alignment vertical="center"/>
    </xf>
    <xf numFmtId="179" fontId="115" fillId="26" borderId="32" xfId="27" applyNumberFormat="1" applyFill="1" applyBorder="1">
      <alignment vertical="center"/>
    </xf>
    <xf numFmtId="201" fontId="115" fillId="0" borderId="32" xfId="27" applyNumberFormat="1" applyBorder="1">
      <alignment vertical="center"/>
    </xf>
    <xf numFmtId="202" fontId="115" fillId="0" borderId="32" xfId="27" applyNumberFormat="1" applyBorder="1">
      <alignment vertical="center"/>
    </xf>
    <xf numFmtId="192" fontId="115" fillId="0" borderId="32" xfId="27" applyNumberFormat="1" applyBorder="1">
      <alignment vertical="center"/>
    </xf>
    <xf numFmtId="0" fontId="115" fillId="13" borderId="32" xfId="27" applyFill="1" applyBorder="1" applyAlignment="1">
      <alignment horizontal="center" vertical="center"/>
    </xf>
    <xf numFmtId="10" fontId="115" fillId="13" borderId="32" xfId="27" applyNumberFormat="1" applyFill="1" applyBorder="1" applyAlignment="1">
      <alignment horizontal="center" vertical="center"/>
    </xf>
    <xf numFmtId="10" fontId="115" fillId="0" borderId="32" xfId="27" applyNumberFormat="1" applyBorder="1" applyAlignment="1">
      <alignment horizontal="center" vertical="center"/>
    </xf>
    <xf numFmtId="196" fontId="115" fillId="13" borderId="32" xfId="27" applyNumberFormat="1" applyFill="1" applyBorder="1">
      <alignment vertical="center"/>
    </xf>
    <xf numFmtId="196" fontId="115" fillId="0" borderId="32" xfId="27" applyNumberFormat="1" applyBorder="1">
      <alignment vertical="center"/>
    </xf>
    <xf numFmtId="203" fontId="115" fillId="0" borderId="0" xfId="27" applyNumberFormat="1">
      <alignment vertical="center"/>
    </xf>
    <xf numFmtId="0" fontId="115" fillId="28" borderId="32" xfId="27" applyFill="1" applyBorder="1">
      <alignment vertical="center"/>
    </xf>
    <xf numFmtId="0" fontId="87" fillId="0" borderId="0" xfId="12" applyFont="1" applyAlignment="1" applyProtection="1">
      <alignment horizontal="center" vertical="center"/>
      <protection hidden="1"/>
    </xf>
    <xf numFmtId="0" fontId="56" fillId="0" borderId="0" xfId="1" applyFont="1" applyAlignment="1" applyProtection="1">
      <alignment horizontal="right" vertical="center" shrinkToFit="1"/>
      <protection hidden="1"/>
    </xf>
    <xf numFmtId="0" fontId="0" fillId="0" borderId="0" xfId="0" applyAlignment="1">
      <alignment horizontal="right" vertical="center" shrinkToFit="1"/>
    </xf>
    <xf numFmtId="0" fontId="80" fillId="0" borderId="0" xfId="0" applyFont="1" applyAlignment="1">
      <alignment vertical="center"/>
    </xf>
    <xf numFmtId="0" fontId="46" fillId="0" borderId="7" xfId="1" applyFont="1" applyBorder="1" applyAlignment="1" applyProtection="1">
      <alignment horizontal="center" vertical="center" shrinkToFit="1"/>
      <protection hidden="1"/>
    </xf>
    <xf numFmtId="0" fontId="46" fillId="0" borderId="2" xfId="1" applyFont="1" applyBorder="1" applyAlignment="1" applyProtection="1">
      <alignment horizontal="center" vertical="center" shrinkToFit="1"/>
      <protection hidden="1"/>
    </xf>
    <xf numFmtId="57" fontId="59" fillId="0" borderId="0" xfId="1" applyNumberFormat="1" applyFont="1" applyAlignment="1" applyProtection="1">
      <alignment vertical="center"/>
      <protection hidden="1"/>
    </xf>
    <xf numFmtId="0" fontId="59" fillId="0" borderId="0" xfId="1" applyFont="1" applyAlignment="1" applyProtection="1">
      <alignment vertical="center"/>
      <protection hidden="1"/>
    </xf>
    <xf numFmtId="0" fontId="0" fillId="0" borderId="24" xfId="1" applyFont="1" applyBorder="1" applyProtection="1">
      <protection hidden="1"/>
    </xf>
    <xf numFmtId="0" fontId="6" fillId="0" borderId="0" xfId="0" applyFont="1" applyAlignment="1">
      <alignment horizontal="center" vertical="center"/>
    </xf>
    <xf numFmtId="0" fontId="6" fillId="0" borderId="0" xfId="0" applyFont="1" applyAlignment="1">
      <alignment vertical="center"/>
    </xf>
    <xf numFmtId="0" fontId="3" fillId="0" borderId="0" xfId="1" applyFont="1" applyProtection="1">
      <protection hidden="1"/>
    </xf>
    <xf numFmtId="0" fontId="0" fillId="0" borderId="30" xfId="1" applyFont="1" applyBorder="1" applyProtection="1">
      <protection hidden="1"/>
    </xf>
    <xf numFmtId="0" fontId="0" fillId="0" borderId="36" xfId="1" applyFont="1" applyBorder="1" applyProtection="1">
      <protection hidden="1"/>
    </xf>
    <xf numFmtId="0" fontId="3" fillId="0" borderId="25" xfId="1" applyFont="1" applyBorder="1" applyProtection="1">
      <protection hidden="1"/>
    </xf>
    <xf numFmtId="0" fontId="3" fillId="0" borderId="31" xfId="1" applyFont="1" applyBorder="1" applyProtection="1">
      <protection hidden="1"/>
    </xf>
    <xf numFmtId="0" fontId="3" fillId="0" borderId="0" xfId="1" applyFont="1" applyAlignment="1" applyProtection="1">
      <alignment horizontal="left"/>
      <protection hidden="1"/>
    </xf>
    <xf numFmtId="0" fontId="3" fillId="0" borderId="28" xfId="1" applyFont="1" applyBorder="1" applyProtection="1">
      <protection hidden="1"/>
    </xf>
    <xf numFmtId="0" fontId="3" fillId="0" borderId="34" xfId="1" applyFont="1" applyBorder="1" applyProtection="1">
      <protection hidden="1"/>
    </xf>
    <xf numFmtId="0" fontId="3" fillId="0" borderId="25" xfId="1" applyFont="1" applyBorder="1" applyAlignment="1" applyProtection="1">
      <alignment horizontal="left"/>
      <protection hidden="1"/>
    </xf>
    <xf numFmtId="0" fontId="105" fillId="0" borderId="0" xfId="1" applyFont="1" applyAlignment="1" applyProtection="1">
      <alignment horizontal="right" vertical="center"/>
      <protection hidden="1"/>
    </xf>
    <xf numFmtId="0" fontId="105" fillId="0" borderId="0" xfId="1" applyFont="1" applyAlignment="1" applyProtection="1">
      <alignment vertical="center"/>
      <protection hidden="1"/>
    </xf>
    <xf numFmtId="0" fontId="105" fillId="0" borderId="16" xfId="1" applyFont="1" applyBorder="1" applyAlignment="1" applyProtection="1">
      <alignment vertical="center"/>
      <protection hidden="1"/>
    </xf>
    <xf numFmtId="0" fontId="105" fillId="0" borderId="16" xfId="1" applyFont="1" applyBorder="1" applyAlignment="1" applyProtection="1">
      <alignment vertical="center" shrinkToFit="1"/>
      <protection hidden="1"/>
    </xf>
    <xf numFmtId="0" fontId="105" fillId="0" borderId="24" xfId="1" applyFont="1" applyBorder="1" applyAlignment="1" applyProtection="1">
      <alignment vertical="center" shrinkToFit="1"/>
      <protection hidden="1"/>
    </xf>
    <xf numFmtId="0" fontId="117" fillId="0" borderId="16" xfId="1" applyFont="1" applyBorder="1" applyAlignment="1" applyProtection="1">
      <alignment horizontal="right" vertical="center"/>
      <protection hidden="1"/>
    </xf>
    <xf numFmtId="0" fontId="118" fillId="0" borderId="0" xfId="0" applyFont="1" applyAlignment="1" applyProtection="1">
      <alignment horizontal="left" vertical="center"/>
      <protection hidden="1"/>
    </xf>
    <xf numFmtId="185" fontId="105" fillId="0" borderId="0" xfId="1" applyNumberFormat="1" applyFont="1" applyAlignment="1" applyProtection="1">
      <alignment horizontal="left" vertical="center"/>
      <protection hidden="1"/>
    </xf>
    <xf numFmtId="57" fontId="44" fillId="0" borderId="0" xfId="1" applyNumberFormat="1" applyFont="1" applyAlignment="1" applyProtection="1">
      <alignment horizontal="right" vertical="center"/>
      <protection hidden="1"/>
    </xf>
    <xf numFmtId="0" fontId="120" fillId="0" borderId="0" xfId="1" applyFont="1" applyAlignment="1" applyProtection="1">
      <alignment horizontal="left" vertical="center"/>
      <protection hidden="1"/>
    </xf>
    <xf numFmtId="0" fontId="117" fillId="0" borderId="0" xfId="12" applyFont="1" applyAlignment="1" applyProtection="1">
      <alignment horizontal="right" vertical="center"/>
      <protection hidden="1"/>
    </xf>
    <xf numFmtId="0" fontId="9" fillId="20" borderId="11" xfId="17" applyFill="1" applyBorder="1" applyAlignment="1">
      <alignment horizontal="center" vertical="center"/>
    </xf>
    <xf numFmtId="49" fontId="87" fillId="13" borderId="18" xfId="12" applyNumberFormat="1" applyFont="1" applyFill="1" applyBorder="1" applyAlignment="1" applyProtection="1">
      <alignment horizontal="left" vertical="center"/>
      <protection locked="0"/>
    </xf>
    <xf numFmtId="49" fontId="87" fillId="13" borderId="8" xfId="12" applyNumberFormat="1" applyFont="1" applyFill="1" applyBorder="1" applyAlignment="1" applyProtection="1">
      <alignment horizontal="left" vertical="center"/>
      <protection locked="0"/>
    </xf>
    <xf numFmtId="49" fontId="87" fillId="13" borderId="13" xfId="12" applyNumberFormat="1" applyFont="1" applyFill="1" applyBorder="1" applyAlignment="1" applyProtection="1">
      <alignment horizontal="left" vertical="center"/>
      <protection locked="0"/>
    </xf>
    <xf numFmtId="0" fontId="19" fillId="16" borderId="2" xfId="12" applyFont="1" applyFill="1" applyBorder="1" applyAlignment="1" applyProtection="1">
      <alignment horizontal="center" vertical="center" shrinkToFit="1"/>
      <protection locked="0" hidden="1"/>
    </xf>
    <xf numFmtId="0" fontId="98" fillId="16" borderId="27" xfId="12" applyFont="1" applyFill="1" applyBorder="1" applyAlignment="1" applyProtection="1">
      <alignment horizontal="center" vertical="center" shrinkToFit="1"/>
      <protection locked="0" hidden="1"/>
    </xf>
    <xf numFmtId="0" fontId="0" fillId="0" borderId="8" xfId="0" applyBorder="1" applyAlignment="1" applyProtection="1">
      <alignment horizontal="center" vertical="center" shrinkToFit="1"/>
      <protection locked="0" hidden="1"/>
    </xf>
    <xf numFmtId="0" fontId="0" fillId="0" borderId="33" xfId="0" applyBorder="1" applyAlignment="1" applyProtection="1">
      <alignment horizontal="center" vertical="center" shrinkToFit="1"/>
      <protection locked="0" hidden="1"/>
    </xf>
    <xf numFmtId="0" fontId="9" fillId="2" borderId="25" xfId="12" applyFont="1" applyFill="1" applyBorder="1" applyAlignment="1" applyProtection="1">
      <alignment vertical="center" wrapText="1"/>
      <protection hidden="1"/>
    </xf>
    <xf numFmtId="0" fontId="0" fillId="0" borderId="0" xfId="1" applyFont="1" applyAlignment="1">
      <alignment vertical="center" wrapText="1"/>
    </xf>
    <xf numFmtId="0" fontId="0" fillId="0" borderId="31" xfId="1" applyFont="1" applyBorder="1" applyAlignment="1">
      <alignment vertical="center" wrapText="1"/>
    </xf>
    <xf numFmtId="0" fontId="8" fillId="0" borderId="0" xfId="12" applyFont="1" applyAlignment="1" applyProtection="1">
      <alignment horizontal="right" vertical="center"/>
      <protection hidden="1"/>
    </xf>
    <xf numFmtId="57" fontId="20" fillId="0" borderId="11" xfId="12" applyNumberFormat="1" applyFont="1" applyBorder="1" applyAlignment="1" applyProtection="1">
      <alignment horizontal="center" vertical="center"/>
      <protection hidden="1"/>
    </xf>
    <xf numFmtId="0" fontId="87" fillId="0" borderId="0" xfId="12" applyFont="1" applyAlignment="1" applyProtection="1">
      <alignment horizontal="left" vertical="center"/>
      <protection hidden="1"/>
    </xf>
    <xf numFmtId="0" fontId="29" fillId="0" borderId="0" xfId="12" applyFont="1" applyAlignment="1" applyProtection="1">
      <alignment horizontal="right" vertical="center"/>
      <protection hidden="1"/>
    </xf>
    <xf numFmtId="0" fontId="30" fillId="0" borderId="25" xfId="12" applyFont="1" applyBorder="1" applyAlignment="1" applyProtection="1">
      <alignment horizontal="right" vertical="center"/>
      <protection hidden="1"/>
    </xf>
    <xf numFmtId="0" fontId="17" fillId="0" borderId="0" xfId="12" applyFont="1" applyAlignment="1" applyProtection="1">
      <alignment horizontal="right" vertical="center"/>
      <protection hidden="1"/>
    </xf>
    <xf numFmtId="0" fontId="84" fillId="16" borderId="32" xfId="12" applyFont="1" applyFill="1" applyBorder="1" applyAlignment="1" applyProtection="1">
      <alignment horizontal="center" vertical="center"/>
      <protection locked="0" hidden="1"/>
    </xf>
    <xf numFmtId="0" fontId="92" fillId="0" borderId="0" xfId="12" applyFont="1" applyAlignment="1" applyProtection="1">
      <alignment horizontal="center" vertical="center" shrinkToFit="1"/>
      <protection hidden="1"/>
    </xf>
    <xf numFmtId="0" fontId="107" fillId="0" borderId="25" xfId="12" applyFont="1" applyBorder="1" applyAlignment="1" applyProtection="1">
      <alignment horizontal="left" vertical="center" shrinkToFit="1"/>
      <protection hidden="1"/>
    </xf>
    <xf numFmtId="0" fontId="107" fillId="0" borderId="0" xfId="12" applyFont="1" applyAlignment="1" applyProtection="1">
      <alignment horizontal="left" vertical="center" shrinkToFit="1"/>
      <protection hidden="1"/>
    </xf>
    <xf numFmtId="188" fontId="17" fillId="0" borderId="28" xfId="12" applyNumberFormat="1" applyFont="1" applyBorder="1" applyAlignment="1" applyProtection="1">
      <alignment horizontal="left" vertical="center" shrinkToFit="1"/>
      <protection hidden="1"/>
    </xf>
    <xf numFmtId="188" fontId="17" fillId="0" borderId="11" xfId="12" applyNumberFormat="1" applyFont="1" applyBorder="1" applyAlignment="1" applyProtection="1">
      <alignment horizontal="left" vertical="center" shrinkToFit="1"/>
      <protection hidden="1"/>
    </xf>
    <xf numFmtId="0" fontId="93" fillId="0" borderId="0" xfId="12" applyFont="1" applyAlignment="1" applyProtection="1">
      <alignment horizontal="left" vertical="center" shrinkToFit="1"/>
      <protection hidden="1"/>
    </xf>
    <xf numFmtId="0" fontId="88" fillId="0" borderId="0" xfId="12" applyFont="1" applyAlignment="1" applyProtection="1">
      <alignment horizontal="left" vertical="center" shrinkToFit="1"/>
      <protection hidden="1"/>
    </xf>
    <xf numFmtId="0" fontId="49" fillId="11" borderId="26" xfId="12" applyFont="1" applyFill="1" applyBorder="1" applyAlignment="1" applyProtection="1">
      <alignment horizontal="center" vertical="center" shrinkToFit="1"/>
      <protection hidden="1"/>
    </xf>
    <xf numFmtId="0" fontId="50" fillId="11" borderId="2" xfId="12" applyFont="1" applyFill="1" applyBorder="1" applyAlignment="1" applyProtection="1">
      <alignment horizontal="center" vertical="center" shrinkToFit="1"/>
      <protection hidden="1"/>
    </xf>
    <xf numFmtId="0" fontId="50" fillId="11" borderId="32" xfId="12" applyFont="1" applyFill="1" applyBorder="1" applyAlignment="1" applyProtection="1">
      <alignment horizontal="center" vertical="center" shrinkToFit="1"/>
      <protection hidden="1"/>
    </xf>
    <xf numFmtId="184" fontId="17" fillId="0" borderId="23" xfId="12" applyNumberFormat="1" applyFont="1" applyBorder="1" applyAlignment="1" applyProtection="1">
      <alignment horizontal="center" vertical="center"/>
      <protection hidden="1"/>
    </xf>
    <xf numFmtId="184" fontId="17" fillId="0" borderId="0" xfId="12" applyNumberFormat="1" applyFont="1" applyAlignment="1" applyProtection="1">
      <alignment horizontal="center" vertical="center"/>
      <protection hidden="1"/>
    </xf>
    <xf numFmtId="0" fontId="39" fillId="16" borderId="2" xfId="12" applyFont="1" applyFill="1" applyBorder="1" applyAlignment="1" applyProtection="1">
      <alignment horizontal="center" vertical="center"/>
      <protection locked="0" hidden="1"/>
    </xf>
    <xf numFmtId="0" fontId="19" fillId="16" borderId="2" xfId="12" applyFont="1" applyFill="1" applyBorder="1" applyAlignment="1" applyProtection="1">
      <alignment horizontal="center" vertical="center"/>
      <protection locked="0" hidden="1"/>
    </xf>
    <xf numFmtId="0" fontId="31" fillId="0" borderId="25" xfId="12" applyFont="1" applyBorder="1" applyAlignment="1" applyProtection="1">
      <alignment horizontal="right" vertical="center"/>
      <protection hidden="1"/>
    </xf>
    <xf numFmtId="0" fontId="32" fillId="0" borderId="0" xfId="12" applyFont="1" applyAlignment="1" applyProtection="1">
      <alignment horizontal="right" vertical="center"/>
      <protection hidden="1"/>
    </xf>
    <xf numFmtId="0" fontId="32" fillId="0" borderId="25" xfId="12" applyFont="1" applyBorder="1" applyAlignment="1" applyProtection="1">
      <alignment horizontal="right" vertical="center"/>
      <protection hidden="1"/>
    </xf>
    <xf numFmtId="0" fontId="39" fillId="16" borderId="2" xfId="12" applyFont="1" applyFill="1" applyBorder="1" applyAlignment="1" applyProtection="1">
      <alignment horizontal="center" vertical="center" shrinkToFit="1"/>
      <protection locked="0" hidden="1"/>
    </xf>
    <xf numFmtId="0" fontId="20" fillId="0" borderId="0" xfId="12" applyFont="1" applyAlignment="1" applyProtection="1">
      <alignment horizontal="center" vertical="center"/>
      <protection hidden="1"/>
    </xf>
    <xf numFmtId="0" fontId="99" fillId="16" borderId="2" xfId="12" applyFont="1" applyFill="1" applyBorder="1" applyAlignment="1" applyProtection="1">
      <alignment horizontal="center" vertical="center" shrinkToFit="1"/>
      <protection locked="0" hidden="1"/>
    </xf>
    <xf numFmtId="0" fontId="99" fillId="16" borderId="2" xfId="12" applyFont="1" applyFill="1" applyBorder="1" applyAlignment="1" applyProtection="1">
      <alignment horizontal="center" vertical="center"/>
      <protection locked="0" hidden="1"/>
    </xf>
    <xf numFmtId="0" fontId="19" fillId="16" borderId="18" xfId="12" applyFont="1" applyFill="1" applyBorder="1" applyAlignment="1" applyProtection="1">
      <alignment horizontal="center" vertical="center" shrinkToFit="1"/>
      <protection locked="0"/>
    </xf>
    <xf numFmtId="0" fontId="19" fillId="16" borderId="8" xfId="12" applyFont="1" applyFill="1" applyBorder="1" applyAlignment="1" applyProtection="1">
      <alignment horizontal="center" vertical="center" shrinkToFit="1"/>
      <protection locked="0"/>
    </xf>
    <xf numFmtId="0" fontId="19" fillId="16" borderId="13" xfId="12" applyFont="1" applyFill="1" applyBorder="1" applyAlignment="1" applyProtection="1">
      <alignment horizontal="center" vertical="center" shrinkToFit="1"/>
      <protection locked="0"/>
    </xf>
    <xf numFmtId="0" fontId="17" fillId="0" borderId="0" xfId="12" applyFont="1" applyAlignment="1" applyProtection="1">
      <alignment horizontal="left" vertical="center" shrinkToFit="1"/>
      <protection hidden="1"/>
    </xf>
    <xf numFmtId="0" fontId="84" fillId="16" borderId="18" xfId="12" applyFont="1" applyFill="1" applyBorder="1" applyAlignment="1" applyProtection="1">
      <alignment horizontal="center" vertical="center" shrinkToFit="1"/>
      <protection locked="0" hidden="1"/>
    </xf>
    <xf numFmtId="0" fontId="84" fillId="16" borderId="13" xfId="12" applyFont="1" applyFill="1" applyBorder="1" applyAlignment="1" applyProtection="1">
      <alignment horizontal="center" vertical="center" shrinkToFit="1"/>
      <protection locked="0" hidden="1"/>
    </xf>
    <xf numFmtId="0" fontId="99" fillId="16" borderId="2" xfId="12" applyFont="1" applyFill="1" applyBorder="1" applyAlignment="1" applyProtection="1">
      <alignment horizontal="left" vertical="center"/>
      <protection locked="0" hidden="1"/>
    </xf>
    <xf numFmtId="0" fontId="103" fillId="16" borderId="2" xfId="0" applyFont="1" applyFill="1" applyBorder="1" applyAlignment="1" applyProtection="1">
      <alignment vertical="center"/>
      <protection locked="0" hidden="1"/>
    </xf>
    <xf numFmtId="0" fontId="102" fillId="0" borderId="0" xfId="12" applyFont="1" applyAlignment="1" applyProtection="1">
      <alignment horizontal="right" vertical="center" wrapText="1"/>
      <protection hidden="1"/>
    </xf>
    <xf numFmtId="0" fontId="20" fillId="0" borderId="0" xfId="12" applyFont="1" applyAlignment="1" applyProtection="1">
      <alignment horizontal="left" vertical="center" shrinkToFit="1"/>
      <protection hidden="1"/>
    </xf>
    <xf numFmtId="0" fontId="20" fillId="0" borderId="31" xfId="12" applyFont="1" applyBorder="1" applyAlignment="1" applyProtection="1">
      <alignment horizontal="left" vertical="center" shrinkToFit="1"/>
      <protection hidden="1"/>
    </xf>
    <xf numFmtId="9" fontId="84" fillId="16" borderId="32" xfId="12" applyNumberFormat="1" applyFont="1" applyFill="1" applyBorder="1" applyAlignment="1" applyProtection="1">
      <alignment horizontal="center" vertical="center"/>
      <protection locked="0" hidden="1"/>
    </xf>
    <xf numFmtId="10" fontId="17" fillId="0" borderId="0" xfId="12" applyNumberFormat="1" applyFont="1" applyAlignment="1" applyProtection="1">
      <alignment horizontal="center" vertical="center"/>
      <protection hidden="1"/>
    </xf>
    <xf numFmtId="204" fontId="84" fillId="16" borderId="32" xfId="12" applyNumberFormat="1" applyFont="1" applyFill="1" applyBorder="1" applyAlignment="1" applyProtection="1">
      <alignment horizontal="center" vertical="center"/>
      <protection locked="0" hidden="1"/>
    </xf>
    <xf numFmtId="179" fontId="89" fillId="25" borderId="27" xfId="12" applyNumberFormat="1" applyFont="1" applyFill="1" applyBorder="1" applyAlignment="1" applyProtection="1">
      <alignment horizontal="right" vertical="center"/>
      <protection locked="0" hidden="1"/>
    </xf>
    <xf numFmtId="179" fontId="89" fillId="25" borderId="8" xfId="12" applyNumberFormat="1" applyFont="1" applyFill="1" applyBorder="1" applyAlignment="1" applyProtection="1">
      <alignment horizontal="right" vertical="center"/>
      <protection locked="0" hidden="1"/>
    </xf>
    <xf numFmtId="179" fontId="89" fillId="25" borderId="33" xfId="12" applyNumberFormat="1" applyFont="1" applyFill="1" applyBorder="1" applyAlignment="1" applyProtection="1">
      <alignment horizontal="right" vertical="center"/>
      <protection locked="0" hidden="1"/>
    </xf>
    <xf numFmtId="0" fontId="53" fillId="0" borderId="0" xfId="12" applyFont="1" applyAlignment="1" applyProtection="1">
      <alignment horizontal="left" vertical="center"/>
      <protection hidden="1"/>
    </xf>
    <xf numFmtId="0" fontId="21" fillId="0" borderId="0" xfId="12" applyFont="1" applyAlignment="1" applyProtection="1">
      <alignment horizontal="right" vertical="center" wrapText="1"/>
      <protection hidden="1"/>
    </xf>
    <xf numFmtId="0" fontId="21" fillId="0" borderId="31" xfId="12" applyFont="1" applyBorder="1" applyAlignment="1" applyProtection="1">
      <alignment horizontal="right" vertical="center" wrapText="1"/>
      <protection hidden="1"/>
    </xf>
    <xf numFmtId="0" fontId="38" fillId="0" borderId="25" xfId="12" applyFont="1" applyBorder="1" applyAlignment="1" applyProtection="1">
      <alignment vertical="center"/>
      <protection hidden="1"/>
    </xf>
    <xf numFmtId="0" fontId="38" fillId="0" borderId="0" xfId="12" applyFont="1" applyAlignment="1" applyProtection="1">
      <alignment vertical="center"/>
      <protection hidden="1"/>
    </xf>
    <xf numFmtId="0" fontId="37" fillId="0" borderId="0" xfId="12" applyFont="1" applyAlignment="1" applyProtection="1">
      <alignment horizontal="right" vertical="center" wrapText="1"/>
      <protection hidden="1"/>
    </xf>
    <xf numFmtId="0" fontId="25" fillId="0" borderId="0" xfId="12" applyFont="1" applyAlignment="1" applyProtection="1">
      <alignment horizontal="right" vertical="center" wrapText="1"/>
      <protection hidden="1"/>
    </xf>
    <xf numFmtId="0" fontId="12" fillId="21" borderId="2" xfId="12" applyFont="1" applyFill="1" applyBorder="1" applyAlignment="1" applyProtection="1">
      <alignment horizontal="center" vertical="center" shrinkToFit="1"/>
      <protection hidden="1"/>
    </xf>
    <xf numFmtId="0" fontId="12" fillId="21" borderId="32" xfId="12" applyFont="1" applyFill="1" applyBorder="1" applyAlignment="1" applyProtection="1">
      <alignment horizontal="center" vertical="center" shrinkToFit="1"/>
      <protection hidden="1"/>
    </xf>
    <xf numFmtId="0" fontId="105" fillId="25" borderId="32" xfId="1" applyFont="1" applyFill="1" applyBorder="1" applyAlignment="1" applyProtection="1">
      <alignment horizontal="center" vertical="center" wrapText="1"/>
      <protection hidden="1"/>
    </xf>
    <xf numFmtId="0" fontId="51" fillId="0" borderId="0" xfId="1" applyFont="1" applyAlignment="1" applyProtection="1">
      <alignment horizontal="left" vertical="center"/>
      <protection hidden="1"/>
    </xf>
    <xf numFmtId="176" fontId="45" fillId="0" borderId="32" xfId="14" applyFont="1" applyBorder="1" applyAlignment="1" applyProtection="1">
      <alignment horizontal="center" vertical="center" shrinkToFit="1"/>
      <protection hidden="1"/>
    </xf>
    <xf numFmtId="0" fontId="105" fillId="0" borderId="0" xfId="1" applyFont="1" applyAlignment="1" applyProtection="1">
      <alignment horizontal="left" vertical="center" shrinkToFit="1"/>
      <protection hidden="1"/>
    </xf>
    <xf numFmtId="193" fontId="46" fillId="0" borderId="27" xfId="13" applyNumberFormat="1" applyFont="1" applyFill="1" applyBorder="1" applyAlignment="1" applyProtection="1">
      <alignment horizontal="center" vertical="center" shrinkToFit="1"/>
      <protection hidden="1"/>
    </xf>
    <xf numFmtId="0" fontId="116" fillId="0" borderId="33" xfId="0" applyFont="1" applyBorder="1" applyAlignment="1">
      <alignment vertical="center" shrinkToFit="1"/>
    </xf>
    <xf numFmtId="0" fontId="72" fillId="0" borderId="0" xfId="0" applyFont="1" applyAlignment="1">
      <alignment horizontal="center" vertical="center"/>
    </xf>
    <xf numFmtId="0" fontId="64" fillId="0" borderId="0" xfId="1" applyFont="1" applyAlignment="1" applyProtection="1">
      <alignment horizontal="center" vertical="center"/>
      <protection hidden="1"/>
    </xf>
    <xf numFmtId="0" fontId="71" fillId="21" borderId="2" xfId="12" applyFont="1" applyFill="1" applyBorder="1" applyAlignment="1" applyProtection="1">
      <alignment horizontal="center" vertical="center" shrinkToFit="1"/>
      <protection hidden="1"/>
    </xf>
    <xf numFmtId="0" fontId="71" fillId="21" borderId="32" xfId="12" applyFont="1" applyFill="1" applyBorder="1" applyAlignment="1" applyProtection="1">
      <alignment horizontal="center" vertical="center" shrinkToFit="1"/>
      <protection hidden="1"/>
    </xf>
    <xf numFmtId="0" fontId="59" fillId="25" borderId="2" xfId="1" applyFont="1" applyFill="1" applyBorder="1" applyAlignment="1" applyProtection="1">
      <alignment horizontal="center" vertical="center" wrapText="1"/>
      <protection hidden="1"/>
    </xf>
    <xf numFmtId="0" fontId="59" fillId="25" borderId="32" xfId="1" applyFont="1" applyFill="1" applyBorder="1" applyAlignment="1" applyProtection="1">
      <alignment horizontal="center" vertical="center" wrapText="1"/>
      <protection hidden="1"/>
    </xf>
    <xf numFmtId="0" fontId="59" fillId="0" borderId="2" xfId="0" applyFont="1" applyBorder="1" applyAlignment="1">
      <alignment wrapText="1"/>
    </xf>
    <xf numFmtId="0" fontId="59" fillId="0" borderId="2" xfId="0" applyFont="1" applyBorder="1" applyAlignment="1">
      <alignment horizontal="center" wrapText="1"/>
    </xf>
    <xf numFmtId="193" fontId="46" fillId="0" borderId="32" xfId="13" applyNumberFormat="1" applyFont="1" applyFill="1" applyBorder="1" applyAlignment="1" applyProtection="1">
      <alignment horizontal="center" vertical="center" shrinkToFit="1"/>
      <protection hidden="1"/>
    </xf>
    <xf numFmtId="0" fontId="0" fillId="0" borderId="32" xfId="0" applyBorder="1" applyAlignment="1">
      <alignment horizontal="center" vertical="center" shrinkToFit="1"/>
    </xf>
    <xf numFmtId="0" fontId="59" fillId="25" borderId="32" xfId="0" applyFont="1" applyFill="1" applyBorder="1" applyAlignment="1">
      <alignment horizontal="center" vertical="center" wrapText="1"/>
    </xf>
    <xf numFmtId="0" fontId="0" fillId="0" borderId="32" xfId="0" applyBorder="1" applyAlignment="1">
      <alignment horizontal="center" vertical="center" wrapText="1"/>
    </xf>
    <xf numFmtId="0" fontId="44" fillId="0" borderId="0" xfId="1" applyFont="1" applyAlignment="1" applyProtection="1">
      <alignment horizontal="left" vertical="center"/>
      <protection hidden="1"/>
    </xf>
    <xf numFmtId="0" fontId="45" fillId="0" borderId="0" xfId="1" applyFont="1" applyAlignment="1" applyProtection="1">
      <alignment horizontal="left" vertical="center"/>
      <protection hidden="1"/>
    </xf>
    <xf numFmtId="0" fontId="71" fillId="21" borderId="2" xfId="1" applyFont="1" applyFill="1" applyBorder="1" applyAlignment="1" applyProtection="1">
      <alignment horizontal="center" vertical="center"/>
      <protection hidden="1"/>
    </xf>
    <xf numFmtId="0" fontId="71" fillId="21" borderId="32" xfId="1" applyFont="1" applyFill="1" applyBorder="1" applyAlignment="1" applyProtection="1">
      <alignment horizontal="center" vertical="center"/>
      <protection hidden="1"/>
    </xf>
    <xf numFmtId="0" fontId="59" fillId="0" borderId="32" xfId="0" applyFont="1" applyBorder="1" applyAlignment="1">
      <alignment horizontal="center" wrapText="1"/>
    </xf>
    <xf numFmtId="0" fontId="105" fillId="0" borderId="32" xfId="1" applyFont="1" applyBorder="1" applyAlignment="1" applyProtection="1">
      <alignment horizontal="left" vertical="center" wrapText="1"/>
      <protection hidden="1"/>
    </xf>
    <xf numFmtId="0" fontId="59" fillId="25" borderId="30" xfId="1" applyFont="1" applyFill="1" applyBorder="1" applyAlignment="1" applyProtection="1">
      <alignment horizontal="center" vertical="center" wrapText="1"/>
      <protection hidden="1"/>
    </xf>
    <xf numFmtId="0" fontId="116" fillId="0" borderId="36" xfId="0" applyFont="1" applyBorder="1" applyAlignment="1">
      <alignment wrapText="1"/>
    </xf>
    <xf numFmtId="0" fontId="116" fillId="0" borderId="28" xfId="0" applyFont="1" applyBorder="1" applyAlignment="1">
      <alignment wrapText="1"/>
    </xf>
    <xf numFmtId="0" fontId="116" fillId="0" borderId="34" xfId="0" applyFont="1" applyBorder="1" applyAlignment="1">
      <alignment wrapText="1"/>
    </xf>
    <xf numFmtId="0" fontId="68" fillId="0" borderId="32" xfId="1" applyFont="1" applyBorder="1" applyAlignment="1" applyProtection="1">
      <alignment horizontal="center" vertical="center" shrinkToFit="1"/>
      <protection hidden="1"/>
    </xf>
    <xf numFmtId="0" fontId="0" fillId="0" borderId="32" xfId="0" applyBorder="1" applyAlignment="1">
      <alignment shrinkToFit="1"/>
    </xf>
    <xf numFmtId="0" fontId="105" fillId="25" borderId="2" xfId="1" applyFont="1" applyFill="1" applyBorder="1" applyAlignment="1" applyProtection="1">
      <alignment horizontal="center" vertical="center" wrapText="1"/>
      <protection hidden="1"/>
    </xf>
    <xf numFmtId="0" fontId="0" fillId="0" borderId="32" xfId="0" applyBorder="1" applyAlignment="1">
      <alignment vertical="center" shrinkToFit="1"/>
    </xf>
    <xf numFmtId="0" fontId="68" fillId="0" borderId="27" xfId="1" applyFont="1" applyBorder="1" applyAlignment="1" applyProtection="1">
      <alignment horizontal="center" vertical="center" wrapText="1"/>
      <protection hidden="1"/>
    </xf>
    <xf numFmtId="0" fontId="0" fillId="0" borderId="33" xfId="0" applyBorder="1" applyAlignment="1">
      <alignment horizontal="center" vertical="center" wrapText="1"/>
    </xf>
    <xf numFmtId="0" fontId="116" fillId="25" borderId="36" xfId="0" applyFont="1" applyFill="1" applyBorder="1" applyAlignment="1">
      <alignment wrapText="1"/>
    </xf>
    <xf numFmtId="0" fontId="116" fillId="25" borderId="28" xfId="0" applyFont="1" applyFill="1" applyBorder="1" applyAlignment="1">
      <alignment wrapText="1"/>
    </xf>
    <xf numFmtId="0" fontId="116" fillId="25" borderId="34" xfId="0" applyFont="1" applyFill="1" applyBorder="1" applyAlignment="1">
      <alignment wrapText="1"/>
    </xf>
    <xf numFmtId="0" fontId="116" fillId="25" borderId="32" xfId="0" applyFont="1" applyFill="1" applyBorder="1" applyAlignment="1">
      <alignment horizontal="center" vertical="center" shrinkToFit="1"/>
    </xf>
    <xf numFmtId="0" fontId="0" fillId="25" borderId="32" xfId="0" applyFill="1" applyBorder="1" applyAlignment="1">
      <alignment horizontal="center" vertical="center" shrinkToFit="1"/>
    </xf>
    <xf numFmtId="0" fontId="116" fillId="25" borderId="32" xfId="0" applyFont="1" applyFill="1" applyBorder="1" applyAlignment="1">
      <alignment horizontal="center" vertical="center" wrapText="1"/>
    </xf>
    <xf numFmtId="0" fontId="0" fillId="25" borderId="32" xfId="0" applyFill="1" applyBorder="1" applyAlignment="1">
      <alignment horizontal="center" vertical="center" wrapText="1"/>
    </xf>
    <xf numFmtId="0" fontId="0" fillId="25" borderId="32" xfId="0" applyFill="1" applyBorder="1" applyAlignment="1">
      <alignment horizontal="center" wrapText="1"/>
    </xf>
    <xf numFmtId="0" fontId="105" fillId="2" borderId="0" xfId="1" applyFont="1" applyFill="1" applyAlignment="1" applyProtection="1">
      <alignment horizontal="right" vertical="center" shrinkToFit="1"/>
      <protection hidden="1"/>
    </xf>
    <xf numFmtId="0" fontId="116" fillId="0" borderId="0" xfId="0" applyFont="1" applyAlignment="1">
      <alignment horizontal="right" vertical="center" shrinkToFit="1"/>
    </xf>
    <xf numFmtId="0" fontId="116" fillId="0" borderId="0" xfId="0" applyFont="1" applyAlignment="1">
      <alignment vertical="center" shrinkToFit="1"/>
    </xf>
    <xf numFmtId="184" fontId="105" fillId="0" borderId="0" xfId="1" applyNumberFormat="1" applyFont="1" applyAlignment="1" applyProtection="1">
      <alignment horizontal="left" vertical="center" shrinkToFit="1"/>
      <protection hidden="1"/>
    </xf>
    <xf numFmtId="0" fontId="116" fillId="0" borderId="0" xfId="0" applyFont="1" applyAlignment="1">
      <alignment horizontal="left" vertical="center" shrinkToFit="1"/>
    </xf>
    <xf numFmtId="0" fontId="59" fillId="0" borderId="0" xfId="1" applyFont="1" applyAlignment="1" applyProtection="1">
      <alignment horizontal="right" vertical="center" shrinkToFit="1"/>
      <protection hidden="1"/>
    </xf>
    <xf numFmtId="0" fontId="0" fillId="0" borderId="32" xfId="0" applyBorder="1" applyAlignment="1">
      <alignment vertical="center" wrapText="1"/>
    </xf>
    <xf numFmtId="0" fontId="0" fillId="0" borderId="32" xfId="0" applyBorder="1" applyAlignment="1">
      <alignment wrapText="1"/>
    </xf>
    <xf numFmtId="0" fontId="100" fillId="0" borderId="0" xfId="1" applyFont="1" applyAlignment="1" applyProtection="1">
      <alignment horizontal="right" vertical="center" shrinkToFit="1"/>
      <protection hidden="1"/>
    </xf>
    <xf numFmtId="0" fontId="0" fillId="0" borderId="0" xfId="0" applyAlignment="1">
      <alignment horizontal="right" vertical="center" shrinkToFit="1"/>
    </xf>
    <xf numFmtId="0" fontId="105" fillId="25" borderId="32" xfId="1" applyFont="1" applyFill="1" applyBorder="1" applyAlignment="1" applyProtection="1">
      <alignment horizontal="center" vertical="center" shrinkToFit="1"/>
      <protection hidden="1"/>
    </xf>
    <xf numFmtId="0" fontId="116" fillId="0" borderId="32" xfId="0" applyFont="1" applyBorder="1" applyAlignment="1">
      <alignment vertical="center" shrinkToFit="1"/>
    </xf>
    <xf numFmtId="185" fontId="105" fillId="0" borderId="32" xfId="1" applyNumberFormat="1" applyFont="1" applyBorder="1" applyAlignment="1" applyProtection="1">
      <alignment horizontal="left" vertical="center" shrinkToFit="1"/>
      <protection hidden="1"/>
    </xf>
    <xf numFmtId="0" fontId="116" fillId="0" borderId="32" xfId="0" applyFont="1" applyBorder="1" applyAlignment="1">
      <alignment horizontal="center" vertical="center" shrinkToFit="1"/>
    </xf>
    <xf numFmtId="186" fontId="45" fillId="0" borderId="32" xfId="1" applyNumberFormat="1" applyFont="1" applyBorder="1" applyAlignment="1" applyProtection="1">
      <alignment horizontal="center" vertical="center" shrinkToFit="1"/>
      <protection hidden="1"/>
    </xf>
    <xf numFmtId="0" fontId="45" fillId="0" borderId="32" xfId="1" applyFont="1" applyBorder="1" applyAlignment="1" applyProtection="1">
      <alignment horizontal="center" vertical="center" shrinkToFit="1"/>
      <protection hidden="1"/>
    </xf>
    <xf numFmtId="0" fontId="118" fillId="25" borderId="32" xfId="0" applyFont="1" applyFill="1" applyBorder="1" applyAlignment="1" applyProtection="1">
      <alignment horizontal="center" vertical="center" shrinkToFit="1"/>
      <protection hidden="1"/>
    </xf>
    <xf numFmtId="0" fontId="116" fillId="0" borderId="32" xfId="0" applyFont="1" applyBorder="1" applyAlignment="1">
      <alignment shrinkToFit="1"/>
    </xf>
    <xf numFmtId="179" fontId="45" fillId="0" borderId="32" xfId="0" applyNumberFormat="1" applyFont="1" applyBorder="1" applyAlignment="1">
      <alignment horizontal="right" vertical="center" shrinkToFit="1"/>
    </xf>
    <xf numFmtId="9" fontId="119" fillId="0" borderId="32" xfId="0" applyNumberFormat="1" applyFont="1" applyBorder="1" applyAlignment="1" applyProtection="1">
      <alignment horizontal="center" vertical="center" shrinkToFit="1"/>
      <protection hidden="1"/>
    </xf>
    <xf numFmtId="0" fontId="116" fillId="0" borderId="32" xfId="0" applyFont="1" applyBorder="1" applyAlignment="1">
      <alignment horizontal="center" shrinkToFit="1"/>
    </xf>
  </cellXfs>
  <cellStyles count="28">
    <cellStyle name="_x000e__x0008__x000a_" xfId="1" xr:uid="{00000000-0005-0000-0000-000000000000}"/>
    <cellStyle name="_x000e__x0008__x000a_ 2" xfId="2" xr:uid="{00000000-0005-0000-0000-000001000000}"/>
    <cellStyle name="_x000e__x0008__x000a_ 2 2" xfId="16" xr:uid="{00000000-0005-0000-0000-000002000000}"/>
    <cellStyle name="_x000a_386grabber=v" xfId="3" xr:uid="{00000000-0005-0000-0000-000003000000}"/>
    <cellStyle name="一般" xfId="0" builtinId="0"/>
    <cellStyle name="一般 2 2" xfId="27" xr:uid="{00000000-0005-0000-0000-000005000000}"/>
    <cellStyle name="一般 4" xfId="17" xr:uid="{00000000-0005-0000-0000-000006000000}"/>
    <cellStyle name="一般 4 3" xfId="23" xr:uid="{00000000-0005-0000-0000-000007000000}"/>
    <cellStyle name="一般 8 3 2 2 2" xfId="22" xr:uid="{00000000-0005-0000-0000-000008000000}"/>
    <cellStyle name="一般 8 3 2 2 2 3" xfId="25" xr:uid="{00000000-0005-0000-0000-000009000000}"/>
    <cellStyle name="一般_20XWS_factor for proposal" xfId="4" xr:uid="{00000000-0005-0000-0000-00000A000000}"/>
    <cellStyle name="一般_data" xfId="5" xr:uid="{00000000-0005-0000-0000-00000B000000}"/>
    <cellStyle name="一般_data_1" xfId="21" xr:uid="{00000000-0005-0000-0000-00000C000000}"/>
    <cellStyle name="一般_Factor_建議書_FB_XWA1_(所繳保險費)" xfId="6" xr:uid="{00000000-0005-0000-0000-00000D000000}"/>
    <cellStyle name="一般_OP" xfId="7" xr:uid="{00000000-0005-0000-0000-00000E000000}"/>
    <cellStyle name="一般_OP 2" xfId="20" xr:uid="{00000000-0005-0000-0000-00000F000000}"/>
    <cellStyle name="一般_OP_2" xfId="8" xr:uid="{00000000-0005-0000-0000-000010000000}"/>
    <cellStyle name="一般_P_DATA" xfId="24" xr:uid="{00000000-0005-0000-0000-000011000000}"/>
    <cellStyle name="一般_XWO0701" xfId="9" xr:uid="{00000000-0005-0000-0000-000012000000}"/>
    <cellStyle name="一般_分紅與不分紅揭露" xfId="10" xr:uid="{00000000-0005-0000-0000-000013000000}"/>
    <cellStyle name="一般_我用的-年齡計算函數e" xfId="11" xr:uid="{00000000-0005-0000-0000-000014000000}"/>
    <cellStyle name="一般_我用的-年齡計算函數e 2" xfId="15" xr:uid="{00000000-0005-0000-0000-000015000000}"/>
    <cellStyle name="一般_頁面" xfId="12" xr:uid="{00000000-0005-0000-0000-000016000000}"/>
    <cellStyle name="一般_揭露" xfId="18" xr:uid="{00000000-0005-0000-0000-000017000000}"/>
    <cellStyle name="一般_揭露_2" xfId="19" xr:uid="{00000000-0005-0000-0000-000018000000}"/>
    <cellStyle name="千分位" xfId="13" builtinId="3"/>
    <cellStyle name="千分位[0]" xfId="14" builtinId="6"/>
    <cellStyle name="超連結 2" xfId="26" xr:uid="{00000000-0005-0000-0000-00001B000000}"/>
  </cellStyles>
  <dxfs count="32">
    <dxf>
      <font>
        <color theme="0"/>
      </font>
      <fill>
        <patternFill>
          <bgColor theme="0"/>
        </patternFill>
      </fill>
      <border>
        <left/>
        <right/>
        <top/>
        <bottom/>
      </border>
    </dxf>
    <dxf>
      <fill>
        <patternFill>
          <bgColor theme="4" tint="0.79998168889431442"/>
        </patternFill>
      </fill>
    </dxf>
    <dxf>
      <font>
        <b/>
        <i val="0"/>
        <condense val="0"/>
        <extend val="0"/>
        <color indexed="12"/>
      </font>
    </dxf>
    <dxf>
      <font>
        <b/>
        <i val="0"/>
        <strike/>
        <condense val="0"/>
        <extend val="0"/>
        <color indexed="9"/>
      </font>
      <fill>
        <patternFill>
          <bgColor indexed="10"/>
        </patternFill>
      </fill>
    </dxf>
    <dxf>
      <font>
        <condense val="0"/>
        <extend val="0"/>
        <color indexed="9"/>
      </font>
      <fill>
        <patternFill>
          <bgColor indexed="9"/>
        </patternFill>
      </fill>
      <border>
        <left/>
        <right/>
        <top/>
        <bottom/>
      </border>
    </dxf>
    <dxf>
      <fill>
        <patternFill>
          <bgColor indexed="10"/>
        </patternFill>
      </fill>
    </dxf>
    <dxf>
      <font>
        <b/>
        <i val="0"/>
        <strike/>
        <condense val="0"/>
        <extend val="0"/>
        <color indexed="9"/>
      </font>
      <fill>
        <patternFill>
          <bgColor indexed="10"/>
        </patternFill>
      </fill>
    </dxf>
    <dxf>
      <fill>
        <patternFill>
          <bgColor indexed="10"/>
        </patternFill>
      </fill>
    </dxf>
    <dxf>
      <font>
        <color theme="0"/>
      </font>
      <fill>
        <patternFill>
          <fgColor indexed="64"/>
          <bgColor theme="0"/>
        </patternFill>
      </fill>
      <border>
        <left/>
        <right/>
        <top/>
        <bottom/>
      </border>
    </dxf>
    <dxf>
      <font>
        <strike val="0"/>
        <color theme="0"/>
      </font>
      <fill>
        <patternFill>
          <bgColor theme="0"/>
        </patternFill>
      </fill>
      <border>
        <left/>
        <right/>
        <top/>
        <bottom/>
        <vertical/>
        <horizontal/>
      </border>
    </dxf>
    <dxf>
      <fill>
        <patternFill>
          <bgColor indexed="10"/>
        </patternFill>
      </fill>
    </dxf>
    <dxf>
      <font>
        <b/>
        <i val="0"/>
        <condense val="0"/>
        <extend val="0"/>
        <color indexed="9"/>
      </font>
      <fill>
        <patternFill>
          <bgColor indexed="10"/>
        </patternFill>
      </fill>
    </dxf>
    <dxf>
      <fill>
        <patternFill>
          <bgColor indexed="10"/>
        </patternFill>
      </fill>
    </dxf>
    <dxf>
      <font>
        <b/>
        <i val="0"/>
        <strike/>
        <condense val="0"/>
        <extend val="0"/>
        <color indexed="9"/>
      </font>
      <fill>
        <patternFill>
          <bgColor indexed="10"/>
        </patternFill>
      </fill>
    </dxf>
    <dxf>
      <font>
        <color theme="0"/>
      </font>
      <fill>
        <patternFill patternType="solid">
          <bgColor theme="0"/>
        </patternFill>
      </fill>
      <border>
        <left/>
        <right/>
        <top/>
        <bottom/>
      </border>
    </dxf>
    <dxf>
      <font>
        <color theme="0"/>
      </font>
      <fill>
        <patternFill>
          <bgColor theme="0"/>
        </patternFill>
      </fill>
      <border>
        <left/>
        <right/>
        <top/>
        <bottom/>
        <vertical/>
        <horizontal/>
      </border>
    </dxf>
    <dxf>
      <font>
        <color theme="0"/>
      </font>
      <fill>
        <patternFill>
          <fgColor indexed="64"/>
          <bgColor theme="0"/>
        </patternFill>
      </fill>
      <border>
        <left/>
        <right/>
        <bottom/>
      </border>
    </dxf>
    <dxf>
      <font>
        <color theme="0"/>
      </font>
      <fill>
        <patternFill>
          <fgColor indexed="64"/>
          <bgColor theme="0"/>
        </patternFill>
      </fill>
      <border>
        <left/>
        <right/>
      </border>
    </dxf>
    <dxf>
      <font>
        <condense val="0"/>
        <extend val="0"/>
        <color indexed="9"/>
      </font>
      <fill>
        <patternFill>
          <bgColor indexed="9"/>
        </patternFill>
      </fill>
      <border>
        <left/>
        <right/>
        <top/>
        <bottom/>
      </border>
    </dxf>
    <dxf>
      <fill>
        <patternFill>
          <bgColor indexed="10"/>
        </patternFill>
      </fill>
    </dxf>
    <dxf>
      <font>
        <b/>
        <i val="0"/>
        <strike/>
        <condense val="0"/>
        <extend val="0"/>
        <color indexed="9"/>
      </font>
      <fill>
        <patternFill>
          <bgColor indexed="10"/>
        </patternFill>
      </fill>
    </dxf>
    <dxf>
      <font>
        <condense val="0"/>
        <extend val="0"/>
        <color auto="1"/>
      </font>
      <fill>
        <patternFill>
          <bgColor indexed="10"/>
        </patternFill>
      </fill>
    </dxf>
    <dxf>
      <fill>
        <patternFill>
          <bgColor indexed="10"/>
        </patternFill>
      </fill>
    </dxf>
    <dxf>
      <font>
        <b/>
        <i val="0"/>
        <strike/>
        <condense val="0"/>
        <extend val="0"/>
        <color indexed="9"/>
      </font>
      <fill>
        <patternFill>
          <bgColor indexed="10"/>
        </patternFill>
      </fill>
    </dxf>
    <dxf>
      <fill>
        <patternFill>
          <bgColor indexed="10"/>
        </patternFill>
      </fill>
    </dxf>
    <dxf>
      <font>
        <b/>
        <i val="0"/>
        <strike/>
        <condense val="0"/>
        <extend val="0"/>
        <color indexed="9"/>
      </font>
      <fill>
        <patternFill>
          <bgColor indexed="10"/>
        </patternFill>
      </fill>
    </dxf>
    <dxf>
      <font>
        <b/>
        <i val="0"/>
        <strike/>
        <color theme="0"/>
      </font>
      <fill>
        <patternFill>
          <bgColor rgb="FFFF0000"/>
        </patternFill>
      </fill>
    </dxf>
    <dxf>
      <font>
        <b/>
        <i val="0"/>
        <strike/>
        <condense val="0"/>
        <extend val="0"/>
        <u val="none"/>
        <color indexed="9"/>
      </font>
      <fill>
        <patternFill>
          <bgColor indexed="10"/>
        </patternFill>
      </fill>
    </dxf>
    <dxf>
      <font>
        <condense val="0"/>
        <extend val="0"/>
        <color indexed="12"/>
      </font>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C7D7D8"/>
      <rgbColor rgb="004DFFF9"/>
      <rgbColor rgb="0088A9D8"/>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W339"/>
  <sheetViews>
    <sheetView topLeftCell="XFD1048576" workbookViewId="0"/>
  </sheetViews>
  <sheetFormatPr defaultColWidth="0" defaultRowHeight="16.5" zeroHeight="1"/>
  <cols>
    <col min="1" max="3" width="9.33203125" style="312" hidden="1"/>
    <col min="4" max="4" width="13.5" style="312" hidden="1"/>
    <col min="5" max="9" width="9.33203125" style="312" hidden="1"/>
    <col min="10" max="10" width="2.1640625" style="312" hidden="1"/>
    <col min="11" max="11" width="18.5" style="312" hidden="1"/>
    <col min="12" max="12" width="24.6640625" style="312" hidden="1"/>
    <col min="13" max="13" width="9.33203125" style="312" hidden="1"/>
    <col min="14" max="14" width="13.1640625" style="312" hidden="1"/>
    <col min="15" max="15" width="9.33203125" style="312" hidden="1"/>
    <col min="16" max="16" width="10" style="312" hidden="1"/>
    <col min="17" max="16384" width="9.33203125" style="312" hidden="1"/>
  </cols>
  <sheetData>
    <row r="1" spans="1:23" hidden="1">
      <c r="A1" s="308"/>
      <c r="B1" s="309" t="str">
        <f>OP!$C$56</f>
        <v>SDH10</v>
      </c>
      <c r="C1" s="310" t="s">
        <v>380</v>
      </c>
      <c r="D1" s="309" t="str">
        <f>IF(OP!$E$16=1,"足歲",IF(OP!$E$16=2,"保險年齡","錯誤"))</f>
        <v>保險年齡</v>
      </c>
      <c r="E1" s="310" t="s">
        <v>380</v>
      </c>
      <c r="F1" s="308"/>
      <c r="G1" s="308"/>
      <c r="H1" s="308"/>
      <c r="I1" s="308"/>
      <c r="J1" s="311"/>
      <c r="K1" s="311"/>
      <c r="Q1" s="312">
        <v>6</v>
      </c>
      <c r="R1" s="312">
        <v>7</v>
      </c>
      <c r="S1" s="312">
        <v>8</v>
      </c>
      <c r="T1" s="312">
        <v>9</v>
      </c>
      <c r="U1" s="312">
        <v>10</v>
      </c>
      <c r="V1" s="312">
        <v>11</v>
      </c>
      <c r="W1" s="312">
        <v>12</v>
      </c>
    </row>
    <row r="2" spans="1:23" hidden="1">
      <c r="A2" s="308"/>
      <c r="B2" s="308"/>
      <c r="C2" s="310"/>
      <c r="D2" s="308"/>
      <c r="E2" s="310"/>
      <c r="F2" s="308"/>
      <c r="G2" s="308"/>
      <c r="H2" s="308"/>
      <c r="I2" s="308"/>
      <c r="J2" s="311"/>
      <c r="K2" s="311"/>
      <c r="L2" s="491" t="s">
        <v>381</v>
      </c>
      <c r="M2" s="491"/>
      <c r="N2" s="491"/>
      <c r="O2" s="313" t="s">
        <v>382</v>
      </c>
      <c r="P2" s="313"/>
      <c r="Q2" s="313">
        <v>109</v>
      </c>
      <c r="R2" s="313"/>
      <c r="S2" s="313"/>
      <c r="T2" s="313"/>
      <c r="U2" s="313"/>
      <c r="V2" s="313"/>
      <c r="W2" s="313"/>
    </row>
    <row r="3" spans="1:23" hidden="1">
      <c r="A3" s="308"/>
      <c r="B3" s="308"/>
      <c r="C3" s="314" t="s">
        <v>383</v>
      </c>
      <c r="D3" s="315">
        <v>1</v>
      </c>
      <c r="E3" s="315">
        <v>2</v>
      </c>
      <c r="F3" s="315">
        <v>3</v>
      </c>
      <c r="G3" s="315">
        <v>1</v>
      </c>
      <c r="H3" s="315">
        <v>2</v>
      </c>
      <c r="I3" s="315">
        <v>3</v>
      </c>
      <c r="J3" s="308"/>
      <c r="K3" s="316" t="s">
        <v>384</v>
      </c>
      <c r="L3" s="317" t="s">
        <v>24</v>
      </c>
      <c r="M3" s="316" t="s">
        <v>283</v>
      </c>
      <c r="N3" s="316" t="s">
        <v>385</v>
      </c>
      <c r="O3" s="318" t="s">
        <v>386</v>
      </c>
      <c r="P3" s="318" t="s">
        <v>387</v>
      </c>
      <c r="Q3" s="318" t="s">
        <v>17</v>
      </c>
      <c r="R3" s="318" t="s">
        <v>16</v>
      </c>
      <c r="S3" s="318" t="s">
        <v>388</v>
      </c>
      <c r="T3" s="318" t="s">
        <v>389</v>
      </c>
      <c r="U3" s="318" t="s">
        <v>390</v>
      </c>
      <c r="V3" s="318" t="s">
        <v>391</v>
      </c>
      <c r="W3" s="318" t="s">
        <v>392</v>
      </c>
    </row>
    <row r="4" spans="1:23" hidden="1">
      <c r="A4" s="308"/>
      <c r="B4" s="311"/>
      <c r="C4" s="319" t="s">
        <v>393</v>
      </c>
      <c r="D4" s="320">
        <v>1</v>
      </c>
      <c r="E4" s="320">
        <v>1</v>
      </c>
      <c r="F4" s="320">
        <v>1</v>
      </c>
      <c r="G4" s="320">
        <v>2</v>
      </c>
      <c r="H4" s="320">
        <v>2</v>
      </c>
      <c r="I4" s="320">
        <v>2</v>
      </c>
      <c r="J4" s="308"/>
      <c r="K4" s="321" t="str">
        <f>IF($D$1="足歲","15足歲","")</f>
        <v/>
      </c>
      <c r="L4" s="322" t="str">
        <f t="shared" ref="L4:L67" si="0">IF(P4&lt;&gt;$B$1,"",P4&amp;Q4&amp;R4&amp;V4)</f>
        <v>SDH10151</v>
      </c>
      <c r="M4" s="322">
        <f>IF(L4="","-",IF(ISERROR($R4*1),LEFT($R4,2)*1,$R4*1))</f>
        <v>5</v>
      </c>
      <c r="N4" s="323">
        <f>IF(L4="","",V4*1)</f>
        <v>1</v>
      </c>
      <c r="O4" s="324"/>
      <c r="P4" t="s">
        <v>1023</v>
      </c>
      <c r="Q4">
        <v>1</v>
      </c>
      <c r="R4">
        <v>5</v>
      </c>
      <c r="S4">
        <v>0</v>
      </c>
      <c r="T4">
        <v>0</v>
      </c>
      <c r="U4">
        <v>0</v>
      </c>
      <c r="V4">
        <v>1</v>
      </c>
      <c r="W4" t="s">
        <v>1063</v>
      </c>
    </row>
    <row r="5" spans="1:23" hidden="1">
      <c r="A5" s="308"/>
      <c r="B5" s="325" t="s">
        <v>394</v>
      </c>
      <c r="C5" s="326">
        <v>12</v>
      </c>
      <c r="D5" s="322">
        <f t="shared" ref="D5:I5" si="1">IF(SMALL($M:$M,D$3)=15,$K$4,SMALL($M:$M,D$3))</f>
        <v>5</v>
      </c>
      <c r="E5" s="322">
        <f t="shared" si="1"/>
        <v>35</v>
      </c>
      <c r="F5" s="322">
        <f t="shared" si="1"/>
        <v>60</v>
      </c>
      <c r="G5" s="322">
        <f t="shared" si="1"/>
        <v>5</v>
      </c>
      <c r="H5" s="322">
        <f t="shared" si="1"/>
        <v>35</v>
      </c>
      <c r="I5" s="322">
        <f t="shared" si="1"/>
        <v>60</v>
      </c>
      <c r="J5" s="308"/>
      <c r="K5" s="322"/>
      <c r="L5" s="320" t="str">
        <f t="shared" si="0"/>
        <v>SDH10152</v>
      </c>
      <c r="M5" s="320" t="str">
        <f>IF(OR(L5="",COUNTIF($M$4:M4,IF(ISERROR($R5*1),LEFT($R5,2)*1,$R5*1))&gt;=1),"-",IF(ISERROR($R5*1),LEFT($R5,2)*1,$R5*1))</f>
        <v>-</v>
      </c>
      <c r="N5" s="320">
        <f>IF(OR(L5="",COUNTIF($N$4:N4,V5*1)&gt;=1),"-",V5*1)</f>
        <v>2</v>
      </c>
      <c r="O5" s="324"/>
      <c r="P5" t="s">
        <v>1023</v>
      </c>
      <c r="Q5">
        <v>1</v>
      </c>
      <c r="R5">
        <v>5</v>
      </c>
      <c r="S5">
        <v>0</v>
      </c>
      <c r="T5">
        <v>0</v>
      </c>
      <c r="U5">
        <v>0</v>
      </c>
      <c r="V5">
        <v>2</v>
      </c>
      <c r="W5" t="s">
        <v>1064</v>
      </c>
    </row>
    <row r="6" spans="1:23" hidden="1">
      <c r="A6" s="308"/>
      <c r="B6" s="327" t="s">
        <v>395</v>
      </c>
      <c r="C6" s="328" t="s">
        <v>396</v>
      </c>
      <c r="D6" s="329" t="str">
        <f t="shared" ref="D6:I6" si="2">IF(OR(ISERROR($D5)),"",IF(N(D$5)=0,D$5&amp;IF(D$4=1,"男性",IF(D$4=2,"女性","")),D$5&amp;"歲"&amp;IF(D$4=1,"男性",IF(D$4=2,"女性",""))))</f>
        <v>5歲男性</v>
      </c>
      <c r="E6" s="329" t="str">
        <f t="shared" si="2"/>
        <v>35歲男性</v>
      </c>
      <c r="F6" s="329" t="str">
        <f t="shared" si="2"/>
        <v>60歲男性</v>
      </c>
      <c r="G6" s="329" t="str">
        <f t="shared" si="2"/>
        <v>5歲女性</v>
      </c>
      <c r="H6" s="329" t="str">
        <f t="shared" si="2"/>
        <v>35歲女性</v>
      </c>
      <c r="I6" s="329" t="str">
        <f t="shared" si="2"/>
        <v>60歲女性</v>
      </c>
      <c r="J6" s="308"/>
      <c r="K6" s="322"/>
      <c r="L6" s="320" t="str">
        <f t="shared" si="0"/>
        <v>SDH10153</v>
      </c>
      <c r="M6" s="320" t="str">
        <f>IF(OR(L6="",COUNTIF($M$4:M5,IF(ISERROR($R6*1),LEFT($R6,2)*1,$R6*1))&gt;=1),"-",IF(ISERROR($R6*1),LEFT($R6,2)*1,$R6*1))</f>
        <v>-</v>
      </c>
      <c r="N6" s="320">
        <f>IF(OR(L6="",COUNTIF($N$4:N5,V6*1)&gt;=1),"-",V6*1)</f>
        <v>3</v>
      </c>
      <c r="O6" s="324"/>
      <c r="P6" t="s">
        <v>1023</v>
      </c>
      <c r="Q6">
        <v>1</v>
      </c>
      <c r="R6">
        <v>5</v>
      </c>
      <c r="S6">
        <v>0</v>
      </c>
      <c r="T6">
        <v>0</v>
      </c>
      <c r="U6">
        <v>0</v>
      </c>
      <c r="V6">
        <v>3</v>
      </c>
      <c r="W6" t="s">
        <v>1065</v>
      </c>
    </row>
    <row r="7" spans="1:23" hidden="1">
      <c r="A7" s="308"/>
      <c r="B7" s="320">
        <v>1</v>
      </c>
      <c r="C7" s="329">
        <f t="shared" ref="C7:C14" si="3">IF(ISERROR(SMALL($N:$N,$B7)),"",SMALL($N:$N,$B7))</f>
        <v>1</v>
      </c>
      <c r="D7" s="330" t="str">
        <f t="shared" ref="D7:I14" si="4">IF(ISERROR(VLOOKUP($B$1&amp;D$4&amp;D$5&amp;$C7,$L:$W,$C$5,0)),"",VLOOKUP($B$1&amp;D$4&amp;D$5&amp;$C7,$L:$W,$C$5,0))</f>
        <v>42.57%</v>
      </c>
      <c r="E7" s="330" t="str">
        <f t="shared" si="4"/>
        <v>17.48%</v>
      </c>
      <c r="F7" s="330" t="str">
        <f t="shared" si="4"/>
        <v>0.00%</v>
      </c>
      <c r="G7" s="330" t="str">
        <f t="shared" si="4"/>
        <v>43.92%</v>
      </c>
      <c r="H7" s="330" t="str">
        <f t="shared" si="4"/>
        <v>20.41%</v>
      </c>
      <c r="I7" s="330" t="str">
        <f t="shared" si="4"/>
        <v>0.00%</v>
      </c>
      <c r="J7" s="308"/>
      <c r="K7" s="308"/>
      <c r="L7" s="320" t="str">
        <f t="shared" si="0"/>
        <v>SDH10154</v>
      </c>
      <c r="M7" s="320" t="str">
        <f>IF(OR(L7="",COUNTIF($M$4:M6,IF(ISERROR($R7*1),LEFT($R7,2)*1,$R7*1))&gt;=1),"-",IF(ISERROR($R7*1),LEFT($R7,2)*1,$R7*1))</f>
        <v>-</v>
      </c>
      <c r="N7" s="320">
        <f>IF(OR(L7="",COUNTIF($N$4:N6,V7*1)&gt;=1),"-",V7*1)</f>
        <v>4</v>
      </c>
      <c r="O7" s="324"/>
      <c r="P7" t="s">
        <v>1023</v>
      </c>
      <c r="Q7">
        <v>1</v>
      </c>
      <c r="R7">
        <v>5</v>
      </c>
      <c r="S7">
        <v>0</v>
      </c>
      <c r="T7">
        <v>0</v>
      </c>
      <c r="U7">
        <v>0</v>
      </c>
      <c r="V7">
        <v>4</v>
      </c>
      <c r="W7" t="s">
        <v>1066</v>
      </c>
    </row>
    <row r="8" spans="1:23" hidden="1">
      <c r="A8" s="308"/>
      <c r="B8" s="320">
        <v>2</v>
      </c>
      <c r="C8" s="329">
        <f t="shared" si="3"/>
        <v>2</v>
      </c>
      <c r="D8" s="330" t="str">
        <f t="shared" si="4"/>
        <v>48.88%</v>
      </c>
      <c r="E8" s="330" t="str">
        <f t="shared" si="4"/>
        <v>28.53%</v>
      </c>
      <c r="F8" s="330" t="str">
        <f t="shared" si="4"/>
        <v>7.66%</v>
      </c>
      <c r="G8" s="330" t="str">
        <f t="shared" si="4"/>
        <v>49.49%</v>
      </c>
      <c r="H8" s="330" t="str">
        <f t="shared" si="4"/>
        <v>30.30%</v>
      </c>
      <c r="I8" s="330" t="str">
        <f t="shared" si="4"/>
        <v>9.61%</v>
      </c>
      <c r="J8" s="308"/>
      <c r="K8" s="308"/>
      <c r="L8" s="320" t="str">
        <f t="shared" si="0"/>
        <v>SDH10155</v>
      </c>
      <c r="M8" s="320" t="str">
        <f>IF(OR(L8="",COUNTIF($M$4:M7,IF(ISERROR($R8*1),LEFT($R8,2)*1,$R8*1))&gt;=1),"-",IF(ISERROR($R8*1),LEFT($R8,2)*1,$R8*1))</f>
        <v>-</v>
      </c>
      <c r="N8" s="320">
        <f>IF(OR(L8="",COUNTIF($N$4:N7,V8*1)&gt;=1),"-",V8*1)</f>
        <v>5</v>
      </c>
      <c r="O8" s="324"/>
      <c r="P8" t="s">
        <v>1023</v>
      </c>
      <c r="Q8">
        <v>1</v>
      </c>
      <c r="R8">
        <v>5</v>
      </c>
      <c r="S8">
        <v>0</v>
      </c>
      <c r="T8">
        <v>0</v>
      </c>
      <c r="U8">
        <v>0</v>
      </c>
      <c r="V8">
        <v>5</v>
      </c>
      <c r="W8" t="s">
        <v>1067</v>
      </c>
    </row>
    <row r="9" spans="1:23" hidden="1">
      <c r="A9" s="308"/>
      <c r="B9" s="320">
        <v>3</v>
      </c>
      <c r="C9" s="329">
        <f t="shared" si="3"/>
        <v>3</v>
      </c>
      <c r="D9" s="330" t="str">
        <f t="shared" si="4"/>
        <v>51.07%</v>
      </c>
      <c r="E9" s="330" t="str">
        <f t="shared" si="4"/>
        <v>32.30%</v>
      </c>
      <c r="F9" s="330" t="str">
        <f t="shared" si="4"/>
        <v>10.43%</v>
      </c>
      <c r="G9" s="330" t="str">
        <f t="shared" si="4"/>
        <v>51.40%</v>
      </c>
      <c r="H9" s="330" t="str">
        <f t="shared" si="4"/>
        <v>33.71%</v>
      </c>
      <c r="I9" s="330" t="str">
        <f t="shared" si="4"/>
        <v>12.98%</v>
      </c>
      <c r="J9" s="308"/>
      <c r="K9" s="308"/>
      <c r="L9" s="320" t="str">
        <f t="shared" si="0"/>
        <v>SDH101510</v>
      </c>
      <c r="M9" s="320" t="str">
        <f>IF(OR(L9="",COUNTIF($M$4:M8,IF(ISERROR($R9*1),LEFT($R9,2)*1,$R9*1))&gt;=1),"-",IF(ISERROR($R9*1),LEFT($R9,2)*1,$R9*1))</f>
        <v>-</v>
      </c>
      <c r="N9" s="320">
        <f>IF(OR(L9="",COUNTIF($N$4:N8,V9*1)&gt;=1),"-",V9*1)</f>
        <v>10</v>
      </c>
      <c r="O9" s="324"/>
      <c r="P9" t="s">
        <v>1023</v>
      </c>
      <c r="Q9">
        <v>1</v>
      </c>
      <c r="R9">
        <v>5</v>
      </c>
      <c r="S9">
        <v>0</v>
      </c>
      <c r="T9">
        <v>0</v>
      </c>
      <c r="U9">
        <v>0</v>
      </c>
      <c r="V9">
        <v>10</v>
      </c>
      <c r="W9" t="s">
        <v>1068</v>
      </c>
    </row>
    <row r="10" spans="1:23" hidden="1">
      <c r="A10" s="331"/>
      <c r="B10" s="320">
        <v>4</v>
      </c>
      <c r="C10" s="329">
        <f t="shared" si="3"/>
        <v>4</v>
      </c>
      <c r="D10" s="330" t="str">
        <f t="shared" si="4"/>
        <v>52.25%</v>
      </c>
      <c r="E10" s="330" t="str">
        <f t="shared" si="4"/>
        <v>34.33%</v>
      </c>
      <c r="F10" s="330" t="str">
        <f t="shared" si="4"/>
        <v>11.99%</v>
      </c>
      <c r="G10" s="330" t="str">
        <f t="shared" si="4"/>
        <v>52.44%</v>
      </c>
      <c r="H10" s="330" t="str">
        <f t="shared" si="4"/>
        <v>35.56%</v>
      </c>
      <c r="I10" s="330" t="str">
        <f t="shared" si="4"/>
        <v>14.83%</v>
      </c>
      <c r="J10" s="308"/>
      <c r="K10" s="308"/>
      <c r="L10" s="320" t="str">
        <f t="shared" si="0"/>
        <v>SDH101515</v>
      </c>
      <c r="M10" s="320" t="str">
        <f>IF(OR(L10="",COUNTIF($M$4:M9,IF(ISERROR($R10*1),LEFT($R10,2)*1,$R10*1))&gt;=1),"-",IF(ISERROR($R10*1),LEFT($R10,2)*1,$R10*1))</f>
        <v>-</v>
      </c>
      <c r="N10" s="320">
        <f>IF(OR(L10="",COUNTIF($N$4:N9,V10*1)&gt;=1),"-",V10*1)</f>
        <v>15</v>
      </c>
      <c r="O10" s="324"/>
      <c r="P10" t="s">
        <v>1023</v>
      </c>
      <c r="Q10">
        <v>1</v>
      </c>
      <c r="R10">
        <v>5</v>
      </c>
      <c r="S10">
        <v>0</v>
      </c>
      <c r="T10">
        <v>0</v>
      </c>
      <c r="U10">
        <v>0</v>
      </c>
      <c r="V10">
        <v>15</v>
      </c>
      <c r="W10" t="s">
        <v>1069</v>
      </c>
    </row>
    <row r="11" spans="1:23" hidden="1">
      <c r="A11" s="331"/>
      <c r="B11" s="320">
        <v>5</v>
      </c>
      <c r="C11" s="329">
        <f t="shared" si="3"/>
        <v>5</v>
      </c>
      <c r="D11" s="330" t="str">
        <f t="shared" si="4"/>
        <v>52.95%</v>
      </c>
      <c r="E11" s="330" t="str">
        <f t="shared" si="4"/>
        <v>35.59%</v>
      </c>
      <c r="F11" s="330" t="str">
        <f t="shared" si="4"/>
        <v>13.02%</v>
      </c>
      <c r="G11" s="330" t="str">
        <f t="shared" si="4"/>
        <v>53.08%</v>
      </c>
      <c r="H11" s="330" t="str">
        <f t="shared" si="4"/>
        <v>36.75%</v>
      </c>
      <c r="I11" s="330" t="str">
        <f t="shared" si="4"/>
        <v>16.08%</v>
      </c>
      <c r="J11" s="308"/>
      <c r="K11" s="308"/>
      <c r="L11" s="320" t="str">
        <f t="shared" si="0"/>
        <v>SDH101520</v>
      </c>
      <c r="M11" s="320" t="str">
        <f>IF(OR(L11="",COUNTIF($M$4:M10,IF(ISERROR($R11*1),LEFT($R11,2)*1,$R11*1))&gt;=1),"-",IF(ISERROR($R11*1),LEFT($R11,2)*1,$R11*1))</f>
        <v>-</v>
      </c>
      <c r="N11" s="320">
        <f>IF(OR(L11="",COUNTIF($N$4:N10,V11*1)&gt;=1),"-",V11*1)</f>
        <v>20</v>
      </c>
      <c r="O11" s="324"/>
      <c r="P11" t="s">
        <v>1023</v>
      </c>
      <c r="Q11">
        <v>1</v>
      </c>
      <c r="R11">
        <v>5</v>
      </c>
      <c r="S11">
        <v>0</v>
      </c>
      <c r="T11">
        <v>0</v>
      </c>
      <c r="U11">
        <v>0</v>
      </c>
      <c r="V11">
        <v>20</v>
      </c>
      <c r="W11" t="s">
        <v>1070</v>
      </c>
    </row>
    <row r="12" spans="1:23" hidden="1">
      <c r="A12" s="331"/>
      <c r="B12" s="320">
        <v>6</v>
      </c>
      <c r="C12" s="329">
        <f t="shared" si="3"/>
        <v>10</v>
      </c>
      <c r="D12" s="330" t="str">
        <f t="shared" si="4"/>
        <v>73.10%</v>
      </c>
      <c r="E12" s="330" t="str">
        <f t="shared" si="4"/>
        <v>52.20%</v>
      </c>
      <c r="F12" s="330" t="str">
        <f t="shared" si="4"/>
        <v>21.68%</v>
      </c>
      <c r="G12" s="330" t="str">
        <f t="shared" si="4"/>
        <v>73.09%</v>
      </c>
      <c r="H12" s="330" t="str">
        <f t="shared" si="4"/>
        <v>53.79%</v>
      </c>
      <c r="I12" s="330" t="str">
        <f t="shared" si="4"/>
        <v>26.51%</v>
      </c>
      <c r="J12" s="308"/>
      <c r="K12" s="308"/>
      <c r="L12" s="320" t="str">
        <f t="shared" si="0"/>
        <v>SDH101351</v>
      </c>
      <c r="M12" s="320">
        <f>IF(OR(L12="",COUNTIF($M$4:M11,IF(ISERROR($R12*1),LEFT($R12,2)*1,$R12*1))&gt;=1),"-",IF(ISERROR($R12*1),LEFT($R12,2)*1,$R12*1))</f>
        <v>35</v>
      </c>
      <c r="N12" s="320" t="str">
        <f>IF(OR(L12="",COUNTIF($N$4:N11,V12*1)&gt;=1),"-",V12*1)</f>
        <v>-</v>
      </c>
      <c r="O12" s="324"/>
      <c r="P12" t="s">
        <v>1023</v>
      </c>
      <c r="Q12">
        <v>1</v>
      </c>
      <c r="R12">
        <v>35</v>
      </c>
      <c r="S12">
        <v>0</v>
      </c>
      <c r="T12">
        <v>0</v>
      </c>
      <c r="U12">
        <v>0</v>
      </c>
      <c r="V12">
        <v>1</v>
      </c>
      <c r="W12" t="s">
        <v>1071</v>
      </c>
    </row>
    <row r="13" spans="1:23" hidden="1">
      <c r="A13" s="331"/>
      <c r="B13" s="320">
        <v>7</v>
      </c>
      <c r="C13" s="329">
        <f t="shared" si="3"/>
        <v>15</v>
      </c>
      <c r="D13" s="330" t="str">
        <f t="shared" si="4"/>
        <v>75.08%</v>
      </c>
      <c r="E13" s="330" t="str">
        <f t="shared" si="4"/>
        <v>56.52%</v>
      </c>
      <c r="F13" s="330" t="str">
        <f t="shared" si="4"/>
        <v>27.28%</v>
      </c>
      <c r="G13" s="330" t="str">
        <f t="shared" si="4"/>
        <v>74.99%</v>
      </c>
      <c r="H13" s="330" t="str">
        <f t="shared" si="4"/>
        <v>58.90%</v>
      </c>
      <c r="I13" s="330" t="str">
        <f t="shared" si="4"/>
        <v>32.61%</v>
      </c>
      <c r="J13" s="308"/>
      <c r="K13" s="308"/>
      <c r="L13" s="320" t="str">
        <f t="shared" si="0"/>
        <v>SDH101352</v>
      </c>
      <c r="M13" s="320" t="str">
        <f>IF(OR(L13="",COUNTIF($M$4:M12,IF(ISERROR($R13*1),LEFT($R13,2)*1,$R13*1))&gt;=1),"-",IF(ISERROR($R13*1),LEFT($R13,2)*1,$R13*1))</f>
        <v>-</v>
      </c>
      <c r="N13" s="320" t="str">
        <f>IF(OR(L13="",COUNTIF($N$4:N12,V13*1)&gt;=1),"-",V13*1)</f>
        <v>-</v>
      </c>
      <c r="O13" s="324"/>
      <c r="P13" t="s">
        <v>1023</v>
      </c>
      <c r="Q13">
        <v>1</v>
      </c>
      <c r="R13">
        <v>35</v>
      </c>
      <c r="S13">
        <v>0</v>
      </c>
      <c r="T13">
        <v>0</v>
      </c>
      <c r="U13">
        <v>0</v>
      </c>
      <c r="V13">
        <v>2</v>
      </c>
      <c r="W13" t="s">
        <v>1072</v>
      </c>
    </row>
    <row r="14" spans="1:23" hidden="1">
      <c r="A14" s="332"/>
      <c r="B14" s="320">
        <v>8</v>
      </c>
      <c r="C14" s="329">
        <f t="shared" si="3"/>
        <v>20</v>
      </c>
      <c r="D14" s="330" t="str">
        <f t="shared" si="4"/>
        <v>77.44%</v>
      </c>
      <c r="E14" s="330" t="str">
        <f t="shared" si="4"/>
        <v>64.00%</v>
      </c>
      <c r="F14" s="330" t="str">
        <f t="shared" si="4"/>
        <v>40.38%</v>
      </c>
      <c r="G14" s="330" t="str">
        <f t="shared" si="4"/>
        <v>77.22%</v>
      </c>
      <c r="H14" s="330" t="str">
        <f t="shared" si="4"/>
        <v>66.24%</v>
      </c>
      <c r="I14" s="330" t="str">
        <f t="shared" si="4"/>
        <v>45.13%</v>
      </c>
      <c r="J14" s="308"/>
      <c r="K14" s="308"/>
      <c r="L14" s="320" t="str">
        <f t="shared" si="0"/>
        <v>SDH101353</v>
      </c>
      <c r="M14" s="320" t="str">
        <f>IF(OR(L14="",COUNTIF($M$4:M13,IF(ISERROR($R14*1),LEFT($R14,2)*1,$R14*1))&gt;=1),"-",IF(ISERROR($R14*1),LEFT($R14,2)*1,$R14*1))</f>
        <v>-</v>
      </c>
      <c r="N14" s="320" t="str">
        <f>IF(OR(L14="",COUNTIF($N$4:N13,V14*1)&gt;=1),"-",V14*1)</f>
        <v>-</v>
      </c>
      <c r="O14" s="324"/>
      <c r="P14" t="s">
        <v>1023</v>
      </c>
      <c r="Q14">
        <v>1</v>
      </c>
      <c r="R14">
        <v>35</v>
      </c>
      <c r="S14">
        <v>0</v>
      </c>
      <c r="T14">
        <v>0</v>
      </c>
      <c r="U14">
        <v>0</v>
      </c>
      <c r="V14">
        <v>3</v>
      </c>
      <c r="W14" t="s">
        <v>1073</v>
      </c>
    </row>
    <row r="15" spans="1:23" hidden="1">
      <c r="A15" s="333"/>
      <c r="B15" s="308"/>
      <c r="C15" s="310" t="s">
        <v>397</v>
      </c>
      <c r="D15" s="308"/>
      <c r="E15" s="308"/>
      <c r="F15" s="308"/>
      <c r="G15" s="331"/>
      <c r="H15" s="334"/>
      <c r="I15" s="334"/>
      <c r="J15" s="334"/>
      <c r="K15" s="334"/>
      <c r="L15" s="320" t="str">
        <f t="shared" si="0"/>
        <v>SDH101354</v>
      </c>
      <c r="M15" s="320" t="str">
        <f>IF(OR(L15="",COUNTIF($M$4:M14,IF(ISERROR($R15*1),LEFT($R15,2)*1,$R15*1))&gt;=1),"-",IF(ISERROR($R15*1),LEFT($R15,2)*1,$R15*1))</f>
        <v>-</v>
      </c>
      <c r="N15" s="320" t="str">
        <f>IF(OR(L15="",COUNTIF($N$4:N14,V15*1)&gt;=1),"-",V15*1)</f>
        <v>-</v>
      </c>
      <c r="O15" s="324"/>
      <c r="P15" t="s">
        <v>1023</v>
      </c>
      <c r="Q15">
        <v>1</v>
      </c>
      <c r="R15">
        <v>35</v>
      </c>
      <c r="S15">
        <v>0</v>
      </c>
      <c r="T15">
        <v>0</v>
      </c>
      <c r="U15">
        <v>0</v>
      </c>
      <c r="V15">
        <v>4</v>
      </c>
      <c r="W15" t="s">
        <v>1074</v>
      </c>
    </row>
    <row r="16" spans="1:23" hidden="1">
      <c r="A16" s="333"/>
      <c r="B16" s="308"/>
      <c r="C16" s="308"/>
      <c r="D16" s="308"/>
      <c r="E16" s="308"/>
      <c r="F16" s="308"/>
      <c r="G16" s="331"/>
      <c r="H16" s="334"/>
      <c r="I16" s="334"/>
      <c r="J16" s="334"/>
      <c r="K16" s="334"/>
      <c r="L16" s="320" t="str">
        <f t="shared" si="0"/>
        <v>SDH101355</v>
      </c>
      <c r="M16" s="320" t="str">
        <f>IF(OR(L16="",COUNTIF($M$4:M15,IF(ISERROR($R16*1),LEFT($R16,2)*1,$R16*1))&gt;=1),"-",IF(ISERROR($R16*1),LEFT($R16,2)*1,$R16*1))</f>
        <v>-</v>
      </c>
      <c r="N16" s="320" t="str">
        <f>IF(OR(L16="",COUNTIF($N$4:N15,V16*1)&gt;=1),"-",V16*1)</f>
        <v>-</v>
      </c>
      <c r="O16" s="324"/>
      <c r="P16" t="s">
        <v>1023</v>
      </c>
      <c r="Q16">
        <v>1</v>
      </c>
      <c r="R16">
        <v>35</v>
      </c>
      <c r="S16">
        <v>0</v>
      </c>
      <c r="T16">
        <v>0</v>
      </c>
      <c r="U16">
        <v>0</v>
      </c>
      <c r="V16">
        <v>5</v>
      </c>
      <c r="W16" t="s">
        <v>1027</v>
      </c>
    </row>
    <row r="17" spans="1:23" hidden="1">
      <c r="A17" s="333"/>
      <c r="B17" s="308"/>
      <c r="L17" s="320" t="str">
        <f t="shared" si="0"/>
        <v>SDH1013510</v>
      </c>
      <c r="M17" s="320" t="str">
        <f>IF(OR(L17="",COUNTIF($M$4:M16,IF(ISERROR($R17*1),LEFT($R17,2)*1,$R17*1))&gt;=1),"-",IF(ISERROR($R17*1),LEFT($R17,2)*1,$R17*1))</f>
        <v>-</v>
      </c>
      <c r="N17" s="320" t="str">
        <f>IF(OR(L17="",COUNTIF($N$4:N16,V17*1)&gt;=1),"-",V17*1)</f>
        <v>-</v>
      </c>
      <c r="O17" s="324"/>
      <c r="P17" t="s">
        <v>1023</v>
      </c>
      <c r="Q17">
        <v>1</v>
      </c>
      <c r="R17">
        <v>35</v>
      </c>
      <c r="S17">
        <v>0</v>
      </c>
      <c r="T17">
        <v>0</v>
      </c>
      <c r="U17">
        <v>0</v>
      </c>
      <c r="V17">
        <v>10</v>
      </c>
      <c r="W17" t="s">
        <v>1075</v>
      </c>
    </row>
    <row r="18" spans="1:23" hidden="1">
      <c r="A18" s="333"/>
      <c r="B18" s="308"/>
      <c r="L18" s="320" t="str">
        <f t="shared" si="0"/>
        <v>SDH1013515</v>
      </c>
      <c r="M18" s="320" t="str">
        <f>IF(OR(L18="",COUNTIF($M$4:M17,IF(ISERROR($R18*1),LEFT($R18,2)*1,$R18*1))&gt;=1),"-",IF(ISERROR($R18*1),LEFT($R18,2)*1,$R18*1))</f>
        <v>-</v>
      </c>
      <c r="N18" s="320" t="str">
        <f>IF(OR(L18="",COUNTIF($N$4:N17,V18*1)&gt;=1),"-",V18*1)</f>
        <v>-</v>
      </c>
      <c r="O18" s="324"/>
      <c r="P18" t="s">
        <v>1023</v>
      </c>
      <c r="Q18">
        <v>1</v>
      </c>
      <c r="R18">
        <v>35</v>
      </c>
      <c r="S18">
        <v>0</v>
      </c>
      <c r="T18">
        <v>0</v>
      </c>
      <c r="U18">
        <v>0</v>
      </c>
      <c r="V18">
        <v>15</v>
      </c>
      <c r="W18" t="s">
        <v>1076</v>
      </c>
    </row>
    <row r="19" spans="1:23" hidden="1">
      <c r="A19" s="333"/>
      <c r="B19" s="308"/>
      <c r="L19" s="320" t="str">
        <f t="shared" si="0"/>
        <v>SDH1013520</v>
      </c>
      <c r="M19" s="320" t="str">
        <f>IF(OR(L19="",COUNTIF($M$4:M18,IF(ISERROR($R19*1),LEFT($R19,2)*1,$R19*1))&gt;=1),"-",IF(ISERROR($R19*1),LEFT($R19,2)*1,$R19*1))</f>
        <v>-</v>
      </c>
      <c r="N19" s="320" t="str">
        <f>IF(OR(L19="",COUNTIF($N$4:N18,V19*1)&gt;=1),"-",V19*1)</f>
        <v>-</v>
      </c>
      <c r="O19" s="324"/>
      <c r="P19" t="s">
        <v>1023</v>
      </c>
      <c r="Q19">
        <v>1</v>
      </c>
      <c r="R19">
        <v>35</v>
      </c>
      <c r="S19">
        <v>0</v>
      </c>
      <c r="T19">
        <v>0</v>
      </c>
      <c r="U19">
        <v>0</v>
      </c>
      <c r="V19">
        <v>20</v>
      </c>
      <c r="W19" t="s">
        <v>1077</v>
      </c>
    </row>
    <row r="20" spans="1:23" hidden="1">
      <c r="A20" s="333"/>
      <c r="B20" s="308"/>
      <c r="L20" s="320" t="str">
        <f t="shared" si="0"/>
        <v>SDH101601</v>
      </c>
      <c r="M20" s="320">
        <f>IF(OR(L20="",COUNTIF($M$4:M19,IF(ISERROR($R20*1),LEFT($R20,2)*1,$R20*1))&gt;=1),"-",IF(ISERROR($R20*1),LEFT($R20,2)*1,$R20*1))</f>
        <v>60</v>
      </c>
      <c r="N20" s="320" t="str">
        <f>IF(OR(L20="",COUNTIF($N$4:N19,V20*1)&gt;=1),"-",V20*1)</f>
        <v>-</v>
      </c>
      <c r="O20" s="324"/>
      <c r="P20" t="s">
        <v>1023</v>
      </c>
      <c r="Q20">
        <v>1</v>
      </c>
      <c r="R20">
        <v>60</v>
      </c>
      <c r="S20">
        <v>0</v>
      </c>
      <c r="T20">
        <v>0</v>
      </c>
      <c r="U20">
        <v>0</v>
      </c>
      <c r="V20">
        <v>1</v>
      </c>
      <c r="W20" t="s">
        <v>823</v>
      </c>
    </row>
    <row r="21" spans="1:23" hidden="1">
      <c r="A21" s="308"/>
      <c r="B21" s="308"/>
      <c r="L21" s="320" t="str">
        <f t="shared" si="0"/>
        <v>SDH101602</v>
      </c>
      <c r="M21" s="320" t="str">
        <f>IF(OR(L21="",COUNTIF($M$4:M20,IF(ISERROR($R21*1),LEFT($R21,2)*1,$R21*1))&gt;=1),"-",IF(ISERROR($R21*1),LEFT($R21,2)*1,$R21*1))</f>
        <v>-</v>
      </c>
      <c r="N21" s="320" t="str">
        <f>IF(OR(L21="",COUNTIF($N$4:N20,V21*1)&gt;=1),"-",V21*1)</f>
        <v>-</v>
      </c>
      <c r="O21" s="324"/>
      <c r="P21" t="s">
        <v>1023</v>
      </c>
      <c r="Q21">
        <v>1</v>
      </c>
      <c r="R21">
        <v>60</v>
      </c>
      <c r="S21">
        <v>0</v>
      </c>
      <c r="T21">
        <v>0</v>
      </c>
      <c r="U21">
        <v>0</v>
      </c>
      <c r="V21">
        <v>2</v>
      </c>
      <c r="W21" t="s">
        <v>1078</v>
      </c>
    </row>
    <row r="22" spans="1:23" hidden="1">
      <c r="A22" s="308"/>
      <c r="B22" s="308"/>
      <c r="L22" s="320" t="str">
        <f t="shared" si="0"/>
        <v>SDH101603</v>
      </c>
      <c r="M22" s="320" t="str">
        <f>IF(OR(L22="",COUNTIF($M$4:M21,IF(ISERROR($R22*1),LEFT($R22,2)*1,$R22*1))&gt;=1),"-",IF(ISERROR($R22*1),LEFT($R22,2)*1,$R22*1))</f>
        <v>-</v>
      </c>
      <c r="N22" s="320" t="str">
        <f>IF(OR(L22="",COUNTIF($N$4:N21,V22*1)&gt;=1),"-",V22*1)</f>
        <v>-</v>
      </c>
      <c r="O22" s="324"/>
      <c r="P22" t="s">
        <v>1023</v>
      </c>
      <c r="Q22">
        <v>1</v>
      </c>
      <c r="R22">
        <v>60</v>
      </c>
      <c r="S22">
        <v>0</v>
      </c>
      <c r="T22">
        <v>0</v>
      </c>
      <c r="U22">
        <v>0</v>
      </c>
      <c r="V22">
        <v>3</v>
      </c>
      <c r="W22" t="s">
        <v>1079</v>
      </c>
    </row>
    <row r="23" spans="1:23" hidden="1">
      <c r="A23" s="308"/>
      <c r="B23" s="308"/>
      <c r="L23" s="320" t="str">
        <f t="shared" si="0"/>
        <v>SDH101604</v>
      </c>
      <c r="M23" s="320" t="str">
        <f>IF(OR(L23="",COUNTIF($M$4:M22,IF(ISERROR($R23*1),LEFT($R23,2)*1,$R23*1))&gt;=1),"-",IF(ISERROR($R23*1),LEFT($R23,2)*1,$R23*1))</f>
        <v>-</v>
      </c>
      <c r="N23" s="320" t="str">
        <f>IF(OR(L23="",COUNTIF($N$4:N22,V23*1)&gt;=1),"-",V23*1)</f>
        <v>-</v>
      </c>
      <c r="O23" s="324"/>
      <c r="P23" t="s">
        <v>1023</v>
      </c>
      <c r="Q23">
        <v>1</v>
      </c>
      <c r="R23">
        <v>60</v>
      </c>
      <c r="S23">
        <v>0</v>
      </c>
      <c r="T23">
        <v>0</v>
      </c>
      <c r="U23">
        <v>0</v>
      </c>
      <c r="V23">
        <v>4</v>
      </c>
      <c r="W23" t="s">
        <v>1080</v>
      </c>
    </row>
    <row r="24" spans="1:23" hidden="1">
      <c r="A24" s="308"/>
      <c r="B24" s="308"/>
      <c r="L24" s="320" t="str">
        <f t="shared" si="0"/>
        <v>SDH101605</v>
      </c>
      <c r="M24" s="320" t="str">
        <f>IF(OR(L24="",COUNTIF($M$4:M23,IF(ISERROR($R24*1),LEFT($R24,2)*1,$R24*1))&gt;=1),"-",IF(ISERROR($R24*1),LEFT($R24,2)*1,$R24*1))</f>
        <v>-</v>
      </c>
      <c r="N24" s="320" t="str">
        <f>IF(OR(L24="",COUNTIF($N$4:N23,V24*1)&gt;=1),"-",V24*1)</f>
        <v>-</v>
      </c>
      <c r="O24" s="324"/>
      <c r="P24" t="s">
        <v>1023</v>
      </c>
      <c r="Q24">
        <v>1</v>
      </c>
      <c r="R24">
        <v>60</v>
      </c>
      <c r="S24">
        <v>0</v>
      </c>
      <c r="T24">
        <v>0</v>
      </c>
      <c r="U24">
        <v>0</v>
      </c>
      <c r="V24">
        <v>5</v>
      </c>
      <c r="W24" t="s">
        <v>1081</v>
      </c>
    </row>
    <row r="25" spans="1:23" hidden="1">
      <c r="A25" s="308"/>
      <c r="B25" s="308"/>
      <c r="L25" s="320" t="str">
        <f t="shared" si="0"/>
        <v>SDH1016010</v>
      </c>
      <c r="M25" s="320" t="str">
        <f>IF(OR(L25="",COUNTIF($M$4:M24,IF(ISERROR($R25*1),LEFT($R25,2)*1,$R25*1))&gt;=1),"-",IF(ISERROR($R25*1),LEFT($R25,2)*1,$R25*1))</f>
        <v>-</v>
      </c>
      <c r="N25" s="320" t="str">
        <f>IF(OR(L25="",COUNTIF($N$4:N24,V25*1)&gt;=1),"-",V25*1)</f>
        <v>-</v>
      </c>
      <c r="O25" s="324"/>
      <c r="P25" t="s">
        <v>1023</v>
      </c>
      <c r="Q25">
        <v>1</v>
      </c>
      <c r="R25">
        <v>60</v>
      </c>
      <c r="S25">
        <v>0</v>
      </c>
      <c r="T25">
        <v>0</v>
      </c>
      <c r="U25">
        <v>0</v>
      </c>
      <c r="V25">
        <v>10</v>
      </c>
      <c r="W25" t="s">
        <v>1082</v>
      </c>
    </row>
    <row r="26" spans="1:23" hidden="1">
      <c r="A26" s="308"/>
      <c r="B26" s="308"/>
      <c r="L26" s="320" t="str">
        <f t="shared" si="0"/>
        <v>SDH1016015</v>
      </c>
      <c r="M26" s="320" t="str">
        <f>IF(OR(L26="",COUNTIF($M$4:M25,IF(ISERROR($R26*1),LEFT($R26,2)*1,$R26*1))&gt;=1),"-",IF(ISERROR($R26*1),LEFT($R26,2)*1,$R26*1))</f>
        <v>-</v>
      </c>
      <c r="N26" s="320" t="str">
        <f>IF(OR(L26="",COUNTIF($N$4:N25,V26*1)&gt;=1),"-",V26*1)</f>
        <v>-</v>
      </c>
      <c r="O26" s="324"/>
      <c r="P26" t="s">
        <v>1023</v>
      </c>
      <c r="Q26">
        <v>1</v>
      </c>
      <c r="R26">
        <v>60</v>
      </c>
      <c r="S26">
        <v>0</v>
      </c>
      <c r="T26">
        <v>0</v>
      </c>
      <c r="U26">
        <v>0</v>
      </c>
      <c r="V26">
        <v>15</v>
      </c>
      <c r="W26" t="s">
        <v>1083</v>
      </c>
    </row>
    <row r="27" spans="1:23" hidden="1">
      <c r="A27" s="308"/>
      <c r="B27" s="308"/>
      <c r="L27" s="320" t="str">
        <f t="shared" si="0"/>
        <v>SDH1016020</v>
      </c>
      <c r="M27" s="320" t="str">
        <f>IF(OR(L27="",COUNTIF($M$4:M26,IF(ISERROR($R27*1),LEFT($R27,2)*1,$R27*1))&gt;=1),"-",IF(ISERROR($R27*1),LEFT($R27,2)*1,$R27*1))</f>
        <v>-</v>
      </c>
      <c r="N27" s="320" t="str">
        <f>IF(OR(L27="",COUNTIF($N$4:N26,V27*1)&gt;=1),"-",V27*1)</f>
        <v>-</v>
      </c>
      <c r="O27" s="324"/>
      <c r="P27" t="s">
        <v>1023</v>
      </c>
      <c r="Q27">
        <v>1</v>
      </c>
      <c r="R27">
        <v>60</v>
      </c>
      <c r="S27">
        <v>0</v>
      </c>
      <c r="T27">
        <v>0</v>
      </c>
      <c r="U27">
        <v>0</v>
      </c>
      <c r="V27">
        <v>20</v>
      </c>
      <c r="W27" t="s">
        <v>1084</v>
      </c>
    </row>
    <row r="28" spans="1:23" hidden="1">
      <c r="A28" s="308"/>
      <c r="B28" s="308"/>
      <c r="L28" s="320" t="str">
        <f t="shared" si="0"/>
        <v>SDH10251</v>
      </c>
      <c r="M28" s="320" t="str">
        <f>IF(OR(L28="",COUNTIF($M$4:M27,IF(ISERROR($R28*1),LEFT($R28,2)*1,$R28*1))&gt;=1),"-",IF(ISERROR($R28*1),LEFT($R28,2)*1,$R28*1))</f>
        <v>-</v>
      </c>
      <c r="N28" s="320" t="str">
        <f>IF(OR(L28="",COUNTIF($N$4:N27,V28*1)&gt;=1),"-",V28*1)</f>
        <v>-</v>
      </c>
      <c r="O28" s="324"/>
      <c r="P28" t="s">
        <v>1023</v>
      </c>
      <c r="Q28">
        <v>2</v>
      </c>
      <c r="R28">
        <v>5</v>
      </c>
      <c r="S28">
        <v>0</v>
      </c>
      <c r="T28">
        <v>0</v>
      </c>
      <c r="U28">
        <v>0</v>
      </c>
      <c r="V28">
        <v>1</v>
      </c>
      <c r="W28" t="s">
        <v>1085</v>
      </c>
    </row>
    <row r="29" spans="1:23" hidden="1">
      <c r="A29" s="308"/>
      <c r="B29" s="308"/>
      <c r="L29" s="320" t="str">
        <f t="shared" si="0"/>
        <v>SDH10252</v>
      </c>
      <c r="M29" s="320" t="str">
        <f>IF(OR(L29="",COUNTIF($M$4:M28,IF(ISERROR($R29*1),LEFT($R29,2)*1,$R29*1))&gt;=1),"-",IF(ISERROR($R29*1),LEFT($R29,2)*1,$R29*1))</f>
        <v>-</v>
      </c>
      <c r="N29" s="320" t="str">
        <f>IF(OR(L29="",COUNTIF($N$4:N28,V29*1)&gt;=1),"-",V29*1)</f>
        <v>-</v>
      </c>
      <c r="O29" s="324"/>
      <c r="P29" t="s">
        <v>1023</v>
      </c>
      <c r="Q29">
        <v>2</v>
      </c>
      <c r="R29">
        <v>5</v>
      </c>
      <c r="S29">
        <v>0</v>
      </c>
      <c r="T29">
        <v>0</v>
      </c>
      <c r="U29">
        <v>0</v>
      </c>
      <c r="V29">
        <v>2</v>
      </c>
      <c r="W29" t="s">
        <v>1086</v>
      </c>
    </row>
    <row r="30" spans="1:23" hidden="1">
      <c r="A30" s="308"/>
      <c r="B30" s="308"/>
      <c r="L30" s="320" t="str">
        <f t="shared" si="0"/>
        <v>SDH10253</v>
      </c>
      <c r="M30" s="320" t="str">
        <f>IF(OR(L30="",COUNTIF($M$4:M29,IF(ISERROR($R30*1),LEFT($R30,2)*1,$R30*1))&gt;=1),"-",IF(ISERROR($R30*1),LEFT($R30,2)*1,$R30*1))</f>
        <v>-</v>
      </c>
      <c r="N30" s="320" t="str">
        <f>IF(OR(L30="",COUNTIF($N$4:N29,V30*1)&gt;=1),"-",V30*1)</f>
        <v>-</v>
      </c>
      <c r="O30" s="324"/>
      <c r="P30" t="s">
        <v>1023</v>
      </c>
      <c r="Q30">
        <v>2</v>
      </c>
      <c r="R30">
        <v>5</v>
      </c>
      <c r="S30">
        <v>0</v>
      </c>
      <c r="T30">
        <v>0</v>
      </c>
      <c r="U30">
        <v>0</v>
      </c>
      <c r="V30">
        <v>3</v>
      </c>
      <c r="W30" t="s">
        <v>1087</v>
      </c>
    </row>
    <row r="31" spans="1:23" hidden="1">
      <c r="A31" s="308"/>
      <c r="B31" s="308"/>
      <c r="L31" s="320" t="str">
        <f t="shared" si="0"/>
        <v>SDH10254</v>
      </c>
      <c r="M31" s="320" t="str">
        <f>IF(OR(L31="",COUNTIF($M$4:M30,IF(ISERROR($R31*1),LEFT($R31,2)*1,$R31*1))&gt;=1),"-",IF(ISERROR($R31*1),LEFT($R31,2)*1,$R31*1))</f>
        <v>-</v>
      </c>
      <c r="N31" s="320" t="str">
        <f>IF(OR(L31="",COUNTIF($N$4:N30,V31*1)&gt;=1),"-",V31*1)</f>
        <v>-</v>
      </c>
      <c r="O31" s="324"/>
      <c r="P31" t="s">
        <v>1023</v>
      </c>
      <c r="Q31">
        <v>2</v>
      </c>
      <c r="R31">
        <v>5</v>
      </c>
      <c r="S31">
        <v>0</v>
      </c>
      <c r="T31">
        <v>0</v>
      </c>
      <c r="U31">
        <v>0</v>
      </c>
      <c r="V31">
        <v>4</v>
      </c>
      <c r="W31" t="s">
        <v>1088</v>
      </c>
    </row>
    <row r="32" spans="1:23" hidden="1">
      <c r="A32" s="308"/>
      <c r="B32" s="308"/>
      <c r="L32" s="320" t="str">
        <f t="shared" si="0"/>
        <v>SDH10255</v>
      </c>
      <c r="M32" s="320" t="str">
        <f>IF(OR(L32="",COUNTIF($M$4:M31,IF(ISERROR($R32*1),LEFT($R32,2)*1,$R32*1))&gt;=1),"-",IF(ISERROR($R32*1),LEFT($R32,2)*1,$R32*1))</f>
        <v>-</v>
      </c>
      <c r="N32" s="320" t="str">
        <f>IF(OR(L32="",COUNTIF($N$4:N31,V32*1)&gt;=1),"-",V32*1)</f>
        <v>-</v>
      </c>
      <c r="O32" s="324"/>
      <c r="P32" t="s">
        <v>1023</v>
      </c>
      <c r="Q32">
        <v>2</v>
      </c>
      <c r="R32">
        <v>5</v>
      </c>
      <c r="S32">
        <v>0</v>
      </c>
      <c r="T32">
        <v>0</v>
      </c>
      <c r="U32">
        <v>0</v>
      </c>
      <c r="V32">
        <v>5</v>
      </c>
      <c r="W32" t="s">
        <v>1089</v>
      </c>
    </row>
    <row r="33" spans="1:23" hidden="1">
      <c r="A33" s="308"/>
      <c r="B33" s="308"/>
      <c r="L33" s="320" t="str">
        <f t="shared" si="0"/>
        <v>SDH102510</v>
      </c>
      <c r="M33" s="320" t="str">
        <f>IF(OR(L33="",COUNTIF($M$4:M32,IF(ISERROR($R33*1),LEFT($R33,2)*1,$R33*1))&gt;=1),"-",IF(ISERROR($R33*1),LEFT($R33,2)*1,$R33*1))</f>
        <v>-</v>
      </c>
      <c r="N33" s="320" t="str">
        <f>IF(OR(L33="",COUNTIF($N$4:N32,V33*1)&gt;=1),"-",V33*1)</f>
        <v>-</v>
      </c>
      <c r="O33" s="324"/>
      <c r="P33" t="s">
        <v>1023</v>
      </c>
      <c r="Q33">
        <v>2</v>
      </c>
      <c r="R33">
        <v>5</v>
      </c>
      <c r="S33">
        <v>0</v>
      </c>
      <c r="T33">
        <v>0</v>
      </c>
      <c r="U33">
        <v>0</v>
      </c>
      <c r="V33">
        <v>10</v>
      </c>
      <c r="W33" t="s">
        <v>1090</v>
      </c>
    </row>
    <row r="34" spans="1:23" hidden="1">
      <c r="A34" s="308"/>
      <c r="B34" s="308"/>
      <c r="L34" s="320" t="str">
        <f t="shared" si="0"/>
        <v>SDH102515</v>
      </c>
      <c r="M34" s="320" t="str">
        <f>IF(OR(L34="",COUNTIF($M$4:M33,IF(ISERROR($R34*1),LEFT($R34,2)*1,$R34*1))&gt;=1),"-",IF(ISERROR($R34*1),LEFT($R34,2)*1,$R34*1))</f>
        <v>-</v>
      </c>
      <c r="N34" s="320" t="str">
        <f>IF(OR(L34="",COUNTIF($N$4:N33,V34*1)&gt;=1),"-",V34*1)</f>
        <v>-</v>
      </c>
      <c r="O34" s="324"/>
      <c r="P34" t="s">
        <v>1023</v>
      </c>
      <c r="Q34">
        <v>2</v>
      </c>
      <c r="R34">
        <v>5</v>
      </c>
      <c r="S34">
        <v>0</v>
      </c>
      <c r="T34">
        <v>0</v>
      </c>
      <c r="U34">
        <v>0</v>
      </c>
      <c r="V34">
        <v>15</v>
      </c>
      <c r="W34" t="s">
        <v>1091</v>
      </c>
    </row>
    <row r="35" spans="1:23" hidden="1">
      <c r="A35" s="308"/>
      <c r="B35" s="308"/>
      <c r="L35" s="320" t="str">
        <f t="shared" si="0"/>
        <v>SDH102520</v>
      </c>
      <c r="M35" s="320" t="str">
        <f>IF(OR(L35="",COUNTIF($M$4:M34,IF(ISERROR($R35*1),LEFT($R35,2)*1,$R35*1))&gt;=1),"-",IF(ISERROR($R35*1),LEFT($R35,2)*1,$R35*1))</f>
        <v>-</v>
      </c>
      <c r="N35" s="320" t="str">
        <f>IF(OR(L35="",COUNTIF($N$4:N34,V35*1)&gt;=1),"-",V35*1)</f>
        <v>-</v>
      </c>
      <c r="O35" s="324"/>
      <c r="P35" t="s">
        <v>1023</v>
      </c>
      <c r="Q35">
        <v>2</v>
      </c>
      <c r="R35">
        <v>5</v>
      </c>
      <c r="S35">
        <v>0</v>
      </c>
      <c r="T35">
        <v>0</v>
      </c>
      <c r="U35">
        <v>0</v>
      </c>
      <c r="V35">
        <v>20</v>
      </c>
      <c r="W35" t="s">
        <v>1092</v>
      </c>
    </row>
    <row r="36" spans="1:23" hidden="1">
      <c r="A36" s="308"/>
      <c r="B36" s="308"/>
      <c r="L36" s="320" t="str">
        <f t="shared" si="0"/>
        <v>SDH102351</v>
      </c>
      <c r="M36" s="320" t="str">
        <f>IF(OR(L36="",COUNTIF($M$4:M35,IF(ISERROR($R36*1),LEFT($R36,2)*1,$R36*1))&gt;=1),"-",IF(ISERROR($R36*1),LEFT($R36,2)*1,$R36*1))</f>
        <v>-</v>
      </c>
      <c r="N36" s="320" t="str">
        <f>IF(OR(L36="",COUNTIF($N$4:N35,V36*1)&gt;=1),"-",V36*1)</f>
        <v>-</v>
      </c>
      <c r="O36" s="324"/>
      <c r="P36" t="s">
        <v>1023</v>
      </c>
      <c r="Q36">
        <v>2</v>
      </c>
      <c r="R36">
        <v>35</v>
      </c>
      <c r="S36">
        <v>0</v>
      </c>
      <c r="T36">
        <v>0</v>
      </c>
      <c r="U36">
        <v>0</v>
      </c>
      <c r="V36">
        <v>1</v>
      </c>
      <c r="W36" t="s">
        <v>1093</v>
      </c>
    </row>
    <row r="37" spans="1:23" hidden="1">
      <c r="A37" s="308"/>
      <c r="B37" s="308"/>
      <c r="L37" s="320" t="str">
        <f t="shared" si="0"/>
        <v>SDH102352</v>
      </c>
      <c r="M37" s="320" t="str">
        <f>IF(OR(L37="",COUNTIF($M$4:M36,IF(ISERROR($R37*1),LEFT($R37,2)*1,$R37*1))&gt;=1),"-",IF(ISERROR($R37*1),LEFT($R37,2)*1,$R37*1))</f>
        <v>-</v>
      </c>
      <c r="N37" s="320" t="str">
        <f>IF(OR(L37="",COUNTIF($N$4:N36,V37*1)&gt;=1),"-",V37*1)</f>
        <v>-</v>
      </c>
      <c r="O37" s="324"/>
      <c r="P37" t="s">
        <v>1023</v>
      </c>
      <c r="Q37">
        <v>2</v>
      </c>
      <c r="R37">
        <v>35</v>
      </c>
      <c r="S37">
        <v>0</v>
      </c>
      <c r="T37">
        <v>0</v>
      </c>
      <c r="U37">
        <v>0</v>
      </c>
      <c r="V37">
        <v>2</v>
      </c>
      <c r="W37" t="s">
        <v>1094</v>
      </c>
    </row>
    <row r="38" spans="1:23" hidden="1">
      <c r="A38" s="308"/>
      <c r="B38" s="308"/>
      <c r="L38" s="320" t="str">
        <f t="shared" si="0"/>
        <v>SDH102353</v>
      </c>
      <c r="M38" s="320" t="str">
        <f>IF(OR(L38="",COUNTIF($M$4:M37,IF(ISERROR($R38*1),LEFT($R38,2)*1,$R38*1))&gt;=1),"-",IF(ISERROR($R38*1),LEFT($R38,2)*1,$R38*1))</f>
        <v>-</v>
      </c>
      <c r="N38" s="320" t="str">
        <f>IF(OR(L38="",COUNTIF($N$4:N37,V38*1)&gt;=1),"-",V38*1)</f>
        <v>-</v>
      </c>
      <c r="O38" s="324"/>
      <c r="P38" t="s">
        <v>1023</v>
      </c>
      <c r="Q38">
        <v>2</v>
      </c>
      <c r="R38">
        <v>35</v>
      </c>
      <c r="S38">
        <v>0</v>
      </c>
      <c r="T38">
        <v>0</v>
      </c>
      <c r="U38">
        <v>0</v>
      </c>
      <c r="V38">
        <v>3</v>
      </c>
      <c r="W38" t="s">
        <v>1095</v>
      </c>
    </row>
    <row r="39" spans="1:23" hidden="1">
      <c r="A39" s="308"/>
      <c r="B39" s="308"/>
      <c r="L39" s="320" t="str">
        <f t="shared" si="0"/>
        <v>SDH102354</v>
      </c>
      <c r="M39" s="320" t="str">
        <f>IF(OR(L39="",COUNTIF($M$4:M38,IF(ISERROR($R39*1),LEFT($R39,2)*1,$R39*1))&gt;=1),"-",IF(ISERROR($R39*1),LEFT($R39,2)*1,$R39*1))</f>
        <v>-</v>
      </c>
      <c r="N39" s="320" t="str">
        <f>IF(OR(L39="",COUNTIF($N$4:N38,V39*1)&gt;=1),"-",V39*1)</f>
        <v>-</v>
      </c>
      <c r="O39" s="324"/>
      <c r="P39" t="s">
        <v>1023</v>
      </c>
      <c r="Q39">
        <v>2</v>
      </c>
      <c r="R39">
        <v>35</v>
      </c>
      <c r="S39">
        <v>0</v>
      </c>
      <c r="T39">
        <v>0</v>
      </c>
      <c r="U39">
        <v>0</v>
      </c>
      <c r="V39">
        <v>4</v>
      </c>
      <c r="W39" t="s">
        <v>1096</v>
      </c>
    </row>
    <row r="40" spans="1:23" hidden="1">
      <c r="A40" s="308"/>
      <c r="B40" s="308"/>
      <c r="L40" s="320" t="str">
        <f t="shared" si="0"/>
        <v>SDH102355</v>
      </c>
      <c r="M40" s="320" t="str">
        <f>IF(OR(L40="",COUNTIF($M$4:M39,IF(ISERROR($R40*1),LEFT($R40,2)*1,$R40*1))&gt;=1),"-",IF(ISERROR($R40*1),LEFT($R40,2)*1,$R40*1))</f>
        <v>-</v>
      </c>
      <c r="N40" s="320" t="str">
        <f>IF(OR(L40="",COUNTIF($N$4:N39,V40*1)&gt;=1),"-",V40*1)</f>
        <v>-</v>
      </c>
      <c r="O40" s="324"/>
      <c r="P40" t="s">
        <v>1023</v>
      </c>
      <c r="Q40">
        <v>2</v>
      </c>
      <c r="R40">
        <v>35</v>
      </c>
      <c r="S40">
        <v>0</v>
      </c>
      <c r="T40">
        <v>0</v>
      </c>
      <c r="U40">
        <v>0</v>
      </c>
      <c r="V40">
        <v>5</v>
      </c>
      <c r="W40" t="s">
        <v>1097</v>
      </c>
    </row>
    <row r="41" spans="1:23" hidden="1">
      <c r="A41" s="308"/>
      <c r="B41" s="308"/>
      <c r="L41" s="320" t="str">
        <f t="shared" si="0"/>
        <v>SDH1023510</v>
      </c>
      <c r="M41" s="320" t="str">
        <f>IF(OR(L41="",COUNTIF($M$4:M40,IF(ISERROR($R41*1),LEFT($R41,2)*1,$R41*1))&gt;=1),"-",IF(ISERROR($R41*1),LEFT($R41,2)*1,$R41*1))</f>
        <v>-</v>
      </c>
      <c r="N41" s="320" t="str">
        <f>IF(OR(L41="",COUNTIF($N$4:N40,V41*1)&gt;=1),"-",V41*1)</f>
        <v>-</v>
      </c>
      <c r="O41" s="324"/>
      <c r="P41" t="s">
        <v>1023</v>
      </c>
      <c r="Q41">
        <v>2</v>
      </c>
      <c r="R41">
        <v>35</v>
      </c>
      <c r="S41">
        <v>0</v>
      </c>
      <c r="T41">
        <v>0</v>
      </c>
      <c r="U41">
        <v>0</v>
      </c>
      <c r="V41">
        <v>10</v>
      </c>
      <c r="W41" t="s">
        <v>1098</v>
      </c>
    </row>
    <row r="42" spans="1:23" hidden="1">
      <c r="A42" s="308"/>
      <c r="B42" s="308"/>
      <c r="L42" s="320" t="str">
        <f t="shared" si="0"/>
        <v>SDH1023515</v>
      </c>
      <c r="M42" s="320" t="str">
        <f>IF(OR(L42="",COUNTIF($M$4:M41,IF(ISERROR($R42*1),LEFT($R42,2)*1,$R42*1))&gt;=1),"-",IF(ISERROR($R42*1),LEFT($R42,2)*1,$R42*1))</f>
        <v>-</v>
      </c>
      <c r="N42" s="320" t="str">
        <f>IF(OR(L42="",COUNTIF($N$4:N41,V42*1)&gt;=1),"-",V42*1)</f>
        <v>-</v>
      </c>
      <c r="O42" s="324"/>
      <c r="P42" t="s">
        <v>1023</v>
      </c>
      <c r="Q42">
        <v>2</v>
      </c>
      <c r="R42">
        <v>35</v>
      </c>
      <c r="S42">
        <v>0</v>
      </c>
      <c r="T42">
        <v>0</v>
      </c>
      <c r="U42">
        <v>0</v>
      </c>
      <c r="V42">
        <v>15</v>
      </c>
      <c r="W42" t="s">
        <v>1099</v>
      </c>
    </row>
    <row r="43" spans="1:23" hidden="1">
      <c r="L43" s="320" t="str">
        <f t="shared" si="0"/>
        <v>SDH1023520</v>
      </c>
      <c r="M43" s="320" t="str">
        <f>IF(OR(L43="",COUNTIF($M$4:M42,IF(ISERROR($R43*1),LEFT($R43,2)*1,$R43*1))&gt;=1),"-",IF(ISERROR($R43*1),LEFT($R43,2)*1,$R43*1))</f>
        <v>-</v>
      </c>
      <c r="N43" s="320" t="str">
        <f>IF(OR(L43="",COUNTIF($N$4:N42,V43*1)&gt;=1),"-",V43*1)</f>
        <v>-</v>
      </c>
      <c r="O43" s="324"/>
      <c r="P43" t="s">
        <v>1023</v>
      </c>
      <c r="Q43">
        <v>2</v>
      </c>
      <c r="R43">
        <v>35</v>
      </c>
      <c r="S43">
        <v>0</v>
      </c>
      <c r="T43">
        <v>0</v>
      </c>
      <c r="U43">
        <v>0</v>
      </c>
      <c r="V43">
        <v>20</v>
      </c>
      <c r="W43" t="s">
        <v>1100</v>
      </c>
    </row>
    <row r="44" spans="1:23" hidden="1">
      <c r="L44" s="320" t="str">
        <f t="shared" si="0"/>
        <v>SDH102601</v>
      </c>
      <c r="M44" s="320" t="str">
        <f>IF(OR(L44="",COUNTIF($M$4:M43,IF(ISERROR($R44*1),LEFT($R44,2)*1,$R44*1))&gt;=1),"-",IF(ISERROR($R44*1),LEFT($R44,2)*1,$R44*1))</f>
        <v>-</v>
      </c>
      <c r="N44" s="320" t="str">
        <f>IF(OR(L44="",COUNTIF($N$4:N43,V44*1)&gt;=1),"-",V44*1)</f>
        <v>-</v>
      </c>
      <c r="O44" s="324"/>
      <c r="P44" t="s">
        <v>1023</v>
      </c>
      <c r="Q44">
        <v>2</v>
      </c>
      <c r="R44">
        <v>60</v>
      </c>
      <c r="S44">
        <v>0</v>
      </c>
      <c r="T44">
        <v>0</v>
      </c>
      <c r="U44">
        <v>0</v>
      </c>
      <c r="V44">
        <v>1</v>
      </c>
      <c r="W44" t="s">
        <v>823</v>
      </c>
    </row>
    <row r="45" spans="1:23" hidden="1">
      <c r="L45" s="320" t="str">
        <f t="shared" si="0"/>
        <v>SDH102602</v>
      </c>
      <c r="M45" s="320" t="str">
        <f>IF(OR(L45="",COUNTIF($M$4:M44,IF(ISERROR($R45*1),LEFT($R45,2)*1,$R45*1))&gt;=1),"-",IF(ISERROR($R45*1),LEFT($R45,2)*1,$R45*1))</f>
        <v>-</v>
      </c>
      <c r="N45" s="320" t="str">
        <f>IF(OR(L45="",COUNTIF($N$4:N44,V45*1)&gt;=1),"-",V45*1)</f>
        <v>-</v>
      </c>
      <c r="O45" s="324"/>
      <c r="P45" t="s">
        <v>1023</v>
      </c>
      <c r="Q45">
        <v>2</v>
      </c>
      <c r="R45">
        <v>60</v>
      </c>
      <c r="S45">
        <v>0</v>
      </c>
      <c r="T45">
        <v>0</v>
      </c>
      <c r="U45">
        <v>0</v>
      </c>
      <c r="V45">
        <v>2</v>
      </c>
      <c r="W45" t="s">
        <v>1101</v>
      </c>
    </row>
    <row r="46" spans="1:23" hidden="1">
      <c r="L46" s="320" t="str">
        <f t="shared" si="0"/>
        <v>SDH102603</v>
      </c>
      <c r="M46" s="320" t="str">
        <f>IF(OR(L46="",COUNTIF($M$4:M45,IF(ISERROR($R46*1),LEFT($R46,2)*1,$R46*1))&gt;=1),"-",IF(ISERROR($R46*1),LEFT($R46,2)*1,$R46*1))</f>
        <v>-</v>
      </c>
      <c r="N46" s="320" t="str">
        <f>IF(OR(L46="",COUNTIF($N$4:N45,V46*1)&gt;=1),"-",V46*1)</f>
        <v>-</v>
      </c>
      <c r="O46" s="324"/>
      <c r="P46" t="s">
        <v>1023</v>
      </c>
      <c r="Q46">
        <v>2</v>
      </c>
      <c r="R46">
        <v>60</v>
      </c>
      <c r="S46">
        <v>0</v>
      </c>
      <c r="T46">
        <v>0</v>
      </c>
      <c r="U46">
        <v>0</v>
      </c>
      <c r="V46">
        <v>3</v>
      </c>
      <c r="W46" t="s">
        <v>1102</v>
      </c>
    </row>
    <row r="47" spans="1:23" hidden="1">
      <c r="L47" s="320" t="str">
        <f t="shared" si="0"/>
        <v>SDH102604</v>
      </c>
      <c r="M47" s="320" t="str">
        <f>IF(OR(L47="",COUNTIF($M$4:M46,IF(ISERROR($R47*1),LEFT($R47,2)*1,$R47*1))&gt;=1),"-",IF(ISERROR($R47*1),LEFT($R47,2)*1,$R47*1))</f>
        <v>-</v>
      </c>
      <c r="N47" s="320" t="str">
        <f>IF(OR(L47="",COUNTIF($N$4:N46,V47*1)&gt;=1),"-",V47*1)</f>
        <v>-</v>
      </c>
      <c r="O47" s="324"/>
      <c r="P47" t="s">
        <v>1023</v>
      </c>
      <c r="Q47">
        <v>2</v>
      </c>
      <c r="R47">
        <v>60</v>
      </c>
      <c r="S47">
        <v>0</v>
      </c>
      <c r="T47">
        <v>0</v>
      </c>
      <c r="U47">
        <v>0</v>
      </c>
      <c r="V47">
        <v>4</v>
      </c>
      <c r="W47" t="s">
        <v>1103</v>
      </c>
    </row>
    <row r="48" spans="1:23" hidden="1">
      <c r="L48" s="320" t="str">
        <f t="shared" si="0"/>
        <v>SDH102605</v>
      </c>
      <c r="M48" s="320" t="str">
        <f>IF(OR(L48="",COUNTIF($M$4:M47,IF(ISERROR($R48*1),LEFT($R48,2)*1,$R48*1))&gt;=1),"-",IF(ISERROR($R48*1),LEFT($R48,2)*1,$R48*1))</f>
        <v>-</v>
      </c>
      <c r="N48" s="320" t="str">
        <f>IF(OR(L48="",COUNTIF($N$4:N47,V48*1)&gt;=1),"-",V48*1)</f>
        <v>-</v>
      </c>
      <c r="O48" s="324"/>
      <c r="P48" t="s">
        <v>1023</v>
      </c>
      <c r="Q48">
        <v>2</v>
      </c>
      <c r="R48">
        <v>60</v>
      </c>
      <c r="S48">
        <v>0</v>
      </c>
      <c r="T48">
        <v>0</v>
      </c>
      <c r="U48">
        <v>0</v>
      </c>
      <c r="V48">
        <v>5</v>
      </c>
      <c r="W48" t="s">
        <v>1104</v>
      </c>
    </row>
    <row r="49" spans="12:23" hidden="1">
      <c r="L49" s="320" t="str">
        <f t="shared" si="0"/>
        <v>SDH1026010</v>
      </c>
      <c r="M49" s="320" t="str">
        <f>IF(OR(L49="",COUNTIF($M$4:M48,IF(ISERROR($R49*1),LEFT($R49,2)*1,$R49*1))&gt;=1),"-",IF(ISERROR($R49*1),LEFT($R49,2)*1,$R49*1))</f>
        <v>-</v>
      </c>
      <c r="N49" s="320" t="str">
        <f>IF(OR(L49="",COUNTIF($N$4:N48,V49*1)&gt;=1),"-",V49*1)</f>
        <v>-</v>
      </c>
      <c r="O49" s="324"/>
      <c r="P49" t="s">
        <v>1023</v>
      </c>
      <c r="Q49">
        <v>2</v>
      </c>
      <c r="R49">
        <v>60</v>
      </c>
      <c r="S49">
        <v>0</v>
      </c>
      <c r="T49">
        <v>0</v>
      </c>
      <c r="U49">
        <v>0</v>
      </c>
      <c r="V49">
        <v>10</v>
      </c>
      <c r="W49" t="s">
        <v>1105</v>
      </c>
    </row>
    <row r="50" spans="12:23" hidden="1">
      <c r="L50" s="320" t="str">
        <f t="shared" si="0"/>
        <v>SDH1026015</v>
      </c>
      <c r="M50" s="320" t="str">
        <f>IF(OR(L50="",COUNTIF($M$4:M49,IF(ISERROR($R50*1),LEFT($R50,2)*1,$R50*1))&gt;=1),"-",IF(ISERROR($R50*1),LEFT($R50,2)*1,$R50*1))</f>
        <v>-</v>
      </c>
      <c r="N50" s="320" t="str">
        <f>IF(OR(L50="",COUNTIF($N$4:N49,V50*1)&gt;=1),"-",V50*1)</f>
        <v>-</v>
      </c>
      <c r="O50" s="324"/>
      <c r="P50" t="s">
        <v>1023</v>
      </c>
      <c r="Q50">
        <v>2</v>
      </c>
      <c r="R50">
        <v>60</v>
      </c>
      <c r="S50">
        <v>0</v>
      </c>
      <c r="T50">
        <v>0</v>
      </c>
      <c r="U50">
        <v>0</v>
      </c>
      <c r="V50">
        <v>15</v>
      </c>
      <c r="W50" t="s">
        <v>1106</v>
      </c>
    </row>
    <row r="51" spans="12:23" hidden="1">
      <c r="L51" s="320" t="str">
        <f t="shared" si="0"/>
        <v>SDH1026020</v>
      </c>
      <c r="M51" s="320" t="str">
        <f>IF(OR(L51="",COUNTIF($M$4:M50,IF(ISERROR($R51*1),LEFT($R51,2)*1,$R51*1))&gt;=1),"-",IF(ISERROR($R51*1),LEFT($R51,2)*1,$R51*1))</f>
        <v>-</v>
      </c>
      <c r="N51" s="320" t="str">
        <f>IF(OR(L51="",COUNTIF($N$4:N50,V51*1)&gt;=1),"-",V51*1)</f>
        <v>-</v>
      </c>
      <c r="O51" s="324"/>
      <c r="P51" t="s">
        <v>1023</v>
      </c>
      <c r="Q51">
        <v>2</v>
      </c>
      <c r="R51">
        <v>60</v>
      </c>
      <c r="S51">
        <v>0</v>
      </c>
      <c r="T51">
        <v>0</v>
      </c>
      <c r="U51">
        <v>0</v>
      </c>
      <c r="V51">
        <v>20</v>
      </c>
      <c r="W51" t="s">
        <v>1107</v>
      </c>
    </row>
    <row r="52" spans="12:23" hidden="1">
      <c r="L52" s="320" t="str">
        <f t="shared" si="0"/>
        <v/>
      </c>
      <c r="M52" s="320" t="str">
        <f>IF(OR(L52="",COUNTIF($M$4:M51,IF(ISERROR($R52*1),LEFT($R52,2)*1,$R52*1))&gt;=1),"-",IF(ISERROR($R52*1),LEFT($R52,2)*1,$R52*1))</f>
        <v>-</v>
      </c>
      <c r="N52" s="320" t="str">
        <f>IF(OR(L52="",COUNTIF($N$4:N51,V52*1)&gt;=1),"-",V52*1)</f>
        <v>-</v>
      </c>
      <c r="O52" s="324"/>
      <c r="P52" t="s">
        <v>1024</v>
      </c>
      <c r="Q52">
        <v>1</v>
      </c>
      <c r="R52">
        <v>5</v>
      </c>
      <c r="S52">
        <v>0</v>
      </c>
      <c r="T52">
        <v>0</v>
      </c>
      <c r="U52">
        <v>0</v>
      </c>
      <c r="V52">
        <v>1</v>
      </c>
      <c r="W52" t="s">
        <v>1108</v>
      </c>
    </row>
    <row r="53" spans="12:23" hidden="1">
      <c r="L53" s="320" t="str">
        <f t="shared" si="0"/>
        <v/>
      </c>
      <c r="M53" s="320" t="str">
        <f>IF(OR(L53="",COUNTIF($M$4:M52,IF(ISERROR($R53*1),LEFT($R53,2)*1,$R53*1))&gt;=1),"-",IF(ISERROR($R53*1),LEFT($R53,2)*1,$R53*1))</f>
        <v>-</v>
      </c>
      <c r="N53" s="320" t="str">
        <f>IF(OR(L53="",COUNTIF($N$4:N52,V53*1)&gt;=1),"-",V53*1)</f>
        <v>-</v>
      </c>
      <c r="O53" s="324"/>
      <c r="P53" t="s">
        <v>1024</v>
      </c>
      <c r="Q53">
        <v>1</v>
      </c>
      <c r="R53">
        <v>5</v>
      </c>
      <c r="S53">
        <v>0</v>
      </c>
      <c r="T53">
        <v>0</v>
      </c>
      <c r="U53">
        <v>0</v>
      </c>
      <c r="V53">
        <v>2</v>
      </c>
      <c r="W53" t="s">
        <v>1109</v>
      </c>
    </row>
    <row r="54" spans="12:23" hidden="1">
      <c r="L54" s="320" t="str">
        <f t="shared" si="0"/>
        <v/>
      </c>
      <c r="M54" s="320" t="str">
        <f>IF(OR(L54="",COUNTIF($M$4:M53,IF(ISERROR($R54*1),LEFT($R54,2)*1,$R54*1))&gt;=1),"-",IF(ISERROR($R54*1),LEFT($R54,2)*1,$R54*1))</f>
        <v>-</v>
      </c>
      <c r="N54" s="320" t="str">
        <f>IF(OR(L54="",COUNTIF($N$4:N53,V54*1)&gt;=1),"-",V54*1)</f>
        <v>-</v>
      </c>
      <c r="O54" s="324"/>
      <c r="P54" t="s">
        <v>1024</v>
      </c>
      <c r="Q54">
        <v>1</v>
      </c>
      <c r="R54">
        <v>5</v>
      </c>
      <c r="S54">
        <v>0</v>
      </c>
      <c r="T54">
        <v>0</v>
      </c>
      <c r="U54">
        <v>0</v>
      </c>
      <c r="V54">
        <v>3</v>
      </c>
      <c r="W54" t="s">
        <v>1110</v>
      </c>
    </row>
    <row r="55" spans="12:23" hidden="1">
      <c r="L55" s="320" t="str">
        <f t="shared" si="0"/>
        <v/>
      </c>
      <c r="M55" s="320" t="str">
        <f>IF(OR(L55="",COUNTIF($M$4:M54,IF(ISERROR($R55*1),LEFT($R55,2)*1,$R55*1))&gt;=1),"-",IF(ISERROR($R55*1),LEFT($R55,2)*1,$R55*1))</f>
        <v>-</v>
      </c>
      <c r="N55" s="320" t="str">
        <f>IF(OR(L55="",COUNTIF($N$4:N54,V55*1)&gt;=1),"-",V55*1)</f>
        <v>-</v>
      </c>
      <c r="O55" s="324"/>
      <c r="P55" t="s">
        <v>1024</v>
      </c>
      <c r="Q55">
        <v>1</v>
      </c>
      <c r="R55">
        <v>5</v>
      </c>
      <c r="S55">
        <v>0</v>
      </c>
      <c r="T55">
        <v>0</v>
      </c>
      <c r="U55">
        <v>0</v>
      </c>
      <c r="V55">
        <v>4</v>
      </c>
      <c r="W55" t="s">
        <v>1111</v>
      </c>
    </row>
    <row r="56" spans="12:23" hidden="1">
      <c r="L56" s="320" t="str">
        <f t="shared" si="0"/>
        <v/>
      </c>
      <c r="M56" s="320" t="str">
        <f>IF(OR(L56="",COUNTIF($M$4:M55,IF(ISERROR($R56*1),LEFT($R56,2)*1,$R56*1))&gt;=1),"-",IF(ISERROR($R56*1),LEFT($R56,2)*1,$R56*1))</f>
        <v>-</v>
      </c>
      <c r="N56" s="320" t="str">
        <f>IF(OR(L56="",COUNTIF($N$4:N55,V56*1)&gt;=1),"-",V56*1)</f>
        <v>-</v>
      </c>
      <c r="O56" s="324"/>
      <c r="P56" t="s">
        <v>1024</v>
      </c>
      <c r="Q56">
        <v>1</v>
      </c>
      <c r="R56">
        <v>5</v>
      </c>
      <c r="S56">
        <v>0</v>
      </c>
      <c r="T56">
        <v>0</v>
      </c>
      <c r="U56">
        <v>0</v>
      </c>
      <c r="V56">
        <v>5</v>
      </c>
      <c r="W56" t="s">
        <v>1112</v>
      </c>
    </row>
    <row r="57" spans="12:23" hidden="1">
      <c r="L57" s="320" t="str">
        <f t="shared" si="0"/>
        <v/>
      </c>
      <c r="M57" s="320" t="str">
        <f>IF(OR(L57="",COUNTIF($M$4:M56,IF(ISERROR($R57*1),LEFT($R57,2)*1,$R57*1))&gt;=1),"-",IF(ISERROR($R57*1),LEFT($R57,2)*1,$R57*1))</f>
        <v>-</v>
      </c>
      <c r="N57" s="320" t="str">
        <f>IF(OR(L57="",COUNTIF($N$4:N56,V57*1)&gt;=1),"-",V57*1)</f>
        <v>-</v>
      </c>
      <c r="O57" s="324"/>
      <c r="P57" t="s">
        <v>1024</v>
      </c>
      <c r="Q57">
        <v>1</v>
      </c>
      <c r="R57">
        <v>5</v>
      </c>
      <c r="S57">
        <v>0</v>
      </c>
      <c r="T57">
        <v>0</v>
      </c>
      <c r="U57">
        <v>0</v>
      </c>
      <c r="V57">
        <v>10</v>
      </c>
      <c r="W57" t="s">
        <v>1113</v>
      </c>
    </row>
    <row r="58" spans="12:23" hidden="1">
      <c r="L58" s="320" t="str">
        <f t="shared" si="0"/>
        <v/>
      </c>
      <c r="M58" s="320" t="str">
        <f>IF(OR(L58="",COUNTIF($M$4:M57,IF(ISERROR($R58*1),LEFT($R58,2)*1,$R58*1))&gt;=1),"-",IF(ISERROR($R58*1),LEFT($R58,2)*1,$R58*1))</f>
        <v>-</v>
      </c>
      <c r="N58" s="320" t="str">
        <f>IF(OR(L58="",COUNTIF($N$4:N57,V58*1)&gt;=1),"-",V58*1)</f>
        <v>-</v>
      </c>
      <c r="O58" s="324"/>
      <c r="P58" t="s">
        <v>1024</v>
      </c>
      <c r="Q58">
        <v>1</v>
      </c>
      <c r="R58">
        <v>5</v>
      </c>
      <c r="S58">
        <v>0</v>
      </c>
      <c r="T58">
        <v>0</v>
      </c>
      <c r="U58">
        <v>0</v>
      </c>
      <c r="V58">
        <v>15</v>
      </c>
      <c r="W58" t="s">
        <v>1114</v>
      </c>
    </row>
    <row r="59" spans="12:23" hidden="1">
      <c r="L59" s="320" t="str">
        <f t="shared" si="0"/>
        <v/>
      </c>
      <c r="M59" s="320" t="str">
        <f>IF(OR(L59="",COUNTIF($M$4:M58,IF(ISERROR($R59*1),LEFT($R59,2)*1,$R59*1))&gt;=1),"-",IF(ISERROR($R59*1),LEFT($R59,2)*1,$R59*1))</f>
        <v>-</v>
      </c>
      <c r="N59" s="320" t="str">
        <f>IF(OR(L59="",COUNTIF($N$4:N58,V59*1)&gt;=1),"-",V59*1)</f>
        <v>-</v>
      </c>
      <c r="O59" s="324"/>
      <c r="P59" t="s">
        <v>1024</v>
      </c>
      <c r="Q59">
        <v>1</v>
      </c>
      <c r="R59">
        <v>5</v>
      </c>
      <c r="S59">
        <v>0</v>
      </c>
      <c r="T59">
        <v>0</v>
      </c>
      <c r="U59">
        <v>0</v>
      </c>
      <c r="V59">
        <v>20</v>
      </c>
      <c r="W59" t="s">
        <v>1115</v>
      </c>
    </row>
    <row r="60" spans="12:23" hidden="1">
      <c r="L60" s="320" t="str">
        <f t="shared" si="0"/>
        <v/>
      </c>
      <c r="M60" s="320" t="str">
        <f>IF(OR(L60="",COUNTIF($M$4:M59,IF(ISERROR($R60*1),LEFT($R60,2)*1,$R60*1))&gt;=1),"-",IF(ISERROR($R60*1),LEFT($R60,2)*1,$R60*1))</f>
        <v>-</v>
      </c>
      <c r="N60" s="320" t="str">
        <f>IF(OR(L60="",COUNTIF($N$4:N59,V60*1)&gt;=1),"-",V60*1)</f>
        <v>-</v>
      </c>
      <c r="O60" s="324"/>
      <c r="P60" t="s">
        <v>1024</v>
      </c>
      <c r="Q60">
        <v>1</v>
      </c>
      <c r="R60">
        <v>35</v>
      </c>
      <c r="S60">
        <v>0</v>
      </c>
      <c r="T60">
        <v>0</v>
      </c>
      <c r="U60">
        <v>0</v>
      </c>
      <c r="V60">
        <v>1</v>
      </c>
      <c r="W60" t="s">
        <v>823</v>
      </c>
    </row>
    <row r="61" spans="12:23" hidden="1">
      <c r="L61" s="320" t="str">
        <f t="shared" si="0"/>
        <v/>
      </c>
      <c r="M61" s="320" t="str">
        <f>IF(OR(L61="",COUNTIF($M$4:M60,IF(ISERROR($R61*1),LEFT($R61,2)*1,$R61*1))&gt;=1),"-",IF(ISERROR($R61*1),LEFT($R61,2)*1,$R61*1))</f>
        <v>-</v>
      </c>
      <c r="N61" s="320" t="str">
        <f>IF(OR(L61="",COUNTIF($N$4:N60,V61*1)&gt;=1),"-",V61*1)</f>
        <v>-</v>
      </c>
      <c r="O61" s="324"/>
      <c r="P61" t="s">
        <v>1024</v>
      </c>
      <c r="Q61">
        <v>1</v>
      </c>
      <c r="R61">
        <v>35</v>
      </c>
      <c r="S61">
        <v>0</v>
      </c>
      <c r="T61">
        <v>0</v>
      </c>
      <c r="U61">
        <v>0</v>
      </c>
      <c r="V61">
        <v>2</v>
      </c>
      <c r="W61" t="s">
        <v>1116</v>
      </c>
    </row>
    <row r="62" spans="12:23" hidden="1">
      <c r="L62" s="320" t="str">
        <f t="shared" si="0"/>
        <v/>
      </c>
      <c r="M62" s="320" t="str">
        <f>IF(OR(L62="",COUNTIF($M$4:M61,IF(ISERROR($R62*1),LEFT($R62,2)*1,$R62*1))&gt;=1),"-",IF(ISERROR($R62*1),LEFT($R62,2)*1,$R62*1))</f>
        <v>-</v>
      </c>
      <c r="N62" s="320" t="str">
        <f>IF(OR(L62="",COUNTIF($N$4:N61,V62*1)&gt;=1),"-",V62*1)</f>
        <v>-</v>
      </c>
      <c r="O62" s="324"/>
      <c r="P62" t="s">
        <v>1024</v>
      </c>
      <c r="Q62">
        <v>1</v>
      </c>
      <c r="R62">
        <v>35</v>
      </c>
      <c r="S62">
        <v>0</v>
      </c>
      <c r="T62">
        <v>0</v>
      </c>
      <c r="U62">
        <v>0</v>
      </c>
      <c r="V62">
        <v>3</v>
      </c>
      <c r="W62" t="s">
        <v>1117</v>
      </c>
    </row>
    <row r="63" spans="12:23" hidden="1">
      <c r="L63" s="320" t="str">
        <f t="shared" si="0"/>
        <v/>
      </c>
      <c r="M63" s="320" t="str">
        <f>IF(OR(L63="",COUNTIF($M$4:M62,IF(ISERROR($R63*1),LEFT($R63,2)*1,$R63*1))&gt;=1),"-",IF(ISERROR($R63*1),LEFT($R63,2)*1,$R63*1))</f>
        <v>-</v>
      </c>
      <c r="N63" s="320" t="str">
        <f>IF(OR(L63="",COUNTIF($N$4:N62,V63*1)&gt;=1),"-",V63*1)</f>
        <v>-</v>
      </c>
      <c r="O63" s="324"/>
      <c r="P63" t="s">
        <v>1024</v>
      </c>
      <c r="Q63">
        <v>1</v>
      </c>
      <c r="R63">
        <v>35</v>
      </c>
      <c r="S63">
        <v>0</v>
      </c>
      <c r="T63">
        <v>0</v>
      </c>
      <c r="U63">
        <v>0</v>
      </c>
      <c r="V63">
        <v>4</v>
      </c>
      <c r="W63" t="s">
        <v>1118</v>
      </c>
    </row>
    <row r="64" spans="12:23" hidden="1">
      <c r="L64" s="320" t="str">
        <f t="shared" si="0"/>
        <v/>
      </c>
      <c r="M64" s="320" t="str">
        <f>IF(OR(L64="",COUNTIF($M$4:M63,IF(ISERROR($R64*1),LEFT($R64,2)*1,$R64*1))&gt;=1),"-",IF(ISERROR($R64*1),LEFT($R64,2)*1,$R64*1))</f>
        <v>-</v>
      </c>
      <c r="N64" s="320" t="str">
        <f>IF(OR(L64="",COUNTIF($N$4:N63,V64*1)&gt;=1),"-",V64*1)</f>
        <v>-</v>
      </c>
      <c r="O64" s="324"/>
      <c r="P64" t="s">
        <v>1024</v>
      </c>
      <c r="Q64">
        <v>1</v>
      </c>
      <c r="R64">
        <v>35</v>
      </c>
      <c r="S64">
        <v>0</v>
      </c>
      <c r="T64">
        <v>0</v>
      </c>
      <c r="U64">
        <v>0</v>
      </c>
      <c r="V64">
        <v>5</v>
      </c>
      <c r="W64" t="s">
        <v>1119</v>
      </c>
    </row>
    <row r="65" spans="12:23" hidden="1">
      <c r="L65" s="320" t="str">
        <f t="shared" si="0"/>
        <v/>
      </c>
      <c r="M65" s="320" t="str">
        <f>IF(OR(L65="",COUNTIF($M$4:M64,IF(ISERROR($R65*1),LEFT($R65,2)*1,$R65*1))&gt;=1),"-",IF(ISERROR($R65*1),LEFT($R65,2)*1,$R65*1))</f>
        <v>-</v>
      </c>
      <c r="N65" s="320" t="str">
        <f>IF(OR(L65="",COUNTIF($N$4:N64,V65*1)&gt;=1),"-",V65*1)</f>
        <v>-</v>
      </c>
      <c r="O65" s="324"/>
      <c r="P65" t="s">
        <v>1024</v>
      </c>
      <c r="Q65">
        <v>1</v>
      </c>
      <c r="R65">
        <v>35</v>
      </c>
      <c r="S65">
        <v>0</v>
      </c>
      <c r="T65">
        <v>0</v>
      </c>
      <c r="U65">
        <v>0</v>
      </c>
      <c r="V65">
        <v>10</v>
      </c>
      <c r="W65" t="s">
        <v>1120</v>
      </c>
    </row>
    <row r="66" spans="12:23" hidden="1">
      <c r="L66" s="320" t="str">
        <f t="shared" si="0"/>
        <v/>
      </c>
      <c r="M66" s="320" t="str">
        <f>IF(OR(L66="",COUNTIF($M$4:M65,IF(ISERROR($R66*1),LEFT($R66,2)*1,$R66*1))&gt;=1),"-",IF(ISERROR($R66*1),LEFT($R66,2)*1,$R66*1))</f>
        <v>-</v>
      </c>
      <c r="N66" s="320" t="str">
        <f>IF(OR(L66="",COUNTIF($N$4:N65,V66*1)&gt;=1),"-",V66*1)</f>
        <v>-</v>
      </c>
      <c r="O66" s="324"/>
      <c r="P66" t="s">
        <v>1024</v>
      </c>
      <c r="Q66">
        <v>1</v>
      </c>
      <c r="R66">
        <v>35</v>
      </c>
      <c r="S66">
        <v>0</v>
      </c>
      <c r="T66">
        <v>0</v>
      </c>
      <c r="U66">
        <v>0</v>
      </c>
      <c r="V66">
        <v>15</v>
      </c>
      <c r="W66" t="s">
        <v>1121</v>
      </c>
    </row>
    <row r="67" spans="12:23" hidden="1">
      <c r="L67" s="320" t="str">
        <f t="shared" si="0"/>
        <v/>
      </c>
      <c r="M67" s="320" t="str">
        <f>IF(OR(L67="",COUNTIF($M$4:M66,IF(ISERROR($R67*1),LEFT($R67,2)*1,$R67*1))&gt;=1),"-",IF(ISERROR($R67*1),LEFT($R67,2)*1,$R67*1))</f>
        <v>-</v>
      </c>
      <c r="N67" s="320" t="str">
        <f>IF(OR(L67="",COUNTIF($N$4:N66,V67*1)&gt;=1),"-",V67*1)</f>
        <v>-</v>
      </c>
      <c r="O67" s="324"/>
      <c r="P67" t="s">
        <v>1024</v>
      </c>
      <c r="Q67">
        <v>1</v>
      </c>
      <c r="R67">
        <v>35</v>
      </c>
      <c r="S67">
        <v>0</v>
      </c>
      <c r="T67">
        <v>0</v>
      </c>
      <c r="U67">
        <v>0</v>
      </c>
      <c r="V67">
        <v>20</v>
      </c>
      <c r="W67" t="s">
        <v>1122</v>
      </c>
    </row>
    <row r="68" spans="12:23" hidden="1">
      <c r="L68" s="320" t="str">
        <f t="shared" ref="L68:L131" si="5">IF(P68&lt;&gt;$B$1,"",P68&amp;Q68&amp;R68&amp;V68)</f>
        <v/>
      </c>
      <c r="M68" s="320" t="str">
        <f>IF(OR(L68="",COUNTIF($M$4:M67,IF(ISERROR($R68*1),LEFT($R68,2)*1,$R68*1))&gt;=1),"-",IF(ISERROR($R68*1),LEFT($R68,2)*1,$R68*1))</f>
        <v>-</v>
      </c>
      <c r="N68" s="320" t="str">
        <f>IF(OR(L68="",COUNTIF($N$4:N67,V68*1)&gt;=1),"-",V68*1)</f>
        <v>-</v>
      </c>
      <c r="O68" s="324"/>
      <c r="P68" t="s">
        <v>1024</v>
      </c>
      <c r="Q68">
        <v>1</v>
      </c>
      <c r="R68">
        <v>55</v>
      </c>
      <c r="S68">
        <v>0</v>
      </c>
      <c r="T68">
        <v>0</v>
      </c>
      <c r="U68">
        <v>0</v>
      </c>
      <c r="V68">
        <v>1</v>
      </c>
      <c r="W68" t="s">
        <v>823</v>
      </c>
    </row>
    <row r="69" spans="12:23" hidden="1">
      <c r="L69" s="320" t="str">
        <f t="shared" si="5"/>
        <v/>
      </c>
      <c r="M69" s="320" t="str">
        <f>IF(OR(L69="",COUNTIF($M$4:M68,IF(ISERROR($R69*1),LEFT($R69,2)*1,$R69*1))&gt;=1),"-",IF(ISERROR($R69*1),LEFT($R69,2)*1,$R69*1))</f>
        <v>-</v>
      </c>
      <c r="N69" s="320" t="str">
        <f>IF(OR(L69="",COUNTIF($N$4:N68,V69*1)&gt;=1),"-",V69*1)</f>
        <v>-</v>
      </c>
      <c r="O69" s="324"/>
      <c r="P69" t="s">
        <v>1024</v>
      </c>
      <c r="Q69">
        <v>1</v>
      </c>
      <c r="R69">
        <v>55</v>
      </c>
      <c r="S69">
        <v>0</v>
      </c>
      <c r="T69">
        <v>0</v>
      </c>
      <c r="U69">
        <v>0</v>
      </c>
      <c r="V69">
        <v>2</v>
      </c>
      <c r="W69" t="s">
        <v>1028</v>
      </c>
    </row>
    <row r="70" spans="12:23" hidden="1">
      <c r="L70" s="320" t="str">
        <f t="shared" si="5"/>
        <v/>
      </c>
      <c r="M70" s="320" t="str">
        <f>IF(OR(L70="",COUNTIF($M$4:M69,IF(ISERROR($R70*1),LEFT($R70,2)*1,$R70*1))&gt;=1),"-",IF(ISERROR($R70*1),LEFT($R70,2)*1,$R70*1))</f>
        <v>-</v>
      </c>
      <c r="N70" s="320" t="str">
        <f>IF(OR(L70="",COUNTIF($N$4:N69,V70*1)&gt;=1),"-",V70*1)</f>
        <v>-</v>
      </c>
      <c r="O70" s="324"/>
      <c r="P70" t="s">
        <v>1024</v>
      </c>
      <c r="Q70">
        <v>1</v>
      </c>
      <c r="R70">
        <v>55</v>
      </c>
      <c r="S70">
        <v>0</v>
      </c>
      <c r="T70">
        <v>0</v>
      </c>
      <c r="U70">
        <v>0</v>
      </c>
      <c r="V70">
        <v>3</v>
      </c>
      <c r="W70" t="s">
        <v>1123</v>
      </c>
    </row>
    <row r="71" spans="12:23" hidden="1">
      <c r="L71" s="320" t="str">
        <f t="shared" si="5"/>
        <v/>
      </c>
      <c r="M71" s="320" t="str">
        <f>IF(OR(L71="",COUNTIF($M$4:M70,IF(ISERROR($R71*1),LEFT($R71,2)*1,$R71*1))&gt;=1),"-",IF(ISERROR($R71*1),LEFT($R71,2)*1,$R71*1))</f>
        <v>-</v>
      </c>
      <c r="N71" s="320" t="str">
        <f>IF(OR(L71="",COUNTIF($N$4:N70,V71*1)&gt;=1),"-",V71*1)</f>
        <v>-</v>
      </c>
      <c r="O71" s="324"/>
      <c r="P71" t="s">
        <v>1024</v>
      </c>
      <c r="Q71">
        <v>1</v>
      </c>
      <c r="R71">
        <v>55</v>
      </c>
      <c r="S71">
        <v>0</v>
      </c>
      <c r="T71">
        <v>0</v>
      </c>
      <c r="U71">
        <v>0</v>
      </c>
      <c r="V71">
        <v>4</v>
      </c>
      <c r="W71" t="s">
        <v>1029</v>
      </c>
    </row>
    <row r="72" spans="12:23" hidden="1">
      <c r="L72" s="320" t="str">
        <f t="shared" si="5"/>
        <v/>
      </c>
      <c r="M72" s="320" t="str">
        <f>IF(OR(L72="",COUNTIF($M$4:M71,IF(ISERROR($R72*1),LEFT($R72,2)*1,$R72*1))&gt;=1),"-",IF(ISERROR($R72*1),LEFT($R72,2)*1,$R72*1))</f>
        <v>-</v>
      </c>
      <c r="N72" s="320" t="str">
        <f>IF(OR(L72="",COUNTIF($N$4:N71,V72*1)&gt;=1),"-",V72*1)</f>
        <v>-</v>
      </c>
      <c r="O72" s="324"/>
      <c r="P72" t="s">
        <v>1024</v>
      </c>
      <c r="Q72">
        <v>1</v>
      </c>
      <c r="R72">
        <v>55</v>
      </c>
      <c r="S72">
        <v>0</v>
      </c>
      <c r="T72">
        <v>0</v>
      </c>
      <c r="U72">
        <v>0</v>
      </c>
      <c r="V72">
        <v>5</v>
      </c>
      <c r="W72" t="s">
        <v>1124</v>
      </c>
    </row>
    <row r="73" spans="12:23" hidden="1">
      <c r="L73" s="320" t="str">
        <f t="shared" si="5"/>
        <v/>
      </c>
      <c r="M73" s="320" t="str">
        <f>IF(OR(L73="",COUNTIF($M$4:M72,IF(ISERROR($R73*1),LEFT($R73,2)*1,$R73*1))&gt;=1),"-",IF(ISERROR($R73*1),LEFT($R73,2)*1,$R73*1))</f>
        <v>-</v>
      </c>
      <c r="N73" s="320" t="str">
        <f>IF(OR(L73="",COUNTIF($N$4:N72,V73*1)&gt;=1),"-",V73*1)</f>
        <v>-</v>
      </c>
      <c r="O73" s="324"/>
      <c r="P73" t="s">
        <v>1024</v>
      </c>
      <c r="Q73">
        <v>1</v>
      </c>
      <c r="R73">
        <v>55</v>
      </c>
      <c r="S73">
        <v>0</v>
      </c>
      <c r="T73">
        <v>0</v>
      </c>
      <c r="U73">
        <v>0</v>
      </c>
      <c r="V73">
        <v>10</v>
      </c>
      <c r="W73" t="s">
        <v>1125</v>
      </c>
    </row>
    <row r="74" spans="12:23" hidden="1">
      <c r="L74" s="320" t="str">
        <f t="shared" si="5"/>
        <v/>
      </c>
      <c r="M74" s="320" t="str">
        <f>IF(OR(L74="",COUNTIF($M$4:M73,IF(ISERROR($R74*1),LEFT($R74,2)*1,$R74*1))&gt;=1),"-",IF(ISERROR($R74*1),LEFT($R74,2)*1,$R74*1))</f>
        <v>-</v>
      </c>
      <c r="N74" s="320" t="str">
        <f>IF(OR(L74="",COUNTIF($N$4:N73,V74*1)&gt;=1),"-",V74*1)</f>
        <v>-</v>
      </c>
      <c r="O74" s="324"/>
      <c r="P74" t="s">
        <v>1024</v>
      </c>
      <c r="Q74">
        <v>1</v>
      </c>
      <c r="R74">
        <v>55</v>
      </c>
      <c r="S74">
        <v>0</v>
      </c>
      <c r="T74">
        <v>0</v>
      </c>
      <c r="U74">
        <v>0</v>
      </c>
      <c r="V74">
        <v>15</v>
      </c>
      <c r="W74" t="s">
        <v>1126</v>
      </c>
    </row>
    <row r="75" spans="12:23" hidden="1">
      <c r="L75" s="320" t="str">
        <f t="shared" si="5"/>
        <v/>
      </c>
      <c r="M75" s="320" t="str">
        <f>IF(OR(L75="",COUNTIF($M$4:M74,IF(ISERROR($R75*1),LEFT($R75,2)*1,$R75*1))&gt;=1),"-",IF(ISERROR($R75*1),LEFT($R75,2)*1,$R75*1))</f>
        <v>-</v>
      </c>
      <c r="N75" s="320" t="str">
        <f>IF(OR(L75="",COUNTIF($N$4:N74,V75*1)&gt;=1),"-",V75*1)</f>
        <v>-</v>
      </c>
      <c r="O75" s="324"/>
      <c r="P75" t="s">
        <v>1024</v>
      </c>
      <c r="Q75">
        <v>1</v>
      </c>
      <c r="R75">
        <v>55</v>
      </c>
      <c r="S75">
        <v>0</v>
      </c>
      <c r="T75">
        <v>0</v>
      </c>
      <c r="U75">
        <v>0</v>
      </c>
      <c r="V75">
        <v>20</v>
      </c>
      <c r="W75" t="s">
        <v>1127</v>
      </c>
    </row>
    <row r="76" spans="12:23" hidden="1">
      <c r="L76" s="320" t="str">
        <f t="shared" si="5"/>
        <v/>
      </c>
      <c r="M76" s="320" t="str">
        <f>IF(OR(L76="",COUNTIF($M$4:M75,IF(ISERROR($R76*1),LEFT($R76,2)*1,$R76*1))&gt;=1),"-",IF(ISERROR($R76*1),LEFT($R76,2)*1,$R76*1))</f>
        <v>-</v>
      </c>
      <c r="N76" s="320" t="str">
        <f>IF(OR(L76="",COUNTIF($N$4:N75,V76*1)&gt;=1),"-",V76*1)</f>
        <v>-</v>
      </c>
      <c r="O76" s="324"/>
      <c r="P76" t="s">
        <v>1024</v>
      </c>
      <c r="Q76">
        <v>2</v>
      </c>
      <c r="R76">
        <v>5</v>
      </c>
      <c r="S76">
        <v>0</v>
      </c>
      <c r="T76">
        <v>0</v>
      </c>
      <c r="U76">
        <v>0</v>
      </c>
      <c r="V76">
        <v>1</v>
      </c>
      <c r="W76" t="s">
        <v>1128</v>
      </c>
    </row>
    <row r="77" spans="12:23" hidden="1">
      <c r="L77" s="320" t="str">
        <f t="shared" si="5"/>
        <v/>
      </c>
      <c r="M77" s="320" t="str">
        <f>IF(OR(L77="",COUNTIF($M$4:M76,IF(ISERROR($R77*1),LEFT($R77,2)*1,$R77*1))&gt;=1),"-",IF(ISERROR($R77*1),LEFT($R77,2)*1,$R77*1))</f>
        <v>-</v>
      </c>
      <c r="N77" s="320" t="str">
        <f>IF(OR(L77="",COUNTIF($N$4:N76,V77*1)&gt;=1),"-",V77*1)</f>
        <v>-</v>
      </c>
      <c r="O77" s="324"/>
      <c r="P77" t="s">
        <v>1024</v>
      </c>
      <c r="Q77">
        <v>2</v>
      </c>
      <c r="R77">
        <v>5</v>
      </c>
      <c r="S77">
        <v>0</v>
      </c>
      <c r="T77">
        <v>0</v>
      </c>
      <c r="U77">
        <v>0</v>
      </c>
      <c r="V77">
        <v>2</v>
      </c>
      <c r="W77" t="s">
        <v>1129</v>
      </c>
    </row>
    <row r="78" spans="12:23" hidden="1">
      <c r="L78" s="320" t="str">
        <f t="shared" si="5"/>
        <v/>
      </c>
      <c r="M78" s="320" t="str">
        <f>IF(OR(L78="",COUNTIF($M$4:M77,IF(ISERROR($R78*1),LEFT($R78,2)*1,$R78*1))&gt;=1),"-",IF(ISERROR($R78*1),LEFT($R78,2)*1,$R78*1))</f>
        <v>-</v>
      </c>
      <c r="N78" s="320" t="str">
        <f>IF(OR(L78="",COUNTIF($N$4:N77,V78*1)&gt;=1),"-",V78*1)</f>
        <v>-</v>
      </c>
      <c r="O78" s="324"/>
      <c r="P78" t="s">
        <v>1024</v>
      </c>
      <c r="Q78">
        <v>2</v>
      </c>
      <c r="R78">
        <v>5</v>
      </c>
      <c r="S78">
        <v>0</v>
      </c>
      <c r="T78">
        <v>0</v>
      </c>
      <c r="U78">
        <v>0</v>
      </c>
      <c r="V78">
        <v>3</v>
      </c>
      <c r="W78" t="s">
        <v>1130</v>
      </c>
    </row>
    <row r="79" spans="12:23" hidden="1">
      <c r="L79" s="320" t="str">
        <f t="shared" si="5"/>
        <v/>
      </c>
      <c r="M79" s="320" t="str">
        <f>IF(OR(L79="",COUNTIF($M$4:M78,IF(ISERROR($R79*1),LEFT($R79,2)*1,$R79*1))&gt;=1),"-",IF(ISERROR($R79*1),LEFT($R79,2)*1,$R79*1))</f>
        <v>-</v>
      </c>
      <c r="N79" s="320" t="str">
        <f>IF(OR(L79="",COUNTIF($N$4:N78,V79*1)&gt;=1),"-",V79*1)</f>
        <v>-</v>
      </c>
      <c r="O79" s="324"/>
      <c r="P79" t="s">
        <v>1024</v>
      </c>
      <c r="Q79">
        <v>2</v>
      </c>
      <c r="R79">
        <v>5</v>
      </c>
      <c r="S79">
        <v>0</v>
      </c>
      <c r="T79">
        <v>0</v>
      </c>
      <c r="U79">
        <v>0</v>
      </c>
      <c r="V79">
        <v>4</v>
      </c>
      <c r="W79" t="s">
        <v>1131</v>
      </c>
    </row>
    <row r="80" spans="12:23" hidden="1">
      <c r="L80" s="320" t="str">
        <f t="shared" si="5"/>
        <v/>
      </c>
      <c r="M80" s="320" t="str">
        <f>IF(OR(L80="",COUNTIF($M$4:M79,IF(ISERROR($R80*1),LEFT($R80,2)*1,$R80*1))&gt;=1),"-",IF(ISERROR($R80*1),LEFT($R80,2)*1,$R80*1))</f>
        <v>-</v>
      </c>
      <c r="N80" s="320" t="str">
        <f>IF(OR(L80="",COUNTIF($N$4:N79,V80*1)&gt;=1),"-",V80*1)</f>
        <v>-</v>
      </c>
      <c r="O80" s="324"/>
      <c r="P80" t="s">
        <v>1024</v>
      </c>
      <c r="Q80">
        <v>2</v>
      </c>
      <c r="R80">
        <v>5</v>
      </c>
      <c r="S80">
        <v>0</v>
      </c>
      <c r="T80">
        <v>0</v>
      </c>
      <c r="U80">
        <v>0</v>
      </c>
      <c r="V80">
        <v>5</v>
      </c>
      <c r="W80" t="s">
        <v>1132</v>
      </c>
    </row>
    <row r="81" spans="12:23" hidden="1">
      <c r="L81" s="320" t="str">
        <f t="shared" si="5"/>
        <v/>
      </c>
      <c r="M81" s="320" t="str">
        <f>IF(OR(L81="",COUNTIF($M$4:M80,IF(ISERROR($R81*1),LEFT($R81,2)*1,$R81*1))&gt;=1),"-",IF(ISERROR($R81*1),LEFT($R81,2)*1,$R81*1))</f>
        <v>-</v>
      </c>
      <c r="N81" s="320" t="str">
        <f>IF(OR(L81="",COUNTIF($N$4:N80,V81*1)&gt;=1),"-",V81*1)</f>
        <v>-</v>
      </c>
      <c r="O81" s="324"/>
      <c r="P81" t="s">
        <v>1024</v>
      </c>
      <c r="Q81">
        <v>2</v>
      </c>
      <c r="R81">
        <v>5</v>
      </c>
      <c r="S81">
        <v>0</v>
      </c>
      <c r="T81">
        <v>0</v>
      </c>
      <c r="U81">
        <v>0</v>
      </c>
      <c r="V81">
        <v>10</v>
      </c>
      <c r="W81" t="s">
        <v>1133</v>
      </c>
    </row>
    <row r="82" spans="12:23" hidden="1">
      <c r="L82" s="320" t="str">
        <f t="shared" si="5"/>
        <v/>
      </c>
      <c r="M82" s="320" t="str">
        <f>IF(OR(L82="",COUNTIF($M$4:M81,IF(ISERROR($R82*1),LEFT($R82,2)*1,$R82*1))&gt;=1),"-",IF(ISERROR($R82*1),LEFT($R82,2)*1,$R82*1))</f>
        <v>-</v>
      </c>
      <c r="N82" s="320" t="str">
        <f>IF(OR(L82="",COUNTIF($N$4:N81,V82*1)&gt;=1),"-",V82*1)</f>
        <v>-</v>
      </c>
      <c r="O82" s="324"/>
      <c r="P82" t="s">
        <v>1024</v>
      </c>
      <c r="Q82">
        <v>2</v>
      </c>
      <c r="R82">
        <v>5</v>
      </c>
      <c r="S82">
        <v>0</v>
      </c>
      <c r="T82">
        <v>0</v>
      </c>
      <c r="U82">
        <v>0</v>
      </c>
      <c r="V82">
        <v>15</v>
      </c>
      <c r="W82" t="s">
        <v>1134</v>
      </c>
    </row>
    <row r="83" spans="12:23" hidden="1">
      <c r="L83" s="320" t="str">
        <f t="shared" si="5"/>
        <v/>
      </c>
      <c r="M83" s="320" t="str">
        <f>IF(OR(L83="",COUNTIF($M$4:M82,IF(ISERROR($R83*1),LEFT($R83,2)*1,$R83*1))&gt;=1),"-",IF(ISERROR($R83*1),LEFT($R83,2)*1,$R83*1))</f>
        <v>-</v>
      </c>
      <c r="N83" s="320" t="str">
        <f>IF(OR(L83="",COUNTIF($N$4:N82,V83*1)&gt;=1),"-",V83*1)</f>
        <v>-</v>
      </c>
      <c r="O83" s="324"/>
      <c r="P83" t="s">
        <v>1024</v>
      </c>
      <c r="Q83">
        <v>2</v>
      </c>
      <c r="R83">
        <v>5</v>
      </c>
      <c r="S83">
        <v>0</v>
      </c>
      <c r="T83">
        <v>0</v>
      </c>
      <c r="U83">
        <v>0</v>
      </c>
      <c r="V83">
        <v>20</v>
      </c>
      <c r="W83" t="s">
        <v>1135</v>
      </c>
    </row>
    <row r="84" spans="12:23" hidden="1">
      <c r="L84" s="320" t="str">
        <f t="shared" si="5"/>
        <v/>
      </c>
      <c r="M84" s="320" t="str">
        <f>IF(OR(L84="",COUNTIF($M$4:M83,IF(ISERROR($R84*1),LEFT($R84,2)*1,$R84*1))&gt;=1),"-",IF(ISERROR($R84*1),LEFT($R84,2)*1,$R84*1))</f>
        <v>-</v>
      </c>
      <c r="N84" s="320" t="str">
        <f>IF(OR(L84="",COUNTIF($N$4:N83,V84*1)&gt;=1),"-",V84*1)</f>
        <v>-</v>
      </c>
      <c r="O84" s="324"/>
      <c r="P84" t="s">
        <v>1024</v>
      </c>
      <c r="Q84">
        <v>2</v>
      </c>
      <c r="R84">
        <v>35</v>
      </c>
      <c r="S84">
        <v>0</v>
      </c>
      <c r="T84">
        <v>0</v>
      </c>
      <c r="U84">
        <v>0</v>
      </c>
      <c r="V84">
        <v>1</v>
      </c>
      <c r="W84" t="s">
        <v>1030</v>
      </c>
    </row>
    <row r="85" spans="12:23" hidden="1">
      <c r="L85" s="320" t="str">
        <f t="shared" si="5"/>
        <v/>
      </c>
      <c r="M85" s="320" t="str">
        <f>IF(OR(L85="",COUNTIF($M$4:M84,IF(ISERROR($R85*1),LEFT($R85,2)*1,$R85*1))&gt;=1),"-",IF(ISERROR($R85*1),LEFT($R85,2)*1,$R85*1))</f>
        <v>-</v>
      </c>
      <c r="N85" s="320" t="str">
        <f>IF(OR(L85="",COUNTIF($N$4:N84,V85*1)&gt;=1),"-",V85*1)</f>
        <v>-</v>
      </c>
      <c r="O85" s="324"/>
      <c r="P85" t="s">
        <v>1024</v>
      </c>
      <c r="Q85">
        <v>2</v>
      </c>
      <c r="R85">
        <v>35</v>
      </c>
      <c r="S85">
        <v>0</v>
      </c>
      <c r="T85">
        <v>0</v>
      </c>
      <c r="U85">
        <v>0</v>
      </c>
      <c r="V85">
        <v>2</v>
      </c>
      <c r="W85" t="s">
        <v>1136</v>
      </c>
    </row>
    <row r="86" spans="12:23" hidden="1">
      <c r="L86" s="320" t="str">
        <f t="shared" si="5"/>
        <v/>
      </c>
      <c r="M86" s="320" t="str">
        <f>IF(OR(L86="",COUNTIF($M$4:M85,IF(ISERROR($R86*1),LEFT($R86,2)*1,$R86*1))&gt;=1),"-",IF(ISERROR($R86*1),LEFT($R86,2)*1,$R86*1))</f>
        <v>-</v>
      </c>
      <c r="N86" s="320" t="str">
        <f>IF(OR(L86="",COUNTIF($N$4:N85,V86*1)&gt;=1),"-",V86*1)</f>
        <v>-</v>
      </c>
      <c r="O86" s="324"/>
      <c r="P86" t="s">
        <v>1024</v>
      </c>
      <c r="Q86">
        <v>2</v>
      </c>
      <c r="R86">
        <v>35</v>
      </c>
      <c r="S86">
        <v>0</v>
      </c>
      <c r="T86">
        <v>0</v>
      </c>
      <c r="U86">
        <v>0</v>
      </c>
      <c r="V86">
        <v>3</v>
      </c>
      <c r="W86" t="s">
        <v>1137</v>
      </c>
    </row>
    <row r="87" spans="12:23" hidden="1">
      <c r="L87" s="320" t="str">
        <f t="shared" si="5"/>
        <v/>
      </c>
      <c r="M87" s="320" t="str">
        <f>IF(OR(L87="",COUNTIF($M$4:M86,IF(ISERROR($R87*1),LEFT($R87,2)*1,$R87*1))&gt;=1),"-",IF(ISERROR($R87*1),LEFT($R87,2)*1,$R87*1))</f>
        <v>-</v>
      </c>
      <c r="N87" s="320" t="str">
        <f>IF(OR(L87="",COUNTIF($N$4:N86,V87*1)&gt;=1),"-",V87*1)</f>
        <v>-</v>
      </c>
      <c r="O87" s="324"/>
      <c r="P87" t="s">
        <v>1024</v>
      </c>
      <c r="Q87">
        <v>2</v>
      </c>
      <c r="R87">
        <v>35</v>
      </c>
      <c r="S87">
        <v>0</v>
      </c>
      <c r="T87">
        <v>0</v>
      </c>
      <c r="U87">
        <v>0</v>
      </c>
      <c r="V87">
        <v>4</v>
      </c>
      <c r="W87" t="s">
        <v>1138</v>
      </c>
    </row>
    <row r="88" spans="12:23" hidden="1">
      <c r="L88" s="320" t="str">
        <f t="shared" si="5"/>
        <v/>
      </c>
      <c r="M88" s="320" t="str">
        <f>IF(OR(L88="",COUNTIF($M$4:M87,IF(ISERROR($R88*1),LEFT($R88,2)*1,$R88*1))&gt;=1),"-",IF(ISERROR($R88*1),LEFT($R88,2)*1,$R88*1))</f>
        <v>-</v>
      </c>
      <c r="N88" s="320" t="str">
        <f>IF(OR(L88="",COUNTIF($N$4:N87,V88*1)&gt;=1),"-",V88*1)</f>
        <v>-</v>
      </c>
      <c r="O88" s="324"/>
      <c r="P88" t="s">
        <v>1024</v>
      </c>
      <c r="Q88">
        <v>2</v>
      </c>
      <c r="R88">
        <v>35</v>
      </c>
      <c r="S88">
        <v>0</v>
      </c>
      <c r="T88">
        <v>0</v>
      </c>
      <c r="U88">
        <v>0</v>
      </c>
      <c r="V88">
        <v>5</v>
      </c>
      <c r="W88" t="s">
        <v>1139</v>
      </c>
    </row>
    <row r="89" spans="12:23" hidden="1">
      <c r="L89" s="320" t="str">
        <f t="shared" si="5"/>
        <v/>
      </c>
      <c r="M89" s="320" t="str">
        <f>IF(OR(L89="",COUNTIF($M$4:M88,IF(ISERROR($R89*1),LEFT($R89,2)*1,$R89*1))&gt;=1),"-",IF(ISERROR($R89*1),LEFT($R89,2)*1,$R89*1))</f>
        <v>-</v>
      </c>
      <c r="N89" s="320" t="str">
        <f>IF(OR(L89="",COUNTIF($N$4:N88,V89*1)&gt;=1),"-",V89*1)</f>
        <v>-</v>
      </c>
      <c r="O89" s="324"/>
      <c r="P89" t="s">
        <v>1024</v>
      </c>
      <c r="Q89">
        <v>2</v>
      </c>
      <c r="R89">
        <v>35</v>
      </c>
      <c r="S89">
        <v>0</v>
      </c>
      <c r="T89">
        <v>0</v>
      </c>
      <c r="U89">
        <v>0</v>
      </c>
      <c r="V89">
        <v>10</v>
      </c>
      <c r="W89" t="s">
        <v>1140</v>
      </c>
    </row>
    <row r="90" spans="12:23" hidden="1">
      <c r="L90" s="320" t="str">
        <f t="shared" si="5"/>
        <v/>
      </c>
      <c r="M90" s="320" t="str">
        <f>IF(OR(L90="",COUNTIF($M$4:M89,IF(ISERROR($R90*1),LEFT($R90,2)*1,$R90*1))&gt;=1),"-",IF(ISERROR($R90*1),LEFT($R90,2)*1,$R90*1))</f>
        <v>-</v>
      </c>
      <c r="N90" s="320" t="str">
        <f>IF(OR(L90="",COUNTIF($N$4:N89,V90*1)&gt;=1),"-",V90*1)</f>
        <v>-</v>
      </c>
      <c r="O90" s="324"/>
      <c r="P90" t="s">
        <v>1024</v>
      </c>
      <c r="Q90">
        <v>2</v>
      </c>
      <c r="R90">
        <v>35</v>
      </c>
      <c r="S90">
        <v>0</v>
      </c>
      <c r="T90">
        <v>0</v>
      </c>
      <c r="U90">
        <v>0</v>
      </c>
      <c r="V90">
        <v>15</v>
      </c>
      <c r="W90" t="s">
        <v>1141</v>
      </c>
    </row>
    <row r="91" spans="12:23" hidden="1">
      <c r="L91" s="320" t="str">
        <f t="shared" si="5"/>
        <v/>
      </c>
      <c r="M91" s="320" t="str">
        <f>IF(OR(L91="",COUNTIF($M$4:M90,IF(ISERROR($R91*1),LEFT($R91,2)*1,$R91*1))&gt;=1),"-",IF(ISERROR($R91*1),LEFT($R91,2)*1,$R91*1))</f>
        <v>-</v>
      </c>
      <c r="N91" s="320" t="str">
        <f>IF(OR(L91="",COUNTIF($N$4:N90,V91*1)&gt;=1),"-",V91*1)</f>
        <v>-</v>
      </c>
      <c r="O91" s="324"/>
      <c r="P91" t="s">
        <v>1024</v>
      </c>
      <c r="Q91">
        <v>2</v>
      </c>
      <c r="R91">
        <v>35</v>
      </c>
      <c r="S91">
        <v>0</v>
      </c>
      <c r="T91">
        <v>0</v>
      </c>
      <c r="U91">
        <v>0</v>
      </c>
      <c r="V91">
        <v>20</v>
      </c>
      <c r="W91" t="s">
        <v>1142</v>
      </c>
    </row>
    <row r="92" spans="12:23" hidden="1">
      <c r="L92" s="320" t="str">
        <f t="shared" si="5"/>
        <v/>
      </c>
      <c r="M92" s="320" t="str">
        <f>IF(OR(L92="",COUNTIF($M$4:M91,IF(ISERROR($R92*1),LEFT($R92,2)*1,$R92*1))&gt;=1),"-",IF(ISERROR($R92*1),LEFT($R92,2)*1,$R92*1))</f>
        <v>-</v>
      </c>
      <c r="N92" s="320" t="str">
        <f>IF(OR(L92="",COUNTIF($N$4:N91,V92*1)&gt;=1),"-",V92*1)</f>
        <v>-</v>
      </c>
      <c r="O92" s="324"/>
      <c r="P92" t="s">
        <v>1024</v>
      </c>
      <c r="Q92">
        <v>2</v>
      </c>
      <c r="R92">
        <v>55</v>
      </c>
      <c r="S92">
        <v>0</v>
      </c>
      <c r="T92">
        <v>0</v>
      </c>
      <c r="U92">
        <v>0</v>
      </c>
      <c r="V92">
        <v>1</v>
      </c>
      <c r="W92" t="s">
        <v>823</v>
      </c>
    </row>
    <row r="93" spans="12:23" hidden="1">
      <c r="L93" s="320" t="str">
        <f t="shared" si="5"/>
        <v/>
      </c>
      <c r="M93" s="320" t="str">
        <f>IF(OR(L93="",COUNTIF($M$4:M92,IF(ISERROR($R93*1),LEFT($R93,2)*1,$R93*1))&gt;=1),"-",IF(ISERROR($R93*1),LEFT($R93,2)*1,$R93*1))</f>
        <v>-</v>
      </c>
      <c r="N93" s="320" t="str">
        <f>IF(OR(L93="",COUNTIF($N$4:N92,V93*1)&gt;=1),"-",V93*1)</f>
        <v>-</v>
      </c>
      <c r="O93" s="324"/>
      <c r="P93" t="s">
        <v>1024</v>
      </c>
      <c r="Q93">
        <v>2</v>
      </c>
      <c r="R93">
        <v>55</v>
      </c>
      <c r="S93">
        <v>0</v>
      </c>
      <c r="T93">
        <v>0</v>
      </c>
      <c r="U93">
        <v>0</v>
      </c>
      <c r="V93">
        <v>2</v>
      </c>
      <c r="W93" t="s">
        <v>1032</v>
      </c>
    </row>
    <row r="94" spans="12:23" hidden="1">
      <c r="L94" s="320" t="str">
        <f t="shared" si="5"/>
        <v/>
      </c>
      <c r="M94" s="320" t="str">
        <f>IF(OR(L94="",COUNTIF($M$4:M93,IF(ISERROR($R94*1),LEFT($R94,2)*1,$R94*1))&gt;=1),"-",IF(ISERROR($R94*1),LEFT($R94,2)*1,$R94*1))</f>
        <v>-</v>
      </c>
      <c r="N94" s="320" t="str">
        <f>IF(OR(L94="",COUNTIF($N$4:N93,V94*1)&gt;=1),"-",V94*1)</f>
        <v>-</v>
      </c>
      <c r="O94" s="324"/>
      <c r="P94" t="s">
        <v>1024</v>
      </c>
      <c r="Q94">
        <v>2</v>
      </c>
      <c r="R94">
        <v>55</v>
      </c>
      <c r="S94">
        <v>0</v>
      </c>
      <c r="T94">
        <v>0</v>
      </c>
      <c r="U94">
        <v>0</v>
      </c>
      <c r="V94">
        <v>3</v>
      </c>
      <c r="W94" t="s">
        <v>1033</v>
      </c>
    </row>
    <row r="95" spans="12:23" hidden="1">
      <c r="L95" s="320" t="str">
        <f t="shared" si="5"/>
        <v/>
      </c>
      <c r="M95" s="320" t="str">
        <f>IF(OR(L95="",COUNTIF($M$4:M94,IF(ISERROR($R95*1),LEFT($R95,2)*1,$R95*1))&gt;=1),"-",IF(ISERROR($R95*1),LEFT($R95,2)*1,$R95*1))</f>
        <v>-</v>
      </c>
      <c r="N95" s="320" t="str">
        <f>IF(OR(L95="",COUNTIF($N$4:N94,V95*1)&gt;=1),"-",V95*1)</f>
        <v>-</v>
      </c>
      <c r="O95" s="324"/>
      <c r="P95" t="s">
        <v>1024</v>
      </c>
      <c r="Q95">
        <v>2</v>
      </c>
      <c r="R95">
        <v>55</v>
      </c>
      <c r="S95">
        <v>0</v>
      </c>
      <c r="T95">
        <v>0</v>
      </c>
      <c r="U95">
        <v>0</v>
      </c>
      <c r="V95">
        <v>4</v>
      </c>
      <c r="W95" t="s">
        <v>1143</v>
      </c>
    </row>
    <row r="96" spans="12:23" hidden="1">
      <c r="L96" s="320" t="str">
        <f t="shared" si="5"/>
        <v/>
      </c>
      <c r="M96" s="320" t="str">
        <f>IF(OR(L96="",COUNTIF($M$4:M95,IF(ISERROR($R96*1),LEFT($R96,2)*1,$R96*1))&gt;=1),"-",IF(ISERROR($R96*1),LEFT($R96,2)*1,$R96*1))</f>
        <v>-</v>
      </c>
      <c r="N96" s="320" t="str">
        <f>IF(OR(L96="",COUNTIF($N$4:N95,V96*1)&gt;=1),"-",V96*1)</f>
        <v>-</v>
      </c>
      <c r="O96" s="324"/>
      <c r="P96" t="s">
        <v>1024</v>
      </c>
      <c r="Q96">
        <v>2</v>
      </c>
      <c r="R96">
        <v>55</v>
      </c>
      <c r="S96">
        <v>0</v>
      </c>
      <c r="T96">
        <v>0</v>
      </c>
      <c r="U96">
        <v>0</v>
      </c>
      <c r="V96">
        <v>5</v>
      </c>
      <c r="W96" t="s">
        <v>1102</v>
      </c>
    </row>
    <row r="97" spans="12:23" hidden="1">
      <c r="L97" s="320" t="str">
        <f t="shared" si="5"/>
        <v/>
      </c>
      <c r="M97" s="320" t="str">
        <f>IF(OR(L97="",COUNTIF($M$4:M96,IF(ISERROR($R97*1),LEFT($R97,2)*1,$R97*1))&gt;=1),"-",IF(ISERROR($R97*1),LEFT($R97,2)*1,$R97*1))</f>
        <v>-</v>
      </c>
      <c r="N97" s="320" t="str">
        <f>IF(OR(L97="",COUNTIF($N$4:N96,V97*1)&gt;=1),"-",V97*1)</f>
        <v>-</v>
      </c>
      <c r="O97" s="324"/>
      <c r="P97" t="s">
        <v>1024</v>
      </c>
      <c r="Q97">
        <v>2</v>
      </c>
      <c r="R97">
        <v>55</v>
      </c>
      <c r="S97">
        <v>0</v>
      </c>
      <c r="T97">
        <v>0</v>
      </c>
      <c r="U97">
        <v>0</v>
      </c>
      <c r="V97">
        <v>10</v>
      </c>
      <c r="W97" t="s">
        <v>1144</v>
      </c>
    </row>
    <row r="98" spans="12:23" hidden="1">
      <c r="L98" s="320" t="str">
        <f t="shared" si="5"/>
        <v/>
      </c>
      <c r="M98" s="320" t="str">
        <f>IF(OR(L98="",COUNTIF($M$4:M97,IF(ISERROR($R98*1),LEFT($R98,2)*1,$R98*1))&gt;=1),"-",IF(ISERROR($R98*1),LEFT($R98,2)*1,$R98*1))</f>
        <v>-</v>
      </c>
      <c r="N98" s="320" t="str">
        <f>IF(OR(L98="",COUNTIF($N$4:N97,V98*1)&gt;=1),"-",V98*1)</f>
        <v>-</v>
      </c>
      <c r="O98" s="324"/>
      <c r="P98" t="s">
        <v>1024</v>
      </c>
      <c r="Q98">
        <v>2</v>
      </c>
      <c r="R98">
        <v>55</v>
      </c>
      <c r="S98">
        <v>0</v>
      </c>
      <c r="T98">
        <v>0</v>
      </c>
      <c r="U98">
        <v>0</v>
      </c>
      <c r="V98">
        <v>15</v>
      </c>
      <c r="W98" t="s">
        <v>1145</v>
      </c>
    </row>
    <row r="99" spans="12:23" hidden="1">
      <c r="L99" s="320" t="str">
        <f t="shared" si="5"/>
        <v/>
      </c>
      <c r="M99" s="320" t="str">
        <f>IF(OR(L99="",COUNTIF($M$4:M98,IF(ISERROR($R99*1),LEFT($R99,2)*1,$R99*1))&gt;=1),"-",IF(ISERROR($R99*1),LEFT($R99,2)*1,$R99*1))</f>
        <v>-</v>
      </c>
      <c r="N99" s="320" t="str">
        <f>IF(OR(L99="",COUNTIF($N$4:N98,V99*1)&gt;=1),"-",V99*1)</f>
        <v>-</v>
      </c>
      <c r="O99" s="324"/>
      <c r="P99" t="s">
        <v>1024</v>
      </c>
      <c r="Q99">
        <v>2</v>
      </c>
      <c r="R99">
        <v>55</v>
      </c>
      <c r="S99">
        <v>0</v>
      </c>
      <c r="T99">
        <v>0</v>
      </c>
      <c r="U99">
        <v>0</v>
      </c>
      <c r="V99">
        <v>20</v>
      </c>
      <c r="W99" t="s">
        <v>1146</v>
      </c>
    </row>
    <row r="100" spans="12:23" hidden="1">
      <c r="L100" s="320" t="str">
        <f t="shared" si="5"/>
        <v/>
      </c>
      <c r="M100" s="320" t="str">
        <f>IF(OR(L100="",COUNTIF($M$4:M99,IF(ISERROR($R100*1),LEFT($R100,2)*1,$R100*1))&gt;=1),"-",IF(ISERROR($R100*1),LEFT($R100,2)*1,$R100*1))</f>
        <v>-</v>
      </c>
      <c r="N100" s="320" t="str">
        <f>IF(OR(L100="",COUNTIF($N$4:N99,V100*1)&gt;=1),"-",V100*1)</f>
        <v>-</v>
      </c>
      <c r="O100" s="324"/>
      <c r="P100" t="s">
        <v>944</v>
      </c>
      <c r="Q100">
        <v>1</v>
      </c>
      <c r="R100">
        <v>5</v>
      </c>
      <c r="S100">
        <v>0</v>
      </c>
      <c r="T100">
        <v>0</v>
      </c>
      <c r="U100">
        <v>0</v>
      </c>
      <c r="V100">
        <v>1</v>
      </c>
      <c r="W100" t="s">
        <v>1147</v>
      </c>
    </row>
    <row r="101" spans="12:23" hidden="1">
      <c r="L101" s="320" t="str">
        <f t="shared" si="5"/>
        <v/>
      </c>
      <c r="M101" s="320" t="str">
        <f>IF(OR(L101="",COUNTIF($M$4:M100,IF(ISERROR($R101*1),LEFT($R101,2)*1,$R101*1))&gt;=1),"-",IF(ISERROR($R101*1),LEFT($R101,2)*1,$R101*1))</f>
        <v>-</v>
      </c>
      <c r="N101" s="320" t="str">
        <f>IF(OR(L101="",COUNTIF($N$4:N100,V101*1)&gt;=1),"-",V101*1)</f>
        <v>-</v>
      </c>
      <c r="O101" s="324"/>
      <c r="P101" t="s">
        <v>944</v>
      </c>
      <c r="Q101">
        <v>1</v>
      </c>
      <c r="R101">
        <v>5</v>
      </c>
      <c r="S101">
        <v>0</v>
      </c>
      <c r="T101">
        <v>0</v>
      </c>
      <c r="U101">
        <v>0</v>
      </c>
      <c r="V101">
        <v>2</v>
      </c>
      <c r="W101" t="s">
        <v>1148</v>
      </c>
    </row>
    <row r="102" spans="12:23" hidden="1">
      <c r="L102" s="320" t="str">
        <f t="shared" si="5"/>
        <v/>
      </c>
      <c r="M102" s="320" t="str">
        <f>IF(OR(L102="",COUNTIF($M$4:M101,IF(ISERROR($R102*1),LEFT($R102,2)*1,$R102*1))&gt;=1),"-",IF(ISERROR($R102*1),LEFT($R102,2)*1,$R102*1))</f>
        <v>-</v>
      </c>
      <c r="N102" s="320" t="str">
        <f>IF(OR(L102="",COUNTIF($N$4:N101,V102*1)&gt;=1),"-",V102*1)</f>
        <v>-</v>
      </c>
      <c r="O102" s="324"/>
      <c r="P102" t="s">
        <v>944</v>
      </c>
      <c r="Q102">
        <v>1</v>
      </c>
      <c r="R102">
        <v>5</v>
      </c>
      <c r="S102">
        <v>0</v>
      </c>
      <c r="T102">
        <v>0</v>
      </c>
      <c r="U102">
        <v>0</v>
      </c>
      <c r="V102">
        <v>3</v>
      </c>
      <c r="W102" t="s">
        <v>1149</v>
      </c>
    </row>
    <row r="103" spans="12:23" hidden="1">
      <c r="L103" s="320" t="str">
        <f t="shared" si="5"/>
        <v/>
      </c>
      <c r="M103" s="320" t="str">
        <f>IF(OR(L103="",COUNTIF($M$4:M102,IF(ISERROR($R103*1),LEFT($R103,2)*1,$R103*1))&gt;=1),"-",IF(ISERROR($R103*1),LEFT($R103,2)*1,$R103*1))</f>
        <v>-</v>
      </c>
      <c r="N103" s="320" t="str">
        <f>IF(OR(L103="",COUNTIF($N$4:N102,V103*1)&gt;=1),"-",V103*1)</f>
        <v>-</v>
      </c>
      <c r="O103" s="324"/>
      <c r="P103" t="s">
        <v>944</v>
      </c>
      <c r="Q103">
        <v>1</v>
      </c>
      <c r="R103">
        <v>5</v>
      </c>
      <c r="S103">
        <v>0</v>
      </c>
      <c r="T103">
        <v>0</v>
      </c>
      <c r="U103">
        <v>0</v>
      </c>
      <c r="V103">
        <v>4</v>
      </c>
      <c r="W103" t="s">
        <v>1150</v>
      </c>
    </row>
    <row r="104" spans="12:23" hidden="1">
      <c r="L104" s="320" t="str">
        <f t="shared" si="5"/>
        <v/>
      </c>
      <c r="M104" s="320" t="str">
        <f>IF(OR(L104="",COUNTIF($M$4:M103,IF(ISERROR($R104*1),LEFT($R104,2)*1,$R104*1))&gt;=1),"-",IF(ISERROR($R104*1),LEFT($R104,2)*1,$R104*1))</f>
        <v>-</v>
      </c>
      <c r="N104" s="320" t="str">
        <f>IF(OR(L104="",COUNTIF($N$4:N103,V104*1)&gt;=1),"-",V104*1)</f>
        <v>-</v>
      </c>
      <c r="O104" s="324"/>
      <c r="P104" t="s">
        <v>944</v>
      </c>
      <c r="Q104">
        <v>1</v>
      </c>
      <c r="R104">
        <v>5</v>
      </c>
      <c r="S104">
        <v>0</v>
      </c>
      <c r="T104">
        <v>0</v>
      </c>
      <c r="U104">
        <v>0</v>
      </c>
      <c r="V104">
        <v>5</v>
      </c>
      <c r="W104" t="s">
        <v>1151</v>
      </c>
    </row>
    <row r="105" spans="12:23" hidden="1">
      <c r="L105" s="320" t="str">
        <f t="shared" si="5"/>
        <v/>
      </c>
      <c r="M105" s="320" t="str">
        <f>IF(OR(L105="",COUNTIF($M$4:M104,IF(ISERROR($R105*1),LEFT($R105,2)*1,$R105*1))&gt;=1),"-",IF(ISERROR($R105*1),LEFT($R105,2)*1,$R105*1))</f>
        <v>-</v>
      </c>
      <c r="N105" s="320" t="str">
        <f>IF(OR(L105="",COUNTIF($N$4:N104,V105*1)&gt;=1),"-",V105*1)</f>
        <v>-</v>
      </c>
      <c r="O105" s="324"/>
      <c r="P105" t="s">
        <v>944</v>
      </c>
      <c r="Q105">
        <v>1</v>
      </c>
      <c r="R105">
        <v>5</v>
      </c>
      <c r="S105">
        <v>0</v>
      </c>
      <c r="T105">
        <v>0</v>
      </c>
      <c r="U105">
        <v>0</v>
      </c>
      <c r="V105">
        <v>10</v>
      </c>
      <c r="W105" t="s">
        <v>1152</v>
      </c>
    </row>
    <row r="106" spans="12:23" hidden="1">
      <c r="L106" s="320" t="str">
        <f t="shared" si="5"/>
        <v/>
      </c>
      <c r="M106" s="320" t="str">
        <f>IF(OR(L106="",COUNTIF($M$4:M105,IF(ISERROR($R106*1),LEFT($R106,2)*1,$R106*1))&gt;=1),"-",IF(ISERROR($R106*1),LEFT($R106,2)*1,$R106*1))</f>
        <v>-</v>
      </c>
      <c r="N106" s="320" t="str">
        <f>IF(OR(L106="",COUNTIF($N$4:N105,V106*1)&gt;=1),"-",V106*1)</f>
        <v>-</v>
      </c>
      <c r="O106" s="324"/>
      <c r="P106" t="s">
        <v>944</v>
      </c>
      <c r="Q106">
        <v>1</v>
      </c>
      <c r="R106">
        <v>5</v>
      </c>
      <c r="S106">
        <v>0</v>
      </c>
      <c r="T106">
        <v>0</v>
      </c>
      <c r="U106">
        <v>0</v>
      </c>
      <c r="V106">
        <v>15</v>
      </c>
      <c r="W106" t="s">
        <v>1153</v>
      </c>
    </row>
    <row r="107" spans="12:23" hidden="1">
      <c r="L107" s="320" t="str">
        <f t="shared" si="5"/>
        <v/>
      </c>
      <c r="M107" s="320" t="str">
        <f>IF(OR(L107="",COUNTIF($M$4:M106,IF(ISERROR($R107*1),LEFT($R107,2)*1,$R107*1))&gt;=1),"-",IF(ISERROR($R107*1),LEFT($R107,2)*1,$R107*1))</f>
        <v>-</v>
      </c>
      <c r="N107" s="320" t="str">
        <f>IF(OR(L107="",COUNTIF($N$4:N106,V107*1)&gt;=1),"-",V107*1)</f>
        <v>-</v>
      </c>
      <c r="O107" s="324"/>
      <c r="P107" t="s">
        <v>944</v>
      </c>
      <c r="Q107">
        <v>1</v>
      </c>
      <c r="R107">
        <v>5</v>
      </c>
      <c r="S107">
        <v>0</v>
      </c>
      <c r="T107">
        <v>0</v>
      </c>
      <c r="U107">
        <v>0</v>
      </c>
      <c r="V107">
        <v>20</v>
      </c>
      <c r="W107" t="s">
        <v>1154</v>
      </c>
    </row>
    <row r="108" spans="12:23" hidden="1">
      <c r="L108" s="320" t="str">
        <f t="shared" si="5"/>
        <v/>
      </c>
      <c r="M108" s="320" t="str">
        <f>IF(OR(L108="",COUNTIF($M$4:M107,IF(ISERROR($R108*1),LEFT($R108,2)*1,$R108*1))&gt;=1),"-",IF(ISERROR($R108*1),LEFT($R108,2)*1,$R108*1))</f>
        <v>-</v>
      </c>
      <c r="N108" s="320" t="str">
        <f>IF(OR(L108="",COUNTIF($N$4:N107,V108*1)&gt;=1),"-",V108*1)</f>
        <v>-</v>
      </c>
      <c r="O108" s="324"/>
      <c r="P108" t="s">
        <v>944</v>
      </c>
      <c r="Q108">
        <v>1</v>
      </c>
      <c r="R108">
        <v>35</v>
      </c>
      <c r="S108">
        <v>0</v>
      </c>
      <c r="T108">
        <v>0</v>
      </c>
      <c r="U108">
        <v>0</v>
      </c>
      <c r="V108">
        <v>1</v>
      </c>
      <c r="W108" t="s">
        <v>823</v>
      </c>
    </row>
    <row r="109" spans="12:23" hidden="1">
      <c r="L109" s="320" t="str">
        <f t="shared" si="5"/>
        <v/>
      </c>
      <c r="M109" s="320" t="str">
        <f>IF(OR(L109="",COUNTIF($M$4:M108,IF(ISERROR($R109*1),LEFT($R109,2)*1,$R109*1))&gt;=1),"-",IF(ISERROR($R109*1),LEFT($R109,2)*1,$R109*1))</f>
        <v>-</v>
      </c>
      <c r="N109" s="320" t="str">
        <f>IF(OR(L109="",COUNTIF($N$4:N108,V109*1)&gt;=1),"-",V109*1)</f>
        <v>-</v>
      </c>
      <c r="O109" s="324"/>
      <c r="P109" t="s">
        <v>944</v>
      </c>
      <c r="Q109">
        <v>1</v>
      </c>
      <c r="R109">
        <v>35</v>
      </c>
      <c r="S109">
        <v>0</v>
      </c>
      <c r="T109">
        <v>0</v>
      </c>
      <c r="U109">
        <v>0</v>
      </c>
      <c r="V109">
        <v>2</v>
      </c>
      <c r="W109" t="s">
        <v>1034</v>
      </c>
    </row>
    <row r="110" spans="12:23" hidden="1">
      <c r="L110" s="320" t="str">
        <f t="shared" si="5"/>
        <v/>
      </c>
      <c r="M110" s="320" t="str">
        <f>IF(OR(L110="",COUNTIF($M$4:M109,IF(ISERROR($R110*1),LEFT($R110,2)*1,$R110*1))&gt;=1),"-",IF(ISERROR($R110*1),LEFT($R110,2)*1,$R110*1))</f>
        <v>-</v>
      </c>
      <c r="N110" s="320" t="str">
        <f>IF(OR(L110="",COUNTIF($N$4:N109,V110*1)&gt;=1),"-",V110*1)</f>
        <v>-</v>
      </c>
      <c r="O110" s="324"/>
      <c r="P110" t="s">
        <v>944</v>
      </c>
      <c r="Q110">
        <v>1</v>
      </c>
      <c r="R110">
        <v>35</v>
      </c>
      <c r="S110">
        <v>0</v>
      </c>
      <c r="T110">
        <v>0</v>
      </c>
      <c r="U110">
        <v>0</v>
      </c>
      <c r="V110">
        <v>3</v>
      </c>
      <c r="W110" t="s">
        <v>1155</v>
      </c>
    </row>
    <row r="111" spans="12:23" hidden="1">
      <c r="L111" s="320" t="str">
        <f t="shared" si="5"/>
        <v/>
      </c>
      <c r="M111" s="320" t="str">
        <f>IF(OR(L111="",COUNTIF($M$4:M110,IF(ISERROR($R111*1),LEFT($R111,2)*1,$R111*1))&gt;=1),"-",IF(ISERROR($R111*1),LEFT($R111,2)*1,$R111*1))</f>
        <v>-</v>
      </c>
      <c r="N111" s="320" t="str">
        <f>IF(OR(L111="",COUNTIF($N$4:N110,V111*1)&gt;=1),"-",V111*1)</f>
        <v>-</v>
      </c>
      <c r="O111" s="324"/>
      <c r="P111" t="s">
        <v>944</v>
      </c>
      <c r="Q111">
        <v>1</v>
      </c>
      <c r="R111">
        <v>35</v>
      </c>
      <c r="S111">
        <v>0</v>
      </c>
      <c r="T111">
        <v>0</v>
      </c>
      <c r="U111">
        <v>0</v>
      </c>
      <c r="V111">
        <v>4</v>
      </c>
      <c r="W111" t="s">
        <v>1156</v>
      </c>
    </row>
    <row r="112" spans="12:23" hidden="1">
      <c r="L112" s="320" t="str">
        <f t="shared" si="5"/>
        <v/>
      </c>
      <c r="M112" s="320" t="str">
        <f>IF(OR(L112="",COUNTIF($M$4:M111,IF(ISERROR($R112*1),LEFT($R112,2)*1,$R112*1))&gt;=1),"-",IF(ISERROR($R112*1),LEFT($R112,2)*1,$R112*1))</f>
        <v>-</v>
      </c>
      <c r="N112" s="320" t="str">
        <f>IF(OR(L112="",COUNTIF($N$4:N111,V112*1)&gt;=1),"-",V112*1)</f>
        <v>-</v>
      </c>
      <c r="O112" s="324"/>
      <c r="P112" t="s">
        <v>944</v>
      </c>
      <c r="Q112">
        <v>1</v>
      </c>
      <c r="R112">
        <v>35</v>
      </c>
      <c r="S112">
        <v>0</v>
      </c>
      <c r="T112">
        <v>0</v>
      </c>
      <c r="U112">
        <v>0</v>
      </c>
      <c r="V112">
        <v>5</v>
      </c>
      <c r="W112" t="s">
        <v>1157</v>
      </c>
    </row>
    <row r="113" spans="12:23" hidden="1">
      <c r="L113" s="320" t="str">
        <f t="shared" si="5"/>
        <v/>
      </c>
      <c r="M113" s="320" t="str">
        <f>IF(OR(L113="",COUNTIF($M$4:M112,IF(ISERROR($R113*1),LEFT($R113,2)*1,$R113*1))&gt;=1),"-",IF(ISERROR($R113*1),LEFT($R113,2)*1,$R113*1))</f>
        <v>-</v>
      </c>
      <c r="N113" s="320" t="str">
        <f>IF(OR(L113="",COUNTIF($N$4:N112,V113*1)&gt;=1),"-",V113*1)</f>
        <v>-</v>
      </c>
      <c r="O113" s="324"/>
      <c r="P113" t="s">
        <v>944</v>
      </c>
      <c r="Q113">
        <v>1</v>
      </c>
      <c r="R113">
        <v>35</v>
      </c>
      <c r="S113">
        <v>0</v>
      </c>
      <c r="T113">
        <v>0</v>
      </c>
      <c r="U113">
        <v>0</v>
      </c>
      <c r="V113">
        <v>10</v>
      </c>
      <c r="W113" t="s">
        <v>1158</v>
      </c>
    </row>
    <row r="114" spans="12:23" hidden="1">
      <c r="L114" s="320" t="str">
        <f t="shared" si="5"/>
        <v/>
      </c>
      <c r="M114" s="320" t="str">
        <f>IF(OR(L114="",COUNTIF($M$4:M113,IF(ISERROR($R114*1),LEFT($R114,2)*1,$R114*1))&gt;=1),"-",IF(ISERROR($R114*1),LEFT($R114,2)*1,$R114*1))</f>
        <v>-</v>
      </c>
      <c r="N114" s="320" t="str">
        <f>IF(OR(L114="",COUNTIF($N$4:N113,V114*1)&gt;=1),"-",V114*1)</f>
        <v>-</v>
      </c>
      <c r="O114" s="324"/>
      <c r="P114" t="s">
        <v>944</v>
      </c>
      <c r="Q114">
        <v>1</v>
      </c>
      <c r="R114">
        <v>35</v>
      </c>
      <c r="S114">
        <v>0</v>
      </c>
      <c r="T114">
        <v>0</v>
      </c>
      <c r="U114">
        <v>0</v>
      </c>
      <c r="V114">
        <v>15</v>
      </c>
      <c r="W114" t="s">
        <v>1159</v>
      </c>
    </row>
    <row r="115" spans="12:23" hidden="1">
      <c r="L115" s="320" t="str">
        <f t="shared" si="5"/>
        <v/>
      </c>
      <c r="M115" s="320" t="str">
        <f>IF(OR(L115="",COUNTIF($M$4:M114,IF(ISERROR($R115*1),LEFT($R115,2)*1,$R115*1))&gt;=1),"-",IF(ISERROR($R115*1),LEFT($R115,2)*1,$R115*1))</f>
        <v>-</v>
      </c>
      <c r="N115" s="320" t="str">
        <f>IF(OR(L115="",COUNTIF($N$4:N114,V115*1)&gt;=1),"-",V115*1)</f>
        <v>-</v>
      </c>
      <c r="O115" s="324"/>
      <c r="P115" t="s">
        <v>944</v>
      </c>
      <c r="Q115">
        <v>1</v>
      </c>
      <c r="R115">
        <v>35</v>
      </c>
      <c r="S115">
        <v>0</v>
      </c>
      <c r="T115">
        <v>0</v>
      </c>
      <c r="U115">
        <v>0</v>
      </c>
      <c r="V115">
        <v>20</v>
      </c>
      <c r="W115" t="s">
        <v>1160</v>
      </c>
    </row>
    <row r="116" spans="12:23" hidden="1">
      <c r="L116" s="320" t="str">
        <f t="shared" si="5"/>
        <v/>
      </c>
      <c r="M116" s="320" t="str">
        <f>IF(OR(L116="",COUNTIF($M$4:M115,IF(ISERROR($R116*1),LEFT($R116,2)*1,$R116*1))&gt;=1),"-",IF(ISERROR($R116*1),LEFT($R116,2)*1,$R116*1))</f>
        <v>-</v>
      </c>
      <c r="N116" s="320" t="str">
        <f>IF(OR(L116="",COUNTIF($N$4:N115,V116*1)&gt;=1),"-",V116*1)</f>
        <v>-</v>
      </c>
      <c r="O116" s="324"/>
      <c r="P116" t="s">
        <v>944</v>
      </c>
      <c r="Q116">
        <v>1</v>
      </c>
      <c r="R116">
        <v>50</v>
      </c>
      <c r="S116">
        <v>0</v>
      </c>
      <c r="T116">
        <v>0</v>
      </c>
      <c r="U116">
        <v>0</v>
      </c>
      <c r="V116">
        <v>1</v>
      </c>
      <c r="W116" t="s">
        <v>823</v>
      </c>
    </row>
    <row r="117" spans="12:23" hidden="1">
      <c r="L117" s="320" t="str">
        <f t="shared" si="5"/>
        <v/>
      </c>
      <c r="M117" s="320" t="str">
        <f>IF(OR(L117="",COUNTIF($M$4:M116,IF(ISERROR($R117*1),LEFT($R117,2)*1,$R117*1))&gt;=1),"-",IF(ISERROR($R117*1),LEFT($R117,2)*1,$R117*1))</f>
        <v>-</v>
      </c>
      <c r="N117" s="320" t="str">
        <f>IF(OR(L117="",COUNTIF($N$4:N116,V117*1)&gt;=1),"-",V117*1)</f>
        <v>-</v>
      </c>
      <c r="O117" s="324"/>
      <c r="P117" t="s">
        <v>944</v>
      </c>
      <c r="Q117">
        <v>1</v>
      </c>
      <c r="R117">
        <v>50</v>
      </c>
      <c r="S117">
        <v>0</v>
      </c>
      <c r="T117">
        <v>0</v>
      </c>
      <c r="U117">
        <v>0</v>
      </c>
      <c r="V117">
        <v>2</v>
      </c>
      <c r="W117" t="s">
        <v>1161</v>
      </c>
    </row>
    <row r="118" spans="12:23" hidden="1">
      <c r="L118" s="320" t="str">
        <f t="shared" si="5"/>
        <v/>
      </c>
      <c r="M118" s="320" t="str">
        <f>IF(OR(L118="",COUNTIF($M$4:M117,IF(ISERROR($R118*1),LEFT($R118,2)*1,$R118*1))&gt;=1),"-",IF(ISERROR($R118*1),LEFT($R118,2)*1,$R118*1))</f>
        <v>-</v>
      </c>
      <c r="N118" s="320" t="str">
        <f>IF(OR(L118="",COUNTIF($N$4:N117,V118*1)&gt;=1),"-",V118*1)</f>
        <v>-</v>
      </c>
      <c r="O118" s="324"/>
      <c r="P118" t="s">
        <v>944</v>
      </c>
      <c r="Q118">
        <v>1</v>
      </c>
      <c r="R118">
        <v>50</v>
      </c>
      <c r="S118">
        <v>0</v>
      </c>
      <c r="T118">
        <v>0</v>
      </c>
      <c r="U118">
        <v>0</v>
      </c>
      <c r="V118">
        <v>3</v>
      </c>
      <c r="W118" t="s">
        <v>1035</v>
      </c>
    </row>
    <row r="119" spans="12:23" hidden="1">
      <c r="L119" s="320" t="str">
        <f t="shared" si="5"/>
        <v/>
      </c>
      <c r="M119" s="320" t="str">
        <f>IF(OR(L119="",COUNTIF($M$4:M118,IF(ISERROR($R119*1),LEFT($R119,2)*1,$R119*1))&gt;=1),"-",IF(ISERROR($R119*1),LEFT($R119,2)*1,$R119*1))</f>
        <v>-</v>
      </c>
      <c r="N119" s="320" t="str">
        <f>IF(OR(L119="",COUNTIF($N$4:N118,V119*1)&gt;=1),"-",V119*1)</f>
        <v>-</v>
      </c>
      <c r="O119" s="324"/>
      <c r="P119" t="s">
        <v>944</v>
      </c>
      <c r="Q119">
        <v>1</v>
      </c>
      <c r="R119">
        <v>50</v>
      </c>
      <c r="S119">
        <v>0</v>
      </c>
      <c r="T119">
        <v>0</v>
      </c>
      <c r="U119">
        <v>0</v>
      </c>
      <c r="V119">
        <v>4</v>
      </c>
      <c r="W119" t="s">
        <v>825</v>
      </c>
    </row>
    <row r="120" spans="12:23" hidden="1">
      <c r="L120" s="320" t="str">
        <f t="shared" si="5"/>
        <v/>
      </c>
      <c r="M120" s="320" t="str">
        <f>IF(OR(L120="",COUNTIF($M$4:M119,IF(ISERROR($R120*1),LEFT($R120,2)*1,$R120*1))&gt;=1),"-",IF(ISERROR($R120*1),LEFT($R120,2)*1,$R120*1))</f>
        <v>-</v>
      </c>
      <c r="N120" s="320" t="str">
        <f>IF(OR(L120="",COUNTIF($N$4:N119,V120*1)&gt;=1),"-",V120*1)</f>
        <v>-</v>
      </c>
      <c r="O120" s="324"/>
      <c r="P120" t="s">
        <v>944</v>
      </c>
      <c r="Q120">
        <v>1</v>
      </c>
      <c r="R120">
        <v>50</v>
      </c>
      <c r="S120">
        <v>0</v>
      </c>
      <c r="T120">
        <v>0</v>
      </c>
      <c r="U120">
        <v>0</v>
      </c>
      <c r="V120">
        <v>5</v>
      </c>
      <c r="W120" t="s">
        <v>1049</v>
      </c>
    </row>
    <row r="121" spans="12:23" hidden="1">
      <c r="L121" s="320" t="str">
        <f t="shared" si="5"/>
        <v/>
      </c>
      <c r="M121" s="320" t="str">
        <f>IF(OR(L121="",COUNTIF($M$4:M120,IF(ISERROR($R121*1),LEFT($R121,2)*1,$R121*1))&gt;=1),"-",IF(ISERROR($R121*1),LEFT($R121,2)*1,$R121*1))</f>
        <v>-</v>
      </c>
      <c r="N121" s="320" t="str">
        <f>IF(OR(L121="",COUNTIF($N$4:N120,V121*1)&gt;=1),"-",V121*1)</f>
        <v>-</v>
      </c>
      <c r="O121" s="324"/>
      <c r="P121" t="s">
        <v>944</v>
      </c>
      <c r="Q121">
        <v>1</v>
      </c>
      <c r="R121">
        <v>50</v>
      </c>
      <c r="S121">
        <v>0</v>
      </c>
      <c r="T121">
        <v>0</v>
      </c>
      <c r="U121">
        <v>0</v>
      </c>
      <c r="V121">
        <v>10</v>
      </c>
      <c r="W121" t="s">
        <v>1162</v>
      </c>
    </row>
    <row r="122" spans="12:23" hidden="1">
      <c r="L122" s="320" t="str">
        <f t="shared" si="5"/>
        <v/>
      </c>
      <c r="M122" s="320" t="str">
        <f>IF(OR(L122="",COUNTIF($M$4:M121,IF(ISERROR($R122*1),LEFT($R122,2)*1,$R122*1))&gt;=1),"-",IF(ISERROR($R122*1),LEFT($R122,2)*1,$R122*1))</f>
        <v>-</v>
      </c>
      <c r="N122" s="320" t="str">
        <f>IF(OR(L122="",COUNTIF($N$4:N121,V122*1)&gt;=1),"-",V122*1)</f>
        <v>-</v>
      </c>
      <c r="O122" s="324"/>
      <c r="P122" t="s">
        <v>944</v>
      </c>
      <c r="Q122">
        <v>1</v>
      </c>
      <c r="R122">
        <v>50</v>
      </c>
      <c r="S122">
        <v>0</v>
      </c>
      <c r="T122">
        <v>0</v>
      </c>
      <c r="U122">
        <v>0</v>
      </c>
      <c r="V122">
        <v>15</v>
      </c>
      <c r="W122" t="s">
        <v>1163</v>
      </c>
    </row>
    <row r="123" spans="12:23" hidden="1">
      <c r="L123" s="320" t="str">
        <f t="shared" si="5"/>
        <v/>
      </c>
      <c r="M123" s="320" t="str">
        <f>IF(OR(L123="",COUNTIF($M$4:M122,IF(ISERROR($R123*1),LEFT($R123,2)*1,$R123*1))&gt;=1),"-",IF(ISERROR($R123*1),LEFT($R123,2)*1,$R123*1))</f>
        <v>-</v>
      </c>
      <c r="N123" s="320" t="str">
        <f>IF(OR(L123="",COUNTIF($N$4:N122,V123*1)&gt;=1),"-",V123*1)</f>
        <v>-</v>
      </c>
      <c r="O123" s="324"/>
      <c r="P123" t="s">
        <v>944</v>
      </c>
      <c r="Q123">
        <v>1</v>
      </c>
      <c r="R123">
        <v>50</v>
      </c>
      <c r="S123">
        <v>0</v>
      </c>
      <c r="T123">
        <v>0</v>
      </c>
      <c r="U123">
        <v>0</v>
      </c>
      <c r="V123">
        <v>20</v>
      </c>
      <c r="W123" t="s">
        <v>1164</v>
      </c>
    </row>
    <row r="124" spans="12:23" hidden="1">
      <c r="L124" s="320" t="str">
        <f t="shared" si="5"/>
        <v/>
      </c>
      <c r="M124" s="320" t="str">
        <f>IF(OR(L124="",COUNTIF($M$4:M123,IF(ISERROR($R124*1),LEFT($R124,2)*1,$R124*1))&gt;=1),"-",IF(ISERROR($R124*1),LEFT($R124,2)*1,$R124*1))</f>
        <v>-</v>
      </c>
      <c r="N124" s="320" t="str">
        <f>IF(OR(L124="",COUNTIF($N$4:N123,V124*1)&gt;=1),"-",V124*1)</f>
        <v>-</v>
      </c>
      <c r="O124" s="335"/>
      <c r="P124" t="s">
        <v>944</v>
      </c>
      <c r="Q124">
        <v>2</v>
      </c>
      <c r="R124">
        <v>5</v>
      </c>
      <c r="S124">
        <v>0</v>
      </c>
      <c r="T124">
        <v>0</v>
      </c>
      <c r="U124">
        <v>0</v>
      </c>
      <c r="V124">
        <v>1</v>
      </c>
      <c r="W124" t="s">
        <v>1031</v>
      </c>
    </row>
    <row r="125" spans="12:23" hidden="1">
      <c r="L125" s="320" t="str">
        <f t="shared" si="5"/>
        <v/>
      </c>
      <c r="M125" s="320" t="str">
        <f>IF(OR(L125="",COUNTIF($M$4:M124,IF(ISERROR($R125*1),LEFT($R125,2)*1,$R125*1))&gt;=1),"-",IF(ISERROR($R125*1),LEFT($R125,2)*1,$R125*1))</f>
        <v>-</v>
      </c>
      <c r="N125" s="320" t="str">
        <f>IF(OR(L125="",COUNTIF($N$4:N124,V125*1)&gt;=1),"-",V125*1)</f>
        <v>-</v>
      </c>
      <c r="O125" s="335"/>
      <c r="P125" t="s">
        <v>944</v>
      </c>
      <c r="Q125">
        <v>2</v>
      </c>
      <c r="R125">
        <v>5</v>
      </c>
      <c r="S125">
        <v>0</v>
      </c>
      <c r="T125">
        <v>0</v>
      </c>
      <c r="U125">
        <v>0</v>
      </c>
      <c r="V125">
        <v>2</v>
      </c>
      <c r="W125" t="s">
        <v>1165</v>
      </c>
    </row>
    <row r="126" spans="12:23" hidden="1">
      <c r="L126" s="320" t="str">
        <f t="shared" si="5"/>
        <v/>
      </c>
      <c r="M126" s="320" t="str">
        <f>IF(OR(L126="",COUNTIF($M$4:M125,IF(ISERROR($R126*1),LEFT($R126,2)*1,$R126*1))&gt;=1),"-",IF(ISERROR($R126*1),LEFT($R126,2)*1,$R126*1))</f>
        <v>-</v>
      </c>
      <c r="N126" s="320" t="str">
        <f>IF(OR(L126="",COUNTIF($N$4:N125,V126*1)&gt;=1),"-",V126*1)</f>
        <v>-</v>
      </c>
      <c r="O126" s="335"/>
      <c r="P126" t="s">
        <v>944</v>
      </c>
      <c r="Q126">
        <v>2</v>
      </c>
      <c r="R126">
        <v>5</v>
      </c>
      <c r="S126">
        <v>0</v>
      </c>
      <c r="T126">
        <v>0</v>
      </c>
      <c r="U126">
        <v>0</v>
      </c>
      <c r="V126">
        <v>3</v>
      </c>
      <c r="W126" t="s">
        <v>1166</v>
      </c>
    </row>
    <row r="127" spans="12:23" hidden="1">
      <c r="L127" s="320" t="str">
        <f t="shared" si="5"/>
        <v/>
      </c>
      <c r="M127" s="320" t="str">
        <f>IF(OR(L127="",COUNTIF($M$4:M126,IF(ISERROR($R127*1),LEFT($R127,2)*1,$R127*1))&gt;=1),"-",IF(ISERROR($R127*1),LEFT($R127,2)*1,$R127*1))</f>
        <v>-</v>
      </c>
      <c r="N127" s="320" t="str">
        <f>IF(OR(L127="",COUNTIF($N$4:N126,V127*1)&gt;=1),"-",V127*1)</f>
        <v>-</v>
      </c>
      <c r="O127" s="335"/>
      <c r="P127" t="s">
        <v>944</v>
      </c>
      <c r="Q127">
        <v>2</v>
      </c>
      <c r="R127">
        <v>5</v>
      </c>
      <c r="S127">
        <v>0</v>
      </c>
      <c r="T127">
        <v>0</v>
      </c>
      <c r="U127">
        <v>0</v>
      </c>
      <c r="V127">
        <v>4</v>
      </c>
      <c r="W127" t="s">
        <v>1167</v>
      </c>
    </row>
    <row r="128" spans="12:23" hidden="1">
      <c r="L128" s="320" t="str">
        <f t="shared" si="5"/>
        <v/>
      </c>
      <c r="M128" s="320" t="str">
        <f>IF(OR(L128="",COUNTIF($M$4:M127,IF(ISERROR($R128*1),LEFT($R128,2)*1,$R128*1))&gt;=1),"-",IF(ISERROR($R128*1),LEFT($R128,2)*1,$R128*1))</f>
        <v>-</v>
      </c>
      <c r="N128" s="320" t="str">
        <f>IF(OR(L128="",COUNTIF($N$4:N127,V128*1)&gt;=1),"-",V128*1)</f>
        <v>-</v>
      </c>
      <c r="O128" s="335"/>
      <c r="P128" t="s">
        <v>944</v>
      </c>
      <c r="Q128">
        <v>2</v>
      </c>
      <c r="R128">
        <v>5</v>
      </c>
      <c r="S128">
        <v>0</v>
      </c>
      <c r="T128">
        <v>0</v>
      </c>
      <c r="U128">
        <v>0</v>
      </c>
      <c r="V128">
        <v>5</v>
      </c>
      <c r="W128" t="s">
        <v>1168</v>
      </c>
    </row>
    <row r="129" spans="12:23" hidden="1">
      <c r="L129" s="320" t="str">
        <f t="shared" si="5"/>
        <v/>
      </c>
      <c r="M129" s="320" t="str">
        <f>IF(OR(L129="",COUNTIF($M$4:M128,IF(ISERROR($R129*1),LEFT($R129,2)*1,$R129*1))&gt;=1),"-",IF(ISERROR($R129*1),LEFT($R129,2)*1,$R129*1))</f>
        <v>-</v>
      </c>
      <c r="N129" s="320" t="str">
        <f>IF(OR(L129="",COUNTIF($N$4:N128,V129*1)&gt;=1),"-",V129*1)</f>
        <v>-</v>
      </c>
      <c r="O129" s="335"/>
      <c r="P129" t="s">
        <v>944</v>
      </c>
      <c r="Q129">
        <v>2</v>
      </c>
      <c r="R129">
        <v>5</v>
      </c>
      <c r="S129">
        <v>0</v>
      </c>
      <c r="T129">
        <v>0</v>
      </c>
      <c r="U129">
        <v>0</v>
      </c>
      <c r="V129">
        <v>10</v>
      </c>
      <c r="W129" t="s">
        <v>1169</v>
      </c>
    </row>
    <row r="130" spans="12:23" hidden="1">
      <c r="L130" s="320" t="str">
        <f t="shared" si="5"/>
        <v/>
      </c>
      <c r="M130" s="320" t="str">
        <f>IF(OR(L130="",COUNTIF($M$4:M129,IF(ISERROR($R130*1),LEFT($R130,2)*1,$R130*1))&gt;=1),"-",IF(ISERROR($R130*1),LEFT($R130,2)*1,$R130*1))</f>
        <v>-</v>
      </c>
      <c r="N130" s="320" t="str">
        <f>IF(OR(L130="",COUNTIF($N$4:N129,V130*1)&gt;=1),"-",V130*1)</f>
        <v>-</v>
      </c>
      <c r="O130" s="335"/>
      <c r="P130" t="s">
        <v>944</v>
      </c>
      <c r="Q130">
        <v>2</v>
      </c>
      <c r="R130">
        <v>5</v>
      </c>
      <c r="S130">
        <v>0</v>
      </c>
      <c r="T130">
        <v>0</v>
      </c>
      <c r="U130">
        <v>0</v>
      </c>
      <c r="V130">
        <v>15</v>
      </c>
      <c r="W130" t="s">
        <v>1170</v>
      </c>
    </row>
    <row r="131" spans="12:23" hidden="1">
      <c r="L131" s="320" t="str">
        <f t="shared" si="5"/>
        <v/>
      </c>
      <c r="M131" s="320" t="str">
        <f>IF(OR(L131="",COUNTIF($M$4:M130,IF(ISERROR($R131*1),LEFT($R131,2)*1,$R131*1))&gt;=1),"-",IF(ISERROR($R131*1),LEFT($R131,2)*1,$R131*1))</f>
        <v>-</v>
      </c>
      <c r="N131" s="320" t="str">
        <f>IF(OR(L131="",COUNTIF($N$4:N130,V131*1)&gt;=1),"-",V131*1)</f>
        <v>-</v>
      </c>
      <c r="O131" s="335"/>
      <c r="P131" t="s">
        <v>944</v>
      </c>
      <c r="Q131">
        <v>2</v>
      </c>
      <c r="R131">
        <v>5</v>
      </c>
      <c r="S131">
        <v>0</v>
      </c>
      <c r="T131">
        <v>0</v>
      </c>
      <c r="U131">
        <v>0</v>
      </c>
      <c r="V131">
        <v>20</v>
      </c>
      <c r="W131" t="s">
        <v>1171</v>
      </c>
    </row>
    <row r="132" spans="12:23" hidden="1">
      <c r="L132" s="320" t="str">
        <f t="shared" ref="L132:L195" si="6">IF(P132&lt;&gt;$B$1,"",P132&amp;Q132&amp;R132&amp;V132)</f>
        <v/>
      </c>
      <c r="M132" s="320" t="str">
        <f>IF(OR(L132="",COUNTIF($M$4:M131,IF(ISERROR($R132*1),LEFT($R132,2)*1,$R132*1))&gt;=1),"-",IF(ISERROR($R132*1),LEFT($R132,2)*1,$R132*1))</f>
        <v>-</v>
      </c>
      <c r="N132" s="320" t="str">
        <f>IF(OR(L132="",COUNTIF($N$4:N131,V132*1)&gt;=1),"-",V132*1)</f>
        <v>-</v>
      </c>
      <c r="O132" s="335"/>
      <c r="P132" t="s">
        <v>944</v>
      </c>
      <c r="Q132">
        <v>2</v>
      </c>
      <c r="R132">
        <v>35</v>
      </c>
      <c r="S132">
        <v>0</v>
      </c>
      <c r="T132">
        <v>0</v>
      </c>
      <c r="U132">
        <v>0</v>
      </c>
      <c r="V132">
        <v>1</v>
      </c>
      <c r="W132" t="s">
        <v>823</v>
      </c>
    </row>
    <row r="133" spans="12:23" hidden="1">
      <c r="L133" s="320" t="str">
        <f t="shared" si="6"/>
        <v/>
      </c>
      <c r="M133" s="320" t="str">
        <f>IF(OR(L133="",COUNTIF($M$4:M132,IF(ISERROR($R133*1),LEFT($R133,2)*1,$R133*1))&gt;=1),"-",IF(ISERROR($R133*1),LEFT($R133,2)*1,$R133*1))</f>
        <v>-</v>
      </c>
      <c r="N133" s="320" t="str">
        <f>IF(OR(L133="",COUNTIF($N$4:N132,V133*1)&gt;=1),"-",V133*1)</f>
        <v>-</v>
      </c>
      <c r="O133" s="335"/>
      <c r="P133" t="s">
        <v>944</v>
      </c>
      <c r="Q133">
        <v>2</v>
      </c>
      <c r="R133">
        <v>35</v>
      </c>
      <c r="S133">
        <v>0</v>
      </c>
      <c r="T133">
        <v>0</v>
      </c>
      <c r="U133">
        <v>0</v>
      </c>
      <c r="V133">
        <v>2</v>
      </c>
      <c r="W133" t="s">
        <v>1172</v>
      </c>
    </row>
    <row r="134" spans="12:23" hidden="1">
      <c r="L134" s="320" t="str">
        <f t="shared" si="6"/>
        <v/>
      </c>
      <c r="M134" s="320" t="str">
        <f>IF(OR(L134="",COUNTIF($M$4:M133,IF(ISERROR($R134*1),LEFT($R134,2)*1,$R134*1))&gt;=1),"-",IF(ISERROR($R134*1),LEFT($R134,2)*1,$R134*1))</f>
        <v>-</v>
      </c>
      <c r="N134" s="320" t="str">
        <f>IF(OR(L134="",COUNTIF($N$4:N133,V134*1)&gt;=1),"-",V134*1)</f>
        <v>-</v>
      </c>
      <c r="O134" s="335"/>
      <c r="P134" t="s">
        <v>944</v>
      </c>
      <c r="Q134">
        <v>2</v>
      </c>
      <c r="R134">
        <v>35</v>
      </c>
      <c r="S134">
        <v>0</v>
      </c>
      <c r="T134">
        <v>0</v>
      </c>
      <c r="U134">
        <v>0</v>
      </c>
      <c r="V134">
        <v>3</v>
      </c>
      <c r="W134" t="s">
        <v>1173</v>
      </c>
    </row>
    <row r="135" spans="12:23" hidden="1">
      <c r="L135" s="320" t="str">
        <f t="shared" si="6"/>
        <v/>
      </c>
      <c r="M135" s="320" t="str">
        <f>IF(OR(L135="",COUNTIF($M$4:M134,IF(ISERROR($R135*1),LEFT($R135,2)*1,$R135*1))&gt;=1),"-",IF(ISERROR($R135*1),LEFT($R135,2)*1,$R135*1))</f>
        <v>-</v>
      </c>
      <c r="N135" s="320" t="str">
        <f>IF(OR(L135="",COUNTIF($N$4:N134,V135*1)&gt;=1),"-",V135*1)</f>
        <v>-</v>
      </c>
      <c r="O135" s="335"/>
      <c r="P135" t="s">
        <v>944</v>
      </c>
      <c r="Q135">
        <v>2</v>
      </c>
      <c r="R135">
        <v>35</v>
      </c>
      <c r="S135">
        <v>0</v>
      </c>
      <c r="T135">
        <v>0</v>
      </c>
      <c r="U135">
        <v>0</v>
      </c>
      <c r="V135">
        <v>4</v>
      </c>
      <c r="W135" t="s">
        <v>1174</v>
      </c>
    </row>
    <row r="136" spans="12:23" hidden="1">
      <c r="L136" s="320" t="str">
        <f t="shared" si="6"/>
        <v/>
      </c>
      <c r="M136" s="320" t="str">
        <f>IF(OR(L136="",COUNTIF($M$4:M135,IF(ISERROR($R136*1),LEFT($R136,2)*1,$R136*1))&gt;=1),"-",IF(ISERROR($R136*1),LEFT($R136,2)*1,$R136*1))</f>
        <v>-</v>
      </c>
      <c r="N136" s="320" t="str">
        <f>IF(OR(L136="",COUNTIF($N$4:N135,V136*1)&gt;=1),"-",V136*1)</f>
        <v>-</v>
      </c>
      <c r="O136" s="335"/>
      <c r="P136" t="s">
        <v>944</v>
      </c>
      <c r="Q136">
        <v>2</v>
      </c>
      <c r="R136">
        <v>35</v>
      </c>
      <c r="S136">
        <v>0</v>
      </c>
      <c r="T136">
        <v>0</v>
      </c>
      <c r="U136">
        <v>0</v>
      </c>
      <c r="V136">
        <v>5</v>
      </c>
      <c r="W136" t="s">
        <v>1175</v>
      </c>
    </row>
    <row r="137" spans="12:23" hidden="1">
      <c r="L137" s="320" t="str">
        <f t="shared" si="6"/>
        <v/>
      </c>
      <c r="M137" s="320" t="str">
        <f>IF(OR(L137="",COUNTIF($M$4:M136,IF(ISERROR($R137*1),LEFT($R137,2)*1,$R137*1))&gt;=1),"-",IF(ISERROR($R137*1),LEFT($R137,2)*1,$R137*1))</f>
        <v>-</v>
      </c>
      <c r="N137" s="320" t="str">
        <f>IF(OR(L137="",COUNTIF($N$4:N136,V137*1)&gt;=1),"-",V137*1)</f>
        <v>-</v>
      </c>
      <c r="O137" s="335"/>
      <c r="P137" t="s">
        <v>944</v>
      </c>
      <c r="Q137">
        <v>2</v>
      </c>
      <c r="R137">
        <v>35</v>
      </c>
      <c r="S137">
        <v>0</v>
      </c>
      <c r="T137">
        <v>0</v>
      </c>
      <c r="U137">
        <v>0</v>
      </c>
      <c r="V137">
        <v>10</v>
      </c>
      <c r="W137" t="s">
        <v>1176</v>
      </c>
    </row>
    <row r="138" spans="12:23" hidden="1">
      <c r="L138" s="320" t="str">
        <f t="shared" si="6"/>
        <v/>
      </c>
      <c r="M138" s="320" t="str">
        <f>IF(OR(L138="",COUNTIF($M$4:M137,IF(ISERROR($R138*1),LEFT($R138,2)*1,$R138*1))&gt;=1),"-",IF(ISERROR($R138*1),LEFT($R138,2)*1,$R138*1))</f>
        <v>-</v>
      </c>
      <c r="N138" s="320" t="str">
        <f>IF(OR(L138="",COUNTIF($N$4:N137,V138*1)&gt;=1),"-",V138*1)</f>
        <v>-</v>
      </c>
      <c r="O138" s="335"/>
      <c r="P138" t="s">
        <v>944</v>
      </c>
      <c r="Q138">
        <v>2</v>
      </c>
      <c r="R138">
        <v>35</v>
      </c>
      <c r="S138">
        <v>0</v>
      </c>
      <c r="T138">
        <v>0</v>
      </c>
      <c r="U138">
        <v>0</v>
      </c>
      <c r="V138">
        <v>15</v>
      </c>
      <c r="W138" t="s">
        <v>1177</v>
      </c>
    </row>
    <row r="139" spans="12:23" hidden="1">
      <c r="L139" s="320" t="str">
        <f t="shared" si="6"/>
        <v/>
      </c>
      <c r="M139" s="320" t="str">
        <f>IF(OR(L139="",COUNTIF($M$4:M138,IF(ISERROR($R139*1),LEFT($R139,2)*1,$R139*1))&gt;=1),"-",IF(ISERROR($R139*1),LEFT($R139,2)*1,$R139*1))</f>
        <v>-</v>
      </c>
      <c r="N139" s="320" t="str">
        <f>IF(OR(L139="",COUNTIF($N$4:N138,V139*1)&gt;=1),"-",V139*1)</f>
        <v>-</v>
      </c>
      <c r="O139" s="335"/>
      <c r="P139" t="s">
        <v>944</v>
      </c>
      <c r="Q139">
        <v>2</v>
      </c>
      <c r="R139">
        <v>35</v>
      </c>
      <c r="S139">
        <v>0</v>
      </c>
      <c r="T139">
        <v>0</v>
      </c>
      <c r="U139">
        <v>0</v>
      </c>
      <c r="V139">
        <v>20</v>
      </c>
      <c r="W139" t="s">
        <v>1178</v>
      </c>
    </row>
    <row r="140" spans="12:23" hidden="1">
      <c r="L140" s="320" t="str">
        <f t="shared" si="6"/>
        <v/>
      </c>
      <c r="M140" s="320" t="str">
        <f>IF(OR(L140="",COUNTIF($M$4:M139,IF(ISERROR($R140*1),LEFT($R140,2)*1,$R140*1))&gt;=1),"-",IF(ISERROR($R140*1),LEFT($R140,2)*1,$R140*1))</f>
        <v>-</v>
      </c>
      <c r="N140" s="320" t="str">
        <f>IF(OR(L140="",COUNTIF($N$4:N139,V140*1)&gt;=1),"-",V140*1)</f>
        <v>-</v>
      </c>
      <c r="O140" s="335"/>
      <c r="P140" t="s">
        <v>944</v>
      </c>
      <c r="Q140">
        <v>2</v>
      </c>
      <c r="R140">
        <v>50</v>
      </c>
      <c r="S140">
        <v>0</v>
      </c>
      <c r="T140">
        <v>0</v>
      </c>
      <c r="U140">
        <v>0</v>
      </c>
      <c r="V140">
        <v>1</v>
      </c>
      <c r="W140" t="s">
        <v>823</v>
      </c>
    </row>
    <row r="141" spans="12:23" hidden="1">
      <c r="L141" s="320" t="str">
        <f t="shared" si="6"/>
        <v/>
      </c>
      <c r="M141" s="320" t="str">
        <f>IF(OR(L141="",COUNTIF($M$4:M140,IF(ISERROR($R141*1),LEFT($R141,2)*1,$R141*1))&gt;=1),"-",IF(ISERROR($R141*1),LEFT($R141,2)*1,$R141*1))</f>
        <v>-</v>
      </c>
      <c r="N141" s="320" t="str">
        <f>IF(OR(L141="",COUNTIF($N$4:N140,V141*1)&gt;=1),"-",V141*1)</f>
        <v>-</v>
      </c>
      <c r="O141" s="335"/>
      <c r="P141" t="s">
        <v>944</v>
      </c>
      <c r="Q141">
        <v>2</v>
      </c>
      <c r="R141">
        <v>50</v>
      </c>
      <c r="S141">
        <v>0</v>
      </c>
      <c r="T141">
        <v>0</v>
      </c>
      <c r="U141">
        <v>0</v>
      </c>
      <c r="V141">
        <v>2</v>
      </c>
      <c r="W141" t="s">
        <v>1037</v>
      </c>
    </row>
    <row r="142" spans="12:23" hidden="1">
      <c r="L142" s="320" t="str">
        <f t="shared" si="6"/>
        <v/>
      </c>
      <c r="M142" s="320" t="str">
        <f>IF(OR(L142="",COUNTIF($M$4:M141,IF(ISERROR($R142*1),LEFT($R142,2)*1,$R142*1))&gt;=1),"-",IF(ISERROR($R142*1),LEFT($R142,2)*1,$R142*1))</f>
        <v>-</v>
      </c>
      <c r="N142" s="320" t="str">
        <f>IF(OR(L142="",COUNTIF($N$4:N141,V142*1)&gt;=1),"-",V142*1)</f>
        <v>-</v>
      </c>
      <c r="O142" s="335"/>
      <c r="P142" t="s">
        <v>944</v>
      </c>
      <c r="Q142">
        <v>2</v>
      </c>
      <c r="R142">
        <v>50</v>
      </c>
      <c r="S142">
        <v>0</v>
      </c>
      <c r="T142">
        <v>0</v>
      </c>
      <c r="U142">
        <v>0</v>
      </c>
      <c r="V142">
        <v>3</v>
      </c>
      <c r="W142" t="s">
        <v>1038</v>
      </c>
    </row>
    <row r="143" spans="12:23" hidden="1">
      <c r="L143" s="320" t="str">
        <f t="shared" si="6"/>
        <v/>
      </c>
      <c r="M143" s="320" t="str">
        <f>IF(OR(L143="",COUNTIF($M$4:M142,IF(ISERROR($R143*1),LEFT($R143,2)*1,$R143*1))&gt;=1),"-",IF(ISERROR($R143*1),LEFT($R143,2)*1,$R143*1))</f>
        <v>-</v>
      </c>
      <c r="N143" s="320" t="str">
        <f>IF(OR(L143="",COUNTIF($N$4:N142,V143*1)&gt;=1),"-",V143*1)</f>
        <v>-</v>
      </c>
      <c r="O143" s="335"/>
      <c r="P143" t="s">
        <v>944</v>
      </c>
      <c r="Q143">
        <v>2</v>
      </c>
      <c r="R143">
        <v>50</v>
      </c>
      <c r="S143">
        <v>0</v>
      </c>
      <c r="T143">
        <v>0</v>
      </c>
      <c r="U143">
        <v>0</v>
      </c>
      <c r="V143">
        <v>4</v>
      </c>
      <c r="W143" t="s">
        <v>1039</v>
      </c>
    </row>
    <row r="144" spans="12:23" hidden="1">
      <c r="L144" s="320" t="str">
        <f t="shared" si="6"/>
        <v/>
      </c>
      <c r="M144" s="320" t="str">
        <f>IF(OR(L144="",COUNTIF($M$4:M143,IF(ISERROR($R144*1),LEFT($R144,2)*1,$R144*1))&gt;=1),"-",IF(ISERROR($R144*1),LEFT($R144,2)*1,$R144*1))</f>
        <v>-</v>
      </c>
      <c r="N144" s="320" t="str">
        <f>IF(OR(L144="",COUNTIF($N$4:N143,V144*1)&gt;=1),"-",V144*1)</f>
        <v>-</v>
      </c>
      <c r="O144" s="335"/>
      <c r="P144" t="s">
        <v>944</v>
      </c>
      <c r="Q144">
        <v>2</v>
      </c>
      <c r="R144">
        <v>50</v>
      </c>
      <c r="S144">
        <v>0</v>
      </c>
      <c r="T144">
        <v>0</v>
      </c>
      <c r="U144">
        <v>0</v>
      </c>
      <c r="V144">
        <v>5</v>
      </c>
      <c r="W144" t="s">
        <v>1179</v>
      </c>
    </row>
    <row r="145" spans="12:23" hidden="1">
      <c r="L145" s="320" t="str">
        <f t="shared" si="6"/>
        <v/>
      </c>
      <c r="M145" s="320" t="str">
        <f>IF(OR(L145="",COUNTIF($M$4:M144,IF(ISERROR($R145*1),LEFT($R145,2)*1,$R145*1))&gt;=1),"-",IF(ISERROR($R145*1),LEFT($R145,2)*1,$R145*1))</f>
        <v>-</v>
      </c>
      <c r="N145" s="320" t="str">
        <f>IF(OR(L145="",COUNTIF($N$4:N144,V145*1)&gt;=1),"-",V145*1)</f>
        <v>-</v>
      </c>
      <c r="O145" s="335"/>
      <c r="P145" t="s">
        <v>944</v>
      </c>
      <c r="Q145">
        <v>2</v>
      </c>
      <c r="R145">
        <v>50</v>
      </c>
      <c r="S145">
        <v>0</v>
      </c>
      <c r="T145">
        <v>0</v>
      </c>
      <c r="U145">
        <v>0</v>
      </c>
      <c r="V145">
        <v>10</v>
      </c>
      <c r="W145" t="s">
        <v>1180</v>
      </c>
    </row>
    <row r="146" spans="12:23" hidden="1">
      <c r="L146" s="320" t="str">
        <f t="shared" si="6"/>
        <v/>
      </c>
      <c r="M146" s="320" t="str">
        <f>IF(OR(L146="",COUNTIF($M$4:M145,IF(ISERROR($R146*1),LEFT($R146,2)*1,$R146*1))&gt;=1),"-",IF(ISERROR($R146*1),LEFT($R146,2)*1,$R146*1))</f>
        <v>-</v>
      </c>
      <c r="N146" s="320" t="str">
        <f>IF(OR(L146="",COUNTIF($N$4:N145,V146*1)&gt;=1),"-",V146*1)</f>
        <v>-</v>
      </c>
      <c r="O146" s="335"/>
      <c r="P146" t="s">
        <v>944</v>
      </c>
      <c r="Q146">
        <v>2</v>
      </c>
      <c r="R146">
        <v>50</v>
      </c>
      <c r="S146">
        <v>0</v>
      </c>
      <c r="T146">
        <v>0</v>
      </c>
      <c r="U146">
        <v>0</v>
      </c>
      <c r="V146">
        <v>15</v>
      </c>
      <c r="W146" t="s">
        <v>1036</v>
      </c>
    </row>
    <row r="147" spans="12:23" hidden="1">
      <c r="L147" s="320" t="str">
        <f t="shared" si="6"/>
        <v/>
      </c>
      <c r="M147" s="320" t="str">
        <f>IF(OR(L147="",COUNTIF($M$4:M146,IF(ISERROR($R147*1),LEFT($R147,2)*1,$R147*1))&gt;=1),"-",IF(ISERROR($R147*1),LEFT($R147,2)*1,$R147*1))</f>
        <v>-</v>
      </c>
      <c r="N147" s="320" t="str">
        <f>IF(OR(L147="",COUNTIF($N$4:N146,V147*1)&gt;=1),"-",V147*1)</f>
        <v>-</v>
      </c>
      <c r="O147" s="335"/>
      <c r="P147" t="s">
        <v>944</v>
      </c>
      <c r="Q147">
        <v>2</v>
      </c>
      <c r="R147">
        <v>50</v>
      </c>
      <c r="S147">
        <v>0</v>
      </c>
      <c r="T147">
        <v>0</v>
      </c>
      <c r="U147">
        <v>0</v>
      </c>
      <c r="V147">
        <v>20</v>
      </c>
      <c r="W147" t="s">
        <v>1118</v>
      </c>
    </row>
    <row r="148" spans="12:23" hidden="1">
      <c r="L148" s="320" t="str">
        <f t="shared" si="6"/>
        <v/>
      </c>
      <c r="M148" s="320" t="str">
        <f>IF(OR(L148="",COUNTIF($M$4:M147,IF(ISERROR($R148*1),LEFT($R148,2)*1,$R148*1))&gt;=1),"-",IF(ISERROR($R148*1),LEFT($R148,2)*1,$R148*1))</f>
        <v>-</v>
      </c>
      <c r="N148" s="320" t="str">
        <f>IF(OR(L148="",COUNTIF($N$4:N147,V148*1)&gt;=1),"-",V148*1)</f>
        <v>-</v>
      </c>
      <c r="O148" s="335"/>
      <c r="P148" t="s">
        <v>1025</v>
      </c>
      <c r="Q148">
        <v>1</v>
      </c>
      <c r="R148">
        <v>5</v>
      </c>
      <c r="S148">
        <v>0</v>
      </c>
      <c r="T148">
        <v>0</v>
      </c>
      <c r="U148">
        <v>0</v>
      </c>
      <c r="V148">
        <v>1</v>
      </c>
      <c r="W148" t="s">
        <v>1181</v>
      </c>
    </row>
    <row r="149" spans="12:23" hidden="1">
      <c r="L149" s="320" t="str">
        <f t="shared" si="6"/>
        <v/>
      </c>
      <c r="M149" s="320" t="str">
        <f>IF(OR(L149="",COUNTIF($M$4:M148,IF(ISERROR($R149*1),LEFT($R149,2)*1,$R149*1))&gt;=1),"-",IF(ISERROR($R149*1),LEFT($R149,2)*1,$R149*1))</f>
        <v>-</v>
      </c>
      <c r="N149" s="320" t="str">
        <f>IF(OR(L149="",COUNTIF($N$4:N148,V149*1)&gt;=1),"-",V149*1)</f>
        <v>-</v>
      </c>
      <c r="O149" s="335"/>
      <c r="P149" t="s">
        <v>1025</v>
      </c>
      <c r="Q149">
        <v>1</v>
      </c>
      <c r="R149">
        <v>5</v>
      </c>
      <c r="S149">
        <v>0</v>
      </c>
      <c r="T149">
        <v>0</v>
      </c>
      <c r="U149">
        <v>0</v>
      </c>
      <c r="V149">
        <v>2</v>
      </c>
      <c r="W149" t="s">
        <v>1182</v>
      </c>
    </row>
    <row r="150" spans="12:23" hidden="1">
      <c r="L150" s="320" t="str">
        <f t="shared" si="6"/>
        <v/>
      </c>
      <c r="M150" s="320" t="str">
        <f>IF(OR(L150="",COUNTIF($M$4:M149,IF(ISERROR($R150*1),LEFT($R150,2)*1,$R150*1))&gt;=1),"-",IF(ISERROR($R150*1),LEFT($R150,2)*1,$R150*1))</f>
        <v>-</v>
      </c>
      <c r="N150" s="320" t="str">
        <f>IF(OR(L150="",COUNTIF($N$4:N149,V150*1)&gt;=1),"-",V150*1)</f>
        <v>-</v>
      </c>
      <c r="O150" s="335"/>
      <c r="P150" t="s">
        <v>1025</v>
      </c>
      <c r="Q150">
        <v>1</v>
      </c>
      <c r="R150">
        <v>5</v>
      </c>
      <c r="S150">
        <v>0</v>
      </c>
      <c r="T150">
        <v>0</v>
      </c>
      <c r="U150">
        <v>0</v>
      </c>
      <c r="V150">
        <v>3</v>
      </c>
      <c r="W150" t="s">
        <v>1183</v>
      </c>
    </row>
    <row r="151" spans="12:23" hidden="1">
      <c r="L151" s="320" t="str">
        <f t="shared" si="6"/>
        <v/>
      </c>
      <c r="M151" s="320" t="str">
        <f>IF(OR(L151="",COUNTIF($M$4:M150,IF(ISERROR($R151*1),LEFT($R151,2)*1,$R151*1))&gt;=1),"-",IF(ISERROR($R151*1),LEFT($R151,2)*1,$R151*1))</f>
        <v>-</v>
      </c>
      <c r="N151" s="320" t="str">
        <f>IF(OR(L151="",COUNTIF($N$4:N150,V151*1)&gt;=1),"-",V151*1)</f>
        <v>-</v>
      </c>
      <c r="O151" s="335"/>
      <c r="P151" t="s">
        <v>1025</v>
      </c>
      <c r="Q151">
        <v>1</v>
      </c>
      <c r="R151">
        <v>5</v>
      </c>
      <c r="S151">
        <v>0</v>
      </c>
      <c r="T151">
        <v>0</v>
      </c>
      <c r="U151">
        <v>0</v>
      </c>
      <c r="V151">
        <v>4</v>
      </c>
      <c r="W151" t="s">
        <v>1184</v>
      </c>
    </row>
    <row r="152" spans="12:23" hidden="1">
      <c r="L152" s="320" t="str">
        <f t="shared" si="6"/>
        <v/>
      </c>
      <c r="M152" s="320" t="str">
        <f>IF(OR(L152="",COUNTIF($M$4:M151,IF(ISERROR($R152*1),LEFT($R152,2)*1,$R152*1))&gt;=1),"-",IF(ISERROR($R152*1),LEFT($R152,2)*1,$R152*1))</f>
        <v>-</v>
      </c>
      <c r="N152" s="320" t="str">
        <f>IF(OR(L152="",COUNTIF($N$4:N151,V152*1)&gt;=1),"-",V152*1)</f>
        <v>-</v>
      </c>
      <c r="O152" s="335"/>
      <c r="P152" t="s">
        <v>1025</v>
      </c>
      <c r="Q152">
        <v>1</v>
      </c>
      <c r="R152">
        <v>5</v>
      </c>
      <c r="S152">
        <v>0</v>
      </c>
      <c r="T152">
        <v>0</v>
      </c>
      <c r="U152">
        <v>0</v>
      </c>
      <c r="V152">
        <v>5</v>
      </c>
      <c r="W152" t="s">
        <v>1185</v>
      </c>
    </row>
    <row r="153" spans="12:23" hidden="1">
      <c r="L153" s="320" t="str">
        <f t="shared" si="6"/>
        <v/>
      </c>
      <c r="M153" s="320" t="str">
        <f>IF(OR(L153="",COUNTIF($M$4:M152,IF(ISERROR($R153*1),LEFT($R153,2)*1,$R153*1))&gt;=1),"-",IF(ISERROR($R153*1),LEFT($R153,2)*1,$R153*1))</f>
        <v>-</v>
      </c>
      <c r="N153" s="320" t="str">
        <f>IF(OR(L153="",COUNTIF($N$4:N152,V153*1)&gt;=1),"-",V153*1)</f>
        <v>-</v>
      </c>
      <c r="O153" s="335"/>
      <c r="P153" t="s">
        <v>1025</v>
      </c>
      <c r="Q153">
        <v>1</v>
      </c>
      <c r="R153">
        <v>5</v>
      </c>
      <c r="S153">
        <v>0</v>
      </c>
      <c r="T153">
        <v>0</v>
      </c>
      <c r="U153">
        <v>0</v>
      </c>
      <c r="V153">
        <v>10</v>
      </c>
      <c r="W153" t="s">
        <v>1186</v>
      </c>
    </row>
    <row r="154" spans="12:23" hidden="1">
      <c r="L154" s="320" t="str">
        <f t="shared" si="6"/>
        <v/>
      </c>
      <c r="M154" s="320" t="str">
        <f>IF(OR(L154="",COUNTIF($M$4:M153,IF(ISERROR($R154*1),LEFT($R154,2)*1,$R154*1))&gt;=1),"-",IF(ISERROR($R154*1),LEFT($R154,2)*1,$R154*1))</f>
        <v>-</v>
      </c>
      <c r="N154" s="320" t="str">
        <f>IF(OR(L154="",COUNTIF($N$4:N153,V154*1)&gt;=1),"-",V154*1)</f>
        <v>-</v>
      </c>
      <c r="O154" s="335"/>
      <c r="P154" t="s">
        <v>1025</v>
      </c>
      <c r="Q154">
        <v>1</v>
      </c>
      <c r="R154">
        <v>5</v>
      </c>
      <c r="S154">
        <v>0</v>
      </c>
      <c r="T154">
        <v>0</v>
      </c>
      <c r="U154">
        <v>0</v>
      </c>
      <c r="V154">
        <v>15</v>
      </c>
      <c r="W154" t="s">
        <v>1187</v>
      </c>
    </row>
    <row r="155" spans="12:23" hidden="1">
      <c r="L155" s="320" t="str">
        <f t="shared" si="6"/>
        <v/>
      </c>
      <c r="M155" s="320" t="str">
        <f>IF(OR(L155="",COUNTIF($M$4:M154,IF(ISERROR($R155*1),LEFT($R155,2)*1,$R155*1))&gt;=1),"-",IF(ISERROR($R155*1),LEFT($R155,2)*1,$R155*1))</f>
        <v>-</v>
      </c>
      <c r="N155" s="320" t="str">
        <f>IF(OR(L155="",COUNTIF($N$4:N154,V155*1)&gt;=1),"-",V155*1)</f>
        <v>-</v>
      </c>
      <c r="O155" s="335"/>
      <c r="P155" t="s">
        <v>1025</v>
      </c>
      <c r="Q155">
        <v>1</v>
      </c>
      <c r="R155">
        <v>5</v>
      </c>
      <c r="S155">
        <v>0</v>
      </c>
      <c r="T155">
        <v>0</v>
      </c>
      <c r="U155">
        <v>0</v>
      </c>
      <c r="V155">
        <v>20</v>
      </c>
      <c r="W155" t="s">
        <v>1188</v>
      </c>
    </row>
    <row r="156" spans="12:23" hidden="1">
      <c r="L156" s="320" t="str">
        <f t="shared" si="6"/>
        <v/>
      </c>
      <c r="M156" s="320" t="str">
        <f>IF(OR(L156="",COUNTIF($M$4:M155,IF(ISERROR($R156*1),LEFT($R156,2)*1,$R156*1))&gt;=1),"-",IF(ISERROR($R156*1),LEFT($R156,2)*1,$R156*1))</f>
        <v>-</v>
      </c>
      <c r="N156" s="320" t="str">
        <f>IF(OR(L156="",COUNTIF($N$4:N155,V156*1)&gt;=1),"-",V156*1)</f>
        <v>-</v>
      </c>
      <c r="O156" s="335"/>
      <c r="P156" t="s">
        <v>1025</v>
      </c>
      <c r="Q156">
        <v>1</v>
      </c>
      <c r="R156">
        <v>35</v>
      </c>
      <c r="S156">
        <v>0</v>
      </c>
      <c r="T156">
        <v>0</v>
      </c>
      <c r="U156">
        <v>0</v>
      </c>
      <c r="V156">
        <v>1</v>
      </c>
      <c r="W156" t="s">
        <v>823</v>
      </c>
    </row>
    <row r="157" spans="12:23" hidden="1">
      <c r="L157" s="320" t="str">
        <f t="shared" si="6"/>
        <v/>
      </c>
      <c r="M157" s="320" t="str">
        <f>IF(OR(L157="",COUNTIF($M$4:M156,IF(ISERROR($R157*1),LEFT($R157,2)*1,$R157*1))&gt;=1),"-",IF(ISERROR($R157*1),LEFT($R157,2)*1,$R157*1))</f>
        <v>-</v>
      </c>
      <c r="N157" s="320" t="str">
        <f>IF(OR(L157="",COUNTIF($N$4:N156,V157*1)&gt;=1),"-",V157*1)</f>
        <v>-</v>
      </c>
      <c r="O157" s="335"/>
      <c r="P157" t="s">
        <v>1025</v>
      </c>
      <c r="Q157">
        <v>1</v>
      </c>
      <c r="R157">
        <v>35</v>
      </c>
      <c r="S157">
        <v>0</v>
      </c>
      <c r="T157">
        <v>0</v>
      </c>
      <c r="U157">
        <v>0</v>
      </c>
      <c r="V157">
        <v>2</v>
      </c>
      <c r="W157" t="s">
        <v>1189</v>
      </c>
    </row>
    <row r="158" spans="12:23" hidden="1">
      <c r="L158" s="320" t="str">
        <f t="shared" si="6"/>
        <v/>
      </c>
      <c r="M158" s="320" t="str">
        <f>IF(OR(L158="",COUNTIF($M$4:M157,IF(ISERROR($R158*1),LEFT($R158,2)*1,$R158*1))&gt;=1),"-",IF(ISERROR($R158*1),LEFT($R158,2)*1,$R158*1))</f>
        <v>-</v>
      </c>
      <c r="N158" s="320" t="str">
        <f>IF(OR(L158="",COUNTIF($N$4:N157,V158*1)&gt;=1),"-",V158*1)</f>
        <v>-</v>
      </c>
      <c r="O158" s="335"/>
      <c r="P158" t="s">
        <v>1025</v>
      </c>
      <c r="Q158">
        <v>1</v>
      </c>
      <c r="R158">
        <v>35</v>
      </c>
      <c r="S158">
        <v>0</v>
      </c>
      <c r="T158">
        <v>0</v>
      </c>
      <c r="U158">
        <v>0</v>
      </c>
      <c r="V158">
        <v>3</v>
      </c>
      <c r="W158" t="s">
        <v>1040</v>
      </c>
    </row>
    <row r="159" spans="12:23" hidden="1">
      <c r="L159" s="320" t="str">
        <f t="shared" si="6"/>
        <v/>
      </c>
      <c r="M159" s="320" t="str">
        <f>IF(OR(L159="",COUNTIF($M$4:M158,IF(ISERROR($R159*1),LEFT($R159,2)*1,$R159*1))&gt;=1),"-",IF(ISERROR($R159*1),LEFT($R159,2)*1,$R159*1))</f>
        <v>-</v>
      </c>
      <c r="N159" s="320" t="str">
        <f>IF(OR(L159="",COUNTIF($N$4:N158,V159*1)&gt;=1),"-",V159*1)</f>
        <v>-</v>
      </c>
      <c r="O159" s="335"/>
      <c r="P159" t="s">
        <v>1025</v>
      </c>
      <c r="Q159">
        <v>1</v>
      </c>
      <c r="R159">
        <v>35</v>
      </c>
      <c r="S159">
        <v>0</v>
      </c>
      <c r="T159">
        <v>0</v>
      </c>
      <c r="U159">
        <v>0</v>
      </c>
      <c r="V159">
        <v>4</v>
      </c>
      <c r="W159" t="s">
        <v>1041</v>
      </c>
    </row>
    <row r="160" spans="12:23" hidden="1">
      <c r="L160" s="320" t="str">
        <f t="shared" si="6"/>
        <v/>
      </c>
      <c r="M160" s="320" t="str">
        <f>IF(OR(L160="",COUNTIF($M$4:M159,IF(ISERROR($R160*1),LEFT($R160,2)*1,$R160*1))&gt;=1),"-",IF(ISERROR($R160*1),LEFT($R160,2)*1,$R160*1))</f>
        <v>-</v>
      </c>
      <c r="N160" s="320" t="str">
        <f>IF(OR(L160="",COUNTIF($N$4:N159,V160*1)&gt;=1),"-",V160*1)</f>
        <v>-</v>
      </c>
      <c r="O160" s="335"/>
      <c r="P160" t="s">
        <v>1025</v>
      </c>
      <c r="Q160">
        <v>1</v>
      </c>
      <c r="R160">
        <v>35</v>
      </c>
      <c r="S160">
        <v>0</v>
      </c>
      <c r="T160">
        <v>0</v>
      </c>
      <c r="U160">
        <v>0</v>
      </c>
      <c r="V160">
        <v>5</v>
      </c>
      <c r="W160" t="s">
        <v>1042</v>
      </c>
    </row>
    <row r="161" spans="12:23" hidden="1">
      <c r="L161" s="320" t="str">
        <f t="shared" si="6"/>
        <v/>
      </c>
      <c r="M161" s="320" t="str">
        <f>IF(OR(L161="",COUNTIF($M$4:M160,IF(ISERROR($R161*1),LEFT($R161,2)*1,$R161*1))&gt;=1),"-",IF(ISERROR($R161*1),LEFT($R161,2)*1,$R161*1))</f>
        <v>-</v>
      </c>
      <c r="N161" s="320" t="str">
        <f>IF(OR(L161="",COUNTIF($N$4:N160,V161*1)&gt;=1),"-",V161*1)</f>
        <v>-</v>
      </c>
      <c r="O161" s="335"/>
      <c r="P161" t="s">
        <v>1025</v>
      </c>
      <c r="Q161">
        <v>1</v>
      </c>
      <c r="R161">
        <v>35</v>
      </c>
      <c r="S161">
        <v>0</v>
      </c>
      <c r="T161">
        <v>0</v>
      </c>
      <c r="U161">
        <v>0</v>
      </c>
      <c r="V161">
        <v>10</v>
      </c>
      <c r="W161" t="s">
        <v>1190</v>
      </c>
    </row>
    <row r="162" spans="12:23" hidden="1">
      <c r="L162" s="320" t="str">
        <f t="shared" si="6"/>
        <v/>
      </c>
      <c r="M162" s="320" t="str">
        <f>IF(OR(L162="",COUNTIF($M$4:M161,IF(ISERROR($R162*1),LEFT($R162,2)*1,$R162*1))&gt;=1),"-",IF(ISERROR($R162*1),LEFT($R162,2)*1,$R162*1))</f>
        <v>-</v>
      </c>
      <c r="N162" s="320" t="str">
        <f>IF(OR(L162="",COUNTIF($N$4:N161,V162*1)&gt;=1),"-",V162*1)</f>
        <v>-</v>
      </c>
      <c r="O162" s="335"/>
      <c r="P162" t="s">
        <v>1025</v>
      </c>
      <c r="Q162">
        <v>1</v>
      </c>
      <c r="R162">
        <v>35</v>
      </c>
      <c r="S162">
        <v>0</v>
      </c>
      <c r="T162">
        <v>0</v>
      </c>
      <c r="U162">
        <v>0</v>
      </c>
      <c r="V162">
        <v>15</v>
      </c>
      <c r="W162" t="s">
        <v>1191</v>
      </c>
    </row>
    <row r="163" spans="12:23" hidden="1">
      <c r="L163" s="320" t="str">
        <f t="shared" si="6"/>
        <v/>
      </c>
      <c r="M163" s="320" t="str">
        <f>IF(OR(L163="",COUNTIF($M$4:M162,IF(ISERROR($R163*1),LEFT($R163,2)*1,$R163*1))&gt;=1),"-",IF(ISERROR($R163*1),LEFT($R163,2)*1,$R163*1))</f>
        <v>-</v>
      </c>
      <c r="N163" s="320" t="str">
        <f>IF(OR(L163="",COUNTIF($N$4:N162,V163*1)&gt;=1),"-",V163*1)</f>
        <v>-</v>
      </c>
      <c r="O163" s="335"/>
      <c r="P163" t="s">
        <v>1025</v>
      </c>
      <c r="Q163">
        <v>1</v>
      </c>
      <c r="R163">
        <v>35</v>
      </c>
      <c r="S163">
        <v>0</v>
      </c>
      <c r="T163">
        <v>0</v>
      </c>
      <c r="U163">
        <v>0</v>
      </c>
      <c r="V163">
        <v>20</v>
      </c>
      <c r="W163" t="s">
        <v>1192</v>
      </c>
    </row>
    <row r="164" spans="12:23" hidden="1">
      <c r="L164" s="320" t="str">
        <f t="shared" si="6"/>
        <v/>
      </c>
      <c r="M164" s="320" t="str">
        <f>IF(OR(L164="",COUNTIF($M$4:M163,IF(ISERROR($R164*1),LEFT($R164,2)*1,$R164*1))&gt;=1),"-",IF(ISERROR($R164*1),LEFT($R164,2)*1,$R164*1))</f>
        <v>-</v>
      </c>
      <c r="N164" s="320" t="str">
        <f>IF(OR(L164="",COUNTIF($N$4:N163,V164*1)&gt;=1),"-",V164*1)</f>
        <v>-</v>
      </c>
      <c r="O164" s="335"/>
      <c r="P164" t="s">
        <v>1025</v>
      </c>
      <c r="Q164">
        <v>1</v>
      </c>
      <c r="R164">
        <v>40</v>
      </c>
      <c r="S164">
        <v>0</v>
      </c>
      <c r="T164">
        <v>0</v>
      </c>
      <c r="U164">
        <v>0</v>
      </c>
      <c r="V164">
        <v>1</v>
      </c>
      <c r="W164" t="s">
        <v>823</v>
      </c>
    </row>
    <row r="165" spans="12:23" hidden="1">
      <c r="L165" s="320" t="str">
        <f t="shared" si="6"/>
        <v/>
      </c>
      <c r="M165" s="320" t="str">
        <f>IF(OR(L165="",COUNTIF($M$4:M164,IF(ISERROR($R165*1),LEFT($R165,2)*1,$R165*1))&gt;=1),"-",IF(ISERROR($R165*1),LEFT($R165,2)*1,$R165*1))</f>
        <v>-</v>
      </c>
      <c r="N165" s="320" t="str">
        <f>IF(OR(L165="",COUNTIF($N$4:N164,V165*1)&gt;=1),"-",V165*1)</f>
        <v>-</v>
      </c>
      <c r="O165" s="335"/>
      <c r="P165" t="s">
        <v>1025</v>
      </c>
      <c r="Q165">
        <v>1</v>
      </c>
      <c r="R165">
        <v>40</v>
      </c>
      <c r="S165">
        <v>0</v>
      </c>
      <c r="T165">
        <v>0</v>
      </c>
      <c r="U165">
        <v>0</v>
      </c>
      <c r="V165">
        <v>2</v>
      </c>
      <c r="W165" t="s">
        <v>1043</v>
      </c>
    </row>
    <row r="166" spans="12:23" hidden="1">
      <c r="L166" s="320" t="str">
        <f t="shared" si="6"/>
        <v/>
      </c>
      <c r="M166" s="320" t="str">
        <f>IF(OR(L166="",COUNTIF($M$4:M165,IF(ISERROR($R166*1),LEFT($R166,2)*1,$R166*1))&gt;=1),"-",IF(ISERROR($R166*1),LEFT($R166,2)*1,$R166*1))</f>
        <v>-</v>
      </c>
      <c r="N166" s="320" t="str">
        <f>IF(OR(L166="",COUNTIF($N$4:N165,V166*1)&gt;=1),"-",V166*1)</f>
        <v>-</v>
      </c>
      <c r="O166" s="335"/>
      <c r="P166" t="s">
        <v>1025</v>
      </c>
      <c r="Q166">
        <v>1</v>
      </c>
      <c r="R166">
        <v>40</v>
      </c>
      <c r="S166">
        <v>0</v>
      </c>
      <c r="T166">
        <v>0</v>
      </c>
      <c r="U166">
        <v>0</v>
      </c>
      <c r="V166">
        <v>3</v>
      </c>
      <c r="W166" t="s">
        <v>1044</v>
      </c>
    </row>
    <row r="167" spans="12:23" hidden="1">
      <c r="L167" s="320" t="str">
        <f t="shared" si="6"/>
        <v/>
      </c>
      <c r="M167" s="320" t="str">
        <f>IF(OR(L167="",COUNTIF($M$4:M166,IF(ISERROR($R167*1),LEFT($R167,2)*1,$R167*1))&gt;=1),"-",IF(ISERROR($R167*1),LEFT($R167,2)*1,$R167*1))</f>
        <v>-</v>
      </c>
      <c r="N167" s="320" t="str">
        <f>IF(OR(L167="",COUNTIF($N$4:N166,V167*1)&gt;=1),"-",V167*1)</f>
        <v>-</v>
      </c>
      <c r="O167" s="335"/>
      <c r="P167" t="s">
        <v>1025</v>
      </c>
      <c r="Q167">
        <v>1</v>
      </c>
      <c r="R167">
        <v>40</v>
      </c>
      <c r="S167">
        <v>0</v>
      </c>
      <c r="T167">
        <v>0</v>
      </c>
      <c r="U167">
        <v>0</v>
      </c>
      <c r="V167">
        <v>4</v>
      </c>
      <c r="W167" t="s">
        <v>1045</v>
      </c>
    </row>
    <row r="168" spans="12:23" hidden="1">
      <c r="L168" s="320" t="str">
        <f t="shared" si="6"/>
        <v/>
      </c>
      <c r="M168" s="320" t="str">
        <f>IF(OR(L168="",COUNTIF($M$4:M167,IF(ISERROR($R168*1),LEFT($R168,2)*1,$R168*1))&gt;=1),"-",IF(ISERROR($R168*1),LEFT($R168,2)*1,$R168*1))</f>
        <v>-</v>
      </c>
      <c r="N168" s="320" t="str">
        <f>IF(OR(L168="",COUNTIF($N$4:N167,V168*1)&gt;=1),"-",V168*1)</f>
        <v>-</v>
      </c>
      <c r="O168" s="335"/>
      <c r="P168" t="s">
        <v>1025</v>
      </c>
      <c r="Q168">
        <v>1</v>
      </c>
      <c r="R168">
        <v>40</v>
      </c>
      <c r="S168">
        <v>0</v>
      </c>
      <c r="T168">
        <v>0</v>
      </c>
      <c r="U168">
        <v>0</v>
      </c>
      <c r="V168">
        <v>5</v>
      </c>
      <c r="W168" t="s">
        <v>1193</v>
      </c>
    </row>
    <row r="169" spans="12:23" hidden="1">
      <c r="L169" s="320" t="str">
        <f t="shared" si="6"/>
        <v/>
      </c>
      <c r="M169" s="320" t="str">
        <f>IF(OR(L169="",COUNTIF($M$4:M168,IF(ISERROR($R169*1),LEFT($R169,2)*1,$R169*1))&gt;=1),"-",IF(ISERROR($R169*1),LEFT($R169,2)*1,$R169*1))</f>
        <v>-</v>
      </c>
      <c r="N169" s="320" t="str">
        <f>IF(OR(L169="",COUNTIF($N$4:N168,V169*1)&gt;=1),"-",V169*1)</f>
        <v>-</v>
      </c>
      <c r="O169" s="335"/>
      <c r="P169" t="s">
        <v>1025</v>
      </c>
      <c r="Q169">
        <v>1</v>
      </c>
      <c r="R169">
        <v>40</v>
      </c>
      <c r="S169">
        <v>0</v>
      </c>
      <c r="T169">
        <v>0</v>
      </c>
      <c r="U169">
        <v>0</v>
      </c>
      <c r="V169">
        <v>10</v>
      </c>
      <c r="W169" t="s">
        <v>1194</v>
      </c>
    </row>
    <row r="170" spans="12:23" hidden="1">
      <c r="L170" s="320" t="str">
        <f t="shared" si="6"/>
        <v/>
      </c>
      <c r="M170" s="320" t="str">
        <f>IF(OR(L170="",COUNTIF($M$4:M169,IF(ISERROR($R170*1),LEFT($R170,2)*1,$R170*1))&gt;=1),"-",IF(ISERROR($R170*1),LEFT($R170,2)*1,$R170*1))</f>
        <v>-</v>
      </c>
      <c r="N170" s="320" t="str">
        <f>IF(OR(L170="",COUNTIF($N$4:N169,V170*1)&gt;=1),"-",V170*1)</f>
        <v>-</v>
      </c>
      <c r="O170" s="335"/>
      <c r="P170" t="s">
        <v>1025</v>
      </c>
      <c r="Q170">
        <v>1</v>
      </c>
      <c r="R170">
        <v>40</v>
      </c>
      <c r="S170">
        <v>0</v>
      </c>
      <c r="T170">
        <v>0</v>
      </c>
      <c r="U170">
        <v>0</v>
      </c>
      <c r="V170">
        <v>15</v>
      </c>
      <c r="W170" t="s">
        <v>1195</v>
      </c>
    </row>
    <row r="171" spans="12:23" hidden="1">
      <c r="L171" s="320" t="str">
        <f t="shared" si="6"/>
        <v/>
      </c>
      <c r="M171" s="320" t="str">
        <f>IF(OR(L171="",COUNTIF($M$4:M170,IF(ISERROR($R171*1),LEFT($R171,2)*1,$R171*1))&gt;=1),"-",IF(ISERROR($R171*1),LEFT($R171,2)*1,$R171*1))</f>
        <v>-</v>
      </c>
      <c r="N171" s="320" t="str">
        <f>IF(OR(L171="",COUNTIF($N$4:N170,V171*1)&gt;=1),"-",V171*1)</f>
        <v>-</v>
      </c>
      <c r="O171" s="335"/>
      <c r="P171" t="s">
        <v>1025</v>
      </c>
      <c r="Q171">
        <v>1</v>
      </c>
      <c r="R171">
        <v>40</v>
      </c>
      <c r="S171">
        <v>0</v>
      </c>
      <c r="T171">
        <v>0</v>
      </c>
      <c r="U171">
        <v>0</v>
      </c>
      <c r="V171">
        <v>20</v>
      </c>
      <c r="W171" t="s">
        <v>1196</v>
      </c>
    </row>
    <row r="172" spans="12:23" hidden="1">
      <c r="L172" s="320" t="str">
        <f t="shared" si="6"/>
        <v/>
      </c>
      <c r="M172" s="320" t="str">
        <f>IF(OR(L172="",COUNTIF($M$4:M171,IF(ISERROR($R172*1),LEFT($R172,2)*1,$R172*1))&gt;=1),"-",IF(ISERROR($R172*1),LEFT($R172,2)*1,$R172*1))</f>
        <v>-</v>
      </c>
      <c r="N172" s="320" t="str">
        <f>IF(OR(L172="",COUNTIF($N$4:N171,V172*1)&gt;=1),"-",V172*1)</f>
        <v>-</v>
      </c>
      <c r="O172" s="335"/>
      <c r="P172" t="s">
        <v>1025</v>
      </c>
      <c r="Q172">
        <v>2</v>
      </c>
      <c r="R172">
        <v>5</v>
      </c>
      <c r="S172">
        <v>0</v>
      </c>
      <c r="T172">
        <v>0</v>
      </c>
      <c r="U172">
        <v>0</v>
      </c>
      <c r="V172">
        <v>1</v>
      </c>
      <c r="W172" t="s">
        <v>826</v>
      </c>
    </row>
    <row r="173" spans="12:23" hidden="1">
      <c r="L173" s="320" t="str">
        <f t="shared" si="6"/>
        <v/>
      </c>
      <c r="M173" s="320" t="str">
        <f>IF(OR(L173="",COUNTIF($M$4:M172,IF(ISERROR($R173*1),LEFT($R173,2)*1,$R173*1))&gt;=1),"-",IF(ISERROR($R173*1),LEFT($R173,2)*1,$R173*1))</f>
        <v>-</v>
      </c>
      <c r="N173" s="320" t="str">
        <f>IF(OR(L173="",COUNTIF($N$4:N172,V173*1)&gt;=1),"-",V173*1)</f>
        <v>-</v>
      </c>
      <c r="O173" s="335"/>
      <c r="P173" t="s">
        <v>1025</v>
      </c>
      <c r="Q173">
        <v>2</v>
      </c>
      <c r="R173">
        <v>5</v>
      </c>
      <c r="S173">
        <v>0</v>
      </c>
      <c r="T173">
        <v>0</v>
      </c>
      <c r="U173">
        <v>0</v>
      </c>
      <c r="V173">
        <v>2</v>
      </c>
      <c r="W173" t="s">
        <v>1197</v>
      </c>
    </row>
    <row r="174" spans="12:23" hidden="1">
      <c r="L174" s="320" t="str">
        <f t="shared" si="6"/>
        <v/>
      </c>
      <c r="M174" s="320" t="str">
        <f>IF(OR(L174="",COUNTIF($M$4:M173,IF(ISERROR($R174*1),LEFT($R174,2)*1,$R174*1))&gt;=1),"-",IF(ISERROR($R174*1),LEFT($R174,2)*1,$R174*1))</f>
        <v>-</v>
      </c>
      <c r="N174" s="320" t="str">
        <f>IF(OR(L174="",COUNTIF($N$4:N173,V174*1)&gt;=1),"-",V174*1)</f>
        <v>-</v>
      </c>
      <c r="O174" s="335"/>
      <c r="P174" t="s">
        <v>1025</v>
      </c>
      <c r="Q174">
        <v>2</v>
      </c>
      <c r="R174">
        <v>5</v>
      </c>
      <c r="S174">
        <v>0</v>
      </c>
      <c r="T174">
        <v>0</v>
      </c>
      <c r="U174">
        <v>0</v>
      </c>
      <c r="V174">
        <v>3</v>
      </c>
      <c r="W174" t="s">
        <v>1198</v>
      </c>
    </row>
    <row r="175" spans="12:23" hidden="1">
      <c r="L175" s="320" t="str">
        <f t="shared" si="6"/>
        <v/>
      </c>
      <c r="M175" s="320" t="str">
        <f>IF(OR(L175="",COUNTIF($M$4:M174,IF(ISERROR($R175*1),LEFT($R175,2)*1,$R175*1))&gt;=1),"-",IF(ISERROR($R175*1),LEFT($R175,2)*1,$R175*1))</f>
        <v>-</v>
      </c>
      <c r="N175" s="320" t="str">
        <f>IF(OR(L175="",COUNTIF($N$4:N174,V175*1)&gt;=1),"-",V175*1)</f>
        <v>-</v>
      </c>
      <c r="O175" s="335"/>
      <c r="P175" t="s">
        <v>1025</v>
      </c>
      <c r="Q175">
        <v>2</v>
      </c>
      <c r="R175">
        <v>5</v>
      </c>
      <c r="S175">
        <v>0</v>
      </c>
      <c r="T175">
        <v>0</v>
      </c>
      <c r="U175">
        <v>0</v>
      </c>
      <c r="V175">
        <v>4</v>
      </c>
      <c r="W175" t="s">
        <v>1199</v>
      </c>
    </row>
    <row r="176" spans="12:23" hidden="1">
      <c r="L176" s="320" t="str">
        <f t="shared" si="6"/>
        <v/>
      </c>
      <c r="M176" s="320" t="str">
        <f>IF(OR(L176="",COUNTIF($M$4:M175,IF(ISERROR($R176*1),LEFT($R176,2)*1,$R176*1))&gt;=1),"-",IF(ISERROR($R176*1),LEFT($R176,2)*1,$R176*1))</f>
        <v>-</v>
      </c>
      <c r="N176" s="320" t="str">
        <f>IF(OR(L176="",COUNTIF($N$4:N175,V176*1)&gt;=1),"-",V176*1)</f>
        <v>-</v>
      </c>
      <c r="O176" s="335"/>
      <c r="P176" t="s">
        <v>1025</v>
      </c>
      <c r="Q176">
        <v>2</v>
      </c>
      <c r="R176">
        <v>5</v>
      </c>
      <c r="S176">
        <v>0</v>
      </c>
      <c r="T176">
        <v>0</v>
      </c>
      <c r="U176">
        <v>0</v>
      </c>
      <c r="V176">
        <v>5</v>
      </c>
      <c r="W176" t="s">
        <v>1200</v>
      </c>
    </row>
    <row r="177" spans="12:23" hidden="1">
      <c r="L177" s="320" t="str">
        <f t="shared" si="6"/>
        <v/>
      </c>
      <c r="M177" s="320" t="str">
        <f>IF(OR(L177="",COUNTIF($M$4:M176,IF(ISERROR($R177*1),LEFT($R177,2)*1,$R177*1))&gt;=1),"-",IF(ISERROR($R177*1),LEFT($R177,2)*1,$R177*1))</f>
        <v>-</v>
      </c>
      <c r="N177" s="320" t="str">
        <f>IF(OR(L177="",COUNTIF($N$4:N176,V177*1)&gt;=1),"-",V177*1)</f>
        <v>-</v>
      </c>
      <c r="O177" s="335"/>
      <c r="P177" t="s">
        <v>1025</v>
      </c>
      <c r="Q177">
        <v>2</v>
      </c>
      <c r="R177">
        <v>5</v>
      </c>
      <c r="S177">
        <v>0</v>
      </c>
      <c r="T177">
        <v>0</v>
      </c>
      <c r="U177">
        <v>0</v>
      </c>
      <c r="V177">
        <v>10</v>
      </c>
      <c r="W177" t="s">
        <v>1201</v>
      </c>
    </row>
    <row r="178" spans="12:23" hidden="1">
      <c r="L178" s="320" t="str">
        <f t="shared" si="6"/>
        <v/>
      </c>
      <c r="M178" s="320" t="str">
        <f>IF(OR(L178="",COUNTIF($M$4:M177,IF(ISERROR($R178*1),LEFT($R178,2)*1,$R178*1))&gt;=1),"-",IF(ISERROR($R178*1),LEFT($R178,2)*1,$R178*1))</f>
        <v>-</v>
      </c>
      <c r="N178" s="320" t="str">
        <f>IF(OR(L178="",COUNTIF($N$4:N177,V178*1)&gt;=1),"-",V178*1)</f>
        <v>-</v>
      </c>
      <c r="O178" s="335"/>
      <c r="P178" t="s">
        <v>1025</v>
      </c>
      <c r="Q178">
        <v>2</v>
      </c>
      <c r="R178">
        <v>5</v>
      </c>
      <c r="S178">
        <v>0</v>
      </c>
      <c r="T178">
        <v>0</v>
      </c>
      <c r="U178">
        <v>0</v>
      </c>
      <c r="V178">
        <v>15</v>
      </c>
      <c r="W178" t="s">
        <v>1202</v>
      </c>
    </row>
    <row r="179" spans="12:23" hidden="1">
      <c r="L179" s="320" t="str">
        <f t="shared" si="6"/>
        <v/>
      </c>
      <c r="M179" s="320" t="str">
        <f>IF(OR(L179="",COUNTIF($M$4:M178,IF(ISERROR($R179*1),LEFT($R179,2)*1,$R179*1))&gt;=1),"-",IF(ISERROR($R179*1),LEFT($R179,2)*1,$R179*1))</f>
        <v>-</v>
      </c>
      <c r="N179" s="320" t="str">
        <f>IF(OR(L179="",COUNTIF($N$4:N178,V179*1)&gt;=1),"-",V179*1)</f>
        <v>-</v>
      </c>
      <c r="O179" s="335"/>
      <c r="P179" t="s">
        <v>1025</v>
      </c>
      <c r="Q179">
        <v>2</v>
      </c>
      <c r="R179">
        <v>5</v>
      </c>
      <c r="S179">
        <v>0</v>
      </c>
      <c r="T179">
        <v>0</v>
      </c>
      <c r="U179">
        <v>0</v>
      </c>
      <c r="V179">
        <v>20</v>
      </c>
      <c r="W179" t="s">
        <v>1203</v>
      </c>
    </row>
    <row r="180" spans="12:23" hidden="1">
      <c r="L180" s="320" t="str">
        <f t="shared" si="6"/>
        <v/>
      </c>
      <c r="M180" s="320" t="str">
        <f>IF(OR(L180="",COUNTIF($M$4:M179,IF(ISERROR($R180*1),LEFT($R180,2)*1,$R180*1))&gt;=1),"-",IF(ISERROR($R180*1),LEFT($R180,2)*1,$R180*1))</f>
        <v>-</v>
      </c>
      <c r="N180" s="320" t="str">
        <f>IF(OR(L180="",COUNTIF($N$4:N179,V180*1)&gt;=1),"-",V180*1)</f>
        <v>-</v>
      </c>
      <c r="O180" s="335"/>
      <c r="P180" t="s">
        <v>1025</v>
      </c>
      <c r="Q180">
        <v>2</v>
      </c>
      <c r="R180">
        <v>35</v>
      </c>
      <c r="S180">
        <v>0</v>
      </c>
      <c r="T180">
        <v>0</v>
      </c>
      <c r="U180">
        <v>0</v>
      </c>
      <c r="V180">
        <v>1</v>
      </c>
      <c r="W180" t="s">
        <v>823</v>
      </c>
    </row>
    <row r="181" spans="12:23" hidden="1">
      <c r="L181" s="320" t="str">
        <f t="shared" si="6"/>
        <v/>
      </c>
      <c r="M181" s="320" t="str">
        <f>IF(OR(L181="",COUNTIF($M$4:M180,IF(ISERROR($R181*1),LEFT($R181,2)*1,$R181*1))&gt;=1),"-",IF(ISERROR($R181*1),LEFT($R181,2)*1,$R181*1))</f>
        <v>-</v>
      </c>
      <c r="N181" s="320" t="str">
        <f>IF(OR(L181="",COUNTIF($N$4:N180,V181*1)&gt;=1),"-",V181*1)</f>
        <v>-</v>
      </c>
      <c r="O181" s="335"/>
      <c r="P181" t="s">
        <v>1025</v>
      </c>
      <c r="Q181">
        <v>2</v>
      </c>
      <c r="R181">
        <v>35</v>
      </c>
      <c r="S181">
        <v>0</v>
      </c>
      <c r="T181">
        <v>0</v>
      </c>
      <c r="U181">
        <v>0</v>
      </c>
      <c r="V181">
        <v>2</v>
      </c>
      <c r="W181" t="s">
        <v>1046</v>
      </c>
    </row>
    <row r="182" spans="12:23" hidden="1">
      <c r="L182" s="320" t="str">
        <f t="shared" si="6"/>
        <v/>
      </c>
      <c r="M182" s="320" t="str">
        <f>IF(OR(L182="",COUNTIF($M$4:M181,IF(ISERROR($R182*1),LEFT($R182,2)*1,$R182*1))&gt;=1),"-",IF(ISERROR($R182*1),LEFT($R182,2)*1,$R182*1))</f>
        <v>-</v>
      </c>
      <c r="N182" s="320" t="str">
        <f>IF(OR(L182="",COUNTIF($N$4:N181,V182*1)&gt;=1),"-",V182*1)</f>
        <v>-</v>
      </c>
      <c r="O182" s="335"/>
      <c r="P182" t="s">
        <v>1025</v>
      </c>
      <c r="Q182">
        <v>2</v>
      </c>
      <c r="R182">
        <v>35</v>
      </c>
      <c r="S182">
        <v>0</v>
      </c>
      <c r="T182">
        <v>0</v>
      </c>
      <c r="U182">
        <v>0</v>
      </c>
      <c r="V182">
        <v>3</v>
      </c>
      <c r="W182" t="s">
        <v>1204</v>
      </c>
    </row>
    <row r="183" spans="12:23" hidden="1">
      <c r="L183" s="320" t="str">
        <f t="shared" si="6"/>
        <v/>
      </c>
      <c r="M183" s="320" t="str">
        <f>IF(OR(L183="",COUNTIF($M$4:M182,IF(ISERROR($R183*1),LEFT($R183,2)*1,$R183*1))&gt;=1),"-",IF(ISERROR($R183*1),LEFT($R183,2)*1,$R183*1))</f>
        <v>-</v>
      </c>
      <c r="N183" s="320" t="str">
        <f>IF(OR(L183="",COUNTIF($N$4:N182,V183*1)&gt;=1),"-",V183*1)</f>
        <v>-</v>
      </c>
      <c r="O183" s="335"/>
      <c r="P183" t="s">
        <v>1025</v>
      </c>
      <c r="Q183">
        <v>2</v>
      </c>
      <c r="R183">
        <v>35</v>
      </c>
      <c r="S183">
        <v>0</v>
      </c>
      <c r="T183">
        <v>0</v>
      </c>
      <c r="U183">
        <v>0</v>
      </c>
      <c r="V183">
        <v>4</v>
      </c>
      <c r="W183" t="s">
        <v>1205</v>
      </c>
    </row>
    <row r="184" spans="12:23" hidden="1">
      <c r="L184" s="320" t="str">
        <f t="shared" si="6"/>
        <v/>
      </c>
      <c r="M184" s="320" t="str">
        <f>IF(OR(L184="",COUNTIF($M$4:M183,IF(ISERROR($R184*1),LEFT($R184,2)*1,$R184*1))&gt;=1),"-",IF(ISERROR($R184*1),LEFT($R184,2)*1,$R184*1))</f>
        <v>-</v>
      </c>
      <c r="N184" s="320" t="str">
        <f>IF(OR(L184="",COUNTIF($N$4:N183,V184*1)&gt;=1),"-",V184*1)</f>
        <v>-</v>
      </c>
      <c r="O184" s="335"/>
      <c r="P184" t="s">
        <v>1025</v>
      </c>
      <c r="Q184">
        <v>2</v>
      </c>
      <c r="R184">
        <v>35</v>
      </c>
      <c r="S184">
        <v>0</v>
      </c>
      <c r="T184">
        <v>0</v>
      </c>
      <c r="U184">
        <v>0</v>
      </c>
      <c r="V184">
        <v>5</v>
      </c>
      <c r="W184" t="s">
        <v>1047</v>
      </c>
    </row>
    <row r="185" spans="12:23" hidden="1">
      <c r="L185" s="320" t="str">
        <f t="shared" si="6"/>
        <v/>
      </c>
      <c r="M185" s="320" t="str">
        <f>IF(OR(L185="",COUNTIF($M$4:M184,IF(ISERROR($R185*1),LEFT($R185,2)*1,$R185*1))&gt;=1),"-",IF(ISERROR($R185*1),LEFT($R185,2)*1,$R185*1))</f>
        <v>-</v>
      </c>
      <c r="N185" s="320" t="str">
        <f>IF(OR(L185="",COUNTIF($N$4:N184,V185*1)&gt;=1),"-",V185*1)</f>
        <v>-</v>
      </c>
      <c r="O185" s="335"/>
      <c r="P185" t="s">
        <v>1025</v>
      </c>
      <c r="Q185">
        <v>2</v>
      </c>
      <c r="R185">
        <v>35</v>
      </c>
      <c r="S185">
        <v>0</v>
      </c>
      <c r="T185">
        <v>0</v>
      </c>
      <c r="U185">
        <v>0</v>
      </c>
      <c r="V185">
        <v>10</v>
      </c>
      <c r="W185" t="s">
        <v>1206</v>
      </c>
    </row>
    <row r="186" spans="12:23" hidden="1">
      <c r="L186" s="320" t="str">
        <f t="shared" si="6"/>
        <v/>
      </c>
      <c r="M186" s="320" t="str">
        <f>IF(OR(L186="",COUNTIF($M$4:M185,IF(ISERROR($R186*1),LEFT($R186,2)*1,$R186*1))&gt;=1),"-",IF(ISERROR($R186*1),LEFT($R186,2)*1,$R186*1))</f>
        <v>-</v>
      </c>
      <c r="N186" s="320" t="str">
        <f>IF(OR(L186="",COUNTIF($N$4:N185,V186*1)&gt;=1),"-",V186*1)</f>
        <v>-</v>
      </c>
      <c r="O186" s="335"/>
      <c r="P186" t="s">
        <v>1025</v>
      </c>
      <c r="Q186">
        <v>2</v>
      </c>
      <c r="R186">
        <v>35</v>
      </c>
      <c r="S186">
        <v>0</v>
      </c>
      <c r="T186">
        <v>0</v>
      </c>
      <c r="U186">
        <v>0</v>
      </c>
      <c r="V186">
        <v>15</v>
      </c>
      <c r="W186" t="s">
        <v>1207</v>
      </c>
    </row>
    <row r="187" spans="12:23" hidden="1">
      <c r="L187" s="320" t="str">
        <f t="shared" si="6"/>
        <v/>
      </c>
      <c r="M187" s="320" t="str">
        <f>IF(OR(L187="",COUNTIF($M$4:M186,IF(ISERROR($R187*1),LEFT($R187,2)*1,$R187*1))&gt;=1),"-",IF(ISERROR($R187*1),LEFT($R187,2)*1,$R187*1))</f>
        <v>-</v>
      </c>
      <c r="N187" s="320" t="str">
        <f>IF(OR(L187="",COUNTIF($N$4:N186,V187*1)&gt;=1),"-",V187*1)</f>
        <v>-</v>
      </c>
      <c r="O187" s="335"/>
      <c r="P187" t="s">
        <v>1025</v>
      </c>
      <c r="Q187">
        <v>2</v>
      </c>
      <c r="R187">
        <v>35</v>
      </c>
      <c r="S187">
        <v>0</v>
      </c>
      <c r="T187">
        <v>0</v>
      </c>
      <c r="U187">
        <v>0</v>
      </c>
      <c r="V187">
        <v>20</v>
      </c>
      <c r="W187" t="s">
        <v>1208</v>
      </c>
    </row>
    <row r="188" spans="12:23" hidden="1">
      <c r="L188" s="320" t="str">
        <f t="shared" si="6"/>
        <v/>
      </c>
      <c r="M188" s="320" t="str">
        <f>IF(OR(L188="",COUNTIF($M$4:M187,IF(ISERROR($R188*1),LEFT($R188,2)*1,$R188*1))&gt;=1),"-",IF(ISERROR($R188*1),LEFT($R188,2)*1,$R188*1))</f>
        <v>-</v>
      </c>
      <c r="N188" s="320" t="str">
        <f>IF(OR(L188="",COUNTIF($N$4:N187,V188*1)&gt;=1),"-",V188*1)</f>
        <v>-</v>
      </c>
      <c r="O188" s="335"/>
      <c r="P188" t="s">
        <v>1025</v>
      </c>
      <c r="Q188">
        <v>2</v>
      </c>
      <c r="R188">
        <v>40</v>
      </c>
      <c r="S188">
        <v>0</v>
      </c>
      <c r="T188">
        <v>0</v>
      </c>
      <c r="U188">
        <v>0</v>
      </c>
      <c r="V188">
        <v>1</v>
      </c>
      <c r="W188" t="s">
        <v>823</v>
      </c>
    </row>
    <row r="189" spans="12:23" hidden="1">
      <c r="L189" s="320" t="str">
        <f t="shared" si="6"/>
        <v/>
      </c>
      <c r="M189" s="320" t="str">
        <f>IF(OR(L189="",COUNTIF($M$4:M188,IF(ISERROR($R189*1),LEFT($R189,2)*1,$R189*1))&gt;=1),"-",IF(ISERROR($R189*1),LEFT($R189,2)*1,$R189*1))</f>
        <v>-</v>
      </c>
      <c r="N189" s="320" t="str">
        <f>IF(OR(L189="",COUNTIF($N$4:N188,V189*1)&gt;=1),"-",V189*1)</f>
        <v>-</v>
      </c>
      <c r="O189" s="335"/>
      <c r="P189" t="s">
        <v>1025</v>
      </c>
      <c r="Q189">
        <v>2</v>
      </c>
      <c r="R189">
        <v>40</v>
      </c>
      <c r="S189">
        <v>0</v>
      </c>
      <c r="T189">
        <v>0</v>
      </c>
      <c r="U189">
        <v>0</v>
      </c>
      <c r="V189">
        <v>2</v>
      </c>
      <c r="W189" t="s">
        <v>1048</v>
      </c>
    </row>
    <row r="190" spans="12:23" hidden="1">
      <c r="L190" s="320" t="str">
        <f t="shared" si="6"/>
        <v/>
      </c>
      <c r="M190" s="320" t="str">
        <f>IF(OR(L190="",COUNTIF($M$4:M189,IF(ISERROR($R190*1),LEFT($R190,2)*1,$R190*1))&gt;=1),"-",IF(ISERROR($R190*1),LEFT($R190,2)*1,$R190*1))</f>
        <v>-</v>
      </c>
      <c r="N190" s="320" t="str">
        <f>IF(OR(L190="",COUNTIF($N$4:N189,V190*1)&gt;=1),"-",V190*1)</f>
        <v>-</v>
      </c>
      <c r="O190" s="335"/>
      <c r="P190" t="s">
        <v>1025</v>
      </c>
      <c r="Q190">
        <v>2</v>
      </c>
      <c r="R190">
        <v>40</v>
      </c>
      <c r="S190">
        <v>0</v>
      </c>
      <c r="T190">
        <v>0</v>
      </c>
      <c r="U190">
        <v>0</v>
      </c>
      <c r="V190">
        <v>3</v>
      </c>
      <c r="W190" t="s">
        <v>1209</v>
      </c>
    </row>
    <row r="191" spans="12:23" hidden="1">
      <c r="L191" s="320" t="str">
        <f t="shared" si="6"/>
        <v/>
      </c>
      <c r="M191" s="320" t="str">
        <f>IF(OR(L191="",COUNTIF($M$4:M190,IF(ISERROR($R191*1),LEFT($R191,2)*1,$R191*1))&gt;=1),"-",IF(ISERROR($R191*1),LEFT($R191,2)*1,$R191*1))</f>
        <v>-</v>
      </c>
      <c r="N191" s="320" t="str">
        <f>IF(OR(L191="",COUNTIF($N$4:N190,V191*1)&gt;=1),"-",V191*1)</f>
        <v>-</v>
      </c>
      <c r="O191" s="335"/>
      <c r="P191" t="s">
        <v>1025</v>
      </c>
      <c r="Q191">
        <v>2</v>
      </c>
      <c r="R191">
        <v>40</v>
      </c>
      <c r="S191">
        <v>0</v>
      </c>
      <c r="T191">
        <v>0</v>
      </c>
      <c r="U191">
        <v>0</v>
      </c>
      <c r="V191">
        <v>4</v>
      </c>
      <c r="W191" t="s">
        <v>1026</v>
      </c>
    </row>
    <row r="192" spans="12:23" hidden="1">
      <c r="L192" s="320" t="str">
        <f t="shared" si="6"/>
        <v/>
      </c>
      <c r="M192" s="320" t="str">
        <f>IF(OR(L192="",COUNTIF($M$4:M191,IF(ISERROR($R192*1),LEFT($R192,2)*1,$R192*1))&gt;=1),"-",IF(ISERROR($R192*1),LEFT($R192,2)*1,$R192*1))</f>
        <v>-</v>
      </c>
      <c r="N192" s="320" t="str">
        <f>IF(OR(L192="",COUNTIF($N$4:N191,V192*1)&gt;=1),"-",V192*1)</f>
        <v>-</v>
      </c>
      <c r="O192" s="335"/>
      <c r="P192" t="s">
        <v>1025</v>
      </c>
      <c r="Q192">
        <v>2</v>
      </c>
      <c r="R192">
        <v>40</v>
      </c>
      <c r="S192">
        <v>0</v>
      </c>
      <c r="T192">
        <v>0</v>
      </c>
      <c r="U192">
        <v>0</v>
      </c>
      <c r="V192">
        <v>5</v>
      </c>
      <c r="W192" t="s">
        <v>1210</v>
      </c>
    </row>
    <row r="193" spans="12:23" hidden="1">
      <c r="L193" s="320" t="str">
        <f t="shared" si="6"/>
        <v/>
      </c>
      <c r="M193" s="320" t="str">
        <f>IF(OR(L193="",COUNTIF($M$4:M192,IF(ISERROR($R193*1),LEFT($R193,2)*1,$R193*1))&gt;=1),"-",IF(ISERROR($R193*1),LEFT($R193,2)*1,$R193*1))</f>
        <v>-</v>
      </c>
      <c r="N193" s="320" t="str">
        <f>IF(OR(L193="",COUNTIF($N$4:N192,V193*1)&gt;=1),"-",V193*1)</f>
        <v>-</v>
      </c>
      <c r="O193" s="335"/>
      <c r="P193" t="s">
        <v>1025</v>
      </c>
      <c r="Q193">
        <v>2</v>
      </c>
      <c r="R193">
        <v>40</v>
      </c>
      <c r="S193">
        <v>0</v>
      </c>
      <c r="T193">
        <v>0</v>
      </c>
      <c r="U193">
        <v>0</v>
      </c>
      <c r="V193">
        <v>10</v>
      </c>
      <c r="W193" t="s">
        <v>1211</v>
      </c>
    </row>
    <row r="194" spans="12:23" hidden="1">
      <c r="L194" s="320" t="str">
        <f t="shared" si="6"/>
        <v/>
      </c>
      <c r="M194" s="320" t="str">
        <f>IF(OR(L194="",COUNTIF($M$4:M193,IF(ISERROR($R194*1),LEFT($R194,2)*1,$R194*1))&gt;=1),"-",IF(ISERROR($R194*1),LEFT($R194,2)*1,$R194*1))</f>
        <v>-</v>
      </c>
      <c r="N194" s="320" t="str">
        <f>IF(OR(L194="",COUNTIF($N$4:N193,V194*1)&gt;=1),"-",V194*1)</f>
        <v>-</v>
      </c>
      <c r="O194" s="335"/>
      <c r="P194" t="s">
        <v>1025</v>
      </c>
      <c r="Q194">
        <v>2</v>
      </c>
      <c r="R194">
        <v>40</v>
      </c>
      <c r="S194">
        <v>0</v>
      </c>
      <c r="T194">
        <v>0</v>
      </c>
      <c r="U194">
        <v>0</v>
      </c>
      <c r="V194">
        <v>15</v>
      </c>
      <c r="W194" t="s">
        <v>1212</v>
      </c>
    </row>
    <row r="195" spans="12:23" hidden="1">
      <c r="L195" s="320" t="str">
        <f t="shared" si="6"/>
        <v/>
      </c>
      <c r="M195" s="320" t="str">
        <f>IF(OR(L195="",COUNTIF($M$4:M194,IF(ISERROR($R195*1),LEFT($R195,2)*1,$R195*1))&gt;=1),"-",IF(ISERROR($R195*1),LEFT($R195,2)*1,$R195*1))</f>
        <v>-</v>
      </c>
      <c r="N195" s="320" t="str">
        <f>IF(OR(L195="",COUNTIF($N$4:N194,V195*1)&gt;=1),"-",V195*1)</f>
        <v>-</v>
      </c>
      <c r="O195" s="335"/>
      <c r="P195" t="s">
        <v>1025</v>
      </c>
      <c r="Q195">
        <v>2</v>
      </c>
      <c r="R195">
        <v>40</v>
      </c>
      <c r="S195">
        <v>0</v>
      </c>
      <c r="T195">
        <v>0</v>
      </c>
      <c r="U195">
        <v>0</v>
      </c>
      <c r="V195">
        <v>20</v>
      </c>
      <c r="W195" t="s">
        <v>1213</v>
      </c>
    </row>
    <row r="196" spans="12:23" hidden="1">
      <c r="L196" s="320" t="str">
        <f t="shared" ref="L196:L259" si="7">IF(P196&lt;&gt;$B$1,"",P196&amp;Q196&amp;R196&amp;V196)</f>
        <v/>
      </c>
      <c r="M196" s="320" t="str">
        <f>IF(OR(L196="",COUNTIF($M$4:M195,IF(ISERROR($R196*1),LEFT($R196,2)*1,$R196*1))&gt;=1),"-",IF(ISERROR($R196*1),LEFT($R196,2)*1,$R196*1))</f>
        <v>-</v>
      </c>
      <c r="N196" s="320" t="str">
        <f>IF(OR(L196="",COUNTIF($N$4:N195,V196*1)&gt;=1),"-",V196*1)</f>
        <v>-</v>
      </c>
      <c r="O196" s="335"/>
      <c r="P196" s="335"/>
      <c r="Q196" s="335"/>
      <c r="R196" s="335"/>
      <c r="S196" s="336"/>
      <c r="T196" s="337"/>
      <c r="U196" s="338"/>
      <c r="V196" s="336"/>
      <c r="W196" s="335"/>
    </row>
    <row r="197" spans="12:23" hidden="1">
      <c r="L197" s="320" t="str">
        <f t="shared" si="7"/>
        <v/>
      </c>
      <c r="M197" s="320" t="str">
        <f>IF(OR(L197="",COUNTIF($M$4:M196,IF(ISERROR($R197*1),LEFT($R197,2)*1,$R197*1))&gt;=1),"-",IF(ISERROR($R197*1),LEFT($R197,2)*1,$R197*1))</f>
        <v>-</v>
      </c>
      <c r="N197" s="320" t="str">
        <f>IF(OR(L197="",COUNTIF($N$4:N196,V197*1)&gt;=1),"-",V197*1)</f>
        <v>-</v>
      </c>
      <c r="O197" s="335"/>
      <c r="P197" s="335"/>
      <c r="Q197" s="335"/>
      <c r="R197" s="335"/>
      <c r="S197" s="336"/>
      <c r="T197" s="337"/>
      <c r="U197" s="338"/>
      <c r="V197" s="336"/>
      <c r="W197" s="335"/>
    </row>
    <row r="198" spans="12:23" hidden="1">
      <c r="L198" s="320" t="str">
        <f t="shared" si="7"/>
        <v/>
      </c>
      <c r="M198" s="320" t="str">
        <f>IF(OR(L198="",COUNTIF($M$4:M197,IF(ISERROR($R198*1),LEFT($R198,2)*1,$R198*1))&gt;=1),"-",IF(ISERROR($R198*1),LEFT($R198,2)*1,$R198*1))</f>
        <v>-</v>
      </c>
      <c r="N198" s="320" t="str">
        <f>IF(OR(L198="",COUNTIF($N$4:N197,V198*1)&gt;=1),"-",V198*1)</f>
        <v>-</v>
      </c>
      <c r="O198" s="335"/>
      <c r="P198" s="335"/>
      <c r="Q198" s="335"/>
      <c r="R198" s="335"/>
      <c r="S198" s="336"/>
      <c r="T198" s="337"/>
      <c r="U198" s="338"/>
      <c r="V198" s="336"/>
      <c r="W198" s="335"/>
    </row>
    <row r="199" spans="12:23" hidden="1">
      <c r="L199" s="320" t="str">
        <f t="shared" si="7"/>
        <v/>
      </c>
      <c r="M199" s="320" t="str">
        <f>IF(OR(L199="",COUNTIF($M$4:M198,IF(ISERROR($R199*1),LEFT($R199,2)*1,$R199*1))&gt;=1),"-",IF(ISERROR($R199*1),LEFT($R199,2)*1,$R199*1))</f>
        <v>-</v>
      </c>
      <c r="N199" s="320" t="str">
        <f>IF(OR(L199="",COUNTIF($N$4:N198,V199*1)&gt;=1),"-",V199*1)</f>
        <v>-</v>
      </c>
      <c r="O199" s="335"/>
      <c r="P199" s="335"/>
      <c r="Q199" s="335"/>
      <c r="R199" s="335"/>
      <c r="S199" s="336"/>
      <c r="T199" s="337"/>
      <c r="U199" s="338"/>
      <c r="V199" s="336"/>
      <c r="W199" s="335"/>
    </row>
    <row r="200" spans="12:23" hidden="1">
      <c r="L200" s="320" t="str">
        <f t="shared" si="7"/>
        <v/>
      </c>
      <c r="M200" s="320" t="str">
        <f>IF(OR(L200="",COUNTIF($M$4:M199,IF(ISERROR($R200*1),LEFT($R200,2)*1,$R200*1))&gt;=1),"-",IF(ISERROR($R200*1),LEFT($R200,2)*1,$R200*1))</f>
        <v>-</v>
      </c>
      <c r="N200" s="320" t="str">
        <f>IF(OR(L200="",COUNTIF($N$4:N199,V200*1)&gt;=1),"-",V200*1)</f>
        <v>-</v>
      </c>
      <c r="O200" s="335"/>
      <c r="P200" s="335"/>
      <c r="Q200" s="335"/>
      <c r="R200" s="335"/>
      <c r="S200" s="336"/>
      <c r="T200" s="337"/>
      <c r="U200" s="338"/>
      <c r="V200" s="336"/>
      <c r="W200" s="335"/>
    </row>
    <row r="201" spans="12:23" hidden="1">
      <c r="L201" s="320" t="str">
        <f t="shared" si="7"/>
        <v/>
      </c>
      <c r="M201" s="320" t="str">
        <f>IF(OR(L201="",COUNTIF($M$4:M200,IF(ISERROR($R201*1),LEFT($R201,2)*1,$R201*1))&gt;=1),"-",IF(ISERROR($R201*1),LEFT($R201,2)*1,$R201*1))</f>
        <v>-</v>
      </c>
      <c r="N201" s="320" t="str">
        <f>IF(OR(L201="",COUNTIF($N$4:N200,V201*1)&gt;=1),"-",V201*1)</f>
        <v>-</v>
      </c>
      <c r="O201" s="335"/>
      <c r="P201" s="335"/>
      <c r="Q201" s="335"/>
      <c r="R201" s="335"/>
      <c r="S201" s="336"/>
      <c r="T201" s="337"/>
      <c r="U201" s="338"/>
      <c r="V201" s="336"/>
      <c r="W201" s="335"/>
    </row>
    <row r="202" spans="12:23" hidden="1">
      <c r="L202" s="320" t="str">
        <f t="shared" si="7"/>
        <v/>
      </c>
      <c r="M202" s="320" t="str">
        <f>IF(OR(L202="",COUNTIF($M$4:M201,IF(ISERROR($R202*1),LEFT($R202,2)*1,$R202*1))&gt;=1),"-",IF(ISERROR($R202*1),LEFT($R202,2)*1,$R202*1))</f>
        <v>-</v>
      </c>
      <c r="N202" s="320" t="str">
        <f>IF(OR(L202="",COUNTIF($N$4:N201,V202*1)&gt;=1),"-",V202*1)</f>
        <v>-</v>
      </c>
      <c r="O202" s="335"/>
      <c r="P202" s="335"/>
      <c r="Q202" s="335"/>
      <c r="R202" s="335"/>
      <c r="S202" s="336"/>
      <c r="T202" s="337"/>
      <c r="U202" s="338"/>
      <c r="V202" s="336"/>
      <c r="W202" s="335"/>
    </row>
    <row r="203" spans="12:23" hidden="1">
      <c r="L203" s="320" t="str">
        <f t="shared" si="7"/>
        <v/>
      </c>
      <c r="M203" s="320" t="str">
        <f>IF(OR(L203="",COUNTIF($M$4:M202,IF(ISERROR($R203*1),LEFT($R203,2)*1,$R203*1))&gt;=1),"-",IF(ISERROR($R203*1),LEFT($R203,2)*1,$R203*1))</f>
        <v>-</v>
      </c>
      <c r="N203" s="320" t="str">
        <f>IF(OR(L203="",COUNTIF($N$4:N202,V203*1)&gt;=1),"-",V203*1)</f>
        <v>-</v>
      </c>
      <c r="O203" s="335"/>
      <c r="P203" s="335"/>
      <c r="Q203" s="335"/>
      <c r="R203" s="335"/>
      <c r="S203" s="336"/>
      <c r="T203" s="337"/>
      <c r="U203" s="338"/>
      <c r="V203" s="336"/>
      <c r="W203" s="335"/>
    </row>
    <row r="204" spans="12:23" hidden="1">
      <c r="L204" s="320" t="str">
        <f t="shared" si="7"/>
        <v/>
      </c>
      <c r="M204" s="320" t="str">
        <f>IF(OR(L204="",COUNTIF($M$4:M203,IF(ISERROR($R204*1),LEFT($R204,2)*1,$R204*1))&gt;=1),"-",IF(ISERROR($R204*1),LEFT($R204,2)*1,$R204*1))</f>
        <v>-</v>
      </c>
      <c r="N204" s="320" t="str">
        <f>IF(OR(L204="",COUNTIF($N$4:N203,V204*1)&gt;=1),"-",V204*1)</f>
        <v>-</v>
      </c>
      <c r="O204" s="335"/>
      <c r="P204" s="335"/>
      <c r="Q204" s="335"/>
      <c r="R204" s="335"/>
      <c r="S204" s="336"/>
      <c r="T204" s="337"/>
      <c r="U204" s="338"/>
      <c r="V204" s="336"/>
      <c r="W204" s="335"/>
    </row>
    <row r="205" spans="12:23" hidden="1">
      <c r="L205" s="320" t="str">
        <f t="shared" si="7"/>
        <v/>
      </c>
      <c r="M205" s="320" t="str">
        <f>IF(OR(L205="",COUNTIF($M$4:M204,IF(ISERROR($R205*1),LEFT($R205,2)*1,$R205*1))&gt;=1),"-",IF(ISERROR($R205*1),LEFT($R205,2)*1,$R205*1))</f>
        <v>-</v>
      </c>
      <c r="N205" s="320" t="str">
        <f>IF(OR(L205="",COUNTIF($N$4:N204,V205*1)&gt;=1),"-",V205*1)</f>
        <v>-</v>
      </c>
      <c r="O205" s="335"/>
      <c r="P205" s="335"/>
      <c r="Q205" s="335"/>
      <c r="R205" s="335"/>
      <c r="S205" s="336"/>
      <c r="T205" s="337"/>
      <c r="U205" s="338"/>
      <c r="V205" s="336"/>
      <c r="W205" s="335"/>
    </row>
    <row r="206" spans="12:23" hidden="1">
      <c r="L206" s="320" t="str">
        <f t="shared" si="7"/>
        <v/>
      </c>
      <c r="M206" s="320" t="str">
        <f>IF(OR(L206="",COUNTIF($M$4:M205,IF(ISERROR($R206*1),LEFT($R206,2)*1,$R206*1))&gt;=1),"-",IF(ISERROR($R206*1),LEFT($R206,2)*1,$R206*1))</f>
        <v>-</v>
      </c>
      <c r="N206" s="320" t="str">
        <f>IF(OR(L206="",COUNTIF($N$4:N205,V206*1)&gt;=1),"-",V206*1)</f>
        <v>-</v>
      </c>
      <c r="O206" s="335"/>
      <c r="P206" s="335"/>
      <c r="Q206" s="335"/>
      <c r="R206" s="335"/>
      <c r="S206" s="336"/>
      <c r="T206" s="337"/>
      <c r="U206" s="338"/>
      <c r="V206" s="336"/>
      <c r="W206" s="335"/>
    </row>
    <row r="207" spans="12:23" hidden="1">
      <c r="L207" s="320" t="str">
        <f t="shared" si="7"/>
        <v/>
      </c>
      <c r="M207" s="320" t="str">
        <f>IF(OR(L207="",COUNTIF($M$4:M206,IF(ISERROR($R207*1),LEFT($R207,2)*1,$R207*1))&gt;=1),"-",IF(ISERROR($R207*1),LEFT($R207,2)*1,$R207*1))</f>
        <v>-</v>
      </c>
      <c r="N207" s="320" t="str">
        <f>IF(OR(L207="",COUNTIF($N$4:N206,V207*1)&gt;=1),"-",V207*1)</f>
        <v>-</v>
      </c>
      <c r="O207" s="335"/>
      <c r="P207" s="335"/>
      <c r="Q207" s="335"/>
      <c r="R207" s="335"/>
      <c r="S207" s="336"/>
      <c r="T207" s="337"/>
      <c r="U207" s="338"/>
      <c r="V207" s="336"/>
      <c r="W207" s="335"/>
    </row>
    <row r="208" spans="12:23" hidden="1">
      <c r="L208" s="320" t="str">
        <f t="shared" si="7"/>
        <v/>
      </c>
      <c r="M208" s="320" t="str">
        <f>IF(OR(L208="",COUNTIF($M$4:M207,IF(ISERROR($R208*1),LEFT($R208,2)*1,$R208*1))&gt;=1),"-",IF(ISERROR($R208*1),LEFT($R208,2)*1,$R208*1))</f>
        <v>-</v>
      </c>
      <c r="N208" s="320" t="str">
        <f>IF(OR(L208="",COUNTIF($N$4:N207,V208*1)&gt;=1),"-",V208*1)</f>
        <v>-</v>
      </c>
      <c r="O208" s="335"/>
      <c r="P208" s="335"/>
      <c r="Q208" s="335"/>
      <c r="R208" s="335"/>
      <c r="S208" s="336"/>
      <c r="T208" s="337"/>
      <c r="U208" s="338"/>
      <c r="V208" s="336"/>
      <c r="W208" s="335"/>
    </row>
    <row r="209" spans="12:23" hidden="1">
      <c r="L209" s="320" t="str">
        <f t="shared" si="7"/>
        <v/>
      </c>
      <c r="M209" s="320" t="str">
        <f>IF(OR(L209="",COUNTIF($M$4:M208,IF(ISERROR($R209*1),LEFT($R209,2)*1,$R209*1))&gt;=1),"-",IF(ISERROR($R209*1),LEFT($R209,2)*1,$R209*1))</f>
        <v>-</v>
      </c>
      <c r="N209" s="320" t="str">
        <f>IF(OR(L209="",COUNTIF($N$4:N208,V209*1)&gt;=1),"-",V209*1)</f>
        <v>-</v>
      </c>
      <c r="O209" s="335"/>
      <c r="P209" s="335"/>
      <c r="Q209" s="335"/>
      <c r="R209" s="335"/>
      <c r="S209" s="336"/>
      <c r="T209" s="337"/>
      <c r="U209" s="338"/>
      <c r="V209" s="336"/>
      <c r="W209" s="335"/>
    </row>
    <row r="210" spans="12:23" hidden="1">
      <c r="L210" s="320" t="str">
        <f t="shared" si="7"/>
        <v/>
      </c>
      <c r="M210" s="320" t="str">
        <f>IF(OR(L210="",COUNTIF($M$4:M209,IF(ISERROR($R210*1),LEFT($R210,2)*1,$R210*1))&gt;=1),"-",IF(ISERROR($R210*1),LEFT($R210,2)*1,$R210*1))</f>
        <v>-</v>
      </c>
      <c r="N210" s="320" t="str">
        <f>IF(OR(L210="",COUNTIF($N$4:N209,V210*1)&gt;=1),"-",V210*1)</f>
        <v>-</v>
      </c>
      <c r="O210" s="335"/>
      <c r="P210" s="335"/>
      <c r="Q210" s="335"/>
      <c r="R210" s="335"/>
      <c r="S210" s="336"/>
      <c r="T210" s="337"/>
      <c r="U210" s="338"/>
      <c r="V210" s="336"/>
      <c r="W210" s="335"/>
    </row>
    <row r="211" spans="12:23" hidden="1">
      <c r="L211" s="320" t="str">
        <f t="shared" si="7"/>
        <v/>
      </c>
      <c r="M211" s="320" t="str">
        <f>IF(OR(L211="",COUNTIF($M$4:M210,IF(ISERROR($R211*1),LEFT($R211,2)*1,$R211*1))&gt;=1),"-",IF(ISERROR($R211*1),LEFT($R211,2)*1,$R211*1))</f>
        <v>-</v>
      </c>
      <c r="N211" s="320" t="str">
        <f>IF(OR(L211="",COUNTIF($N$4:N210,V211*1)&gt;=1),"-",V211*1)</f>
        <v>-</v>
      </c>
      <c r="O211" s="335"/>
      <c r="P211" s="335"/>
      <c r="Q211" s="335"/>
      <c r="R211" s="335"/>
      <c r="S211" s="336"/>
      <c r="T211" s="337"/>
      <c r="U211" s="338"/>
      <c r="V211" s="336"/>
      <c r="W211" s="335"/>
    </row>
    <row r="212" spans="12:23" hidden="1">
      <c r="L212" s="320" t="str">
        <f t="shared" si="7"/>
        <v/>
      </c>
      <c r="M212" s="320" t="str">
        <f>IF(OR(L212="",COUNTIF($M$4:M211,IF(ISERROR($R212*1),LEFT($R212,2)*1,$R212*1))&gt;=1),"-",IF(ISERROR($R212*1),LEFT($R212,2)*1,$R212*1))</f>
        <v>-</v>
      </c>
      <c r="N212" s="320" t="str">
        <f>IF(OR(L212="",COUNTIF($N$4:N211,V212*1)&gt;=1),"-",V212*1)</f>
        <v>-</v>
      </c>
      <c r="O212" s="335"/>
      <c r="P212" s="335"/>
      <c r="Q212" s="335"/>
      <c r="R212" s="335"/>
      <c r="S212" s="336"/>
      <c r="T212" s="337"/>
      <c r="U212" s="338"/>
      <c r="V212" s="336"/>
      <c r="W212" s="335"/>
    </row>
    <row r="213" spans="12:23" hidden="1">
      <c r="L213" s="320" t="str">
        <f t="shared" si="7"/>
        <v/>
      </c>
      <c r="M213" s="320" t="str">
        <f>IF(OR(L213="",COUNTIF($M$4:M212,IF(ISERROR($R213*1),LEFT($R213,2)*1,$R213*1))&gt;=1),"-",IF(ISERROR($R213*1),LEFT($R213,2)*1,$R213*1))</f>
        <v>-</v>
      </c>
      <c r="N213" s="320" t="str">
        <f>IF(OR(L213="",COUNTIF($N$4:N212,V213*1)&gt;=1),"-",V213*1)</f>
        <v>-</v>
      </c>
      <c r="O213" s="335"/>
      <c r="P213" s="335"/>
      <c r="Q213" s="335"/>
      <c r="R213" s="335"/>
      <c r="S213" s="336"/>
      <c r="T213" s="337"/>
      <c r="U213" s="338"/>
      <c r="V213" s="336"/>
      <c r="W213" s="335"/>
    </row>
    <row r="214" spans="12:23" hidden="1">
      <c r="L214" s="320" t="str">
        <f t="shared" si="7"/>
        <v/>
      </c>
      <c r="M214" s="320" t="str">
        <f>IF(OR(L214="",COUNTIF($M$4:M213,IF(ISERROR($R214*1),LEFT($R214,2)*1,$R214*1))&gt;=1),"-",IF(ISERROR($R214*1),LEFT($R214,2)*1,$R214*1))</f>
        <v>-</v>
      </c>
      <c r="N214" s="320" t="str">
        <f>IF(OR(L214="",COUNTIF($N$4:N213,V214*1)&gt;=1),"-",V214*1)</f>
        <v>-</v>
      </c>
      <c r="O214" s="335"/>
      <c r="P214" s="335"/>
      <c r="Q214" s="335"/>
      <c r="R214" s="335"/>
      <c r="S214" s="336"/>
      <c r="T214" s="337"/>
      <c r="U214" s="338"/>
      <c r="V214" s="336"/>
      <c r="W214" s="335"/>
    </row>
    <row r="215" spans="12:23" hidden="1">
      <c r="L215" s="320" t="str">
        <f t="shared" si="7"/>
        <v/>
      </c>
      <c r="M215" s="320" t="str">
        <f>IF(OR(L215="",COUNTIF($M$4:M214,IF(ISERROR($R215*1),LEFT($R215,2)*1,$R215*1))&gt;=1),"-",IF(ISERROR($R215*1),LEFT($R215,2)*1,$R215*1))</f>
        <v>-</v>
      </c>
      <c r="N215" s="320" t="str">
        <f>IF(OR(L215="",COUNTIF($N$4:N214,V215*1)&gt;=1),"-",V215*1)</f>
        <v>-</v>
      </c>
      <c r="O215" s="335"/>
      <c r="P215" s="335"/>
      <c r="Q215" s="335"/>
      <c r="R215" s="335"/>
      <c r="S215" s="336"/>
      <c r="T215" s="337"/>
      <c r="U215" s="338"/>
      <c r="V215" s="336"/>
      <c r="W215" s="335"/>
    </row>
    <row r="216" spans="12:23" hidden="1">
      <c r="L216" s="320" t="str">
        <f t="shared" si="7"/>
        <v/>
      </c>
      <c r="M216" s="320" t="str">
        <f>IF(OR(L216="",COUNTIF($M$4:M215,IF(ISERROR($R216*1),LEFT($R216,2)*1,$R216*1))&gt;=1),"-",IF(ISERROR($R216*1),LEFT($R216,2)*1,$R216*1))</f>
        <v>-</v>
      </c>
      <c r="N216" s="320" t="str">
        <f>IF(OR(L216="",COUNTIF($N$4:N215,V216*1)&gt;=1),"-",V216*1)</f>
        <v>-</v>
      </c>
      <c r="O216" s="335"/>
      <c r="P216" s="335"/>
      <c r="Q216" s="335"/>
      <c r="R216" s="335"/>
      <c r="S216" s="336"/>
      <c r="T216" s="337"/>
      <c r="U216" s="338"/>
      <c r="V216" s="336"/>
      <c r="W216" s="335"/>
    </row>
    <row r="217" spans="12:23" hidden="1">
      <c r="L217" s="320" t="str">
        <f t="shared" si="7"/>
        <v/>
      </c>
      <c r="M217" s="320" t="str">
        <f>IF(OR(L217="",COUNTIF($M$4:M216,IF(ISERROR($R217*1),LEFT($R217,2)*1,$R217*1))&gt;=1),"-",IF(ISERROR($R217*1),LEFT($R217,2)*1,$R217*1))</f>
        <v>-</v>
      </c>
      <c r="N217" s="320" t="str">
        <f>IF(OR(L217="",COUNTIF($N$4:N216,V217*1)&gt;=1),"-",V217*1)</f>
        <v>-</v>
      </c>
      <c r="O217" s="335"/>
      <c r="P217" s="335"/>
      <c r="Q217" s="335"/>
      <c r="R217" s="335"/>
      <c r="S217" s="336"/>
      <c r="T217" s="337"/>
      <c r="U217" s="338"/>
      <c r="V217" s="336"/>
      <c r="W217" s="335"/>
    </row>
    <row r="218" spans="12:23" hidden="1">
      <c r="L218" s="320" t="str">
        <f t="shared" si="7"/>
        <v/>
      </c>
      <c r="M218" s="320" t="str">
        <f>IF(OR(L218="",COUNTIF($M$4:M217,IF(ISERROR($R218*1),LEFT($R218,2)*1,$R218*1))&gt;=1),"-",IF(ISERROR($R218*1),LEFT($R218,2)*1,$R218*1))</f>
        <v>-</v>
      </c>
      <c r="N218" s="320" t="str">
        <f>IF(OR(L218="",COUNTIF($N$4:N217,V218*1)&gt;=1),"-",V218*1)</f>
        <v>-</v>
      </c>
      <c r="O218" s="335"/>
      <c r="P218" s="335"/>
      <c r="Q218" s="335"/>
      <c r="R218" s="335"/>
      <c r="S218" s="336"/>
      <c r="T218" s="337"/>
      <c r="U218" s="338"/>
      <c r="V218" s="336"/>
      <c r="W218" s="335"/>
    </row>
    <row r="219" spans="12:23" hidden="1">
      <c r="L219" s="320" t="str">
        <f t="shared" si="7"/>
        <v/>
      </c>
      <c r="M219" s="320" t="str">
        <f>IF(OR(L219="",COUNTIF($M$4:M218,IF(ISERROR($R219*1),LEFT($R219,2)*1,$R219*1))&gt;=1),"-",IF(ISERROR($R219*1),LEFT($R219,2)*1,$R219*1))</f>
        <v>-</v>
      </c>
      <c r="N219" s="320" t="str">
        <f>IF(OR(L219="",COUNTIF($N$4:N218,V219*1)&gt;=1),"-",V219*1)</f>
        <v>-</v>
      </c>
      <c r="O219" s="335"/>
      <c r="P219" s="335"/>
      <c r="Q219" s="335"/>
      <c r="R219" s="335"/>
      <c r="S219" s="336"/>
      <c r="T219" s="337"/>
      <c r="U219" s="338"/>
      <c r="V219" s="336"/>
      <c r="W219" s="335"/>
    </row>
    <row r="220" spans="12:23" hidden="1">
      <c r="L220" s="320" t="str">
        <f t="shared" si="7"/>
        <v/>
      </c>
      <c r="M220" s="320" t="str">
        <f>IF(OR(L220="",COUNTIF($M$4:M219,IF(ISERROR($R220*1),LEFT($R220,2)*1,$R220*1))&gt;=1),"-",IF(ISERROR($R220*1),LEFT($R220,2)*1,$R220*1))</f>
        <v>-</v>
      </c>
      <c r="N220" s="320" t="str">
        <f>IF(OR(L220="",COUNTIF($N$4:N219,V220*1)&gt;=1),"-",V220*1)</f>
        <v>-</v>
      </c>
      <c r="O220" s="335"/>
      <c r="P220" s="335"/>
      <c r="Q220" s="335"/>
      <c r="R220" s="335"/>
      <c r="S220" s="336"/>
      <c r="T220" s="337"/>
      <c r="U220" s="338"/>
      <c r="V220" s="336"/>
      <c r="W220" s="335"/>
    </row>
    <row r="221" spans="12:23" hidden="1">
      <c r="L221" s="320" t="str">
        <f t="shared" si="7"/>
        <v/>
      </c>
      <c r="M221" s="320" t="str">
        <f>IF(OR(L221="",COUNTIF($M$4:M220,IF(ISERROR($R221*1),LEFT($R221,2)*1,$R221*1))&gt;=1),"-",IF(ISERROR($R221*1),LEFT($R221,2)*1,$R221*1))</f>
        <v>-</v>
      </c>
      <c r="N221" s="320" t="str">
        <f>IF(OR(L221="",COUNTIF($N$4:N220,V221*1)&gt;=1),"-",V221*1)</f>
        <v>-</v>
      </c>
      <c r="O221" s="335"/>
      <c r="P221" s="335"/>
      <c r="Q221" s="335"/>
      <c r="R221" s="335"/>
      <c r="S221" s="336"/>
      <c r="T221" s="337"/>
      <c r="U221" s="338"/>
      <c r="V221" s="336"/>
      <c r="W221" s="335"/>
    </row>
    <row r="222" spans="12:23" hidden="1">
      <c r="L222" s="320" t="str">
        <f t="shared" si="7"/>
        <v/>
      </c>
      <c r="M222" s="320" t="str">
        <f>IF(OR(L222="",COUNTIF($M$4:M221,IF(ISERROR($R222*1),LEFT($R222,2)*1,$R222*1))&gt;=1),"-",IF(ISERROR($R222*1),LEFT($R222,2)*1,$R222*1))</f>
        <v>-</v>
      </c>
      <c r="N222" s="320" t="str">
        <f>IF(OR(L222="",COUNTIF($N$4:N221,V222*1)&gt;=1),"-",V222*1)</f>
        <v>-</v>
      </c>
      <c r="O222" s="335"/>
      <c r="P222" s="335"/>
      <c r="Q222" s="335"/>
      <c r="R222" s="335"/>
      <c r="S222" s="336"/>
      <c r="T222" s="337"/>
      <c r="U222" s="338"/>
      <c r="V222" s="336"/>
      <c r="W222" s="335"/>
    </row>
    <row r="223" spans="12:23" hidden="1">
      <c r="L223" s="320" t="str">
        <f t="shared" si="7"/>
        <v/>
      </c>
      <c r="M223" s="320" t="str">
        <f>IF(OR(L223="",COUNTIF($M$4:M222,IF(ISERROR($R223*1),LEFT($R223,2)*1,$R223*1))&gt;=1),"-",IF(ISERROR($R223*1),LEFT($R223,2)*1,$R223*1))</f>
        <v>-</v>
      </c>
      <c r="N223" s="320" t="str">
        <f>IF(OR(L223="",COUNTIF($N$4:N222,V223*1)&gt;=1),"-",V223*1)</f>
        <v>-</v>
      </c>
      <c r="O223" s="335"/>
      <c r="P223" s="335"/>
      <c r="Q223" s="335"/>
      <c r="R223" s="335"/>
      <c r="S223" s="336"/>
      <c r="T223" s="337"/>
      <c r="U223" s="338"/>
      <c r="V223" s="336"/>
      <c r="W223" s="335"/>
    </row>
    <row r="224" spans="12:23" hidden="1">
      <c r="L224" s="320" t="str">
        <f t="shared" si="7"/>
        <v/>
      </c>
      <c r="M224" s="320" t="str">
        <f>IF(OR(L224="",COUNTIF($M$4:M223,IF(ISERROR($R224*1),LEFT($R224,2)*1,$R224*1))&gt;=1),"-",IF(ISERROR($R224*1),LEFT($R224,2)*1,$R224*1))</f>
        <v>-</v>
      </c>
      <c r="N224" s="320" t="str">
        <f>IF(OR(L224="",COUNTIF($N$4:N223,V224*1)&gt;=1),"-",V224*1)</f>
        <v>-</v>
      </c>
      <c r="O224" s="335"/>
      <c r="P224" s="335"/>
      <c r="Q224" s="335"/>
      <c r="R224" s="335"/>
      <c r="S224" s="336"/>
      <c r="T224" s="337"/>
      <c r="U224" s="338"/>
      <c r="V224" s="336"/>
      <c r="W224" s="335"/>
    </row>
    <row r="225" spans="12:23" hidden="1">
      <c r="L225" s="320" t="str">
        <f t="shared" si="7"/>
        <v/>
      </c>
      <c r="M225" s="320" t="str">
        <f>IF(OR(L225="",COUNTIF($M$4:M224,IF(ISERROR($R225*1),LEFT($R225,2)*1,$R225*1))&gt;=1),"-",IF(ISERROR($R225*1),LEFT($R225,2)*1,$R225*1))</f>
        <v>-</v>
      </c>
      <c r="N225" s="320" t="str">
        <f>IF(OR(L225="",COUNTIF($N$4:N224,V225*1)&gt;=1),"-",V225*1)</f>
        <v>-</v>
      </c>
      <c r="O225" s="335"/>
      <c r="P225" s="335"/>
      <c r="Q225" s="335"/>
      <c r="R225" s="335"/>
      <c r="S225" s="336"/>
      <c r="T225" s="337"/>
      <c r="U225" s="338"/>
      <c r="V225" s="336"/>
      <c r="W225" s="335"/>
    </row>
    <row r="226" spans="12:23" hidden="1">
      <c r="L226" s="320" t="str">
        <f t="shared" si="7"/>
        <v/>
      </c>
      <c r="M226" s="320" t="str">
        <f>IF(OR(L226="",COUNTIF($M$4:M225,IF(ISERROR($R226*1),LEFT($R226,2)*1,$R226*1))&gt;=1),"-",IF(ISERROR($R226*1),LEFT($R226,2)*1,$R226*1))</f>
        <v>-</v>
      </c>
      <c r="N226" s="320" t="str">
        <f>IF(OR(L226="",COUNTIF($N$4:N225,V226*1)&gt;=1),"-",V226*1)</f>
        <v>-</v>
      </c>
      <c r="O226" s="335"/>
      <c r="P226" s="335"/>
      <c r="Q226" s="335"/>
      <c r="R226" s="335"/>
      <c r="S226" s="336"/>
      <c r="T226" s="337"/>
      <c r="U226" s="338"/>
      <c r="V226" s="336"/>
      <c r="W226" s="335"/>
    </row>
    <row r="227" spans="12:23" hidden="1">
      <c r="L227" s="320" t="str">
        <f t="shared" si="7"/>
        <v/>
      </c>
      <c r="M227" s="320" t="str">
        <f>IF(OR(L227="",COUNTIF($M$4:M226,IF(ISERROR($R227*1),LEFT($R227,2)*1,$R227*1))&gt;=1),"-",IF(ISERROR($R227*1),LEFT($R227,2)*1,$R227*1))</f>
        <v>-</v>
      </c>
      <c r="N227" s="320" t="str">
        <f>IF(OR(L227="",COUNTIF($N$4:N226,V227*1)&gt;=1),"-",V227*1)</f>
        <v>-</v>
      </c>
      <c r="O227" s="335"/>
      <c r="P227" s="335"/>
      <c r="Q227" s="335"/>
      <c r="R227" s="335"/>
      <c r="S227" s="336"/>
      <c r="T227" s="337"/>
      <c r="U227" s="338"/>
      <c r="V227" s="336"/>
      <c r="W227" s="335"/>
    </row>
    <row r="228" spans="12:23" hidden="1">
      <c r="L228" s="320" t="str">
        <f t="shared" si="7"/>
        <v/>
      </c>
      <c r="M228" s="320" t="str">
        <f>IF(OR(L228="",COUNTIF($M$4:M227,IF(ISERROR($R228*1),LEFT($R228,2)*1,$R228*1))&gt;=1),"-",IF(ISERROR($R228*1),LEFT($R228,2)*1,$R228*1))</f>
        <v>-</v>
      </c>
      <c r="N228" s="320" t="str">
        <f>IF(OR(L228="",COUNTIF($N$4:N227,V228*1)&gt;=1),"-",V228*1)</f>
        <v>-</v>
      </c>
      <c r="O228" s="335"/>
      <c r="P228" s="335"/>
      <c r="Q228" s="335"/>
      <c r="R228" s="335"/>
      <c r="S228" s="336"/>
      <c r="T228" s="337"/>
      <c r="U228" s="338"/>
      <c r="V228" s="336"/>
      <c r="W228" s="335"/>
    </row>
    <row r="229" spans="12:23" hidden="1">
      <c r="L229" s="320" t="str">
        <f t="shared" si="7"/>
        <v/>
      </c>
      <c r="M229" s="320" t="str">
        <f>IF(OR(L229="",COUNTIF($M$4:M228,IF(ISERROR($R229*1),LEFT($R229,2)*1,$R229*1))&gt;=1),"-",IF(ISERROR($R229*1),LEFT($R229,2)*1,$R229*1))</f>
        <v>-</v>
      </c>
      <c r="N229" s="320" t="str">
        <f>IF(OR(L229="",COUNTIF($N$4:N228,V229*1)&gt;=1),"-",V229*1)</f>
        <v>-</v>
      </c>
      <c r="O229" s="335"/>
      <c r="P229" s="335"/>
      <c r="Q229" s="335"/>
      <c r="R229" s="335"/>
      <c r="S229" s="336"/>
      <c r="T229" s="337"/>
      <c r="U229" s="338"/>
      <c r="V229" s="336"/>
      <c r="W229" s="335"/>
    </row>
    <row r="230" spans="12:23" hidden="1">
      <c r="L230" s="320" t="str">
        <f t="shared" si="7"/>
        <v/>
      </c>
      <c r="M230" s="320" t="str">
        <f>IF(OR(L230="",COUNTIF($M$4:M229,IF(ISERROR($R230*1),LEFT($R230,2)*1,$R230*1))&gt;=1),"-",IF(ISERROR($R230*1),LEFT($R230,2)*1,$R230*1))</f>
        <v>-</v>
      </c>
      <c r="N230" s="320" t="str">
        <f>IF(OR(L230="",COUNTIF($N$4:N229,V230*1)&gt;=1),"-",V230*1)</f>
        <v>-</v>
      </c>
      <c r="O230" s="335"/>
      <c r="P230" s="335"/>
      <c r="Q230" s="335"/>
      <c r="R230" s="335"/>
      <c r="S230" s="336"/>
      <c r="T230" s="337"/>
      <c r="U230" s="338"/>
      <c r="V230" s="336"/>
      <c r="W230" s="335"/>
    </row>
    <row r="231" spans="12:23" hidden="1">
      <c r="L231" s="320" t="str">
        <f t="shared" si="7"/>
        <v/>
      </c>
      <c r="M231" s="320" t="str">
        <f>IF(OR(L231="",COUNTIF($M$4:M230,IF(ISERROR($R231*1),LEFT($R231,2)*1,$R231*1))&gt;=1),"-",IF(ISERROR($R231*1),LEFT($R231,2)*1,$R231*1))</f>
        <v>-</v>
      </c>
      <c r="N231" s="320" t="str">
        <f>IF(OR(L231="",COUNTIF($N$4:N230,V231*1)&gt;=1),"-",V231*1)</f>
        <v>-</v>
      </c>
      <c r="O231" s="335"/>
      <c r="P231" s="335"/>
      <c r="Q231" s="335"/>
      <c r="R231" s="335"/>
      <c r="S231" s="336"/>
      <c r="T231" s="337"/>
      <c r="U231" s="338"/>
      <c r="V231" s="336"/>
      <c r="W231" s="335"/>
    </row>
    <row r="232" spans="12:23" hidden="1">
      <c r="L232" s="320" t="str">
        <f t="shared" si="7"/>
        <v/>
      </c>
      <c r="M232" s="320" t="str">
        <f>IF(OR(L232="",COUNTIF($M$4:M231,IF(ISERROR($R232*1),LEFT($R232,2)*1,$R232*1))&gt;=1),"-",IF(ISERROR($R232*1),LEFT($R232,2)*1,$R232*1))</f>
        <v>-</v>
      </c>
      <c r="N232" s="320" t="str">
        <f>IF(OR(L232="",COUNTIF($N$4:N231,V232*1)&gt;=1),"-",V232*1)</f>
        <v>-</v>
      </c>
      <c r="O232" s="335"/>
      <c r="P232" s="335"/>
      <c r="Q232" s="335"/>
      <c r="R232" s="335"/>
      <c r="S232" s="336"/>
      <c r="T232" s="337"/>
      <c r="U232" s="338"/>
      <c r="V232" s="336"/>
      <c r="W232" s="335"/>
    </row>
    <row r="233" spans="12:23" hidden="1">
      <c r="L233" s="320" t="str">
        <f t="shared" si="7"/>
        <v/>
      </c>
      <c r="M233" s="320" t="str">
        <f>IF(OR(L233="",COUNTIF($M$4:M232,IF(ISERROR($R233*1),LEFT($R233,2)*1,$R233*1))&gt;=1),"-",IF(ISERROR($R233*1),LEFT($R233,2)*1,$R233*1))</f>
        <v>-</v>
      </c>
      <c r="N233" s="320" t="str">
        <f>IF(OR(L233="",COUNTIF($N$4:N232,V233*1)&gt;=1),"-",V233*1)</f>
        <v>-</v>
      </c>
      <c r="O233" s="335"/>
      <c r="P233" s="335"/>
      <c r="Q233" s="335"/>
      <c r="R233" s="335"/>
      <c r="S233" s="336"/>
      <c r="T233" s="337"/>
      <c r="U233" s="338"/>
      <c r="V233" s="336"/>
      <c r="W233" s="335"/>
    </row>
    <row r="234" spans="12:23" hidden="1">
      <c r="L234" s="320" t="str">
        <f t="shared" si="7"/>
        <v/>
      </c>
      <c r="M234" s="320" t="str">
        <f>IF(OR(L234="",COUNTIF($M$4:M233,IF(ISERROR($R234*1),LEFT($R234,2)*1,$R234*1))&gt;=1),"-",IF(ISERROR($R234*1),LEFT($R234,2)*1,$R234*1))</f>
        <v>-</v>
      </c>
      <c r="N234" s="320" t="str">
        <f>IF(OR(L234="",COUNTIF($N$4:N233,V234*1)&gt;=1),"-",V234*1)</f>
        <v>-</v>
      </c>
      <c r="O234" s="335"/>
      <c r="P234" s="335"/>
      <c r="Q234" s="335"/>
      <c r="R234" s="335"/>
      <c r="S234" s="336"/>
      <c r="T234" s="337"/>
      <c r="U234" s="338"/>
      <c r="V234" s="336"/>
      <c r="W234" s="335"/>
    </row>
    <row r="235" spans="12:23" hidden="1">
      <c r="L235" s="320" t="str">
        <f t="shared" si="7"/>
        <v/>
      </c>
      <c r="M235" s="320" t="str">
        <f>IF(OR(L235="",COUNTIF($M$4:M234,IF(ISERROR($R235*1),LEFT($R235,2)*1,$R235*1))&gt;=1),"-",IF(ISERROR($R235*1),LEFT($R235,2)*1,$R235*1))</f>
        <v>-</v>
      </c>
      <c r="N235" s="320" t="str">
        <f>IF(OR(L235="",COUNTIF($N$4:N234,V235*1)&gt;=1),"-",V235*1)</f>
        <v>-</v>
      </c>
      <c r="O235" s="335"/>
      <c r="P235" s="335"/>
      <c r="Q235" s="335"/>
      <c r="R235" s="335"/>
      <c r="S235" s="336"/>
      <c r="T235" s="337"/>
      <c r="U235" s="338"/>
      <c r="V235" s="336"/>
      <c r="W235" s="335"/>
    </row>
    <row r="236" spans="12:23" hidden="1">
      <c r="L236" s="320" t="str">
        <f t="shared" si="7"/>
        <v/>
      </c>
      <c r="M236" s="320" t="str">
        <f>IF(OR(L236="",COUNTIF($M$4:M235,IF(ISERROR($R236*1),LEFT($R236,2)*1,$R236*1))&gt;=1),"-",IF(ISERROR($R236*1),LEFT($R236,2)*1,$R236*1))</f>
        <v>-</v>
      </c>
      <c r="N236" s="320" t="str">
        <f>IF(OR(L236="",COUNTIF($N$4:N235,V236*1)&gt;=1),"-",V236*1)</f>
        <v>-</v>
      </c>
      <c r="O236" s="335"/>
      <c r="P236" s="335"/>
      <c r="Q236" s="335"/>
      <c r="R236" s="335"/>
      <c r="S236" s="336"/>
      <c r="T236" s="337"/>
      <c r="U236" s="338"/>
      <c r="V236" s="336"/>
      <c r="W236" s="335"/>
    </row>
    <row r="237" spans="12:23" hidden="1">
      <c r="L237" s="320" t="str">
        <f t="shared" si="7"/>
        <v/>
      </c>
      <c r="M237" s="320" t="str">
        <f>IF(OR(L237="",COUNTIF($M$4:M236,IF(ISERROR($R237*1),LEFT($R237,2)*1,$R237*1))&gt;=1),"-",IF(ISERROR($R237*1),LEFT($R237,2)*1,$R237*1))</f>
        <v>-</v>
      </c>
      <c r="N237" s="320" t="str">
        <f>IF(OR(L237="",COUNTIF($N$4:N236,V237*1)&gt;=1),"-",V237*1)</f>
        <v>-</v>
      </c>
      <c r="O237" s="335"/>
      <c r="P237" s="335"/>
      <c r="Q237" s="335"/>
      <c r="R237" s="335"/>
      <c r="S237" s="336"/>
      <c r="T237" s="337"/>
      <c r="U237" s="338"/>
      <c r="V237" s="336"/>
      <c r="W237" s="335"/>
    </row>
    <row r="238" spans="12:23" hidden="1">
      <c r="L238" s="320" t="str">
        <f t="shared" si="7"/>
        <v/>
      </c>
      <c r="M238" s="320" t="str">
        <f>IF(OR(L238="",COUNTIF($M$4:M237,IF(ISERROR($R238*1),LEFT($R238,2)*1,$R238*1))&gt;=1),"-",IF(ISERROR($R238*1),LEFT($R238,2)*1,$R238*1))</f>
        <v>-</v>
      </c>
      <c r="N238" s="320" t="str">
        <f>IF(OR(L238="",COUNTIF($N$4:N237,V238*1)&gt;=1),"-",V238*1)</f>
        <v>-</v>
      </c>
      <c r="O238" s="335"/>
      <c r="P238" s="335"/>
      <c r="Q238" s="335"/>
      <c r="R238" s="335"/>
      <c r="S238" s="336"/>
      <c r="T238" s="337"/>
      <c r="U238" s="338"/>
      <c r="V238" s="336"/>
      <c r="W238" s="335"/>
    </row>
    <row r="239" spans="12:23" hidden="1">
      <c r="L239" s="320" t="str">
        <f t="shared" si="7"/>
        <v/>
      </c>
      <c r="M239" s="320" t="str">
        <f>IF(OR(L239="",COUNTIF($M$4:M238,IF(ISERROR($R239*1),LEFT($R239,2)*1,$R239*1))&gt;=1),"-",IF(ISERROR($R239*1),LEFT($R239,2)*1,$R239*1))</f>
        <v>-</v>
      </c>
      <c r="N239" s="320" t="str">
        <f>IF(OR(L239="",COUNTIF($N$4:N238,V239*1)&gt;=1),"-",V239*1)</f>
        <v>-</v>
      </c>
      <c r="O239" s="335"/>
      <c r="P239" s="335"/>
      <c r="Q239" s="335"/>
      <c r="R239" s="335"/>
      <c r="S239" s="336"/>
      <c r="T239" s="337"/>
      <c r="U239" s="338"/>
      <c r="V239" s="336"/>
      <c r="W239" s="335"/>
    </row>
    <row r="240" spans="12:23" hidden="1">
      <c r="L240" s="320" t="str">
        <f t="shared" si="7"/>
        <v/>
      </c>
      <c r="M240" s="320" t="str">
        <f>IF(OR(L240="",COUNTIF($M$4:M239,IF(ISERROR($R240*1),LEFT($R240,2)*1,$R240*1))&gt;=1),"-",IF(ISERROR($R240*1),LEFT($R240,2)*1,$R240*1))</f>
        <v>-</v>
      </c>
      <c r="N240" s="320" t="str">
        <f>IF(OR(L240="",COUNTIF($N$4:N239,V240*1)&gt;=1),"-",V240*1)</f>
        <v>-</v>
      </c>
      <c r="O240" s="335"/>
      <c r="P240" s="335"/>
      <c r="Q240" s="335"/>
      <c r="R240" s="335"/>
      <c r="S240" s="336"/>
      <c r="T240" s="337"/>
      <c r="U240" s="338"/>
      <c r="V240" s="336"/>
      <c r="W240" s="335"/>
    </row>
    <row r="241" spans="12:23" hidden="1">
      <c r="L241" s="320" t="str">
        <f t="shared" si="7"/>
        <v/>
      </c>
      <c r="M241" s="320" t="str">
        <f>IF(OR(L241="",COUNTIF($M$4:M240,IF(ISERROR($R241*1),LEFT($R241,2)*1,$R241*1))&gt;=1),"-",IF(ISERROR($R241*1),LEFT($R241,2)*1,$R241*1))</f>
        <v>-</v>
      </c>
      <c r="N241" s="320" t="str">
        <f>IF(OR(L241="",COUNTIF($N$4:N240,V241*1)&gt;=1),"-",V241*1)</f>
        <v>-</v>
      </c>
      <c r="O241" s="335"/>
      <c r="P241" s="335"/>
      <c r="Q241" s="335"/>
      <c r="R241" s="335"/>
      <c r="S241" s="336"/>
      <c r="T241" s="337"/>
      <c r="U241" s="338"/>
      <c r="V241" s="336"/>
      <c r="W241" s="335"/>
    </row>
    <row r="242" spans="12:23" hidden="1">
      <c r="L242" s="320" t="str">
        <f t="shared" si="7"/>
        <v/>
      </c>
      <c r="M242" s="320" t="str">
        <f>IF(OR(L242="",COUNTIF($M$4:M241,IF(ISERROR($R242*1),LEFT($R242,2)*1,$R242*1))&gt;=1),"-",IF(ISERROR($R242*1),LEFT($R242,2)*1,$R242*1))</f>
        <v>-</v>
      </c>
      <c r="N242" s="320" t="str">
        <f>IF(OR(L242="",COUNTIF($N$4:N241,V242*1)&gt;=1),"-",V242*1)</f>
        <v>-</v>
      </c>
      <c r="O242" s="335"/>
      <c r="P242" s="335"/>
      <c r="Q242" s="335"/>
      <c r="R242" s="335"/>
      <c r="S242" s="336"/>
      <c r="T242" s="337"/>
      <c r="U242" s="338"/>
      <c r="V242" s="336"/>
      <c r="W242" s="335"/>
    </row>
    <row r="243" spans="12:23" hidden="1">
      <c r="L243" s="320" t="str">
        <f t="shared" si="7"/>
        <v/>
      </c>
      <c r="M243" s="320" t="str">
        <f>IF(OR(L243="",COUNTIF($M$4:M242,IF(ISERROR($R243*1),LEFT($R243,2)*1,$R243*1))&gt;=1),"-",IF(ISERROR($R243*1),LEFT($R243,2)*1,$R243*1))</f>
        <v>-</v>
      </c>
      <c r="N243" s="320" t="str">
        <f>IF(OR(L243="",COUNTIF($N$4:N242,V243*1)&gt;=1),"-",V243*1)</f>
        <v>-</v>
      </c>
      <c r="O243" s="335"/>
      <c r="P243" s="335"/>
      <c r="Q243" s="335"/>
      <c r="R243" s="335"/>
      <c r="S243" s="336"/>
      <c r="T243" s="337"/>
      <c r="U243" s="338"/>
      <c r="V243" s="336"/>
      <c r="W243" s="335"/>
    </row>
    <row r="244" spans="12:23" hidden="1">
      <c r="L244" s="320" t="str">
        <f t="shared" si="7"/>
        <v/>
      </c>
      <c r="M244" s="320" t="str">
        <f>IF(OR(L244="",COUNTIF($M$4:M243,IF(ISERROR($R244*1),LEFT($R244,2)*1,$R244*1))&gt;=1),"-",IF(ISERROR($R244*1),LEFT($R244,2)*1,$R244*1))</f>
        <v>-</v>
      </c>
      <c r="N244" s="320" t="str">
        <f>IF(OR(L244="",COUNTIF($N$4:N243,V244*1)&gt;=1),"-",V244*1)</f>
        <v>-</v>
      </c>
      <c r="O244" s="335"/>
      <c r="P244" s="335"/>
      <c r="Q244" s="335"/>
      <c r="R244" s="335"/>
      <c r="S244" s="336"/>
      <c r="T244" s="337"/>
      <c r="U244" s="338"/>
      <c r="V244" s="336"/>
      <c r="W244" s="335"/>
    </row>
    <row r="245" spans="12:23" hidden="1">
      <c r="L245" s="320" t="str">
        <f t="shared" si="7"/>
        <v/>
      </c>
      <c r="M245" s="320" t="str">
        <f>IF(OR(L245="",COUNTIF($M$4:M244,IF(ISERROR($R245*1),LEFT($R245,2)*1,$R245*1))&gt;=1),"-",IF(ISERROR($R245*1),LEFT($R245,2)*1,$R245*1))</f>
        <v>-</v>
      </c>
      <c r="N245" s="320" t="str">
        <f>IF(OR(L245="",COUNTIF($N$4:N244,V245*1)&gt;=1),"-",V245*1)</f>
        <v>-</v>
      </c>
      <c r="O245" s="335"/>
      <c r="P245" s="335"/>
      <c r="Q245" s="335"/>
      <c r="R245" s="335"/>
      <c r="S245" s="336"/>
      <c r="T245" s="337"/>
      <c r="U245" s="338"/>
      <c r="V245" s="336"/>
      <c r="W245" s="335"/>
    </row>
    <row r="246" spans="12:23" hidden="1">
      <c r="L246" s="320" t="str">
        <f t="shared" si="7"/>
        <v/>
      </c>
      <c r="M246" s="320" t="str">
        <f>IF(OR(L246="",COUNTIF($M$4:M245,IF(ISERROR($R246*1),LEFT($R246,2)*1,$R246*1))&gt;=1),"-",IF(ISERROR($R246*1),LEFT($R246,2)*1,$R246*1))</f>
        <v>-</v>
      </c>
      <c r="N246" s="320" t="str">
        <f>IF(OR(L246="",COUNTIF($N$4:N245,V246*1)&gt;=1),"-",V246*1)</f>
        <v>-</v>
      </c>
      <c r="O246" s="335"/>
      <c r="P246" s="335"/>
      <c r="Q246" s="335"/>
      <c r="R246" s="335"/>
      <c r="S246" s="336"/>
      <c r="T246" s="337"/>
      <c r="U246" s="338"/>
      <c r="V246" s="336"/>
      <c r="W246" s="335"/>
    </row>
    <row r="247" spans="12:23" hidden="1">
      <c r="L247" s="320" t="str">
        <f t="shared" si="7"/>
        <v/>
      </c>
      <c r="M247" s="320" t="str">
        <f>IF(OR(L247="",COUNTIF($M$4:M246,IF(ISERROR($R247*1),LEFT($R247,2)*1,$R247*1))&gt;=1),"-",IF(ISERROR($R247*1),LEFT($R247,2)*1,$R247*1))</f>
        <v>-</v>
      </c>
      <c r="N247" s="320" t="str">
        <f>IF(OR(L247="",COUNTIF($N$4:N246,V247*1)&gt;=1),"-",V247*1)</f>
        <v>-</v>
      </c>
      <c r="O247" s="335"/>
      <c r="P247" s="335"/>
      <c r="Q247" s="335"/>
      <c r="R247" s="335"/>
      <c r="S247" s="336"/>
      <c r="T247" s="337"/>
      <c r="U247" s="338"/>
      <c r="V247" s="336"/>
      <c r="W247" s="335"/>
    </row>
    <row r="248" spans="12:23" hidden="1">
      <c r="L248" s="320" t="str">
        <f t="shared" si="7"/>
        <v/>
      </c>
      <c r="M248" s="320" t="str">
        <f>IF(OR(L248="",COUNTIF($M$4:M247,IF(ISERROR($R248*1),LEFT($R248,2)*1,$R248*1))&gt;=1),"-",IF(ISERROR($R248*1),LEFT($R248,2)*1,$R248*1))</f>
        <v>-</v>
      </c>
      <c r="N248" s="320" t="str">
        <f>IF(OR(L248="",COUNTIF($N$4:N247,V248*1)&gt;=1),"-",V248*1)</f>
        <v>-</v>
      </c>
      <c r="O248" s="335"/>
      <c r="P248" s="335"/>
      <c r="Q248" s="335"/>
      <c r="R248" s="335"/>
      <c r="S248" s="336"/>
      <c r="T248" s="337"/>
      <c r="U248" s="338"/>
      <c r="V248" s="336"/>
      <c r="W248" s="335"/>
    </row>
    <row r="249" spans="12:23" hidden="1">
      <c r="L249" s="320" t="str">
        <f t="shared" si="7"/>
        <v/>
      </c>
      <c r="M249" s="320" t="str">
        <f>IF(OR(L249="",COUNTIF($M$4:M248,IF(ISERROR($R249*1),LEFT($R249,2)*1,$R249*1))&gt;=1),"-",IF(ISERROR($R249*1),LEFT($R249,2)*1,$R249*1))</f>
        <v>-</v>
      </c>
      <c r="N249" s="320" t="str">
        <f>IF(OR(L249="",COUNTIF($N$4:N248,V249*1)&gt;=1),"-",V249*1)</f>
        <v>-</v>
      </c>
      <c r="O249" s="335"/>
      <c r="P249" s="335"/>
      <c r="Q249" s="335"/>
      <c r="R249" s="335"/>
      <c r="S249" s="336"/>
      <c r="T249" s="337"/>
      <c r="U249" s="338"/>
      <c r="V249" s="336"/>
      <c r="W249" s="335"/>
    </row>
    <row r="250" spans="12:23" hidden="1">
      <c r="L250" s="320" t="str">
        <f t="shared" si="7"/>
        <v/>
      </c>
      <c r="M250" s="320" t="str">
        <f>IF(OR(L250="",COUNTIF($M$4:M249,IF(ISERROR($R250*1),LEFT($R250,2)*1,$R250*1))&gt;=1),"-",IF(ISERROR($R250*1),LEFT($R250,2)*1,$R250*1))</f>
        <v>-</v>
      </c>
      <c r="N250" s="320" t="str">
        <f>IF(OR(L250="",COUNTIF($N$4:N249,V250*1)&gt;=1),"-",V250*1)</f>
        <v>-</v>
      </c>
      <c r="O250" s="335"/>
      <c r="P250" s="335"/>
      <c r="Q250" s="335"/>
      <c r="R250" s="335"/>
      <c r="S250" s="336"/>
      <c r="T250" s="337"/>
      <c r="U250" s="338"/>
      <c r="V250" s="336"/>
      <c r="W250" s="335"/>
    </row>
    <row r="251" spans="12:23" hidden="1">
      <c r="L251" s="320" t="str">
        <f t="shared" si="7"/>
        <v/>
      </c>
      <c r="M251" s="320" t="str">
        <f>IF(OR(L251="",COUNTIF($M$4:M250,IF(ISERROR($R251*1),LEFT($R251,2)*1,$R251*1))&gt;=1),"-",IF(ISERROR($R251*1),LEFT($R251,2)*1,$R251*1))</f>
        <v>-</v>
      </c>
      <c r="N251" s="320" t="str">
        <f>IF(OR(L251="",COUNTIF($N$4:N250,V251*1)&gt;=1),"-",V251*1)</f>
        <v>-</v>
      </c>
      <c r="O251" s="335"/>
      <c r="P251" s="335"/>
      <c r="Q251" s="335"/>
      <c r="R251" s="335"/>
      <c r="S251" s="336"/>
      <c r="T251" s="337"/>
      <c r="U251" s="338"/>
      <c r="V251" s="336"/>
      <c r="W251" s="335"/>
    </row>
    <row r="252" spans="12:23" hidden="1">
      <c r="L252" s="320" t="str">
        <f t="shared" si="7"/>
        <v/>
      </c>
      <c r="M252" s="320" t="str">
        <f>IF(OR(L252="",COUNTIF($M$4:M251,IF(ISERROR($R252*1),LEFT($R252,2)*1,$R252*1))&gt;=1),"-",IF(ISERROR($R252*1),LEFT($R252,2)*1,$R252*1))</f>
        <v>-</v>
      </c>
      <c r="N252" s="320" t="str">
        <f>IF(OR(L252="",COUNTIF($N$4:N251,V252*1)&gt;=1),"-",V252*1)</f>
        <v>-</v>
      </c>
      <c r="O252" s="335"/>
      <c r="P252" s="335"/>
      <c r="Q252" s="335"/>
      <c r="R252" s="335"/>
      <c r="S252" s="336"/>
      <c r="T252" s="337"/>
      <c r="U252" s="338"/>
      <c r="V252" s="336"/>
      <c r="W252" s="335"/>
    </row>
    <row r="253" spans="12:23" hidden="1">
      <c r="L253" s="320" t="str">
        <f t="shared" si="7"/>
        <v/>
      </c>
      <c r="M253" s="320" t="str">
        <f>IF(OR(L253="",COUNTIF($M$4:M252,IF(ISERROR($R253*1),LEFT($R253,2)*1,$R253*1))&gt;=1),"-",IF(ISERROR($R253*1),LEFT($R253,2)*1,$R253*1))</f>
        <v>-</v>
      </c>
      <c r="N253" s="320" t="str">
        <f>IF(OR(L253="",COUNTIF($N$4:N252,V253*1)&gt;=1),"-",V253*1)</f>
        <v>-</v>
      </c>
      <c r="O253" s="335"/>
      <c r="P253" s="335"/>
      <c r="Q253" s="335"/>
      <c r="R253" s="335"/>
      <c r="S253" s="336"/>
      <c r="T253" s="337"/>
      <c r="U253" s="338"/>
      <c r="V253" s="336"/>
      <c r="W253" s="335"/>
    </row>
    <row r="254" spans="12:23" hidden="1">
      <c r="L254" s="320" t="str">
        <f t="shared" si="7"/>
        <v/>
      </c>
      <c r="M254" s="320" t="str">
        <f>IF(OR(L254="",COUNTIF($M$4:M253,IF(ISERROR($R254*1),LEFT($R254,2)*1,$R254*1))&gt;=1),"-",IF(ISERROR($R254*1),LEFT($R254,2)*1,$R254*1))</f>
        <v>-</v>
      </c>
      <c r="N254" s="320" t="str">
        <f>IF(OR(L254="",COUNTIF($N$4:N253,V254*1)&gt;=1),"-",V254*1)</f>
        <v>-</v>
      </c>
      <c r="O254" s="335"/>
      <c r="P254" s="335"/>
      <c r="Q254" s="335"/>
      <c r="R254" s="335"/>
      <c r="S254" s="336"/>
      <c r="T254" s="337"/>
      <c r="U254" s="338"/>
      <c r="V254" s="336"/>
      <c r="W254" s="335"/>
    </row>
    <row r="255" spans="12:23" hidden="1">
      <c r="L255" s="320" t="str">
        <f t="shared" si="7"/>
        <v/>
      </c>
      <c r="M255" s="320" t="str">
        <f>IF(OR(L255="",COUNTIF($M$4:M254,IF(ISERROR($R255*1),LEFT($R255,2)*1,$R255*1))&gt;=1),"-",IF(ISERROR($R255*1),LEFT($R255,2)*1,$R255*1))</f>
        <v>-</v>
      </c>
      <c r="N255" s="320" t="str">
        <f>IF(OR(L255="",COUNTIF($N$4:N254,V255*1)&gt;=1),"-",V255*1)</f>
        <v>-</v>
      </c>
      <c r="O255" s="335"/>
      <c r="P255" s="335"/>
      <c r="Q255" s="335"/>
      <c r="R255" s="335"/>
      <c r="S255" s="336"/>
      <c r="T255" s="337"/>
      <c r="U255" s="338"/>
      <c r="V255" s="336"/>
      <c r="W255" s="335"/>
    </row>
    <row r="256" spans="12:23" hidden="1">
      <c r="L256" s="320" t="str">
        <f t="shared" si="7"/>
        <v/>
      </c>
      <c r="M256" s="320" t="str">
        <f>IF(OR(L256="",COUNTIF($M$4:M255,IF(ISERROR($R256*1),LEFT($R256,2)*1,$R256*1))&gt;=1),"-",IF(ISERROR($R256*1),LEFT($R256,2)*1,$R256*1))</f>
        <v>-</v>
      </c>
      <c r="N256" s="320" t="str">
        <f>IF(OR(L256="",COUNTIF($N$4:N255,V256*1)&gt;=1),"-",V256*1)</f>
        <v>-</v>
      </c>
      <c r="O256" s="335"/>
      <c r="P256" s="335"/>
      <c r="Q256" s="335"/>
      <c r="R256" s="335"/>
      <c r="S256" s="336"/>
      <c r="T256" s="337"/>
      <c r="U256" s="338"/>
      <c r="V256" s="336"/>
      <c r="W256" s="335"/>
    </row>
    <row r="257" spans="12:23" hidden="1">
      <c r="L257" s="320" t="str">
        <f t="shared" si="7"/>
        <v/>
      </c>
      <c r="M257" s="320" t="str">
        <f>IF(OR(L257="",COUNTIF($M$4:M256,IF(ISERROR($R257*1),LEFT($R257,2)*1,$R257*1))&gt;=1),"-",IF(ISERROR($R257*1),LEFT($R257,2)*1,$R257*1))</f>
        <v>-</v>
      </c>
      <c r="N257" s="320" t="str">
        <f>IF(OR(L257="",COUNTIF($N$4:N256,V257*1)&gt;=1),"-",V257*1)</f>
        <v>-</v>
      </c>
      <c r="O257" s="335"/>
      <c r="P257" s="335"/>
      <c r="Q257" s="335"/>
      <c r="R257" s="335"/>
      <c r="S257" s="336"/>
      <c r="T257" s="337"/>
      <c r="U257" s="338"/>
      <c r="V257" s="336"/>
      <c r="W257" s="335"/>
    </row>
    <row r="258" spans="12:23" hidden="1">
      <c r="L258" s="320" t="str">
        <f t="shared" si="7"/>
        <v/>
      </c>
      <c r="M258" s="320" t="str">
        <f>IF(OR(L258="",COUNTIF($M$4:M257,IF(ISERROR($R258*1),LEFT($R258,2)*1,$R258*1))&gt;=1),"-",IF(ISERROR($R258*1),LEFT($R258,2)*1,$R258*1))</f>
        <v>-</v>
      </c>
      <c r="N258" s="320" t="str">
        <f>IF(OR(L258="",COUNTIF($N$4:N257,V258*1)&gt;=1),"-",V258*1)</f>
        <v>-</v>
      </c>
      <c r="O258" s="335"/>
      <c r="P258" s="335"/>
      <c r="Q258" s="335"/>
      <c r="R258" s="335"/>
      <c r="S258" s="336"/>
      <c r="T258" s="337"/>
      <c r="U258" s="338"/>
      <c r="V258" s="336"/>
      <c r="W258" s="335"/>
    </row>
    <row r="259" spans="12:23" hidden="1">
      <c r="L259" s="320" t="str">
        <f t="shared" si="7"/>
        <v/>
      </c>
      <c r="M259" s="320" t="str">
        <f>IF(OR(L259="",COUNTIF($M$4:M258,IF(ISERROR($R259*1),LEFT($R259,2)*1,$R259*1))&gt;=1),"-",IF(ISERROR($R259*1),LEFT($R259,2)*1,$R259*1))</f>
        <v>-</v>
      </c>
      <c r="N259" s="320" t="str">
        <f>IF(OR(L259="",COUNTIF($N$4:N258,V259*1)&gt;=1),"-",V259*1)</f>
        <v>-</v>
      </c>
      <c r="O259" s="335"/>
      <c r="P259" s="335"/>
      <c r="Q259" s="335"/>
      <c r="R259" s="335"/>
      <c r="S259" s="336"/>
      <c r="T259" s="337"/>
      <c r="U259" s="338"/>
      <c r="V259" s="336"/>
      <c r="W259" s="335"/>
    </row>
    <row r="260" spans="12:23" hidden="1">
      <c r="L260" s="320" t="str">
        <f t="shared" ref="L260:L323" si="8">IF(P260&lt;&gt;$B$1,"",P260&amp;Q260&amp;R260&amp;V260)</f>
        <v/>
      </c>
      <c r="M260" s="320" t="str">
        <f>IF(OR(L260="",COUNTIF($M$4:M259,IF(ISERROR($R260*1),LEFT($R260,2)*1,$R260*1))&gt;=1),"-",IF(ISERROR($R260*1),LEFT($R260,2)*1,$R260*1))</f>
        <v>-</v>
      </c>
      <c r="N260" s="320" t="str">
        <f>IF(OR(L260="",COUNTIF($N$4:N259,V260*1)&gt;=1),"-",V260*1)</f>
        <v>-</v>
      </c>
      <c r="O260" s="335"/>
      <c r="P260" s="335"/>
      <c r="Q260" s="335"/>
      <c r="R260" s="335"/>
      <c r="S260" s="336"/>
      <c r="T260" s="337"/>
      <c r="U260" s="338"/>
      <c r="V260" s="336"/>
      <c r="W260" s="335"/>
    </row>
    <row r="261" spans="12:23" hidden="1">
      <c r="L261" s="320" t="str">
        <f t="shared" si="8"/>
        <v/>
      </c>
      <c r="M261" s="320" t="str">
        <f>IF(OR(L261="",COUNTIF($M$4:M260,IF(ISERROR($R261*1),LEFT($R261,2)*1,$R261*1))&gt;=1),"-",IF(ISERROR($R261*1),LEFT($R261,2)*1,$R261*1))</f>
        <v>-</v>
      </c>
      <c r="N261" s="320" t="str">
        <f>IF(OR(L261="",COUNTIF($N$4:N260,V261*1)&gt;=1),"-",V261*1)</f>
        <v>-</v>
      </c>
      <c r="O261" s="335"/>
      <c r="P261" s="335"/>
      <c r="Q261" s="335"/>
      <c r="R261" s="335"/>
      <c r="S261" s="336"/>
      <c r="T261" s="337"/>
      <c r="U261" s="338"/>
      <c r="V261" s="336"/>
      <c r="W261" s="335"/>
    </row>
    <row r="262" spans="12:23" hidden="1">
      <c r="L262" s="320" t="str">
        <f t="shared" si="8"/>
        <v/>
      </c>
      <c r="M262" s="320" t="str">
        <f>IF(OR(L262="",COUNTIF($M$4:M261,IF(ISERROR($R262*1),LEFT($R262,2)*1,$R262*1))&gt;=1),"-",IF(ISERROR($R262*1),LEFT($R262,2)*1,$R262*1))</f>
        <v>-</v>
      </c>
      <c r="N262" s="320" t="str">
        <f>IF(OR(L262="",COUNTIF($N$4:N261,V262*1)&gt;=1),"-",V262*1)</f>
        <v>-</v>
      </c>
      <c r="O262" s="335"/>
      <c r="P262" s="335"/>
      <c r="Q262" s="335"/>
      <c r="R262" s="335"/>
      <c r="S262" s="336"/>
      <c r="T262" s="337"/>
      <c r="U262" s="338"/>
      <c r="V262" s="336"/>
      <c r="W262" s="335"/>
    </row>
    <row r="263" spans="12:23" hidden="1">
      <c r="L263" s="320" t="str">
        <f t="shared" si="8"/>
        <v/>
      </c>
      <c r="M263" s="320" t="str">
        <f>IF(OR(L263="",COUNTIF($M$4:M262,IF(ISERROR($R263*1),LEFT($R263,2)*1,$R263*1))&gt;=1),"-",IF(ISERROR($R263*1),LEFT($R263,2)*1,$R263*1))</f>
        <v>-</v>
      </c>
      <c r="N263" s="320" t="str">
        <f>IF(OR(L263="",COUNTIF($N$4:N262,V263*1)&gt;=1),"-",V263*1)</f>
        <v>-</v>
      </c>
      <c r="O263" s="335"/>
      <c r="P263" s="335"/>
      <c r="Q263" s="335"/>
      <c r="R263" s="335"/>
      <c r="S263" s="336"/>
      <c r="T263" s="337"/>
      <c r="U263" s="338"/>
      <c r="V263" s="336"/>
      <c r="W263" s="335"/>
    </row>
    <row r="264" spans="12:23" hidden="1">
      <c r="L264" s="320" t="str">
        <f t="shared" si="8"/>
        <v/>
      </c>
      <c r="M264" s="320" t="str">
        <f>IF(OR(L264="",COUNTIF($M$4:M263,IF(ISERROR($R264*1),LEFT($R264,2)*1,$R264*1))&gt;=1),"-",IF(ISERROR($R264*1),LEFT($R264,2)*1,$R264*1))</f>
        <v>-</v>
      </c>
      <c r="N264" s="320" t="str">
        <f>IF(OR(L264="",COUNTIF($N$4:N263,V264*1)&gt;=1),"-",V264*1)</f>
        <v>-</v>
      </c>
      <c r="O264" s="335"/>
      <c r="P264" s="335"/>
      <c r="Q264" s="335"/>
      <c r="R264" s="335"/>
      <c r="S264" s="336"/>
      <c r="T264" s="337"/>
      <c r="U264" s="338"/>
      <c r="V264" s="336"/>
      <c r="W264" s="335"/>
    </row>
    <row r="265" spans="12:23" hidden="1">
      <c r="L265" s="320" t="str">
        <f t="shared" si="8"/>
        <v/>
      </c>
      <c r="M265" s="320" t="str">
        <f>IF(OR(L265="",COUNTIF($M$4:M264,IF(ISERROR($R265*1),LEFT($R265,2)*1,$R265*1))&gt;=1),"-",IF(ISERROR($R265*1),LEFT($R265,2)*1,$R265*1))</f>
        <v>-</v>
      </c>
      <c r="N265" s="320" t="str">
        <f>IF(OR(L265="",COUNTIF($N$4:N264,V265*1)&gt;=1),"-",V265*1)</f>
        <v>-</v>
      </c>
      <c r="O265" s="335"/>
      <c r="P265" s="335"/>
      <c r="Q265" s="335"/>
      <c r="R265" s="335"/>
      <c r="S265" s="336"/>
      <c r="T265" s="337"/>
      <c r="U265" s="338"/>
      <c r="V265" s="336"/>
      <c r="W265" s="335"/>
    </row>
    <row r="266" spans="12:23" hidden="1">
      <c r="L266" s="320" t="str">
        <f t="shared" si="8"/>
        <v/>
      </c>
      <c r="M266" s="320" t="str">
        <f>IF(OR(L266="",COUNTIF($M$4:M265,IF(ISERROR($R266*1),LEFT($R266,2)*1,$R266*1))&gt;=1),"-",IF(ISERROR($R266*1),LEFT($R266,2)*1,$R266*1))</f>
        <v>-</v>
      </c>
      <c r="N266" s="320" t="str">
        <f>IF(OR(L266="",COUNTIF($N$4:N265,V266*1)&gt;=1),"-",V266*1)</f>
        <v>-</v>
      </c>
      <c r="O266" s="335"/>
      <c r="P266" s="335"/>
      <c r="Q266" s="335"/>
      <c r="R266" s="335"/>
      <c r="S266" s="336"/>
      <c r="T266" s="337"/>
      <c r="U266" s="338"/>
      <c r="V266" s="336"/>
      <c r="W266" s="335"/>
    </row>
    <row r="267" spans="12:23" hidden="1">
      <c r="L267" s="320" t="str">
        <f t="shared" si="8"/>
        <v/>
      </c>
      <c r="M267" s="320" t="str">
        <f>IF(OR(L267="",COUNTIF($M$4:M266,IF(ISERROR($R267*1),LEFT($R267,2)*1,$R267*1))&gt;=1),"-",IF(ISERROR($R267*1),LEFT($R267,2)*1,$R267*1))</f>
        <v>-</v>
      </c>
      <c r="N267" s="320" t="str">
        <f>IF(OR(L267="",COUNTIF($N$4:N266,V267*1)&gt;=1),"-",V267*1)</f>
        <v>-</v>
      </c>
      <c r="O267" s="335"/>
      <c r="P267" s="335"/>
      <c r="Q267" s="335"/>
      <c r="R267" s="335"/>
      <c r="S267" s="336"/>
      <c r="T267" s="337"/>
      <c r="U267" s="338"/>
      <c r="V267" s="336"/>
      <c r="W267" s="335"/>
    </row>
    <row r="268" spans="12:23" hidden="1">
      <c r="L268" s="320" t="str">
        <f t="shared" si="8"/>
        <v/>
      </c>
      <c r="M268" s="320" t="str">
        <f>IF(OR(L268="",COUNTIF($M$4:M267,IF(ISERROR($R268*1),LEFT($R268,2)*1,$R268*1))&gt;=1),"-",IF(ISERROR($R268*1),LEFT($R268,2)*1,$R268*1))</f>
        <v>-</v>
      </c>
      <c r="N268" s="320" t="str">
        <f>IF(OR(L268="",COUNTIF($N$4:N267,V268*1)&gt;=1),"-",V268*1)</f>
        <v>-</v>
      </c>
      <c r="O268" s="335"/>
      <c r="P268" s="335"/>
      <c r="Q268" s="335"/>
      <c r="R268" s="335"/>
      <c r="S268" s="336"/>
      <c r="T268" s="337"/>
      <c r="U268" s="338"/>
      <c r="V268" s="336"/>
      <c r="W268" s="335"/>
    </row>
    <row r="269" spans="12:23" hidden="1">
      <c r="L269" s="320" t="str">
        <f t="shared" si="8"/>
        <v/>
      </c>
      <c r="M269" s="320" t="str">
        <f>IF(OR(L269="",COUNTIF($M$4:M268,IF(ISERROR($R269*1),LEFT($R269,2)*1,$R269*1))&gt;=1),"-",IF(ISERROR($R269*1),LEFT($R269,2)*1,$R269*1))</f>
        <v>-</v>
      </c>
      <c r="N269" s="320" t="str">
        <f>IF(OR(L269="",COUNTIF($N$4:N268,V269*1)&gt;=1),"-",V269*1)</f>
        <v>-</v>
      </c>
      <c r="O269" s="335"/>
      <c r="P269" s="335"/>
      <c r="Q269" s="335"/>
      <c r="R269" s="335"/>
      <c r="S269" s="336"/>
      <c r="T269" s="337"/>
      <c r="U269" s="338"/>
      <c r="V269" s="336"/>
      <c r="W269" s="335"/>
    </row>
    <row r="270" spans="12:23" hidden="1">
      <c r="L270" s="320" t="str">
        <f t="shared" si="8"/>
        <v/>
      </c>
      <c r="M270" s="320" t="str">
        <f>IF(OR(L270="",COUNTIF($M$4:M269,IF(ISERROR($R270*1),LEFT($R270,2)*1,$R270*1))&gt;=1),"-",IF(ISERROR($R270*1),LEFT($R270,2)*1,$R270*1))</f>
        <v>-</v>
      </c>
      <c r="N270" s="320" t="str">
        <f>IF(OR(L270="",COUNTIF($N$4:N269,V270*1)&gt;=1),"-",V270*1)</f>
        <v>-</v>
      </c>
      <c r="O270" s="335"/>
      <c r="P270" s="335"/>
      <c r="Q270" s="335"/>
      <c r="R270" s="335"/>
      <c r="S270" s="336"/>
      <c r="T270" s="337"/>
      <c r="U270" s="338"/>
      <c r="V270" s="336"/>
      <c r="W270" s="335"/>
    </row>
    <row r="271" spans="12:23" hidden="1">
      <c r="L271" s="320" t="str">
        <f t="shared" si="8"/>
        <v/>
      </c>
      <c r="M271" s="320" t="str">
        <f>IF(OR(L271="",COUNTIF($M$4:M270,IF(ISERROR($R271*1),LEFT($R271,2)*1,$R271*1))&gt;=1),"-",IF(ISERROR($R271*1),LEFT($R271,2)*1,$R271*1))</f>
        <v>-</v>
      </c>
      <c r="N271" s="320" t="str">
        <f>IF(OR(L271="",COUNTIF($N$4:N270,V271*1)&gt;=1),"-",V271*1)</f>
        <v>-</v>
      </c>
      <c r="O271" s="335"/>
      <c r="P271" s="335"/>
      <c r="Q271" s="335"/>
      <c r="R271" s="335"/>
      <c r="S271" s="336"/>
      <c r="T271" s="337"/>
      <c r="U271" s="338"/>
      <c r="V271" s="336"/>
      <c r="W271" s="335"/>
    </row>
    <row r="272" spans="12:23" hidden="1">
      <c r="L272" s="320" t="str">
        <f t="shared" si="8"/>
        <v/>
      </c>
      <c r="M272" s="320" t="str">
        <f>IF(OR(L272="",COUNTIF($M$4:M271,IF(ISERROR($R272*1),LEFT($R272,2)*1,$R272*1))&gt;=1),"-",IF(ISERROR($R272*1),LEFT($R272,2)*1,$R272*1))</f>
        <v>-</v>
      </c>
      <c r="N272" s="320" t="str">
        <f>IF(OR(L272="",COUNTIF($N$4:N271,V272*1)&gt;=1),"-",V272*1)</f>
        <v>-</v>
      </c>
      <c r="O272" s="335"/>
      <c r="P272" s="335"/>
      <c r="Q272" s="335"/>
      <c r="R272" s="335"/>
      <c r="S272" s="336"/>
      <c r="T272" s="337"/>
      <c r="U272" s="338"/>
      <c r="V272" s="336"/>
      <c r="W272" s="335"/>
    </row>
    <row r="273" spans="12:23" hidden="1">
      <c r="L273" s="320" t="str">
        <f t="shared" si="8"/>
        <v/>
      </c>
      <c r="M273" s="320" t="str">
        <f>IF(OR(L273="",COUNTIF($M$4:M272,IF(ISERROR($R273*1),LEFT($R273,2)*1,$R273*1))&gt;=1),"-",IF(ISERROR($R273*1),LEFT($R273,2)*1,$R273*1))</f>
        <v>-</v>
      </c>
      <c r="N273" s="320" t="str">
        <f>IF(OR(L273="",COUNTIF($N$4:N272,V273*1)&gt;=1),"-",V273*1)</f>
        <v>-</v>
      </c>
      <c r="O273" s="335"/>
      <c r="P273" s="335"/>
      <c r="Q273" s="335"/>
      <c r="R273" s="335"/>
      <c r="S273" s="336"/>
      <c r="T273" s="337"/>
      <c r="U273" s="338"/>
      <c r="V273" s="336"/>
      <c r="W273" s="335"/>
    </row>
    <row r="274" spans="12:23" hidden="1">
      <c r="L274" s="320" t="str">
        <f t="shared" si="8"/>
        <v/>
      </c>
      <c r="M274" s="320" t="str">
        <f>IF(OR(L274="",COUNTIF($M$4:M273,IF(ISERROR($R274*1),LEFT($R274,2)*1,$R274*1))&gt;=1),"-",IF(ISERROR($R274*1),LEFT($R274,2)*1,$R274*1))</f>
        <v>-</v>
      </c>
      <c r="N274" s="320" t="str">
        <f>IF(OR(L274="",COUNTIF($N$4:N273,V274*1)&gt;=1),"-",V274*1)</f>
        <v>-</v>
      </c>
      <c r="O274" s="335"/>
      <c r="P274" s="335"/>
      <c r="Q274" s="335"/>
      <c r="R274" s="335"/>
      <c r="S274" s="336"/>
      <c r="T274" s="337"/>
      <c r="U274" s="338"/>
      <c r="V274" s="336"/>
      <c r="W274" s="335"/>
    </row>
    <row r="275" spans="12:23" hidden="1">
      <c r="L275" s="320" t="str">
        <f t="shared" si="8"/>
        <v/>
      </c>
      <c r="M275" s="320" t="str">
        <f>IF(OR(L275="",COUNTIF($M$4:M274,IF(ISERROR($R275*1),LEFT($R275,2)*1,$R275*1))&gt;=1),"-",IF(ISERROR($R275*1),LEFT($R275,2)*1,$R275*1))</f>
        <v>-</v>
      </c>
      <c r="N275" s="320" t="str">
        <f>IF(OR(L275="",COUNTIF($N$4:N274,V275*1)&gt;=1),"-",V275*1)</f>
        <v>-</v>
      </c>
      <c r="O275" s="335"/>
      <c r="P275" s="335"/>
      <c r="Q275" s="335"/>
      <c r="R275" s="335"/>
      <c r="S275" s="336"/>
      <c r="T275" s="337"/>
      <c r="U275" s="338"/>
      <c r="V275" s="336"/>
      <c r="W275" s="335"/>
    </row>
    <row r="276" spans="12:23" hidden="1">
      <c r="L276" s="320" t="str">
        <f t="shared" si="8"/>
        <v/>
      </c>
      <c r="M276" s="320" t="str">
        <f>IF(OR(L276="",COUNTIF($M$4:M275,IF(ISERROR($R276*1),LEFT($R276,2)*1,$R276*1))&gt;=1),"-",IF(ISERROR($R276*1),LEFT($R276,2)*1,$R276*1))</f>
        <v>-</v>
      </c>
      <c r="N276" s="320" t="str">
        <f>IF(OR(L276="",COUNTIF($N$4:N275,V276*1)&gt;=1),"-",V276*1)</f>
        <v>-</v>
      </c>
      <c r="O276" s="335"/>
      <c r="P276" s="335"/>
      <c r="Q276" s="335"/>
      <c r="R276" s="335"/>
      <c r="S276" s="336"/>
      <c r="T276" s="337"/>
      <c r="U276" s="338"/>
      <c r="V276" s="336"/>
      <c r="W276" s="335"/>
    </row>
    <row r="277" spans="12:23" hidden="1">
      <c r="L277" s="320" t="str">
        <f t="shared" si="8"/>
        <v/>
      </c>
      <c r="M277" s="320" t="str">
        <f>IF(OR(L277="",COUNTIF($M$4:M276,IF(ISERROR($R277*1),LEFT($R277,2)*1,$R277*1))&gt;=1),"-",IF(ISERROR($R277*1),LEFT($R277,2)*1,$R277*1))</f>
        <v>-</v>
      </c>
      <c r="N277" s="320" t="str">
        <f>IF(OR(L277="",COUNTIF($N$4:N276,V277*1)&gt;=1),"-",V277*1)</f>
        <v>-</v>
      </c>
      <c r="O277" s="335"/>
      <c r="P277" s="335"/>
      <c r="Q277" s="335"/>
      <c r="R277" s="335"/>
      <c r="S277" s="336"/>
      <c r="T277" s="337"/>
      <c r="U277" s="338"/>
      <c r="V277" s="336"/>
      <c r="W277" s="335"/>
    </row>
    <row r="278" spans="12:23" hidden="1">
      <c r="L278" s="320" t="str">
        <f t="shared" si="8"/>
        <v/>
      </c>
      <c r="M278" s="320" t="str">
        <f>IF(OR(L278="",COUNTIF($M$4:M277,IF(ISERROR($R278*1),LEFT($R278,2)*1,$R278*1))&gt;=1),"-",IF(ISERROR($R278*1),LEFT($R278,2)*1,$R278*1))</f>
        <v>-</v>
      </c>
      <c r="N278" s="320" t="str">
        <f>IF(OR(L278="",COUNTIF($N$4:N277,V278*1)&gt;=1),"-",V278*1)</f>
        <v>-</v>
      </c>
      <c r="O278" s="335"/>
      <c r="P278" s="335"/>
      <c r="Q278" s="335"/>
      <c r="R278" s="335"/>
      <c r="S278" s="336"/>
      <c r="T278" s="337"/>
      <c r="U278" s="338"/>
      <c r="V278" s="336"/>
      <c r="W278" s="335"/>
    </row>
    <row r="279" spans="12:23" hidden="1">
      <c r="L279" s="320" t="str">
        <f t="shared" si="8"/>
        <v/>
      </c>
      <c r="M279" s="320" t="str">
        <f>IF(OR(L279="",COUNTIF($M$4:M278,IF(ISERROR($R279*1),LEFT($R279,2)*1,$R279*1))&gt;=1),"-",IF(ISERROR($R279*1),LEFT($R279,2)*1,$R279*1))</f>
        <v>-</v>
      </c>
      <c r="N279" s="320" t="str">
        <f>IF(OR(L279="",COUNTIF($N$4:N278,V279*1)&gt;=1),"-",V279*1)</f>
        <v>-</v>
      </c>
      <c r="O279" s="335"/>
      <c r="P279" s="335"/>
      <c r="Q279" s="335"/>
      <c r="R279" s="335"/>
      <c r="S279" s="336"/>
      <c r="T279" s="337"/>
      <c r="U279" s="338"/>
      <c r="V279" s="336"/>
      <c r="W279" s="335"/>
    </row>
    <row r="280" spans="12:23" hidden="1">
      <c r="L280" s="320" t="str">
        <f t="shared" si="8"/>
        <v/>
      </c>
      <c r="M280" s="320" t="str">
        <f>IF(OR(L280="",COUNTIF($M$4:M279,IF(ISERROR($R280*1),LEFT($R280,2)*1,$R280*1))&gt;=1),"-",IF(ISERROR($R280*1),LEFT($R280,2)*1,$R280*1))</f>
        <v>-</v>
      </c>
      <c r="N280" s="320" t="str">
        <f>IF(OR(L280="",COUNTIF($N$4:N279,V280*1)&gt;=1),"-",V280*1)</f>
        <v>-</v>
      </c>
      <c r="O280" s="335"/>
      <c r="P280" s="335"/>
      <c r="Q280" s="335"/>
      <c r="R280" s="335"/>
      <c r="S280" s="336"/>
      <c r="T280" s="337"/>
      <c r="U280" s="338"/>
      <c r="V280" s="336"/>
      <c r="W280" s="335"/>
    </row>
    <row r="281" spans="12:23" hidden="1">
      <c r="L281" s="320" t="str">
        <f t="shared" si="8"/>
        <v/>
      </c>
      <c r="M281" s="320" t="str">
        <f>IF(OR(L281="",COUNTIF($M$4:M280,IF(ISERROR($R281*1),LEFT($R281,2)*1,$R281*1))&gt;=1),"-",IF(ISERROR($R281*1),LEFT($R281,2)*1,$R281*1))</f>
        <v>-</v>
      </c>
      <c r="N281" s="320" t="str">
        <f>IF(OR(L281="",COUNTIF($N$4:N280,V281*1)&gt;=1),"-",V281*1)</f>
        <v>-</v>
      </c>
      <c r="O281" s="335"/>
      <c r="P281" s="335"/>
      <c r="Q281" s="335"/>
      <c r="R281" s="335"/>
      <c r="S281" s="336"/>
      <c r="T281" s="337"/>
      <c r="U281" s="338"/>
      <c r="V281" s="336"/>
      <c r="W281" s="335"/>
    </row>
    <row r="282" spans="12:23" hidden="1">
      <c r="L282" s="320" t="str">
        <f t="shared" si="8"/>
        <v/>
      </c>
      <c r="M282" s="320" t="str">
        <f>IF(OR(L282="",COUNTIF($M$4:M281,IF(ISERROR($R282*1),LEFT($R282,2)*1,$R282*1))&gt;=1),"-",IF(ISERROR($R282*1),LEFT($R282,2)*1,$R282*1))</f>
        <v>-</v>
      </c>
      <c r="N282" s="320" t="str">
        <f>IF(OR(L282="",COUNTIF($N$4:N281,V282*1)&gt;=1),"-",V282*1)</f>
        <v>-</v>
      </c>
      <c r="O282" s="335"/>
      <c r="P282" s="335"/>
      <c r="Q282" s="335"/>
      <c r="R282" s="335"/>
      <c r="S282" s="336"/>
      <c r="T282" s="337"/>
      <c r="U282" s="338"/>
      <c r="V282" s="336"/>
      <c r="W282" s="335"/>
    </row>
    <row r="283" spans="12:23" hidden="1">
      <c r="L283" s="320" t="str">
        <f t="shared" si="8"/>
        <v/>
      </c>
      <c r="M283" s="320" t="str">
        <f>IF(OR(L283="",COUNTIF($M$4:M282,IF(ISERROR($R283*1),LEFT($R283,2)*1,$R283*1))&gt;=1),"-",IF(ISERROR($R283*1),LEFT($R283,2)*1,$R283*1))</f>
        <v>-</v>
      </c>
      <c r="N283" s="320" t="str">
        <f>IF(OR(L283="",COUNTIF($N$4:N282,V283*1)&gt;=1),"-",V283*1)</f>
        <v>-</v>
      </c>
      <c r="O283" s="335"/>
      <c r="P283" s="335"/>
      <c r="Q283" s="335"/>
      <c r="R283" s="335"/>
      <c r="S283" s="336"/>
      <c r="T283" s="337"/>
      <c r="U283" s="338"/>
      <c r="V283" s="336"/>
      <c r="W283" s="335"/>
    </row>
    <row r="284" spans="12:23" hidden="1">
      <c r="L284" s="320" t="str">
        <f t="shared" si="8"/>
        <v/>
      </c>
      <c r="M284" s="320" t="str">
        <f>IF(OR(L284="",COUNTIF($M$4:M283,IF(ISERROR($R284*1),LEFT($R284,2)*1,$R284*1))&gt;=1),"-",IF(ISERROR($R284*1),LEFT($R284,2)*1,$R284*1))</f>
        <v>-</v>
      </c>
      <c r="N284" s="320" t="str">
        <f>IF(OR(L284="",COUNTIF($N$4:N283,V284*1)&gt;=1),"-",V284*1)</f>
        <v>-</v>
      </c>
      <c r="O284" s="335"/>
      <c r="P284" s="335"/>
      <c r="Q284" s="335"/>
      <c r="R284" s="335"/>
      <c r="S284" s="336"/>
      <c r="T284" s="337"/>
      <c r="U284" s="338"/>
      <c r="V284" s="336"/>
      <c r="W284" s="335"/>
    </row>
    <row r="285" spans="12:23" hidden="1">
      <c r="L285" s="320" t="str">
        <f t="shared" si="8"/>
        <v/>
      </c>
      <c r="M285" s="320" t="str">
        <f>IF(OR(L285="",COUNTIF($M$4:M284,IF(ISERROR($R285*1),LEFT($R285,2)*1,$R285*1))&gt;=1),"-",IF(ISERROR($R285*1),LEFT($R285,2)*1,$R285*1))</f>
        <v>-</v>
      </c>
      <c r="N285" s="320" t="str">
        <f>IF(OR(L285="",COUNTIF($N$4:N284,V285*1)&gt;=1),"-",V285*1)</f>
        <v>-</v>
      </c>
      <c r="O285" s="335"/>
      <c r="P285" s="335"/>
      <c r="Q285" s="335"/>
      <c r="R285" s="335"/>
      <c r="S285" s="336"/>
      <c r="T285" s="337"/>
      <c r="U285" s="338"/>
      <c r="V285" s="336"/>
      <c r="W285" s="335"/>
    </row>
    <row r="286" spans="12:23" hidden="1">
      <c r="L286" s="320" t="str">
        <f t="shared" si="8"/>
        <v/>
      </c>
      <c r="M286" s="320" t="str">
        <f>IF(OR(L286="",COUNTIF($M$4:M285,IF(ISERROR($R286*1),LEFT($R286,2)*1,$R286*1))&gt;=1),"-",IF(ISERROR($R286*1),LEFT($R286,2)*1,$R286*1))</f>
        <v>-</v>
      </c>
      <c r="N286" s="320" t="str">
        <f>IF(OR(L286="",COUNTIF($N$4:N285,V286*1)&gt;=1),"-",V286*1)</f>
        <v>-</v>
      </c>
      <c r="O286" s="335"/>
      <c r="P286" s="335"/>
      <c r="Q286" s="335"/>
      <c r="R286" s="335"/>
      <c r="S286" s="336"/>
      <c r="T286" s="337"/>
      <c r="U286" s="338"/>
      <c r="V286" s="336"/>
      <c r="W286" s="335"/>
    </row>
    <row r="287" spans="12:23" hidden="1">
      <c r="L287" s="320" t="str">
        <f t="shared" si="8"/>
        <v/>
      </c>
      <c r="M287" s="320" t="str">
        <f>IF(OR(L287="",COUNTIF($M$4:M286,IF(ISERROR($R287*1),LEFT($R287,2)*1,$R287*1))&gt;=1),"-",IF(ISERROR($R287*1),LEFT($R287,2)*1,$R287*1))</f>
        <v>-</v>
      </c>
      <c r="N287" s="320" t="str">
        <f>IF(OR(L287="",COUNTIF($N$4:N286,V287*1)&gt;=1),"-",V287*1)</f>
        <v>-</v>
      </c>
      <c r="O287" s="335"/>
      <c r="P287" s="335"/>
      <c r="Q287" s="335"/>
      <c r="R287" s="335"/>
      <c r="S287" s="336"/>
      <c r="T287" s="337"/>
      <c r="U287" s="338"/>
      <c r="V287" s="336"/>
      <c r="W287" s="335"/>
    </row>
    <row r="288" spans="12:23" hidden="1">
      <c r="L288" s="320" t="str">
        <f t="shared" si="8"/>
        <v/>
      </c>
      <c r="M288" s="320" t="str">
        <f>IF(OR(L288="",COUNTIF($M$4:M287,IF(ISERROR($R288*1),LEFT($R288,2)*1,$R288*1))&gt;=1),"-",IF(ISERROR($R288*1),LEFT($R288,2)*1,$R288*1))</f>
        <v>-</v>
      </c>
      <c r="N288" s="320" t="str">
        <f>IF(OR(L288="",COUNTIF($N$4:N287,V288*1)&gt;=1),"-",V288*1)</f>
        <v>-</v>
      </c>
      <c r="O288" s="335"/>
      <c r="P288" s="335"/>
      <c r="Q288" s="335"/>
      <c r="R288" s="335"/>
      <c r="S288" s="336"/>
      <c r="T288" s="337"/>
      <c r="U288" s="338"/>
      <c r="V288" s="336"/>
      <c r="W288" s="335"/>
    </row>
    <row r="289" spans="12:23" hidden="1">
      <c r="L289" s="320" t="str">
        <f t="shared" si="8"/>
        <v/>
      </c>
      <c r="M289" s="320" t="str">
        <f>IF(OR(L289="",COUNTIF($M$4:M288,IF(ISERROR($R289*1),LEFT($R289,2)*1,$R289*1))&gt;=1),"-",IF(ISERROR($R289*1),LEFT($R289,2)*1,$R289*1))</f>
        <v>-</v>
      </c>
      <c r="N289" s="320" t="str">
        <f>IF(OR(L289="",COUNTIF($N$4:N288,V289*1)&gt;=1),"-",V289*1)</f>
        <v>-</v>
      </c>
      <c r="O289" s="335"/>
      <c r="P289" s="335"/>
      <c r="Q289" s="335"/>
      <c r="R289" s="335"/>
      <c r="S289" s="336"/>
      <c r="T289" s="337"/>
      <c r="U289" s="338"/>
      <c r="V289" s="336"/>
      <c r="W289" s="335"/>
    </row>
    <row r="290" spans="12:23" hidden="1">
      <c r="L290" s="320" t="str">
        <f t="shared" si="8"/>
        <v/>
      </c>
      <c r="M290" s="320" t="str">
        <f>IF(OR(L290="",COUNTIF($M$4:M289,IF(ISERROR($R290*1),LEFT($R290,2)*1,$R290*1))&gt;=1),"-",IF(ISERROR($R290*1),LEFT($R290,2)*1,$R290*1))</f>
        <v>-</v>
      </c>
      <c r="N290" s="320" t="str">
        <f>IF(OR(L290="",COUNTIF($N$4:N289,V290*1)&gt;=1),"-",V290*1)</f>
        <v>-</v>
      </c>
      <c r="O290" s="335"/>
      <c r="P290" s="335"/>
      <c r="Q290" s="335"/>
      <c r="R290" s="335"/>
      <c r="S290" s="336"/>
      <c r="T290" s="337"/>
      <c r="U290" s="338"/>
      <c r="V290" s="336"/>
      <c r="W290" s="335"/>
    </row>
    <row r="291" spans="12:23" hidden="1">
      <c r="L291" s="320" t="str">
        <f t="shared" si="8"/>
        <v/>
      </c>
      <c r="M291" s="320" t="str">
        <f>IF(OR(L291="",COUNTIF($M$4:M290,IF(ISERROR($R291*1),LEFT($R291,2)*1,$R291*1))&gt;=1),"-",IF(ISERROR($R291*1),LEFT($R291,2)*1,$R291*1))</f>
        <v>-</v>
      </c>
      <c r="N291" s="320" t="str">
        <f>IF(OR(L291="",COUNTIF($N$4:N290,V291*1)&gt;=1),"-",V291*1)</f>
        <v>-</v>
      </c>
      <c r="O291" s="335"/>
      <c r="P291" s="335"/>
      <c r="Q291" s="335"/>
      <c r="R291" s="335"/>
      <c r="S291" s="336"/>
      <c r="T291" s="337"/>
      <c r="U291" s="338"/>
      <c r="V291" s="336"/>
      <c r="W291" s="335"/>
    </row>
    <row r="292" spans="12:23" hidden="1">
      <c r="L292" s="320" t="str">
        <f t="shared" si="8"/>
        <v/>
      </c>
      <c r="M292" s="320" t="str">
        <f>IF(OR(L292="",COUNTIF($M$4:M291,IF(ISERROR($R292*1),LEFT($R292,2)*1,$R292*1))&gt;=1),"-",IF(ISERROR($R292*1),LEFT($R292,2)*1,$R292*1))</f>
        <v>-</v>
      </c>
      <c r="N292" s="320" t="str">
        <f>IF(OR(L292="",COUNTIF($N$4:N291,V292*1)&gt;=1),"-",V292*1)</f>
        <v>-</v>
      </c>
      <c r="O292" s="335"/>
      <c r="P292" s="335"/>
      <c r="Q292" s="335"/>
      <c r="R292" s="335"/>
      <c r="S292" s="336"/>
      <c r="T292" s="337"/>
      <c r="U292" s="338"/>
      <c r="V292" s="336"/>
      <c r="W292" s="335"/>
    </row>
    <row r="293" spans="12:23" hidden="1">
      <c r="L293" s="320" t="str">
        <f t="shared" si="8"/>
        <v/>
      </c>
      <c r="M293" s="320" t="str">
        <f>IF(OR(L293="",COUNTIF($M$4:M292,IF(ISERROR($R293*1),LEFT($R293,2)*1,$R293*1))&gt;=1),"-",IF(ISERROR($R293*1),LEFT($R293,2)*1,$R293*1))</f>
        <v>-</v>
      </c>
      <c r="N293" s="320" t="str">
        <f>IF(OR(L293="",COUNTIF($N$4:N292,V293*1)&gt;=1),"-",V293*1)</f>
        <v>-</v>
      </c>
      <c r="O293" s="335"/>
      <c r="P293" s="335"/>
      <c r="Q293" s="335"/>
      <c r="R293" s="335"/>
      <c r="S293" s="336"/>
      <c r="T293" s="337"/>
      <c r="U293" s="338"/>
      <c r="V293" s="336"/>
      <c r="W293" s="335"/>
    </row>
    <row r="294" spans="12:23" hidden="1">
      <c r="L294" s="320" t="str">
        <f t="shared" si="8"/>
        <v/>
      </c>
      <c r="M294" s="320" t="str">
        <f>IF(OR(L294="",COUNTIF($M$4:M293,IF(ISERROR($R294*1),LEFT($R294,2)*1,$R294*1))&gt;=1),"-",IF(ISERROR($R294*1),LEFT($R294,2)*1,$R294*1))</f>
        <v>-</v>
      </c>
      <c r="N294" s="320" t="str">
        <f>IF(OR(L294="",COUNTIF($N$4:N293,V294*1)&gt;=1),"-",V294*1)</f>
        <v>-</v>
      </c>
      <c r="O294" s="335"/>
      <c r="P294" s="335"/>
      <c r="Q294" s="335"/>
      <c r="R294" s="335"/>
      <c r="S294" s="336"/>
      <c r="T294" s="337"/>
      <c r="U294" s="338"/>
      <c r="V294" s="336"/>
      <c r="W294" s="335"/>
    </row>
    <row r="295" spans="12:23" hidden="1">
      <c r="L295" s="320" t="str">
        <f t="shared" si="8"/>
        <v/>
      </c>
      <c r="M295" s="320" t="str">
        <f>IF(OR(L295="",COUNTIF($M$4:M294,IF(ISERROR($R295*1),LEFT($R295,2)*1,$R295*1))&gt;=1),"-",IF(ISERROR($R295*1),LEFT($R295,2)*1,$R295*1))</f>
        <v>-</v>
      </c>
      <c r="N295" s="320" t="str">
        <f>IF(OR(L295="",COUNTIF($N$4:N294,V295*1)&gt;=1),"-",V295*1)</f>
        <v>-</v>
      </c>
      <c r="O295" s="335"/>
      <c r="P295" s="335"/>
      <c r="Q295" s="335"/>
      <c r="R295" s="335"/>
      <c r="S295" s="336"/>
      <c r="T295" s="337"/>
      <c r="U295" s="338"/>
      <c r="V295" s="336"/>
      <c r="W295" s="335"/>
    </row>
    <row r="296" spans="12:23" hidden="1">
      <c r="L296" s="320" t="str">
        <f t="shared" si="8"/>
        <v/>
      </c>
      <c r="M296" s="320" t="str">
        <f>IF(OR(L296="",COUNTIF($M$4:M295,IF(ISERROR($R296*1),LEFT($R296,2)*1,$R296*1))&gt;=1),"-",IF(ISERROR($R296*1),LEFT($R296,2)*1,$R296*1))</f>
        <v>-</v>
      </c>
      <c r="N296" s="320" t="str">
        <f>IF(OR(L296="",COUNTIF($N$4:N295,V296*1)&gt;=1),"-",V296*1)</f>
        <v>-</v>
      </c>
      <c r="O296" s="335"/>
      <c r="P296" s="335"/>
      <c r="Q296" s="335"/>
      <c r="R296" s="335"/>
      <c r="S296" s="336"/>
      <c r="T296" s="337"/>
      <c r="U296" s="338"/>
      <c r="V296" s="336"/>
      <c r="W296" s="335"/>
    </row>
    <row r="297" spans="12:23" hidden="1">
      <c r="L297" s="320" t="str">
        <f t="shared" si="8"/>
        <v/>
      </c>
      <c r="M297" s="320" t="str">
        <f>IF(OR(L297="",COUNTIF($M$4:M296,IF(ISERROR($R297*1),LEFT($R297,2)*1,$R297*1))&gt;=1),"-",IF(ISERROR($R297*1),LEFT($R297,2)*1,$R297*1))</f>
        <v>-</v>
      </c>
      <c r="N297" s="320" t="str">
        <f>IF(OR(L297="",COUNTIF($N$4:N296,V297*1)&gt;=1),"-",V297*1)</f>
        <v>-</v>
      </c>
      <c r="O297" s="335"/>
      <c r="P297" s="335"/>
      <c r="Q297" s="335"/>
      <c r="R297" s="335"/>
      <c r="S297" s="336"/>
      <c r="T297" s="337"/>
      <c r="U297" s="338"/>
      <c r="V297" s="336"/>
      <c r="W297" s="335"/>
    </row>
    <row r="298" spans="12:23" hidden="1">
      <c r="L298" s="320" t="str">
        <f t="shared" si="8"/>
        <v/>
      </c>
      <c r="M298" s="320" t="str">
        <f>IF(OR(L298="",COUNTIF($M$4:M297,IF(ISERROR($R298*1),LEFT($R298,2)*1,$R298*1))&gt;=1),"-",IF(ISERROR($R298*1),LEFT($R298,2)*1,$R298*1))</f>
        <v>-</v>
      </c>
      <c r="N298" s="320" t="str">
        <f>IF(OR(L298="",COUNTIF($N$4:N297,V298*1)&gt;=1),"-",V298*1)</f>
        <v>-</v>
      </c>
      <c r="O298" s="335"/>
      <c r="P298" s="335"/>
      <c r="Q298" s="335"/>
      <c r="R298" s="335"/>
      <c r="S298" s="336"/>
      <c r="T298" s="337"/>
      <c r="U298" s="338"/>
      <c r="V298" s="336"/>
      <c r="W298" s="335"/>
    </row>
    <row r="299" spans="12:23" hidden="1">
      <c r="L299" s="320" t="str">
        <f t="shared" si="8"/>
        <v/>
      </c>
      <c r="M299" s="320" t="str">
        <f>IF(OR(L299="",COUNTIF($M$4:M298,IF(ISERROR($R299*1),LEFT($R299,2)*1,$R299*1))&gt;=1),"-",IF(ISERROR($R299*1),LEFT($R299,2)*1,$R299*1))</f>
        <v>-</v>
      </c>
      <c r="N299" s="320" t="str">
        <f>IF(OR(L299="",COUNTIF($N$4:N298,V299*1)&gt;=1),"-",V299*1)</f>
        <v>-</v>
      </c>
      <c r="O299" s="335"/>
      <c r="P299" s="335"/>
      <c r="Q299" s="335"/>
      <c r="R299" s="335"/>
      <c r="S299" s="336"/>
      <c r="T299" s="337"/>
      <c r="U299" s="338"/>
      <c r="V299" s="336"/>
      <c r="W299" s="335"/>
    </row>
    <row r="300" spans="12:23" hidden="1">
      <c r="L300" s="320" t="str">
        <f t="shared" si="8"/>
        <v/>
      </c>
      <c r="M300" s="320" t="str">
        <f>IF(OR(L300="",COUNTIF($M$4:M299,IF(ISERROR($R300*1),LEFT($R300,2)*1,$R300*1))&gt;=1),"-",IF(ISERROR($R300*1),LEFT($R300,2)*1,$R300*1))</f>
        <v>-</v>
      </c>
      <c r="N300" s="320" t="str">
        <f>IF(OR(L300="",COUNTIF($N$4:N299,V300*1)&gt;=1),"-",V300*1)</f>
        <v>-</v>
      </c>
      <c r="O300" s="335"/>
      <c r="P300" s="335"/>
      <c r="Q300" s="335"/>
      <c r="R300" s="335"/>
      <c r="S300" s="336"/>
      <c r="T300" s="337"/>
      <c r="U300" s="338"/>
      <c r="V300" s="336"/>
      <c r="W300" s="335"/>
    </row>
    <row r="301" spans="12:23" hidden="1">
      <c r="L301" s="320" t="str">
        <f t="shared" si="8"/>
        <v/>
      </c>
      <c r="M301" s="320" t="str">
        <f>IF(OR(L301="",COUNTIF($M$4:M300,IF(ISERROR($R301*1),LEFT($R301,2)*1,$R301*1))&gt;=1),"-",IF(ISERROR($R301*1),LEFT($R301,2)*1,$R301*1))</f>
        <v>-</v>
      </c>
      <c r="N301" s="320" t="str">
        <f>IF(OR(L301="",COUNTIF($N$4:N300,V301*1)&gt;=1),"-",V301*1)</f>
        <v>-</v>
      </c>
      <c r="O301" s="335"/>
      <c r="P301" s="335"/>
      <c r="Q301" s="335"/>
      <c r="R301" s="335"/>
      <c r="S301" s="336"/>
      <c r="T301" s="337"/>
      <c r="U301" s="338"/>
      <c r="V301" s="336"/>
      <c r="W301" s="335"/>
    </row>
    <row r="302" spans="12:23" hidden="1">
      <c r="L302" s="320" t="str">
        <f t="shared" si="8"/>
        <v/>
      </c>
      <c r="M302" s="320" t="str">
        <f>IF(OR(L302="",COUNTIF($M$4:M301,IF(ISERROR($R302*1),LEFT($R302,2)*1,$R302*1))&gt;=1),"-",IF(ISERROR($R302*1),LEFT($R302,2)*1,$R302*1))</f>
        <v>-</v>
      </c>
      <c r="N302" s="320" t="str">
        <f>IF(OR(L302="",COUNTIF($N$4:N301,V302*1)&gt;=1),"-",V302*1)</f>
        <v>-</v>
      </c>
      <c r="O302" s="335"/>
      <c r="P302" s="335"/>
      <c r="Q302" s="335"/>
      <c r="R302" s="335"/>
      <c r="S302" s="336"/>
      <c r="T302" s="337"/>
      <c r="U302" s="338"/>
      <c r="V302" s="336"/>
      <c r="W302" s="335"/>
    </row>
    <row r="303" spans="12:23" hidden="1">
      <c r="L303" s="320" t="str">
        <f t="shared" si="8"/>
        <v/>
      </c>
      <c r="M303" s="320" t="str">
        <f>IF(OR(L303="",COUNTIF($M$4:M302,IF(ISERROR($R303*1),LEFT($R303,2)*1,$R303*1))&gt;=1),"-",IF(ISERROR($R303*1),LEFT($R303,2)*1,$R303*1))</f>
        <v>-</v>
      </c>
      <c r="N303" s="320" t="str">
        <f>IF(OR(L303="",COUNTIF($N$4:N302,V303*1)&gt;=1),"-",V303*1)</f>
        <v>-</v>
      </c>
      <c r="O303" s="335"/>
      <c r="P303" s="335"/>
      <c r="Q303" s="335"/>
      <c r="R303" s="335"/>
      <c r="S303" s="336"/>
      <c r="T303" s="337"/>
      <c r="U303" s="338"/>
      <c r="V303" s="336"/>
      <c r="W303" s="335"/>
    </row>
    <row r="304" spans="12:23" hidden="1">
      <c r="L304" s="320" t="str">
        <f t="shared" si="8"/>
        <v/>
      </c>
      <c r="M304" s="320" t="str">
        <f>IF(OR(L304="",COUNTIF($M$4:M303,IF(ISERROR($R304*1),LEFT($R304,2)*1,$R304*1))&gt;=1),"-",IF(ISERROR($R304*1),LEFT($R304,2)*1,$R304*1))</f>
        <v>-</v>
      </c>
      <c r="N304" s="320" t="str">
        <f>IF(OR(L304="",COUNTIF($N$4:N303,V304*1)&gt;=1),"-",V304*1)</f>
        <v>-</v>
      </c>
      <c r="O304" s="335"/>
      <c r="P304" s="335"/>
      <c r="Q304" s="335"/>
      <c r="R304" s="335"/>
      <c r="S304" s="336"/>
      <c r="T304" s="337"/>
      <c r="U304" s="338"/>
      <c r="V304" s="336"/>
      <c r="W304" s="335"/>
    </row>
    <row r="305" spans="12:23" hidden="1">
      <c r="L305" s="320" t="str">
        <f t="shared" si="8"/>
        <v/>
      </c>
      <c r="M305" s="320" t="str">
        <f>IF(OR(L305="",COUNTIF($M$4:M304,IF(ISERROR($R305*1),LEFT($R305,2)*1,$R305*1))&gt;=1),"-",IF(ISERROR($R305*1),LEFT($R305,2)*1,$R305*1))</f>
        <v>-</v>
      </c>
      <c r="N305" s="320" t="str">
        <f>IF(OR(L305="",COUNTIF($N$4:N304,V305*1)&gt;=1),"-",V305*1)</f>
        <v>-</v>
      </c>
      <c r="O305" s="335"/>
      <c r="P305" s="335"/>
      <c r="Q305" s="335"/>
      <c r="R305" s="335"/>
      <c r="S305" s="336"/>
      <c r="T305" s="337"/>
      <c r="U305" s="338"/>
      <c r="V305" s="336"/>
      <c r="W305" s="335"/>
    </row>
    <row r="306" spans="12:23" hidden="1">
      <c r="L306" s="320" t="str">
        <f t="shared" si="8"/>
        <v/>
      </c>
      <c r="M306" s="320" t="str">
        <f>IF(OR(L306="",COUNTIF($M$4:M305,IF(ISERROR($R306*1),LEFT($R306,2)*1,$R306*1))&gt;=1),"-",IF(ISERROR($R306*1),LEFT($R306,2)*1,$R306*1))</f>
        <v>-</v>
      </c>
      <c r="N306" s="320" t="str">
        <f>IF(OR(L306="",COUNTIF($N$4:N305,V306*1)&gt;=1),"-",V306*1)</f>
        <v>-</v>
      </c>
      <c r="O306" s="335"/>
      <c r="P306" s="335"/>
      <c r="Q306" s="335"/>
      <c r="R306" s="335"/>
      <c r="S306" s="336"/>
      <c r="T306" s="337"/>
      <c r="U306" s="338"/>
      <c r="V306" s="336"/>
      <c r="W306" s="335"/>
    </row>
    <row r="307" spans="12:23" hidden="1">
      <c r="L307" s="320" t="str">
        <f t="shared" si="8"/>
        <v/>
      </c>
      <c r="M307" s="320" t="str">
        <f>IF(OR(L307="",COUNTIF($M$4:M306,IF(ISERROR($R307*1),LEFT($R307,2)*1,$R307*1))&gt;=1),"-",IF(ISERROR($R307*1),LEFT($R307,2)*1,$R307*1))</f>
        <v>-</v>
      </c>
      <c r="N307" s="320" t="str">
        <f>IF(OR(L307="",COUNTIF($N$4:N306,V307*1)&gt;=1),"-",V307*1)</f>
        <v>-</v>
      </c>
      <c r="O307" s="335"/>
      <c r="P307" s="335"/>
      <c r="Q307" s="335"/>
      <c r="R307" s="335"/>
      <c r="S307" s="336"/>
      <c r="T307" s="337"/>
      <c r="U307" s="338"/>
      <c r="V307" s="336"/>
      <c r="W307" s="335"/>
    </row>
    <row r="308" spans="12:23" hidden="1">
      <c r="L308" s="320" t="str">
        <f t="shared" si="8"/>
        <v/>
      </c>
      <c r="M308" s="320" t="str">
        <f>IF(OR(L308="",COUNTIF($M$4:M307,IF(ISERROR($R308*1),LEFT($R308,2)*1,$R308*1))&gt;=1),"-",IF(ISERROR($R308*1),LEFT($R308,2)*1,$R308*1))</f>
        <v>-</v>
      </c>
      <c r="N308" s="320" t="str">
        <f>IF(OR(L308="",COUNTIF($N$4:N307,V308*1)&gt;=1),"-",V308*1)</f>
        <v>-</v>
      </c>
      <c r="O308" s="335"/>
      <c r="P308" s="335"/>
      <c r="Q308" s="335"/>
      <c r="R308" s="335"/>
      <c r="S308" s="336"/>
      <c r="T308" s="337"/>
      <c r="U308" s="338"/>
      <c r="V308" s="336"/>
      <c r="W308" s="335"/>
    </row>
    <row r="309" spans="12:23" hidden="1">
      <c r="L309" s="320" t="str">
        <f t="shared" si="8"/>
        <v/>
      </c>
      <c r="M309" s="320" t="str">
        <f>IF(OR(L309="",COUNTIF($M$4:M308,IF(ISERROR($R309*1),LEFT($R309,2)*1,$R309*1))&gt;=1),"-",IF(ISERROR($R309*1),LEFT($R309,2)*1,$R309*1))</f>
        <v>-</v>
      </c>
      <c r="N309" s="320" t="str">
        <f>IF(OR(L309="",COUNTIF($N$4:N308,V309*1)&gt;=1),"-",V309*1)</f>
        <v>-</v>
      </c>
      <c r="O309" s="335"/>
      <c r="P309" s="335"/>
      <c r="Q309" s="335"/>
      <c r="R309" s="335"/>
      <c r="S309" s="336"/>
      <c r="T309" s="337"/>
      <c r="U309" s="338"/>
      <c r="V309" s="336"/>
      <c r="W309" s="335"/>
    </row>
    <row r="310" spans="12:23" hidden="1">
      <c r="L310" s="320" t="str">
        <f t="shared" si="8"/>
        <v/>
      </c>
      <c r="M310" s="320" t="str">
        <f>IF(OR(L310="",COUNTIF($M$4:M309,IF(ISERROR($R310*1),LEFT($R310,2)*1,$R310*1))&gt;=1),"-",IF(ISERROR($R310*1),LEFT($R310,2)*1,$R310*1))</f>
        <v>-</v>
      </c>
      <c r="N310" s="320" t="str">
        <f>IF(OR(L310="",COUNTIF($N$4:N309,V310*1)&gt;=1),"-",V310*1)</f>
        <v>-</v>
      </c>
      <c r="O310" s="335"/>
      <c r="P310" s="335"/>
      <c r="Q310" s="335"/>
      <c r="R310" s="335"/>
      <c r="S310" s="336"/>
      <c r="T310" s="337"/>
      <c r="U310" s="338"/>
      <c r="V310" s="336"/>
      <c r="W310" s="335"/>
    </row>
    <row r="311" spans="12:23" hidden="1">
      <c r="L311" s="320" t="str">
        <f t="shared" si="8"/>
        <v/>
      </c>
      <c r="M311" s="320" t="str">
        <f>IF(OR(L311="",COUNTIF($M$4:M310,IF(ISERROR($R311*1),LEFT($R311,2)*1,$R311*1))&gt;=1),"-",IF(ISERROR($R311*1),LEFT($R311,2)*1,$R311*1))</f>
        <v>-</v>
      </c>
      <c r="N311" s="320" t="str">
        <f>IF(OR(L311="",COUNTIF($N$4:N310,V311*1)&gt;=1),"-",V311*1)</f>
        <v>-</v>
      </c>
      <c r="O311" s="335"/>
      <c r="P311" s="335"/>
      <c r="Q311" s="335"/>
      <c r="R311" s="335"/>
      <c r="S311" s="336"/>
      <c r="T311" s="337"/>
      <c r="U311" s="338"/>
      <c r="V311" s="336"/>
      <c r="W311" s="335"/>
    </row>
    <row r="312" spans="12:23" hidden="1">
      <c r="L312" s="320" t="str">
        <f t="shared" si="8"/>
        <v/>
      </c>
      <c r="M312" s="320" t="str">
        <f>IF(OR(L312="",COUNTIF($M$4:M311,IF(ISERROR($R312*1),LEFT($R312,2)*1,$R312*1))&gt;=1),"-",IF(ISERROR($R312*1),LEFT($R312,2)*1,$R312*1))</f>
        <v>-</v>
      </c>
      <c r="N312" s="320" t="str">
        <f>IF(OR(L312="",COUNTIF($N$4:N311,V312*1)&gt;=1),"-",V312*1)</f>
        <v>-</v>
      </c>
      <c r="O312" s="335"/>
      <c r="P312" s="335"/>
      <c r="Q312" s="335"/>
      <c r="R312" s="335"/>
      <c r="S312" s="336"/>
      <c r="T312" s="337"/>
      <c r="U312" s="338"/>
      <c r="V312" s="336"/>
      <c r="W312" s="335"/>
    </row>
    <row r="313" spans="12:23" hidden="1">
      <c r="L313" s="320" t="str">
        <f t="shared" si="8"/>
        <v/>
      </c>
      <c r="M313" s="320" t="str">
        <f>IF(OR(L313="",COUNTIF($M$4:M312,IF(ISERROR($R313*1),LEFT($R313,2)*1,$R313*1))&gt;=1),"-",IF(ISERROR($R313*1),LEFT($R313,2)*1,$R313*1))</f>
        <v>-</v>
      </c>
      <c r="N313" s="320" t="str">
        <f>IF(OR(L313="",COUNTIF($N$4:N312,V313*1)&gt;=1),"-",V313*1)</f>
        <v>-</v>
      </c>
      <c r="O313" s="335"/>
      <c r="P313" s="335"/>
      <c r="Q313" s="335"/>
      <c r="R313" s="335"/>
      <c r="S313" s="336"/>
      <c r="T313" s="337"/>
      <c r="U313" s="338"/>
      <c r="V313" s="336"/>
      <c r="W313" s="335"/>
    </row>
    <row r="314" spans="12:23" hidden="1">
      <c r="L314" s="320" t="str">
        <f t="shared" si="8"/>
        <v/>
      </c>
      <c r="M314" s="320" t="str">
        <f>IF(OR(L314="",COUNTIF($M$4:M313,IF(ISERROR($R314*1),LEFT($R314,2)*1,$R314*1))&gt;=1),"-",IF(ISERROR($R314*1),LEFT($R314,2)*1,$R314*1))</f>
        <v>-</v>
      </c>
      <c r="N314" s="320" t="str">
        <f>IF(OR(L314="",COUNTIF($N$4:N313,V314*1)&gt;=1),"-",V314*1)</f>
        <v>-</v>
      </c>
      <c r="O314" s="335"/>
      <c r="P314" s="335"/>
      <c r="Q314" s="335"/>
      <c r="R314" s="335"/>
      <c r="S314" s="336"/>
      <c r="T314" s="337"/>
      <c r="U314" s="338"/>
      <c r="V314" s="336"/>
      <c r="W314" s="335"/>
    </row>
    <row r="315" spans="12:23" hidden="1">
      <c r="L315" s="320" t="str">
        <f t="shared" si="8"/>
        <v/>
      </c>
      <c r="M315" s="320" t="str">
        <f>IF(OR(L315="",COUNTIF($M$4:M314,IF(ISERROR($R315*1),LEFT($R315,2)*1,$R315*1))&gt;=1),"-",IF(ISERROR($R315*1),LEFT($R315,2)*1,$R315*1))</f>
        <v>-</v>
      </c>
      <c r="N315" s="320" t="str">
        <f>IF(OR(L315="",COUNTIF($N$4:N314,V315*1)&gt;=1),"-",V315*1)</f>
        <v>-</v>
      </c>
      <c r="O315" s="335"/>
      <c r="P315" s="335"/>
      <c r="Q315" s="335"/>
      <c r="R315" s="335"/>
      <c r="S315" s="336"/>
      <c r="T315" s="337"/>
      <c r="U315" s="338"/>
      <c r="V315" s="336"/>
      <c r="W315" s="335"/>
    </row>
    <row r="316" spans="12:23" hidden="1">
      <c r="L316" s="320" t="str">
        <f t="shared" si="8"/>
        <v/>
      </c>
      <c r="M316" s="320" t="str">
        <f>IF(OR(L316="",COUNTIF($M$4:M315,IF(ISERROR($R316*1),LEFT($R316,2)*1,$R316*1))&gt;=1),"-",IF(ISERROR($R316*1),LEFT($R316,2)*1,$R316*1))</f>
        <v>-</v>
      </c>
      <c r="N316" s="320" t="str">
        <f>IF(OR(L316="",COUNTIF($N$4:N315,V316*1)&gt;=1),"-",V316*1)</f>
        <v>-</v>
      </c>
      <c r="O316" s="335"/>
      <c r="P316" s="335"/>
      <c r="Q316" s="335"/>
      <c r="R316" s="335"/>
      <c r="S316" s="336"/>
      <c r="T316" s="337"/>
      <c r="U316" s="338"/>
      <c r="V316" s="336"/>
      <c r="W316" s="335"/>
    </row>
    <row r="317" spans="12:23" hidden="1">
      <c r="L317" s="320" t="str">
        <f t="shared" si="8"/>
        <v/>
      </c>
      <c r="M317" s="320" t="str">
        <f>IF(OR(L317="",COUNTIF($M$4:M316,IF(ISERROR($R317*1),LEFT($R317,2)*1,$R317*1))&gt;=1),"-",IF(ISERROR($R317*1),LEFT($R317,2)*1,$R317*1))</f>
        <v>-</v>
      </c>
      <c r="N317" s="320" t="str">
        <f>IF(OR(L317="",COUNTIF($N$4:N316,V317*1)&gt;=1),"-",V317*1)</f>
        <v>-</v>
      </c>
      <c r="O317" s="335"/>
      <c r="P317" s="335"/>
      <c r="Q317" s="335"/>
      <c r="R317" s="335"/>
      <c r="S317" s="336"/>
      <c r="T317" s="337"/>
      <c r="U317" s="338"/>
      <c r="V317" s="336"/>
      <c r="W317" s="335"/>
    </row>
    <row r="318" spans="12:23" hidden="1">
      <c r="L318" s="320" t="str">
        <f t="shared" si="8"/>
        <v/>
      </c>
      <c r="M318" s="320" t="str">
        <f>IF(OR(L318="",COUNTIF($M$4:M317,IF(ISERROR($R318*1),LEFT($R318,2)*1,$R318*1))&gt;=1),"-",IF(ISERROR($R318*1),LEFT($R318,2)*1,$R318*1))</f>
        <v>-</v>
      </c>
      <c r="N318" s="320" t="str">
        <f>IF(OR(L318="",COUNTIF($N$4:N317,V318*1)&gt;=1),"-",V318*1)</f>
        <v>-</v>
      </c>
      <c r="O318" s="335"/>
      <c r="P318" s="335"/>
      <c r="Q318" s="335"/>
      <c r="R318" s="335"/>
      <c r="S318" s="336"/>
      <c r="T318" s="337"/>
      <c r="U318" s="338"/>
      <c r="V318" s="336"/>
      <c r="W318" s="335"/>
    </row>
    <row r="319" spans="12:23" hidden="1">
      <c r="L319" s="320" t="str">
        <f t="shared" si="8"/>
        <v/>
      </c>
      <c r="M319" s="320" t="str">
        <f>IF(OR(L319="",COUNTIF($M$4:M318,IF(ISERROR($R319*1),LEFT($R319,2)*1,$R319*1))&gt;=1),"-",IF(ISERROR($R319*1),LEFT($R319,2)*1,$R319*1))</f>
        <v>-</v>
      </c>
      <c r="N319" s="320" t="str">
        <f>IF(OR(L319="",COUNTIF($N$4:N318,V319*1)&gt;=1),"-",V319*1)</f>
        <v>-</v>
      </c>
      <c r="O319" s="335"/>
      <c r="P319" s="335"/>
      <c r="Q319" s="335"/>
      <c r="R319" s="335"/>
      <c r="S319" s="336"/>
      <c r="T319" s="337"/>
      <c r="U319" s="338"/>
      <c r="V319" s="336"/>
      <c r="W319" s="335"/>
    </row>
    <row r="320" spans="12:23" hidden="1">
      <c r="L320" s="320" t="str">
        <f t="shared" si="8"/>
        <v/>
      </c>
      <c r="M320" s="320" t="str">
        <f>IF(OR(L320="",COUNTIF($M$4:M319,IF(ISERROR($R320*1),LEFT($R320,2)*1,$R320*1))&gt;=1),"-",IF(ISERROR($R320*1),LEFT($R320,2)*1,$R320*1))</f>
        <v>-</v>
      </c>
      <c r="N320" s="320" t="str">
        <f>IF(OR(L320="",COUNTIF($N$4:N319,V320*1)&gt;=1),"-",V320*1)</f>
        <v>-</v>
      </c>
      <c r="O320" s="335"/>
      <c r="P320" s="335"/>
      <c r="Q320" s="335"/>
      <c r="R320" s="335"/>
      <c r="S320" s="336"/>
      <c r="T320" s="337"/>
      <c r="U320" s="338"/>
      <c r="V320" s="336"/>
      <c r="W320" s="335"/>
    </row>
    <row r="321" spans="12:23" hidden="1">
      <c r="L321" s="320" t="str">
        <f t="shared" si="8"/>
        <v/>
      </c>
      <c r="M321" s="320" t="str">
        <f>IF(OR(L321="",COUNTIF($M$4:M320,IF(ISERROR($R321*1),LEFT($R321,2)*1,$R321*1))&gt;=1),"-",IF(ISERROR($R321*1),LEFT($R321,2)*1,$R321*1))</f>
        <v>-</v>
      </c>
      <c r="N321" s="320" t="str">
        <f>IF(OR(L321="",COUNTIF($N$4:N320,V321*1)&gt;=1),"-",V321*1)</f>
        <v>-</v>
      </c>
      <c r="O321" s="335"/>
      <c r="P321" s="335"/>
      <c r="Q321" s="335"/>
      <c r="R321" s="335"/>
      <c r="S321" s="336"/>
      <c r="T321" s="337"/>
      <c r="U321" s="338"/>
      <c r="V321" s="336"/>
      <c r="W321" s="335"/>
    </row>
    <row r="322" spans="12:23" hidden="1">
      <c r="L322" s="320" t="str">
        <f t="shared" si="8"/>
        <v/>
      </c>
      <c r="M322" s="320" t="str">
        <f>IF(OR(L322="",COUNTIF($M$4:M321,IF(ISERROR($R322*1),LEFT($R322,2)*1,$R322*1))&gt;=1),"-",IF(ISERROR($R322*1),LEFT($R322,2)*1,$R322*1))</f>
        <v>-</v>
      </c>
      <c r="N322" s="320" t="str">
        <f>IF(OR(L322="",COUNTIF($N$4:N321,V322*1)&gt;=1),"-",V322*1)</f>
        <v>-</v>
      </c>
      <c r="O322" s="335"/>
      <c r="P322" s="335"/>
      <c r="Q322" s="335"/>
      <c r="R322" s="335"/>
      <c r="S322" s="336"/>
      <c r="T322" s="337"/>
      <c r="U322" s="338"/>
      <c r="V322" s="336"/>
      <c r="W322" s="335"/>
    </row>
    <row r="323" spans="12:23" hidden="1">
      <c r="L323" s="320" t="str">
        <f t="shared" si="8"/>
        <v/>
      </c>
      <c r="M323" s="320" t="str">
        <f>IF(OR(L323="",COUNTIF($M$4:M322,IF(ISERROR($R323*1),LEFT($R323,2)*1,$R323*1))&gt;=1),"-",IF(ISERROR($R323*1),LEFT($R323,2)*1,$R323*1))</f>
        <v>-</v>
      </c>
      <c r="N323" s="320" t="str">
        <f>IF(OR(L323="",COUNTIF($N$4:N322,V323*1)&gt;=1),"-",V323*1)</f>
        <v>-</v>
      </c>
      <c r="O323" s="335"/>
      <c r="P323" s="335"/>
      <c r="Q323" s="335"/>
      <c r="R323" s="335"/>
      <c r="S323" s="336"/>
      <c r="T323" s="337"/>
      <c r="U323" s="338"/>
      <c r="V323" s="336"/>
      <c r="W323" s="335"/>
    </row>
    <row r="324" spans="12:23" hidden="1">
      <c r="L324" s="320" t="str">
        <f t="shared" ref="L324:L339" si="9">IF(P324&lt;&gt;$B$1,"",P324&amp;Q324&amp;R324&amp;V324)</f>
        <v/>
      </c>
      <c r="M324" s="320" t="str">
        <f>IF(OR(L324="",COUNTIF($M$4:M323,IF(ISERROR($R324*1),LEFT($R324,2)*1,$R324*1))&gt;=1),"-",IF(ISERROR($R324*1),LEFT($R324,2)*1,$R324*1))</f>
        <v>-</v>
      </c>
      <c r="N324" s="320" t="str">
        <f>IF(OR(L324="",COUNTIF($N$4:N323,V324*1)&gt;=1),"-",V324*1)</f>
        <v>-</v>
      </c>
      <c r="O324" s="335"/>
      <c r="P324" s="335"/>
      <c r="Q324" s="335"/>
      <c r="R324" s="335"/>
      <c r="S324" s="336"/>
      <c r="T324" s="337"/>
      <c r="U324" s="338"/>
      <c r="V324" s="336"/>
      <c r="W324" s="335"/>
    </row>
    <row r="325" spans="12:23" hidden="1">
      <c r="L325" s="320" t="str">
        <f t="shared" si="9"/>
        <v/>
      </c>
      <c r="M325" s="320" t="str">
        <f>IF(OR(L325="",COUNTIF($M$4:M324,IF(ISERROR($R325*1),LEFT($R325,2)*1,$R325*1))&gt;=1),"-",IF(ISERROR($R325*1),LEFT($R325,2)*1,$R325*1))</f>
        <v>-</v>
      </c>
      <c r="N325" s="320" t="str">
        <f>IF(OR(L325="",COUNTIF($N$4:N324,V325*1)&gt;=1),"-",V325*1)</f>
        <v>-</v>
      </c>
      <c r="O325" s="335"/>
      <c r="P325" s="335"/>
      <c r="Q325" s="335"/>
      <c r="R325" s="335"/>
      <c r="S325" s="336"/>
      <c r="T325" s="337"/>
      <c r="U325" s="338"/>
      <c r="V325" s="336"/>
      <c r="W325" s="335"/>
    </row>
    <row r="326" spans="12:23" hidden="1">
      <c r="L326" s="320" t="str">
        <f t="shared" si="9"/>
        <v/>
      </c>
      <c r="M326" s="320" t="str">
        <f>IF(OR(L326="",COUNTIF($M$4:M325,IF(ISERROR($R326*1),LEFT($R326,2)*1,$R326*1))&gt;=1),"-",IF(ISERROR($R326*1),LEFT($R326,2)*1,$R326*1))</f>
        <v>-</v>
      </c>
      <c r="N326" s="320" t="str">
        <f>IF(OR(L326="",COUNTIF($N$4:N325,V326*1)&gt;=1),"-",V326*1)</f>
        <v>-</v>
      </c>
      <c r="O326" s="335"/>
      <c r="P326" s="335"/>
      <c r="Q326" s="335"/>
      <c r="R326" s="335"/>
      <c r="S326" s="336"/>
      <c r="T326" s="337"/>
      <c r="U326" s="338"/>
      <c r="V326" s="336"/>
      <c r="W326" s="335"/>
    </row>
    <row r="327" spans="12:23" hidden="1">
      <c r="L327" s="320" t="str">
        <f t="shared" si="9"/>
        <v/>
      </c>
      <c r="M327" s="320" t="str">
        <f>IF(OR(L327="",COUNTIF($M$4:M326,IF(ISERROR($R327*1),LEFT($R327,2)*1,$R327*1))&gt;=1),"-",IF(ISERROR($R327*1),LEFT($R327,2)*1,$R327*1))</f>
        <v>-</v>
      </c>
      <c r="N327" s="320" t="str">
        <f>IF(OR(L327="",COUNTIF($N$4:N326,V327*1)&gt;=1),"-",V327*1)</f>
        <v>-</v>
      </c>
      <c r="O327" s="335"/>
      <c r="P327" s="335"/>
      <c r="Q327" s="335"/>
      <c r="R327" s="335"/>
      <c r="S327" s="336"/>
      <c r="T327" s="337"/>
      <c r="U327" s="338"/>
      <c r="V327" s="336"/>
      <c r="W327" s="335"/>
    </row>
    <row r="328" spans="12:23" hidden="1">
      <c r="L328" s="320" t="str">
        <f t="shared" si="9"/>
        <v/>
      </c>
      <c r="M328" s="320" t="str">
        <f>IF(OR(L328="",COUNTIF($M$4:M327,IF(ISERROR($R328*1),LEFT($R328,2)*1,$R328*1))&gt;=1),"-",IF(ISERROR($R328*1),LEFT($R328,2)*1,$R328*1))</f>
        <v>-</v>
      </c>
      <c r="N328" s="320" t="str">
        <f>IF(OR(L328="",COUNTIF($N$4:N327,V328*1)&gt;=1),"-",V328*1)</f>
        <v>-</v>
      </c>
      <c r="O328" s="335"/>
      <c r="P328" s="335"/>
      <c r="Q328" s="335"/>
      <c r="R328" s="335"/>
      <c r="S328" s="336"/>
      <c r="T328" s="337"/>
      <c r="U328" s="338"/>
      <c r="V328" s="336"/>
      <c r="W328" s="335"/>
    </row>
    <row r="329" spans="12:23" hidden="1">
      <c r="L329" s="320" t="str">
        <f t="shared" si="9"/>
        <v/>
      </c>
      <c r="M329" s="320" t="str">
        <f>IF(OR(L329="",COUNTIF($M$4:M328,IF(ISERROR($R329*1),LEFT($R329,2)*1,$R329*1))&gt;=1),"-",IF(ISERROR($R329*1),LEFT($R329,2)*1,$R329*1))</f>
        <v>-</v>
      </c>
      <c r="N329" s="320" t="str">
        <f>IF(OR(L329="",COUNTIF($N$4:N328,V329*1)&gt;=1),"-",V329*1)</f>
        <v>-</v>
      </c>
      <c r="O329" s="335"/>
      <c r="P329" s="335"/>
      <c r="Q329" s="335"/>
      <c r="R329" s="335"/>
      <c r="S329" s="336"/>
      <c r="T329" s="337"/>
      <c r="U329" s="338"/>
      <c r="V329" s="336"/>
      <c r="W329" s="335"/>
    </row>
    <row r="330" spans="12:23" hidden="1">
      <c r="L330" s="320" t="str">
        <f t="shared" si="9"/>
        <v/>
      </c>
      <c r="M330" s="320" t="str">
        <f>IF(OR(L330="",COUNTIF($M$4:M329,IF(ISERROR($R330*1),LEFT($R330,2)*1,$R330*1))&gt;=1),"-",IF(ISERROR($R330*1),LEFT($R330,2)*1,$R330*1))</f>
        <v>-</v>
      </c>
      <c r="N330" s="320" t="str">
        <f>IF(OR(L330="",COUNTIF($N$4:N329,V330*1)&gt;=1),"-",V330*1)</f>
        <v>-</v>
      </c>
      <c r="O330" s="335"/>
      <c r="P330" s="335"/>
      <c r="Q330" s="335"/>
      <c r="R330" s="335"/>
      <c r="S330" s="336"/>
      <c r="T330" s="337"/>
      <c r="U330" s="338"/>
      <c r="V330" s="336"/>
      <c r="W330" s="335"/>
    </row>
    <row r="331" spans="12:23" hidden="1">
      <c r="L331" s="320" t="str">
        <f t="shared" si="9"/>
        <v/>
      </c>
      <c r="M331" s="320" t="str">
        <f>IF(OR(L331="",COUNTIF($M$4:M330,IF(ISERROR($R331*1),LEFT($R331,2)*1,$R331*1))&gt;=1),"-",IF(ISERROR($R331*1),LEFT($R331,2)*1,$R331*1))</f>
        <v>-</v>
      </c>
      <c r="N331" s="320" t="str">
        <f>IF(OR(L331="",COUNTIF($N$4:N330,V331*1)&gt;=1),"-",V331*1)</f>
        <v>-</v>
      </c>
      <c r="O331" s="335"/>
      <c r="P331" s="335"/>
      <c r="Q331" s="335"/>
      <c r="R331" s="335"/>
      <c r="S331" s="336"/>
      <c r="T331" s="337"/>
      <c r="U331" s="338"/>
      <c r="V331" s="336"/>
      <c r="W331" s="335"/>
    </row>
    <row r="332" spans="12:23" hidden="1">
      <c r="L332" s="320" t="str">
        <f t="shared" si="9"/>
        <v/>
      </c>
      <c r="M332" s="320" t="str">
        <f>IF(OR(L332="",COUNTIF($M$4:M331,IF(ISERROR($R332*1),LEFT($R332,2)*1,$R332*1))&gt;=1),"-",IF(ISERROR($R332*1),LEFT($R332,2)*1,$R332*1))</f>
        <v>-</v>
      </c>
      <c r="N332" s="320" t="str">
        <f>IF(OR(L332="",COUNTIF($N$4:N331,V332*1)&gt;=1),"-",V332*1)</f>
        <v>-</v>
      </c>
      <c r="O332" s="335"/>
      <c r="P332" s="335"/>
      <c r="Q332" s="335"/>
      <c r="R332" s="335"/>
      <c r="S332" s="336"/>
      <c r="T332" s="337"/>
      <c r="U332" s="338"/>
      <c r="V332" s="336"/>
      <c r="W332" s="335"/>
    </row>
    <row r="333" spans="12:23" hidden="1">
      <c r="L333" s="320" t="str">
        <f t="shared" si="9"/>
        <v/>
      </c>
      <c r="M333" s="320" t="str">
        <f>IF(OR(L333="",COUNTIF($M$4:M332,IF(ISERROR($R333*1),LEFT($R333,2)*1,$R333*1))&gt;=1),"-",IF(ISERROR($R333*1),LEFT($R333,2)*1,$R333*1))</f>
        <v>-</v>
      </c>
      <c r="N333" s="320" t="str">
        <f>IF(OR(L333="",COUNTIF($N$4:N332,V333*1)&gt;=1),"-",V333*1)</f>
        <v>-</v>
      </c>
      <c r="O333" s="335"/>
      <c r="P333" s="335"/>
      <c r="Q333" s="335"/>
      <c r="R333" s="335"/>
      <c r="S333" s="336"/>
      <c r="T333" s="337"/>
      <c r="U333" s="338"/>
      <c r="V333" s="336"/>
      <c r="W333" s="335"/>
    </row>
    <row r="334" spans="12:23" hidden="1">
      <c r="L334" s="320" t="str">
        <f t="shared" si="9"/>
        <v/>
      </c>
      <c r="M334" s="320" t="str">
        <f>IF(OR(L334="",COUNTIF($M$4:M333,IF(ISERROR($R334*1),LEFT($R334,2)*1,$R334*1))&gt;=1),"-",IF(ISERROR($R334*1),LEFT($R334,2)*1,$R334*1))</f>
        <v>-</v>
      </c>
      <c r="N334" s="320" t="str">
        <f>IF(OR(L334="",COUNTIF($N$4:N333,V334*1)&gt;=1),"-",V334*1)</f>
        <v>-</v>
      </c>
      <c r="O334" s="335"/>
      <c r="P334" s="335"/>
      <c r="Q334" s="335"/>
      <c r="R334" s="335"/>
      <c r="S334" s="336"/>
      <c r="T334" s="337"/>
      <c r="U334" s="338"/>
      <c r="V334" s="336"/>
      <c r="W334" s="335"/>
    </row>
    <row r="335" spans="12:23" hidden="1">
      <c r="L335" s="320" t="str">
        <f t="shared" si="9"/>
        <v/>
      </c>
      <c r="M335" s="320" t="str">
        <f>IF(OR(L335="",COUNTIF($M$4:M334,IF(ISERROR($R335*1),LEFT($R335,2)*1,$R335*1))&gt;=1),"-",IF(ISERROR($R335*1),LEFT($R335,2)*1,$R335*1))</f>
        <v>-</v>
      </c>
      <c r="N335" s="320" t="str">
        <f>IF(OR(L335="",COUNTIF($N$4:N334,V335*1)&gt;=1),"-",V335*1)</f>
        <v>-</v>
      </c>
      <c r="O335" s="335"/>
      <c r="P335" s="335"/>
      <c r="Q335" s="335"/>
      <c r="R335" s="335"/>
      <c r="S335" s="336"/>
      <c r="T335" s="337"/>
      <c r="U335" s="338"/>
      <c r="V335" s="336"/>
      <c r="W335" s="335"/>
    </row>
    <row r="336" spans="12:23" hidden="1">
      <c r="L336" s="320" t="str">
        <f t="shared" si="9"/>
        <v/>
      </c>
      <c r="M336" s="320" t="str">
        <f>IF(OR(L336="",COUNTIF($M$4:M335,IF(ISERROR($R336*1),LEFT($R336,2)*1,$R336*1))&gt;=1),"-",IF(ISERROR($R336*1),LEFT($R336,2)*1,$R336*1))</f>
        <v>-</v>
      </c>
      <c r="N336" s="320" t="str">
        <f>IF(OR(L336="",COUNTIF($N$4:N335,V336*1)&gt;=1),"-",V336*1)</f>
        <v>-</v>
      </c>
      <c r="O336" s="335"/>
      <c r="P336" s="335"/>
      <c r="Q336" s="335"/>
      <c r="R336" s="335"/>
      <c r="S336" s="336"/>
      <c r="T336" s="337"/>
      <c r="U336" s="338"/>
      <c r="V336" s="336"/>
      <c r="W336" s="335"/>
    </row>
    <row r="337" spans="12:23" hidden="1">
      <c r="L337" s="320" t="str">
        <f t="shared" si="9"/>
        <v/>
      </c>
      <c r="M337" s="320" t="str">
        <f>IF(OR(L337="",COUNTIF($M$4:M336,IF(ISERROR($R337*1),LEFT($R337,2)*1,$R337*1))&gt;=1),"-",IF(ISERROR($R337*1),LEFT($R337,2)*1,$R337*1))</f>
        <v>-</v>
      </c>
      <c r="N337" s="320" t="str">
        <f>IF(OR(L337="",COUNTIF($N$4:N336,V337*1)&gt;=1),"-",V337*1)</f>
        <v>-</v>
      </c>
      <c r="O337" s="335"/>
      <c r="P337" s="335"/>
      <c r="Q337" s="335"/>
      <c r="R337" s="335"/>
      <c r="S337" s="336"/>
      <c r="T337" s="337"/>
      <c r="U337" s="338"/>
      <c r="V337" s="336"/>
      <c r="W337" s="335"/>
    </row>
    <row r="338" spans="12:23" hidden="1">
      <c r="L338" s="320" t="str">
        <f t="shared" si="9"/>
        <v/>
      </c>
      <c r="M338" s="320" t="str">
        <f>IF(OR(L338="",COUNTIF($M$4:M337,IF(ISERROR($R338*1),LEFT($R338,2)*1,$R338*1))&gt;=1),"-",IF(ISERROR($R338*1),LEFT($R338,2)*1,$R338*1))</f>
        <v>-</v>
      </c>
      <c r="N338" s="320" t="str">
        <f>IF(OR(L338="",COUNTIF($N$4:N337,V338*1)&gt;=1),"-",V338*1)</f>
        <v>-</v>
      </c>
      <c r="O338" s="335"/>
      <c r="P338" s="335"/>
      <c r="Q338" s="335"/>
      <c r="R338" s="335"/>
      <c r="S338" s="336"/>
      <c r="T338" s="337"/>
      <c r="U338" s="338"/>
      <c r="V338" s="336"/>
      <c r="W338" s="335"/>
    </row>
    <row r="339" spans="12:23" hidden="1">
      <c r="L339" s="320" t="str">
        <f t="shared" si="9"/>
        <v/>
      </c>
      <c r="M339" s="320" t="str">
        <f>IF(OR(L339="",COUNTIF($M$4:M338,IF(ISERROR($R339*1),LEFT($R339,2)*1,$R339*1))&gt;=1),"-",IF(ISERROR($R339*1),LEFT($R339,2)*1,$R339*1))</f>
        <v>-</v>
      </c>
      <c r="N339" s="320" t="str">
        <f>IF(OR(L339="",COUNTIF($N$4:N338,V339*1)&gt;=1),"-",V339*1)</f>
        <v>-</v>
      </c>
      <c r="O339" s="335"/>
      <c r="P339" s="335"/>
      <c r="Q339" s="335"/>
      <c r="R339" s="335"/>
      <c r="S339" s="336"/>
      <c r="T339" s="337"/>
      <c r="U339" s="338"/>
      <c r="V339" s="336"/>
      <c r="W339" s="335"/>
    </row>
  </sheetData>
  <sheetProtection algorithmName="SHA-512" hashValue="BW9BUqDmpWbtxp1ZbSWThaKTSxE8ewb8zSpHpB2ekK69LcyrxySaskTaliXxygVlWcn46+sBja9vLESCV3HsqQ==" saltValue="usjWC5gIXAVFaEZOFjvW1Q==" spinCount="100000" sheet="1" objects="1" scenarios="1"/>
  <mergeCells count="1">
    <mergeCell ref="L2:N2"/>
  </mergeCells>
  <phoneticPr fontId="5"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IK1693"/>
  <sheetViews>
    <sheetView topLeftCell="XFD1048576" workbookViewId="0"/>
  </sheetViews>
  <sheetFormatPr defaultColWidth="0" defaultRowHeight="14.25" zeroHeight="1"/>
  <cols>
    <col min="1" max="9" width="9.33203125" hidden="1"/>
    <col min="10" max="11" width="12.83203125" hidden="1"/>
    <col min="12" max="16" width="9.33203125" hidden="1"/>
    <col min="17" max="17" width="14.6640625" hidden="1"/>
    <col min="18" max="115" width="9.33203125" hidden="1"/>
    <col min="116" max="116" width="10" hidden="1"/>
    <col min="117" max="128" width="9.33203125" hidden="1"/>
    <col min="129" max="129" width="9.33203125" style="129" hidden="1"/>
    <col min="130" max="133" width="9.33203125" hidden="1"/>
    <col min="134" max="134" width="14.33203125" hidden="1"/>
    <col min="135" max="16384" width="9.33203125" hidden="1"/>
  </cols>
  <sheetData>
    <row r="1" spans="1:245" hidden="1">
      <c r="A1" t="s">
        <v>111</v>
      </c>
      <c r="B1" s="182" t="s">
        <v>945</v>
      </c>
      <c r="C1" s="182"/>
      <c r="D1" s="182"/>
      <c r="E1" s="182"/>
      <c r="J1" t="str">
        <f>B1&amp;TEXT(F1,"00")&amp;TEXT(H1,"00")</f>
        <v>SDH0000</v>
      </c>
      <c r="K1" s="128"/>
      <c r="M1" t="s">
        <v>197</v>
      </c>
      <c r="Q1" s="183" t="str">
        <f>N1&amp;TEXT(O1,"00")&amp;TEXT(P1,"00")</f>
        <v>0000</v>
      </c>
      <c r="DZ1" t="s">
        <v>196</v>
      </c>
      <c r="ED1" s="183" t="str">
        <f>EA1&amp;TEXT(EB1,"00")&amp;TEXT(EC1,"00")</f>
        <v>0000</v>
      </c>
    </row>
    <row r="2" spans="1:245" ht="24" hidden="1">
      <c r="A2" s="339" t="s">
        <v>110</v>
      </c>
      <c r="B2" s="339" t="s">
        <v>15</v>
      </c>
      <c r="C2" s="339" t="s">
        <v>369</v>
      </c>
      <c r="D2" s="339" t="s">
        <v>370</v>
      </c>
      <c r="E2" s="339" t="s">
        <v>398</v>
      </c>
      <c r="F2" s="339" t="s">
        <v>17</v>
      </c>
      <c r="G2" s="339" t="s">
        <v>399</v>
      </c>
      <c r="H2" s="339" t="s">
        <v>16</v>
      </c>
      <c r="I2" s="339" t="s">
        <v>371</v>
      </c>
      <c r="J2" t="str">
        <f t="shared" ref="J2:J65" si="0">B2&amp;TEXT(F2,"00")&amp;TEXT(H2,"00")</f>
        <v>商品代號性別年齡</v>
      </c>
      <c r="K2" s="339" t="s">
        <v>372</v>
      </c>
      <c r="M2" s="339" t="s">
        <v>110</v>
      </c>
      <c r="N2" s="339" t="s">
        <v>15</v>
      </c>
      <c r="O2" s="339" t="s">
        <v>17</v>
      </c>
      <c r="P2" s="339" t="s">
        <v>16</v>
      </c>
      <c r="Q2" s="183" t="str">
        <f t="shared" ref="Q2:Q65" si="1">N2&amp;TEXT(O2,"00")&amp;TEXT(P2,"00")</f>
        <v>商品代號性別年齡</v>
      </c>
      <c r="R2" s="339" t="s">
        <v>827</v>
      </c>
      <c r="S2" s="339" t="s">
        <v>828</v>
      </c>
      <c r="T2" s="339" t="s">
        <v>829</v>
      </c>
      <c r="U2" s="339" t="s">
        <v>830</v>
      </c>
      <c r="V2" s="339" t="s">
        <v>831</v>
      </c>
      <c r="W2" s="339" t="s">
        <v>832</v>
      </c>
      <c r="X2" s="339" t="s">
        <v>833</v>
      </c>
      <c r="Y2" s="339" t="s">
        <v>834</v>
      </c>
      <c r="Z2" s="339" t="s">
        <v>835</v>
      </c>
      <c r="AA2" s="339" t="s">
        <v>836</v>
      </c>
      <c r="AB2" s="339" t="s">
        <v>837</v>
      </c>
      <c r="AC2" s="339" t="s">
        <v>838</v>
      </c>
      <c r="AD2" s="339" t="s">
        <v>839</v>
      </c>
      <c r="AE2" s="339" t="s">
        <v>840</v>
      </c>
      <c r="AF2" s="339" t="s">
        <v>841</v>
      </c>
      <c r="AG2" s="339" t="s">
        <v>842</v>
      </c>
      <c r="AH2" s="339" t="s">
        <v>843</v>
      </c>
      <c r="AI2" s="339" t="s">
        <v>844</v>
      </c>
      <c r="AJ2" s="339" t="s">
        <v>845</v>
      </c>
      <c r="AK2" s="339" t="s">
        <v>846</v>
      </c>
      <c r="AL2" s="339" t="s">
        <v>847</v>
      </c>
      <c r="AM2" s="339" t="s">
        <v>848</v>
      </c>
      <c r="AN2" s="339" t="s">
        <v>849</v>
      </c>
      <c r="AO2" s="339" t="s">
        <v>850</v>
      </c>
      <c r="AP2" s="339" t="s">
        <v>851</v>
      </c>
      <c r="AQ2" s="339" t="s">
        <v>852</v>
      </c>
      <c r="AR2" s="339" t="s">
        <v>853</v>
      </c>
      <c r="AS2" s="339" t="s">
        <v>854</v>
      </c>
      <c r="AT2" s="339" t="s">
        <v>855</v>
      </c>
      <c r="AU2" s="339" t="s">
        <v>856</v>
      </c>
      <c r="AV2" s="339" t="s">
        <v>857</v>
      </c>
      <c r="AW2" s="339" t="s">
        <v>858</v>
      </c>
      <c r="AX2" s="339" t="s">
        <v>859</v>
      </c>
      <c r="AY2" s="339" t="s">
        <v>860</v>
      </c>
      <c r="AZ2" s="339" t="s">
        <v>861</v>
      </c>
      <c r="BA2" s="339" t="s">
        <v>862</v>
      </c>
      <c r="BB2" s="339" t="s">
        <v>863</v>
      </c>
      <c r="BC2" s="339" t="s">
        <v>864</v>
      </c>
      <c r="BD2" s="339" t="s">
        <v>865</v>
      </c>
      <c r="BE2" s="339" t="s">
        <v>866</v>
      </c>
      <c r="BF2" s="339" t="s">
        <v>867</v>
      </c>
      <c r="BG2" s="339" t="s">
        <v>868</v>
      </c>
      <c r="BH2" s="339" t="s">
        <v>869</v>
      </c>
      <c r="BI2" s="339" t="s">
        <v>870</v>
      </c>
      <c r="BJ2" s="339" t="s">
        <v>871</v>
      </c>
      <c r="BK2" s="339" t="s">
        <v>872</v>
      </c>
      <c r="BL2" s="339" t="s">
        <v>873</v>
      </c>
      <c r="BM2" s="339" t="s">
        <v>874</v>
      </c>
      <c r="BN2" s="339" t="s">
        <v>875</v>
      </c>
      <c r="BO2" s="339" t="s">
        <v>876</v>
      </c>
      <c r="BP2" s="339" t="s">
        <v>877</v>
      </c>
      <c r="BQ2" s="339" t="s">
        <v>878</v>
      </c>
      <c r="BR2" s="339" t="s">
        <v>879</v>
      </c>
      <c r="BS2" s="339" t="s">
        <v>880</v>
      </c>
      <c r="BT2" s="339" t="s">
        <v>881</v>
      </c>
      <c r="BU2" s="339" t="s">
        <v>882</v>
      </c>
      <c r="BV2" s="339" t="s">
        <v>883</v>
      </c>
      <c r="BW2" s="339" t="s">
        <v>884</v>
      </c>
      <c r="BX2" s="339" t="s">
        <v>885</v>
      </c>
      <c r="BY2" s="339" t="s">
        <v>886</v>
      </c>
      <c r="BZ2" s="339" t="s">
        <v>887</v>
      </c>
      <c r="CA2" s="339" t="s">
        <v>888</v>
      </c>
      <c r="CB2" s="339" t="s">
        <v>889</v>
      </c>
      <c r="CC2" s="339" t="s">
        <v>890</v>
      </c>
      <c r="CD2" s="339" t="s">
        <v>891</v>
      </c>
      <c r="CE2" s="339" t="s">
        <v>892</v>
      </c>
      <c r="CF2" s="339" t="s">
        <v>893</v>
      </c>
      <c r="CG2" s="339" t="s">
        <v>894</v>
      </c>
      <c r="CH2" s="339" t="s">
        <v>895</v>
      </c>
      <c r="CI2" s="339" t="s">
        <v>896</v>
      </c>
      <c r="CJ2" s="339" t="s">
        <v>897</v>
      </c>
      <c r="CK2" s="339" t="s">
        <v>898</v>
      </c>
      <c r="CL2" s="339" t="s">
        <v>899</v>
      </c>
      <c r="CM2" s="339" t="s">
        <v>900</v>
      </c>
      <c r="CN2" s="339" t="s">
        <v>901</v>
      </c>
      <c r="CO2" s="339" t="s">
        <v>902</v>
      </c>
      <c r="CP2" s="339" t="s">
        <v>903</v>
      </c>
      <c r="CQ2" s="339" t="s">
        <v>904</v>
      </c>
      <c r="CR2" s="339" t="s">
        <v>905</v>
      </c>
      <c r="CS2" s="339" t="s">
        <v>906</v>
      </c>
      <c r="CT2" s="339" t="s">
        <v>907</v>
      </c>
      <c r="CU2" s="339" t="s">
        <v>908</v>
      </c>
      <c r="CV2" s="339" t="s">
        <v>909</v>
      </c>
      <c r="CW2" s="339" t="s">
        <v>910</v>
      </c>
      <c r="CX2" s="339" t="s">
        <v>911</v>
      </c>
      <c r="CY2" s="339" t="s">
        <v>912</v>
      </c>
      <c r="CZ2" s="339" t="s">
        <v>913</v>
      </c>
      <c r="DA2" s="339" t="s">
        <v>914</v>
      </c>
      <c r="DB2" s="339" t="s">
        <v>915</v>
      </c>
      <c r="DC2" s="339" t="s">
        <v>916</v>
      </c>
      <c r="DD2" s="339" t="s">
        <v>917</v>
      </c>
      <c r="DE2" s="339" t="s">
        <v>918</v>
      </c>
      <c r="DF2" s="339" t="s">
        <v>919</v>
      </c>
      <c r="DG2" s="339" t="s">
        <v>920</v>
      </c>
      <c r="DH2" s="339" t="s">
        <v>921</v>
      </c>
      <c r="DI2" s="339" t="s">
        <v>922</v>
      </c>
      <c r="DJ2" s="339" t="s">
        <v>923</v>
      </c>
      <c r="DK2" s="339" t="s">
        <v>924</v>
      </c>
      <c r="DL2" s="339" t="s">
        <v>925</v>
      </c>
      <c r="DM2" s="339" t="s">
        <v>926</v>
      </c>
      <c r="DN2" s="339" t="s">
        <v>927</v>
      </c>
      <c r="DO2" s="339" t="s">
        <v>928</v>
      </c>
      <c r="DP2" s="339" t="s">
        <v>929</v>
      </c>
      <c r="DQ2" s="339" t="s">
        <v>930</v>
      </c>
      <c r="DR2" s="339" t="s">
        <v>931</v>
      </c>
      <c r="DS2" s="339" t="s">
        <v>932</v>
      </c>
      <c r="DT2" s="339" t="s">
        <v>933</v>
      </c>
      <c r="DU2" s="339" t="s">
        <v>934</v>
      </c>
      <c r="DV2" s="339" t="s">
        <v>935</v>
      </c>
      <c r="DW2" s="339" t="s">
        <v>936</v>
      </c>
      <c r="DX2" s="339" t="s">
        <v>937</v>
      </c>
      <c r="DY2" s="130"/>
      <c r="DZ2" s="339" t="s">
        <v>110</v>
      </c>
      <c r="EA2" s="339" t="s">
        <v>15</v>
      </c>
      <c r="EB2" s="339" t="s">
        <v>17</v>
      </c>
      <c r="EC2" s="339" t="s">
        <v>16</v>
      </c>
      <c r="ED2" s="183" t="str">
        <f t="shared" ref="ED2:ED65" si="2">EA2&amp;TEXT(EB2,"00")&amp;TEXT(EC2,"00")</f>
        <v>商品代號性別年齡</v>
      </c>
      <c r="EE2" s="339" t="s">
        <v>112</v>
      </c>
      <c r="EF2" s="339" t="s">
        <v>113</v>
      </c>
      <c r="EG2" s="339" t="s">
        <v>114</v>
      </c>
      <c r="EH2" s="339" t="s">
        <v>115</v>
      </c>
      <c r="EI2" s="339" t="s">
        <v>116</v>
      </c>
      <c r="EJ2" s="339" t="s">
        <v>117</v>
      </c>
      <c r="EK2" s="339" t="s">
        <v>118</v>
      </c>
      <c r="EL2" s="339" t="s">
        <v>119</v>
      </c>
      <c r="EM2" s="339" t="s">
        <v>120</v>
      </c>
      <c r="EN2" s="339" t="s">
        <v>121</v>
      </c>
      <c r="EO2" s="339" t="s">
        <v>122</v>
      </c>
      <c r="EP2" s="339" t="s">
        <v>123</v>
      </c>
      <c r="EQ2" s="339" t="s">
        <v>124</v>
      </c>
      <c r="ER2" s="339" t="s">
        <v>125</v>
      </c>
      <c r="ES2" s="339" t="s">
        <v>126</v>
      </c>
      <c r="ET2" s="339" t="s">
        <v>127</v>
      </c>
      <c r="EU2" s="339" t="s">
        <v>128</v>
      </c>
      <c r="EV2" s="339" t="s">
        <v>129</v>
      </c>
      <c r="EW2" s="339" t="s">
        <v>130</v>
      </c>
      <c r="EX2" s="339" t="s">
        <v>131</v>
      </c>
      <c r="EY2" s="339" t="s">
        <v>132</v>
      </c>
      <c r="EZ2" s="339" t="s">
        <v>133</v>
      </c>
      <c r="FA2" s="339" t="s">
        <v>134</v>
      </c>
      <c r="FB2" s="339" t="s">
        <v>135</v>
      </c>
      <c r="FC2" s="339" t="s">
        <v>136</v>
      </c>
      <c r="FD2" s="339" t="s">
        <v>137</v>
      </c>
      <c r="FE2" s="339" t="s">
        <v>138</v>
      </c>
      <c r="FF2" s="339" t="s">
        <v>139</v>
      </c>
      <c r="FG2" s="339" t="s">
        <v>140</v>
      </c>
      <c r="FH2" s="339" t="s">
        <v>141</v>
      </c>
      <c r="FI2" s="339" t="s">
        <v>142</v>
      </c>
      <c r="FJ2" s="339" t="s">
        <v>143</v>
      </c>
      <c r="FK2" s="339" t="s">
        <v>144</v>
      </c>
      <c r="FL2" s="339" t="s">
        <v>145</v>
      </c>
      <c r="FM2" s="339" t="s">
        <v>146</v>
      </c>
      <c r="FN2" s="339" t="s">
        <v>147</v>
      </c>
      <c r="FO2" s="339" t="s">
        <v>148</v>
      </c>
      <c r="FP2" s="339" t="s">
        <v>149</v>
      </c>
      <c r="FQ2" s="339" t="s">
        <v>150</v>
      </c>
      <c r="FR2" s="339" t="s">
        <v>151</v>
      </c>
      <c r="FS2" s="339" t="s">
        <v>152</v>
      </c>
      <c r="FT2" s="339" t="s">
        <v>153</v>
      </c>
      <c r="FU2" s="339" t="s">
        <v>154</v>
      </c>
      <c r="FV2" s="339" t="s">
        <v>155</v>
      </c>
      <c r="FW2" s="339" t="s">
        <v>156</v>
      </c>
      <c r="FX2" s="339" t="s">
        <v>157</v>
      </c>
      <c r="FY2" s="339" t="s">
        <v>158</v>
      </c>
      <c r="FZ2" s="339" t="s">
        <v>159</v>
      </c>
      <c r="GA2" s="339" t="s">
        <v>160</v>
      </c>
      <c r="GB2" s="339" t="s">
        <v>161</v>
      </c>
      <c r="GC2" s="339" t="s">
        <v>162</v>
      </c>
      <c r="GD2" s="339" t="s">
        <v>163</v>
      </c>
      <c r="GE2" s="339" t="s">
        <v>164</v>
      </c>
      <c r="GF2" s="339" t="s">
        <v>165</v>
      </c>
      <c r="GG2" s="339" t="s">
        <v>166</v>
      </c>
      <c r="GH2" s="339" t="s">
        <v>167</v>
      </c>
      <c r="GI2" s="339" t="s">
        <v>168</v>
      </c>
      <c r="GJ2" s="339" t="s">
        <v>169</v>
      </c>
      <c r="GK2" s="339" t="s">
        <v>170</v>
      </c>
      <c r="GL2" s="339" t="s">
        <v>171</v>
      </c>
      <c r="GM2" s="339" t="s">
        <v>172</v>
      </c>
      <c r="GN2" s="339" t="s">
        <v>173</v>
      </c>
      <c r="GO2" s="339" t="s">
        <v>174</v>
      </c>
      <c r="GP2" s="339" t="s">
        <v>175</v>
      </c>
      <c r="GQ2" s="339" t="s">
        <v>176</v>
      </c>
      <c r="GR2" s="339" t="s">
        <v>177</v>
      </c>
      <c r="GS2" s="339" t="s">
        <v>178</v>
      </c>
      <c r="GT2" s="339" t="s">
        <v>179</v>
      </c>
      <c r="GU2" s="339" t="s">
        <v>180</v>
      </c>
      <c r="GV2" s="339" t="s">
        <v>181</v>
      </c>
      <c r="GW2" s="339" t="s">
        <v>182</v>
      </c>
      <c r="GX2" s="339" t="s">
        <v>183</v>
      </c>
      <c r="GY2" s="339" t="s">
        <v>184</v>
      </c>
      <c r="GZ2" s="339" t="s">
        <v>185</v>
      </c>
      <c r="HA2" s="339" t="s">
        <v>186</v>
      </c>
      <c r="HB2" s="339" t="s">
        <v>187</v>
      </c>
      <c r="HC2" s="339" t="s">
        <v>188</v>
      </c>
      <c r="HD2" s="339" t="s">
        <v>189</v>
      </c>
      <c r="HE2" s="339" t="s">
        <v>190</v>
      </c>
      <c r="HF2" s="339" t="s">
        <v>191</v>
      </c>
      <c r="HG2" s="339" t="s">
        <v>192</v>
      </c>
      <c r="HH2" s="339" t="s">
        <v>193</v>
      </c>
      <c r="HI2" s="339" t="s">
        <v>194</v>
      </c>
      <c r="HJ2" s="339" t="s">
        <v>195</v>
      </c>
      <c r="HK2" s="339" t="s">
        <v>199</v>
      </c>
      <c r="HL2" s="339" t="s">
        <v>200</v>
      </c>
      <c r="HM2" s="339" t="s">
        <v>201</v>
      </c>
      <c r="HN2" s="339" t="s">
        <v>202</v>
      </c>
      <c r="HO2" s="339" t="s">
        <v>203</v>
      </c>
      <c r="HP2" s="339" t="s">
        <v>204</v>
      </c>
      <c r="HQ2" s="339" t="s">
        <v>205</v>
      </c>
      <c r="HR2" s="339" t="s">
        <v>206</v>
      </c>
      <c r="HS2" s="339" t="s">
        <v>207</v>
      </c>
      <c r="HT2" s="339" t="s">
        <v>208</v>
      </c>
      <c r="HU2" s="339" t="s">
        <v>209</v>
      </c>
      <c r="HV2" s="339" t="s">
        <v>210</v>
      </c>
      <c r="HW2" s="339" t="s">
        <v>211</v>
      </c>
      <c r="HX2" s="339" t="s">
        <v>212</v>
      </c>
      <c r="HY2" s="339" t="s">
        <v>213</v>
      </c>
      <c r="HZ2" s="339" t="s">
        <v>214</v>
      </c>
      <c r="IA2" s="339" t="s">
        <v>215</v>
      </c>
      <c r="IB2" s="339" t="s">
        <v>216</v>
      </c>
      <c r="IC2" s="339" t="s">
        <v>217</v>
      </c>
      <c r="ID2" s="339" t="s">
        <v>218</v>
      </c>
      <c r="IE2" s="339" t="s">
        <v>219</v>
      </c>
      <c r="IF2" s="339" t="s">
        <v>220</v>
      </c>
      <c r="IG2" s="339" t="s">
        <v>221</v>
      </c>
      <c r="IH2" s="339" t="s">
        <v>222</v>
      </c>
      <c r="II2" s="339" t="s">
        <v>223</v>
      </c>
      <c r="IJ2" s="339" t="s">
        <v>224</v>
      </c>
      <c r="IK2" s="339" t="s">
        <v>225</v>
      </c>
    </row>
    <row r="3" spans="1:245" hidden="1">
      <c r="A3" s="340" t="s">
        <v>632</v>
      </c>
      <c r="B3" t="s">
        <v>1023</v>
      </c>
      <c r="F3">
        <v>1</v>
      </c>
      <c r="G3" s="422"/>
      <c r="H3" s="422">
        <v>0</v>
      </c>
      <c r="J3" t="str">
        <f t="shared" si="0"/>
        <v>SDH100100</v>
      </c>
      <c r="K3">
        <v>875</v>
      </c>
      <c r="M3" s="340" t="s">
        <v>632</v>
      </c>
      <c r="N3" t="s">
        <v>1023</v>
      </c>
      <c r="O3">
        <v>1</v>
      </c>
      <c r="P3" s="422">
        <v>0</v>
      </c>
      <c r="Q3" s="183" t="str">
        <f t="shared" si="1"/>
        <v>SDH100100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10000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s="131"/>
      <c r="DZ3" s="340" t="s">
        <v>632</v>
      </c>
      <c r="EA3" t="s">
        <v>1023</v>
      </c>
      <c r="EB3">
        <v>1</v>
      </c>
      <c r="EC3" s="422">
        <v>0</v>
      </c>
      <c r="ED3" s="183" t="str">
        <f t="shared" si="2"/>
        <v>SDH100100</v>
      </c>
      <c r="EE3">
        <v>10000</v>
      </c>
      <c r="EF3">
        <v>10000</v>
      </c>
      <c r="EG3">
        <v>10000</v>
      </c>
      <c r="EH3">
        <v>10000</v>
      </c>
      <c r="EI3">
        <v>10000</v>
      </c>
      <c r="EJ3">
        <v>10000</v>
      </c>
      <c r="EK3">
        <v>10000</v>
      </c>
      <c r="EL3">
        <v>10000</v>
      </c>
      <c r="EM3">
        <v>10000</v>
      </c>
      <c r="EN3">
        <v>10000</v>
      </c>
      <c r="EO3">
        <v>10000</v>
      </c>
      <c r="EP3">
        <v>10000</v>
      </c>
      <c r="EQ3">
        <v>10000</v>
      </c>
      <c r="ER3">
        <v>10000</v>
      </c>
      <c r="ES3">
        <v>10000</v>
      </c>
      <c r="ET3">
        <v>10000</v>
      </c>
      <c r="EU3">
        <v>10000</v>
      </c>
      <c r="EV3">
        <v>10000</v>
      </c>
      <c r="EW3">
        <v>10000</v>
      </c>
      <c r="EX3">
        <v>10000</v>
      </c>
      <c r="EY3">
        <v>10000</v>
      </c>
      <c r="EZ3">
        <v>10000</v>
      </c>
      <c r="FA3">
        <v>10000</v>
      </c>
      <c r="FB3">
        <v>10000</v>
      </c>
      <c r="FC3">
        <v>10000</v>
      </c>
      <c r="FD3">
        <v>0</v>
      </c>
      <c r="FE3">
        <v>0</v>
      </c>
      <c r="FF3">
        <v>0</v>
      </c>
      <c r="FG3">
        <v>0</v>
      </c>
      <c r="FH3">
        <v>0</v>
      </c>
      <c r="FI3">
        <v>0</v>
      </c>
      <c r="FJ3">
        <v>0</v>
      </c>
      <c r="FK3">
        <v>0</v>
      </c>
      <c r="FL3">
        <v>0</v>
      </c>
      <c r="FM3">
        <v>0</v>
      </c>
      <c r="FN3">
        <v>0</v>
      </c>
      <c r="FO3">
        <v>0</v>
      </c>
      <c r="FP3">
        <v>0</v>
      </c>
      <c r="FQ3">
        <v>0</v>
      </c>
      <c r="FR3">
        <v>0</v>
      </c>
      <c r="FS3">
        <v>0</v>
      </c>
      <c r="FT3">
        <v>0</v>
      </c>
      <c r="FU3">
        <v>0</v>
      </c>
      <c r="FV3">
        <v>0</v>
      </c>
      <c r="FW3">
        <v>0</v>
      </c>
      <c r="FX3">
        <v>0</v>
      </c>
      <c r="FY3">
        <v>0</v>
      </c>
      <c r="FZ3">
        <v>0</v>
      </c>
      <c r="GA3">
        <v>0</v>
      </c>
      <c r="GB3">
        <v>0</v>
      </c>
      <c r="GC3">
        <v>0</v>
      </c>
      <c r="GD3">
        <v>0</v>
      </c>
      <c r="GE3">
        <v>0</v>
      </c>
      <c r="GF3">
        <v>0</v>
      </c>
      <c r="GG3">
        <v>0</v>
      </c>
      <c r="GH3">
        <v>0</v>
      </c>
      <c r="GI3">
        <v>0</v>
      </c>
      <c r="GJ3">
        <v>0</v>
      </c>
      <c r="GK3">
        <v>0</v>
      </c>
      <c r="GL3">
        <v>0</v>
      </c>
      <c r="GM3">
        <v>0</v>
      </c>
      <c r="GN3">
        <v>0</v>
      </c>
      <c r="GO3">
        <v>0</v>
      </c>
      <c r="GP3">
        <v>0</v>
      </c>
      <c r="GQ3">
        <v>0</v>
      </c>
      <c r="GR3">
        <v>0</v>
      </c>
      <c r="GS3">
        <v>0</v>
      </c>
      <c r="GT3">
        <v>0</v>
      </c>
      <c r="GU3">
        <v>0</v>
      </c>
      <c r="GV3">
        <v>0</v>
      </c>
      <c r="GW3">
        <v>0</v>
      </c>
      <c r="GX3">
        <v>0</v>
      </c>
      <c r="GY3">
        <v>0</v>
      </c>
      <c r="GZ3">
        <v>0</v>
      </c>
      <c r="HA3">
        <v>0</v>
      </c>
      <c r="HB3">
        <v>0</v>
      </c>
      <c r="HC3">
        <v>0</v>
      </c>
      <c r="HD3">
        <v>0</v>
      </c>
      <c r="HE3">
        <v>0</v>
      </c>
      <c r="HF3">
        <v>0</v>
      </c>
      <c r="HG3">
        <v>0</v>
      </c>
      <c r="HH3">
        <v>0</v>
      </c>
      <c r="HI3">
        <v>0</v>
      </c>
      <c r="HJ3">
        <v>0</v>
      </c>
      <c r="HK3">
        <v>0</v>
      </c>
      <c r="HL3">
        <v>0</v>
      </c>
      <c r="HM3">
        <v>0</v>
      </c>
      <c r="HN3">
        <v>0</v>
      </c>
      <c r="HO3">
        <v>0</v>
      </c>
      <c r="HP3">
        <v>0</v>
      </c>
      <c r="HQ3">
        <v>0</v>
      </c>
      <c r="HR3">
        <v>0</v>
      </c>
      <c r="HS3">
        <v>0</v>
      </c>
      <c r="HT3">
        <v>0</v>
      </c>
      <c r="HU3">
        <v>0</v>
      </c>
      <c r="HV3">
        <v>0</v>
      </c>
      <c r="HW3">
        <v>0</v>
      </c>
      <c r="HX3">
        <v>0</v>
      </c>
      <c r="HY3">
        <v>0</v>
      </c>
      <c r="HZ3">
        <v>0</v>
      </c>
      <c r="IA3">
        <v>0</v>
      </c>
      <c r="IB3">
        <v>0</v>
      </c>
      <c r="IC3">
        <v>0</v>
      </c>
      <c r="ID3">
        <v>0</v>
      </c>
      <c r="IE3">
        <v>0</v>
      </c>
      <c r="IF3">
        <v>0</v>
      </c>
      <c r="IG3">
        <v>0</v>
      </c>
      <c r="IH3">
        <v>0</v>
      </c>
      <c r="II3">
        <v>0</v>
      </c>
      <c r="IJ3">
        <v>0</v>
      </c>
      <c r="IK3">
        <v>0</v>
      </c>
    </row>
    <row r="4" spans="1:245" hidden="1">
      <c r="A4" s="340" t="s">
        <v>632</v>
      </c>
      <c r="B4" t="s">
        <v>1023</v>
      </c>
      <c r="F4">
        <v>1</v>
      </c>
      <c r="G4" s="422"/>
      <c r="H4">
        <v>1</v>
      </c>
      <c r="J4" t="str">
        <f t="shared" si="0"/>
        <v>SDH100101</v>
      </c>
      <c r="K4">
        <v>875</v>
      </c>
      <c r="M4" s="340" t="s">
        <v>632</v>
      </c>
      <c r="N4" t="s">
        <v>1023</v>
      </c>
      <c r="O4">
        <v>1</v>
      </c>
      <c r="P4">
        <v>1</v>
      </c>
      <c r="Q4" s="183" t="str">
        <f t="shared" si="1"/>
        <v>SDH100101</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10000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s="131"/>
      <c r="DZ4" s="340" t="s">
        <v>632</v>
      </c>
      <c r="EA4" t="s">
        <v>1023</v>
      </c>
      <c r="EB4">
        <v>1</v>
      </c>
      <c r="EC4">
        <v>1</v>
      </c>
      <c r="ED4" s="183" t="str">
        <f t="shared" si="2"/>
        <v>SDH100101</v>
      </c>
      <c r="EE4">
        <v>10000</v>
      </c>
      <c r="EF4">
        <v>10000</v>
      </c>
      <c r="EG4">
        <v>10000</v>
      </c>
      <c r="EH4">
        <v>10000</v>
      </c>
      <c r="EI4">
        <v>10000</v>
      </c>
      <c r="EJ4">
        <v>10000</v>
      </c>
      <c r="EK4">
        <v>10000</v>
      </c>
      <c r="EL4">
        <v>10000</v>
      </c>
      <c r="EM4">
        <v>10000</v>
      </c>
      <c r="EN4">
        <v>10000</v>
      </c>
      <c r="EO4">
        <v>10000</v>
      </c>
      <c r="EP4">
        <v>10000</v>
      </c>
      <c r="EQ4">
        <v>10000</v>
      </c>
      <c r="ER4">
        <v>10000</v>
      </c>
      <c r="ES4">
        <v>10000</v>
      </c>
      <c r="ET4">
        <v>10000</v>
      </c>
      <c r="EU4">
        <v>10000</v>
      </c>
      <c r="EV4">
        <v>10000</v>
      </c>
      <c r="EW4">
        <v>10000</v>
      </c>
      <c r="EX4">
        <v>10000</v>
      </c>
      <c r="EY4">
        <v>10000</v>
      </c>
      <c r="EZ4">
        <v>10000</v>
      </c>
      <c r="FA4">
        <v>10000</v>
      </c>
      <c r="FB4">
        <v>10000</v>
      </c>
      <c r="FC4">
        <v>10000</v>
      </c>
      <c r="FD4">
        <v>0</v>
      </c>
      <c r="FE4">
        <v>0</v>
      </c>
      <c r="FF4">
        <v>0</v>
      </c>
      <c r="FG4">
        <v>0</v>
      </c>
      <c r="FH4">
        <v>0</v>
      </c>
      <c r="FI4">
        <v>0</v>
      </c>
      <c r="FJ4">
        <v>0</v>
      </c>
      <c r="FK4">
        <v>0</v>
      </c>
      <c r="FL4">
        <v>0</v>
      </c>
      <c r="FM4">
        <v>0</v>
      </c>
      <c r="FN4">
        <v>0</v>
      </c>
      <c r="FO4">
        <v>0</v>
      </c>
      <c r="FP4">
        <v>0</v>
      </c>
      <c r="FQ4">
        <v>0</v>
      </c>
      <c r="FR4">
        <v>0</v>
      </c>
      <c r="FS4">
        <v>0</v>
      </c>
      <c r="FT4">
        <v>0</v>
      </c>
      <c r="FU4">
        <v>0</v>
      </c>
      <c r="FV4">
        <v>0</v>
      </c>
      <c r="FW4">
        <v>0</v>
      </c>
      <c r="FX4">
        <v>0</v>
      </c>
      <c r="FY4">
        <v>0</v>
      </c>
      <c r="FZ4">
        <v>0</v>
      </c>
      <c r="GA4">
        <v>0</v>
      </c>
      <c r="GB4">
        <v>0</v>
      </c>
      <c r="GC4">
        <v>0</v>
      </c>
      <c r="GD4">
        <v>0</v>
      </c>
      <c r="GE4">
        <v>0</v>
      </c>
      <c r="GF4">
        <v>0</v>
      </c>
      <c r="GG4">
        <v>0</v>
      </c>
      <c r="GH4">
        <v>0</v>
      </c>
      <c r="GI4">
        <v>0</v>
      </c>
      <c r="GJ4">
        <v>0</v>
      </c>
      <c r="GK4">
        <v>0</v>
      </c>
      <c r="GL4">
        <v>0</v>
      </c>
      <c r="GM4">
        <v>0</v>
      </c>
      <c r="GN4">
        <v>0</v>
      </c>
      <c r="GO4">
        <v>0</v>
      </c>
      <c r="GP4">
        <v>0</v>
      </c>
      <c r="GQ4">
        <v>0</v>
      </c>
      <c r="GR4">
        <v>0</v>
      </c>
      <c r="GS4">
        <v>0</v>
      </c>
      <c r="GT4">
        <v>0</v>
      </c>
      <c r="GU4">
        <v>0</v>
      </c>
      <c r="GV4">
        <v>0</v>
      </c>
      <c r="GW4">
        <v>0</v>
      </c>
      <c r="GX4">
        <v>0</v>
      </c>
      <c r="GY4">
        <v>0</v>
      </c>
      <c r="GZ4">
        <v>0</v>
      </c>
      <c r="HA4">
        <v>0</v>
      </c>
      <c r="HB4">
        <v>0</v>
      </c>
      <c r="HC4">
        <v>0</v>
      </c>
      <c r="HD4">
        <v>0</v>
      </c>
      <c r="HE4">
        <v>0</v>
      </c>
      <c r="HF4">
        <v>0</v>
      </c>
      <c r="HG4">
        <v>0</v>
      </c>
      <c r="HH4">
        <v>0</v>
      </c>
      <c r="HI4">
        <v>0</v>
      </c>
      <c r="HJ4">
        <v>0</v>
      </c>
      <c r="HK4">
        <v>0</v>
      </c>
      <c r="HL4">
        <v>0</v>
      </c>
      <c r="HM4">
        <v>0</v>
      </c>
      <c r="HN4">
        <v>0</v>
      </c>
      <c r="HO4">
        <v>0</v>
      </c>
      <c r="HP4">
        <v>0</v>
      </c>
      <c r="HQ4">
        <v>0</v>
      </c>
      <c r="HR4">
        <v>0</v>
      </c>
      <c r="HS4">
        <v>0</v>
      </c>
      <c r="HT4">
        <v>0</v>
      </c>
      <c r="HU4">
        <v>0</v>
      </c>
      <c r="HV4">
        <v>0</v>
      </c>
      <c r="HW4">
        <v>0</v>
      </c>
      <c r="HX4">
        <v>0</v>
      </c>
      <c r="HY4">
        <v>0</v>
      </c>
      <c r="HZ4">
        <v>0</v>
      </c>
      <c r="IA4">
        <v>0</v>
      </c>
      <c r="IB4">
        <v>0</v>
      </c>
      <c r="IC4">
        <v>0</v>
      </c>
      <c r="ID4">
        <v>0</v>
      </c>
      <c r="IE4">
        <v>0</v>
      </c>
      <c r="IF4">
        <v>0</v>
      </c>
      <c r="IG4">
        <v>0</v>
      </c>
      <c r="IH4">
        <v>0</v>
      </c>
      <c r="II4">
        <v>0</v>
      </c>
      <c r="IJ4">
        <v>0</v>
      </c>
      <c r="IK4">
        <v>0</v>
      </c>
    </row>
    <row r="5" spans="1:245" hidden="1">
      <c r="A5" s="340" t="s">
        <v>632</v>
      </c>
      <c r="B5" t="s">
        <v>1023</v>
      </c>
      <c r="F5">
        <v>1</v>
      </c>
      <c r="G5" s="422"/>
      <c r="H5">
        <v>2</v>
      </c>
      <c r="J5" t="str">
        <f t="shared" si="0"/>
        <v>SDH100102</v>
      </c>
      <c r="K5">
        <v>875</v>
      </c>
      <c r="M5" s="340" t="s">
        <v>632</v>
      </c>
      <c r="N5" t="s">
        <v>1023</v>
      </c>
      <c r="O5">
        <v>1</v>
      </c>
      <c r="P5">
        <v>2</v>
      </c>
      <c r="Q5" s="183" t="str">
        <f t="shared" si="1"/>
        <v>SDH100102</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10000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s="131"/>
      <c r="DZ5" s="340" t="s">
        <v>632</v>
      </c>
      <c r="EA5" t="s">
        <v>1023</v>
      </c>
      <c r="EB5">
        <v>1</v>
      </c>
      <c r="EC5">
        <v>2</v>
      </c>
      <c r="ED5" s="183" t="str">
        <f t="shared" si="2"/>
        <v>SDH100102</v>
      </c>
      <c r="EE5">
        <v>10000</v>
      </c>
      <c r="EF5">
        <v>10000</v>
      </c>
      <c r="EG5">
        <v>10000</v>
      </c>
      <c r="EH5">
        <v>10000</v>
      </c>
      <c r="EI5">
        <v>10000</v>
      </c>
      <c r="EJ5">
        <v>10000</v>
      </c>
      <c r="EK5">
        <v>10000</v>
      </c>
      <c r="EL5">
        <v>10000</v>
      </c>
      <c r="EM5">
        <v>10000</v>
      </c>
      <c r="EN5">
        <v>10000</v>
      </c>
      <c r="EO5">
        <v>10000</v>
      </c>
      <c r="EP5">
        <v>10000</v>
      </c>
      <c r="EQ5">
        <v>10000</v>
      </c>
      <c r="ER5">
        <v>10000</v>
      </c>
      <c r="ES5">
        <v>10000</v>
      </c>
      <c r="ET5">
        <v>10000</v>
      </c>
      <c r="EU5">
        <v>10000</v>
      </c>
      <c r="EV5">
        <v>10000</v>
      </c>
      <c r="EW5">
        <v>10000</v>
      </c>
      <c r="EX5">
        <v>10000</v>
      </c>
      <c r="EY5">
        <v>10000</v>
      </c>
      <c r="EZ5">
        <v>10000</v>
      </c>
      <c r="FA5">
        <v>10000</v>
      </c>
      <c r="FB5">
        <v>10000</v>
      </c>
      <c r="FC5">
        <v>10000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D5">
        <v>0</v>
      </c>
      <c r="HE5">
        <v>0</v>
      </c>
      <c r="HF5">
        <v>0</v>
      </c>
      <c r="HG5">
        <v>0</v>
      </c>
      <c r="HH5">
        <v>0</v>
      </c>
      <c r="HI5">
        <v>0</v>
      </c>
      <c r="HJ5">
        <v>0</v>
      </c>
      <c r="HK5">
        <v>0</v>
      </c>
      <c r="HL5">
        <v>0</v>
      </c>
      <c r="HM5">
        <v>0</v>
      </c>
      <c r="HN5">
        <v>0</v>
      </c>
      <c r="HO5">
        <v>0</v>
      </c>
      <c r="HP5">
        <v>0</v>
      </c>
      <c r="HQ5">
        <v>0</v>
      </c>
      <c r="HR5">
        <v>0</v>
      </c>
      <c r="HS5">
        <v>0</v>
      </c>
      <c r="HT5">
        <v>0</v>
      </c>
      <c r="HU5">
        <v>0</v>
      </c>
      <c r="HV5">
        <v>0</v>
      </c>
      <c r="HW5">
        <v>0</v>
      </c>
      <c r="HX5">
        <v>0</v>
      </c>
      <c r="HY5">
        <v>0</v>
      </c>
      <c r="HZ5">
        <v>0</v>
      </c>
      <c r="IA5">
        <v>0</v>
      </c>
      <c r="IB5">
        <v>0</v>
      </c>
      <c r="IC5">
        <v>0</v>
      </c>
      <c r="ID5">
        <v>0</v>
      </c>
      <c r="IE5">
        <v>0</v>
      </c>
      <c r="IF5">
        <v>0</v>
      </c>
      <c r="IG5">
        <v>0</v>
      </c>
      <c r="IH5">
        <v>0</v>
      </c>
      <c r="II5">
        <v>0</v>
      </c>
      <c r="IJ5">
        <v>0</v>
      </c>
      <c r="IK5">
        <v>0</v>
      </c>
    </row>
    <row r="6" spans="1:245" hidden="1">
      <c r="A6" s="340" t="s">
        <v>632</v>
      </c>
      <c r="B6" t="s">
        <v>1023</v>
      </c>
      <c r="F6">
        <v>1</v>
      </c>
      <c r="G6" s="422"/>
      <c r="H6">
        <v>3</v>
      </c>
      <c r="J6" t="str">
        <f t="shared" si="0"/>
        <v>SDH100103</v>
      </c>
      <c r="K6">
        <v>875</v>
      </c>
      <c r="M6" s="340" t="s">
        <v>632</v>
      </c>
      <c r="N6" t="s">
        <v>1023</v>
      </c>
      <c r="O6">
        <v>1</v>
      </c>
      <c r="P6">
        <v>3</v>
      </c>
      <c r="Q6" s="183" t="str">
        <f t="shared" si="1"/>
        <v>SDH100103</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10000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s="131"/>
      <c r="DZ6" s="340" t="s">
        <v>632</v>
      </c>
      <c r="EA6" t="s">
        <v>1023</v>
      </c>
      <c r="EB6">
        <v>1</v>
      </c>
      <c r="EC6">
        <v>3</v>
      </c>
      <c r="ED6" s="183" t="str">
        <f t="shared" si="2"/>
        <v>SDH100103</v>
      </c>
      <c r="EE6">
        <v>10000</v>
      </c>
      <c r="EF6">
        <v>10000</v>
      </c>
      <c r="EG6">
        <v>10000</v>
      </c>
      <c r="EH6">
        <v>10000</v>
      </c>
      <c r="EI6">
        <v>10000</v>
      </c>
      <c r="EJ6">
        <v>10000</v>
      </c>
      <c r="EK6">
        <v>10000</v>
      </c>
      <c r="EL6">
        <v>10000</v>
      </c>
      <c r="EM6">
        <v>10000</v>
      </c>
      <c r="EN6">
        <v>10000</v>
      </c>
      <c r="EO6">
        <v>10000</v>
      </c>
      <c r="EP6">
        <v>10000</v>
      </c>
      <c r="EQ6">
        <v>10000</v>
      </c>
      <c r="ER6">
        <v>10000</v>
      </c>
      <c r="ES6">
        <v>10000</v>
      </c>
      <c r="ET6">
        <v>10000</v>
      </c>
      <c r="EU6">
        <v>10000</v>
      </c>
      <c r="EV6">
        <v>10000</v>
      </c>
      <c r="EW6">
        <v>10000</v>
      </c>
      <c r="EX6">
        <v>10000</v>
      </c>
      <c r="EY6">
        <v>10000</v>
      </c>
      <c r="EZ6">
        <v>10000</v>
      </c>
      <c r="FA6">
        <v>10000</v>
      </c>
      <c r="FB6">
        <v>10000</v>
      </c>
      <c r="FC6">
        <v>10000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D6">
        <v>0</v>
      </c>
      <c r="HE6">
        <v>0</v>
      </c>
      <c r="HF6">
        <v>0</v>
      </c>
      <c r="HG6">
        <v>0</v>
      </c>
      <c r="HH6">
        <v>0</v>
      </c>
      <c r="HI6">
        <v>0</v>
      </c>
      <c r="HJ6">
        <v>0</v>
      </c>
      <c r="HK6">
        <v>0</v>
      </c>
      <c r="HL6">
        <v>0</v>
      </c>
      <c r="HM6">
        <v>0</v>
      </c>
      <c r="HN6">
        <v>0</v>
      </c>
      <c r="HO6">
        <v>0</v>
      </c>
      <c r="HP6">
        <v>0</v>
      </c>
      <c r="HQ6">
        <v>0</v>
      </c>
      <c r="HR6">
        <v>0</v>
      </c>
      <c r="HS6">
        <v>0</v>
      </c>
      <c r="HT6">
        <v>0</v>
      </c>
      <c r="HU6">
        <v>0</v>
      </c>
      <c r="HV6">
        <v>0</v>
      </c>
      <c r="HW6">
        <v>0</v>
      </c>
      <c r="HX6">
        <v>0</v>
      </c>
      <c r="HY6">
        <v>0</v>
      </c>
      <c r="HZ6">
        <v>0</v>
      </c>
      <c r="IA6">
        <v>0</v>
      </c>
      <c r="IB6">
        <v>0</v>
      </c>
      <c r="IC6">
        <v>0</v>
      </c>
      <c r="ID6">
        <v>0</v>
      </c>
      <c r="IE6">
        <v>0</v>
      </c>
      <c r="IF6">
        <v>0</v>
      </c>
      <c r="IG6">
        <v>0</v>
      </c>
      <c r="IH6">
        <v>0</v>
      </c>
      <c r="II6">
        <v>0</v>
      </c>
      <c r="IJ6">
        <v>0</v>
      </c>
      <c r="IK6">
        <v>0</v>
      </c>
    </row>
    <row r="7" spans="1:245" hidden="1">
      <c r="A7" s="340" t="s">
        <v>632</v>
      </c>
      <c r="B7" t="s">
        <v>1023</v>
      </c>
      <c r="F7">
        <v>1</v>
      </c>
      <c r="G7" s="422"/>
      <c r="H7">
        <v>4</v>
      </c>
      <c r="J7" t="str">
        <f t="shared" si="0"/>
        <v>SDH100104</v>
      </c>
      <c r="K7">
        <v>875</v>
      </c>
      <c r="M7" s="340" t="s">
        <v>632</v>
      </c>
      <c r="N7" t="s">
        <v>1023</v>
      </c>
      <c r="O7">
        <v>1</v>
      </c>
      <c r="P7">
        <v>4</v>
      </c>
      <c r="Q7" s="183" t="str">
        <f t="shared" si="1"/>
        <v>SDH100104</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10000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s="131"/>
      <c r="DZ7" s="340" t="s">
        <v>632</v>
      </c>
      <c r="EA7" t="s">
        <v>1023</v>
      </c>
      <c r="EB7">
        <v>1</v>
      </c>
      <c r="EC7">
        <v>4</v>
      </c>
      <c r="ED7" s="183" t="str">
        <f t="shared" si="2"/>
        <v>SDH100104</v>
      </c>
      <c r="EE7">
        <v>10000</v>
      </c>
      <c r="EF7">
        <v>10000</v>
      </c>
      <c r="EG7">
        <v>10000</v>
      </c>
      <c r="EH7">
        <v>10000</v>
      </c>
      <c r="EI7">
        <v>10000</v>
      </c>
      <c r="EJ7">
        <v>10000</v>
      </c>
      <c r="EK7">
        <v>10000</v>
      </c>
      <c r="EL7">
        <v>10000</v>
      </c>
      <c r="EM7">
        <v>10000</v>
      </c>
      <c r="EN7">
        <v>10000</v>
      </c>
      <c r="EO7">
        <v>10000</v>
      </c>
      <c r="EP7">
        <v>10000</v>
      </c>
      <c r="EQ7">
        <v>10000</v>
      </c>
      <c r="ER7">
        <v>10000</v>
      </c>
      <c r="ES7">
        <v>10000</v>
      </c>
      <c r="ET7">
        <v>10000</v>
      </c>
      <c r="EU7">
        <v>10000</v>
      </c>
      <c r="EV7">
        <v>10000</v>
      </c>
      <c r="EW7">
        <v>10000</v>
      </c>
      <c r="EX7">
        <v>10000</v>
      </c>
      <c r="EY7">
        <v>10000</v>
      </c>
      <c r="EZ7">
        <v>10000</v>
      </c>
      <c r="FA7">
        <v>10000</v>
      </c>
      <c r="FB7">
        <v>10000</v>
      </c>
      <c r="FC7">
        <v>10000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D7">
        <v>0</v>
      </c>
      <c r="HE7">
        <v>0</v>
      </c>
      <c r="HF7">
        <v>0</v>
      </c>
      <c r="HG7">
        <v>0</v>
      </c>
      <c r="HH7">
        <v>0</v>
      </c>
      <c r="HI7">
        <v>0</v>
      </c>
      <c r="HJ7">
        <v>0</v>
      </c>
      <c r="HK7">
        <v>0</v>
      </c>
      <c r="HL7">
        <v>0</v>
      </c>
      <c r="HM7">
        <v>0</v>
      </c>
      <c r="HN7">
        <v>0</v>
      </c>
      <c r="HO7">
        <v>0</v>
      </c>
      <c r="HP7">
        <v>0</v>
      </c>
      <c r="HQ7">
        <v>0</v>
      </c>
      <c r="HR7">
        <v>0</v>
      </c>
      <c r="HS7">
        <v>0</v>
      </c>
      <c r="HT7">
        <v>0</v>
      </c>
      <c r="HU7">
        <v>0</v>
      </c>
      <c r="HV7">
        <v>0</v>
      </c>
      <c r="HW7">
        <v>0</v>
      </c>
      <c r="HX7">
        <v>0</v>
      </c>
      <c r="HY7">
        <v>0</v>
      </c>
      <c r="HZ7">
        <v>0</v>
      </c>
      <c r="IA7">
        <v>0</v>
      </c>
      <c r="IB7">
        <v>0</v>
      </c>
      <c r="IC7">
        <v>0</v>
      </c>
      <c r="ID7">
        <v>0</v>
      </c>
      <c r="IE7">
        <v>0</v>
      </c>
      <c r="IF7">
        <v>0</v>
      </c>
      <c r="IG7">
        <v>0</v>
      </c>
      <c r="IH7">
        <v>0</v>
      </c>
      <c r="II7">
        <v>0</v>
      </c>
      <c r="IJ7">
        <v>0</v>
      </c>
      <c r="IK7">
        <v>0</v>
      </c>
    </row>
    <row r="8" spans="1:245" hidden="1">
      <c r="A8" s="340" t="s">
        <v>632</v>
      </c>
      <c r="B8" t="s">
        <v>1023</v>
      </c>
      <c r="F8">
        <v>1</v>
      </c>
      <c r="G8" s="422"/>
      <c r="H8">
        <v>5</v>
      </c>
      <c r="J8" t="str">
        <f t="shared" si="0"/>
        <v>SDH100105</v>
      </c>
      <c r="K8">
        <v>875</v>
      </c>
      <c r="M8" s="340" t="s">
        <v>632</v>
      </c>
      <c r="N8" t="s">
        <v>1023</v>
      </c>
      <c r="O8">
        <v>1</v>
      </c>
      <c r="P8">
        <v>5</v>
      </c>
      <c r="Q8" s="183" t="str">
        <f t="shared" si="1"/>
        <v>SDH100105</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10000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s="131"/>
      <c r="DZ8" s="340" t="s">
        <v>632</v>
      </c>
      <c r="EA8" t="s">
        <v>1023</v>
      </c>
      <c r="EB8">
        <v>1</v>
      </c>
      <c r="EC8">
        <v>5</v>
      </c>
      <c r="ED8" s="183" t="str">
        <f t="shared" si="2"/>
        <v>SDH100105</v>
      </c>
      <c r="EE8">
        <v>10000</v>
      </c>
      <c r="EF8">
        <v>10000</v>
      </c>
      <c r="EG8">
        <v>10000</v>
      </c>
      <c r="EH8">
        <v>10000</v>
      </c>
      <c r="EI8">
        <v>10000</v>
      </c>
      <c r="EJ8">
        <v>10000</v>
      </c>
      <c r="EK8">
        <v>10000</v>
      </c>
      <c r="EL8">
        <v>10000</v>
      </c>
      <c r="EM8">
        <v>10000</v>
      </c>
      <c r="EN8">
        <v>10000</v>
      </c>
      <c r="EO8">
        <v>10000</v>
      </c>
      <c r="EP8">
        <v>10000</v>
      </c>
      <c r="EQ8">
        <v>10000</v>
      </c>
      <c r="ER8">
        <v>10000</v>
      </c>
      <c r="ES8">
        <v>10000</v>
      </c>
      <c r="ET8">
        <v>10000</v>
      </c>
      <c r="EU8">
        <v>10000</v>
      </c>
      <c r="EV8">
        <v>10000</v>
      </c>
      <c r="EW8">
        <v>10000</v>
      </c>
      <c r="EX8">
        <v>10000</v>
      </c>
      <c r="EY8">
        <v>10000</v>
      </c>
      <c r="EZ8">
        <v>10000</v>
      </c>
      <c r="FA8">
        <v>10000</v>
      </c>
      <c r="FB8">
        <v>10000</v>
      </c>
      <c r="FC8">
        <v>10000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D8">
        <v>0</v>
      </c>
      <c r="HE8">
        <v>0</v>
      </c>
      <c r="HF8">
        <v>0</v>
      </c>
      <c r="HG8">
        <v>0</v>
      </c>
      <c r="HH8">
        <v>0</v>
      </c>
      <c r="HI8">
        <v>0</v>
      </c>
      <c r="HJ8">
        <v>0</v>
      </c>
      <c r="HK8">
        <v>0</v>
      </c>
      <c r="HL8">
        <v>0</v>
      </c>
      <c r="HM8">
        <v>0</v>
      </c>
      <c r="HN8">
        <v>0</v>
      </c>
      <c r="HO8">
        <v>0</v>
      </c>
      <c r="HP8">
        <v>0</v>
      </c>
      <c r="HQ8">
        <v>0</v>
      </c>
      <c r="HR8">
        <v>0</v>
      </c>
      <c r="HS8">
        <v>0</v>
      </c>
      <c r="HT8">
        <v>0</v>
      </c>
      <c r="HU8">
        <v>0</v>
      </c>
      <c r="HV8">
        <v>0</v>
      </c>
      <c r="HW8">
        <v>0</v>
      </c>
      <c r="HX8">
        <v>0</v>
      </c>
      <c r="HY8">
        <v>0</v>
      </c>
      <c r="HZ8">
        <v>0</v>
      </c>
      <c r="IA8">
        <v>0</v>
      </c>
      <c r="IB8">
        <v>0</v>
      </c>
      <c r="IC8">
        <v>0</v>
      </c>
      <c r="ID8">
        <v>0</v>
      </c>
      <c r="IE8">
        <v>0</v>
      </c>
      <c r="IF8">
        <v>0</v>
      </c>
      <c r="IG8">
        <v>0</v>
      </c>
      <c r="IH8">
        <v>0</v>
      </c>
      <c r="II8">
        <v>0</v>
      </c>
      <c r="IJ8">
        <v>0</v>
      </c>
      <c r="IK8">
        <v>0</v>
      </c>
    </row>
    <row r="9" spans="1:245" hidden="1">
      <c r="A9" s="340" t="s">
        <v>632</v>
      </c>
      <c r="B9" t="s">
        <v>1023</v>
      </c>
      <c r="F9">
        <v>1</v>
      </c>
      <c r="G9" s="422"/>
      <c r="H9">
        <v>6</v>
      </c>
      <c r="J9" t="str">
        <f t="shared" si="0"/>
        <v>SDH100106</v>
      </c>
      <c r="K9">
        <v>875</v>
      </c>
      <c r="M9" s="340" t="s">
        <v>632</v>
      </c>
      <c r="N9" t="s">
        <v>1023</v>
      </c>
      <c r="O9">
        <v>1</v>
      </c>
      <c r="P9">
        <v>6</v>
      </c>
      <c r="Q9" s="183" t="str">
        <f t="shared" si="1"/>
        <v>SDH100106</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10000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s="131"/>
      <c r="DZ9" s="340" t="s">
        <v>632</v>
      </c>
      <c r="EA9" t="s">
        <v>1023</v>
      </c>
      <c r="EB9">
        <v>1</v>
      </c>
      <c r="EC9">
        <v>6</v>
      </c>
      <c r="ED9" s="183" t="str">
        <f t="shared" si="2"/>
        <v>SDH100106</v>
      </c>
      <c r="EE9">
        <v>10000</v>
      </c>
      <c r="EF9">
        <v>10000</v>
      </c>
      <c r="EG9">
        <v>10000</v>
      </c>
      <c r="EH9">
        <v>10000</v>
      </c>
      <c r="EI9">
        <v>10000</v>
      </c>
      <c r="EJ9">
        <v>10000</v>
      </c>
      <c r="EK9">
        <v>10000</v>
      </c>
      <c r="EL9">
        <v>10000</v>
      </c>
      <c r="EM9">
        <v>10000</v>
      </c>
      <c r="EN9">
        <v>10000</v>
      </c>
      <c r="EO9">
        <v>10000</v>
      </c>
      <c r="EP9">
        <v>10000</v>
      </c>
      <c r="EQ9">
        <v>10000</v>
      </c>
      <c r="ER9">
        <v>10000</v>
      </c>
      <c r="ES9">
        <v>10000</v>
      </c>
      <c r="ET9">
        <v>10000</v>
      </c>
      <c r="EU9">
        <v>10000</v>
      </c>
      <c r="EV9">
        <v>10000</v>
      </c>
      <c r="EW9">
        <v>10000</v>
      </c>
      <c r="EX9">
        <v>10000</v>
      </c>
      <c r="EY9">
        <v>10000</v>
      </c>
      <c r="EZ9">
        <v>10000</v>
      </c>
      <c r="FA9">
        <v>10000</v>
      </c>
      <c r="FB9">
        <v>10000</v>
      </c>
      <c r="FC9">
        <v>10000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D9">
        <v>0</v>
      </c>
      <c r="HE9">
        <v>0</v>
      </c>
      <c r="HF9">
        <v>0</v>
      </c>
      <c r="HG9">
        <v>0</v>
      </c>
      <c r="HH9">
        <v>0</v>
      </c>
      <c r="HI9">
        <v>0</v>
      </c>
      <c r="HJ9">
        <v>0</v>
      </c>
      <c r="HK9">
        <v>0</v>
      </c>
      <c r="HL9">
        <v>0</v>
      </c>
      <c r="HM9">
        <v>0</v>
      </c>
      <c r="HN9">
        <v>0</v>
      </c>
      <c r="HO9">
        <v>0</v>
      </c>
      <c r="HP9">
        <v>0</v>
      </c>
      <c r="HQ9">
        <v>0</v>
      </c>
      <c r="HR9">
        <v>0</v>
      </c>
      <c r="HS9">
        <v>0</v>
      </c>
      <c r="HT9">
        <v>0</v>
      </c>
      <c r="HU9">
        <v>0</v>
      </c>
      <c r="HV9">
        <v>0</v>
      </c>
      <c r="HW9">
        <v>0</v>
      </c>
      <c r="HX9">
        <v>0</v>
      </c>
      <c r="HY9">
        <v>0</v>
      </c>
      <c r="HZ9">
        <v>0</v>
      </c>
      <c r="IA9">
        <v>0</v>
      </c>
      <c r="IB9">
        <v>0</v>
      </c>
      <c r="IC9">
        <v>0</v>
      </c>
      <c r="ID9">
        <v>0</v>
      </c>
      <c r="IE9">
        <v>0</v>
      </c>
      <c r="IF9">
        <v>0</v>
      </c>
      <c r="IG9">
        <v>0</v>
      </c>
      <c r="IH9">
        <v>0</v>
      </c>
      <c r="II9">
        <v>0</v>
      </c>
      <c r="IJ9">
        <v>0</v>
      </c>
      <c r="IK9">
        <v>0</v>
      </c>
    </row>
    <row r="10" spans="1:245" hidden="1">
      <c r="A10" s="340" t="s">
        <v>632</v>
      </c>
      <c r="B10" t="s">
        <v>1023</v>
      </c>
      <c r="F10">
        <v>1</v>
      </c>
      <c r="G10" s="422"/>
      <c r="H10">
        <v>7</v>
      </c>
      <c r="J10" t="str">
        <f t="shared" si="0"/>
        <v>SDH100107</v>
      </c>
      <c r="K10">
        <v>875</v>
      </c>
      <c r="M10" s="340" t="s">
        <v>632</v>
      </c>
      <c r="N10" t="s">
        <v>1023</v>
      </c>
      <c r="O10">
        <v>1</v>
      </c>
      <c r="P10">
        <v>7</v>
      </c>
      <c r="Q10" s="183" t="str">
        <f t="shared" si="1"/>
        <v>SDH100107</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10000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s="131"/>
      <c r="DZ10" s="340" t="s">
        <v>632</v>
      </c>
      <c r="EA10" t="s">
        <v>1023</v>
      </c>
      <c r="EB10">
        <v>1</v>
      </c>
      <c r="EC10">
        <v>7</v>
      </c>
      <c r="ED10" s="183" t="str">
        <f t="shared" si="2"/>
        <v>SDH100107</v>
      </c>
      <c r="EE10">
        <v>10000</v>
      </c>
      <c r="EF10">
        <v>10000</v>
      </c>
      <c r="EG10">
        <v>10000</v>
      </c>
      <c r="EH10">
        <v>10000</v>
      </c>
      <c r="EI10">
        <v>10000</v>
      </c>
      <c r="EJ10">
        <v>10000</v>
      </c>
      <c r="EK10">
        <v>10000</v>
      </c>
      <c r="EL10">
        <v>10000</v>
      </c>
      <c r="EM10">
        <v>10000</v>
      </c>
      <c r="EN10">
        <v>10000</v>
      </c>
      <c r="EO10">
        <v>10000</v>
      </c>
      <c r="EP10">
        <v>10000</v>
      </c>
      <c r="EQ10">
        <v>10000</v>
      </c>
      <c r="ER10">
        <v>10000</v>
      </c>
      <c r="ES10">
        <v>10000</v>
      </c>
      <c r="ET10">
        <v>10000</v>
      </c>
      <c r="EU10">
        <v>10000</v>
      </c>
      <c r="EV10">
        <v>10000</v>
      </c>
      <c r="EW10">
        <v>10000</v>
      </c>
      <c r="EX10">
        <v>10000</v>
      </c>
      <c r="EY10">
        <v>10000</v>
      </c>
      <c r="EZ10">
        <v>10000</v>
      </c>
      <c r="FA10">
        <v>10000</v>
      </c>
      <c r="FB10">
        <v>10000</v>
      </c>
      <c r="FC10">
        <v>10000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D10">
        <v>0</v>
      </c>
      <c r="HE10">
        <v>0</v>
      </c>
      <c r="HF10">
        <v>0</v>
      </c>
      <c r="HG10">
        <v>0</v>
      </c>
      <c r="HH10">
        <v>0</v>
      </c>
      <c r="HI10">
        <v>0</v>
      </c>
      <c r="HJ10">
        <v>0</v>
      </c>
      <c r="HK10">
        <v>0</v>
      </c>
      <c r="HL10">
        <v>0</v>
      </c>
      <c r="HM10">
        <v>0</v>
      </c>
      <c r="HN10">
        <v>0</v>
      </c>
      <c r="HO10">
        <v>0</v>
      </c>
      <c r="HP10">
        <v>0</v>
      </c>
      <c r="HQ10">
        <v>0</v>
      </c>
      <c r="HR10">
        <v>0</v>
      </c>
      <c r="HS10">
        <v>0</v>
      </c>
      <c r="HT10">
        <v>0</v>
      </c>
      <c r="HU10">
        <v>0</v>
      </c>
      <c r="HV10">
        <v>0</v>
      </c>
      <c r="HW10">
        <v>0</v>
      </c>
      <c r="HX10">
        <v>0</v>
      </c>
      <c r="HY10">
        <v>0</v>
      </c>
      <c r="HZ10">
        <v>0</v>
      </c>
      <c r="IA10">
        <v>0</v>
      </c>
      <c r="IB10">
        <v>0</v>
      </c>
      <c r="IC10">
        <v>0</v>
      </c>
      <c r="ID10">
        <v>0</v>
      </c>
      <c r="IE10">
        <v>0</v>
      </c>
      <c r="IF10">
        <v>0</v>
      </c>
      <c r="IG10">
        <v>0</v>
      </c>
      <c r="IH10">
        <v>0</v>
      </c>
      <c r="II10">
        <v>0</v>
      </c>
      <c r="IJ10">
        <v>0</v>
      </c>
      <c r="IK10">
        <v>0</v>
      </c>
    </row>
    <row r="11" spans="1:245" hidden="1">
      <c r="A11" s="340" t="s">
        <v>632</v>
      </c>
      <c r="B11" t="s">
        <v>1023</v>
      </c>
      <c r="F11">
        <v>1</v>
      </c>
      <c r="G11" s="422"/>
      <c r="H11">
        <v>8</v>
      </c>
      <c r="J11" t="str">
        <f t="shared" si="0"/>
        <v>SDH100108</v>
      </c>
      <c r="K11">
        <v>875</v>
      </c>
      <c r="M11" s="340" t="s">
        <v>632</v>
      </c>
      <c r="N11" t="s">
        <v>1023</v>
      </c>
      <c r="O11">
        <v>1</v>
      </c>
      <c r="P11">
        <v>8</v>
      </c>
      <c r="Q11" s="183" t="str">
        <f t="shared" si="1"/>
        <v>SDH100108</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10000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s="131"/>
      <c r="DZ11" s="340" t="s">
        <v>632</v>
      </c>
      <c r="EA11" t="s">
        <v>1023</v>
      </c>
      <c r="EB11">
        <v>1</v>
      </c>
      <c r="EC11">
        <v>8</v>
      </c>
      <c r="ED11" s="183" t="str">
        <f t="shared" si="2"/>
        <v>SDH100108</v>
      </c>
      <c r="EE11">
        <v>10000</v>
      </c>
      <c r="EF11">
        <v>10000</v>
      </c>
      <c r="EG11">
        <v>10000</v>
      </c>
      <c r="EH11">
        <v>10000</v>
      </c>
      <c r="EI11">
        <v>10000</v>
      </c>
      <c r="EJ11">
        <v>10000</v>
      </c>
      <c r="EK11">
        <v>10000</v>
      </c>
      <c r="EL11">
        <v>10000</v>
      </c>
      <c r="EM11">
        <v>10000</v>
      </c>
      <c r="EN11">
        <v>10000</v>
      </c>
      <c r="EO11">
        <v>10000</v>
      </c>
      <c r="EP11">
        <v>10000</v>
      </c>
      <c r="EQ11">
        <v>10000</v>
      </c>
      <c r="ER11">
        <v>10000</v>
      </c>
      <c r="ES11">
        <v>10000</v>
      </c>
      <c r="ET11">
        <v>10000</v>
      </c>
      <c r="EU11">
        <v>10000</v>
      </c>
      <c r="EV11">
        <v>10000</v>
      </c>
      <c r="EW11">
        <v>10000</v>
      </c>
      <c r="EX11">
        <v>10000</v>
      </c>
      <c r="EY11">
        <v>10000</v>
      </c>
      <c r="EZ11">
        <v>10000</v>
      </c>
      <c r="FA11">
        <v>10000</v>
      </c>
      <c r="FB11">
        <v>10000</v>
      </c>
      <c r="FC11">
        <v>10000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D11">
        <v>0</v>
      </c>
      <c r="HE11">
        <v>0</v>
      </c>
      <c r="HF11">
        <v>0</v>
      </c>
      <c r="HG11">
        <v>0</v>
      </c>
      <c r="HH11">
        <v>0</v>
      </c>
      <c r="HI11">
        <v>0</v>
      </c>
      <c r="HJ11">
        <v>0</v>
      </c>
      <c r="HK11">
        <v>0</v>
      </c>
      <c r="HL11">
        <v>0</v>
      </c>
      <c r="HM11">
        <v>0</v>
      </c>
      <c r="HN11">
        <v>0</v>
      </c>
      <c r="HO11">
        <v>0</v>
      </c>
      <c r="HP11">
        <v>0</v>
      </c>
      <c r="HQ11">
        <v>0</v>
      </c>
      <c r="HR11">
        <v>0</v>
      </c>
      <c r="HS11">
        <v>0</v>
      </c>
      <c r="HT11">
        <v>0</v>
      </c>
      <c r="HU11">
        <v>0</v>
      </c>
      <c r="HV11">
        <v>0</v>
      </c>
      <c r="HW11">
        <v>0</v>
      </c>
      <c r="HX11">
        <v>0</v>
      </c>
      <c r="HY11">
        <v>0</v>
      </c>
      <c r="HZ11">
        <v>0</v>
      </c>
      <c r="IA11">
        <v>0</v>
      </c>
      <c r="IB11">
        <v>0</v>
      </c>
      <c r="IC11">
        <v>0</v>
      </c>
      <c r="ID11">
        <v>0</v>
      </c>
      <c r="IE11">
        <v>0</v>
      </c>
      <c r="IF11">
        <v>0</v>
      </c>
      <c r="IG11">
        <v>0</v>
      </c>
      <c r="IH11">
        <v>0</v>
      </c>
      <c r="II11">
        <v>0</v>
      </c>
      <c r="IJ11">
        <v>0</v>
      </c>
      <c r="IK11">
        <v>0</v>
      </c>
    </row>
    <row r="12" spans="1:245" hidden="1">
      <c r="A12" s="340" t="s">
        <v>632</v>
      </c>
      <c r="B12" t="s">
        <v>1023</v>
      </c>
      <c r="F12">
        <v>1</v>
      </c>
      <c r="G12" s="422"/>
      <c r="H12">
        <v>9</v>
      </c>
      <c r="J12" t="str">
        <f t="shared" si="0"/>
        <v>SDH100109</v>
      </c>
      <c r="K12">
        <v>875</v>
      </c>
      <c r="M12" s="340" t="s">
        <v>632</v>
      </c>
      <c r="N12" t="s">
        <v>1023</v>
      </c>
      <c r="O12">
        <v>1</v>
      </c>
      <c r="P12">
        <v>9</v>
      </c>
      <c r="Q12" s="183" t="str">
        <f t="shared" si="1"/>
        <v>SDH100109</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10000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s="131"/>
      <c r="DZ12" s="340" t="s">
        <v>632</v>
      </c>
      <c r="EA12" t="s">
        <v>1023</v>
      </c>
      <c r="EB12">
        <v>1</v>
      </c>
      <c r="EC12">
        <v>9</v>
      </c>
      <c r="ED12" s="183" t="str">
        <f t="shared" si="2"/>
        <v>SDH100109</v>
      </c>
      <c r="EE12">
        <v>10000</v>
      </c>
      <c r="EF12">
        <v>10000</v>
      </c>
      <c r="EG12">
        <v>10000</v>
      </c>
      <c r="EH12">
        <v>10000</v>
      </c>
      <c r="EI12">
        <v>10000</v>
      </c>
      <c r="EJ12">
        <v>10000</v>
      </c>
      <c r="EK12">
        <v>10000</v>
      </c>
      <c r="EL12">
        <v>10000</v>
      </c>
      <c r="EM12">
        <v>10000</v>
      </c>
      <c r="EN12">
        <v>10000</v>
      </c>
      <c r="EO12">
        <v>10000</v>
      </c>
      <c r="EP12">
        <v>10000</v>
      </c>
      <c r="EQ12">
        <v>10000</v>
      </c>
      <c r="ER12">
        <v>10000</v>
      </c>
      <c r="ES12">
        <v>10000</v>
      </c>
      <c r="ET12">
        <v>10000</v>
      </c>
      <c r="EU12">
        <v>10000</v>
      </c>
      <c r="EV12">
        <v>10000</v>
      </c>
      <c r="EW12">
        <v>10000</v>
      </c>
      <c r="EX12">
        <v>10000</v>
      </c>
      <c r="EY12">
        <v>10000</v>
      </c>
      <c r="EZ12">
        <v>10000</v>
      </c>
      <c r="FA12">
        <v>10000</v>
      </c>
      <c r="FB12">
        <v>10000</v>
      </c>
      <c r="FC12">
        <v>10000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D12">
        <v>0</v>
      </c>
      <c r="HE12">
        <v>0</v>
      </c>
      <c r="HF12">
        <v>0</v>
      </c>
      <c r="HG12">
        <v>0</v>
      </c>
      <c r="HH12">
        <v>0</v>
      </c>
      <c r="HI12">
        <v>0</v>
      </c>
      <c r="HJ12">
        <v>0</v>
      </c>
      <c r="HK12">
        <v>0</v>
      </c>
      <c r="HL12">
        <v>0</v>
      </c>
      <c r="HM12">
        <v>0</v>
      </c>
      <c r="HN12">
        <v>0</v>
      </c>
      <c r="HO12">
        <v>0</v>
      </c>
      <c r="HP12">
        <v>0</v>
      </c>
      <c r="HQ12">
        <v>0</v>
      </c>
      <c r="HR12">
        <v>0</v>
      </c>
      <c r="HS12">
        <v>0</v>
      </c>
      <c r="HT12">
        <v>0</v>
      </c>
      <c r="HU12">
        <v>0</v>
      </c>
      <c r="HV12">
        <v>0</v>
      </c>
      <c r="HW12">
        <v>0</v>
      </c>
      <c r="HX12">
        <v>0</v>
      </c>
      <c r="HY12">
        <v>0</v>
      </c>
      <c r="HZ12">
        <v>0</v>
      </c>
      <c r="IA12">
        <v>0</v>
      </c>
      <c r="IB12">
        <v>0</v>
      </c>
      <c r="IC12">
        <v>0</v>
      </c>
      <c r="ID12">
        <v>0</v>
      </c>
      <c r="IE12">
        <v>0</v>
      </c>
      <c r="IF12">
        <v>0</v>
      </c>
      <c r="IG12">
        <v>0</v>
      </c>
      <c r="IH12">
        <v>0</v>
      </c>
      <c r="II12">
        <v>0</v>
      </c>
      <c r="IJ12">
        <v>0</v>
      </c>
      <c r="IK12">
        <v>0</v>
      </c>
    </row>
    <row r="13" spans="1:245" hidden="1">
      <c r="A13" s="340" t="s">
        <v>632</v>
      </c>
      <c r="B13" t="s">
        <v>1023</v>
      </c>
      <c r="F13">
        <v>1</v>
      </c>
      <c r="G13" s="422"/>
      <c r="H13">
        <v>10</v>
      </c>
      <c r="J13" t="str">
        <f t="shared" si="0"/>
        <v>SDH100110</v>
      </c>
      <c r="K13">
        <v>875</v>
      </c>
      <c r="M13" s="340" t="s">
        <v>632</v>
      </c>
      <c r="N13" t="s">
        <v>1023</v>
      </c>
      <c r="O13">
        <v>1</v>
      </c>
      <c r="P13">
        <v>10</v>
      </c>
      <c r="Q13" s="183" t="str">
        <f t="shared" si="1"/>
        <v>SDH100110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10000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s="131"/>
      <c r="DZ13" s="340" t="s">
        <v>632</v>
      </c>
      <c r="EA13" t="s">
        <v>1023</v>
      </c>
      <c r="EB13">
        <v>1</v>
      </c>
      <c r="EC13">
        <v>10</v>
      </c>
      <c r="ED13" s="183" t="str">
        <f t="shared" si="2"/>
        <v>SDH100110</v>
      </c>
      <c r="EE13">
        <v>10000</v>
      </c>
      <c r="EF13">
        <v>10000</v>
      </c>
      <c r="EG13">
        <v>10000</v>
      </c>
      <c r="EH13">
        <v>10000</v>
      </c>
      <c r="EI13">
        <v>10000</v>
      </c>
      <c r="EJ13">
        <v>10000</v>
      </c>
      <c r="EK13">
        <v>10000</v>
      </c>
      <c r="EL13">
        <v>10000</v>
      </c>
      <c r="EM13">
        <v>10000</v>
      </c>
      <c r="EN13">
        <v>10000</v>
      </c>
      <c r="EO13">
        <v>10000</v>
      </c>
      <c r="EP13">
        <v>10000</v>
      </c>
      <c r="EQ13">
        <v>10000</v>
      </c>
      <c r="ER13">
        <v>10000</v>
      </c>
      <c r="ES13">
        <v>10000</v>
      </c>
      <c r="ET13">
        <v>10000</v>
      </c>
      <c r="EU13">
        <v>10000</v>
      </c>
      <c r="EV13">
        <v>10000</v>
      </c>
      <c r="EW13">
        <v>10000</v>
      </c>
      <c r="EX13">
        <v>10000</v>
      </c>
      <c r="EY13">
        <v>10000</v>
      </c>
      <c r="EZ13">
        <v>10000</v>
      </c>
      <c r="FA13">
        <v>10000</v>
      </c>
      <c r="FB13">
        <v>10000</v>
      </c>
      <c r="FC13">
        <v>10000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D13">
        <v>0</v>
      </c>
      <c r="HE13">
        <v>0</v>
      </c>
      <c r="HF13">
        <v>0</v>
      </c>
      <c r="HG13">
        <v>0</v>
      </c>
      <c r="HH13">
        <v>0</v>
      </c>
      <c r="HI13">
        <v>0</v>
      </c>
      <c r="HJ13">
        <v>0</v>
      </c>
      <c r="HK13">
        <v>0</v>
      </c>
      <c r="HL13">
        <v>0</v>
      </c>
      <c r="HM13">
        <v>0</v>
      </c>
      <c r="HN13">
        <v>0</v>
      </c>
      <c r="HO13">
        <v>0</v>
      </c>
      <c r="HP13">
        <v>0</v>
      </c>
      <c r="HQ13">
        <v>0</v>
      </c>
      <c r="HR13">
        <v>0</v>
      </c>
      <c r="HS13">
        <v>0</v>
      </c>
      <c r="HT13">
        <v>0</v>
      </c>
      <c r="HU13">
        <v>0</v>
      </c>
      <c r="HV13">
        <v>0</v>
      </c>
      <c r="HW13">
        <v>0</v>
      </c>
      <c r="HX13">
        <v>0</v>
      </c>
      <c r="HY13">
        <v>0</v>
      </c>
      <c r="HZ13">
        <v>0</v>
      </c>
      <c r="IA13">
        <v>0</v>
      </c>
      <c r="IB13">
        <v>0</v>
      </c>
      <c r="IC13">
        <v>0</v>
      </c>
      <c r="ID13">
        <v>0</v>
      </c>
      <c r="IE13">
        <v>0</v>
      </c>
      <c r="IF13">
        <v>0</v>
      </c>
      <c r="IG13">
        <v>0</v>
      </c>
      <c r="IH13">
        <v>0</v>
      </c>
      <c r="II13">
        <v>0</v>
      </c>
      <c r="IJ13">
        <v>0</v>
      </c>
      <c r="IK13">
        <v>0</v>
      </c>
    </row>
    <row r="14" spans="1:245" hidden="1">
      <c r="A14" s="340" t="s">
        <v>632</v>
      </c>
      <c r="B14" t="s">
        <v>1023</v>
      </c>
      <c r="F14">
        <v>1</v>
      </c>
      <c r="G14" s="422"/>
      <c r="H14">
        <v>11</v>
      </c>
      <c r="J14" t="str">
        <f t="shared" si="0"/>
        <v>SDH100111</v>
      </c>
      <c r="K14">
        <v>880</v>
      </c>
      <c r="M14" s="340" t="s">
        <v>632</v>
      </c>
      <c r="N14" t="s">
        <v>1023</v>
      </c>
      <c r="O14">
        <v>1</v>
      </c>
      <c r="P14">
        <v>11</v>
      </c>
      <c r="Q14" s="183" t="str">
        <f t="shared" si="1"/>
        <v>SDH100111</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10000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s="131"/>
      <c r="DZ14" s="340" t="s">
        <v>632</v>
      </c>
      <c r="EA14" t="s">
        <v>1023</v>
      </c>
      <c r="EB14">
        <v>1</v>
      </c>
      <c r="EC14">
        <v>11</v>
      </c>
      <c r="ED14" s="183" t="str">
        <f t="shared" si="2"/>
        <v>SDH100111</v>
      </c>
      <c r="EE14">
        <v>10000</v>
      </c>
      <c r="EF14">
        <v>10000</v>
      </c>
      <c r="EG14">
        <v>10000</v>
      </c>
      <c r="EH14">
        <v>10000</v>
      </c>
      <c r="EI14">
        <v>10000</v>
      </c>
      <c r="EJ14">
        <v>10000</v>
      </c>
      <c r="EK14">
        <v>10000</v>
      </c>
      <c r="EL14">
        <v>10000</v>
      </c>
      <c r="EM14">
        <v>10000</v>
      </c>
      <c r="EN14">
        <v>10000</v>
      </c>
      <c r="EO14">
        <v>10000</v>
      </c>
      <c r="EP14">
        <v>10000</v>
      </c>
      <c r="EQ14">
        <v>10000</v>
      </c>
      <c r="ER14">
        <v>10000</v>
      </c>
      <c r="ES14">
        <v>10000</v>
      </c>
      <c r="ET14">
        <v>10000</v>
      </c>
      <c r="EU14">
        <v>10000</v>
      </c>
      <c r="EV14">
        <v>10000</v>
      </c>
      <c r="EW14">
        <v>10000</v>
      </c>
      <c r="EX14">
        <v>10000</v>
      </c>
      <c r="EY14">
        <v>10000</v>
      </c>
      <c r="EZ14">
        <v>10000</v>
      </c>
      <c r="FA14">
        <v>10000</v>
      </c>
      <c r="FB14">
        <v>10000</v>
      </c>
      <c r="FC14">
        <v>10000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D14">
        <v>0</v>
      </c>
      <c r="HE14">
        <v>0</v>
      </c>
      <c r="HF14">
        <v>0</v>
      </c>
      <c r="HG14">
        <v>0</v>
      </c>
      <c r="HH14">
        <v>0</v>
      </c>
      <c r="HI14">
        <v>0</v>
      </c>
      <c r="HJ14">
        <v>0</v>
      </c>
      <c r="HK14">
        <v>0</v>
      </c>
      <c r="HL14">
        <v>0</v>
      </c>
      <c r="HM14">
        <v>0</v>
      </c>
      <c r="HN14">
        <v>0</v>
      </c>
      <c r="HO14">
        <v>0</v>
      </c>
      <c r="HP14">
        <v>0</v>
      </c>
      <c r="HQ14">
        <v>0</v>
      </c>
      <c r="HR14">
        <v>0</v>
      </c>
      <c r="HS14">
        <v>0</v>
      </c>
      <c r="HT14">
        <v>0</v>
      </c>
      <c r="HU14">
        <v>0</v>
      </c>
      <c r="HV14">
        <v>0</v>
      </c>
      <c r="HW14">
        <v>0</v>
      </c>
      <c r="HX14">
        <v>0</v>
      </c>
      <c r="HY14">
        <v>0</v>
      </c>
      <c r="HZ14">
        <v>0</v>
      </c>
      <c r="IA14">
        <v>0</v>
      </c>
      <c r="IB14">
        <v>0</v>
      </c>
      <c r="IC14">
        <v>0</v>
      </c>
      <c r="ID14">
        <v>0</v>
      </c>
      <c r="IE14">
        <v>0</v>
      </c>
      <c r="IF14">
        <v>0</v>
      </c>
      <c r="IG14">
        <v>0</v>
      </c>
      <c r="IH14">
        <v>0</v>
      </c>
      <c r="II14">
        <v>0</v>
      </c>
      <c r="IJ14">
        <v>0</v>
      </c>
      <c r="IK14">
        <v>0</v>
      </c>
    </row>
    <row r="15" spans="1:245" hidden="1">
      <c r="A15" s="340" t="s">
        <v>632</v>
      </c>
      <c r="B15" t="s">
        <v>1023</v>
      </c>
      <c r="F15">
        <v>1</v>
      </c>
      <c r="G15" s="422"/>
      <c r="H15">
        <v>12</v>
      </c>
      <c r="J15" t="str">
        <f t="shared" si="0"/>
        <v>SDH100112</v>
      </c>
      <c r="K15">
        <v>880</v>
      </c>
      <c r="M15" s="340" t="s">
        <v>632</v>
      </c>
      <c r="N15" t="s">
        <v>1023</v>
      </c>
      <c r="O15">
        <v>1</v>
      </c>
      <c r="P15">
        <v>12</v>
      </c>
      <c r="Q15" s="183" t="str">
        <f t="shared" si="1"/>
        <v>SDH100112</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10000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s="131"/>
      <c r="DZ15" s="340" t="s">
        <v>632</v>
      </c>
      <c r="EA15" t="s">
        <v>1023</v>
      </c>
      <c r="EB15">
        <v>1</v>
      </c>
      <c r="EC15">
        <v>12</v>
      </c>
      <c r="ED15" s="183" t="str">
        <f t="shared" si="2"/>
        <v>SDH100112</v>
      </c>
      <c r="EE15">
        <v>10000</v>
      </c>
      <c r="EF15">
        <v>10000</v>
      </c>
      <c r="EG15">
        <v>10000</v>
      </c>
      <c r="EH15">
        <v>10000</v>
      </c>
      <c r="EI15">
        <v>10000</v>
      </c>
      <c r="EJ15">
        <v>10000</v>
      </c>
      <c r="EK15">
        <v>10000</v>
      </c>
      <c r="EL15">
        <v>10000</v>
      </c>
      <c r="EM15">
        <v>10000</v>
      </c>
      <c r="EN15">
        <v>10000</v>
      </c>
      <c r="EO15">
        <v>10000</v>
      </c>
      <c r="EP15">
        <v>10000</v>
      </c>
      <c r="EQ15">
        <v>10000</v>
      </c>
      <c r="ER15">
        <v>10000</v>
      </c>
      <c r="ES15">
        <v>10000</v>
      </c>
      <c r="ET15">
        <v>10000</v>
      </c>
      <c r="EU15">
        <v>10000</v>
      </c>
      <c r="EV15">
        <v>10000</v>
      </c>
      <c r="EW15">
        <v>10000</v>
      </c>
      <c r="EX15">
        <v>10000</v>
      </c>
      <c r="EY15">
        <v>10000</v>
      </c>
      <c r="EZ15">
        <v>10000</v>
      </c>
      <c r="FA15">
        <v>10000</v>
      </c>
      <c r="FB15">
        <v>10000</v>
      </c>
      <c r="FC15">
        <v>10000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D15">
        <v>0</v>
      </c>
      <c r="HE15">
        <v>0</v>
      </c>
      <c r="HF15">
        <v>0</v>
      </c>
      <c r="HG15">
        <v>0</v>
      </c>
      <c r="HH15">
        <v>0</v>
      </c>
      <c r="HI15">
        <v>0</v>
      </c>
      <c r="HJ15">
        <v>0</v>
      </c>
      <c r="HK15">
        <v>0</v>
      </c>
      <c r="HL15">
        <v>0</v>
      </c>
      <c r="HM15">
        <v>0</v>
      </c>
      <c r="HN15">
        <v>0</v>
      </c>
      <c r="HO15">
        <v>0</v>
      </c>
      <c r="HP15">
        <v>0</v>
      </c>
      <c r="HQ15">
        <v>0</v>
      </c>
      <c r="HR15">
        <v>0</v>
      </c>
      <c r="HS15">
        <v>0</v>
      </c>
      <c r="HT15">
        <v>0</v>
      </c>
      <c r="HU15">
        <v>0</v>
      </c>
      <c r="HV15">
        <v>0</v>
      </c>
      <c r="HW15">
        <v>0</v>
      </c>
      <c r="HX15">
        <v>0</v>
      </c>
      <c r="HY15">
        <v>0</v>
      </c>
      <c r="HZ15">
        <v>0</v>
      </c>
      <c r="IA15">
        <v>0</v>
      </c>
      <c r="IB15">
        <v>0</v>
      </c>
      <c r="IC15">
        <v>0</v>
      </c>
      <c r="ID15">
        <v>0</v>
      </c>
      <c r="IE15">
        <v>0</v>
      </c>
      <c r="IF15">
        <v>0</v>
      </c>
      <c r="IG15">
        <v>0</v>
      </c>
      <c r="IH15">
        <v>0</v>
      </c>
      <c r="II15">
        <v>0</v>
      </c>
      <c r="IJ15">
        <v>0</v>
      </c>
      <c r="IK15">
        <v>0</v>
      </c>
    </row>
    <row r="16" spans="1:245" hidden="1">
      <c r="A16" s="340" t="s">
        <v>632</v>
      </c>
      <c r="B16" t="s">
        <v>1023</v>
      </c>
      <c r="F16">
        <v>1</v>
      </c>
      <c r="G16" s="422"/>
      <c r="H16">
        <v>13</v>
      </c>
      <c r="J16" t="str">
        <f t="shared" si="0"/>
        <v>SDH100113</v>
      </c>
      <c r="K16">
        <v>880</v>
      </c>
      <c r="M16" s="340" t="s">
        <v>632</v>
      </c>
      <c r="N16" t="s">
        <v>1023</v>
      </c>
      <c r="O16">
        <v>1</v>
      </c>
      <c r="P16">
        <v>13</v>
      </c>
      <c r="Q16" s="183" t="str">
        <f t="shared" si="1"/>
        <v>SDH100113</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10000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s="131"/>
      <c r="DZ16" s="340" t="s">
        <v>632</v>
      </c>
      <c r="EA16" t="s">
        <v>1023</v>
      </c>
      <c r="EB16">
        <v>1</v>
      </c>
      <c r="EC16">
        <v>13</v>
      </c>
      <c r="ED16" s="183" t="str">
        <f t="shared" si="2"/>
        <v>SDH100113</v>
      </c>
      <c r="EE16">
        <v>10000</v>
      </c>
      <c r="EF16">
        <v>10000</v>
      </c>
      <c r="EG16">
        <v>10000</v>
      </c>
      <c r="EH16">
        <v>10000</v>
      </c>
      <c r="EI16">
        <v>10000</v>
      </c>
      <c r="EJ16">
        <v>10000</v>
      </c>
      <c r="EK16">
        <v>10000</v>
      </c>
      <c r="EL16">
        <v>10000</v>
      </c>
      <c r="EM16">
        <v>10000</v>
      </c>
      <c r="EN16">
        <v>10000</v>
      </c>
      <c r="EO16">
        <v>10000</v>
      </c>
      <c r="EP16">
        <v>10000</v>
      </c>
      <c r="EQ16">
        <v>10000</v>
      </c>
      <c r="ER16">
        <v>10000</v>
      </c>
      <c r="ES16">
        <v>10000</v>
      </c>
      <c r="ET16">
        <v>10000</v>
      </c>
      <c r="EU16">
        <v>10000</v>
      </c>
      <c r="EV16">
        <v>10000</v>
      </c>
      <c r="EW16">
        <v>10000</v>
      </c>
      <c r="EX16">
        <v>10000</v>
      </c>
      <c r="EY16">
        <v>10000</v>
      </c>
      <c r="EZ16">
        <v>10000</v>
      </c>
      <c r="FA16">
        <v>10000</v>
      </c>
      <c r="FB16">
        <v>10000</v>
      </c>
      <c r="FC16">
        <v>10000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D16">
        <v>0</v>
      </c>
      <c r="HE16">
        <v>0</v>
      </c>
      <c r="HF16">
        <v>0</v>
      </c>
      <c r="HG16">
        <v>0</v>
      </c>
      <c r="HH16">
        <v>0</v>
      </c>
      <c r="HI16">
        <v>0</v>
      </c>
      <c r="HJ16">
        <v>0</v>
      </c>
      <c r="HK16">
        <v>0</v>
      </c>
      <c r="HL16">
        <v>0</v>
      </c>
      <c r="HM16">
        <v>0</v>
      </c>
      <c r="HN16">
        <v>0</v>
      </c>
      <c r="HO16">
        <v>0</v>
      </c>
      <c r="HP16">
        <v>0</v>
      </c>
      <c r="HQ16">
        <v>0</v>
      </c>
      <c r="HR16">
        <v>0</v>
      </c>
      <c r="HS16">
        <v>0</v>
      </c>
      <c r="HT16">
        <v>0</v>
      </c>
      <c r="HU16">
        <v>0</v>
      </c>
      <c r="HV16">
        <v>0</v>
      </c>
      <c r="HW16">
        <v>0</v>
      </c>
      <c r="HX16">
        <v>0</v>
      </c>
      <c r="HY16">
        <v>0</v>
      </c>
      <c r="HZ16">
        <v>0</v>
      </c>
      <c r="IA16">
        <v>0</v>
      </c>
      <c r="IB16">
        <v>0</v>
      </c>
      <c r="IC16">
        <v>0</v>
      </c>
      <c r="ID16">
        <v>0</v>
      </c>
      <c r="IE16">
        <v>0</v>
      </c>
      <c r="IF16">
        <v>0</v>
      </c>
      <c r="IG16">
        <v>0</v>
      </c>
      <c r="IH16">
        <v>0</v>
      </c>
      <c r="II16">
        <v>0</v>
      </c>
      <c r="IJ16">
        <v>0</v>
      </c>
      <c r="IK16">
        <v>0</v>
      </c>
    </row>
    <row r="17" spans="1:245" hidden="1">
      <c r="A17" s="340" t="s">
        <v>632</v>
      </c>
      <c r="B17" t="s">
        <v>1023</v>
      </c>
      <c r="F17">
        <v>1</v>
      </c>
      <c r="G17" s="422"/>
      <c r="H17">
        <v>14</v>
      </c>
      <c r="J17" t="str">
        <f t="shared" si="0"/>
        <v>SDH100114</v>
      </c>
      <c r="K17">
        <v>880</v>
      </c>
      <c r="M17" s="340" t="s">
        <v>632</v>
      </c>
      <c r="N17" t="s">
        <v>1023</v>
      </c>
      <c r="O17">
        <v>1</v>
      </c>
      <c r="P17">
        <v>14</v>
      </c>
      <c r="Q17" s="183" t="str">
        <f t="shared" si="1"/>
        <v>SDH100114</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10000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s="131"/>
      <c r="DZ17" s="340" t="s">
        <v>632</v>
      </c>
      <c r="EA17" t="s">
        <v>1023</v>
      </c>
      <c r="EB17">
        <v>1</v>
      </c>
      <c r="EC17">
        <v>14</v>
      </c>
      <c r="ED17" s="183" t="str">
        <f t="shared" si="2"/>
        <v>SDH100114</v>
      </c>
      <c r="EE17">
        <v>10000</v>
      </c>
      <c r="EF17">
        <v>10000</v>
      </c>
      <c r="EG17">
        <v>10000</v>
      </c>
      <c r="EH17">
        <v>10000</v>
      </c>
      <c r="EI17">
        <v>10000</v>
      </c>
      <c r="EJ17">
        <v>10000</v>
      </c>
      <c r="EK17">
        <v>10000</v>
      </c>
      <c r="EL17">
        <v>10000</v>
      </c>
      <c r="EM17">
        <v>10000</v>
      </c>
      <c r="EN17">
        <v>10000</v>
      </c>
      <c r="EO17">
        <v>10000</v>
      </c>
      <c r="EP17">
        <v>10000</v>
      </c>
      <c r="EQ17">
        <v>10000</v>
      </c>
      <c r="ER17">
        <v>10000</v>
      </c>
      <c r="ES17">
        <v>10000</v>
      </c>
      <c r="ET17">
        <v>10000</v>
      </c>
      <c r="EU17">
        <v>10000</v>
      </c>
      <c r="EV17">
        <v>10000</v>
      </c>
      <c r="EW17">
        <v>10000</v>
      </c>
      <c r="EX17">
        <v>10000</v>
      </c>
      <c r="EY17">
        <v>10000</v>
      </c>
      <c r="EZ17">
        <v>10000</v>
      </c>
      <c r="FA17">
        <v>10000</v>
      </c>
      <c r="FB17">
        <v>10000</v>
      </c>
      <c r="FC17">
        <v>10000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D17">
        <v>0</v>
      </c>
      <c r="HE17">
        <v>0</v>
      </c>
      <c r="HF17">
        <v>0</v>
      </c>
      <c r="HG17">
        <v>0</v>
      </c>
      <c r="HH17">
        <v>0</v>
      </c>
      <c r="HI17">
        <v>0</v>
      </c>
      <c r="HJ17">
        <v>0</v>
      </c>
      <c r="HK17">
        <v>0</v>
      </c>
      <c r="HL17">
        <v>0</v>
      </c>
      <c r="HM17">
        <v>0</v>
      </c>
      <c r="HN17">
        <v>0</v>
      </c>
      <c r="HO17">
        <v>0</v>
      </c>
      <c r="HP17">
        <v>0</v>
      </c>
      <c r="HQ17">
        <v>0</v>
      </c>
      <c r="HR17">
        <v>0</v>
      </c>
      <c r="HS17">
        <v>0</v>
      </c>
      <c r="HT17">
        <v>0</v>
      </c>
      <c r="HU17">
        <v>0</v>
      </c>
      <c r="HV17">
        <v>0</v>
      </c>
      <c r="HW17">
        <v>0</v>
      </c>
      <c r="HX17">
        <v>0</v>
      </c>
      <c r="HY17">
        <v>0</v>
      </c>
      <c r="HZ17">
        <v>0</v>
      </c>
      <c r="IA17">
        <v>0</v>
      </c>
      <c r="IB17">
        <v>0</v>
      </c>
      <c r="IC17">
        <v>0</v>
      </c>
      <c r="ID17">
        <v>0</v>
      </c>
      <c r="IE17">
        <v>0</v>
      </c>
      <c r="IF17">
        <v>0</v>
      </c>
      <c r="IG17">
        <v>0</v>
      </c>
      <c r="IH17">
        <v>0</v>
      </c>
      <c r="II17">
        <v>0</v>
      </c>
      <c r="IJ17">
        <v>0</v>
      </c>
      <c r="IK17">
        <v>0</v>
      </c>
    </row>
    <row r="18" spans="1:245" hidden="1">
      <c r="A18" s="340" t="s">
        <v>632</v>
      </c>
      <c r="B18" t="s">
        <v>1023</v>
      </c>
      <c r="F18">
        <v>1</v>
      </c>
      <c r="G18" s="422"/>
      <c r="H18">
        <v>15</v>
      </c>
      <c r="J18" t="str">
        <f t="shared" si="0"/>
        <v>SDH100115</v>
      </c>
      <c r="K18">
        <v>880</v>
      </c>
      <c r="M18" s="340" t="s">
        <v>632</v>
      </c>
      <c r="N18" t="s">
        <v>1023</v>
      </c>
      <c r="O18">
        <v>1</v>
      </c>
      <c r="P18">
        <v>15</v>
      </c>
      <c r="Q18" s="183" t="str">
        <f t="shared" si="1"/>
        <v>SDH100115</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10000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s="131"/>
      <c r="DZ18" s="340" t="s">
        <v>632</v>
      </c>
      <c r="EA18" t="s">
        <v>1023</v>
      </c>
      <c r="EB18">
        <v>1</v>
      </c>
      <c r="EC18">
        <v>15</v>
      </c>
      <c r="ED18" s="183" t="str">
        <f t="shared" si="2"/>
        <v>SDH100115</v>
      </c>
      <c r="EE18">
        <v>10000</v>
      </c>
      <c r="EF18">
        <v>10000</v>
      </c>
      <c r="EG18">
        <v>10000</v>
      </c>
      <c r="EH18">
        <v>10000</v>
      </c>
      <c r="EI18">
        <v>10000</v>
      </c>
      <c r="EJ18">
        <v>10000</v>
      </c>
      <c r="EK18">
        <v>10000</v>
      </c>
      <c r="EL18">
        <v>10000</v>
      </c>
      <c r="EM18">
        <v>10000</v>
      </c>
      <c r="EN18">
        <v>10000</v>
      </c>
      <c r="EO18">
        <v>10000</v>
      </c>
      <c r="EP18">
        <v>10000</v>
      </c>
      <c r="EQ18">
        <v>10000</v>
      </c>
      <c r="ER18">
        <v>10000</v>
      </c>
      <c r="ES18">
        <v>10000</v>
      </c>
      <c r="ET18">
        <v>10000</v>
      </c>
      <c r="EU18">
        <v>10000</v>
      </c>
      <c r="EV18">
        <v>10000</v>
      </c>
      <c r="EW18">
        <v>10000</v>
      </c>
      <c r="EX18">
        <v>10000</v>
      </c>
      <c r="EY18">
        <v>10000</v>
      </c>
      <c r="EZ18">
        <v>10000</v>
      </c>
      <c r="FA18">
        <v>10000</v>
      </c>
      <c r="FB18">
        <v>10000</v>
      </c>
      <c r="FC18">
        <v>10000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D18">
        <v>0</v>
      </c>
      <c r="HE18">
        <v>0</v>
      </c>
      <c r="HF18">
        <v>0</v>
      </c>
      <c r="HG18">
        <v>0</v>
      </c>
      <c r="HH18">
        <v>0</v>
      </c>
      <c r="HI18">
        <v>0</v>
      </c>
      <c r="HJ18">
        <v>0</v>
      </c>
      <c r="HK18">
        <v>0</v>
      </c>
      <c r="HL18">
        <v>0</v>
      </c>
      <c r="HM18">
        <v>0</v>
      </c>
      <c r="HN18">
        <v>0</v>
      </c>
      <c r="HO18">
        <v>0</v>
      </c>
      <c r="HP18">
        <v>0</v>
      </c>
      <c r="HQ18">
        <v>0</v>
      </c>
      <c r="HR18">
        <v>0</v>
      </c>
      <c r="HS18">
        <v>0</v>
      </c>
      <c r="HT18">
        <v>0</v>
      </c>
      <c r="HU18">
        <v>0</v>
      </c>
      <c r="HV18">
        <v>0</v>
      </c>
      <c r="HW18">
        <v>0</v>
      </c>
      <c r="HX18">
        <v>0</v>
      </c>
      <c r="HY18">
        <v>0</v>
      </c>
      <c r="HZ18">
        <v>0</v>
      </c>
      <c r="IA18">
        <v>0</v>
      </c>
      <c r="IB18">
        <v>0</v>
      </c>
      <c r="IC18">
        <v>0</v>
      </c>
      <c r="ID18">
        <v>0</v>
      </c>
      <c r="IE18">
        <v>0</v>
      </c>
      <c r="IF18">
        <v>0</v>
      </c>
      <c r="IG18">
        <v>0</v>
      </c>
      <c r="IH18">
        <v>0</v>
      </c>
      <c r="II18">
        <v>0</v>
      </c>
      <c r="IJ18">
        <v>0</v>
      </c>
      <c r="IK18">
        <v>0</v>
      </c>
    </row>
    <row r="19" spans="1:245" hidden="1">
      <c r="A19" s="340" t="s">
        <v>632</v>
      </c>
      <c r="B19" t="s">
        <v>1023</v>
      </c>
      <c r="F19">
        <v>1</v>
      </c>
      <c r="G19" s="422"/>
      <c r="H19">
        <v>16</v>
      </c>
      <c r="J19" t="str">
        <f t="shared" si="0"/>
        <v>SDH100116</v>
      </c>
      <c r="K19">
        <v>880</v>
      </c>
      <c r="M19" s="340" t="s">
        <v>632</v>
      </c>
      <c r="N19" t="s">
        <v>1023</v>
      </c>
      <c r="O19">
        <v>1</v>
      </c>
      <c r="P19">
        <v>16</v>
      </c>
      <c r="Q19" s="183" t="str">
        <f t="shared" si="1"/>
        <v>SDH100116</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10000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s="131"/>
      <c r="DZ19" s="340" t="s">
        <v>632</v>
      </c>
      <c r="EA19" t="s">
        <v>1023</v>
      </c>
      <c r="EB19">
        <v>1</v>
      </c>
      <c r="EC19">
        <v>16</v>
      </c>
      <c r="ED19" s="183" t="str">
        <f t="shared" si="2"/>
        <v>SDH100116</v>
      </c>
      <c r="EE19">
        <v>10000</v>
      </c>
      <c r="EF19">
        <v>10000</v>
      </c>
      <c r="EG19">
        <v>10000</v>
      </c>
      <c r="EH19">
        <v>10000</v>
      </c>
      <c r="EI19">
        <v>10000</v>
      </c>
      <c r="EJ19">
        <v>10000</v>
      </c>
      <c r="EK19">
        <v>10000</v>
      </c>
      <c r="EL19">
        <v>10000</v>
      </c>
      <c r="EM19">
        <v>10000</v>
      </c>
      <c r="EN19">
        <v>10000</v>
      </c>
      <c r="EO19">
        <v>10000</v>
      </c>
      <c r="EP19">
        <v>10000</v>
      </c>
      <c r="EQ19">
        <v>10000</v>
      </c>
      <c r="ER19">
        <v>10000</v>
      </c>
      <c r="ES19">
        <v>10000</v>
      </c>
      <c r="ET19">
        <v>10000</v>
      </c>
      <c r="EU19">
        <v>10000</v>
      </c>
      <c r="EV19">
        <v>10000</v>
      </c>
      <c r="EW19">
        <v>10000</v>
      </c>
      <c r="EX19">
        <v>10000</v>
      </c>
      <c r="EY19">
        <v>10000</v>
      </c>
      <c r="EZ19">
        <v>10000</v>
      </c>
      <c r="FA19">
        <v>10000</v>
      </c>
      <c r="FB19">
        <v>10000</v>
      </c>
      <c r="FC19">
        <v>10000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D19">
        <v>0</v>
      </c>
      <c r="HE19">
        <v>0</v>
      </c>
      <c r="HF19">
        <v>0</v>
      </c>
      <c r="HG19">
        <v>0</v>
      </c>
      <c r="HH19">
        <v>0</v>
      </c>
      <c r="HI19">
        <v>0</v>
      </c>
      <c r="HJ19">
        <v>0</v>
      </c>
      <c r="HK19">
        <v>0</v>
      </c>
      <c r="HL19">
        <v>0</v>
      </c>
      <c r="HM19">
        <v>0</v>
      </c>
      <c r="HN19">
        <v>0</v>
      </c>
      <c r="HO19">
        <v>0</v>
      </c>
      <c r="HP19">
        <v>0</v>
      </c>
      <c r="HQ19">
        <v>0</v>
      </c>
      <c r="HR19">
        <v>0</v>
      </c>
      <c r="HS19">
        <v>0</v>
      </c>
      <c r="HT19">
        <v>0</v>
      </c>
      <c r="HU19">
        <v>0</v>
      </c>
      <c r="HV19">
        <v>0</v>
      </c>
      <c r="HW19">
        <v>0</v>
      </c>
      <c r="HX19">
        <v>0</v>
      </c>
      <c r="HY19">
        <v>0</v>
      </c>
      <c r="HZ19">
        <v>0</v>
      </c>
      <c r="IA19">
        <v>0</v>
      </c>
      <c r="IB19">
        <v>0</v>
      </c>
      <c r="IC19">
        <v>0</v>
      </c>
      <c r="ID19">
        <v>0</v>
      </c>
      <c r="IE19">
        <v>0</v>
      </c>
      <c r="IF19">
        <v>0</v>
      </c>
      <c r="IG19">
        <v>0</v>
      </c>
      <c r="IH19">
        <v>0</v>
      </c>
      <c r="II19">
        <v>0</v>
      </c>
      <c r="IJ19">
        <v>0</v>
      </c>
      <c r="IK19">
        <v>0</v>
      </c>
    </row>
    <row r="20" spans="1:245" hidden="1">
      <c r="A20" s="340" t="s">
        <v>632</v>
      </c>
      <c r="B20" t="s">
        <v>1023</v>
      </c>
      <c r="F20">
        <v>1</v>
      </c>
      <c r="G20" s="422"/>
      <c r="H20">
        <v>17</v>
      </c>
      <c r="J20" t="str">
        <f t="shared" si="0"/>
        <v>SDH100117</v>
      </c>
      <c r="K20">
        <v>880</v>
      </c>
      <c r="M20" s="340" t="s">
        <v>632</v>
      </c>
      <c r="N20" t="s">
        <v>1023</v>
      </c>
      <c r="O20">
        <v>1</v>
      </c>
      <c r="P20">
        <v>17</v>
      </c>
      <c r="Q20" s="183" t="str">
        <f t="shared" si="1"/>
        <v>SDH100117</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10000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s="131"/>
      <c r="DZ20" s="340" t="s">
        <v>632</v>
      </c>
      <c r="EA20" t="s">
        <v>1023</v>
      </c>
      <c r="EB20">
        <v>1</v>
      </c>
      <c r="EC20">
        <v>17</v>
      </c>
      <c r="ED20" s="183" t="str">
        <f t="shared" si="2"/>
        <v>SDH100117</v>
      </c>
      <c r="EE20">
        <v>10000</v>
      </c>
      <c r="EF20">
        <v>10000</v>
      </c>
      <c r="EG20">
        <v>10000</v>
      </c>
      <c r="EH20">
        <v>10000</v>
      </c>
      <c r="EI20">
        <v>10000</v>
      </c>
      <c r="EJ20">
        <v>10000</v>
      </c>
      <c r="EK20">
        <v>10000</v>
      </c>
      <c r="EL20">
        <v>10000</v>
      </c>
      <c r="EM20">
        <v>10000</v>
      </c>
      <c r="EN20">
        <v>10000</v>
      </c>
      <c r="EO20">
        <v>10000</v>
      </c>
      <c r="EP20">
        <v>10000</v>
      </c>
      <c r="EQ20">
        <v>10000</v>
      </c>
      <c r="ER20">
        <v>10000</v>
      </c>
      <c r="ES20">
        <v>10000</v>
      </c>
      <c r="ET20">
        <v>10000</v>
      </c>
      <c r="EU20">
        <v>10000</v>
      </c>
      <c r="EV20">
        <v>10000</v>
      </c>
      <c r="EW20">
        <v>10000</v>
      </c>
      <c r="EX20">
        <v>10000</v>
      </c>
      <c r="EY20">
        <v>10000</v>
      </c>
      <c r="EZ20">
        <v>10000</v>
      </c>
      <c r="FA20">
        <v>10000</v>
      </c>
      <c r="FB20">
        <v>10000</v>
      </c>
      <c r="FC20">
        <v>10000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D20">
        <v>0</v>
      </c>
      <c r="HE20">
        <v>0</v>
      </c>
      <c r="HF20">
        <v>0</v>
      </c>
      <c r="HG20">
        <v>0</v>
      </c>
      <c r="HH20">
        <v>0</v>
      </c>
      <c r="HI20">
        <v>0</v>
      </c>
      <c r="HJ20">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0</v>
      </c>
      <c r="II20">
        <v>0</v>
      </c>
      <c r="IJ20">
        <v>0</v>
      </c>
      <c r="IK20">
        <v>0</v>
      </c>
    </row>
    <row r="21" spans="1:245" hidden="1">
      <c r="A21" s="340" t="s">
        <v>632</v>
      </c>
      <c r="B21" t="s">
        <v>1023</v>
      </c>
      <c r="F21">
        <v>1</v>
      </c>
      <c r="G21" s="422"/>
      <c r="H21">
        <v>18</v>
      </c>
      <c r="J21" t="str">
        <f t="shared" si="0"/>
        <v>SDH100118</v>
      </c>
      <c r="K21">
        <v>885</v>
      </c>
      <c r="M21" s="340" t="s">
        <v>632</v>
      </c>
      <c r="N21" t="s">
        <v>1023</v>
      </c>
      <c r="O21">
        <v>1</v>
      </c>
      <c r="P21">
        <v>18</v>
      </c>
      <c r="Q21" s="183" t="str">
        <f t="shared" si="1"/>
        <v>SDH100118</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10000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s="131"/>
      <c r="DZ21" s="340" t="s">
        <v>632</v>
      </c>
      <c r="EA21" t="s">
        <v>1023</v>
      </c>
      <c r="EB21">
        <v>1</v>
      </c>
      <c r="EC21">
        <v>18</v>
      </c>
      <c r="ED21" s="183" t="str">
        <f t="shared" si="2"/>
        <v>SDH100118</v>
      </c>
      <c r="EE21">
        <v>10000</v>
      </c>
      <c r="EF21">
        <v>10000</v>
      </c>
      <c r="EG21">
        <v>10000</v>
      </c>
      <c r="EH21">
        <v>10000</v>
      </c>
      <c r="EI21">
        <v>10000</v>
      </c>
      <c r="EJ21">
        <v>10000</v>
      </c>
      <c r="EK21">
        <v>10000</v>
      </c>
      <c r="EL21">
        <v>10000</v>
      </c>
      <c r="EM21">
        <v>10000</v>
      </c>
      <c r="EN21">
        <v>10000</v>
      </c>
      <c r="EO21">
        <v>10000</v>
      </c>
      <c r="EP21">
        <v>10000</v>
      </c>
      <c r="EQ21">
        <v>10000</v>
      </c>
      <c r="ER21">
        <v>10000</v>
      </c>
      <c r="ES21">
        <v>10000</v>
      </c>
      <c r="ET21">
        <v>10000</v>
      </c>
      <c r="EU21">
        <v>10000</v>
      </c>
      <c r="EV21">
        <v>10000</v>
      </c>
      <c r="EW21">
        <v>10000</v>
      </c>
      <c r="EX21">
        <v>10000</v>
      </c>
      <c r="EY21">
        <v>10000</v>
      </c>
      <c r="EZ21">
        <v>10000</v>
      </c>
      <c r="FA21">
        <v>10000</v>
      </c>
      <c r="FB21">
        <v>10000</v>
      </c>
      <c r="FC21">
        <v>10000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0</v>
      </c>
      <c r="HJ21">
        <v>0</v>
      </c>
      <c r="HK21">
        <v>0</v>
      </c>
      <c r="HL21">
        <v>0</v>
      </c>
      <c r="HM21">
        <v>0</v>
      </c>
      <c r="HN21">
        <v>0</v>
      </c>
      <c r="HO21">
        <v>0</v>
      </c>
      <c r="HP21">
        <v>0</v>
      </c>
      <c r="HQ21">
        <v>0</v>
      </c>
      <c r="HR21">
        <v>0</v>
      </c>
      <c r="HS21">
        <v>0</v>
      </c>
      <c r="HT21">
        <v>0</v>
      </c>
      <c r="HU21">
        <v>0</v>
      </c>
      <c r="HV21">
        <v>0</v>
      </c>
      <c r="HW21">
        <v>0</v>
      </c>
      <c r="HX21">
        <v>0</v>
      </c>
      <c r="HY21">
        <v>0</v>
      </c>
      <c r="HZ21">
        <v>0</v>
      </c>
      <c r="IA21">
        <v>0</v>
      </c>
      <c r="IB21">
        <v>0</v>
      </c>
      <c r="IC21">
        <v>0</v>
      </c>
      <c r="ID21">
        <v>0</v>
      </c>
      <c r="IE21">
        <v>0</v>
      </c>
      <c r="IF21">
        <v>0</v>
      </c>
      <c r="IG21">
        <v>0</v>
      </c>
      <c r="IH21">
        <v>0</v>
      </c>
      <c r="II21">
        <v>0</v>
      </c>
      <c r="IJ21">
        <v>0</v>
      </c>
      <c r="IK21">
        <v>0</v>
      </c>
    </row>
    <row r="22" spans="1:245" hidden="1">
      <c r="A22" s="340" t="s">
        <v>632</v>
      </c>
      <c r="B22" t="s">
        <v>1023</v>
      </c>
      <c r="F22">
        <v>1</v>
      </c>
      <c r="G22" s="422"/>
      <c r="H22">
        <v>19</v>
      </c>
      <c r="J22" t="str">
        <f t="shared" si="0"/>
        <v>SDH100119</v>
      </c>
      <c r="K22">
        <v>885</v>
      </c>
      <c r="M22" s="340" t="s">
        <v>632</v>
      </c>
      <c r="N22" t="s">
        <v>1023</v>
      </c>
      <c r="O22">
        <v>1</v>
      </c>
      <c r="P22">
        <v>19</v>
      </c>
      <c r="Q22" s="183" t="str">
        <f t="shared" si="1"/>
        <v>SDH100119</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10000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s="131"/>
      <c r="DZ22" s="340" t="s">
        <v>632</v>
      </c>
      <c r="EA22" t="s">
        <v>1023</v>
      </c>
      <c r="EB22">
        <v>1</v>
      </c>
      <c r="EC22">
        <v>19</v>
      </c>
      <c r="ED22" s="183" t="str">
        <f t="shared" si="2"/>
        <v>SDH100119</v>
      </c>
      <c r="EE22">
        <v>10000</v>
      </c>
      <c r="EF22">
        <v>10000</v>
      </c>
      <c r="EG22">
        <v>10000</v>
      </c>
      <c r="EH22">
        <v>10000</v>
      </c>
      <c r="EI22">
        <v>10000</v>
      </c>
      <c r="EJ22">
        <v>10000</v>
      </c>
      <c r="EK22">
        <v>10000</v>
      </c>
      <c r="EL22">
        <v>10000</v>
      </c>
      <c r="EM22">
        <v>10000</v>
      </c>
      <c r="EN22">
        <v>10000</v>
      </c>
      <c r="EO22">
        <v>10000</v>
      </c>
      <c r="EP22">
        <v>10000</v>
      </c>
      <c r="EQ22">
        <v>10000</v>
      </c>
      <c r="ER22">
        <v>10000</v>
      </c>
      <c r="ES22">
        <v>10000</v>
      </c>
      <c r="ET22">
        <v>10000</v>
      </c>
      <c r="EU22">
        <v>10000</v>
      </c>
      <c r="EV22">
        <v>10000</v>
      </c>
      <c r="EW22">
        <v>10000</v>
      </c>
      <c r="EX22">
        <v>10000</v>
      </c>
      <c r="EY22">
        <v>10000</v>
      </c>
      <c r="EZ22">
        <v>10000</v>
      </c>
      <c r="FA22">
        <v>10000</v>
      </c>
      <c r="FB22">
        <v>10000</v>
      </c>
      <c r="FC22">
        <v>10000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D22">
        <v>0</v>
      </c>
      <c r="HE22">
        <v>0</v>
      </c>
      <c r="HF22">
        <v>0</v>
      </c>
      <c r="HG22">
        <v>0</v>
      </c>
      <c r="HH22">
        <v>0</v>
      </c>
      <c r="HI22">
        <v>0</v>
      </c>
      <c r="HJ22">
        <v>0</v>
      </c>
      <c r="HK22">
        <v>0</v>
      </c>
      <c r="HL22">
        <v>0</v>
      </c>
      <c r="HM22">
        <v>0</v>
      </c>
      <c r="HN22">
        <v>0</v>
      </c>
      <c r="HO22">
        <v>0</v>
      </c>
      <c r="HP22">
        <v>0</v>
      </c>
      <c r="HQ22">
        <v>0</v>
      </c>
      <c r="HR22">
        <v>0</v>
      </c>
      <c r="HS22">
        <v>0</v>
      </c>
      <c r="HT22">
        <v>0</v>
      </c>
      <c r="HU22">
        <v>0</v>
      </c>
      <c r="HV22">
        <v>0</v>
      </c>
      <c r="HW22">
        <v>0</v>
      </c>
      <c r="HX22">
        <v>0</v>
      </c>
      <c r="HY22">
        <v>0</v>
      </c>
      <c r="HZ22">
        <v>0</v>
      </c>
      <c r="IA22">
        <v>0</v>
      </c>
      <c r="IB22">
        <v>0</v>
      </c>
      <c r="IC22">
        <v>0</v>
      </c>
      <c r="ID22">
        <v>0</v>
      </c>
      <c r="IE22">
        <v>0</v>
      </c>
      <c r="IF22">
        <v>0</v>
      </c>
      <c r="IG22">
        <v>0</v>
      </c>
      <c r="IH22">
        <v>0</v>
      </c>
      <c r="II22">
        <v>0</v>
      </c>
      <c r="IJ22">
        <v>0</v>
      </c>
      <c r="IK22">
        <v>0</v>
      </c>
    </row>
    <row r="23" spans="1:245" hidden="1">
      <c r="A23" s="340" t="s">
        <v>632</v>
      </c>
      <c r="B23" t="s">
        <v>1023</v>
      </c>
      <c r="F23">
        <v>1</v>
      </c>
      <c r="G23" s="422"/>
      <c r="H23">
        <v>20</v>
      </c>
      <c r="J23" t="str">
        <f t="shared" si="0"/>
        <v>SDH100120</v>
      </c>
      <c r="K23">
        <v>885</v>
      </c>
      <c r="M23" s="340" t="s">
        <v>632</v>
      </c>
      <c r="N23" t="s">
        <v>1023</v>
      </c>
      <c r="O23">
        <v>1</v>
      </c>
      <c r="P23">
        <v>20</v>
      </c>
      <c r="Q23" s="183" t="str">
        <f t="shared" si="1"/>
        <v>SDH100120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10000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s="131"/>
      <c r="DZ23" s="340" t="s">
        <v>632</v>
      </c>
      <c r="EA23" t="s">
        <v>1023</v>
      </c>
      <c r="EB23">
        <v>1</v>
      </c>
      <c r="EC23">
        <v>20</v>
      </c>
      <c r="ED23" s="183" t="str">
        <f t="shared" si="2"/>
        <v>SDH100120</v>
      </c>
      <c r="EE23">
        <v>10000</v>
      </c>
      <c r="EF23">
        <v>10000</v>
      </c>
      <c r="EG23">
        <v>10000</v>
      </c>
      <c r="EH23">
        <v>10000</v>
      </c>
      <c r="EI23">
        <v>10000</v>
      </c>
      <c r="EJ23">
        <v>10000</v>
      </c>
      <c r="EK23">
        <v>10000</v>
      </c>
      <c r="EL23">
        <v>10000</v>
      </c>
      <c r="EM23">
        <v>10000</v>
      </c>
      <c r="EN23">
        <v>10000</v>
      </c>
      <c r="EO23">
        <v>10000</v>
      </c>
      <c r="EP23">
        <v>10000</v>
      </c>
      <c r="EQ23">
        <v>10000</v>
      </c>
      <c r="ER23">
        <v>10000</v>
      </c>
      <c r="ES23">
        <v>10000</v>
      </c>
      <c r="ET23">
        <v>10000</v>
      </c>
      <c r="EU23">
        <v>10000</v>
      </c>
      <c r="EV23">
        <v>10000</v>
      </c>
      <c r="EW23">
        <v>10000</v>
      </c>
      <c r="EX23">
        <v>10000</v>
      </c>
      <c r="EY23">
        <v>10000</v>
      </c>
      <c r="EZ23">
        <v>10000</v>
      </c>
      <c r="FA23">
        <v>10000</v>
      </c>
      <c r="FB23">
        <v>10000</v>
      </c>
      <c r="FC23">
        <v>10000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D23">
        <v>0</v>
      </c>
      <c r="HE23">
        <v>0</v>
      </c>
      <c r="HF23">
        <v>0</v>
      </c>
      <c r="HG23">
        <v>0</v>
      </c>
      <c r="HH23">
        <v>0</v>
      </c>
      <c r="HI23">
        <v>0</v>
      </c>
      <c r="HJ23">
        <v>0</v>
      </c>
      <c r="HK23">
        <v>0</v>
      </c>
      <c r="HL23">
        <v>0</v>
      </c>
      <c r="HM23">
        <v>0</v>
      </c>
      <c r="HN23">
        <v>0</v>
      </c>
      <c r="HO23">
        <v>0</v>
      </c>
      <c r="HP23">
        <v>0</v>
      </c>
      <c r="HQ23">
        <v>0</v>
      </c>
      <c r="HR23">
        <v>0</v>
      </c>
      <c r="HS23">
        <v>0</v>
      </c>
      <c r="HT23">
        <v>0</v>
      </c>
      <c r="HU23">
        <v>0</v>
      </c>
      <c r="HV23">
        <v>0</v>
      </c>
      <c r="HW23">
        <v>0</v>
      </c>
      <c r="HX23">
        <v>0</v>
      </c>
      <c r="HY23">
        <v>0</v>
      </c>
      <c r="HZ23">
        <v>0</v>
      </c>
      <c r="IA23">
        <v>0</v>
      </c>
      <c r="IB23">
        <v>0</v>
      </c>
      <c r="IC23">
        <v>0</v>
      </c>
      <c r="ID23">
        <v>0</v>
      </c>
      <c r="IE23">
        <v>0</v>
      </c>
      <c r="IF23">
        <v>0</v>
      </c>
      <c r="IG23">
        <v>0</v>
      </c>
      <c r="IH23">
        <v>0</v>
      </c>
      <c r="II23">
        <v>0</v>
      </c>
      <c r="IJ23">
        <v>0</v>
      </c>
      <c r="IK23">
        <v>0</v>
      </c>
    </row>
    <row r="24" spans="1:245" hidden="1">
      <c r="A24" s="340" t="s">
        <v>632</v>
      </c>
      <c r="B24" t="s">
        <v>1023</v>
      </c>
      <c r="F24">
        <v>1</v>
      </c>
      <c r="G24" s="422"/>
      <c r="H24">
        <v>21</v>
      </c>
      <c r="J24" t="str">
        <f t="shared" si="0"/>
        <v>SDH100121</v>
      </c>
      <c r="K24">
        <v>885</v>
      </c>
      <c r="M24" s="340" t="s">
        <v>632</v>
      </c>
      <c r="N24" t="s">
        <v>1023</v>
      </c>
      <c r="O24">
        <v>1</v>
      </c>
      <c r="P24">
        <v>21</v>
      </c>
      <c r="Q24" s="183" t="str">
        <f t="shared" si="1"/>
        <v>SDH100121</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10000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s="131"/>
      <c r="DZ24" s="340" t="s">
        <v>632</v>
      </c>
      <c r="EA24" t="s">
        <v>1023</v>
      </c>
      <c r="EB24">
        <v>1</v>
      </c>
      <c r="EC24">
        <v>21</v>
      </c>
      <c r="ED24" s="183" t="str">
        <f t="shared" si="2"/>
        <v>SDH100121</v>
      </c>
      <c r="EE24">
        <v>10000</v>
      </c>
      <c r="EF24">
        <v>10000</v>
      </c>
      <c r="EG24">
        <v>10000</v>
      </c>
      <c r="EH24">
        <v>10000</v>
      </c>
      <c r="EI24">
        <v>10000</v>
      </c>
      <c r="EJ24">
        <v>10000</v>
      </c>
      <c r="EK24">
        <v>10000</v>
      </c>
      <c r="EL24">
        <v>10000</v>
      </c>
      <c r="EM24">
        <v>10000</v>
      </c>
      <c r="EN24">
        <v>10000</v>
      </c>
      <c r="EO24">
        <v>10000</v>
      </c>
      <c r="EP24">
        <v>10000</v>
      </c>
      <c r="EQ24">
        <v>10000</v>
      </c>
      <c r="ER24">
        <v>10000</v>
      </c>
      <c r="ES24">
        <v>10000</v>
      </c>
      <c r="ET24">
        <v>10000</v>
      </c>
      <c r="EU24">
        <v>10000</v>
      </c>
      <c r="EV24">
        <v>10000</v>
      </c>
      <c r="EW24">
        <v>10000</v>
      </c>
      <c r="EX24">
        <v>10000</v>
      </c>
      <c r="EY24">
        <v>10000</v>
      </c>
      <c r="EZ24">
        <v>10000</v>
      </c>
      <c r="FA24">
        <v>10000</v>
      </c>
      <c r="FB24">
        <v>10000</v>
      </c>
      <c r="FC24">
        <v>10000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0</v>
      </c>
      <c r="HU24">
        <v>0</v>
      </c>
      <c r="HV24">
        <v>0</v>
      </c>
      <c r="HW24">
        <v>0</v>
      </c>
      <c r="HX24">
        <v>0</v>
      </c>
      <c r="HY24">
        <v>0</v>
      </c>
      <c r="HZ24">
        <v>0</v>
      </c>
      <c r="IA24">
        <v>0</v>
      </c>
      <c r="IB24">
        <v>0</v>
      </c>
      <c r="IC24">
        <v>0</v>
      </c>
      <c r="ID24">
        <v>0</v>
      </c>
      <c r="IE24">
        <v>0</v>
      </c>
      <c r="IF24">
        <v>0</v>
      </c>
      <c r="IG24">
        <v>0</v>
      </c>
      <c r="IH24">
        <v>0</v>
      </c>
      <c r="II24">
        <v>0</v>
      </c>
      <c r="IJ24">
        <v>0</v>
      </c>
      <c r="IK24">
        <v>0</v>
      </c>
    </row>
    <row r="25" spans="1:245" hidden="1">
      <c r="A25" s="340" t="s">
        <v>632</v>
      </c>
      <c r="B25" t="s">
        <v>1023</v>
      </c>
      <c r="F25">
        <v>1</v>
      </c>
      <c r="G25" s="422"/>
      <c r="H25">
        <v>22</v>
      </c>
      <c r="J25" t="str">
        <f t="shared" si="0"/>
        <v>SDH100122</v>
      </c>
      <c r="K25">
        <v>885</v>
      </c>
      <c r="M25" s="340" t="s">
        <v>632</v>
      </c>
      <c r="N25" t="s">
        <v>1023</v>
      </c>
      <c r="O25">
        <v>1</v>
      </c>
      <c r="P25">
        <v>22</v>
      </c>
      <c r="Q25" s="183" t="str">
        <f t="shared" si="1"/>
        <v>SDH100122</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10000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s="131"/>
      <c r="DZ25" s="340" t="s">
        <v>632</v>
      </c>
      <c r="EA25" t="s">
        <v>1023</v>
      </c>
      <c r="EB25">
        <v>1</v>
      </c>
      <c r="EC25">
        <v>22</v>
      </c>
      <c r="ED25" s="183" t="str">
        <f t="shared" si="2"/>
        <v>SDH100122</v>
      </c>
      <c r="EE25">
        <v>10000</v>
      </c>
      <c r="EF25">
        <v>10000</v>
      </c>
      <c r="EG25">
        <v>10000</v>
      </c>
      <c r="EH25">
        <v>10000</v>
      </c>
      <c r="EI25">
        <v>10000</v>
      </c>
      <c r="EJ25">
        <v>10000</v>
      </c>
      <c r="EK25">
        <v>10000</v>
      </c>
      <c r="EL25">
        <v>10000</v>
      </c>
      <c r="EM25">
        <v>10000</v>
      </c>
      <c r="EN25">
        <v>10000</v>
      </c>
      <c r="EO25">
        <v>10000</v>
      </c>
      <c r="EP25">
        <v>10000</v>
      </c>
      <c r="EQ25">
        <v>10000</v>
      </c>
      <c r="ER25">
        <v>10000</v>
      </c>
      <c r="ES25">
        <v>10000</v>
      </c>
      <c r="ET25">
        <v>10000</v>
      </c>
      <c r="EU25">
        <v>10000</v>
      </c>
      <c r="EV25">
        <v>10000</v>
      </c>
      <c r="EW25">
        <v>10000</v>
      </c>
      <c r="EX25">
        <v>10000</v>
      </c>
      <c r="EY25">
        <v>10000</v>
      </c>
      <c r="EZ25">
        <v>10000</v>
      </c>
      <c r="FA25">
        <v>10000</v>
      </c>
      <c r="FB25">
        <v>10000</v>
      </c>
      <c r="FC25">
        <v>10000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c r="HW25">
        <v>0</v>
      </c>
      <c r="HX25">
        <v>0</v>
      </c>
      <c r="HY25">
        <v>0</v>
      </c>
      <c r="HZ25">
        <v>0</v>
      </c>
      <c r="IA25">
        <v>0</v>
      </c>
      <c r="IB25">
        <v>0</v>
      </c>
      <c r="IC25">
        <v>0</v>
      </c>
      <c r="ID25">
        <v>0</v>
      </c>
      <c r="IE25">
        <v>0</v>
      </c>
      <c r="IF25">
        <v>0</v>
      </c>
      <c r="IG25">
        <v>0</v>
      </c>
      <c r="IH25">
        <v>0</v>
      </c>
      <c r="II25">
        <v>0</v>
      </c>
      <c r="IJ25">
        <v>0</v>
      </c>
      <c r="IK25">
        <v>0</v>
      </c>
    </row>
    <row r="26" spans="1:245" hidden="1">
      <c r="A26" s="340" t="s">
        <v>632</v>
      </c>
      <c r="B26" t="s">
        <v>1023</v>
      </c>
      <c r="F26">
        <v>1</v>
      </c>
      <c r="G26" s="422"/>
      <c r="H26">
        <v>23</v>
      </c>
      <c r="J26" t="str">
        <f t="shared" si="0"/>
        <v>SDH100123</v>
      </c>
      <c r="K26">
        <v>885</v>
      </c>
      <c r="M26" s="340" t="s">
        <v>632</v>
      </c>
      <c r="N26" t="s">
        <v>1023</v>
      </c>
      <c r="O26">
        <v>1</v>
      </c>
      <c r="P26">
        <v>23</v>
      </c>
      <c r="Q26" s="183" t="str">
        <f t="shared" si="1"/>
        <v>SDH100123</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10000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s="131"/>
      <c r="DZ26" s="340" t="s">
        <v>632</v>
      </c>
      <c r="EA26" t="s">
        <v>1023</v>
      </c>
      <c r="EB26">
        <v>1</v>
      </c>
      <c r="EC26">
        <v>23</v>
      </c>
      <c r="ED26" s="183" t="str">
        <f t="shared" si="2"/>
        <v>SDH100123</v>
      </c>
      <c r="EE26">
        <v>10000</v>
      </c>
      <c r="EF26">
        <v>10000</v>
      </c>
      <c r="EG26">
        <v>10000</v>
      </c>
      <c r="EH26">
        <v>10000</v>
      </c>
      <c r="EI26">
        <v>10000</v>
      </c>
      <c r="EJ26">
        <v>10000</v>
      </c>
      <c r="EK26">
        <v>10000</v>
      </c>
      <c r="EL26">
        <v>10000</v>
      </c>
      <c r="EM26">
        <v>10000</v>
      </c>
      <c r="EN26">
        <v>10000</v>
      </c>
      <c r="EO26">
        <v>10000</v>
      </c>
      <c r="EP26">
        <v>10000</v>
      </c>
      <c r="EQ26">
        <v>10000</v>
      </c>
      <c r="ER26">
        <v>10000</v>
      </c>
      <c r="ES26">
        <v>10000</v>
      </c>
      <c r="ET26">
        <v>10000</v>
      </c>
      <c r="EU26">
        <v>10000</v>
      </c>
      <c r="EV26">
        <v>10000</v>
      </c>
      <c r="EW26">
        <v>10000</v>
      </c>
      <c r="EX26">
        <v>10000</v>
      </c>
      <c r="EY26">
        <v>10000</v>
      </c>
      <c r="EZ26">
        <v>10000</v>
      </c>
      <c r="FA26">
        <v>10000</v>
      </c>
      <c r="FB26">
        <v>10000</v>
      </c>
      <c r="FC26">
        <v>10000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0</v>
      </c>
      <c r="HQ26">
        <v>0</v>
      </c>
      <c r="HR26">
        <v>0</v>
      </c>
      <c r="HS26">
        <v>0</v>
      </c>
      <c r="HT26">
        <v>0</v>
      </c>
      <c r="HU26">
        <v>0</v>
      </c>
      <c r="HV26">
        <v>0</v>
      </c>
      <c r="HW26">
        <v>0</v>
      </c>
      <c r="HX26">
        <v>0</v>
      </c>
      <c r="HY26">
        <v>0</v>
      </c>
      <c r="HZ26">
        <v>0</v>
      </c>
      <c r="IA26">
        <v>0</v>
      </c>
      <c r="IB26">
        <v>0</v>
      </c>
      <c r="IC26">
        <v>0</v>
      </c>
      <c r="ID26">
        <v>0</v>
      </c>
      <c r="IE26">
        <v>0</v>
      </c>
      <c r="IF26">
        <v>0</v>
      </c>
      <c r="IG26">
        <v>0</v>
      </c>
      <c r="IH26">
        <v>0</v>
      </c>
      <c r="II26">
        <v>0</v>
      </c>
      <c r="IJ26">
        <v>0</v>
      </c>
      <c r="IK26">
        <v>0</v>
      </c>
    </row>
    <row r="27" spans="1:245" hidden="1">
      <c r="A27" s="340" t="s">
        <v>632</v>
      </c>
      <c r="B27" t="s">
        <v>1023</v>
      </c>
      <c r="F27">
        <v>1</v>
      </c>
      <c r="G27" s="422"/>
      <c r="H27">
        <v>24</v>
      </c>
      <c r="J27" t="str">
        <f t="shared" si="0"/>
        <v>SDH100124</v>
      </c>
      <c r="K27">
        <v>885</v>
      </c>
      <c r="M27" s="340" t="s">
        <v>632</v>
      </c>
      <c r="N27" t="s">
        <v>1023</v>
      </c>
      <c r="O27">
        <v>1</v>
      </c>
      <c r="P27">
        <v>24</v>
      </c>
      <c r="Q27" s="183" t="str">
        <f t="shared" si="1"/>
        <v>SDH100124</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10000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s="131"/>
      <c r="DZ27" s="340" t="s">
        <v>632</v>
      </c>
      <c r="EA27" t="s">
        <v>1023</v>
      </c>
      <c r="EB27">
        <v>1</v>
      </c>
      <c r="EC27">
        <v>24</v>
      </c>
      <c r="ED27" s="183" t="str">
        <f t="shared" si="2"/>
        <v>SDH100124</v>
      </c>
      <c r="EE27">
        <v>10000</v>
      </c>
      <c r="EF27">
        <v>10000</v>
      </c>
      <c r="EG27">
        <v>10000</v>
      </c>
      <c r="EH27">
        <v>10000</v>
      </c>
      <c r="EI27">
        <v>10000</v>
      </c>
      <c r="EJ27">
        <v>10000</v>
      </c>
      <c r="EK27">
        <v>10000</v>
      </c>
      <c r="EL27">
        <v>10000</v>
      </c>
      <c r="EM27">
        <v>10000</v>
      </c>
      <c r="EN27">
        <v>10000</v>
      </c>
      <c r="EO27">
        <v>10000</v>
      </c>
      <c r="EP27">
        <v>10000</v>
      </c>
      <c r="EQ27">
        <v>10000</v>
      </c>
      <c r="ER27">
        <v>10000</v>
      </c>
      <c r="ES27">
        <v>10000</v>
      </c>
      <c r="ET27">
        <v>10000</v>
      </c>
      <c r="EU27">
        <v>10000</v>
      </c>
      <c r="EV27">
        <v>10000</v>
      </c>
      <c r="EW27">
        <v>10000</v>
      </c>
      <c r="EX27">
        <v>10000</v>
      </c>
      <c r="EY27">
        <v>10000</v>
      </c>
      <c r="EZ27">
        <v>10000</v>
      </c>
      <c r="FA27">
        <v>10000</v>
      </c>
      <c r="FB27">
        <v>10000</v>
      </c>
      <c r="FC27">
        <v>10000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D27">
        <v>0</v>
      </c>
      <c r="HE27">
        <v>0</v>
      </c>
      <c r="HF27">
        <v>0</v>
      </c>
      <c r="HG27">
        <v>0</v>
      </c>
      <c r="HH27">
        <v>0</v>
      </c>
      <c r="HI27">
        <v>0</v>
      </c>
      <c r="HJ27">
        <v>0</v>
      </c>
      <c r="HK27">
        <v>0</v>
      </c>
      <c r="HL27">
        <v>0</v>
      </c>
      <c r="HM27">
        <v>0</v>
      </c>
      <c r="HN27">
        <v>0</v>
      </c>
      <c r="HO27">
        <v>0</v>
      </c>
      <c r="HP27">
        <v>0</v>
      </c>
      <c r="HQ27">
        <v>0</v>
      </c>
      <c r="HR27">
        <v>0</v>
      </c>
      <c r="HS27">
        <v>0</v>
      </c>
      <c r="HT27">
        <v>0</v>
      </c>
      <c r="HU27">
        <v>0</v>
      </c>
      <c r="HV27">
        <v>0</v>
      </c>
      <c r="HW27">
        <v>0</v>
      </c>
      <c r="HX27">
        <v>0</v>
      </c>
      <c r="HY27">
        <v>0</v>
      </c>
      <c r="HZ27">
        <v>0</v>
      </c>
      <c r="IA27">
        <v>0</v>
      </c>
      <c r="IB27">
        <v>0</v>
      </c>
      <c r="IC27">
        <v>0</v>
      </c>
      <c r="ID27">
        <v>0</v>
      </c>
      <c r="IE27">
        <v>0</v>
      </c>
      <c r="IF27">
        <v>0</v>
      </c>
      <c r="IG27">
        <v>0</v>
      </c>
      <c r="IH27">
        <v>0</v>
      </c>
      <c r="II27">
        <v>0</v>
      </c>
      <c r="IJ27">
        <v>0</v>
      </c>
      <c r="IK27">
        <v>0</v>
      </c>
    </row>
    <row r="28" spans="1:245" hidden="1">
      <c r="A28" s="340" t="s">
        <v>632</v>
      </c>
      <c r="B28" t="s">
        <v>1023</v>
      </c>
      <c r="F28">
        <v>1</v>
      </c>
      <c r="G28" s="422"/>
      <c r="H28">
        <v>25</v>
      </c>
      <c r="J28" t="str">
        <f t="shared" si="0"/>
        <v>SDH100125</v>
      </c>
      <c r="K28">
        <v>890</v>
      </c>
      <c r="M28" s="340" t="s">
        <v>632</v>
      </c>
      <c r="N28" t="s">
        <v>1023</v>
      </c>
      <c r="O28">
        <v>1</v>
      </c>
      <c r="P28">
        <v>25</v>
      </c>
      <c r="Q28" s="183" t="str">
        <f t="shared" si="1"/>
        <v>SDH100125</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10000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s="131"/>
      <c r="DZ28" s="340" t="s">
        <v>632</v>
      </c>
      <c r="EA28" t="s">
        <v>1023</v>
      </c>
      <c r="EB28">
        <v>1</v>
      </c>
      <c r="EC28">
        <v>25</v>
      </c>
      <c r="ED28" s="183" t="str">
        <f t="shared" si="2"/>
        <v>SDH100125</v>
      </c>
      <c r="EE28">
        <v>10000</v>
      </c>
      <c r="EF28">
        <v>10000</v>
      </c>
      <c r="EG28">
        <v>10000</v>
      </c>
      <c r="EH28">
        <v>10000</v>
      </c>
      <c r="EI28">
        <v>10000</v>
      </c>
      <c r="EJ28">
        <v>10000</v>
      </c>
      <c r="EK28">
        <v>10000</v>
      </c>
      <c r="EL28">
        <v>10000</v>
      </c>
      <c r="EM28">
        <v>10000</v>
      </c>
      <c r="EN28">
        <v>10000</v>
      </c>
      <c r="EO28">
        <v>10000</v>
      </c>
      <c r="EP28">
        <v>10000</v>
      </c>
      <c r="EQ28">
        <v>10000</v>
      </c>
      <c r="ER28">
        <v>10000</v>
      </c>
      <c r="ES28">
        <v>10000</v>
      </c>
      <c r="ET28">
        <v>10000</v>
      </c>
      <c r="EU28">
        <v>10000</v>
      </c>
      <c r="EV28">
        <v>10000</v>
      </c>
      <c r="EW28">
        <v>10000</v>
      </c>
      <c r="EX28">
        <v>10000</v>
      </c>
      <c r="EY28">
        <v>10000</v>
      </c>
      <c r="EZ28">
        <v>10000</v>
      </c>
      <c r="FA28">
        <v>10000</v>
      </c>
      <c r="FB28">
        <v>10000</v>
      </c>
      <c r="FC28">
        <v>10000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D28">
        <v>0</v>
      </c>
      <c r="HE28">
        <v>0</v>
      </c>
      <c r="HF28">
        <v>0</v>
      </c>
      <c r="HG28">
        <v>0</v>
      </c>
      <c r="HH28">
        <v>0</v>
      </c>
      <c r="HI28">
        <v>0</v>
      </c>
      <c r="HJ28">
        <v>0</v>
      </c>
      <c r="HK28">
        <v>0</v>
      </c>
      <c r="HL28">
        <v>0</v>
      </c>
      <c r="HM28">
        <v>0</v>
      </c>
      <c r="HN28">
        <v>0</v>
      </c>
      <c r="HO28">
        <v>0</v>
      </c>
      <c r="HP28">
        <v>0</v>
      </c>
      <c r="HQ28">
        <v>0</v>
      </c>
      <c r="HR28">
        <v>0</v>
      </c>
      <c r="HS28">
        <v>0</v>
      </c>
      <c r="HT28">
        <v>0</v>
      </c>
      <c r="HU28">
        <v>0</v>
      </c>
      <c r="HV28">
        <v>0</v>
      </c>
      <c r="HW28">
        <v>0</v>
      </c>
      <c r="HX28">
        <v>0</v>
      </c>
      <c r="HY28">
        <v>0</v>
      </c>
      <c r="HZ28">
        <v>0</v>
      </c>
      <c r="IA28">
        <v>0</v>
      </c>
      <c r="IB28">
        <v>0</v>
      </c>
      <c r="IC28">
        <v>0</v>
      </c>
      <c r="ID28">
        <v>0</v>
      </c>
      <c r="IE28">
        <v>0</v>
      </c>
      <c r="IF28">
        <v>0</v>
      </c>
      <c r="IG28">
        <v>0</v>
      </c>
      <c r="IH28">
        <v>0</v>
      </c>
      <c r="II28">
        <v>0</v>
      </c>
      <c r="IJ28">
        <v>0</v>
      </c>
      <c r="IK28">
        <v>0</v>
      </c>
    </row>
    <row r="29" spans="1:245" hidden="1">
      <c r="A29" s="340" t="s">
        <v>632</v>
      </c>
      <c r="B29" t="s">
        <v>1023</v>
      </c>
      <c r="F29">
        <v>1</v>
      </c>
      <c r="G29" s="422"/>
      <c r="H29">
        <v>26</v>
      </c>
      <c r="J29" t="str">
        <f t="shared" si="0"/>
        <v>SDH100126</v>
      </c>
      <c r="K29">
        <v>895</v>
      </c>
      <c r="M29" s="340" t="s">
        <v>632</v>
      </c>
      <c r="N29" t="s">
        <v>1023</v>
      </c>
      <c r="O29">
        <v>1</v>
      </c>
      <c r="P29">
        <v>26</v>
      </c>
      <c r="Q29" s="183" t="str">
        <f t="shared" si="1"/>
        <v>SDH100126</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10000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s="131"/>
      <c r="DZ29" s="340" t="s">
        <v>632</v>
      </c>
      <c r="EA29" t="s">
        <v>1023</v>
      </c>
      <c r="EB29">
        <v>1</v>
      </c>
      <c r="EC29">
        <v>26</v>
      </c>
      <c r="ED29" s="183" t="str">
        <f t="shared" si="2"/>
        <v>SDH100126</v>
      </c>
      <c r="EE29">
        <v>10000</v>
      </c>
      <c r="EF29">
        <v>10000</v>
      </c>
      <c r="EG29">
        <v>10000</v>
      </c>
      <c r="EH29">
        <v>10000</v>
      </c>
      <c r="EI29">
        <v>10000</v>
      </c>
      <c r="EJ29">
        <v>10000</v>
      </c>
      <c r="EK29">
        <v>10000</v>
      </c>
      <c r="EL29">
        <v>10000</v>
      </c>
      <c r="EM29">
        <v>10000</v>
      </c>
      <c r="EN29">
        <v>10000</v>
      </c>
      <c r="EO29">
        <v>10000</v>
      </c>
      <c r="EP29">
        <v>10000</v>
      </c>
      <c r="EQ29">
        <v>10000</v>
      </c>
      <c r="ER29">
        <v>10000</v>
      </c>
      <c r="ES29">
        <v>10000</v>
      </c>
      <c r="ET29">
        <v>10000</v>
      </c>
      <c r="EU29">
        <v>10000</v>
      </c>
      <c r="EV29">
        <v>10000</v>
      </c>
      <c r="EW29">
        <v>10000</v>
      </c>
      <c r="EX29">
        <v>10000</v>
      </c>
      <c r="EY29">
        <v>10000</v>
      </c>
      <c r="EZ29">
        <v>10000</v>
      </c>
      <c r="FA29">
        <v>10000</v>
      </c>
      <c r="FB29">
        <v>10000</v>
      </c>
      <c r="FC29">
        <v>10000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D29">
        <v>0</v>
      </c>
      <c r="HE29">
        <v>0</v>
      </c>
      <c r="HF29">
        <v>0</v>
      </c>
      <c r="HG29">
        <v>0</v>
      </c>
      <c r="HH29">
        <v>0</v>
      </c>
      <c r="HI29">
        <v>0</v>
      </c>
      <c r="HJ29">
        <v>0</v>
      </c>
      <c r="HK29">
        <v>0</v>
      </c>
      <c r="HL29">
        <v>0</v>
      </c>
      <c r="HM29">
        <v>0</v>
      </c>
      <c r="HN29">
        <v>0</v>
      </c>
      <c r="HO29">
        <v>0</v>
      </c>
      <c r="HP29">
        <v>0</v>
      </c>
      <c r="HQ29">
        <v>0</v>
      </c>
      <c r="HR29">
        <v>0</v>
      </c>
      <c r="HS29">
        <v>0</v>
      </c>
      <c r="HT29">
        <v>0</v>
      </c>
      <c r="HU29">
        <v>0</v>
      </c>
      <c r="HV29">
        <v>0</v>
      </c>
      <c r="HW29">
        <v>0</v>
      </c>
      <c r="HX29">
        <v>0</v>
      </c>
      <c r="HY29">
        <v>0</v>
      </c>
      <c r="HZ29">
        <v>0</v>
      </c>
      <c r="IA29">
        <v>0</v>
      </c>
      <c r="IB29">
        <v>0</v>
      </c>
      <c r="IC29">
        <v>0</v>
      </c>
      <c r="ID29">
        <v>0</v>
      </c>
      <c r="IE29">
        <v>0</v>
      </c>
      <c r="IF29">
        <v>0</v>
      </c>
      <c r="IG29">
        <v>0</v>
      </c>
      <c r="IH29">
        <v>0</v>
      </c>
      <c r="II29">
        <v>0</v>
      </c>
      <c r="IJ29">
        <v>0</v>
      </c>
      <c r="IK29">
        <v>0</v>
      </c>
    </row>
    <row r="30" spans="1:245" hidden="1">
      <c r="A30" s="340" t="s">
        <v>632</v>
      </c>
      <c r="B30" t="s">
        <v>1023</v>
      </c>
      <c r="F30">
        <v>1</v>
      </c>
      <c r="G30" s="422"/>
      <c r="H30">
        <v>27</v>
      </c>
      <c r="J30" t="str">
        <f t="shared" si="0"/>
        <v>SDH100127</v>
      </c>
      <c r="K30">
        <v>895</v>
      </c>
      <c r="M30" s="340" t="s">
        <v>632</v>
      </c>
      <c r="N30" t="s">
        <v>1023</v>
      </c>
      <c r="O30">
        <v>1</v>
      </c>
      <c r="P30">
        <v>27</v>
      </c>
      <c r="Q30" s="183" t="str">
        <f t="shared" si="1"/>
        <v>SDH100127</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10000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s="131"/>
      <c r="DZ30" s="340" t="s">
        <v>632</v>
      </c>
      <c r="EA30" t="s">
        <v>1023</v>
      </c>
      <c r="EB30">
        <v>1</v>
      </c>
      <c r="EC30">
        <v>27</v>
      </c>
      <c r="ED30" s="183" t="str">
        <f t="shared" si="2"/>
        <v>SDH100127</v>
      </c>
      <c r="EE30">
        <v>10000</v>
      </c>
      <c r="EF30">
        <v>10000</v>
      </c>
      <c r="EG30">
        <v>10000</v>
      </c>
      <c r="EH30">
        <v>10000</v>
      </c>
      <c r="EI30">
        <v>10000</v>
      </c>
      <c r="EJ30">
        <v>10000</v>
      </c>
      <c r="EK30">
        <v>10000</v>
      </c>
      <c r="EL30">
        <v>10000</v>
      </c>
      <c r="EM30">
        <v>10000</v>
      </c>
      <c r="EN30">
        <v>10000</v>
      </c>
      <c r="EO30">
        <v>10000</v>
      </c>
      <c r="EP30">
        <v>10000</v>
      </c>
      <c r="EQ30">
        <v>10000</v>
      </c>
      <c r="ER30">
        <v>10000</v>
      </c>
      <c r="ES30">
        <v>10000</v>
      </c>
      <c r="ET30">
        <v>10000</v>
      </c>
      <c r="EU30">
        <v>10000</v>
      </c>
      <c r="EV30">
        <v>10000</v>
      </c>
      <c r="EW30">
        <v>10000</v>
      </c>
      <c r="EX30">
        <v>10000</v>
      </c>
      <c r="EY30">
        <v>10000</v>
      </c>
      <c r="EZ30">
        <v>10000</v>
      </c>
      <c r="FA30">
        <v>10000</v>
      </c>
      <c r="FB30">
        <v>10000</v>
      </c>
      <c r="FC30">
        <v>10000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D30">
        <v>0</v>
      </c>
      <c r="HE30">
        <v>0</v>
      </c>
      <c r="HF30">
        <v>0</v>
      </c>
      <c r="HG30">
        <v>0</v>
      </c>
      <c r="HH30">
        <v>0</v>
      </c>
      <c r="HI30">
        <v>0</v>
      </c>
      <c r="HJ30">
        <v>0</v>
      </c>
      <c r="HK30">
        <v>0</v>
      </c>
      <c r="HL30">
        <v>0</v>
      </c>
      <c r="HM30">
        <v>0</v>
      </c>
      <c r="HN30">
        <v>0</v>
      </c>
      <c r="HO30">
        <v>0</v>
      </c>
      <c r="HP30">
        <v>0</v>
      </c>
      <c r="HQ30">
        <v>0</v>
      </c>
      <c r="HR30">
        <v>0</v>
      </c>
      <c r="HS30">
        <v>0</v>
      </c>
      <c r="HT30">
        <v>0</v>
      </c>
      <c r="HU30">
        <v>0</v>
      </c>
      <c r="HV30">
        <v>0</v>
      </c>
      <c r="HW30">
        <v>0</v>
      </c>
      <c r="HX30">
        <v>0</v>
      </c>
      <c r="HY30">
        <v>0</v>
      </c>
      <c r="HZ30">
        <v>0</v>
      </c>
      <c r="IA30">
        <v>0</v>
      </c>
      <c r="IB30">
        <v>0</v>
      </c>
      <c r="IC30">
        <v>0</v>
      </c>
      <c r="ID30">
        <v>0</v>
      </c>
      <c r="IE30">
        <v>0</v>
      </c>
      <c r="IF30">
        <v>0</v>
      </c>
      <c r="IG30">
        <v>0</v>
      </c>
      <c r="IH30">
        <v>0</v>
      </c>
      <c r="II30">
        <v>0</v>
      </c>
      <c r="IJ30">
        <v>0</v>
      </c>
      <c r="IK30">
        <v>0</v>
      </c>
    </row>
    <row r="31" spans="1:245" hidden="1">
      <c r="A31" s="340" t="s">
        <v>632</v>
      </c>
      <c r="B31" t="s">
        <v>1023</v>
      </c>
      <c r="F31">
        <v>1</v>
      </c>
      <c r="G31" s="422"/>
      <c r="H31">
        <v>28</v>
      </c>
      <c r="J31" t="str">
        <f t="shared" si="0"/>
        <v>SDH100128</v>
      </c>
      <c r="K31">
        <v>900</v>
      </c>
      <c r="M31" s="340" t="s">
        <v>632</v>
      </c>
      <c r="N31" t="s">
        <v>1023</v>
      </c>
      <c r="O31">
        <v>1</v>
      </c>
      <c r="P31">
        <v>28</v>
      </c>
      <c r="Q31" s="183" t="str">
        <f t="shared" si="1"/>
        <v>SDH100128</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10000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s="131"/>
      <c r="DZ31" s="340" t="s">
        <v>632</v>
      </c>
      <c r="EA31" t="s">
        <v>1023</v>
      </c>
      <c r="EB31">
        <v>1</v>
      </c>
      <c r="EC31">
        <v>28</v>
      </c>
      <c r="ED31" s="183" t="str">
        <f t="shared" si="2"/>
        <v>SDH100128</v>
      </c>
      <c r="EE31">
        <v>10000</v>
      </c>
      <c r="EF31">
        <v>10000</v>
      </c>
      <c r="EG31">
        <v>10000</v>
      </c>
      <c r="EH31">
        <v>10000</v>
      </c>
      <c r="EI31">
        <v>10000</v>
      </c>
      <c r="EJ31">
        <v>10000</v>
      </c>
      <c r="EK31">
        <v>10000</v>
      </c>
      <c r="EL31">
        <v>10000</v>
      </c>
      <c r="EM31">
        <v>10000</v>
      </c>
      <c r="EN31">
        <v>10000</v>
      </c>
      <c r="EO31">
        <v>10000</v>
      </c>
      <c r="EP31">
        <v>10000</v>
      </c>
      <c r="EQ31">
        <v>10000</v>
      </c>
      <c r="ER31">
        <v>10000</v>
      </c>
      <c r="ES31">
        <v>10000</v>
      </c>
      <c r="ET31">
        <v>10000</v>
      </c>
      <c r="EU31">
        <v>10000</v>
      </c>
      <c r="EV31">
        <v>10000</v>
      </c>
      <c r="EW31">
        <v>10000</v>
      </c>
      <c r="EX31">
        <v>10000</v>
      </c>
      <c r="EY31">
        <v>10000</v>
      </c>
      <c r="EZ31">
        <v>10000</v>
      </c>
      <c r="FA31">
        <v>10000</v>
      </c>
      <c r="FB31">
        <v>10000</v>
      </c>
      <c r="FC31">
        <v>10000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D31">
        <v>0</v>
      </c>
      <c r="HE31">
        <v>0</v>
      </c>
      <c r="HF31">
        <v>0</v>
      </c>
      <c r="HG31">
        <v>0</v>
      </c>
      <c r="HH31">
        <v>0</v>
      </c>
      <c r="HI31">
        <v>0</v>
      </c>
      <c r="HJ31">
        <v>0</v>
      </c>
      <c r="HK31">
        <v>0</v>
      </c>
      <c r="HL31">
        <v>0</v>
      </c>
      <c r="HM31">
        <v>0</v>
      </c>
      <c r="HN31">
        <v>0</v>
      </c>
      <c r="HO31">
        <v>0</v>
      </c>
      <c r="HP31">
        <v>0</v>
      </c>
      <c r="HQ31">
        <v>0</v>
      </c>
      <c r="HR31">
        <v>0</v>
      </c>
      <c r="HS31">
        <v>0</v>
      </c>
      <c r="HT31">
        <v>0</v>
      </c>
      <c r="HU31">
        <v>0</v>
      </c>
      <c r="HV31">
        <v>0</v>
      </c>
      <c r="HW31">
        <v>0</v>
      </c>
      <c r="HX31">
        <v>0</v>
      </c>
      <c r="HY31">
        <v>0</v>
      </c>
      <c r="HZ31">
        <v>0</v>
      </c>
      <c r="IA31">
        <v>0</v>
      </c>
      <c r="IB31">
        <v>0</v>
      </c>
      <c r="IC31">
        <v>0</v>
      </c>
      <c r="ID31">
        <v>0</v>
      </c>
      <c r="IE31">
        <v>0</v>
      </c>
      <c r="IF31">
        <v>0</v>
      </c>
      <c r="IG31">
        <v>0</v>
      </c>
      <c r="IH31">
        <v>0</v>
      </c>
      <c r="II31">
        <v>0</v>
      </c>
      <c r="IJ31">
        <v>0</v>
      </c>
      <c r="IK31">
        <v>0</v>
      </c>
    </row>
    <row r="32" spans="1:245" hidden="1">
      <c r="A32" s="340" t="s">
        <v>632</v>
      </c>
      <c r="B32" t="s">
        <v>1023</v>
      </c>
      <c r="F32">
        <v>1</v>
      </c>
      <c r="G32" s="422"/>
      <c r="H32">
        <v>29</v>
      </c>
      <c r="J32" t="str">
        <f t="shared" si="0"/>
        <v>SDH100129</v>
      </c>
      <c r="K32">
        <v>900</v>
      </c>
      <c r="M32" s="340" t="s">
        <v>632</v>
      </c>
      <c r="N32" t="s">
        <v>1023</v>
      </c>
      <c r="O32">
        <v>1</v>
      </c>
      <c r="P32">
        <v>29</v>
      </c>
      <c r="Q32" s="183" t="str">
        <f t="shared" si="1"/>
        <v>SDH100129</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10000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s="131"/>
      <c r="DZ32" s="340" t="s">
        <v>632</v>
      </c>
      <c r="EA32" t="s">
        <v>1023</v>
      </c>
      <c r="EB32">
        <v>1</v>
      </c>
      <c r="EC32">
        <v>29</v>
      </c>
      <c r="ED32" s="183" t="str">
        <f t="shared" si="2"/>
        <v>SDH100129</v>
      </c>
      <c r="EE32">
        <v>10000</v>
      </c>
      <c r="EF32">
        <v>10000</v>
      </c>
      <c r="EG32">
        <v>10000</v>
      </c>
      <c r="EH32">
        <v>10000</v>
      </c>
      <c r="EI32">
        <v>10000</v>
      </c>
      <c r="EJ32">
        <v>10000</v>
      </c>
      <c r="EK32">
        <v>10000</v>
      </c>
      <c r="EL32">
        <v>10000</v>
      </c>
      <c r="EM32">
        <v>10000</v>
      </c>
      <c r="EN32">
        <v>10000</v>
      </c>
      <c r="EO32">
        <v>10000</v>
      </c>
      <c r="EP32">
        <v>10000</v>
      </c>
      <c r="EQ32">
        <v>10000</v>
      </c>
      <c r="ER32">
        <v>10000</v>
      </c>
      <c r="ES32">
        <v>10000</v>
      </c>
      <c r="ET32">
        <v>10000</v>
      </c>
      <c r="EU32">
        <v>10000</v>
      </c>
      <c r="EV32">
        <v>10000</v>
      </c>
      <c r="EW32">
        <v>10000</v>
      </c>
      <c r="EX32">
        <v>10000</v>
      </c>
      <c r="EY32">
        <v>10000</v>
      </c>
      <c r="EZ32">
        <v>10000</v>
      </c>
      <c r="FA32">
        <v>10000</v>
      </c>
      <c r="FB32">
        <v>10000</v>
      </c>
      <c r="FC32">
        <v>10000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D32">
        <v>0</v>
      </c>
      <c r="HE32">
        <v>0</v>
      </c>
      <c r="HF32">
        <v>0</v>
      </c>
      <c r="HG32">
        <v>0</v>
      </c>
      <c r="HH32">
        <v>0</v>
      </c>
      <c r="HI32">
        <v>0</v>
      </c>
      <c r="HJ32">
        <v>0</v>
      </c>
      <c r="HK32">
        <v>0</v>
      </c>
      <c r="HL32">
        <v>0</v>
      </c>
      <c r="HM32">
        <v>0</v>
      </c>
      <c r="HN32">
        <v>0</v>
      </c>
      <c r="HO32">
        <v>0</v>
      </c>
      <c r="HP32">
        <v>0</v>
      </c>
      <c r="HQ32">
        <v>0</v>
      </c>
      <c r="HR32">
        <v>0</v>
      </c>
      <c r="HS32">
        <v>0</v>
      </c>
      <c r="HT32">
        <v>0</v>
      </c>
      <c r="HU32">
        <v>0</v>
      </c>
      <c r="HV32">
        <v>0</v>
      </c>
      <c r="HW32">
        <v>0</v>
      </c>
      <c r="HX32">
        <v>0</v>
      </c>
      <c r="HY32">
        <v>0</v>
      </c>
      <c r="HZ32">
        <v>0</v>
      </c>
      <c r="IA32">
        <v>0</v>
      </c>
      <c r="IB32">
        <v>0</v>
      </c>
      <c r="IC32">
        <v>0</v>
      </c>
      <c r="ID32">
        <v>0</v>
      </c>
      <c r="IE32">
        <v>0</v>
      </c>
      <c r="IF32">
        <v>0</v>
      </c>
      <c r="IG32">
        <v>0</v>
      </c>
      <c r="IH32">
        <v>0</v>
      </c>
      <c r="II32">
        <v>0</v>
      </c>
      <c r="IJ32">
        <v>0</v>
      </c>
      <c r="IK32">
        <v>0</v>
      </c>
    </row>
    <row r="33" spans="1:245" hidden="1">
      <c r="A33" s="340" t="s">
        <v>632</v>
      </c>
      <c r="B33" t="s">
        <v>1023</v>
      </c>
      <c r="F33">
        <v>1</v>
      </c>
      <c r="G33" s="422"/>
      <c r="H33">
        <v>30</v>
      </c>
      <c r="J33" t="str">
        <f t="shared" si="0"/>
        <v>SDH100130</v>
      </c>
      <c r="K33">
        <v>900</v>
      </c>
      <c r="M33" s="340" t="s">
        <v>632</v>
      </c>
      <c r="N33" t="s">
        <v>1023</v>
      </c>
      <c r="O33">
        <v>1</v>
      </c>
      <c r="P33">
        <v>30</v>
      </c>
      <c r="Q33" s="183" t="str">
        <f t="shared" si="1"/>
        <v>SDH100130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10000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s="131"/>
      <c r="DZ33" s="340" t="s">
        <v>632</v>
      </c>
      <c r="EA33" t="s">
        <v>1023</v>
      </c>
      <c r="EB33">
        <v>1</v>
      </c>
      <c r="EC33">
        <v>30</v>
      </c>
      <c r="ED33" s="183" t="str">
        <f t="shared" si="2"/>
        <v>SDH100130</v>
      </c>
      <c r="EE33">
        <v>10000</v>
      </c>
      <c r="EF33">
        <v>10000</v>
      </c>
      <c r="EG33">
        <v>10000</v>
      </c>
      <c r="EH33">
        <v>10000</v>
      </c>
      <c r="EI33">
        <v>10000</v>
      </c>
      <c r="EJ33">
        <v>10000</v>
      </c>
      <c r="EK33">
        <v>10000</v>
      </c>
      <c r="EL33">
        <v>10000</v>
      </c>
      <c r="EM33">
        <v>10000</v>
      </c>
      <c r="EN33">
        <v>10000</v>
      </c>
      <c r="EO33">
        <v>10000</v>
      </c>
      <c r="EP33">
        <v>10000</v>
      </c>
      <c r="EQ33">
        <v>10000</v>
      </c>
      <c r="ER33">
        <v>10000</v>
      </c>
      <c r="ES33">
        <v>10000</v>
      </c>
      <c r="ET33">
        <v>10000</v>
      </c>
      <c r="EU33">
        <v>10000</v>
      </c>
      <c r="EV33">
        <v>10000</v>
      </c>
      <c r="EW33">
        <v>10000</v>
      </c>
      <c r="EX33">
        <v>10000</v>
      </c>
      <c r="EY33">
        <v>10000</v>
      </c>
      <c r="EZ33">
        <v>10000</v>
      </c>
      <c r="FA33">
        <v>10000</v>
      </c>
      <c r="FB33">
        <v>10000</v>
      </c>
      <c r="FC33">
        <v>10000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D33">
        <v>0</v>
      </c>
      <c r="HE33">
        <v>0</v>
      </c>
      <c r="HF33">
        <v>0</v>
      </c>
      <c r="HG33">
        <v>0</v>
      </c>
      <c r="HH33">
        <v>0</v>
      </c>
      <c r="HI33">
        <v>0</v>
      </c>
      <c r="HJ33">
        <v>0</v>
      </c>
      <c r="HK33">
        <v>0</v>
      </c>
      <c r="HL33">
        <v>0</v>
      </c>
      <c r="HM33">
        <v>0</v>
      </c>
      <c r="HN33">
        <v>0</v>
      </c>
      <c r="HO33">
        <v>0</v>
      </c>
      <c r="HP33">
        <v>0</v>
      </c>
      <c r="HQ33">
        <v>0</v>
      </c>
      <c r="HR33">
        <v>0</v>
      </c>
      <c r="HS33">
        <v>0</v>
      </c>
      <c r="HT33">
        <v>0</v>
      </c>
      <c r="HU33">
        <v>0</v>
      </c>
      <c r="HV33">
        <v>0</v>
      </c>
      <c r="HW33">
        <v>0</v>
      </c>
      <c r="HX33">
        <v>0</v>
      </c>
      <c r="HY33">
        <v>0</v>
      </c>
      <c r="HZ33">
        <v>0</v>
      </c>
      <c r="IA33">
        <v>0</v>
      </c>
      <c r="IB33">
        <v>0</v>
      </c>
      <c r="IC33">
        <v>0</v>
      </c>
      <c r="ID33">
        <v>0</v>
      </c>
      <c r="IE33">
        <v>0</v>
      </c>
      <c r="IF33">
        <v>0</v>
      </c>
      <c r="IG33">
        <v>0</v>
      </c>
      <c r="IH33">
        <v>0</v>
      </c>
      <c r="II33">
        <v>0</v>
      </c>
      <c r="IJ33">
        <v>0</v>
      </c>
      <c r="IK33">
        <v>0</v>
      </c>
    </row>
    <row r="34" spans="1:245" hidden="1">
      <c r="A34" s="340" t="s">
        <v>632</v>
      </c>
      <c r="B34" t="s">
        <v>1023</v>
      </c>
      <c r="F34">
        <v>1</v>
      </c>
      <c r="G34" s="422"/>
      <c r="H34">
        <v>31</v>
      </c>
      <c r="J34" t="str">
        <f t="shared" si="0"/>
        <v>SDH100131</v>
      </c>
      <c r="K34">
        <v>900</v>
      </c>
      <c r="M34" s="340" t="s">
        <v>632</v>
      </c>
      <c r="N34" t="s">
        <v>1023</v>
      </c>
      <c r="O34">
        <v>1</v>
      </c>
      <c r="P34">
        <v>31</v>
      </c>
      <c r="Q34" s="183" t="str">
        <f t="shared" si="1"/>
        <v>SDH100131</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10000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s="131"/>
      <c r="DZ34" s="340" t="s">
        <v>632</v>
      </c>
      <c r="EA34" t="s">
        <v>1023</v>
      </c>
      <c r="EB34">
        <v>1</v>
      </c>
      <c r="EC34">
        <v>31</v>
      </c>
      <c r="ED34" s="183" t="str">
        <f t="shared" si="2"/>
        <v>SDH100131</v>
      </c>
      <c r="EE34">
        <v>10000</v>
      </c>
      <c r="EF34">
        <v>10000</v>
      </c>
      <c r="EG34">
        <v>10000</v>
      </c>
      <c r="EH34">
        <v>10000</v>
      </c>
      <c r="EI34">
        <v>10000</v>
      </c>
      <c r="EJ34">
        <v>10000</v>
      </c>
      <c r="EK34">
        <v>10000</v>
      </c>
      <c r="EL34">
        <v>10000</v>
      </c>
      <c r="EM34">
        <v>10000</v>
      </c>
      <c r="EN34">
        <v>10000</v>
      </c>
      <c r="EO34">
        <v>10000</v>
      </c>
      <c r="EP34">
        <v>10000</v>
      </c>
      <c r="EQ34">
        <v>10000</v>
      </c>
      <c r="ER34">
        <v>10000</v>
      </c>
      <c r="ES34">
        <v>10000</v>
      </c>
      <c r="ET34">
        <v>10000</v>
      </c>
      <c r="EU34">
        <v>10000</v>
      </c>
      <c r="EV34">
        <v>10000</v>
      </c>
      <c r="EW34">
        <v>10000</v>
      </c>
      <c r="EX34">
        <v>10000</v>
      </c>
      <c r="EY34">
        <v>10000</v>
      </c>
      <c r="EZ34">
        <v>10000</v>
      </c>
      <c r="FA34">
        <v>10000</v>
      </c>
      <c r="FB34">
        <v>10000</v>
      </c>
      <c r="FC34">
        <v>10000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D34">
        <v>0</v>
      </c>
      <c r="HE34">
        <v>0</v>
      </c>
      <c r="HF34">
        <v>0</v>
      </c>
      <c r="HG34">
        <v>0</v>
      </c>
      <c r="HH34">
        <v>0</v>
      </c>
      <c r="HI34">
        <v>0</v>
      </c>
      <c r="HJ34">
        <v>0</v>
      </c>
      <c r="HK34">
        <v>0</v>
      </c>
      <c r="HL34">
        <v>0</v>
      </c>
      <c r="HM34">
        <v>0</v>
      </c>
      <c r="HN34">
        <v>0</v>
      </c>
      <c r="HO34">
        <v>0</v>
      </c>
      <c r="HP34">
        <v>0</v>
      </c>
      <c r="HQ34">
        <v>0</v>
      </c>
      <c r="HR34">
        <v>0</v>
      </c>
      <c r="HS34">
        <v>0</v>
      </c>
      <c r="HT34">
        <v>0</v>
      </c>
      <c r="HU34">
        <v>0</v>
      </c>
      <c r="HV34">
        <v>0</v>
      </c>
      <c r="HW34">
        <v>0</v>
      </c>
      <c r="HX34">
        <v>0</v>
      </c>
      <c r="HY34">
        <v>0</v>
      </c>
      <c r="HZ34">
        <v>0</v>
      </c>
      <c r="IA34">
        <v>0</v>
      </c>
      <c r="IB34">
        <v>0</v>
      </c>
      <c r="IC34">
        <v>0</v>
      </c>
      <c r="ID34">
        <v>0</v>
      </c>
      <c r="IE34">
        <v>0</v>
      </c>
      <c r="IF34">
        <v>0</v>
      </c>
      <c r="IG34">
        <v>0</v>
      </c>
      <c r="IH34">
        <v>0</v>
      </c>
      <c r="II34">
        <v>0</v>
      </c>
      <c r="IJ34">
        <v>0</v>
      </c>
      <c r="IK34">
        <v>0</v>
      </c>
    </row>
    <row r="35" spans="1:245" hidden="1">
      <c r="A35" s="340" t="s">
        <v>632</v>
      </c>
      <c r="B35" t="s">
        <v>1023</v>
      </c>
      <c r="F35">
        <v>1</v>
      </c>
      <c r="G35" s="422"/>
      <c r="H35">
        <v>32</v>
      </c>
      <c r="J35" t="str">
        <f t="shared" si="0"/>
        <v>SDH100132</v>
      </c>
      <c r="K35">
        <v>900</v>
      </c>
      <c r="M35" s="340" t="s">
        <v>632</v>
      </c>
      <c r="N35" t="s">
        <v>1023</v>
      </c>
      <c r="O35">
        <v>1</v>
      </c>
      <c r="P35">
        <v>32</v>
      </c>
      <c r="Q35" s="183" t="str">
        <f t="shared" si="1"/>
        <v>SDH100132</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10000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s="131"/>
      <c r="DZ35" s="340" t="s">
        <v>632</v>
      </c>
      <c r="EA35" t="s">
        <v>1023</v>
      </c>
      <c r="EB35">
        <v>1</v>
      </c>
      <c r="EC35">
        <v>32</v>
      </c>
      <c r="ED35" s="183" t="str">
        <f t="shared" si="2"/>
        <v>SDH100132</v>
      </c>
      <c r="EE35">
        <v>10000</v>
      </c>
      <c r="EF35">
        <v>10000</v>
      </c>
      <c r="EG35">
        <v>10000</v>
      </c>
      <c r="EH35">
        <v>10000</v>
      </c>
      <c r="EI35">
        <v>10000</v>
      </c>
      <c r="EJ35">
        <v>10000</v>
      </c>
      <c r="EK35">
        <v>10000</v>
      </c>
      <c r="EL35">
        <v>10000</v>
      </c>
      <c r="EM35">
        <v>10000</v>
      </c>
      <c r="EN35">
        <v>10000</v>
      </c>
      <c r="EO35">
        <v>10000</v>
      </c>
      <c r="EP35">
        <v>10000</v>
      </c>
      <c r="EQ35">
        <v>10000</v>
      </c>
      <c r="ER35">
        <v>10000</v>
      </c>
      <c r="ES35">
        <v>10000</v>
      </c>
      <c r="ET35">
        <v>10000</v>
      </c>
      <c r="EU35">
        <v>10000</v>
      </c>
      <c r="EV35">
        <v>10000</v>
      </c>
      <c r="EW35">
        <v>10000</v>
      </c>
      <c r="EX35">
        <v>10000</v>
      </c>
      <c r="EY35">
        <v>10000</v>
      </c>
      <c r="EZ35">
        <v>10000</v>
      </c>
      <c r="FA35">
        <v>10000</v>
      </c>
      <c r="FB35">
        <v>10000</v>
      </c>
      <c r="FC35">
        <v>10000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D35">
        <v>0</v>
      </c>
      <c r="HE35">
        <v>0</v>
      </c>
      <c r="HF35">
        <v>0</v>
      </c>
      <c r="HG35">
        <v>0</v>
      </c>
      <c r="HH35">
        <v>0</v>
      </c>
      <c r="HI35">
        <v>0</v>
      </c>
      <c r="HJ35">
        <v>0</v>
      </c>
      <c r="HK35">
        <v>0</v>
      </c>
      <c r="HL35">
        <v>0</v>
      </c>
      <c r="HM35">
        <v>0</v>
      </c>
      <c r="HN35">
        <v>0</v>
      </c>
      <c r="HO35">
        <v>0</v>
      </c>
      <c r="HP35">
        <v>0</v>
      </c>
      <c r="HQ35">
        <v>0</v>
      </c>
      <c r="HR35">
        <v>0</v>
      </c>
      <c r="HS35">
        <v>0</v>
      </c>
      <c r="HT35">
        <v>0</v>
      </c>
      <c r="HU35">
        <v>0</v>
      </c>
      <c r="HV35">
        <v>0</v>
      </c>
      <c r="HW35">
        <v>0</v>
      </c>
      <c r="HX35">
        <v>0</v>
      </c>
      <c r="HY35">
        <v>0</v>
      </c>
      <c r="HZ35">
        <v>0</v>
      </c>
      <c r="IA35">
        <v>0</v>
      </c>
      <c r="IB35">
        <v>0</v>
      </c>
      <c r="IC35">
        <v>0</v>
      </c>
      <c r="ID35">
        <v>0</v>
      </c>
      <c r="IE35">
        <v>0</v>
      </c>
      <c r="IF35">
        <v>0</v>
      </c>
      <c r="IG35">
        <v>0</v>
      </c>
      <c r="IH35">
        <v>0</v>
      </c>
      <c r="II35">
        <v>0</v>
      </c>
      <c r="IJ35">
        <v>0</v>
      </c>
      <c r="IK35">
        <v>0</v>
      </c>
    </row>
    <row r="36" spans="1:245" hidden="1">
      <c r="A36" s="340" t="s">
        <v>632</v>
      </c>
      <c r="B36" t="s">
        <v>1023</v>
      </c>
      <c r="F36">
        <v>1</v>
      </c>
      <c r="G36" s="422"/>
      <c r="H36">
        <v>33</v>
      </c>
      <c r="J36" t="str">
        <f t="shared" si="0"/>
        <v>SDH100133</v>
      </c>
      <c r="K36">
        <v>900</v>
      </c>
      <c r="M36" s="340" t="s">
        <v>632</v>
      </c>
      <c r="N36" t="s">
        <v>1023</v>
      </c>
      <c r="O36">
        <v>1</v>
      </c>
      <c r="P36">
        <v>33</v>
      </c>
      <c r="Q36" s="183" t="str">
        <f t="shared" si="1"/>
        <v>SDH100133</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10000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s="131"/>
      <c r="DZ36" s="340" t="s">
        <v>632</v>
      </c>
      <c r="EA36" t="s">
        <v>1023</v>
      </c>
      <c r="EB36">
        <v>1</v>
      </c>
      <c r="EC36">
        <v>33</v>
      </c>
      <c r="ED36" s="183" t="str">
        <f t="shared" si="2"/>
        <v>SDH100133</v>
      </c>
      <c r="EE36">
        <v>10000</v>
      </c>
      <c r="EF36">
        <v>10000</v>
      </c>
      <c r="EG36">
        <v>10000</v>
      </c>
      <c r="EH36">
        <v>10000</v>
      </c>
      <c r="EI36">
        <v>10000</v>
      </c>
      <c r="EJ36">
        <v>10000</v>
      </c>
      <c r="EK36">
        <v>10000</v>
      </c>
      <c r="EL36">
        <v>10000</v>
      </c>
      <c r="EM36">
        <v>10000</v>
      </c>
      <c r="EN36">
        <v>10000</v>
      </c>
      <c r="EO36">
        <v>10000</v>
      </c>
      <c r="EP36">
        <v>10000</v>
      </c>
      <c r="EQ36">
        <v>10000</v>
      </c>
      <c r="ER36">
        <v>10000</v>
      </c>
      <c r="ES36">
        <v>10000</v>
      </c>
      <c r="ET36">
        <v>10000</v>
      </c>
      <c r="EU36">
        <v>10000</v>
      </c>
      <c r="EV36">
        <v>10000</v>
      </c>
      <c r="EW36">
        <v>10000</v>
      </c>
      <c r="EX36">
        <v>10000</v>
      </c>
      <c r="EY36">
        <v>10000</v>
      </c>
      <c r="EZ36">
        <v>10000</v>
      </c>
      <c r="FA36">
        <v>10000</v>
      </c>
      <c r="FB36">
        <v>10000</v>
      </c>
      <c r="FC36">
        <v>10000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0</v>
      </c>
      <c r="HH36">
        <v>0</v>
      </c>
      <c r="HI36">
        <v>0</v>
      </c>
      <c r="HJ36">
        <v>0</v>
      </c>
      <c r="HK36">
        <v>0</v>
      </c>
      <c r="HL36">
        <v>0</v>
      </c>
      <c r="HM36">
        <v>0</v>
      </c>
      <c r="HN36">
        <v>0</v>
      </c>
      <c r="HO36">
        <v>0</v>
      </c>
      <c r="HP36">
        <v>0</v>
      </c>
      <c r="HQ36">
        <v>0</v>
      </c>
      <c r="HR36">
        <v>0</v>
      </c>
      <c r="HS36">
        <v>0</v>
      </c>
      <c r="HT36">
        <v>0</v>
      </c>
      <c r="HU36">
        <v>0</v>
      </c>
      <c r="HV36">
        <v>0</v>
      </c>
      <c r="HW36">
        <v>0</v>
      </c>
      <c r="HX36">
        <v>0</v>
      </c>
      <c r="HY36">
        <v>0</v>
      </c>
      <c r="HZ36">
        <v>0</v>
      </c>
      <c r="IA36">
        <v>0</v>
      </c>
      <c r="IB36">
        <v>0</v>
      </c>
      <c r="IC36">
        <v>0</v>
      </c>
      <c r="ID36">
        <v>0</v>
      </c>
      <c r="IE36">
        <v>0</v>
      </c>
      <c r="IF36">
        <v>0</v>
      </c>
      <c r="IG36">
        <v>0</v>
      </c>
      <c r="IH36">
        <v>0</v>
      </c>
      <c r="II36">
        <v>0</v>
      </c>
      <c r="IJ36">
        <v>0</v>
      </c>
      <c r="IK36">
        <v>0</v>
      </c>
    </row>
    <row r="37" spans="1:245" hidden="1">
      <c r="A37" s="340" t="s">
        <v>632</v>
      </c>
      <c r="B37" t="s">
        <v>1023</v>
      </c>
      <c r="F37">
        <v>1</v>
      </c>
      <c r="G37" s="422"/>
      <c r="H37">
        <v>34</v>
      </c>
      <c r="J37" t="str">
        <f t="shared" si="0"/>
        <v>SDH100134</v>
      </c>
      <c r="K37">
        <v>905</v>
      </c>
      <c r="M37" s="340" t="s">
        <v>632</v>
      </c>
      <c r="N37" t="s">
        <v>1023</v>
      </c>
      <c r="O37">
        <v>1</v>
      </c>
      <c r="P37">
        <v>34</v>
      </c>
      <c r="Q37" s="183" t="str">
        <f t="shared" si="1"/>
        <v>SDH100134</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10000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s="131"/>
      <c r="DZ37" s="340" t="s">
        <v>632</v>
      </c>
      <c r="EA37" t="s">
        <v>1023</v>
      </c>
      <c r="EB37">
        <v>1</v>
      </c>
      <c r="EC37">
        <v>34</v>
      </c>
      <c r="ED37" s="183" t="str">
        <f t="shared" si="2"/>
        <v>SDH100134</v>
      </c>
      <c r="EE37">
        <v>10000</v>
      </c>
      <c r="EF37">
        <v>10000</v>
      </c>
      <c r="EG37">
        <v>10000</v>
      </c>
      <c r="EH37">
        <v>10000</v>
      </c>
      <c r="EI37">
        <v>10000</v>
      </c>
      <c r="EJ37">
        <v>10000</v>
      </c>
      <c r="EK37">
        <v>10000</v>
      </c>
      <c r="EL37">
        <v>10000</v>
      </c>
      <c r="EM37">
        <v>10000</v>
      </c>
      <c r="EN37">
        <v>10000</v>
      </c>
      <c r="EO37">
        <v>10000</v>
      </c>
      <c r="EP37">
        <v>10000</v>
      </c>
      <c r="EQ37">
        <v>10000</v>
      </c>
      <c r="ER37">
        <v>10000</v>
      </c>
      <c r="ES37">
        <v>10000</v>
      </c>
      <c r="ET37">
        <v>10000</v>
      </c>
      <c r="EU37">
        <v>10000</v>
      </c>
      <c r="EV37">
        <v>10000</v>
      </c>
      <c r="EW37">
        <v>10000</v>
      </c>
      <c r="EX37">
        <v>10000</v>
      </c>
      <c r="EY37">
        <v>10000</v>
      </c>
      <c r="EZ37">
        <v>10000</v>
      </c>
      <c r="FA37">
        <v>10000</v>
      </c>
      <c r="FB37">
        <v>10000</v>
      </c>
      <c r="FC37">
        <v>10000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D37">
        <v>0</v>
      </c>
      <c r="HE37">
        <v>0</v>
      </c>
      <c r="HF37">
        <v>0</v>
      </c>
      <c r="HG37">
        <v>0</v>
      </c>
      <c r="HH37">
        <v>0</v>
      </c>
      <c r="HI37">
        <v>0</v>
      </c>
      <c r="HJ37">
        <v>0</v>
      </c>
      <c r="HK37">
        <v>0</v>
      </c>
      <c r="HL37">
        <v>0</v>
      </c>
      <c r="HM37">
        <v>0</v>
      </c>
      <c r="HN37">
        <v>0</v>
      </c>
      <c r="HO37">
        <v>0</v>
      </c>
      <c r="HP37">
        <v>0</v>
      </c>
      <c r="HQ37">
        <v>0</v>
      </c>
      <c r="HR37">
        <v>0</v>
      </c>
      <c r="HS37">
        <v>0</v>
      </c>
      <c r="HT37">
        <v>0</v>
      </c>
      <c r="HU37">
        <v>0</v>
      </c>
      <c r="HV37">
        <v>0</v>
      </c>
      <c r="HW37">
        <v>0</v>
      </c>
      <c r="HX37">
        <v>0</v>
      </c>
      <c r="HY37">
        <v>0</v>
      </c>
      <c r="HZ37">
        <v>0</v>
      </c>
      <c r="IA37">
        <v>0</v>
      </c>
      <c r="IB37">
        <v>0</v>
      </c>
      <c r="IC37">
        <v>0</v>
      </c>
      <c r="ID37">
        <v>0</v>
      </c>
      <c r="IE37">
        <v>0</v>
      </c>
      <c r="IF37">
        <v>0</v>
      </c>
      <c r="IG37">
        <v>0</v>
      </c>
      <c r="IH37">
        <v>0</v>
      </c>
      <c r="II37">
        <v>0</v>
      </c>
      <c r="IJ37">
        <v>0</v>
      </c>
      <c r="IK37">
        <v>0</v>
      </c>
    </row>
    <row r="38" spans="1:245" hidden="1">
      <c r="A38" s="340" t="s">
        <v>632</v>
      </c>
      <c r="B38" t="s">
        <v>1023</v>
      </c>
      <c r="F38">
        <v>1</v>
      </c>
      <c r="G38" s="422"/>
      <c r="H38">
        <v>35</v>
      </c>
      <c r="J38" t="str">
        <f t="shared" si="0"/>
        <v>SDH100135</v>
      </c>
      <c r="K38">
        <v>905</v>
      </c>
      <c r="M38" s="340" t="s">
        <v>632</v>
      </c>
      <c r="N38" t="s">
        <v>1023</v>
      </c>
      <c r="O38">
        <v>1</v>
      </c>
      <c r="P38">
        <v>35</v>
      </c>
      <c r="Q38" s="183" t="str">
        <f t="shared" si="1"/>
        <v>SDH100135</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10000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s="131"/>
      <c r="DZ38" s="340" t="s">
        <v>632</v>
      </c>
      <c r="EA38" t="s">
        <v>1023</v>
      </c>
      <c r="EB38">
        <v>1</v>
      </c>
      <c r="EC38">
        <v>35</v>
      </c>
      <c r="ED38" s="183" t="str">
        <f t="shared" si="2"/>
        <v>SDH100135</v>
      </c>
      <c r="EE38">
        <v>10000</v>
      </c>
      <c r="EF38">
        <v>10000</v>
      </c>
      <c r="EG38">
        <v>10000</v>
      </c>
      <c r="EH38">
        <v>10000</v>
      </c>
      <c r="EI38">
        <v>10000</v>
      </c>
      <c r="EJ38">
        <v>10000</v>
      </c>
      <c r="EK38">
        <v>10000</v>
      </c>
      <c r="EL38">
        <v>10000</v>
      </c>
      <c r="EM38">
        <v>10000</v>
      </c>
      <c r="EN38">
        <v>10000</v>
      </c>
      <c r="EO38">
        <v>10000</v>
      </c>
      <c r="EP38">
        <v>10000</v>
      </c>
      <c r="EQ38">
        <v>10000</v>
      </c>
      <c r="ER38">
        <v>10000</v>
      </c>
      <c r="ES38">
        <v>10000</v>
      </c>
      <c r="ET38">
        <v>10000</v>
      </c>
      <c r="EU38">
        <v>10000</v>
      </c>
      <c r="EV38">
        <v>10000</v>
      </c>
      <c r="EW38">
        <v>10000</v>
      </c>
      <c r="EX38">
        <v>10000</v>
      </c>
      <c r="EY38">
        <v>10000</v>
      </c>
      <c r="EZ38">
        <v>10000</v>
      </c>
      <c r="FA38">
        <v>10000</v>
      </c>
      <c r="FB38">
        <v>10000</v>
      </c>
      <c r="FC38">
        <v>10000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D38">
        <v>0</v>
      </c>
      <c r="HE38">
        <v>0</v>
      </c>
      <c r="HF38">
        <v>0</v>
      </c>
      <c r="HG38">
        <v>0</v>
      </c>
      <c r="HH38">
        <v>0</v>
      </c>
      <c r="HI38">
        <v>0</v>
      </c>
      <c r="HJ38">
        <v>0</v>
      </c>
      <c r="HK38">
        <v>0</v>
      </c>
      <c r="HL38">
        <v>0</v>
      </c>
      <c r="HM38">
        <v>0</v>
      </c>
      <c r="HN38">
        <v>0</v>
      </c>
      <c r="HO38">
        <v>0</v>
      </c>
      <c r="HP38">
        <v>0</v>
      </c>
      <c r="HQ38">
        <v>0</v>
      </c>
      <c r="HR38">
        <v>0</v>
      </c>
      <c r="HS38">
        <v>0</v>
      </c>
      <c r="HT38">
        <v>0</v>
      </c>
      <c r="HU38">
        <v>0</v>
      </c>
      <c r="HV38">
        <v>0</v>
      </c>
      <c r="HW38">
        <v>0</v>
      </c>
      <c r="HX38">
        <v>0</v>
      </c>
      <c r="HY38">
        <v>0</v>
      </c>
      <c r="HZ38">
        <v>0</v>
      </c>
      <c r="IA38">
        <v>0</v>
      </c>
      <c r="IB38">
        <v>0</v>
      </c>
      <c r="IC38">
        <v>0</v>
      </c>
      <c r="ID38">
        <v>0</v>
      </c>
      <c r="IE38">
        <v>0</v>
      </c>
      <c r="IF38">
        <v>0</v>
      </c>
      <c r="IG38">
        <v>0</v>
      </c>
      <c r="IH38">
        <v>0</v>
      </c>
      <c r="II38">
        <v>0</v>
      </c>
      <c r="IJ38">
        <v>0</v>
      </c>
      <c r="IK38">
        <v>0</v>
      </c>
    </row>
    <row r="39" spans="1:245" hidden="1">
      <c r="A39" s="340" t="s">
        <v>632</v>
      </c>
      <c r="B39" t="s">
        <v>1023</v>
      </c>
      <c r="F39">
        <v>1</v>
      </c>
      <c r="G39" s="422"/>
      <c r="H39">
        <v>36</v>
      </c>
      <c r="J39" t="str">
        <f t="shared" si="0"/>
        <v>SDH100136</v>
      </c>
      <c r="K39">
        <v>910</v>
      </c>
      <c r="M39" s="340" t="s">
        <v>632</v>
      </c>
      <c r="N39" t="s">
        <v>1023</v>
      </c>
      <c r="O39">
        <v>1</v>
      </c>
      <c r="P39">
        <v>36</v>
      </c>
      <c r="Q39" s="183" t="str">
        <f t="shared" si="1"/>
        <v>SDH100136</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10000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s="131"/>
      <c r="DZ39" s="340" t="s">
        <v>632</v>
      </c>
      <c r="EA39" t="s">
        <v>1023</v>
      </c>
      <c r="EB39">
        <v>1</v>
      </c>
      <c r="EC39">
        <v>36</v>
      </c>
      <c r="ED39" s="183" t="str">
        <f t="shared" si="2"/>
        <v>SDH100136</v>
      </c>
      <c r="EE39">
        <v>10000</v>
      </c>
      <c r="EF39">
        <v>10000</v>
      </c>
      <c r="EG39">
        <v>10000</v>
      </c>
      <c r="EH39">
        <v>10000</v>
      </c>
      <c r="EI39">
        <v>10000</v>
      </c>
      <c r="EJ39">
        <v>10000</v>
      </c>
      <c r="EK39">
        <v>10000</v>
      </c>
      <c r="EL39">
        <v>10000</v>
      </c>
      <c r="EM39">
        <v>10000</v>
      </c>
      <c r="EN39">
        <v>10000</v>
      </c>
      <c r="EO39">
        <v>10000</v>
      </c>
      <c r="EP39">
        <v>10000</v>
      </c>
      <c r="EQ39">
        <v>10000</v>
      </c>
      <c r="ER39">
        <v>10000</v>
      </c>
      <c r="ES39">
        <v>10000</v>
      </c>
      <c r="ET39">
        <v>10000</v>
      </c>
      <c r="EU39">
        <v>10000</v>
      </c>
      <c r="EV39">
        <v>10000</v>
      </c>
      <c r="EW39">
        <v>10000</v>
      </c>
      <c r="EX39">
        <v>10000</v>
      </c>
      <c r="EY39">
        <v>10000</v>
      </c>
      <c r="EZ39">
        <v>10000</v>
      </c>
      <c r="FA39">
        <v>10000</v>
      </c>
      <c r="FB39">
        <v>10000</v>
      </c>
      <c r="FC39">
        <v>10000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D39">
        <v>0</v>
      </c>
      <c r="HE39">
        <v>0</v>
      </c>
      <c r="HF39">
        <v>0</v>
      </c>
      <c r="HG39">
        <v>0</v>
      </c>
      <c r="HH39">
        <v>0</v>
      </c>
      <c r="HI39">
        <v>0</v>
      </c>
      <c r="HJ39">
        <v>0</v>
      </c>
      <c r="HK39">
        <v>0</v>
      </c>
      <c r="HL39">
        <v>0</v>
      </c>
      <c r="HM39">
        <v>0</v>
      </c>
      <c r="HN39">
        <v>0</v>
      </c>
      <c r="HO39">
        <v>0</v>
      </c>
      <c r="HP39">
        <v>0</v>
      </c>
      <c r="HQ39">
        <v>0</v>
      </c>
      <c r="HR39">
        <v>0</v>
      </c>
      <c r="HS39">
        <v>0</v>
      </c>
      <c r="HT39">
        <v>0</v>
      </c>
      <c r="HU39">
        <v>0</v>
      </c>
      <c r="HV39">
        <v>0</v>
      </c>
      <c r="HW39">
        <v>0</v>
      </c>
      <c r="HX39">
        <v>0</v>
      </c>
      <c r="HY39">
        <v>0</v>
      </c>
      <c r="HZ39">
        <v>0</v>
      </c>
      <c r="IA39">
        <v>0</v>
      </c>
      <c r="IB39">
        <v>0</v>
      </c>
      <c r="IC39">
        <v>0</v>
      </c>
      <c r="ID39">
        <v>0</v>
      </c>
      <c r="IE39">
        <v>0</v>
      </c>
      <c r="IF39">
        <v>0</v>
      </c>
      <c r="IG39">
        <v>0</v>
      </c>
      <c r="IH39">
        <v>0</v>
      </c>
      <c r="II39">
        <v>0</v>
      </c>
      <c r="IJ39">
        <v>0</v>
      </c>
      <c r="IK39">
        <v>0</v>
      </c>
    </row>
    <row r="40" spans="1:245" hidden="1">
      <c r="A40" s="340" t="s">
        <v>632</v>
      </c>
      <c r="B40" t="s">
        <v>1023</v>
      </c>
      <c r="F40">
        <v>1</v>
      </c>
      <c r="G40" s="422"/>
      <c r="H40">
        <v>37</v>
      </c>
      <c r="J40" t="str">
        <f t="shared" si="0"/>
        <v>SDH100137</v>
      </c>
      <c r="K40">
        <v>910</v>
      </c>
      <c r="M40" s="340" t="s">
        <v>632</v>
      </c>
      <c r="N40" t="s">
        <v>1023</v>
      </c>
      <c r="O40">
        <v>1</v>
      </c>
      <c r="P40">
        <v>37</v>
      </c>
      <c r="Q40" s="183" t="str">
        <f t="shared" si="1"/>
        <v>SDH100137</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10000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s="131"/>
      <c r="DZ40" s="340" t="s">
        <v>632</v>
      </c>
      <c r="EA40" t="s">
        <v>1023</v>
      </c>
      <c r="EB40">
        <v>1</v>
      </c>
      <c r="EC40">
        <v>37</v>
      </c>
      <c r="ED40" s="183" t="str">
        <f t="shared" si="2"/>
        <v>SDH100137</v>
      </c>
      <c r="EE40">
        <v>10000</v>
      </c>
      <c r="EF40">
        <v>10000</v>
      </c>
      <c r="EG40">
        <v>10000</v>
      </c>
      <c r="EH40">
        <v>10000</v>
      </c>
      <c r="EI40">
        <v>10000</v>
      </c>
      <c r="EJ40">
        <v>10000</v>
      </c>
      <c r="EK40">
        <v>10000</v>
      </c>
      <c r="EL40">
        <v>10000</v>
      </c>
      <c r="EM40">
        <v>10000</v>
      </c>
      <c r="EN40">
        <v>10000</v>
      </c>
      <c r="EO40">
        <v>10000</v>
      </c>
      <c r="EP40">
        <v>10000</v>
      </c>
      <c r="EQ40">
        <v>10000</v>
      </c>
      <c r="ER40">
        <v>10000</v>
      </c>
      <c r="ES40">
        <v>10000</v>
      </c>
      <c r="ET40">
        <v>10000</v>
      </c>
      <c r="EU40">
        <v>10000</v>
      </c>
      <c r="EV40">
        <v>10000</v>
      </c>
      <c r="EW40">
        <v>10000</v>
      </c>
      <c r="EX40">
        <v>10000</v>
      </c>
      <c r="EY40">
        <v>10000</v>
      </c>
      <c r="EZ40">
        <v>10000</v>
      </c>
      <c r="FA40">
        <v>10000</v>
      </c>
      <c r="FB40">
        <v>10000</v>
      </c>
      <c r="FC40">
        <v>10000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D40">
        <v>0</v>
      </c>
      <c r="HE40">
        <v>0</v>
      </c>
      <c r="HF40">
        <v>0</v>
      </c>
      <c r="HG40">
        <v>0</v>
      </c>
      <c r="HH40">
        <v>0</v>
      </c>
      <c r="HI40">
        <v>0</v>
      </c>
      <c r="HJ40">
        <v>0</v>
      </c>
      <c r="HK40">
        <v>0</v>
      </c>
      <c r="HL40">
        <v>0</v>
      </c>
      <c r="HM40">
        <v>0</v>
      </c>
      <c r="HN40">
        <v>0</v>
      </c>
      <c r="HO40">
        <v>0</v>
      </c>
      <c r="HP40">
        <v>0</v>
      </c>
      <c r="HQ40">
        <v>0</v>
      </c>
      <c r="HR40">
        <v>0</v>
      </c>
      <c r="HS40">
        <v>0</v>
      </c>
      <c r="HT40">
        <v>0</v>
      </c>
      <c r="HU40">
        <v>0</v>
      </c>
      <c r="HV40">
        <v>0</v>
      </c>
      <c r="HW40">
        <v>0</v>
      </c>
      <c r="HX40">
        <v>0</v>
      </c>
      <c r="HY40">
        <v>0</v>
      </c>
      <c r="HZ40">
        <v>0</v>
      </c>
      <c r="IA40">
        <v>0</v>
      </c>
      <c r="IB40">
        <v>0</v>
      </c>
      <c r="IC40">
        <v>0</v>
      </c>
      <c r="ID40">
        <v>0</v>
      </c>
      <c r="IE40">
        <v>0</v>
      </c>
      <c r="IF40">
        <v>0</v>
      </c>
      <c r="IG40">
        <v>0</v>
      </c>
      <c r="IH40">
        <v>0</v>
      </c>
      <c r="II40">
        <v>0</v>
      </c>
      <c r="IJ40">
        <v>0</v>
      </c>
      <c r="IK40">
        <v>0</v>
      </c>
    </row>
    <row r="41" spans="1:245" hidden="1">
      <c r="A41" s="340" t="s">
        <v>632</v>
      </c>
      <c r="B41" t="s">
        <v>1023</v>
      </c>
      <c r="F41">
        <v>1</v>
      </c>
      <c r="G41" s="422"/>
      <c r="H41">
        <v>38</v>
      </c>
      <c r="J41" t="str">
        <f t="shared" si="0"/>
        <v>SDH100138</v>
      </c>
      <c r="K41">
        <v>910</v>
      </c>
      <c r="M41" s="340" t="s">
        <v>632</v>
      </c>
      <c r="N41" t="s">
        <v>1023</v>
      </c>
      <c r="O41">
        <v>1</v>
      </c>
      <c r="P41">
        <v>38</v>
      </c>
      <c r="Q41" s="183" t="str">
        <f t="shared" si="1"/>
        <v>SDH100138</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10000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s="131"/>
      <c r="DZ41" s="340" t="s">
        <v>632</v>
      </c>
      <c r="EA41" t="s">
        <v>1023</v>
      </c>
      <c r="EB41">
        <v>1</v>
      </c>
      <c r="EC41">
        <v>38</v>
      </c>
      <c r="ED41" s="183" t="str">
        <f t="shared" si="2"/>
        <v>SDH100138</v>
      </c>
      <c r="EE41">
        <v>10000</v>
      </c>
      <c r="EF41">
        <v>10000</v>
      </c>
      <c r="EG41">
        <v>10000</v>
      </c>
      <c r="EH41">
        <v>10000</v>
      </c>
      <c r="EI41">
        <v>10000</v>
      </c>
      <c r="EJ41">
        <v>10000</v>
      </c>
      <c r="EK41">
        <v>10000</v>
      </c>
      <c r="EL41">
        <v>10000</v>
      </c>
      <c r="EM41">
        <v>10000</v>
      </c>
      <c r="EN41">
        <v>10000</v>
      </c>
      <c r="EO41">
        <v>10000</v>
      </c>
      <c r="EP41">
        <v>10000</v>
      </c>
      <c r="EQ41">
        <v>10000</v>
      </c>
      <c r="ER41">
        <v>10000</v>
      </c>
      <c r="ES41">
        <v>10000</v>
      </c>
      <c r="ET41">
        <v>10000</v>
      </c>
      <c r="EU41">
        <v>10000</v>
      </c>
      <c r="EV41">
        <v>10000</v>
      </c>
      <c r="EW41">
        <v>10000</v>
      </c>
      <c r="EX41">
        <v>10000</v>
      </c>
      <c r="EY41">
        <v>10000</v>
      </c>
      <c r="EZ41">
        <v>10000</v>
      </c>
      <c r="FA41">
        <v>10000</v>
      </c>
      <c r="FB41">
        <v>10000</v>
      </c>
      <c r="FC41">
        <v>10000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D41">
        <v>0</v>
      </c>
      <c r="HE41">
        <v>0</v>
      </c>
      <c r="HF41">
        <v>0</v>
      </c>
      <c r="HG41">
        <v>0</v>
      </c>
      <c r="HH41">
        <v>0</v>
      </c>
      <c r="HI41">
        <v>0</v>
      </c>
      <c r="HJ41">
        <v>0</v>
      </c>
      <c r="HK41">
        <v>0</v>
      </c>
      <c r="HL41">
        <v>0</v>
      </c>
      <c r="HM41">
        <v>0</v>
      </c>
      <c r="HN41">
        <v>0</v>
      </c>
      <c r="HO41">
        <v>0</v>
      </c>
      <c r="HP41">
        <v>0</v>
      </c>
      <c r="HQ41">
        <v>0</v>
      </c>
      <c r="HR41">
        <v>0</v>
      </c>
      <c r="HS41">
        <v>0</v>
      </c>
      <c r="HT41">
        <v>0</v>
      </c>
      <c r="HU41">
        <v>0</v>
      </c>
      <c r="HV41">
        <v>0</v>
      </c>
      <c r="HW41">
        <v>0</v>
      </c>
      <c r="HX41">
        <v>0</v>
      </c>
      <c r="HY41">
        <v>0</v>
      </c>
      <c r="HZ41">
        <v>0</v>
      </c>
      <c r="IA41">
        <v>0</v>
      </c>
      <c r="IB41">
        <v>0</v>
      </c>
      <c r="IC41">
        <v>0</v>
      </c>
      <c r="ID41">
        <v>0</v>
      </c>
      <c r="IE41">
        <v>0</v>
      </c>
      <c r="IF41">
        <v>0</v>
      </c>
      <c r="IG41">
        <v>0</v>
      </c>
      <c r="IH41">
        <v>0</v>
      </c>
      <c r="II41">
        <v>0</v>
      </c>
      <c r="IJ41">
        <v>0</v>
      </c>
      <c r="IK41">
        <v>0</v>
      </c>
    </row>
    <row r="42" spans="1:245" hidden="1">
      <c r="A42" s="340" t="s">
        <v>632</v>
      </c>
      <c r="B42" t="s">
        <v>1023</v>
      </c>
      <c r="F42">
        <v>1</v>
      </c>
      <c r="G42" s="422"/>
      <c r="H42">
        <v>39</v>
      </c>
      <c r="J42" t="str">
        <f t="shared" si="0"/>
        <v>SDH100139</v>
      </c>
      <c r="K42">
        <v>915</v>
      </c>
      <c r="M42" s="340" t="s">
        <v>632</v>
      </c>
      <c r="N42" t="s">
        <v>1023</v>
      </c>
      <c r="O42">
        <v>1</v>
      </c>
      <c r="P42">
        <v>39</v>
      </c>
      <c r="Q42" s="183" t="str">
        <f t="shared" si="1"/>
        <v>SDH100139</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10000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s="131"/>
      <c r="DZ42" s="340" t="s">
        <v>632</v>
      </c>
      <c r="EA42" t="s">
        <v>1023</v>
      </c>
      <c r="EB42">
        <v>1</v>
      </c>
      <c r="EC42">
        <v>39</v>
      </c>
      <c r="ED42" s="183" t="str">
        <f t="shared" si="2"/>
        <v>SDH100139</v>
      </c>
      <c r="EE42">
        <v>10000</v>
      </c>
      <c r="EF42">
        <v>10000</v>
      </c>
      <c r="EG42">
        <v>10000</v>
      </c>
      <c r="EH42">
        <v>10000</v>
      </c>
      <c r="EI42">
        <v>10000</v>
      </c>
      <c r="EJ42">
        <v>10000</v>
      </c>
      <c r="EK42">
        <v>10000</v>
      </c>
      <c r="EL42">
        <v>10000</v>
      </c>
      <c r="EM42">
        <v>10000</v>
      </c>
      <c r="EN42">
        <v>10000</v>
      </c>
      <c r="EO42">
        <v>10000</v>
      </c>
      <c r="EP42">
        <v>10000</v>
      </c>
      <c r="EQ42">
        <v>10000</v>
      </c>
      <c r="ER42">
        <v>10000</v>
      </c>
      <c r="ES42">
        <v>10000</v>
      </c>
      <c r="ET42">
        <v>10000</v>
      </c>
      <c r="EU42">
        <v>10000</v>
      </c>
      <c r="EV42">
        <v>10000</v>
      </c>
      <c r="EW42">
        <v>10000</v>
      </c>
      <c r="EX42">
        <v>10000</v>
      </c>
      <c r="EY42">
        <v>10000</v>
      </c>
      <c r="EZ42">
        <v>10000</v>
      </c>
      <c r="FA42">
        <v>10000</v>
      </c>
      <c r="FB42">
        <v>10000</v>
      </c>
      <c r="FC42">
        <v>10000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D42">
        <v>0</v>
      </c>
      <c r="HE42">
        <v>0</v>
      </c>
      <c r="HF42">
        <v>0</v>
      </c>
      <c r="HG42">
        <v>0</v>
      </c>
      <c r="HH42">
        <v>0</v>
      </c>
      <c r="HI42">
        <v>0</v>
      </c>
      <c r="HJ42">
        <v>0</v>
      </c>
      <c r="HK42">
        <v>0</v>
      </c>
      <c r="HL42">
        <v>0</v>
      </c>
      <c r="HM42">
        <v>0</v>
      </c>
      <c r="HN42">
        <v>0</v>
      </c>
      <c r="HO42">
        <v>0</v>
      </c>
      <c r="HP42">
        <v>0</v>
      </c>
      <c r="HQ42">
        <v>0</v>
      </c>
      <c r="HR42">
        <v>0</v>
      </c>
      <c r="HS42">
        <v>0</v>
      </c>
      <c r="HT42">
        <v>0</v>
      </c>
      <c r="HU42">
        <v>0</v>
      </c>
      <c r="HV42">
        <v>0</v>
      </c>
      <c r="HW42">
        <v>0</v>
      </c>
      <c r="HX42">
        <v>0</v>
      </c>
      <c r="HY42">
        <v>0</v>
      </c>
      <c r="HZ42">
        <v>0</v>
      </c>
      <c r="IA42">
        <v>0</v>
      </c>
      <c r="IB42">
        <v>0</v>
      </c>
      <c r="IC42">
        <v>0</v>
      </c>
      <c r="ID42">
        <v>0</v>
      </c>
      <c r="IE42">
        <v>0</v>
      </c>
      <c r="IF42">
        <v>0</v>
      </c>
      <c r="IG42">
        <v>0</v>
      </c>
      <c r="IH42">
        <v>0</v>
      </c>
      <c r="II42">
        <v>0</v>
      </c>
      <c r="IJ42">
        <v>0</v>
      </c>
      <c r="IK42">
        <v>0</v>
      </c>
    </row>
    <row r="43" spans="1:245" hidden="1">
      <c r="A43" s="340" t="s">
        <v>632</v>
      </c>
      <c r="B43" t="s">
        <v>1023</v>
      </c>
      <c r="F43">
        <v>1</v>
      </c>
      <c r="G43" s="422"/>
      <c r="H43">
        <v>40</v>
      </c>
      <c r="J43" t="str">
        <f t="shared" si="0"/>
        <v>SDH100140</v>
      </c>
      <c r="K43">
        <v>920</v>
      </c>
      <c r="M43" s="340" t="s">
        <v>632</v>
      </c>
      <c r="N43" t="s">
        <v>1023</v>
      </c>
      <c r="O43">
        <v>1</v>
      </c>
      <c r="P43">
        <v>40</v>
      </c>
      <c r="Q43" s="183" t="str">
        <f t="shared" si="1"/>
        <v>SDH100140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10000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s="131"/>
      <c r="DZ43" s="340" t="s">
        <v>632</v>
      </c>
      <c r="EA43" t="s">
        <v>1023</v>
      </c>
      <c r="EB43">
        <v>1</v>
      </c>
      <c r="EC43">
        <v>40</v>
      </c>
      <c r="ED43" s="183" t="str">
        <f t="shared" si="2"/>
        <v>SDH100140</v>
      </c>
      <c r="EE43">
        <v>10000</v>
      </c>
      <c r="EF43">
        <v>10000</v>
      </c>
      <c r="EG43">
        <v>10000</v>
      </c>
      <c r="EH43">
        <v>10000</v>
      </c>
      <c r="EI43">
        <v>10000</v>
      </c>
      <c r="EJ43">
        <v>10000</v>
      </c>
      <c r="EK43">
        <v>10000</v>
      </c>
      <c r="EL43">
        <v>10000</v>
      </c>
      <c r="EM43">
        <v>10000</v>
      </c>
      <c r="EN43">
        <v>10000</v>
      </c>
      <c r="EO43">
        <v>10000</v>
      </c>
      <c r="EP43">
        <v>10000</v>
      </c>
      <c r="EQ43">
        <v>10000</v>
      </c>
      <c r="ER43">
        <v>10000</v>
      </c>
      <c r="ES43">
        <v>10000</v>
      </c>
      <c r="ET43">
        <v>10000</v>
      </c>
      <c r="EU43">
        <v>10000</v>
      </c>
      <c r="EV43">
        <v>10000</v>
      </c>
      <c r="EW43">
        <v>10000</v>
      </c>
      <c r="EX43">
        <v>10000</v>
      </c>
      <c r="EY43">
        <v>10000</v>
      </c>
      <c r="EZ43">
        <v>10000</v>
      </c>
      <c r="FA43">
        <v>10000</v>
      </c>
      <c r="FB43">
        <v>10000</v>
      </c>
      <c r="FC43">
        <v>10000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D43">
        <v>0</v>
      </c>
      <c r="HE43">
        <v>0</v>
      </c>
      <c r="HF43">
        <v>0</v>
      </c>
      <c r="HG43">
        <v>0</v>
      </c>
      <c r="HH43">
        <v>0</v>
      </c>
      <c r="HI43">
        <v>0</v>
      </c>
      <c r="HJ43">
        <v>0</v>
      </c>
      <c r="HK43">
        <v>0</v>
      </c>
      <c r="HL43">
        <v>0</v>
      </c>
      <c r="HM43">
        <v>0</v>
      </c>
      <c r="HN43">
        <v>0</v>
      </c>
      <c r="HO43">
        <v>0</v>
      </c>
      <c r="HP43">
        <v>0</v>
      </c>
      <c r="HQ43">
        <v>0</v>
      </c>
      <c r="HR43">
        <v>0</v>
      </c>
      <c r="HS43">
        <v>0</v>
      </c>
      <c r="HT43">
        <v>0</v>
      </c>
      <c r="HU43">
        <v>0</v>
      </c>
      <c r="HV43">
        <v>0</v>
      </c>
      <c r="HW43">
        <v>0</v>
      </c>
      <c r="HX43">
        <v>0</v>
      </c>
      <c r="HY43">
        <v>0</v>
      </c>
      <c r="HZ43">
        <v>0</v>
      </c>
      <c r="IA43">
        <v>0</v>
      </c>
      <c r="IB43">
        <v>0</v>
      </c>
      <c r="IC43">
        <v>0</v>
      </c>
      <c r="ID43">
        <v>0</v>
      </c>
      <c r="IE43">
        <v>0</v>
      </c>
      <c r="IF43">
        <v>0</v>
      </c>
      <c r="IG43">
        <v>0</v>
      </c>
      <c r="IH43">
        <v>0</v>
      </c>
      <c r="II43">
        <v>0</v>
      </c>
      <c r="IJ43">
        <v>0</v>
      </c>
      <c r="IK43">
        <v>0</v>
      </c>
    </row>
    <row r="44" spans="1:245" hidden="1">
      <c r="A44" s="340" t="s">
        <v>632</v>
      </c>
      <c r="B44" t="s">
        <v>1023</v>
      </c>
      <c r="F44">
        <v>1</v>
      </c>
      <c r="G44" s="422"/>
      <c r="H44">
        <v>41</v>
      </c>
      <c r="J44" t="str">
        <f t="shared" si="0"/>
        <v>SDH100141</v>
      </c>
      <c r="K44">
        <v>930</v>
      </c>
      <c r="M44" s="340" t="s">
        <v>632</v>
      </c>
      <c r="N44" t="s">
        <v>1023</v>
      </c>
      <c r="O44">
        <v>1</v>
      </c>
      <c r="P44">
        <v>41</v>
      </c>
      <c r="Q44" s="183" t="str">
        <f t="shared" si="1"/>
        <v>SDH100141</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10000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s="131"/>
      <c r="DZ44" s="340" t="s">
        <v>632</v>
      </c>
      <c r="EA44" t="s">
        <v>1023</v>
      </c>
      <c r="EB44">
        <v>1</v>
      </c>
      <c r="EC44">
        <v>41</v>
      </c>
      <c r="ED44" s="183" t="str">
        <f t="shared" si="2"/>
        <v>SDH100141</v>
      </c>
      <c r="EE44">
        <v>10000</v>
      </c>
      <c r="EF44">
        <v>10000</v>
      </c>
      <c r="EG44">
        <v>10000</v>
      </c>
      <c r="EH44">
        <v>10000</v>
      </c>
      <c r="EI44">
        <v>10000</v>
      </c>
      <c r="EJ44">
        <v>10000</v>
      </c>
      <c r="EK44">
        <v>10000</v>
      </c>
      <c r="EL44">
        <v>10000</v>
      </c>
      <c r="EM44">
        <v>10000</v>
      </c>
      <c r="EN44">
        <v>10000</v>
      </c>
      <c r="EO44">
        <v>10000</v>
      </c>
      <c r="EP44">
        <v>10000</v>
      </c>
      <c r="EQ44">
        <v>10000</v>
      </c>
      <c r="ER44">
        <v>10000</v>
      </c>
      <c r="ES44">
        <v>10000</v>
      </c>
      <c r="ET44">
        <v>10000</v>
      </c>
      <c r="EU44">
        <v>10000</v>
      </c>
      <c r="EV44">
        <v>10000</v>
      </c>
      <c r="EW44">
        <v>10000</v>
      </c>
      <c r="EX44">
        <v>10000</v>
      </c>
      <c r="EY44">
        <v>10000</v>
      </c>
      <c r="EZ44">
        <v>10000</v>
      </c>
      <c r="FA44">
        <v>10000</v>
      </c>
      <c r="FB44">
        <v>10000</v>
      </c>
      <c r="FC44">
        <v>10000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D44">
        <v>0</v>
      </c>
      <c r="HE44">
        <v>0</v>
      </c>
      <c r="HF44">
        <v>0</v>
      </c>
      <c r="HG44">
        <v>0</v>
      </c>
      <c r="HH44">
        <v>0</v>
      </c>
      <c r="HI44">
        <v>0</v>
      </c>
      <c r="HJ44">
        <v>0</v>
      </c>
      <c r="HK44">
        <v>0</v>
      </c>
      <c r="HL44">
        <v>0</v>
      </c>
      <c r="HM44">
        <v>0</v>
      </c>
      <c r="HN44">
        <v>0</v>
      </c>
      <c r="HO44">
        <v>0</v>
      </c>
      <c r="HP44">
        <v>0</v>
      </c>
      <c r="HQ44">
        <v>0</v>
      </c>
      <c r="HR44">
        <v>0</v>
      </c>
      <c r="HS44">
        <v>0</v>
      </c>
      <c r="HT44">
        <v>0</v>
      </c>
      <c r="HU44">
        <v>0</v>
      </c>
      <c r="HV44">
        <v>0</v>
      </c>
      <c r="HW44">
        <v>0</v>
      </c>
      <c r="HX44">
        <v>0</v>
      </c>
      <c r="HY44">
        <v>0</v>
      </c>
      <c r="HZ44">
        <v>0</v>
      </c>
      <c r="IA44">
        <v>0</v>
      </c>
      <c r="IB44">
        <v>0</v>
      </c>
      <c r="IC44">
        <v>0</v>
      </c>
      <c r="ID44">
        <v>0</v>
      </c>
      <c r="IE44">
        <v>0</v>
      </c>
      <c r="IF44">
        <v>0</v>
      </c>
      <c r="IG44">
        <v>0</v>
      </c>
      <c r="IH44">
        <v>0</v>
      </c>
      <c r="II44">
        <v>0</v>
      </c>
      <c r="IJ44">
        <v>0</v>
      </c>
      <c r="IK44">
        <v>0</v>
      </c>
    </row>
    <row r="45" spans="1:245" hidden="1">
      <c r="A45" s="340" t="s">
        <v>632</v>
      </c>
      <c r="B45" t="s">
        <v>1023</v>
      </c>
      <c r="F45">
        <v>1</v>
      </c>
      <c r="G45" s="422"/>
      <c r="H45">
        <v>42</v>
      </c>
      <c r="J45" t="str">
        <f t="shared" si="0"/>
        <v>SDH100142</v>
      </c>
      <c r="K45">
        <v>970</v>
      </c>
      <c r="M45" s="340" t="s">
        <v>632</v>
      </c>
      <c r="N45" t="s">
        <v>1023</v>
      </c>
      <c r="O45">
        <v>1</v>
      </c>
      <c r="P45">
        <v>42</v>
      </c>
      <c r="Q45" s="183" t="str">
        <f t="shared" si="1"/>
        <v>SDH100142</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10282</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s="131"/>
      <c r="DZ45" s="340" t="s">
        <v>632</v>
      </c>
      <c r="EA45" t="s">
        <v>1023</v>
      </c>
      <c r="EB45">
        <v>1</v>
      </c>
      <c r="EC45">
        <v>42</v>
      </c>
      <c r="ED45" s="183" t="str">
        <f t="shared" si="2"/>
        <v>SDH100142</v>
      </c>
      <c r="EE45">
        <v>10000</v>
      </c>
      <c r="EF45">
        <v>10000</v>
      </c>
      <c r="EG45">
        <v>10000</v>
      </c>
      <c r="EH45">
        <v>10000</v>
      </c>
      <c r="EI45">
        <v>10000</v>
      </c>
      <c r="EJ45">
        <v>10000</v>
      </c>
      <c r="EK45">
        <v>10000</v>
      </c>
      <c r="EL45">
        <v>10000</v>
      </c>
      <c r="EM45">
        <v>10000</v>
      </c>
      <c r="EN45">
        <v>10282</v>
      </c>
      <c r="EO45">
        <v>10282</v>
      </c>
      <c r="EP45">
        <v>10282</v>
      </c>
      <c r="EQ45">
        <v>10282</v>
      </c>
      <c r="ER45">
        <v>10282</v>
      </c>
      <c r="ES45">
        <v>10282</v>
      </c>
      <c r="ET45">
        <v>10282</v>
      </c>
      <c r="EU45">
        <v>10282</v>
      </c>
      <c r="EV45">
        <v>10282</v>
      </c>
      <c r="EW45">
        <v>10282</v>
      </c>
      <c r="EX45">
        <v>10282</v>
      </c>
      <c r="EY45">
        <v>10282</v>
      </c>
      <c r="EZ45">
        <v>10282</v>
      </c>
      <c r="FA45">
        <v>10282</v>
      </c>
      <c r="FB45">
        <v>10282</v>
      </c>
      <c r="FC45">
        <v>10282</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D45">
        <v>0</v>
      </c>
      <c r="HE45">
        <v>0</v>
      </c>
      <c r="HF45">
        <v>0</v>
      </c>
      <c r="HG45">
        <v>0</v>
      </c>
      <c r="HH45">
        <v>0</v>
      </c>
      <c r="HI45">
        <v>0</v>
      </c>
      <c r="HJ45">
        <v>0</v>
      </c>
      <c r="HK45">
        <v>0</v>
      </c>
      <c r="HL45">
        <v>0</v>
      </c>
      <c r="HM45">
        <v>0</v>
      </c>
      <c r="HN45">
        <v>0</v>
      </c>
      <c r="HO45">
        <v>0</v>
      </c>
      <c r="HP45">
        <v>0</v>
      </c>
      <c r="HQ45">
        <v>0</v>
      </c>
      <c r="HR45">
        <v>0</v>
      </c>
      <c r="HS45">
        <v>0</v>
      </c>
      <c r="HT45">
        <v>0</v>
      </c>
      <c r="HU45">
        <v>0</v>
      </c>
      <c r="HV45">
        <v>0</v>
      </c>
      <c r="HW45">
        <v>0</v>
      </c>
      <c r="HX45">
        <v>0</v>
      </c>
      <c r="HY45">
        <v>0</v>
      </c>
      <c r="HZ45">
        <v>0</v>
      </c>
      <c r="IA45">
        <v>0</v>
      </c>
      <c r="IB45">
        <v>0</v>
      </c>
      <c r="IC45">
        <v>0</v>
      </c>
      <c r="ID45">
        <v>0</v>
      </c>
      <c r="IE45">
        <v>0</v>
      </c>
      <c r="IF45">
        <v>0</v>
      </c>
      <c r="IG45">
        <v>0</v>
      </c>
      <c r="IH45">
        <v>0</v>
      </c>
      <c r="II45">
        <v>0</v>
      </c>
      <c r="IJ45">
        <v>0</v>
      </c>
      <c r="IK45">
        <v>0</v>
      </c>
    </row>
    <row r="46" spans="1:245" hidden="1">
      <c r="A46" s="340" t="s">
        <v>632</v>
      </c>
      <c r="B46" t="s">
        <v>1023</v>
      </c>
      <c r="F46">
        <v>1</v>
      </c>
      <c r="G46" s="422"/>
      <c r="H46">
        <v>43</v>
      </c>
      <c r="J46" t="str">
        <f t="shared" si="0"/>
        <v>SDH100143</v>
      </c>
      <c r="K46">
        <v>1010</v>
      </c>
      <c r="M46" s="340" t="s">
        <v>632</v>
      </c>
      <c r="N46" t="s">
        <v>1023</v>
      </c>
      <c r="O46">
        <v>1</v>
      </c>
      <c r="P46">
        <v>43</v>
      </c>
      <c r="Q46" s="183" t="str">
        <f t="shared" si="1"/>
        <v>SDH100143</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10706</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s="131"/>
      <c r="DZ46" s="340" t="s">
        <v>632</v>
      </c>
      <c r="EA46" t="s">
        <v>1023</v>
      </c>
      <c r="EB46">
        <v>1</v>
      </c>
      <c r="EC46">
        <v>43</v>
      </c>
      <c r="ED46" s="183" t="str">
        <f t="shared" si="2"/>
        <v>SDH100143</v>
      </c>
      <c r="EE46">
        <v>10000</v>
      </c>
      <c r="EF46">
        <v>10000</v>
      </c>
      <c r="EG46">
        <v>10000</v>
      </c>
      <c r="EH46">
        <v>10000</v>
      </c>
      <c r="EI46">
        <v>10000</v>
      </c>
      <c r="EJ46">
        <v>10000</v>
      </c>
      <c r="EK46">
        <v>10000</v>
      </c>
      <c r="EL46">
        <v>10000</v>
      </c>
      <c r="EM46">
        <v>10000</v>
      </c>
      <c r="EN46">
        <v>10706</v>
      </c>
      <c r="EO46">
        <v>10706</v>
      </c>
      <c r="EP46">
        <v>10706</v>
      </c>
      <c r="EQ46">
        <v>10706</v>
      </c>
      <c r="ER46">
        <v>10706</v>
      </c>
      <c r="ES46">
        <v>10706</v>
      </c>
      <c r="ET46">
        <v>10706</v>
      </c>
      <c r="EU46">
        <v>10706</v>
      </c>
      <c r="EV46">
        <v>10706</v>
      </c>
      <c r="EW46">
        <v>10706</v>
      </c>
      <c r="EX46">
        <v>10706</v>
      </c>
      <c r="EY46">
        <v>10706</v>
      </c>
      <c r="EZ46">
        <v>10706</v>
      </c>
      <c r="FA46">
        <v>10706</v>
      </c>
      <c r="FB46">
        <v>10706</v>
      </c>
      <c r="FC46">
        <v>10706</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D46">
        <v>0</v>
      </c>
      <c r="HE46">
        <v>0</v>
      </c>
      <c r="HF46">
        <v>0</v>
      </c>
      <c r="HG46">
        <v>0</v>
      </c>
      <c r="HH46">
        <v>0</v>
      </c>
      <c r="HI46">
        <v>0</v>
      </c>
      <c r="HJ46">
        <v>0</v>
      </c>
      <c r="HK46">
        <v>0</v>
      </c>
      <c r="HL46">
        <v>0</v>
      </c>
      <c r="HM46">
        <v>0</v>
      </c>
      <c r="HN46">
        <v>0</v>
      </c>
      <c r="HO46">
        <v>0</v>
      </c>
      <c r="HP46">
        <v>0</v>
      </c>
      <c r="HQ46">
        <v>0</v>
      </c>
      <c r="HR46">
        <v>0</v>
      </c>
      <c r="HS46">
        <v>0</v>
      </c>
      <c r="HT46">
        <v>0</v>
      </c>
      <c r="HU46">
        <v>0</v>
      </c>
      <c r="HV46">
        <v>0</v>
      </c>
      <c r="HW46">
        <v>0</v>
      </c>
      <c r="HX46">
        <v>0</v>
      </c>
      <c r="HY46">
        <v>0</v>
      </c>
      <c r="HZ46">
        <v>0</v>
      </c>
      <c r="IA46">
        <v>0</v>
      </c>
      <c r="IB46">
        <v>0</v>
      </c>
      <c r="IC46">
        <v>0</v>
      </c>
      <c r="ID46">
        <v>0</v>
      </c>
      <c r="IE46">
        <v>0</v>
      </c>
      <c r="IF46">
        <v>0</v>
      </c>
      <c r="IG46">
        <v>0</v>
      </c>
      <c r="IH46">
        <v>0</v>
      </c>
      <c r="II46">
        <v>0</v>
      </c>
      <c r="IJ46">
        <v>0</v>
      </c>
      <c r="IK46">
        <v>0</v>
      </c>
    </row>
    <row r="47" spans="1:245" hidden="1">
      <c r="A47" s="340" t="s">
        <v>632</v>
      </c>
      <c r="B47" t="s">
        <v>1023</v>
      </c>
      <c r="F47">
        <v>1</v>
      </c>
      <c r="G47" s="422"/>
      <c r="H47">
        <v>44</v>
      </c>
      <c r="J47" t="str">
        <f t="shared" si="0"/>
        <v>SDH100144</v>
      </c>
      <c r="K47">
        <v>1055</v>
      </c>
      <c r="M47" s="340" t="s">
        <v>632</v>
      </c>
      <c r="N47" t="s">
        <v>1023</v>
      </c>
      <c r="O47">
        <v>1</v>
      </c>
      <c r="P47">
        <v>44</v>
      </c>
      <c r="Q47" s="183" t="str">
        <f t="shared" si="1"/>
        <v>SDH100144</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11183</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s="131"/>
      <c r="DZ47" s="340" t="s">
        <v>632</v>
      </c>
      <c r="EA47" t="s">
        <v>1023</v>
      </c>
      <c r="EB47">
        <v>1</v>
      </c>
      <c r="EC47">
        <v>44</v>
      </c>
      <c r="ED47" s="183" t="str">
        <f t="shared" si="2"/>
        <v>SDH100144</v>
      </c>
      <c r="EE47">
        <v>10000</v>
      </c>
      <c r="EF47">
        <v>10000</v>
      </c>
      <c r="EG47">
        <v>10000</v>
      </c>
      <c r="EH47">
        <v>10000</v>
      </c>
      <c r="EI47">
        <v>10000</v>
      </c>
      <c r="EJ47">
        <v>10000</v>
      </c>
      <c r="EK47">
        <v>10000</v>
      </c>
      <c r="EL47">
        <v>10000</v>
      </c>
      <c r="EM47">
        <v>10064.700000000001</v>
      </c>
      <c r="EN47">
        <v>11183</v>
      </c>
      <c r="EO47">
        <v>11183</v>
      </c>
      <c r="EP47">
        <v>11183</v>
      </c>
      <c r="EQ47">
        <v>11183</v>
      </c>
      <c r="ER47">
        <v>11183</v>
      </c>
      <c r="ES47">
        <v>11183</v>
      </c>
      <c r="ET47">
        <v>11183</v>
      </c>
      <c r="EU47">
        <v>11183</v>
      </c>
      <c r="EV47">
        <v>11183</v>
      </c>
      <c r="EW47">
        <v>11183</v>
      </c>
      <c r="EX47">
        <v>11183</v>
      </c>
      <c r="EY47">
        <v>11183</v>
      </c>
      <c r="EZ47">
        <v>11183</v>
      </c>
      <c r="FA47">
        <v>11183</v>
      </c>
      <c r="FB47">
        <v>11183</v>
      </c>
      <c r="FC47">
        <v>11183</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D47">
        <v>0</v>
      </c>
      <c r="HE47">
        <v>0</v>
      </c>
      <c r="HF47">
        <v>0</v>
      </c>
      <c r="HG47">
        <v>0</v>
      </c>
      <c r="HH47">
        <v>0</v>
      </c>
      <c r="HI47">
        <v>0</v>
      </c>
      <c r="HJ47">
        <v>0</v>
      </c>
      <c r="HK47">
        <v>0</v>
      </c>
      <c r="HL47">
        <v>0</v>
      </c>
      <c r="HM47">
        <v>0</v>
      </c>
      <c r="HN47">
        <v>0</v>
      </c>
      <c r="HO47">
        <v>0</v>
      </c>
      <c r="HP47">
        <v>0</v>
      </c>
      <c r="HQ47">
        <v>0</v>
      </c>
      <c r="HR47">
        <v>0</v>
      </c>
      <c r="HS47">
        <v>0</v>
      </c>
      <c r="HT47">
        <v>0</v>
      </c>
      <c r="HU47">
        <v>0</v>
      </c>
      <c r="HV47">
        <v>0</v>
      </c>
      <c r="HW47">
        <v>0</v>
      </c>
      <c r="HX47">
        <v>0</v>
      </c>
      <c r="HY47">
        <v>0</v>
      </c>
      <c r="HZ47">
        <v>0</v>
      </c>
      <c r="IA47">
        <v>0</v>
      </c>
      <c r="IB47">
        <v>0</v>
      </c>
      <c r="IC47">
        <v>0</v>
      </c>
      <c r="ID47">
        <v>0</v>
      </c>
      <c r="IE47">
        <v>0</v>
      </c>
      <c r="IF47">
        <v>0</v>
      </c>
      <c r="IG47">
        <v>0</v>
      </c>
      <c r="IH47">
        <v>0</v>
      </c>
      <c r="II47">
        <v>0</v>
      </c>
      <c r="IJ47">
        <v>0</v>
      </c>
      <c r="IK47">
        <v>0</v>
      </c>
    </row>
    <row r="48" spans="1:245" hidden="1">
      <c r="A48" s="340" t="s">
        <v>632</v>
      </c>
      <c r="B48" t="s">
        <v>1023</v>
      </c>
      <c r="F48">
        <v>1</v>
      </c>
      <c r="G48" s="422"/>
      <c r="H48">
        <v>45</v>
      </c>
      <c r="J48" t="str">
        <f t="shared" si="0"/>
        <v>SDH100145</v>
      </c>
      <c r="K48">
        <v>1105</v>
      </c>
      <c r="M48" s="340" t="s">
        <v>632</v>
      </c>
      <c r="N48" t="s">
        <v>1023</v>
      </c>
      <c r="O48">
        <v>1</v>
      </c>
      <c r="P48">
        <v>45</v>
      </c>
      <c r="Q48" s="183" t="str">
        <f t="shared" si="1"/>
        <v>SDH100145</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11713</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s="131"/>
      <c r="DZ48" s="340" t="s">
        <v>632</v>
      </c>
      <c r="EA48" t="s">
        <v>1023</v>
      </c>
      <c r="EB48">
        <v>1</v>
      </c>
      <c r="EC48">
        <v>45</v>
      </c>
      <c r="ED48" s="183" t="str">
        <f t="shared" si="2"/>
        <v>SDH100145</v>
      </c>
      <c r="EE48">
        <v>10000</v>
      </c>
      <c r="EF48">
        <v>10000</v>
      </c>
      <c r="EG48">
        <v>10000</v>
      </c>
      <c r="EH48">
        <v>10000</v>
      </c>
      <c r="EI48">
        <v>10000</v>
      </c>
      <c r="EJ48">
        <v>10000</v>
      </c>
      <c r="EK48">
        <v>10000</v>
      </c>
      <c r="EL48">
        <v>10000</v>
      </c>
      <c r="EM48">
        <v>10541.7</v>
      </c>
      <c r="EN48">
        <v>11713</v>
      </c>
      <c r="EO48">
        <v>11713</v>
      </c>
      <c r="EP48">
        <v>11713</v>
      </c>
      <c r="EQ48">
        <v>11713</v>
      </c>
      <c r="ER48">
        <v>11713</v>
      </c>
      <c r="ES48">
        <v>11713</v>
      </c>
      <c r="ET48">
        <v>11713</v>
      </c>
      <c r="EU48">
        <v>11713</v>
      </c>
      <c r="EV48">
        <v>11713</v>
      </c>
      <c r="EW48">
        <v>11713</v>
      </c>
      <c r="EX48">
        <v>11713</v>
      </c>
      <c r="EY48">
        <v>11713</v>
      </c>
      <c r="EZ48">
        <v>11713</v>
      </c>
      <c r="FA48">
        <v>11713</v>
      </c>
      <c r="FB48">
        <v>11713</v>
      </c>
      <c r="FC48">
        <v>11713</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D48">
        <v>0</v>
      </c>
      <c r="HE48">
        <v>0</v>
      </c>
      <c r="HF48">
        <v>0</v>
      </c>
      <c r="HG48">
        <v>0</v>
      </c>
      <c r="HH48">
        <v>0</v>
      </c>
      <c r="HI48">
        <v>0</v>
      </c>
      <c r="HJ48">
        <v>0</v>
      </c>
      <c r="HK48">
        <v>0</v>
      </c>
      <c r="HL48">
        <v>0</v>
      </c>
      <c r="HM48">
        <v>0</v>
      </c>
      <c r="HN48">
        <v>0</v>
      </c>
      <c r="HO48">
        <v>0</v>
      </c>
      <c r="HP48">
        <v>0</v>
      </c>
      <c r="HQ48">
        <v>0</v>
      </c>
      <c r="HR48">
        <v>0</v>
      </c>
      <c r="HS48">
        <v>0</v>
      </c>
      <c r="HT48">
        <v>0</v>
      </c>
      <c r="HU48">
        <v>0</v>
      </c>
      <c r="HV48">
        <v>0</v>
      </c>
      <c r="HW48">
        <v>0</v>
      </c>
      <c r="HX48">
        <v>0</v>
      </c>
      <c r="HY48">
        <v>0</v>
      </c>
      <c r="HZ48">
        <v>0</v>
      </c>
      <c r="IA48">
        <v>0</v>
      </c>
      <c r="IB48">
        <v>0</v>
      </c>
      <c r="IC48">
        <v>0</v>
      </c>
      <c r="ID48">
        <v>0</v>
      </c>
      <c r="IE48">
        <v>0</v>
      </c>
      <c r="IF48">
        <v>0</v>
      </c>
      <c r="IG48">
        <v>0</v>
      </c>
      <c r="IH48">
        <v>0</v>
      </c>
      <c r="II48">
        <v>0</v>
      </c>
      <c r="IJ48">
        <v>0</v>
      </c>
      <c r="IK48">
        <v>0</v>
      </c>
    </row>
    <row r="49" spans="1:245" hidden="1">
      <c r="A49" s="340" t="s">
        <v>632</v>
      </c>
      <c r="B49" t="s">
        <v>1023</v>
      </c>
      <c r="F49">
        <v>1</v>
      </c>
      <c r="G49" s="422"/>
      <c r="H49">
        <v>46</v>
      </c>
      <c r="J49" t="str">
        <f t="shared" si="0"/>
        <v>SDH100146</v>
      </c>
      <c r="K49">
        <v>1145</v>
      </c>
      <c r="M49" s="340" t="s">
        <v>632</v>
      </c>
      <c r="N49" t="s">
        <v>1023</v>
      </c>
      <c r="O49">
        <v>1</v>
      </c>
      <c r="P49">
        <v>46</v>
      </c>
      <c r="Q49" s="183" t="str">
        <f t="shared" si="1"/>
        <v>SDH100146</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12137</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s="131"/>
      <c r="DZ49" s="340" t="s">
        <v>632</v>
      </c>
      <c r="EA49" t="s">
        <v>1023</v>
      </c>
      <c r="EB49">
        <v>1</v>
      </c>
      <c r="EC49">
        <v>46</v>
      </c>
      <c r="ED49" s="183" t="str">
        <f t="shared" si="2"/>
        <v>SDH100146</v>
      </c>
      <c r="EE49">
        <v>10000</v>
      </c>
      <c r="EF49">
        <v>10000</v>
      </c>
      <c r="EG49">
        <v>10000</v>
      </c>
      <c r="EH49">
        <v>10000</v>
      </c>
      <c r="EI49">
        <v>10000</v>
      </c>
      <c r="EJ49">
        <v>10000</v>
      </c>
      <c r="EK49">
        <v>10000</v>
      </c>
      <c r="EL49">
        <v>10000</v>
      </c>
      <c r="EM49">
        <v>10923.3</v>
      </c>
      <c r="EN49">
        <v>12137</v>
      </c>
      <c r="EO49">
        <v>12137</v>
      </c>
      <c r="EP49">
        <v>12137</v>
      </c>
      <c r="EQ49">
        <v>12137</v>
      </c>
      <c r="ER49">
        <v>12137</v>
      </c>
      <c r="ES49">
        <v>12137</v>
      </c>
      <c r="ET49">
        <v>12137</v>
      </c>
      <c r="EU49">
        <v>12137</v>
      </c>
      <c r="EV49">
        <v>12137</v>
      </c>
      <c r="EW49">
        <v>12137</v>
      </c>
      <c r="EX49">
        <v>12137</v>
      </c>
      <c r="EY49">
        <v>12137</v>
      </c>
      <c r="EZ49">
        <v>12137</v>
      </c>
      <c r="FA49">
        <v>12137</v>
      </c>
      <c r="FB49">
        <v>12137</v>
      </c>
      <c r="FC49">
        <v>12137</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D49">
        <v>0</v>
      </c>
      <c r="HE49">
        <v>0</v>
      </c>
      <c r="HF49">
        <v>0</v>
      </c>
      <c r="HG49">
        <v>0</v>
      </c>
      <c r="HH49">
        <v>0</v>
      </c>
      <c r="HI49">
        <v>0</v>
      </c>
      <c r="HJ49">
        <v>0</v>
      </c>
      <c r="HK49">
        <v>0</v>
      </c>
      <c r="HL49">
        <v>0</v>
      </c>
      <c r="HM49">
        <v>0</v>
      </c>
      <c r="HN49">
        <v>0</v>
      </c>
      <c r="HO49">
        <v>0</v>
      </c>
      <c r="HP49">
        <v>0</v>
      </c>
      <c r="HQ49">
        <v>0</v>
      </c>
      <c r="HR49">
        <v>0</v>
      </c>
      <c r="HS49">
        <v>0</v>
      </c>
      <c r="HT49">
        <v>0</v>
      </c>
      <c r="HU49">
        <v>0</v>
      </c>
      <c r="HV49">
        <v>0</v>
      </c>
      <c r="HW49">
        <v>0</v>
      </c>
      <c r="HX49">
        <v>0</v>
      </c>
      <c r="HY49">
        <v>0</v>
      </c>
      <c r="HZ49">
        <v>0</v>
      </c>
      <c r="IA49">
        <v>0</v>
      </c>
      <c r="IB49">
        <v>0</v>
      </c>
      <c r="IC49">
        <v>0</v>
      </c>
      <c r="ID49">
        <v>0</v>
      </c>
      <c r="IE49">
        <v>0</v>
      </c>
      <c r="IF49">
        <v>0</v>
      </c>
      <c r="IG49">
        <v>0</v>
      </c>
      <c r="IH49">
        <v>0</v>
      </c>
      <c r="II49">
        <v>0</v>
      </c>
      <c r="IJ49">
        <v>0</v>
      </c>
      <c r="IK49">
        <v>0</v>
      </c>
    </row>
    <row r="50" spans="1:245" hidden="1">
      <c r="A50" s="340" t="s">
        <v>632</v>
      </c>
      <c r="B50" t="s">
        <v>1023</v>
      </c>
      <c r="F50">
        <v>1</v>
      </c>
      <c r="G50" s="422"/>
      <c r="H50">
        <v>47</v>
      </c>
      <c r="J50" t="str">
        <f t="shared" si="0"/>
        <v>SDH100147</v>
      </c>
      <c r="K50">
        <v>1200</v>
      </c>
      <c r="M50" s="340" t="s">
        <v>632</v>
      </c>
      <c r="N50" t="s">
        <v>1023</v>
      </c>
      <c r="O50">
        <v>1</v>
      </c>
      <c r="P50">
        <v>47</v>
      </c>
      <c r="Q50" s="183" t="str">
        <f t="shared" si="1"/>
        <v>SDH100147</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12720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s="131"/>
      <c r="DZ50" s="340" t="s">
        <v>632</v>
      </c>
      <c r="EA50" t="s">
        <v>1023</v>
      </c>
      <c r="EB50">
        <v>1</v>
      </c>
      <c r="EC50">
        <v>47</v>
      </c>
      <c r="ED50" s="183" t="str">
        <f t="shared" si="2"/>
        <v>SDH100147</v>
      </c>
      <c r="EE50">
        <v>10000</v>
      </c>
      <c r="EF50">
        <v>10000</v>
      </c>
      <c r="EG50">
        <v>10000</v>
      </c>
      <c r="EH50">
        <v>10000</v>
      </c>
      <c r="EI50">
        <v>10000</v>
      </c>
      <c r="EJ50">
        <v>10000</v>
      </c>
      <c r="EK50">
        <v>10000</v>
      </c>
      <c r="EL50">
        <v>10176</v>
      </c>
      <c r="EM50">
        <v>11448</v>
      </c>
      <c r="EN50">
        <v>12720</v>
      </c>
      <c r="EO50">
        <v>12720</v>
      </c>
      <c r="EP50">
        <v>12720</v>
      </c>
      <c r="EQ50">
        <v>12720</v>
      </c>
      <c r="ER50">
        <v>12720</v>
      </c>
      <c r="ES50">
        <v>12720</v>
      </c>
      <c r="ET50">
        <v>12720</v>
      </c>
      <c r="EU50">
        <v>12720</v>
      </c>
      <c r="EV50">
        <v>12720</v>
      </c>
      <c r="EW50">
        <v>12720</v>
      </c>
      <c r="EX50">
        <v>12720</v>
      </c>
      <c r="EY50">
        <v>12720</v>
      </c>
      <c r="EZ50">
        <v>12720</v>
      </c>
      <c r="FA50">
        <v>12720</v>
      </c>
      <c r="FB50">
        <v>12720</v>
      </c>
      <c r="FC50">
        <v>12720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D50">
        <v>0</v>
      </c>
      <c r="HE50">
        <v>0</v>
      </c>
      <c r="HF50">
        <v>0</v>
      </c>
      <c r="HG50">
        <v>0</v>
      </c>
      <c r="HH50">
        <v>0</v>
      </c>
      <c r="HI50">
        <v>0</v>
      </c>
      <c r="HJ50">
        <v>0</v>
      </c>
      <c r="HK50">
        <v>0</v>
      </c>
      <c r="HL50">
        <v>0</v>
      </c>
      <c r="HM50">
        <v>0</v>
      </c>
      <c r="HN50">
        <v>0</v>
      </c>
      <c r="HO50">
        <v>0</v>
      </c>
      <c r="HP50">
        <v>0</v>
      </c>
      <c r="HQ50">
        <v>0</v>
      </c>
      <c r="HR50">
        <v>0</v>
      </c>
      <c r="HS50">
        <v>0</v>
      </c>
      <c r="HT50">
        <v>0</v>
      </c>
      <c r="HU50">
        <v>0</v>
      </c>
      <c r="HV50">
        <v>0</v>
      </c>
      <c r="HW50">
        <v>0</v>
      </c>
      <c r="HX50">
        <v>0</v>
      </c>
      <c r="HY50">
        <v>0</v>
      </c>
      <c r="HZ50">
        <v>0</v>
      </c>
      <c r="IA50">
        <v>0</v>
      </c>
      <c r="IB50">
        <v>0</v>
      </c>
      <c r="IC50">
        <v>0</v>
      </c>
      <c r="ID50">
        <v>0</v>
      </c>
      <c r="IE50">
        <v>0</v>
      </c>
      <c r="IF50">
        <v>0</v>
      </c>
      <c r="IG50">
        <v>0</v>
      </c>
      <c r="IH50">
        <v>0</v>
      </c>
      <c r="II50">
        <v>0</v>
      </c>
      <c r="IJ50">
        <v>0</v>
      </c>
      <c r="IK50">
        <v>0</v>
      </c>
    </row>
    <row r="51" spans="1:245" hidden="1">
      <c r="A51" s="340" t="s">
        <v>632</v>
      </c>
      <c r="B51" t="s">
        <v>1023</v>
      </c>
      <c r="F51">
        <v>1</v>
      </c>
      <c r="G51" s="422"/>
      <c r="H51">
        <v>48</v>
      </c>
      <c r="J51" t="str">
        <f t="shared" si="0"/>
        <v>SDH100148</v>
      </c>
      <c r="K51">
        <v>1250</v>
      </c>
      <c r="M51" s="340" t="s">
        <v>632</v>
      </c>
      <c r="N51" t="s">
        <v>1023</v>
      </c>
      <c r="O51">
        <v>1</v>
      </c>
      <c r="P51">
        <v>48</v>
      </c>
      <c r="Q51" s="183" t="str">
        <f t="shared" si="1"/>
        <v>SDH100148</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13250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s="131"/>
      <c r="DZ51" s="340" t="s">
        <v>632</v>
      </c>
      <c r="EA51" t="s">
        <v>1023</v>
      </c>
      <c r="EB51">
        <v>1</v>
      </c>
      <c r="EC51">
        <v>48</v>
      </c>
      <c r="ED51" s="183" t="str">
        <f t="shared" si="2"/>
        <v>SDH100148</v>
      </c>
      <c r="EE51">
        <v>10000</v>
      </c>
      <c r="EF51">
        <v>10000</v>
      </c>
      <c r="EG51">
        <v>10000</v>
      </c>
      <c r="EH51">
        <v>10000</v>
      </c>
      <c r="EI51">
        <v>10000</v>
      </c>
      <c r="EJ51">
        <v>10000</v>
      </c>
      <c r="EK51">
        <v>10000</v>
      </c>
      <c r="EL51">
        <v>10600</v>
      </c>
      <c r="EM51">
        <v>11925</v>
      </c>
      <c r="EN51">
        <v>13250</v>
      </c>
      <c r="EO51">
        <v>13250</v>
      </c>
      <c r="EP51">
        <v>13250</v>
      </c>
      <c r="EQ51">
        <v>13250</v>
      </c>
      <c r="ER51">
        <v>13250</v>
      </c>
      <c r="ES51">
        <v>13250</v>
      </c>
      <c r="ET51">
        <v>13250</v>
      </c>
      <c r="EU51">
        <v>13250</v>
      </c>
      <c r="EV51">
        <v>13250</v>
      </c>
      <c r="EW51">
        <v>13250</v>
      </c>
      <c r="EX51">
        <v>13250</v>
      </c>
      <c r="EY51">
        <v>13250</v>
      </c>
      <c r="EZ51">
        <v>13250</v>
      </c>
      <c r="FA51">
        <v>13250</v>
      </c>
      <c r="FB51">
        <v>13250</v>
      </c>
      <c r="FC51">
        <v>13250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D51">
        <v>0</v>
      </c>
      <c r="HE51">
        <v>0</v>
      </c>
      <c r="HF51">
        <v>0</v>
      </c>
      <c r="HG51">
        <v>0</v>
      </c>
      <c r="HH51">
        <v>0</v>
      </c>
      <c r="HI51">
        <v>0</v>
      </c>
      <c r="HJ51">
        <v>0</v>
      </c>
      <c r="HK51">
        <v>0</v>
      </c>
      <c r="HL51">
        <v>0</v>
      </c>
      <c r="HM51">
        <v>0</v>
      </c>
      <c r="HN51">
        <v>0</v>
      </c>
      <c r="HO51">
        <v>0</v>
      </c>
      <c r="HP51">
        <v>0</v>
      </c>
      <c r="HQ51">
        <v>0</v>
      </c>
      <c r="HR51">
        <v>0</v>
      </c>
      <c r="HS51">
        <v>0</v>
      </c>
      <c r="HT51">
        <v>0</v>
      </c>
      <c r="HU51">
        <v>0</v>
      </c>
      <c r="HV51">
        <v>0</v>
      </c>
      <c r="HW51">
        <v>0</v>
      </c>
      <c r="HX51">
        <v>0</v>
      </c>
      <c r="HY51">
        <v>0</v>
      </c>
      <c r="HZ51">
        <v>0</v>
      </c>
      <c r="IA51">
        <v>0</v>
      </c>
      <c r="IB51">
        <v>0</v>
      </c>
      <c r="IC51">
        <v>0</v>
      </c>
      <c r="ID51">
        <v>0</v>
      </c>
      <c r="IE51">
        <v>0</v>
      </c>
      <c r="IF51">
        <v>0</v>
      </c>
      <c r="IG51">
        <v>0</v>
      </c>
      <c r="IH51">
        <v>0</v>
      </c>
      <c r="II51">
        <v>0</v>
      </c>
      <c r="IJ51">
        <v>0</v>
      </c>
      <c r="IK51">
        <v>0</v>
      </c>
    </row>
    <row r="52" spans="1:245" hidden="1">
      <c r="A52" s="340" t="s">
        <v>632</v>
      </c>
      <c r="B52" t="s">
        <v>1023</v>
      </c>
      <c r="F52">
        <v>1</v>
      </c>
      <c r="G52" s="422"/>
      <c r="H52">
        <v>49</v>
      </c>
      <c r="J52" t="str">
        <f t="shared" si="0"/>
        <v>SDH100149</v>
      </c>
      <c r="K52">
        <v>1305</v>
      </c>
      <c r="M52" s="340" t="s">
        <v>632</v>
      </c>
      <c r="N52" t="s">
        <v>1023</v>
      </c>
      <c r="O52">
        <v>1</v>
      </c>
      <c r="P52">
        <v>49</v>
      </c>
      <c r="Q52" s="183" t="str">
        <f t="shared" si="1"/>
        <v>SDH100149</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13833</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s="131"/>
      <c r="DZ52" s="340" t="s">
        <v>632</v>
      </c>
      <c r="EA52" t="s">
        <v>1023</v>
      </c>
      <c r="EB52">
        <v>1</v>
      </c>
      <c r="EC52">
        <v>49</v>
      </c>
      <c r="ED52" s="183" t="str">
        <f t="shared" si="2"/>
        <v>SDH100149</v>
      </c>
      <c r="EE52">
        <v>10000</v>
      </c>
      <c r="EF52">
        <v>10000</v>
      </c>
      <c r="EG52">
        <v>10000</v>
      </c>
      <c r="EH52">
        <v>10000</v>
      </c>
      <c r="EI52">
        <v>10000</v>
      </c>
      <c r="EJ52">
        <v>10000</v>
      </c>
      <c r="EK52">
        <v>10000</v>
      </c>
      <c r="EL52">
        <v>11066.4</v>
      </c>
      <c r="EM52">
        <v>12449.7</v>
      </c>
      <c r="EN52">
        <v>13833</v>
      </c>
      <c r="EO52">
        <v>13833</v>
      </c>
      <c r="EP52">
        <v>13833</v>
      </c>
      <c r="EQ52">
        <v>13833</v>
      </c>
      <c r="ER52">
        <v>13833</v>
      </c>
      <c r="ES52">
        <v>13833</v>
      </c>
      <c r="ET52">
        <v>13833</v>
      </c>
      <c r="EU52">
        <v>13833</v>
      </c>
      <c r="EV52">
        <v>13833</v>
      </c>
      <c r="EW52">
        <v>13833</v>
      </c>
      <c r="EX52">
        <v>13833</v>
      </c>
      <c r="EY52">
        <v>13833</v>
      </c>
      <c r="EZ52">
        <v>13833</v>
      </c>
      <c r="FA52">
        <v>13833</v>
      </c>
      <c r="FB52">
        <v>13833</v>
      </c>
      <c r="FC52">
        <v>13833</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D52">
        <v>0</v>
      </c>
      <c r="HE52">
        <v>0</v>
      </c>
      <c r="HF52">
        <v>0</v>
      </c>
      <c r="HG52">
        <v>0</v>
      </c>
      <c r="HH52">
        <v>0</v>
      </c>
      <c r="HI52">
        <v>0</v>
      </c>
      <c r="HJ52">
        <v>0</v>
      </c>
      <c r="HK52">
        <v>0</v>
      </c>
      <c r="HL52">
        <v>0</v>
      </c>
      <c r="HM52">
        <v>0</v>
      </c>
      <c r="HN52">
        <v>0</v>
      </c>
      <c r="HO52">
        <v>0</v>
      </c>
      <c r="HP52">
        <v>0</v>
      </c>
      <c r="HQ52">
        <v>0</v>
      </c>
      <c r="HR52">
        <v>0</v>
      </c>
      <c r="HS52">
        <v>0</v>
      </c>
      <c r="HT52">
        <v>0</v>
      </c>
      <c r="HU52">
        <v>0</v>
      </c>
      <c r="HV52">
        <v>0</v>
      </c>
      <c r="HW52">
        <v>0</v>
      </c>
      <c r="HX52">
        <v>0</v>
      </c>
      <c r="HY52">
        <v>0</v>
      </c>
      <c r="HZ52">
        <v>0</v>
      </c>
      <c r="IA52">
        <v>0</v>
      </c>
      <c r="IB52">
        <v>0</v>
      </c>
      <c r="IC52">
        <v>0</v>
      </c>
      <c r="ID52">
        <v>0</v>
      </c>
      <c r="IE52">
        <v>0</v>
      </c>
      <c r="IF52">
        <v>0</v>
      </c>
      <c r="IG52">
        <v>0</v>
      </c>
      <c r="IH52">
        <v>0</v>
      </c>
      <c r="II52">
        <v>0</v>
      </c>
      <c r="IJ52">
        <v>0</v>
      </c>
      <c r="IK52">
        <v>0</v>
      </c>
    </row>
    <row r="53" spans="1:245" hidden="1">
      <c r="A53" s="340" t="s">
        <v>632</v>
      </c>
      <c r="B53" t="s">
        <v>1023</v>
      </c>
      <c r="F53">
        <v>1</v>
      </c>
      <c r="G53" s="422"/>
      <c r="H53">
        <v>50</v>
      </c>
      <c r="J53" t="str">
        <f t="shared" si="0"/>
        <v>SDH100150</v>
      </c>
      <c r="K53">
        <v>1365</v>
      </c>
      <c r="M53" s="340" t="s">
        <v>632</v>
      </c>
      <c r="N53" t="s">
        <v>1023</v>
      </c>
      <c r="O53">
        <v>1</v>
      </c>
      <c r="P53">
        <v>50</v>
      </c>
      <c r="Q53" s="183" t="str">
        <f t="shared" si="1"/>
        <v>SDH100150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14469</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s="131"/>
      <c r="DZ53" s="340" t="s">
        <v>632</v>
      </c>
      <c r="EA53" t="s">
        <v>1023</v>
      </c>
      <c r="EB53">
        <v>1</v>
      </c>
      <c r="EC53">
        <v>50</v>
      </c>
      <c r="ED53" s="183" t="str">
        <f t="shared" si="2"/>
        <v>SDH100150</v>
      </c>
      <c r="EE53">
        <v>10000</v>
      </c>
      <c r="EF53">
        <v>10000</v>
      </c>
      <c r="EG53">
        <v>10000</v>
      </c>
      <c r="EH53">
        <v>10000</v>
      </c>
      <c r="EI53">
        <v>10000</v>
      </c>
      <c r="EJ53">
        <v>10000</v>
      </c>
      <c r="EK53">
        <v>10128.299999999999</v>
      </c>
      <c r="EL53">
        <v>11575.2</v>
      </c>
      <c r="EM53">
        <v>13022.1</v>
      </c>
      <c r="EN53">
        <v>14469</v>
      </c>
      <c r="EO53">
        <v>14469</v>
      </c>
      <c r="EP53">
        <v>14469</v>
      </c>
      <c r="EQ53">
        <v>14469</v>
      </c>
      <c r="ER53">
        <v>14469</v>
      </c>
      <c r="ES53">
        <v>14469</v>
      </c>
      <c r="ET53">
        <v>14469</v>
      </c>
      <c r="EU53">
        <v>14469</v>
      </c>
      <c r="EV53">
        <v>14469</v>
      </c>
      <c r="EW53">
        <v>14469</v>
      </c>
      <c r="EX53">
        <v>14469</v>
      </c>
      <c r="EY53">
        <v>14469</v>
      </c>
      <c r="EZ53">
        <v>14469</v>
      </c>
      <c r="FA53">
        <v>14469</v>
      </c>
      <c r="FB53">
        <v>14469</v>
      </c>
      <c r="FC53">
        <v>14469</v>
      </c>
      <c r="FD53">
        <v>0</v>
      </c>
      <c r="FE53">
        <v>0</v>
      </c>
      <c r="FF53">
        <v>0</v>
      </c>
      <c r="FG53">
        <v>0</v>
      </c>
      <c r="FH53">
        <v>0</v>
      </c>
      <c r="FI53">
        <v>0</v>
      </c>
      <c r="FJ53">
        <v>0</v>
      </c>
      <c r="FK53">
        <v>0</v>
      </c>
      <c r="FL53">
        <v>0</v>
      </c>
      <c r="FM53">
        <v>0</v>
      </c>
      <c r="FN53">
        <v>0</v>
      </c>
      <c r="FO53">
        <v>0</v>
      </c>
      <c r="FP53">
        <v>0</v>
      </c>
      <c r="FQ53">
        <v>0</v>
      </c>
      <c r="FR53">
        <v>0</v>
      </c>
      <c r="FS53">
        <v>0</v>
      </c>
      <c r="FT53">
        <v>0</v>
      </c>
      <c r="FU53">
        <v>0</v>
      </c>
      <c r="FV53">
        <v>0</v>
      </c>
      <c r="FW53">
        <v>0</v>
      </c>
      <c r="FX53">
        <v>0</v>
      </c>
      <c r="FY53">
        <v>0</v>
      </c>
      <c r="FZ53">
        <v>0</v>
      </c>
      <c r="GA53">
        <v>0</v>
      </c>
      <c r="GB53">
        <v>0</v>
      </c>
      <c r="GC53">
        <v>0</v>
      </c>
      <c r="GD53">
        <v>0</v>
      </c>
      <c r="GE53">
        <v>0</v>
      </c>
      <c r="GF53">
        <v>0</v>
      </c>
      <c r="GG53">
        <v>0</v>
      </c>
      <c r="GH53">
        <v>0</v>
      </c>
      <c r="GI53">
        <v>0</v>
      </c>
      <c r="GJ53">
        <v>0</v>
      </c>
      <c r="GK53">
        <v>0</v>
      </c>
      <c r="GL53">
        <v>0</v>
      </c>
      <c r="GM53">
        <v>0</v>
      </c>
      <c r="GN53">
        <v>0</v>
      </c>
      <c r="GO53">
        <v>0</v>
      </c>
      <c r="GP53">
        <v>0</v>
      </c>
      <c r="GQ53">
        <v>0</v>
      </c>
      <c r="GR53">
        <v>0</v>
      </c>
      <c r="GS53">
        <v>0</v>
      </c>
      <c r="GT53">
        <v>0</v>
      </c>
      <c r="GU53">
        <v>0</v>
      </c>
      <c r="GV53">
        <v>0</v>
      </c>
      <c r="GW53">
        <v>0</v>
      </c>
      <c r="GX53">
        <v>0</v>
      </c>
      <c r="GY53">
        <v>0</v>
      </c>
      <c r="GZ53">
        <v>0</v>
      </c>
      <c r="HA53">
        <v>0</v>
      </c>
      <c r="HB53">
        <v>0</v>
      </c>
      <c r="HC53">
        <v>0</v>
      </c>
      <c r="HD53">
        <v>0</v>
      </c>
      <c r="HE53">
        <v>0</v>
      </c>
      <c r="HF53">
        <v>0</v>
      </c>
      <c r="HG53">
        <v>0</v>
      </c>
      <c r="HH53">
        <v>0</v>
      </c>
      <c r="HI53">
        <v>0</v>
      </c>
      <c r="HJ53">
        <v>0</v>
      </c>
      <c r="HK53">
        <v>0</v>
      </c>
      <c r="HL53">
        <v>0</v>
      </c>
      <c r="HM53">
        <v>0</v>
      </c>
      <c r="HN53">
        <v>0</v>
      </c>
      <c r="HO53">
        <v>0</v>
      </c>
      <c r="HP53">
        <v>0</v>
      </c>
      <c r="HQ53">
        <v>0</v>
      </c>
      <c r="HR53">
        <v>0</v>
      </c>
      <c r="HS53">
        <v>0</v>
      </c>
      <c r="HT53">
        <v>0</v>
      </c>
      <c r="HU53">
        <v>0</v>
      </c>
      <c r="HV53">
        <v>0</v>
      </c>
      <c r="HW53">
        <v>0</v>
      </c>
      <c r="HX53">
        <v>0</v>
      </c>
      <c r="HY53">
        <v>0</v>
      </c>
      <c r="HZ53">
        <v>0</v>
      </c>
      <c r="IA53">
        <v>0</v>
      </c>
      <c r="IB53">
        <v>0</v>
      </c>
      <c r="IC53">
        <v>0</v>
      </c>
      <c r="ID53">
        <v>0</v>
      </c>
      <c r="IE53">
        <v>0</v>
      </c>
      <c r="IF53">
        <v>0</v>
      </c>
      <c r="IG53">
        <v>0</v>
      </c>
      <c r="IH53">
        <v>0</v>
      </c>
      <c r="II53">
        <v>0</v>
      </c>
      <c r="IJ53">
        <v>0</v>
      </c>
      <c r="IK53">
        <v>0</v>
      </c>
    </row>
    <row r="54" spans="1:245" hidden="1">
      <c r="A54" s="340" t="s">
        <v>632</v>
      </c>
      <c r="B54" t="s">
        <v>1023</v>
      </c>
      <c r="F54">
        <v>1</v>
      </c>
      <c r="G54" s="422"/>
      <c r="H54">
        <v>51</v>
      </c>
      <c r="J54" t="str">
        <f t="shared" si="0"/>
        <v>SDH100151</v>
      </c>
      <c r="K54">
        <v>1445</v>
      </c>
      <c r="M54" s="340" t="s">
        <v>632</v>
      </c>
      <c r="N54" t="s">
        <v>1023</v>
      </c>
      <c r="O54">
        <v>1</v>
      </c>
      <c r="P54" s="422">
        <v>51</v>
      </c>
      <c r="Q54" s="183" t="str">
        <f t="shared" si="1"/>
        <v>SDH100151</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15317</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s="131"/>
      <c r="DZ54" s="340" t="s">
        <v>632</v>
      </c>
      <c r="EA54" t="s">
        <v>1023</v>
      </c>
      <c r="EB54">
        <v>1</v>
      </c>
      <c r="EC54" s="422">
        <v>51</v>
      </c>
      <c r="ED54" s="183" t="str">
        <f t="shared" si="2"/>
        <v>SDH100151</v>
      </c>
      <c r="EE54">
        <v>10000</v>
      </c>
      <c r="EF54">
        <v>10000</v>
      </c>
      <c r="EG54">
        <v>10000</v>
      </c>
      <c r="EH54">
        <v>10000</v>
      </c>
      <c r="EI54">
        <v>10000</v>
      </c>
      <c r="EJ54">
        <v>10000</v>
      </c>
      <c r="EK54">
        <v>10721.9</v>
      </c>
      <c r="EL54">
        <v>12253.6</v>
      </c>
      <c r="EM54">
        <v>13785.3</v>
      </c>
      <c r="EN54">
        <v>15317</v>
      </c>
      <c r="EO54">
        <v>15317</v>
      </c>
      <c r="EP54">
        <v>15317</v>
      </c>
      <c r="EQ54">
        <v>15317</v>
      </c>
      <c r="ER54">
        <v>15317</v>
      </c>
      <c r="ES54">
        <v>15317</v>
      </c>
      <c r="ET54">
        <v>15317</v>
      </c>
      <c r="EU54">
        <v>15317</v>
      </c>
      <c r="EV54">
        <v>15317</v>
      </c>
      <c r="EW54">
        <v>15317</v>
      </c>
      <c r="EX54">
        <v>15317</v>
      </c>
      <c r="EY54">
        <v>15317</v>
      </c>
      <c r="EZ54">
        <v>15317</v>
      </c>
      <c r="FA54">
        <v>15317</v>
      </c>
      <c r="FB54">
        <v>15317</v>
      </c>
      <c r="FC54">
        <v>15317</v>
      </c>
      <c r="FD54">
        <v>0</v>
      </c>
      <c r="FE54">
        <v>0</v>
      </c>
      <c r="FF54">
        <v>0</v>
      </c>
      <c r="FG54">
        <v>0</v>
      </c>
      <c r="FH54">
        <v>0</v>
      </c>
      <c r="FI54">
        <v>0</v>
      </c>
      <c r="FJ54">
        <v>0</v>
      </c>
      <c r="FK54">
        <v>0</v>
      </c>
      <c r="FL54">
        <v>0</v>
      </c>
      <c r="FM54">
        <v>0</v>
      </c>
      <c r="FN54">
        <v>0</v>
      </c>
      <c r="FO54">
        <v>0</v>
      </c>
      <c r="FP54">
        <v>0</v>
      </c>
      <c r="FQ54">
        <v>0</v>
      </c>
      <c r="FR54">
        <v>0</v>
      </c>
      <c r="FS54">
        <v>0</v>
      </c>
      <c r="FT54">
        <v>0</v>
      </c>
      <c r="FU54">
        <v>0</v>
      </c>
      <c r="FV54">
        <v>0</v>
      </c>
      <c r="FW54">
        <v>0</v>
      </c>
      <c r="FX54">
        <v>0</v>
      </c>
      <c r="FY54">
        <v>0</v>
      </c>
      <c r="FZ54">
        <v>0</v>
      </c>
      <c r="GA54">
        <v>0</v>
      </c>
      <c r="GB54">
        <v>0</v>
      </c>
      <c r="GC54">
        <v>0</v>
      </c>
      <c r="GD54">
        <v>0</v>
      </c>
      <c r="GE54">
        <v>0</v>
      </c>
      <c r="GF54">
        <v>0</v>
      </c>
      <c r="GG54">
        <v>0</v>
      </c>
      <c r="GH54">
        <v>0</v>
      </c>
      <c r="GI54">
        <v>0</v>
      </c>
      <c r="GJ54">
        <v>0</v>
      </c>
      <c r="GK54">
        <v>0</v>
      </c>
      <c r="GL54">
        <v>0</v>
      </c>
      <c r="GM54">
        <v>0</v>
      </c>
      <c r="GN54">
        <v>0</v>
      </c>
      <c r="GO54">
        <v>0</v>
      </c>
      <c r="GP54">
        <v>0</v>
      </c>
      <c r="GQ54">
        <v>0</v>
      </c>
      <c r="GR54">
        <v>0</v>
      </c>
      <c r="GS54">
        <v>0</v>
      </c>
      <c r="GT54">
        <v>0</v>
      </c>
      <c r="GU54">
        <v>0</v>
      </c>
      <c r="GV54">
        <v>0</v>
      </c>
      <c r="GW54">
        <v>0</v>
      </c>
      <c r="GX54">
        <v>0</v>
      </c>
      <c r="GY54">
        <v>0</v>
      </c>
      <c r="GZ54">
        <v>0</v>
      </c>
      <c r="HA54">
        <v>0</v>
      </c>
      <c r="HB54">
        <v>0</v>
      </c>
      <c r="HC54">
        <v>0</v>
      </c>
      <c r="HD54">
        <v>0</v>
      </c>
      <c r="HE54">
        <v>0</v>
      </c>
      <c r="HF54">
        <v>0</v>
      </c>
      <c r="HG54">
        <v>0</v>
      </c>
      <c r="HH54">
        <v>0</v>
      </c>
      <c r="HI54">
        <v>0</v>
      </c>
      <c r="HJ54">
        <v>0</v>
      </c>
      <c r="HK54">
        <v>0</v>
      </c>
      <c r="HL54">
        <v>0</v>
      </c>
      <c r="HM54">
        <v>0</v>
      </c>
      <c r="HN54">
        <v>0</v>
      </c>
      <c r="HO54">
        <v>0</v>
      </c>
      <c r="HP54">
        <v>0</v>
      </c>
      <c r="HQ54">
        <v>0</v>
      </c>
      <c r="HR54">
        <v>0</v>
      </c>
      <c r="HS54">
        <v>0</v>
      </c>
      <c r="HT54">
        <v>0</v>
      </c>
      <c r="HU54">
        <v>0</v>
      </c>
      <c r="HV54">
        <v>0</v>
      </c>
      <c r="HW54">
        <v>0</v>
      </c>
      <c r="HX54">
        <v>0</v>
      </c>
      <c r="HY54">
        <v>0</v>
      </c>
      <c r="HZ54">
        <v>0</v>
      </c>
      <c r="IA54">
        <v>0</v>
      </c>
      <c r="IB54">
        <v>0</v>
      </c>
      <c r="IC54">
        <v>0</v>
      </c>
      <c r="ID54">
        <v>0</v>
      </c>
      <c r="IE54">
        <v>0</v>
      </c>
      <c r="IF54">
        <v>0</v>
      </c>
      <c r="IG54">
        <v>0</v>
      </c>
      <c r="IH54">
        <v>0</v>
      </c>
      <c r="II54">
        <v>0</v>
      </c>
      <c r="IJ54">
        <v>0</v>
      </c>
      <c r="IK54">
        <v>0</v>
      </c>
    </row>
    <row r="55" spans="1:245" hidden="1">
      <c r="A55" s="340" t="s">
        <v>632</v>
      </c>
      <c r="B55" t="s">
        <v>1023</v>
      </c>
      <c r="F55">
        <v>1</v>
      </c>
      <c r="G55" s="422"/>
      <c r="H55">
        <v>52</v>
      </c>
      <c r="J55" t="str">
        <f t="shared" si="0"/>
        <v>SDH100152</v>
      </c>
      <c r="K55">
        <v>1515</v>
      </c>
      <c r="M55" s="340" t="s">
        <v>632</v>
      </c>
      <c r="N55" t="s">
        <v>1023</v>
      </c>
      <c r="O55">
        <v>1</v>
      </c>
      <c r="P55">
        <v>52</v>
      </c>
      <c r="Q55" s="183" t="str">
        <f t="shared" si="1"/>
        <v>SDH100152</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16059.000000000002</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s="131"/>
      <c r="DZ55" s="340" t="s">
        <v>632</v>
      </c>
      <c r="EA55" t="s">
        <v>1023</v>
      </c>
      <c r="EB55">
        <v>1</v>
      </c>
      <c r="EC55">
        <v>52</v>
      </c>
      <c r="ED55" s="183" t="str">
        <f t="shared" si="2"/>
        <v>SDH100152</v>
      </c>
      <c r="EE55">
        <v>10000</v>
      </c>
      <c r="EF55">
        <v>10000</v>
      </c>
      <c r="EG55">
        <v>10000</v>
      </c>
      <c r="EH55">
        <v>10000</v>
      </c>
      <c r="EI55">
        <v>10000</v>
      </c>
      <c r="EJ55">
        <v>10000</v>
      </c>
      <c r="EK55">
        <v>11241.3</v>
      </c>
      <c r="EL55">
        <v>12847.2</v>
      </c>
      <c r="EM55">
        <v>14453.1</v>
      </c>
      <c r="EN55">
        <v>16059</v>
      </c>
      <c r="EO55">
        <v>16059</v>
      </c>
      <c r="EP55">
        <v>16059</v>
      </c>
      <c r="EQ55">
        <v>16059</v>
      </c>
      <c r="ER55">
        <v>16059</v>
      </c>
      <c r="ES55">
        <v>16059</v>
      </c>
      <c r="ET55">
        <v>16059</v>
      </c>
      <c r="EU55">
        <v>16059</v>
      </c>
      <c r="EV55">
        <v>16059</v>
      </c>
      <c r="EW55">
        <v>16059</v>
      </c>
      <c r="EX55">
        <v>16059</v>
      </c>
      <c r="EY55">
        <v>16059</v>
      </c>
      <c r="EZ55">
        <v>16059</v>
      </c>
      <c r="FA55">
        <v>16059</v>
      </c>
      <c r="FB55">
        <v>16059</v>
      </c>
      <c r="FC55">
        <v>16059</v>
      </c>
      <c r="FD55">
        <v>0</v>
      </c>
      <c r="FE55">
        <v>0</v>
      </c>
      <c r="FF55">
        <v>0</v>
      </c>
      <c r="FG55">
        <v>0</v>
      </c>
      <c r="FH55">
        <v>0</v>
      </c>
      <c r="FI55">
        <v>0</v>
      </c>
      <c r="FJ55">
        <v>0</v>
      </c>
      <c r="FK55">
        <v>0</v>
      </c>
      <c r="FL55">
        <v>0</v>
      </c>
      <c r="FM55">
        <v>0</v>
      </c>
      <c r="FN55">
        <v>0</v>
      </c>
      <c r="FO55">
        <v>0</v>
      </c>
      <c r="FP55">
        <v>0</v>
      </c>
      <c r="FQ55">
        <v>0</v>
      </c>
      <c r="FR55">
        <v>0</v>
      </c>
      <c r="FS55">
        <v>0</v>
      </c>
      <c r="FT55">
        <v>0</v>
      </c>
      <c r="FU55">
        <v>0</v>
      </c>
      <c r="FV55">
        <v>0</v>
      </c>
      <c r="FW55">
        <v>0</v>
      </c>
      <c r="FX55">
        <v>0</v>
      </c>
      <c r="FY55">
        <v>0</v>
      </c>
      <c r="FZ55">
        <v>0</v>
      </c>
      <c r="GA55">
        <v>0</v>
      </c>
      <c r="GB55">
        <v>0</v>
      </c>
      <c r="GC55">
        <v>0</v>
      </c>
      <c r="GD55">
        <v>0</v>
      </c>
      <c r="GE55">
        <v>0</v>
      </c>
      <c r="GF55">
        <v>0</v>
      </c>
      <c r="GG55">
        <v>0</v>
      </c>
      <c r="GH55">
        <v>0</v>
      </c>
      <c r="GI55">
        <v>0</v>
      </c>
      <c r="GJ55">
        <v>0</v>
      </c>
      <c r="GK55">
        <v>0</v>
      </c>
      <c r="GL55">
        <v>0</v>
      </c>
      <c r="GM55">
        <v>0</v>
      </c>
      <c r="GN55">
        <v>0</v>
      </c>
      <c r="GO55">
        <v>0</v>
      </c>
      <c r="GP55">
        <v>0</v>
      </c>
      <c r="GQ55">
        <v>0</v>
      </c>
      <c r="GR55">
        <v>0</v>
      </c>
      <c r="GS55">
        <v>0</v>
      </c>
      <c r="GT55">
        <v>0</v>
      </c>
      <c r="GU55">
        <v>0</v>
      </c>
      <c r="GV55">
        <v>0</v>
      </c>
      <c r="GW55">
        <v>0</v>
      </c>
      <c r="GX55">
        <v>0</v>
      </c>
      <c r="GY55">
        <v>0</v>
      </c>
      <c r="GZ55">
        <v>0</v>
      </c>
      <c r="HA55">
        <v>0</v>
      </c>
      <c r="HB55">
        <v>0</v>
      </c>
      <c r="HC55">
        <v>0</v>
      </c>
      <c r="HD55">
        <v>0</v>
      </c>
      <c r="HE55">
        <v>0</v>
      </c>
      <c r="HF55">
        <v>0</v>
      </c>
      <c r="HG55">
        <v>0</v>
      </c>
      <c r="HH55">
        <v>0</v>
      </c>
      <c r="HI55">
        <v>0</v>
      </c>
      <c r="HJ55">
        <v>0</v>
      </c>
      <c r="HK55">
        <v>0</v>
      </c>
      <c r="HL55">
        <v>0</v>
      </c>
      <c r="HM55">
        <v>0</v>
      </c>
      <c r="HN55">
        <v>0</v>
      </c>
      <c r="HO55">
        <v>0</v>
      </c>
      <c r="HP55">
        <v>0</v>
      </c>
      <c r="HQ55">
        <v>0</v>
      </c>
      <c r="HR55">
        <v>0</v>
      </c>
      <c r="HS55">
        <v>0</v>
      </c>
      <c r="HT55">
        <v>0</v>
      </c>
      <c r="HU55">
        <v>0</v>
      </c>
      <c r="HV55">
        <v>0</v>
      </c>
      <c r="HW55">
        <v>0</v>
      </c>
      <c r="HX55">
        <v>0</v>
      </c>
      <c r="HY55">
        <v>0</v>
      </c>
      <c r="HZ55">
        <v>0</v>
      </c>
      <c r="IA55">
        <v>0</v>
      </c>
      <c r="IB55">
        <v>0</v>
      </c>
      <c r="IC55">
        <v>0</v>
      </c>
      <c r="ID55">
        <v>0</v>
      </c>
      <c r="IE55">
        <v>0</v>
      </c>
      <c r="IF55">
        <v>0</v>
      </c>
      <c r="IG55">
        <v>0</v>
      </c>
      <c r="IH55">
        <v>0</v>
      </c>
      <c r="II55">
        <v>0</v>
      </c>
      <c r="IJ55">
        <v>0</v>
      </c>
      <c r="IK55">
        <v>0</v>
      </c>
    </row>
    <row r="56" spans="1:245" hidden="1">
      <c r="A56" s="340" t="s">
        <v>632</v>
      </c>
      <c r="B56" t="s">
        <v>1023</v>
      </c>
      <c r="F56">
        <v>1</v>
      </c>
      <c r="G56" s="422"/>
      <c r="H56">
        <v>53</v>
      </c>
      <c r="J56" t="str">
        <f t="shared" si="0"/>
        <v>SDH100153</v>
      </c>
      <c r="K56">
        <v>1600</v>
      </c>
      <c r="M56" s="340" t="s">
        <v>632</v>
      </c>
      <c r="N56" t="s">
        <v>1023</v>
      </c>
      <c r="O56">
        <v>1</v>
      </c>
      <c r="P56">
        <v>53</v>
      </c>
      <c r="Q56" s="183" t="str">
        <f t="shared" si="1"/>
        <v>SDH100153</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16960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s="131"/>
      <c r="DZ56" s="340" t="s">
        <v>632</v>
      </c>
      <c r="EA56" t="s">
        <v>1023</v>
      </c>
      <c r="EB56">
        <v>1</v>
      </c>
      <c r="EC56">
        <v>53</v>
      </c>
      <c r="ED56" s="183" t="str">
        <f t="shared" si="2"/>
        <v>SDH100153</v>
      </c>
      <c r="EE56">
        <v>10000</v>
      </c>
      <c r="EF56">
        <v>10000</v>
      </c>
      <c r="EG56">
        <v>10000</v>
      </c>
      <c r="EH56">
        <v>10000</v>
      </c>
      <c r="EI56">
        <v>10000</v>
      </c>
      <c r="EJ56">
        <v>10176</v>
      </c>
      <c r="EK56">
        <v>11872</v>
      </c>
      <c r="EL56">
        <v>13568</v>
      </c>
      <c r="EM56">
        <v>15264</v>
      </c>
      <c r="EN56">
        <v>16960</v>
      </c>
      <c r="EO56">
        <v>16960</v>
      </c>
      <c r="EP56">
        <v>16960</v>
      </c>
      <c r="EQ56">
        <v>16960</v>
      </c>
      <c r="ER56">
        <v>16960</v>
      </c>
      <c r="ES56">
        <v>16960</v>
      </c>
      <c r="ET56">
        <v>16960</v>
      </c>
      <c r="EU56">
        <v>16960</v>
      </c>
      <c r="EV56">
        <v>16960</v>
      </c>
      <c r="EW56">
        <v>16960</v>
      </c>
      <c r="EX56">
        <v>16960</v>
      </c>
      <c r="EY56">
        <v>16960</v>
      </c>
      <c r="EZ56">
        <v>16960</v>
      </c>
      <c r="FA56">
        <v>16960</v>
      </c>
      <c r="FB56">
        <v>16960</v>
      </c>
      <c r="FC56">
        <v>16960</v>
      </c>
      <c r="FD56">
        <v>0</v>
      </c>
      <c r="FE56">
        <v>0</v>
      </c>
      <c r="FF56">
        <v>0</v>
      </c>
      <c r="FG56">
        <v>0</v>
      </c>
      <c r="FH56">
        <v>0</v>
      </c>
      <c r="FI56">
        <v>0</v>
      </c>
      <c r="FJ56">
        <v>0</v>
      </c>
      <c r="FK56">
        <v>0</v>
      </c>
      <c r="FL56">
        <v>0</v>
      </c>
      <c r="FM56">
        <v>0</v>
      </c>
      <c r="FN56">
        <v>0</v>
      </c>
      <c r="FO56">
        <v>0</v>
      </c>
      <c r="FP56">
        <v>0</v>
      </c>
      <c r="FQ56">
        <v>0</v>
      </c>
      <c r="FR56">
        <v>0</v>
      </c>
      <c r="FS56">
        <v>0</v>
      </c>
      <c r="FT56">
        <v>0</v>
      </c>
      <c r="FU56">
        <v>0</v>
      </c>
      <c r="FV56">
        <v>0</v>
      </c>
      <c r="FW56">
        <v>0</v>
      </c>
      <c r="FX56">
        <v>0</v>
      </c>
      <c r="FY56">
        <v>0</v>
      </c>
      <c r="FZ56">
        <v>0</v>
      </c>
      <c r="GA56">
        <v>0</v>
      </c>
      <c r="GB56">
        <v>0</v>
      </c>
      <c r="GC56">
        <v>0</v>
      </c>
      <c r="GD56">
        <v>0</v>
      </c>
      <c r="GE56">
        <v>0</v>
      </c>
      <c r="GF56">
        <v>0</v>
      </c>
      <c r="GG56">
        <v>0</v>
      </c>
      <c r="GH56">
        <v>0</v>
      </c>
      <c r="GI56">
        <v>0</v>
      </c>
      <c r="GJ56">
        <v>0</v>
      </c>
      <c r="GK56">
        <v>0</v>
      </c>
      <c r="GL56">
        <v>0</v>
      </c>
      <c r="GM56">
        <v>0</v>
      </c>
      <c r="GN56">
        <v>0</v>
      </c>
      <c r="GO56">
        <v>0</v>
      </c>
      <c r="GP56">
        <v>0</v>
      </c>
      <c r="GQ56">
        <v>0</v>
      </c>
      <c r="GR56">
        <v>0</v>
      </c>
      <c r="GS56">
        <v>0</v>
      </c>
      <c r="GT56">
        <v>0</v>
      </c>
      <c r="GU56">
        <v>0</v>
      </c>
      <c r="GV56">
        <v>0</v>
      </c>
      <c r="GW56">
        <v>0</v>
      </c>
      <c r="GX56">
        <v>0</v>
      </c>
      <c r="GY56">
        <v>0</v>
      </c>
      <c r="GZ56">
        <v>0</v>
      </c>
      <c r="HA56">
        <v>0</v>
      </c>
      <c r="HB56">
        <v>0</v>
      </c>
      <c r="HC56">
        <v>0</v>
      </c>
      <c r="HD56">
        <v>0</v>
      </c>
      <c r="HE56">
        <v>0</v>
      </c>
      <c r="HF56">
        <v>0</v>
      </c>
      <c r="HG56">
        <v>0</v>
      </c>
      <c r="HH56">
        <v>0</v>
      </c>
      <c r="HI56">
        <v>0</v>
      </c>
      <c r="HJ56">
        <v>0</v>
      </c>
      <c r="HK56">
        <v>0</v>
      </c>
      <c r="HL56">
        <v>0</v>
      </c>
      <c r="HM56">
        <v>0</v>
      </c>
      <c r="HN56">
        <v>0</v>
      </c>
      <c r="HO56">
        <v>0</v>
      </c>
      <c r="HP56">
        <v>0</v>
      </c>
      <c r="HQ56">
        <v>0</v>
      </c>
      <c r="HR56">
        <v>0</v>
      </c>
      <c r="HS56">
        <v>0</v>
      </c>
      <c r="HT56">
        <v>0</v>
      </c>
      <c r="HU56">
        <v>0</v>
      </c>
      <c r="HV56">
        <v>0</v>
      </c>
      <c r="HW56">
        <v>0</v>
      </c>
      <c r="HX56">
        <v>0</v>
      </c>
      <c r="HY56">
        <v>0</v>
      </c>
      <c r="HZ56">
        <v>0</v>
      </c>
      <c r="IA56">
        <v>0</v>
      </c>
      <c r="IB56">
        <v>0</v>
      </c>
      <c r="IC56">
        <v>0</v>
      </c>
      <c r="ID56">
        <v>0</v>
      </c>
      <c r="IE56">
        <v>0</v>
      </c>
      <c r="IF56">
        <v>0</v>
      </c>
      <c r="IG56">
        <v>0</v>
      </c>
      <c r="IH56">
        <v>0</v>
      </c>
      <c r="II56">
        <v>0</v>
      </c>
      <c r="IJ56">
        <v>0</v>
      </c>
      <c r="IK56">
        <v>0</v>
      </c>
    </row>
    <row r="57" spans="1:245" hidden="1">
      <c r="A57" s="340" t="s">
        <v>632</v>
      </c>
      <c r="B57" t="s">
        <v>1023</v>
      </c>
      <c r="F57">
        <v>1</v>
      </c>
      <c r="G57" s="422"/>
      <c r="H57">
        <v>54</v>
      </c>
      <c r="J57" t="str">
        <f t="shared" si="0"/>
        <v>SDH100154</v>
      </c>
      <c r="K57">
        <v>1690</v>
      </c>
      <c r="M57" s="340" t="s">
        <v>632</v>
      </c>
      <c r="N57" t="s">
        <v>1023</v>
      </c>
      <c r="O57">
        <v>1</v>
      </c>
      <c r="P57">
        <v>54</v>
      </c>
      <c r="Q57" s="183" t="str">
        <f t="shared" si="1"/>
        <v>SDH100154</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17914</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s="131"/>
      <c r="DZ57" s="340" t="s">
        <v>632</v>
      </c>
      <c r="EA57" t="s">
        <v>1023</v>
      </c>
      <c r="EB57">
        <v>1</v>
      </c>
      <c r="EC57">
        <v>54</v>
      </c>
      <c r="ED57" s="183" t="str">
        <f t="shared" si="2"/>
        <v>SDH100154</v>
      </c>
      <c r="EE57">
        <v>10000</v>
      </c>
      <c r="EF57">
        <v>10000</v>
      </c>
      <c r="EG57">
        <v>10000</v>
      </c>
      <c r="EH57">
        <v>10000</v>
      </c>
      <c r="EI57">
        <v>10000</v>
      </c>
      <c r="EJ57">
        <v>10748.4</v>
      </c>
      <c r="EK57">
        <v>12539.8</v>
      </c>
      <c r="EL57">
        <v>14331.2</v>
      </c>
      <c r="EM57">
        <v>16122.6</v>
      </c>
      <c r="EN57">
        <v>17914</v>
      </c>
      <c r="EO57">
        <v>17914</v>
      </c>
      <c r="EP57">
        <v>17914</v>
      </c>
      <c r="EQ57">
        <v>17914</v>
      </c>
      <c r="ER57">
        <v>17914</v>
      </c>
      <c r="ES57">
        <v>17914</v>
      </c>
      <c r="ET57">
        <v>17914</v>
      </c>
      <c r="EU57">
        <v>17914</v>
      </c>
      <c r="EV57">
        <v>17914</v>
      </c>
      <c r="EW57">
        <v>17914</v>
      </c>
      <c r="EX57">
        <v>17914</v>
      </c>
      <c r="EY57">
        <v>17914</v>
      </c>
      <c r="EZ57">
        <v>17914</v>
      </c>
      <c r="FA57">
        <v>17914</v>
      </c>
      <c r="FB57">
        <v>17914</v>
      </c>
      <c r="FC57">
        <v>17914</v>
      </c>
      <c r="FD57">
        <v>0</v>
      </c>
      <c r="FE57">
        <v>0</v>
      </c>
      <c r="FF57">
        <v>0</v>
      </c>
      <c r="FG57">
        <v>0</v>
      </c>
      <c r="FH57">
        <v>0</v>
      </c>
      <c r="FI57">
        <v>0</v>
      </c>
      <c r="FJ57">
        <v>0</v>
      </c>
      <c r="FK57">
        <v>0</v>
      </c>
      <c r="FL57">
        <v>0</v>
      </c>
      <c r="FM57">
        <v>0</v>
      </c>
      <c r="FN57">
        <v>0</v>
      </c>
      <c r="FO57">
        <v>0</v>
      </c>
      <c r="FP57">
        <v>0</v>
      </c>
      <c r="FQ57">
        <v>0</v>
      </c>
      <c r="FR57">
        <v>0</v>
      </c>
      <c r="FS57">
        <v>0</v>
      </c>
      <c r="FT57">
        <v>0</v>
      </c>
      <c r="FU57">
        <v>0</v>
      </c>
      <c r="FV57">
        <v>0</v>
      </c>
      <c r="FW57">
        <v>0</v>
      </c>
      <c r="FX57">
        <v>0</v>
      </c>
      <c r="FY57">
        <v>0</v>
      </c>
      <c r="FZ57">
        <v>0</v>
      </c>
      <c r="GA57">
        <v>0</v>
      </c>
      <c r="GB57">
        <v>0</v>
      </c>
      <c r="GC57">
        <v>0</v>
      </c>
      <c r="GD57">
        <v>0</v>
      </c>
      <c r="GE57">
        <v>0</v>
      </c>
      <c r="GF57">
        <v>0</v>
      </c>
      <c r="GG57">
        <v>0</v>
      </c>
      <c r="GH57">
        <v>0</v>
      </c>
      <c r="GI57">
        <v>0</v>
      </c>
      <c r="GJ57">
        <v>0</v>
      </c>
      <c r="GK57">
        <v>0</v>
      </c>
      <c r="GL57">
        <v>0</v>
      </c>
      <c r="GM57">
        <v>0</v>
      </c>
      <c r="GN57">
        <v>0</v>
      </c>
      <c r="GO57">
        <v>0</v>
      </c>
      <c r="GP57">
        <v>0</v>
      </c>
      <c r="GQ57">
        <v>0</v>
      </c>
      <c r="GR57">
        <v>0</v>
      </c>
      <c r="GS57">
        <v>0</v>
      </c>
      <c r="GT57">
        <v>0</v>
      </c>
      <c r="GU57">
        <v>0</v>
      </c>
      <c r="GV57">
        <v>0</v>
      </c>
      <c r="GW57">
        <v>0</v>
      </c>
      <c r="GX57">
        <v>0</v>
      </c>
      <c r="GY57">
        <v>0</v>
      </c>
      <c r="GZ57">
        <v>0</v>
      </c>
      <c r="HA57">
        <v>0</v>
      </c>
      <c r="HB57">
        <v>0</v>
      </c>
      <c r="HC57">
        <v>0</v>
      </c>
      <c r="HD57">
        <v>0</v>
      </c>
      <c r="HE57">
        <v>0</v>
      </c>
      <c r="HF57">
        <v>0</v>
      </c>
      <c r="HG57">
        <v>0</v>
      </c>
      <c r="HH57">
        <v>0</v>
      </c>
      <c r="HI57">
        <v>0</v>
      </c>
      <c r="HJ57">
        <v>0</v>
      </c>
      <c r="HK57">
        <v>0</v>
      </c>
      <c r="HL57">
        <v>0</v>
      </c>
      <c r="HM57">
        <v>0</v>
      </c>
      <c r="HN57">
        <v>0</v>
      </c>
      <c r="HO57">
        <v>0</v>
      </c>
      <c r="HP57">
        <v>0</v>
      </c>
      <c r="HQ57">
        <v>0</v>
      </c>
      <c r="HR57">
        <v>0</v>
      </c>
      <c r="HS57">
        <v>0</v>
      </c>
      <c r="HT57">
        <v>0</v>
      </c>
      <c r="HU57">
        <v>0</v>
      </c>
      <c r="HV57">
        <v>0</v>
      </c>
      <c r="HW57">
        <v>0</v>
      </c>
      <c r="HX57">
        <v>0</v>
      </c>
      <c r="HY57">
        <v>0</v>
      </c>
      <c r="HZ57">
        <v>0</v>
      </c>
      <c r="IA57">
        <v>0</v>
      </c>
      <c r="IB57">
        <v>0</v>
      </c>
      <c r="IC57">
        <v>0</v>
      </c>
      <c r="ID57">
        <v>0</v>
      </c>
      <c r="IE57">
        <v>0</v>
      </c>
      <c r="IF57">
        <v>0</v>
      </c>
      <c r="IG57">
        <v>0</v>
      </c>
      <c r="IH57">
        <v>0</v>
      </c>
      <c r="II57">
        <v>0</v>
      </c>
      <c r="IJ57">
        <v>0</v>
      </c>
      <c r="IK57">
        <v>0</v>
      </c>
    </row>
    <row r="58" spans="1:245" hidden="1">
      <c r="A58" s="340" t="s">
        <v>632</v>
      </c>
      <c r="B58" t="s">
        <v>1023</v>
      </c>
      <c r="F58">
        <v>1</v>
      </c>
      <c r="G58" s="422"/>
      <c r="H58">
        <v>55</v>
      </c>
      <c r="J58" t="str">
        <f t="shared" si="0"/>
        <v>SDH100155</v>
      </c>
      <c r="K58">
        <v>1790</v>
      </c>
      <c r="M58" s="340" t="s">
        <v>632</v>
      </c>
      <c r="N58" t="s">
        <v>1023</v>
      </c>
      <c r="O58">
        <v>1</v>
      </c>
      <c r="P58">
        <v>55</v>
      </c>
      <c r="Q58" s="183" t="str">
        <f t="shared" si="1"/>
        <v>SDH100155</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18974</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s="131"/>
      <c r="DZ58" s="340" t="s">
        <v>632</v>
      </c>
      <c r="EA58" t="s">
        <v>1023</v>
      </c>
      <c r="EB58">
        <v>1</v>
      </c>
      <c r="EC58">
        <v>55</v>
      </c>
      <c r="ED58" s="183" t="str">
        <f t="shared" si="2"/>
        <v>SDH100155</v>
      </c>
      <c r="EE58">
        <v>10000</v>
      </c>
      <c r="EF58">
        <v>10000</v>
      </c>
      <c r="EG58">
        <v>10000</v>
      </c>
      <c r="EH58">
        <v>10000</v>
      </c>
      <c r="EI58">
        <v>10000</v>
      </c>
      <c r="EJ58">
        <v>11384.4</v>
      </c>
      <c r="EK58">
        <v>13281.8</v>
      </c>
      <c r="EL58">
        <v>15179.2</v>
      </c>
      <c r="EM58">
        <v>17076.599999999999</v>
      </c>
      <c r="EN58">
        <v>18974</v>
      </c>
      <c r="EO58">
        <v>18974</v>
      </c>
      <c r="EP58">
        <v>18974</v>
      </c>
      <c r="EQ58">
        <v>18974</v>
      </c>
      <c r="ER58">
        <v>18974</v>
      </c>
      <c r="ES58">
        <v>18974</v>
      </c>
      <c r="ET58">
        <v>18974</v>
      </c>
      <c r="EU58">
        <v>18974</v>
      </c>
      <c r="EV58">
        <v>18974</v>
      </c>
      <c r="EW58">
        <v>18974</v>
      </c>
      <c r="EX58">
        <v>18974</v>
      </c>
      <c r="EY58">
        <v>18974</v>
      </c>
      <c r="EZ58">
        <v>18974</v>
      </c>
      <c r="FA58">
        <v>18974</v>
      </c>
      <c r="FB58">
        <v>18974</v>
      </c>
      <c r="FC58">
        <v>18974</v>
      </c>
      <c r="FD58">
        <v>0</v>
      </c>
      <c r="FE58">
        <v>0</v>
      </c>
      <c r="FF58">
        <v>0</v>
      </c>
      <c r="FG58">
        <v>0</v>
      </c>
      <c r="FH58">
        <v>0</v>
      </c>
      <c r="FI58">
        <v>0</v>
      </c>
      <c r="FJ58">
        <v>0</v>
      </c>
      <c r="FK58">
        <v>0</v>
      </c>
      <c r="FL58">
        <v>0</v>
      </c>
      <c r="FM58">
        <v>0</v>
      </c>
      <c r="FN58">
        <v>0</v>
      </c>
      <c r="FO58">
        <v>0</v>
      </c>
      <c r="FP58">
        <v>0</v>
      </c>
      <c r="FQ58">
        <v>0</v>
      </c>
      <c r="FR58">
        <v>0</v>
      </c>
      <c r="FS58">
        <v>0</v>
      </c>
      <c r="FT58">
        <v>0</v>
      </c>
      <c r="FU58">
        <v>0</v>
      </c>
      <c r="FV58">
        <v>0</v>
      </c>
      <c r="FW58">
        <v>0</v>
      </c>
      <c r="FX58">
        <v>0</v>
      </c>
      <c r="FY58">
        <v>0</v>
      </c>
      <c r="FZ58">
        <v>0</v>
      </c>
      <c r="GA58">
        <v>0</v>
      </c>
      <c r="GB58">
        <v>0</v>
      </c>
      <c r="GC58">
        <v>0</v>
      </c>
      <c r="GD58">
        <v>0</v>
      </c>
      <c r="GE58">
        <v>0</v>
      </c>
      <c r="GF58">
        <v>0</v>
      </c>
      <c r="GG58">
        <v>0</v>
      </c>
      <c r="GH58">
        <v>0</v>
      </c>
      <c r="GI58">
        <v>0</v>
      </c>
      <c r="GJ58">
        <v>0</v>
      </c>
      <c r="GK58">
        <v>0</v>
      </c>
      <c r="GL58">
        <v>0</v>
      </c>
      <c r="GM58">
        <v>0</v>
      </c>
      <c r="GN58">
        <v>0</v>
      </c>
      <c r="GO58">
        <v>0</v>
      </c>
      <c r="GP58">
        <v>0</v>
      </c>
      <c r="GQ58">
        <v>0</v>
      </c>
      <c r="GR58">
        <v>0</v>
      </c>
      <c r="GS58">
        <v>0</v>
      </c>
      <c r="GT58">
        <v>0</v>
      </c>
      <c r="GU58">
        <v>0</v>
      </c>
      <c r="GV58">
        <v>0</v>
      </c>
      <c r="GW58">
        <v>0</v>
      </c>
      <c r="GX58">
        <v>0</v>
      </c>
      <c r="GY58">
        <v>0</v>
      </c>
      <c r="GZ58">
        <v>0</v>
      </c>
      <c r="HA58">
        <v>0</v>
      </c>
      <c r="HB58">
        <v>0</v>
      </c>
      <c r="HC58">
        <v>0</v>
      </c>
      <c r="HD58">
        <v>0</v>
      </c>
      <c r="HE58">
        <v>0</v>
      </c>
      <c r="HF58">
        <v>0</v>
      </c>
      <c r="HG58">
        <v>0</v>
      </c>
      <c r="HH58">
        <v>0</v>
      </c>
      <c r="HI58">
        <v>0</v>
      </c>
      <c r="HJ58">
        <v>0</v>
      </c>
      <c r="HK58">
        <v>0</v>
      </c>
      <c r="HL58">
        <v>0</v>
      </c>
      <c r="HM58">
        <v>0</v>
      </c>
      <c r="HN58">
        <v>0</v>
      </c>
      <c r="HO58">
        <v>0</v>
      </c>
      <c r="HP58">
        <v>0</v>
      </c>
      <c r="HQ58">
        <v>0</v>
      </c>
      <c r="HR58">
        <v>0</v>
      </c>
      <c r="HS58">
        <v>0</v>
      </c>
      <c r="HT58">
        <v>0</v>
      </c>
      <c r="HU58">
        <v>0</v>
      </c>
      <c r="HV58">
        <v>0</v>
      </c>
      <c r="HW58">
        <v>0</v>
      </c>
      <c r="HX58">
        <v>0</v>
      </c>
      <c r="HY58">
        <v>0</v>
      </c>
      <c r="HZ58">
        <v>0</v>
      </c>
      <c r="IA58">
        <v>0</v>
      </c>
      <c r="IB58">
        <v>0</v>
      </c>
      <c r="IC58">
        <v>0</v>
      </c>
      <c r="ID58">
        <v>0</v>
      </c>
      <c r="IE58">
        <v>0</v>
      </c>
      <c r="IF58">
        <v>0</v>
      </c>
      <c r="IG58">
        <v>0</v>
      </c>
      <c r="IH58">
        <v>0</v>
      </c>
      <c r="II58">
        <v>0</v>
      </c>
      <c r="IJ58">
        <v>0</v>
      </c>
      <c r="IK58">
        <v>0</v>
      </c>
    </row>
    <row r="59" spans="1:245" hidden="1">
      <c r="A59" s="340" t="s">
        <v>632</v>
      </c>
      <c r="B59" t="s">
        <v>1023</v>
      </c>
      <c r="F59">
        <v>1</v>
      </c>
      <c r="G59" s="422"/>
      <c r="H59" s="422">
        <v>56</v>
      </c>
      <c r="J59" t="str">
        <f t="shared" si="0"/>
        <v>SDH100156</v>
      </c>
      <c r="K59">
        <v>1895</v>
      </c>
      <c r="M59" s="340" t="s">
        <v>632</v>
      </c>
      <c r="N59" t="s">
        <v>1023</v>
      </c>
      <c r="O59">
        <v>1</v>
      </c>
      <c r="P59">
        <v>56</v>
      </c>
      <c r="Q59" s="183" t="str">
        <f t="shared" si="1"/>
        <v>SDH100156</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20087</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s="131"/>
      <c r="DZ59" s="340" t="s">
        <v>632</v>
      </c>
      <c r="EA59" t="s">
        <v>1023</v>
      </c>
      <c r="EB59">
        <v>1</v>
      </c>
      <c r="EC59">
        <v>56</v>
      </c>
      <c r="ED59" s="183" t="str">
        <f t="shared" si="2"/>
        <v>SDH100156</v>
      </c>
      <c r="EE59">
        <v>10000</v>
      </c>
      <c r="EF59">
        <v>10000</v>
      </c>
      <c r="EG59">
        <v>10000</v>
      </c>
      <c r="EH59">
        <v>10000</v>
      </c>
      <c r="EI59">
        <v>10043.5</v>
      </c>
      <c r="EJ59">
        <v>12052.2</v>
      </c>
      <c r="EK59">
        <v>14060.9</v>
      </c>
      <c r="EL59">
        <v>16069.6</v>
      </c>
      <c r="EM59">
        <v>18078.3</v>
      </c>
      <c r="EN59">
        <v>20087</v>
      </c>
      <c r="EO59">
        <v>20087</v>
      </c>
      <c r="EP59">
        <v>20087</v>
      </c>
      <c r="EQ59">
        <v>20087</v>
      </c>
      <c r="ER59">
        <v>20087</v>
      </c>
      <c r="ES59">
        <v>20087</v>
      </c>
      <c r="ET59">
        <v>20087</v>
      </c>
      <c r="EU59">
        <v>20087</v>
      </c>
      <c r="EV59">
        <v>20087</v>
      </c>
      <c r="EW59">
        <v>20087</v>
      </c>
      <c r="EX59">
        <v>20087</v>
      </c>
      <c r="EY59">
        <v>20087</v>
      </c>
      <c r="EZ59">
        <v>20087</v>
      </c>
      <c r="FA59">
        <v>20087</v>
      </c>
      <c r="FB59">
        <v>20087</v>
      </c>
      <c r="FC59">
        <v>20087</v>
      </c>
      <c r="FD59">
        <v>0</v>
      </c>
      <c r="FE59">
        <v>0</v>
      </c>
      <c r="FF59">
        <v>0</v>
      </c>
      <c r="FG59">
        <v>0</v>
      </c>
      <c r="FH59">
        <v>0</v>
      </c>
      <c r="FI59">
        <v>0</v>
      </c>
      <c r="FJ59">
        <v>0</v>
      </c>
      <c r="FK59">
        <v>0</v>
      </c>
      <c r="FL59">
        <v>0</v>
      </c>
      <c r="FM59">
        <v>0</v>
      </c>
      <c r="FN59">
        <v>0</v>
      </c>
      <c r="FO59">
        <v>0</v>
      </c>
      <c r="FP59">
        <v>0</v>
      </c>
      <c r="FQ59">
        <v>0</v>
      </c>
      <c r="FR59">
        <v>0</v>
      </c>
      <c r="FS59">
        <v>0</v>
      </c>
      <c r="FT59">
        <v>0</v>
      </c>
      <c r="FU59">
        <v>0</v>
      </c>
      <c r="FV59">
        <v>0</v>
      </c>
      <c r="FW59">
        <v>0</v>
      </c>
      <c r="FX59">
        <v>0</v>
      </c>
      <c r="FY59">
        <v>0</v>
      </c>
      <c r="FZ59">
        <v>0</v>
      </c>
      <c r="GA59">
        <v>0</v>
      </c>
      <c r="GB59">
        <v>0</v>
      </c>
      <c r="GC59">
        <v>0</v>
      </c>
      <c r="GD59">
        <v>0</v>
      </c>
      <c r="GE59">
        <v>0</v>
      </c>
      <c r="GF59">
        <v>0</v>
      </c>
      <c r="GG59">
        <v>0</v>
      </c>
      <c r="GH59">
        <v>0</v>
      </c>
      <c r="GI59">
        <v>0</v>
      </c>
      <c r="GJ59">
        <v>0</v>
      </c>
      <c r="GK59">
        <v>0</v>
      </c>
      <c r="GL59">
        <v>0</v>
      </c>
      <c r="GM59">
        <v>0</v>
      </c>
      <c r="GN59">
        <v>0</v>
      </c>
      <c r="GO59">
        <v>0</v>
      </c>
      <c r="GP59">
        <v>0</v>
      </c>
      <c r="GQ59">
        <v>0</v>
      </c>
      <c r="GR59">
        <v>0</v>
      </c>
      <c r="GS59">
        <v>0</v>
      </c>
      <c r="GT59">
        <v>0</v>
      </c>
      <c r="GU59">
        <v>0</v>
      </c>
      <c r="GV59">
        <v>0</v>
      </c>
      <c r="GW59">
        <v>0</v>
      </c>
      <c r="GX59">
        <v>0</v>
      </c>
      <c r="GY59">
        <v>0</v>
      </c>
      <c r="GZ59">
        <v>0</v>
      </c>
      <c r="HA59">
        <v>0</v>
      </c>
      <c r="HB59">
        <v>0</v>
      </c>
      <c r="HC59">
        <v>0</v>
      </c>
      <c r="HD59">
        <v>0</v>
      </c>
      <c r="HE59">
        <v>0</v>
      </c>
      <c r="HF59">
        <v>0</v>
      </c>
      <c r="HG59">
        <v>0</v>
      </c>
      <c r="HH59">
        <v>0</v>
      </c>
      <c r="HI59">
        <v>0</v>
      </c>
      <c r="HJ59">
        <v>0</v>
      </c>
      <c r="HK59">
        <v>0</v>
      </c>
      <c r="HL59">
        <v>0</v>
      </c>
      <c r="HM59">
        <v>0</v>
      </c>
      <c r="HN59">
        <v>0</v>
      </c>
      <c r="HO59">
        <v>0</v>
      </c>
      <c r="HP59">
        <v>0</v>
      </c>
      <c r="HQ59">
        <v>0</v>
      </c>
      <c r="HR59">
        <v>0</v>
      </c>
      <c r="HS59">
        <v>0</v>
      </c>
      <c r="HT59">
        <v>0</v>
      </c>
      <c r="HU59">
        <v>0</v>
      </c>
      <c r="HV59">
        <v>0</v>
      </c>
      <c r="HW59">
        <v>0</v>
      </c>
      <c r="HX59">
        <v>0</v>
      </c>
      <c r="HY59">
        <v>0</v>
      </c>
      <c r="HZ59">
        <v>0</v>
      </c>
      <c r="IA59">
        <v>0</v>
      </c>
      <c r="IB59">
        <v>0</v>
      </c>
      <c r="IC59">
        <v>0</v>
      </c>
      <c r="ID59">
        <v>0</v>
      </c>
      <c r="IE59">
        <v>0</v>
      </c>
      <c r="IF59">
        <v>0</v>
      </c>
      <c r="IG59">
        <v>0</v>
      </c>
      <c r="IH59">
        <v>0</v>
      </c>
      <c r="II59">
        <v>0</v>
      </c>
      <c r="IJ59">
        <v>0</v>
      </c>
      <c r="IK59">
        <v>0</v>
      </c>
    </row>
    <row r="60" spans="1:245" hidden="1">
      <c r="A60" s="340" t="s">
        <v>632</v>
      </c>
      <c r="B60" t="s">
        <v>1023</v>
      </c>
      <c r="F60">
        <v>1</v>
      </c>
      <c r="G60" s="422"/>
      <c r="H60">
        <v>57</v>
      </c>
      <c r="J60" t="str">
        <f t="shared" si="0"/>
        <v>SDH100157</v>
      </c>
      <c r="K60">
        <v>2010</v>
      </c>
      <c r="M60" s="340" t="s">
        <v>632</v>
      </c>
      <c r="N60" t="s">
        <v>1023</v>
      </c>
      <c r="O60">
        <v>1</v>
      </c>
      <c r="P60">
        <v>57</v>
      </c>
      <c r="Q60" s="183" t="str">
        <f t="shared" si="1"/>
        <v>SDH100157</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21306</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s="131"/>
      <c r="DZ60" s="340" t="s">
        <v>632</v>
      </c>
      <c r="EA60" t="s">
        <v>1023</v>
      </c>
      <c r="EB60">
        <v>1</v>
      </c>
      <c r="EC60">
        <v>57</v>
      </c>
      <c r="ED60" s="183" t="str">
        <f t="shared" si="2"/>
        <v>SDH100157</v>
      </c>
      <c r="EE60">
        <v>10000</v>
      </c>
      <c r="EF60">
        <v>10000</v>
      </c>
      <c r="EG60">
        <v>10000</v>
      </c>
      <c r="EH60">
        <v>10000</v>
      </c>
      <c r="EI60">
        <v>10653</v>
      </c>
      <c r="EJ60">
        <v>12783.6</v>
      </c>
      <c r="EK60">
        <v>14914.2</v>
      </c>
      <c r="EL60">
        <v>17044.8</v>
      </c>
      <c r="EM60">
        <v>19175.400000000001</v>
      </c>
      <c r="EN60">
        <v>21306</v>
      </c>
      <c r="EO60">
        <v>21306</v>
      </c>
      <c r="EP60">
        <v>21306</v>
      </c>
      <c r="EQ60">
        <v>21306</v>
      </c>
      <c r="ER60">
        <v>21306</v>
      </c>
      <c r="ES60">
        <v>21306</v>
      </c>
      <c r="ET60">
        <v>21306</v>
      </c>
      <c r="EU60">
        <v>21306</v>
      </c>
      <c r="EV60">
        <v>21306</v>
      </c>
      <c r="EW60">
        <v>21306</v>
      </c>
      <c r="EX60">
        <v>21306</v>
      </c>
      <c r="EY60">
        <v>21306</v>
      </c>
      <c r="EZ60">
        <v>21306</v>
      </c>
      <c r="FA60">
        <v>21306</v>
      </c>
      <c r="FB60">
        <v>21306</v>
      </c>
      <c r="FC60">
        <v>21306</v>
      </c>
      <c r="FD60">
        <v>0</v>
      </c>
      <c r="FE60">
        <v>0</v>
      </c>
      <c r="FF60">
        <v>0</v>
      </c>
      <c r="FG60">
        <v>0</v>
      </c>
      <c r="FH60">
        <v>0</v>
      </c>
      <c r="FI60">
        <v>0</v>
      </c>
      <c r="FJ60">
        <v>0</v>
      </c>
      <c r="FK60">
        <v>0</v>
      </c>
      <c r="FL60">
        <v>0</v>
      </c>
      <c r="FM60">
        <v>0</v>
      </c>
      <c r="FN60">
        <v>0</v>
      </c>
      <c r="FO60">
        <v>0</v>
      </c>
      <c r="FP60">
        <v>0</v>
      </c>
      <c r="FQ60">
        <v>0</v>
      </c>
      <c r="FR60">
        <v>0</v>
      </c>
      <c r="FS60">
        <v>0</v>
      </c>
      <c r="FT60">
        <v>0</v>
      </c>
      <c r="FU60">
        <v>0</v>
      </c>
      <c r="FV60">
        <v>0</v>
      </c>
      <c r="FW60">
        <v>0</v>
      </c>
      <c r="FX60">
        <v>0</v>
      </c>
      <c r="FY60">
        <v>0</v>
      </c>
      <c r="FZ60">
        <v>0</v>
      </c>
      <c r="GA60">
        <v>0</v>
      </c>
      <c r="GB60">
        <v>0</v>
      </c>
      <c r="GC60">
        <v>0</v>
      </c>
      <c r="GD60">
        <v>0</v>
      </c>
      <c r="GE60">
        <v>0</v>
      </c>
      <c r="GF60">
        <v>0</v>
      </c>
      <c r="GG60">
        <v>0</v>
      </c>
      <c r="GH60">
        <v>0</v>
      </c>
      <c r="GI60">
        <v>0</v>
      </c>
      <c r="GJ60">
        <v>0</v>
      </c>
      <c r="GK60">
        <v>0</v>
      </c>
      <c r="GL60">
        <v>0</v>
      </c>
      <c r="GM60">
        <v>0</v>
      </c>
      <c r="GN60">
        <v>0</v>
      </c>
      <c r="GO60">
        <v>0</v>
      </c>
      <c r="GP60">
        <v>0</v>
      </c>
      <c r="GQ60">
        <v>0</v>
      </c>
      <c r="GR60">
        <v>0</v>
      </c>
      <c r="GS60">
        <v>0</v>
      </c>
      <c r="GT60">
        <v>0</v>
      </c>
      <c r="GU60">
        <v>0</v>
      </c>
      <c r="GV60">
        <v>0</v>
      </c>
      <c r="GW60">
        <v>0</v>
      </c>
      <c r="GX60">
        <v>0</v>
      </c>
      <c r="GY60">
        <v>0</v>
      </c>
      <c r="GZ60">
        <v>0</v>
      </c>
      <c r="HA60">
        <v>0</v>
      </c>
      <c r="HB60">
        <v>0</v>
      </c>
      <c r="HC60">
        <v>0</v>
      </c>
      <c r="HD60">
        <v>0</v>
      </c>
      <c r="HE60">
        <v>0</v>
      </c>
      <c r="HF60">
        <v>0</v>
      </c>
      <c r="HG60">
        <v>0</v>
      </c>
      <c r="HH60">
        <v>0</v>
      </c>
      <c r="HI60">
        <v>0</v>
      </c>
      <c r="HJ60">
        <v>0</v>
      </c>
      <c r="HK60">
        <v>0</v>
      </c>
      <c r="HL60">
        <v>0</v>
      </c>
      <c r="HM60">
        <v>0</v>
      </c>
      <c r="HN60">
        <v>0</v>
      </c>
      <c r="HO60">
        <v>0</v>
      </c>
      <c r="HP60">
        <v>0</v>
      </c>
      <c r="HQ60">
        <v>0</v>
      </c>
      <c r="HR60">
        <v>0</v>
      </c>
      <c r="HS60">
        <v>0</v>
      </c>
      <c r="HT60">
        <v>0</v>
      </c>
      <c r="HU60">
        <v>0</v>
      </c>
      <c r="HV60">
        <v>0</v>
      </c>
      <c r="HW60">
        <v>0</v>
      </c>
      <c r="HX60">
        <v>0</v>
      </c>
      <c r="HY60">
        <v>0</v>
      </c>
      <c r="HZ60">
        <v>0</v>
      </c>
      <c r="IA60">
        <v>0</v>
      </c>
      <c r="IB60">
        <v>0</v>
      </c>
      <c r="IC60">
        <v>0</v>
      </c>
      <c r="ID60">
        <v>0</v>
      </c>
      <c r="IE60">
        <v>0</v>
      </c>
      <c r="IF60">
        <v>0</v>
      </c>
      <c r="IG60">
        <v>0</v>
      </c>
      <c r="IH60">
        <v>0</v>
      </c>
      <c r="II60">
        <v>0</v>
      </c>
      <c r="IJ60">
        <v>0</v>
      </c>
      <c r="IK60">
        <v>0</v>
      </c>
    </row>
    <row r="61" spans="1:245" hidden="1">
      <c r="A61" s="340" t="s">
        <v>632</v>
      </c>
      <c r="B61" t="s">
        <v>1023</v>
      </c>
      <c r="F61">
        <v>1</v>
      </c>
      <c r="G61" s="422"/>
      <c r="H61">
        <v>58</v>
      </c>
      <c r="J61" t="str">
        <f t="shared" si="0"/>
        <v>SDH100158</v>
      </c>
      <c r="K61">
        <v>2160</v>
      </c>
      <c r="M61" s="340" t="s">
        <v>632</v>
      </c>
      <c r="N61" t="s">
        <v>1023</v>
      </c>
      <c r="O61">
        <v>1</v>
      </c>
      <c r="P61">
        <v>58</v>
      </c>
      <c r="Q61" s="183" t="str">
        <f t="shared" si="1"/>
        <v>SDH100158</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22896</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s="131"/>
      <c r="DZ61" s="340" t="s">
        <v>632</v>
      </c>
      <c r="EA61" t="s">
        <v>1023</v>
      </c>
      <c r="EB61">
        <v>1</v>
      </c>
      <c r="EC61">
        <v>58</v>
      </c>
      <c r="ED61" s="183" t="str">
        <f t="shared" si="2"/>
        <v>SDH100158</v>
      </c>
      <c r="EE61">
        <v>10000</v>
      </c>
      <c r="EF61">
        <v>10000</v>
      </c>
      <c r="EG61">
        <v>10000</v>
      </c>
      <c r="EH61">
        <v>10000</v>
      </c>
      <c r="EI61">
        <v>11448</v>
      </c>
      <c r="EJ61">
        <v>13737.6</v>
      </c>
      <c r="EK61">
        <v>16027.2</v>
      </c>
      <c r="EL61">
        <v>18316.8</v>
      </c>
      <c r="EM61">
        <v>20606.400000000001</v>
      </c>
      <c r="EN61">
        <v>22896</v>
      </c>
      <c r="EO61">
        <v>22896</v>
      </c>
      <c r="EP61">
        <v>22896</v>
      </c>
      <c r="EQ61">
        <v>22896</v>
      </c>
      <c r="ER61">
        <v>22896</v>
      </c>
      <c r="ES61">
        <v>22896</v>
      </c>
      <c r="ET61">
        <v>22896</v>
      </c>
      <c r="EU61">
        <v>22896</v>
      </c>
      <c r="EV61">
        <v>22896</v>
      </c>
      <c r="EW61">
        <v>22896</v>
      </c>
      <c r="EX61">
        <v>22896</v>
      </c>
      <c r="EY61">
        <v>22896</v>
      </c>
      <c r="EZ61">
        <v>22896</v>
      </c>
      <c r="FA61">
        <v>22896</v>
      </c>
      <c r="FB61">
        <v>22896</v>
      </c>
      <c r="FC61">
        <v>22896</v>
      </c>
      <c r="FD61">
        <v>0</v>
      </c>
      <c r="FE61">
        <v>0</v>
      </c>
      <c r="FF61">
        <v>0</v>
      </c>
      <c r="FG61">
        <v>0</v>
      </c>
      <c r="FH61">
        <v>0</v>
      </c>
      <c r="FI61">
        <v>0</v>
      </c>
      <c r="FJ61">
        <v>0</v>
      </c>
      <c r="FK61">
        <v>0</v>
      </c>
      <c r="FL61">
        <v>0</v>
      </c>
      <c r="FM61">
        <v>0</v>
      </c>
      <c r="FN61">
        <v>0</v>
      </c>
      <c r="FO61">
        <v>0</v>
      </c>
      <c r="FP61">
        <v>0</v>
      </c>
      <c r="FQ61">
        <v>0</v>
      </c>
      <c r="FR61">
        <v>0</v>
      </c>
      <c r="FS61">
        <v>0</v>
      </c>
      <c r="FT61">
        <v>0</v>
      </c>
      <c r="FU61">
        <v>0</v>
      </c>
      <c r="FV61">
        <v>0</v>
      </c>
      <c r="FW61">
        <v>0</v>
      </c>
      <c r="FX61">
        <v>0</v>
      </c>
      <c r="FY61">
        <v>0</v>
      </c>
      <c r="FZ61">
        <v>0</v>
      </c>
      <c r="GA61">
        <v>0</v>
      </c>
      <c r="GB61">
        <v>0</v>
      </c>
      <c r="GC61">
        <v>0</v>
      </c>
      <c r="GD61">
        <v>0</v>
      </c>
      <c r="GE61">
        <v>0</v>
      </c>
      <c r="GF61">
        <v>0</v>
      </c>
      <c r="GG61">
        <v>0</v>
      </c>
      <c r="GH61">
        <v>0</v>
      </c>
      <c r="GI61">
        <v>0</v>
      </c>
      <c r="GJ61">
        <v>0</v>
      </c>
      <c r="GK61">
        <v>0</v>
      </c>
      <c r="GL61">
        <v>0</v>
      </c>
      <c r="GM61">
        <v>0</v>
      </c>
      <c r="GN61">
        <v>0</v>
      </c>
      <c r="GO61">
        <v>0</v>
      </c>
      <c r="GP61">
        <v>0</v>
      </c>
      <c r="GQ61">
        <v>0</v>
      </c>
      <c r="GR61">
        <v>0</v>
      </c>
      <c r="GS61">
        <v>0</v>
      </c>
      <c r="GT61">
        <v>0</v>
      </c>
      <c r="GU61">
        <v>0</v>
      </c>
      <c r="GV61">
        <v>0</v>
      </c>
      <c r="GW61">
        <v>0</v>
      </c>
      <c r="GX61">
        <v>0</v>
      </c>
      <c r="GY61">
        <v>0</v>
      </c>
      <c r="GZ61">
        <v>0</v>
      </c>
      <c r="HA61">
        <v>0</v>
      </c>
      <c r="HB61">
        <v>0</v>
      </c>
      <c r="HC61">
        <v>0</v>
      </c>
      <c r="HD61">
        <v>0</v>
      </c>
      <c r="HE61">
        <v>0</v>
      </c>
      <c r="HF61">
        <v>0</v>
      </c>
      <c r="HG61">
        <v>0</v>
      </c>
      <c r="HH61">
        <v>0</v>
      </c>
      <c r="HI61">
        <v>0</v>
      </c>
      <c r="HJ61">
        <v>0</v>
      </c>
      <c r="HK61">
        <v>0</v>
      </c>
      <c r="HL61">
        <v>0</v>
      </c>
      <c r="HM61">
        <v>0</v>
      </c>
      <c r="HN61">
        <v>0</v>
      </c>
      <c r="HO61">
        <v>0</v>
      </c>
      <c r="HP61">
        <v>0</v>
      </c>
      <c r="HQ61">
        <v>0</v>
      </c>
      <c r="HR61">
        <v>0</v>
      </c>
      <c r="HS61">
        <v>0</v>
      </c>
      <c r="HT61">
        <v>0</v>
      </c>
      <c r="HU61">
        <v>0</v>
      </c>
      <c r="HV61">
        <v>0</v>
      </c>
      <c r="HW61">
        <v>0</v>
      </c>
      <c r="HX61">
        <v>0</v>
      </c>
      <c r="HY61">
        <v>0</v>
      </c>
      <c r="HZ61">
        <v>0</v>
      </c>
      <c r="IA61">
        <v>0</v>
      </c>
      <c r="IB61">
        <v>0</v>
      </c>
      <c r="IC61">
        <v>0</v>
      </c>
      <c r="ID61">
        <v>0</v>
      </c>
      <c r="IE61">
        <v>0</v>
      </c>
      <c r="IF61">
        <v>0</v>
      </c>
      <c r="IG61">
        <v>0</v>
      </c>
      <c r="IH61">
        <v>0</v>
      </c>
      <c r="II61">
        <v>0</v>
      </c>
      <c r="IJ61">
        <v>0</v>
      </c>
      <c r="IK61">
        <v>0</v>
      </c>
    </row>
    <row r="62" spans="1:245" hidden="1">
      <c r="A62" s="340" t="s">
        <v>632</v>
      </c>
      <c r="B62" t="s">
        <v>1023</v>
      </c>
      <c r="F62">
        <v>1</v>
      </c>
      <c r="G62" s="422"/>
      <c r="H62">
        <v>59</v>
      </c>
      <c r="J62" t="str">
        <f t="shared" si="0"/>
        <v>SDH100159</v>
      </c>
      <c r="K62">
        <v>2330</v>
      </c>
      <c r="M62" s="340" t="s">
        <v>632</v>
      </c>
      <c r="N62" t="s">
        <v>1023</v>
      </c>
      <c r="O62">
        <v>1</v>
      </c>
      <c r="P62">
        <v>59</v>
      </c>
      <c r="Q62" s="183" t="str">
        <f t="shared" si="1"/>
        <v>SDH100159</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24698.000000000004</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s="131"/>
      <c r="DZ62" s="340" t="s">
        <v>632</v>
      </c>
      <c r="EA62" t="s">
        <v>1023</v>
      </c>
      <c r="EB62">
        <v>1</v>
      </c>
      <c r="EC62">
        <v>59</v>
      </c>
      <c r="ED62" s="183" t="str">
        <f t="shared" si="2"/>
        <v>SDH100159</v>
      </c>
      <c r="EE62">
        <v>10000</v>
      </c>
      <c r="EF62">
        <v>10000</v>
      </c>
      <c r="EG62">
        <v>10000</v>
      </c>
      <c r="EH62">
        <v>10000</v>
      </c>
      <c r="EI62">
        <v>12349</v>
      </c>
      <c r="EJ62">
        <v>14818.8</v>
      </c>
      <c r="EK62">
        <v>17288.599999999999</v>
      </c>
      <c r="EL62">
        <v>19758.400000000001</v>
      </c>
      <c r="EM62">
        <v>22228.2</v>
      </c>
      <c r="EN62">
        <v>24698</v>
      </c>
      <c r="EO62">
        <v>24698</v>
      </c>
      <c r="EP62">
        <v>24698</v>
      </c>
      <c r="EQ62">
        <v>24698</v>
      </c>
      <c r="ER62">
        <v>24698</v>
      </c>
      <c r="ES62">
        <v>24698</v>
      </c>
      <c r="ET62">
        <v>24698</v>
      </c>
      <c r="EU62">
        <v>24698</v>
      </c>
      <c r="EV62">
        <v>24698</v>
      </c>
      <c r="EW62">
        <v>24698</v>
      </c>
      <c r="EX62">
        <v>24698</v>
      </c>
      <c r="EY62">
        <v>24698</v>
      </c>
      <c r="EZ62">
        <v>24698</v>
      </c>
      <c r="FA62">
        <v>24698</v>
      </c>
      <c r="FB62">
        <v>24698</v>
      </c>
      <c r="FC62">
        <v>24698</v>
      </c>
      <c r="FD62">
        <v>0</v>
      </c>
      <c r="FE62">
        <v>0</v>
      </c>
      <c r="FF62">
        <v>0</v>
      </c>
      <c r="FG62">
        <v>0</v>
      </c>
      <c r="FH62">
        <v>0</v>
      </c>
      <c r="FI62">
        <v>0</v>
      </c>
      <c r="FJ62">
        <v>0</v>
      </c>
      <c r="FK62">
        <v>0</v>
      </c>
      <c r="FL62">
        <v>0</v>
      </c>
      <c r="FM62">
        <v>0</v>
      </c>
      <c r="FN62">
        <v>0</v>
      </c>
      <c r="FO62">
        <v>0</v>
      </c>
      <c r="FP62">
        <v>0</v>
      </c>
      <c r="FQ62">
        <v>0</v>
      </c>
      <c r="FR62">
        <v>0</v>
      </c>
      <c r="FS62">
        <v>0</v>
      </c>
      <c r="FT62">
        <v>0</v>
      </c>
      <c r="FU62">
        <v>0</v>
      </c>
      <c r="FV62">
        <v>0</v>
      </c>
      <c r="FW62">
        <v>0</v>
      </c>
      <c r="FX62">
        <v>0</v>
      </c>
      <c r="FY62">
        <v>0</v>
      </c>
      <c r="FZ62">
        <v>0</v>
      </c>
      <c r="GA62">
        <v>0</v>
      </c>
      <c r="GB62">
        <v>0</v>
      </c>
      <c r="GC62">
        <v>0</v>
      </c>
      <c r="GD62">
        <v>0</v>
      </c>
      <c r="GE62">
        <v>0</v>
      </c>
      <c r="GF62">
        <v>0</v>
      </c>
      <c r="GG62">
        <v>0</v>
      </c>
      <c r="GH62">
        <v>0</v>
      </c>
      <c r="GI62">
        <v>0</v>
      </c>
      <c r="GJ62">
        <v>0</v>
      </c>
      <c r="GK62">
        <v>0</v>
      </c>
      <c r="GL62">
        <v>0</v>
      </c>
      <c r="GM62">
        <v>0</v>
      </c>
      <c r="GN62">
        <v>0</v>
      </c>
      <c r="GO62">
        <v>0</v>
      </c>
      <c r="GP62">
        <v>0</v>
      </c>
      <c r="GQ62">
        <v>0</v>
      </c>
      <c r="GR62">
        <v>0</v>
      </c>
      <c r="GS62">
        <v>0</v>
      </c>
      <c r="GT62">
        <v>0</v>
      </c>
      <c r="GU62">
        <v>0</v>
      </c>
      <c r="GV62">
        <v>0</v>
      </c>
      <c r="GW62">
        <v>0</v>
      </c>
      <c r="GX62">
        <v>0</v>
      </c>
      <c r="GY62">
        <v>0</v>
      </c>
      <c r="GZ62">
        <v>0</v>
      </c>
      <c r="HA62">
        <v>0</v>
      </c>
      <c r="HB62">
        <v>0</v>
      </c>
      <c r="HC62">
        <v>0</v>
      </c>
      <c r="HD62">
        <v>0</v>
      </c>
      <c r="HE62">
        <v>0</v>
      </c>
      <c r="HF62">
        <v>0</v>
      </c>
      <c r="HG62">
        <v>0</v>
      </c>
      <c r="HH62">
        <v>0</v>
      </c>
      <c r="HI62">
        <v>0</v>
      </c>
      <c r="HJ62">
        <v>0</v>
      </c>
      <c r="HK62">
        <v>0</v>
      </c>
      <c r="HL62">
        <v>0</v>
      </c>
      <c r="HM62">
        <v>0</v>
      </c>
      <c r="HN62">
        <v>0</v>
      </c>
      <c r="HO62">
        <v>0</v>
      </c>
      <c r="HP62">
        <v>0</v>
      </c>
      <c r="HQ62">
        <v>0</v>
      </c>
      <c r="HR62">
        <v>0</v>
      </c>
      <c r="HS62">
        <v>0</v>
      </c>
      <c r="HT62">
        <v>0</v>
      </c>
      <c r="HU62">
        <v>0</v>
      </c>
      <c r="HV62">
        <v>0</v>
      </c>
      <c r="HW62">
        <v>0</v>
      </c>
      <c r="HX62">
        <v>0</v>
      </c>
      <c r="HY62">
        <v>0</v>
      </c>
      <c r="HZ62">
        <v>0</v>
      </c>
      <c r="IA62">
        <v>0</v>
      </c>
      <c r="IB62">
        <v>0</v>
      </c>
      <c r="IC62">
        <v>0</v>
      </c>
      <c r="ID62">
        <v>0</v>
      </c>
      <c r="IE62">
        <v>0</v>
      </c>
      <c r="IF62">
        <v>0</v>
      </c>
      <c r="IG62">
        <v>0</v>
      </c>
      <c r="IH62">
        <v>0</v>
      </c>
      <c r="II62">
        <v>0</v>
      </c>
      <c r="IJ62">
        <v>0</v>
      </c>
      <c r="IK62">
        <v>0</v>
      </c>
    </row>
    <row r="63" spans="1:245" hidden="1">
      <c r="A63" s="340" t="s">
        <v>632</v>
      </c>
      <c r="B63" t="s">
        <v>1023</v>
      </c>
      <c r="F63">
        <v>1</v>
      </c>
      <c r="G63" s="422"/>
      <c r="H63">
        <v>60</v>
      </c>
      <c r="J63" t="str">
        <f t="shared" si="0"/>
        <v>SDH100160</v>
      </c>
      <c r="K63">
        <v>2530</v>
      </c>
      <c r="M63" s="340" t="s">
        <v>632</v>
      </c>
      <c r="N63" t="s">
        <v>1023</v>
      </c>
      <c r="O63">
        <v>1</v>
      </c>
      <c r="P63">
        <v>60</v>
      </c>
      <c r="Q63" s="183" t="str">
        <f t="shared" si="1"/>
        <v>SDH100160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26818</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s="131"/>
      <c r="DZ63" s="340" t="s">
        <v>632</v>
      </c>
      <c r="EA63" t="s">
        <v>1023</v>
      </c>
      <c r="EB63">
        <v>1</v>
      </c>
      <c r="EC63">
        <v>60</v>
      </c>
      <c r="ED63" s="183" t="str">
        <f t="shared" si="2"/>
        <v>SDH100160</v>
      </c>
      <c r="EE63">
        <v>10000</v>
      </c>
      <c r="EF63">
        <v>10000</v>
      </c>
      <c r="EG63">
        <v>10000</v>
      </c>
      <c r="EH63">
        <v>10727.2</v>
      </c>
      <c r="EI63">
        <v>13409</v>
      </c>
      <c r="EJ63">
        <v>16090.8</v>
      </c>
      <c r="EK63">
        <v>18772.599999999999</v>
      </c>
      <c r="EL63">
        <v>21454.400000000001</v>
      </c>
      <c r="EM63">
        <v>24136.2</v>
      </c>
      <c r="EN63">
        <v>26818</v>
      </c>
      <c r="EO63">
        <v>26818</v>
      </c>
      <c r="EP63">
        <v>26818</v>
      </c>
      <c r="EQ63">
        <v>26818</v>
      </c>
      <c r="ER63">
        <v>26818</v>
      </c>
      <c r="ES63">
        <v>26818</v>
      </c>
      <c r="ET63">
        <v>26818</v>
      </c>
      <c r="EU63">
        <v>26818</v>
      </c>
      <c r="EV63">
        <v>26818</v>
      </c>
      <c r="EW63">
        <v>26818</v>
      </c>
      <c r="EX63">
        <v>26818</v>
      </c>
      <c r="EY63">
        <v>26818</v>
      </c>
      <c r="EZ63">
        <v>26818</v>
      </c>
      <c r="FA63">
        <v>26818</v>
      </c>
      <c r="FB63">
        <v>26818</v>
      </c>
      <c r="FC63">
        <v>26818</v>
      </c>
      <c r="FD63">
        <v>0</v>
      </c>
      <c r="FE63">
        <v>0</v>
      </c>
      <c r="FF63">
        <v>0</v>
      </c>
      <c r="FG63">
        <v>0</v>
      </c>
      <c r="FH63">
        <v>0</v>
      </c>
      <c r="FI63">
        <v>0</v>
      </c>
      <c r="FJ63">
        <v>0</v>
      </c>
      <c r="FK63">
        <v>0</v>
      </c>
      <c r="FL63">
        <v>0</v>
      </c>
      <c r="FM63">
        <v>0</v>
      </c>
      <c r="FN63">
        <v>0</v>
      </c>
      <c r="FO63">
        <v>0</v>
      </c>
      <c r="FP63">
        <v>0</v>
      </c>
      <c r="FQ63">
        <v>0</v>
      </c>
      <c r="FR63">
        <v>0</v>
      </c>
      <c r="FS63">
        <v>0</v>
      </c>
      <c r="FT63">
        <v>0</v>
      </c>
      <c r="FU63">
        <v>0</v>
      </c>
      <c r="FV63">
        <v>0</v>
      </c>
      <c r="FW63">
        <v>0</v>
      </c>
      <c r="FX63">
        <v>0</v>
      </c>
      <c r="FY63">
        <v>0</v>
      </c>
      <c r="FZ63">
        <v>0</v>
      </c>
      <c r="GA63">
        <v>0</v>
      </c>
      <c r="GB63">
        <v>0</v>
      </c>
      <c r="GC63">
        <v>0</v>
      </c>
      <c r="GD63">
        <v>0</v>
      </c>
      <c r="GE63">
        <v>0</v>
      </c>
      <c r="GF63">
        <v>0</v>
      </c>
      <c r="GG63">
        <v>0</v>
      </c>
      <c r="GH63">
        <v>0</v>
      </c>
      <c r="GI63">
        <v>0</v>
      </c>
      <c r="GJ63">
        <v>0</v>
      </c>
      <c r="GK63">
        <v>0</v>
      </c>
      <c r="GL63">
        <v>0</v>
      </c>
      <c r="GM63">
        <v>0</v>
      </c>
      <c r="GN63">
        <v>0</v>
      </c>
      <c r="GO63">
        <v>0</v>
      </c>
      <c r="GP63">
        <v>0</v>
      </c>
      <c r="GQ63">
        <v>0</v>
      </c>
      <c r="GR63">
        <v>0</v>
      </c>
      <c r="GS63">
        <v>0</v>
      </c>
      <c r="GT63">
        <v>0</v>
      </c>
      <c r="GU63">
        <v>0</v>
      </c>
      <c r="GV63">
        <v>0</v>
      </c>
      <c r="GW63">
        <v>0</v>
      </c>
      <c r="GX63">
        <v>0</v>
      </c>
      <c r="GY63">
        <v>0</v>
      </c>
      <c r="GZ63">
        <v>0</v>
      </c>
      <c r="HA63">
        <v>0</v>
      </c>
      <c r="HB63">
        <v>0</v>
      </c>
      <c r="HC63">
        <v>0</v>
      </c>
      <c r="HD63">
        <v>0</v>
      </c>
      <c r="HE63">
        <v>0</v>
      </c>
      <c r="HF63">
        <v>0</v>
      </c>
      <c r="HG63">
        <v>0</v>
      </c>
      <c r="HH63">
        <v>0</v>
      </c>
      <c r="HI63">
        <v>0</v>
      </c>
      <c r="HJ63">
        <v>0</v>
      </c>
      <c r="HK63">
        <v>0</v>
      </c>
      <c r="HL63">
        <v>0</v>
      </c>
      <c r="HM63">
        <v>0</v>
      </c>
      <c r="HN63">
        <v>0</v>
      </c>
      <c r="HO63">
        <v>0</v>
      </c>
      <c r="HP63">
        <v>0</v>
      </c>
      <c r="HQ63">
        <v>0</v>
      </c>
      <c r="HR63">
        <v>0</v>
      </c>
      <c r="HS63">
        <v>0</v>
      </c>
      <c r="HT63">
        <v>0</v>
      </c>
      <c r="HU63">
        <v>0</v>
      </c>
      <c r="HV63">
        <v>0</v>
      </c>
      <c r="HW63">
        <v>0</v>
      </c>
      <c r="HX63">
        <v>0</v>
      </c>
      <c r="HY63">
        <v>0</v>
      </c>
      <c r="HZ63">
        <v>0</v>
      </c>
      <c r="IA63">
        <v>0</v>
      </c>
      <c r="IB63">
        <v>0</v>
      </c>
      <c r="IC63">
        <v>0</v>
      </c>
      <c r="ID63">
        <v>0</v>
      </c>
      <c r="IE63">
        <v>0</v>
      </c>
      <c r="IF63">
        <v>0</v>
      </c>
      <c r="IG63">
        <v>0</v>
      </c>
      <c r="IH63">
        <v>0</v>
      </c>
      <c r="II63">
        <v>0</v>
      </c>
      <c r="IJ63">
        <v>0</v>
      </c>
      <c r="IK63">
        <v>0</v>
      </c>
    </row>
    <row r="64" spans="1:245" hidden="1">
      <c r="A64" s="340" t="s">
        <v>632</v>
      </c>
      <c r="B64" t="s">
        <v>1023</v>
      </c>
      <c r="F64">
        <v>2</v>
      </c>
      <c r="G64" s="422"/>
      <c r="H64">
        <v>0</v>
      </c>
      <c r="J64" t="str">
        <f t="shared" si="0"/>
        <v>SDH100200</v>
      </c>
      <c r="K64">
        <v>875</v>
      </c>
      <c r="M64" s="340" t="s">
        <v>632</v>
      </c>
      <c r="N64" t="s">
        <v>1023</v>
      </c>
      <c r="O64">
        <v>2</v>
      </c>
      <c r="P64">
        <v>0</v>
      </c>
      <c r="Q64" s="183" t="str">
        <f t="shared" si="1"/>
        <v>SDH100200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10000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s="131"/>
      <c r="DZ64" s="340" t="s">
        <v>632</v>
      </c>
      <c r="EA64" t="s">
        <v>1023</v>
      </c>
      <c r="EB64">
        <v>2</v>
      </c>
      <c r="EC64">
        <v>0</v>
      </c>
      <c r="ED64" s="183" t="str">
        <f t="shared" si="2"/>
        <v>SDH100200</v>
      </c>
      <c r="EE64">
        <v>10000</v>
      </c>
      <c r="EF64">
        <v>10000</v>
      </c>
      <c r="EG64">
        <v>10000</v>
      </c>
      <c r="EH64">
        <v>10000</v>
      </c>
      <c r="EI64">
        <v>10000</v>
      </c>
      <c r="EJ64">
        <v>10000</v>
      </c>
      <c r="EK64">
        <v>10000</v>
      </c>
      <c r="EL64">
        <v>10000</v>
      </c>
      <c r="EM64">
        <v>10000</v>
      </c>
      <c r="EN64">
        <v>10000</v>
      </c>
      <c r="EO64">
        <v>10000</v>
      </c>
      <c r="EP64">
        <v>10000</v>
      </c>
      <c r="EQ64">
        <v>10000</v>
      </c>
      <c r="ER64">
        <v>10000</v>
      </c>
      <c r="ES64">
        <v>10000</v>
      </c>
      <c r="ET64">
        <v>10000</v>
      </c>
      <c r="EU64">
        <v>10000</v>
      </c>
      <c r="EV64">
        <v>10000</v>
      </c>
      <c r="EW64">
        <v>10000</v>
      </c>
      <c r="EX64">
        <v>10000</v>
      </c>
      <c r="EY64">
        <v>10000</v>
      </c>
      <c r="EZ64">
        <v>10000</v>
      </c>
      <c r="FA64">
        <v>10000</v>
      </c>
      <c r="FB64">
        <v>10000</v>
      </c>
      <c r="FC64">
        <v>10000</v>
      </c>
      <c r="FD64">
        <v>0</v>
      </c>
      <c r="FE64">
        <v>0</v>
      </c>
      <c r="FF64">
        <v>0</v>
      </c>
      <c r="FG64">
        <v>0</v>
      </c>
      <c r="FH64">
        <v>0</v>
      </c>
      <c r="FI64">
        <v>0</v>
      </c>
      <c r="FJ64">
        <v>0</v>
      </c>
      <c r="FK64">
        <v>0</v>
      </c>
      <c r="FL64">
        <v>0</v>
      </c>
      <c r="FM64">
        <v>0</v>
      </c>
      <c r="FN64">
        <v>0</v>
      </c>
      <c r="FO64">
        <v>0</v>
      </c>
      <c r="FP64">
        <v>0</v>
      </c>
      <c r="FQ64">
        <v>0</v>
      </c>
      <c r="FR64">
        <v>0</v>
      </c>
      <c r="FS64">
        <v>0</v>
      </c>
      <c r="FT64">
        <v>0</v>
      </c>
      <c r="FU64">
        <v>0</v>
      </c>
      <c r="FV64">
        <v>0</v>
      </c>
      <c r="FW64">
        <v>0</v>
      </c>
      <c r="FX64">
        <v>0</v>
      </c>
      <c r="FY64">
        <v>0</v>
      </c>
      <c r="FZ64">
        <v>0</v>
      </c>
      <c r="GA64">
        <v>0</v>
      </c>
      <c r="GB64">
        <v>0</v>
      </c>
      <c r="GC64">
        <v>0</v>
      </c>
      <c r="GD64">
        <v>0</v>
      </c>
      <c r="GE64">
        <v>0</v>
      </c>
      <c r="GF64">
        <v>0</v>
      </c>
      <c r="GG64">
        <v>0</v>
      </c>
      <c r="GH64">
        <v>0</v>
      </c>
      <c r="GI64">
        <v>0</v>
      </c>
      <c r="GJ64">
        <v>0</v>
      </c>
      <c r="GK64">
        <v>0</v>
      </c>
      <c r="GL64">
        <v>0</v>
      </c>
      <c r="GM64">
        <v>0</v>
      </c>
      <c r="GN64">
        <v>0</v>
      </c>
      <c r="GO64">
        <v>0</v>
      </c>
      <c r="GP64">
        <v>0</v>
      </c>
      <c r="GQ64">
        <v>0</v>
      </c>
      <c r="GR64">
        <v>0</v>
      </c>
      <c r="GS64">
        <v>0</v>
      </c>
      <c r="GT64">
        <v>0</v>
      </c>
      <c r="GU64">
        <v>0</v>
      </c>
      <c r="GV64">
        <v>0</v>
      </c>
      <c r="GW64">
        <v>0</v>
      </c>
      <c r="GX64">
        <v>0</v>
      </c>
      <c r="GY64">
        <v>0</v>
      </c>
      <c r="GZ64">
        <v>0</v>
      </c>
      <c r="HA64">
        <v>0</v>
      </c>
      <c r="HB64">
        <v>0</v>
      </c>
      <c r="HC64">
        <v>0</v>
      </c>
      <c r="HD64">
        <v>0</v>
      </c>
      <c r="HE64">
        <v>0</v>
      </c>
      <c r="HF64">
        <v>0</v>
      </c>
      <c r="HG64">
        <v>0</v>
      </c>
      <c r="HH64">
        <v>0</v>
      </c>
      <c r="HI64">
        <v>0</v>
      </c>
      <c r="HJ64">
        <v>0</v>
      </c>
      <c r="HK64">
        <v>0</v>
      </c>
      <c r="HL64">
        <v>0</v>
      </c>
      <c r="HM64">
        <v>0</v>
      </c>
      <c r="HN64">
        <v>0</v>
      </c>
      <c r="HO64">
        <v>0</v>
      </c>
      <c r="HP64">
        <v>0</v>
      </c>
      <c r="HQ64">
        <v>0</v>
      </c>
      <c r="HR64">
        <v>0</v>
      </c>
      <c r="HS64">
        <v>0</v>
      </c>
      <c r="HT64">
        <v>0</v>
      </c>
      <c r="HU64">
        <v>0</v>
      </c>
      <c r="HV64">
        <v>0</v>
      </c>
      <c r="HW64">
        <v>0</v>
      </c>
      <c r="HX64">
        <v>0</v>
      </c>
      <c r="HY64">
        <v>0</v>
      </c>
      <c r="HZ64">
        <v>0</v>
      </c>
      <c r="IA64">
        <v>0</v>
      </c>
      <c r="IB64">
        <v>0</v>
      </c>
      <c r="IC64">
        <v>0</v>
      </c>
      <c r="ID64">
        <v>0</v>
      </c>
      <c r="IE64">
        <v>0</v>
      </c>
      <c r="IF64">
        <v>0</v>
      </c>
      <c r="IG64">
        <v>0</v>
      </c>
      <c r="IH64">
        <v>0</v>
      </c>
      <c r="II64">
        <v>0</v>
      </c>
      <c r="IJ64">
        <v>0</v>
      </c>
      <c r="IK64">
        <v>0</v>
      </c>
    </row>
    <row r="65" spans="1:245" hidden="1">
      <c r="A65" s="340" t="s">
        <v>632</v>
      </c>
      <c r="B65" t="s">
        <v>1023</v>
      </c>
      <c r="F65">
        <v>2</v>
      </c>
      <c r="G65" s="422"/>
      <c r="H65">
        <v>1</v>
      </c>
      <c r="J65" t="str">
        <f t="shared" si="0"/>
        <v>SDH100201</v>
      </c>
      <c r="K65">
        <v>875</v>
      </c>
      <c r="M65" s="340" t="s">
        <v>632</v>
      </c>
      <c r="N65" t="s">
        <v>1023</v>
      </c>
      <c r="O65">
        <v>2</v>
      </c>
      <c r="P65">
        <v>1</v>
      </c>
      <c r="Q65" s="183" t="str">
        <f t="shared" si="1"/>
        <v>SDH100201</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10000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s="131"/>
      <c r="DZ65" s="340" t="s">
        <v>632</v>
      </c>
      <c r="EA65" t="s">
        <v>1023</v>
      </c>
      <c r="EB65">
        <v>2</v>
      </c>
      <c r="EC65">
        <v>1</v>
      </c>
      <c r="ED65" s="183" t="str">
        <f t="shared" si="2"/>
        <v>SDH100201</v>
      </c>
      <c r="EE65">
        <v>10000</v>
      </c>
      <c r="EF65">
        <v>10000</v>
      </c>
      <c r="EG65">
        <v>10000</v>
      </c>
      <c r="EH65">
        <v>10000</v>
      </c>
      <c r="EI65">
        <v>10000</v>
      </c>
      <c r="EJ65">
        <v>10000</v>
      </c>
      <c r="EK65">
        <v>10000</v>
      </c>
      <c r="EL65">
        <v>10000</v>
      </c>
      <c r="EM65">
        <v>10000</v>
      </c>
      <c r="EN65">
        <v>10000</v>
      </c>
      <c r="EO65">
        <v>10000</v>
      </c>
      <c r="EP65">
        <v>10000</v>
      </c>
      <c r="EQ65">
        <v>10000</v>
      </c>
      <c r="ER65">
        <v>10000</v>
      </c>
      <c r="ES65">
        <v>10000</v>
      </c>
      <c r="ET65">
        <v>10000</v>
      </c>
      <c r="EU65">
        <v>10000</v>
      </c>
      <c r="EV65">
        <v>10000</v>
      </c>
      <c r="EW65">
        <v>10000</v>
      </c>
      <c r="EX65">
        <v>10000</v>
      </c>
      <c r="EY65">
        <v>10000</v>
      </c>
      <c r="EZ65">
        <v>10000</v>
      </c>
      <c r="FA65">
        <v>10000</v>
      </c>
      <c r="FB65">
        <v>10000</v>
      </c>
      <c r="FC65">
        <v>10000</v>
      </c>
      <c r="FD65">
        <v>0</v>
      </c>
      <c r="FE65">
        <v>0</v>
      </c>
      <c r="FF65">
        <v>0</v>
      </c>
      <c r="FG65">
        <v>0</v>
      </c>
      <c r="FH65">
        <v>0</v>
      </c>
      <c r="FI65">
        <v>0</v>
      </c>
      <c r="FJ65">
        <v>0</v>
      </c>
      <c r="FK65">
        <v>0</v>
      </c>
      <c r="FL65">
        <v>0</v>
      </c>
      <c r="FM65">
        <v>0</v>
      </c>
      <c r="FN65">
        <v>0</v>
      </c>
      <c r="FO65">
        <v>0</v>
      </c>
      <c r="FP65">
        <v>0</v>
      </c>
      <c r="FQ65">
        <v>0</v>
      </c>
      <c r="FR65">
        <v>0</v>
      </c>
      <c r="FS65">
        <v>0</v>
      </c>
      <c r="FT65">
        <v>0</v>
      </c>
      <c r="FU65">
        <v>0</v>
      </c>
      <c r="FV65">
        <v>0</v>
      </c>
      <c r="FW65">
        <v>0</v>
      </c>
      <c r="FX65">
        <v>0</v>
      </c>
      <c r="FY65">
        <v>0</v>
      </c>
      <c r="FZ65">
        <v>0</v>
      </c>
      <c r="GA65">
        <v>0</v>
      </c>
      <c r="GB65">
        <v>0</v>
      </c>
      <c r="GC65">
        <v>0</v>
      </c>
      <c r="GD65">
        <v>0</v>
      </c>
      <c r="GE65">
        <v>0</v>
      </c>
      <c r="GF65">
        <v>0</v>
      </c>
      <c r="GG65">
        <v>0</v>
      </c>
      <c r="GH65">
        <v>0</v>
      </c>
      <c r="GI65">
        <v>0</v>
      </c>
      <c r="GJ65">
        <v>0</v>
      </c>
      <c r="GK65">
        <v>0</v>
      </c>
      <c r="GL65">
        <v>0</v>
      </c>
      <c r="GM65">
        <v>0</v>
      </c>
      <c r="GN65">
        <v>0</v>
      </c>
      <c r="GO65">
        <v>0</v>
      </c>
      <c r="GP65">
        <v>0</v>
      </c>
      <c r="GQ65">
        <v>0</v>
      </c>
      <c r="GR65">
        <v>0</v>
      </c>
      <c r="GS65">
        <v>0</v>
      </c>
      <c r="GT65">
        <v>0</v>
      </c>
      <c r="GU65">
        <v>0</v>
      </c>
      <c r="GV65">
        <v>0</v>
      </c>
      <c r="GW65">
        <v>0</v>
      </c>
      <c r="GX65">
        <v>0</v>
      </c>
      <c r="GY65">
        <v>0</v>
      </c>
      <c r="GZ65">
        <v>0</v>
      </c>
      <c r="HA65">
        <v>0</v>
      </c>
      <c r="HB65">
        <v>0</v>
      </c>
      <c r="HC65">
        <v>0</v>
      </c>
      <c r="HD65">
        <v>0</v>
      </c>
      <c r="HE65">
        <v>0</v>
      </c>
      <c r="HF65">
        <v>0</v>
      </c>
      <c r="HG65">
        <v>0</v>
      </c>
      <c r="HH65">
        <v>0</v>
      </c>
      <c r="HI65">
        <v>0</v>
      </c>
      <c r="HJ65">
        <v>0</v>
      </c>
      <c r="HK65">
        <v>0</v>
      </c>
      <c r="HL65">
        <v>0</v>
      </c>
      <c r="HM65">
        <v>0</v>
      </c>
      <c r="HN65">
        <v>0</v>
      </c>
      <c r="HO65">
        <v>0</v>
      </c>
      <c r="HP65">
        <v>0</v>
      </c>
      <c r="HQ65">
        <v>0</v>
      </c>
      <c r="HR65">
        <v>0</v>
      </c>
      <c r="HS65">
        <v>0</v>
      </c>
      <c r="HT65">
        <v>0</v>
      </c>
      <c r="HU65">
        <v>0</v>
      </c>
      <c r="HV65">
        <v>0</v>
      </c>
      <c r="HW65">
        <v>0</v>
      </c>
      <c r="HX65">
        <v>0</v>
      </c>
      <c r="HY65">
        <v>0</v>
      </c>
      <c r="HZ65">
        <v>0</v>
      </c>
      <c r="IA65">
        <v>0</v>
      </c>
      <c r="IB65">
        <v>0</v>
      </c>
      <c r="IC65">
        <v>0</v>
      </c>
      <c r="ID65">
        <v>0</v>
      </c>
      <c r="IE65">
        <v>0</v>
      </c>
      <c r="IF65">
        <v>0</v>
      </c>
      <c r="IG65">
        <v>0</v>
      </c>
      <c r="IH65">
        <v>0</v>
      </c>
      <c r="II65">
        <v>0</v>
      </c>
      <c r="IJ65">
        <v>0</v>
      </c>
      <c r="IK65">
        <v>0</v>
      </c>
    </row>
    <row r="66" spans="1:245" hidden="1">
      <c r="A66" s="340" t="s">
        <v>632</v>
      </c>
      <c r="B66" t="s">
        <v>1023</v>
      </c>
      <c r="F66">
        <v>2</v>
      </c>
      <c r="G66" s="422"/>
      <c r="H66">
        <v>2</v>
      </c>
      <c r="J66" t="str">
        <f t="shared" ref="J66:J129" si="3">B66&amp;TEXT(F66,"00")&amp;TEXT(H66,"00")</f>
        <v>SDH100202</v>
      </c>
      <c r="K66">
        <v>875</v>
      </c>
      <c r="M66" s="340" t="s">
        <v>632</v>
      </c>
      <c r="N66" t="s">
        <v>1023</v>
      </c>
      <c r="O66">
        <v>2</v>
      </c>
      <c r="P66">
        <v>2</v>
      </c>
      <c r="Q66" s="183" t="str">
        <f t="shared" ref="Q66:Q129" si="4">N66&amp;TEXT(O66,"00")&amp;TEXT(P66,"00")</f>
        <v>SDH100202</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10000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s="131"/>
      <c r="DZ66" s="340" t="s">
        <v>632</v>
      </c>
      <c r="EA66" t="s">
        <v>1023</v>
      </c>
      <c r="EB66">
        <v>2</v>
      </c>
      <c r="EC66">
        <v>2</v>
      </c>
      <c r="ED66" s="183" t="str">
        <f t="shared" ref="ED66:ED129" si="5">EA66&amp;TEXT(EB66,"00")&amp;TEXT(EC66,"00")</f>
        <v>SDH100202</v>
      </c>
      <c r="EE66">
        <v>10000</v>
      </c>
      <c r="EF66">
        <v>10000</v>
      </c>
      <c r="EG66">
        <v>10000</v>
      </c>
      <c r="EH66">
        <v>10000</v>
      </c>
      <c r="EI66">
        <v>10000</v>
      </c>
      <c r="EJ66">
        <v>10000</v>
      </c>
      <c r="EK66">
        <v>10000</v>
      </c>
      <c r="EL66">
        <v>10000</v>
      </c>
      <c r="EM66">
        <v>10000</v>
      </c>
      <c r="EN66">
        <v>10000</v>
      </c>
      <c r="EO66">
        <v>10000</v>
      </c>
      <c r="EP66">
        <v>10000</v>
      </c>
      <c r="EQ66">
        <v>10000</v>
      </c>
      <c r="ER66">
        <v>10000</v>
      </c>
      <c r="ES66">
        <v>10000</v>
      </c>
      <c r="ET66">
        <v>10000</v>
      </c>
      <c r="EU66">
        <v>10000</v>
      </c>
      <c r="EV66">
        <v>10000</v>
      </c>
      <c r="EW66">
        <v>10000</v>
      </c>
      <c r="EX66">
        <v>10000</v>
      </c>
      <c r="EY66">
        <v>10000</v>
      </c>
      <c r="EZ66">
        <v>10000</v>
      </c>
      <c r="FA66">
        <v>10000</v>
      </c>
      <c r="FB66">
        <v>10000</v>
      </c>
      <c r="FC66">
        <v>10000</v>
      </c>
      <c r="FD66">
        <v>0</v>
      </c>
      <c r="FE66">
        <v>0</v>
      </c>
      <c r="FF66">
        <v>0</v>
      </c>
      <c r="FG66">
        <v>0</v>
      </c>
      <c r="FH66">
        <v>0</v>
      </c>
      <c r="FI66">
        <v>0</v>
      </c>
      <c r="FJ66">
        <v>0</v>
      </c>
      <c r="FK66">
        <v>0</v>
      </c>
      <c r="FL66">
        <v>0</v>
      </c>
      <c r="FM66">
        <v>0</v>
      </c>
      <c r="FN66">
        <v>0</v>
      </c>
      <c r="FO66">
        <v>0</v>
      </c>
      <c r="FP66">
        <v>0</v>
      </c>
      <c r="FQ66">
        <v>0</v>
      </c>
      <c r="FR66">
        <v>0</v>
      </c>
      <c r="FS66">
        <v>0</v>
      </c>
      <c r="FT66">
        <v>0</v>
      </c>
      <c r="FU66">
        <v>0</v>
      </c>
      <c r="FV66">
        <v>0</v>
      </c>
      <c r="FW66">
        <v>0</v>
      </c>
      <c r="FX66">
        <v>0</v>
      </c>
      <c r="FY66">
        <v>0</v>
      </c>
      <c r="FZ66">
        <v>0</v>
      </c>
      <c r="GA66">
        <v>0</v>
      </c>
      <c r="GB66">
        <v>0</v>
      </c>
      <c r="GC66">
        <v>0</v>
      </c>
      <c r="GD66">
        <v>0</v>
      </c>
      <c r="GE66">
        <v>0</v>
      </c>
      <c r="GF66">
        <v>0</v>
      </c>
      <c r="GG66">
        <v>0</v>
      </c>
      <c r="GH66">
        <v>0</v>
      </c>
      <c r="GI66">
        <v>0</v>
      </c>
      <c r="GJ66">
        <v>0</v>
      </c>
      <c r="GK66">
        <v>0</v>
      </c>
      <c r="GL66">
        <v>0</v>
      </c>
      <c r="GM66">
        <v>0</v>
      </c>
      <c r="GN66">
        <v>0</v>
      </c>
      <c r="GO66">
        <v>0</v>
      </c>
      <c r="GP66">
        <v>0</v>
      </c>
      <c r="GQ66">
        <v>0</v>
      </c>
      <c r="GR66">
        <v>0</v>
      </c>
      <c r="GS66">
        <v>0</v>
      </c>
      <c r="GT66">
        <v>0</v>
      </c>
      <c r="GU66">
        <v>0</v>
      </c>
      <c r="GV66">
        <v>0</v>
      </c>
      <c r="GW66">
        <v>0</v>
      </c>
      <c r="GX66">
        <v>0</v>
      </c>
      <c r="GY66">
        <v>0</v>
      </c>
      <c r="GZ66">
        <v>0</v>
      </c>
      <c r="HA66">
        <v>0</v>
      </c>
      <c r="HB66">
        <v>0</v>
      </c>
      <c r="HC66">
        <v>0</v>
      </c>
      <c r="HD66">
        <v>0</v>
      </c>
      <c r="HE66">
        <v>0</v>
      </c>
      <c r="HF66">
        <v>0</v>
      </c>
      <c r="HG66">
        <v>0</v>
      </c>
      <c r="HH66">
        <v>0</v>
      </c>
      <c r="HI66">
        <v>0</v>
      </c>
      <c r="HJ66">
        <v>0</v>
      </c>
      <c r="HK66">
        <v>0</v>
      </c>
      <c r="HL66">
        <v>0</v>
      </c>
      <c r="HM66">
        <v>0</v>
      </c>
      <c r="HN66">
        <v>0</v>
      </c>
      <c r="HO66">
        <v>0</v>
      </c>
      <c r="HP66">
        <v>0</v>
      </c>
      <c r="HQ66">
        <v>0</v>
      </c>
      <c r="HR66">
        <v>0</v>
      </c>
      <c r="HS66">
        <v>0</v>
      </c>
      <c r="HT66">
        <v>0</v>
      </c>
      <c r="HU66">
        <v>0</v>
      </c>
      <c r="HV66">
        <v>0</v>
      </c>
      <c r="HW66">
        <v>0</v>
      </c>
      <c r="HX66">
        <v>0</v>
      </c>
      <c r="HY66">
        <v>0</v>
      </c>
      <c r="HZ66">
        <v>0</v>
      </c>
      <c r="IA66">
        <v>0</v>
      </c>
      <c r="IB66">
        <v>0</v>
      </c>
      <c r="IC66">
        <v>0</v>
      </c>
      <c r="ID66">
        <v>0</v>
      </c>
      <c r="IE66">
        <v>0</v>
      </c>
      <c r="IF66">
        <v>0</v>
      </c>
      <c r="IG66">
        <v>0</v>
      </c>
      <c r="IH66">
        <v>0</v>
      </c>
      <c r="II66">
        <v>0</v>
      </c>
      <c r="IJ66">
        <v>0</v>
      </c>
      <c r="IK66">
        <v>0</v>
      </c>
    </row>
    <row r="67" spans="1:245" hidden="1">
      <c r="A67" s="340" t="s">
        <v>632</v>
      </c>
      <c r="B67" t="s">
        <v>1023</v>
      </c>
      <c r="F67">
        <v>2</v>
      </c>
      <c r="G67" s="422"/>
      <c r="H67">
        <v>3</v>
      </c>
      <c r="J67" t="str">
        <f t="shared" si="3"/>
        <v>SDH100203</v>
      </c>
      <c r="K67">
        <v>875</v>
      </c>
      <c r="M67" s="340" t="s">
        <v>632</v>
      </c>
      <c r="N67" t="s">
        <v>1023</v>
      </c>
      <c r="O67">
        <v>2</v>
      </c>
      <c r="P67">
        <v>3</v>
      </c>
      <c r="Q67" s="183" t="str">
        <f t="shared" si="4"/>
        <v>SDH100203</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10000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s="131"/>
      <c r="DZ67" s="340" t="s">
        <v>632</v>
      </c>
      <c r="EA67" t="s">
        <v>1023</v>
      </c>
      <c r="EB67">
        <v>2</v>
      </c>
      <c r="EC67">
        <v>3</v>
      </c>
      <c r="ED67" s="183" t="str">
        <f t="shared" si="5"/>
        <v>SDH100203</v>
      </c>
      <c r="EE67">
        <v>10000</v>
      </c>
      <c r="EF67">
        <v>10000</v>
      </c>
      <c r="EG67">
        <v>10000</v>
      </c>
      <c r="EH67">
        <v>10000</v>
      </c>
      <c r="EI67">
        <v>10000</v>
      </c>
      <c r="EJ67">
        <v>10000</v>
      </c>
      <c r="EK67">
        <v>10000</v>
      </c>
      <c r="EL67">
        <v>10000</v>
      </c>
      <c r="EM67">
        <v>10000</v>
      </c>
      <c r="EN67">
        <v>10000</v>
      </c>
      <c r="EO67">
        <v>10000</v>
      </c>
      <c r="EP67">
        <v>10000</v>
      </c>
      <c r="EQ67">
        <v>10000</v>
      </c>
      <c r="ER67">
        <v>10000</v>
      </c>
      <c r="ES67">
        <v>10000</v>
      </c>
      <c r="ET67">
        <v>10000</v>
      </c>
      <c r="EU67">
        <v>10000</v>
      </c>
      <c r="EV67">
        <v>10000</v>
      </c>
      <c r="EW67">
        <v>10000</v>
      </c>
      <c r="EX67">
        <v>10000</v>
      </c>
      <c r="EY67">
        <v>10000</v>
      </c>
      <c r="EZ67">
        <v>10000</v>
      </c>
      <c r="FA67">
        <v>10000</v>
      </c>
      <c r="FB67">
        <v>10000</v>
      </c>
      <c r="FC67">
        <v>10000</v>
      </c>
      <c r="FD67">
        <v>0</v>
      </c>
      <c r="FE67">
        <v>0</v>
      </c>
      <c r="FF67">
        <v>0</v>
      </c>
      <c r="FG67">
        <v>0</v>
      </c>
      <c r="FH67">
        <v>0</v>
      </c>
      <c r="FI67">
        <v>0</v>
      </c>
      <c r="FJ67">
        <v>0</v>
      </c>
      <c r="FK67">
        <v>0</v>
      </c>
      <c r="FL67">
        <v>0</v>
      </c>
      <c r="FM67">
        <v>0</v>
      </c>
      <c r="FN67">
        <v>0</v>
      </c>
      <c r="FO67">
        <v>0</v>
      </c>
      <c r="FP67">
        <v>0</v>
      </c>
      <c r="FQ67">
        <v>0</v>
      </c>
      <c r="FR67">
        <v>0</v>
      </c>
      <c r="FS67">
        <v>0</v>
      </c>
      <c r="FT67">
        <v>0</v>
      </c>
      <c r="FU67">
        <v>0</v>
      </c>
      <c r="FV67">
        <v>0</v>
      </c>
      <c r="FW67">
        <v>0</v>
      </c>
      <c r="FX67">
        <v>0</v>
      </c>
      <c r="FY67">
        <v>0</v>
      </c>
      <c r="FZ67">
        <v>0</v>
      </c>
      <c r="GA67">
        <v>0</v>
      </c>
      <c r="GB67">
        <v>0</v>
      </c>
      <c r="GC67">
        <v>0</v>
      </c>
      <c r="GD67">
        <v>0</v>
      </c>
      <c r="GE67">
        <v>0</v>
      </c>
      <c r="GF67">
        <v>0</v>
      </c>
      <c r="GG67">
        <v>0</v>
      </c>
      <c r="GH67">
        <v>0</v>
      </c>
      <c r="GI67">
        <v>0</v>
      </c>
      <c r="GJ67">
        <v>0</v>
      </c>
      <c r="GK67">
        <v>0</v>
      </c>
      <c r="GL67">
        <v>0</v>
      </c>
      <c r="GM67">
        <v>0</v>
      </c>
      <c r="GN67">
        <v>0</v>
      </c>
      <c r="GO67">
        <v>0</v>
      </c>
      <c r="GP67">
        <v>0</v>
      </c>
      <c r="GQ67">
        <v>0</v>
      </c>
      <c r="GR67">
        <v>0</v>
      </c>
      <c r="GS67">
        <v>0</v>
      </c>
      <c r="GT67">
        <v>0</v>
      </c>
      <c r="GU67">
        <v>0</v>
      </c>
      <c r="GV67">
        <v>0</v>
      </c>
      <c r="GW67">
        <v>0</v>
      </c>
      <c r="GX67">
        <v>0</v>
      </c>
      <c r="GY67">
        <v>0</v>
      </c>
      <c r="GZ67">
        <v>0</v>
      </c>
      <c r="HA67">
        <v>0</v>
      </c>
      <c r="HB67">
        <v>0</v>
      </c>
      <c r="HC67">
        <v>0</v>
      </c>
      <c r="HD67">
        <v>0</v>
      </c>
      <c r="HE67">
        <v>0</v>
      </c>
      <c r="HF67">
        <v>0</v>
      </c>
      <c r="HG67">
        <v>0</v>
      </c>
      <c r="HH67">
        <v>0</v>
      </c>
      <c r="HI67">
        <v>0</v>
      </c>
      <c r="HJ67">
        <v>0</v>
      </c>
      <c r="HK67">
        <v>0</v>
      </c>
      <c r="HL67">
        <v>0</v>
      </c>
      <c r="HM67">
        <v>0</v>
      </c>
      <c r="HN67">
        <v>0</v>
      </c>
      <c r="HO67">
        <v>0</v>
      </c>
      <c r="HP67">
        <v>0</v>
      </c>
      <c r="HQ67">
        <v>0</v>
      </c>
      <c r="HR67">
        <v>0</v>
      </c>
      <c r="HS67">
        <v>0</v>
      </c>
      <c r="HT67">
        <v>0</v>
      </c>
      <c r="HU67">
        <v>0</v>
      </c>
      <c r="HV67">
        <v>0</v>
      </c>
      <c r="HW67">
        <v>0</v>
      </c>
      <c r="HX67">
        <v>0</v>
      </c>
      <c r="HY67">
        <v>0</v>
      </c>
      <c r="HZ67">
        <v>0</v>
      </c>
      <c r="IA67">
        <v>0</v>
      </c>
      <c r="IB67">
        <v>0</v>
      </c>
      <c r="IC67">
        <v>0</v>
      </c>
      <c r="ID67">
        <v>0</v>
      </c>
      <c r="IE67">
        <v>0</v>
      </c>
      <c r="IF67">
        <v>0</v>
      </c>
      <c r="IG67">
        <v>0</v>
      </c>
      <c r="IH67">
        <v>0</v>
      </c>
      <c r="II67">
        <v>0</v>
      </c>
      <c r="IJ67">
        <v>0</v>
      </c>
      <c r="IK67">
        <v>0</v>
      </c>
    </row>
    <row r="68" spans="1:245" hidden="1">
      <c r="A68" s="340" t="s">
        <v>632</v>
      </c>
      <c r="B68" t="s">
        <v>1023</v>
      </c>
      <c r="F68">
        <v>2</v>
      </c>
      <c r="G68" s="422"/>
      <c r="H68">
        <v>4</v>
      </c>
      <c r="J68" t="str">
        <f t="shared" si="3"/>
        <v>SDH100204</v>
      </c>
      <c r="K68">
        <v>875</v>
      </c>
      <c r="M68" s="340" t="s">
        <v>632</v>
      </c>
      <c r="N68" t="s">
        <v>1023</v>
      </c>
      <c r="O68">
        <v>2</v>
      </c>
      <c r="P68">
        <v>4</v>
      </c>
      <c r="Q68" s="183" t="str">
        <f t="shared" si="4"/>
        <v>SDH100204</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10000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s="131"/>
      <c r="DZ68" s="340" t="s">
        <v>632</v>
      </c>
      <c r="EA68" t="s">
        <v>1023</v>
      </c>
      <c r="EB68">
        <v>2</v>
      </c>
      <c r="EC68">
        <v>4</v>
      </c>
      <c r="ED68" s="183" t="str">
        <f t="shared" si="5"/>
        <v>SDH100204</v>
      </c>
      <c r="EE68">
        <v>10000</v>
      </c>
      <c r="EF68">
        <v>10000</v>
      </c>
      <c r="EG68">
        <v>10000</v>
      </c>
      <c r="EH68">
        <v>10000</v>
      </c>
      <c r="EI68">
        <v>10000</v>
      </c>
      <c r="EJ68">
        <v>10000</v>
      </c>
      <c r="EK68">
        <v>10000</v>
      </c>
      <c r="EL68">
        <v>10000</v>
      </c>
      <c r="EM68">
        <v>10000</v>
      </c>
      <c r="EN68">
        <v>10000</v>
      </c>
      <c r="EO68">
        <v>10000</v>
      </c>
      <c r="EP68">
        <v>10000</v>
      </c>
      <c r="EQ68">
        <v>10000</v>
      </c>
      <c r="ER68">
        <v>10000</v>
      </c>
      <c r="ES68">
        <v>10000</v>
      </c>
      <c r="ET68">
        <v>10000</v>
      </c>
      <c r="EU68">
        <v>10000</v>
      </c>
      <c r="EV68">
        <v>10000</v>
      </c>
      <c r="EW68">
        <v>10000</v>
      </c>
      <c r="EX68">
        <v>10000</v>
      </c>
      <c r="EY68">
        <v>10000</v>
      </c>
      <c r="EZ68">
        <v>10000</v>
      </c>
      <c r="FA68">
        <v>10000</v>
      </c>
      <c r="FB68">
        <v>10000</v>
      </c>
      <c r="FC68">
        <v>10000</v>
      </c>
      <c r="FD68">
        <v>0</v>
      </c>
      <c r="FE68">
        <v>0</v>
      </c>
      <c r="FF68">
        <v>0</v>
      </c>
      <c r="FG68">
        <v>0</v>
      </c>
      <c r="FH68">
        <v>0</v>
      </c>
      <c r="FI68">
        <v>0</v>
      </c>
      <c r="FJ68">
        <v>0</v>
      </c>
      <c r="FK68">
        <v>0</v>
      </c>
      <c r="FL68">
        <v>0</v>
      </c>
      <c r="FM68">
        <v>0</v>
      </c>
      <c r="FN68">
        <v>0</v>
      </c>
      <c r="FO68">
        <v>0</v>
      </c>
      <c r="FP68">
        <v>0</v>
      </c>
      <c r="FQ68">
        <v>0</v>
      </c>
      <c r="FR68">
        <v>0</v>
      </c>
      <c r="FS68">
        <v>0</v>
      </c>
      <c r="FT68">
        <v>0</v>
      </c>
      <c r="FU68">
        <v>0</v>
      </c>
      <c r="FV68">
        <v>0</v>
      </c>
      <c r="FW68">
        <v>0</v>
      </c>
      <c r="FX68">
        <v>0</v>
      </c>
      <c r="FY68">
        <v>0</v>
      </c>
      <c r="FZ68">
        <v>0</v>
      </c>
      <c r="GA68">
        <v>0</v>
      </c>
      <c r="GB68">
        <v>0</v>
      </c>
      <c r="GC68">
        <v>0</v>
      </c>
      <c r="GD68">
        <v>0</v>
      </c>
      <c r="GE68">
        <v>0</v>
      </c>
      <c r="GF68">
        <v>0</v>
      </c>
      <c r="GG68">
        <v>0</v>
      </c>
      <c r="GH68">
        <v>0</v>
      </c>
      <c r="GI68">
        <v>0</v>
      </c>
      <c r="GJ68">
        <v>0</v>
      </c>
      <c r="GK68">
        <v>0</v>
      </c>
      <c r="GL68">
        <v>0</v>
      </c>
      <c r="GM68">
        <v>0</v>
      </c>
      <c r="GN68">
        <v>0</v>
      </c>
      <c r="GO68">
        <v>0</v>
      </c>
      <c r="GP68">
        <v>0</v>
      </c>
      <c r="GQ68">
        <v>0</v>
      </c>
      <c r="GR68">
        <v>0</v>
      </c>
      <c r="GS68">
        <v>0</v>
      </c>
      <c r="GT68">
        <v>0</v>
      </c>
      <c r="GU68">
        <v>0</v>
      </c>
      <c r="GV68">
        <v>0</v>
      </c>
      <c r="GW68">
        <v>0</v>
      </c>
      <c r="GX68">
        <v>0</v>
      </c>
      <c r="GY68">
        <v>0</v>
      </c>
      <c r="GZ68">
        <v>0</v>
      </c>
      <c r="HA68">
        <v>0</v>
      </c>
      <c r="HB68">
        <v>0</v>
      </c>
      <c r="HC68">
        <v>0</v>
      </c>
      <c r="HD68">
        <v>0</v>
      </c>
      <c r="HE68">
        <v>0</v>
      </c>
      <c r="HF68">
        <v>0</v>
      </c>
      <c r="HG68">
        <v>0</v>
      </c>
      <c r="HH68">
        <v>0</v>
      </c>
      <c r="HI68">
        <v>0</v>
      </c>
      <c r="HJ68">
        <v>0</v>
      </c>
      <c r="HK68">
        <v>0</v>
      </c>
      <c r="HL68">
        <v>0</v>
      </c>
      <c r="HM68">
        <v>0</v>
      </c>
      <c r="HN68">
        <v>0</v>
      </c>
      <c r="HO68">
        <v>0</v>
      </c>
      <c r="HP68">
        <v>0</v>
      </c>
      <c r="HQ68">
        <v>0</v>
      </c>
      <c r="HR68">
        <v>0</v>
      </c>
      <c r="HS68">
        <v>0</v>
      </c>
      <c r="HT68">
        <v>0</v>
      </c>
      <c r="HU68">
        <v>0</v>
      </c>
      <c r="HV68">
        <v>0</v>
      </c>
      <c r="HW68">
        <v>0</v>
      </c>
      <c r="HX68">
        <v>0</v>
      </c>
      <c r="HY68">
        <v>0</v>
      </c>
      <c r="HZ68">
        <v>0</v>
      </c>
      <c r="IA68">
        <v>0</v>
      </c>
      <c r="IB68">
        <v>0</v>
      </c>
      <c r="IC68">
        <v>0</v>
      </c>
      <c r="ID68">
        <v>0</v>
      </c>
      <c r="IE68">
        <v>0</v>
      </c>
      <c r="IF68">
        <v>0</v>
      </c>
      <c r="IG68">
        <v>0</v>
      </c>
      <c r="IH68">
        <v>0</v>
      </c>
      <c r="II68">
        <v>0</v>
      </c>
      <c r="IJ68">
        <v>0</v>
      </c>
      <c r="IK68">
        <v>0</v>
      </c>
    </row>
    <row r="69" spans="1:245" hidden="1">
      <c r="A69" s="340" t="s">
        <v>632</v>
      </c>
      <c r="B69" t="s">
        <v>1023</v>
      </c>
      <c r="F69">
        <v>2</v>
      </c>
      <c r="G69" s="422"/>
      <c r="H69">
        <v>5</v>
      </c>
      <c r="J69" t="str">
        <f t="shared" si="3"/>
        <v>SDH100205</v>
      </c>
      <c r="K69">
        <v>875</v>
      </c>
      <c r="M69" s="340" t="s">
        <v>632</v>
      </c>
      <c r="N69" t="s">
        <v>1023</v>
      </c>
      <c r="O69">
        <v>2</v>
      </c>
      <c r="P69">
        <v>5</v>
      </c>
      <c r="Q69" s="183" t="str">
        <f t="shared" si="4"/>
        <v>SDH100205</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10000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s="131"/>
      <c r="DZ69" s="340" t="s">
        <v>632</v>
      </c>
      <c r="EA69" t="s">
        <v>1023</v>
      </c>
      <c r="EB69">
        <v>2</v>
      </c>
      <c r="EC69">
        <v>5</v>
      </c>
      <c r="ED69" s="183" t="str">
        <f t="shared" si="5"/>
        <v>SDH100205</v>
      </c>
      <c r="EE69">
        <v>10000</v>
      </c>
      <c r="EF69">
        <v>10000</v>
      </c>
      <c r="EG69">
        <v>10000</v>
      </c>
      <c r="EH69">
        <v>10000</v>
      </c>
      <c r="EI69">
        <v>10000</v>
      </c>
      <c r="EJ69">
        <v>10000</v>
      </c>
      <c r="EK69">
        <v>10000</v>
      </c>
      <c r="EL69">
        <v>10000</v>
      </c>
      <c r="EM69">
        <v>10000</v>
      </c>
      <c r="EN69">
        <v>10000</v>
      </c>
      <c r="EO69">
        <v>10000</v>
      </c>
      <c r="EP69">
        <v>10000</v>
      </c>
      <c r="EQ69">
        <v>10000</v>
      </c>
      <c r="ER69">
        <v>10000</v>
      </c>
      <c r="ES69">
        <v>10000</v>
      </c>
      <c r="ET69">
        <v>10000</v>
      </c>
      <c r="EU69">
        <v>10000</v>
      </c>
      <c r="EV69">
        <v>10000</v>
      </c>
      <c r="EW69">
        <v>10000</v>
      </c>
      <c r="EX69">
        <v>10000</v>
      </c>
      <c r="EY69">
        <v>10000</v>
      </c>
      <c r="EZ69">
        <v>10000</v>
      </c>
      <c r="FA69">
        <v>10000</v>
      </c>
      <c r="FB69">
        <v>10000</v>
      </c>
      <c r="FC69">
        <v>10000</v>
      </c>
      <c r="FD69">
        <v>0</v>
      </c>
      <c r="FE69">
        <v>0</v>
      </c>
      <c r="FF69">
        <v>0</v>
      </c>
      <c r="FG69">
        <v>0</v>
      </c>
      <c r="FH69">
        <v>0</v>
      </c>
      <c r="FI69">
        <v>0</v>
      </c>
      <c r="FJ69">
        <v>0</v>
      </c>
      <c r="FK69">
        <v>0</v>
      </c>
      <c r="FL69">
        <v>0</v>
      </c>
      <c r="FM69">
        <v>0</v>
      </c>
      <c r="FN69">
        <v>0</v>
      </c>
      <c r="FO69">
        <v>0</v>
      </c>
      <c r="FP69">
        <v>0</v>
      </c>
      <c r="FQ69">
        <v>0</v>
      </c>
      <c r="FR69">
        <v>0</v>
      </c>
      <c r="FS69">
        <v>0</v>
      </c>
      <c r="FT69">
        <v>0</v>
      </c>
      <c r="FU69">
        <v>0</v>
      </c>
      <c r="FV69">
        <v>0</v>
      </c>
      <c r="FW69">
        <v>0</v>
      </c>
      <c r="FX69">
        <v>0</v>
      </c>
      <c r="FY69">
        <v>0</v>
      </c>
      <c r="FZ69">
        <v>0</v>
      </c>
      <c r="GA69">
        <v>0</v>
      </c>
      <c r="GB69">
        <v>0</v>
      </c>
      <c r="GC69">
        <v>0</v>
      </c>
      <c r="GD69">
        <v>0</v>
      </c>
      <c r="GE69">
        <v>0</v>
      </c>
      <c r="GF69">
        <v>0</v>
      </c>
      <c r="GG69">
        <v>0</v>
      </c>
      <c r="GH69">
        <v>0</v>
      </c>
      <c r="GI69">
        <v>0</v>
      </c>
      <c r="GJ69">
        <v>0</v>
      </c>
      <c r="GK69">
        <v>0</v>
      </c>
      <c r="GL69">
        <v>0</v>
      </c>
      <c r="GM69">
        <v>0</v>
      </c>
      <c r="GN69">
        <v>0</v>
      </c>
      <c r="GO69">
        <v>0</v>
      </c>
      <c r="GP69">
        <v>0</v>
      </c>
      <c r="GQ69">
        <v>0</v>
      </c>
      <c r="GR69">
        <v>0</v>
      </c>
      <c r="GS69">
        <v>0</v>
      </c>
      <c r="GT69">
        <v>0</v>
      </c>
      <c r="GU69">
        <v>0</v>
      </c>
      <c r="GV69">
        <v>0</v>
      </c>
      <c r="GW69">
        <v>0</v>
      </c>
      <c r="GX69">
        <v>0</v>
      </c>
      <c r="GY69">
        <v>0</v>
      </c>
      <c r="GZ69">
        <v>0</v>
      </c>
      <c r="HA69">
        <v>0</v>
      </c>
      <c r="HB69">
        <v>0</v>
      </c>
      <c r="HC69">
        <v>0</v>
      </c>
      <c r="HD69">
        <v>0</v>
      </c>
      <c r="HE69">
        <v>0</v>
      </c>
      <c r="HF69">
        <v>0</v>
      </c>
      <c r="HG69">
        <v>0</v>
      </c>
      <c r="HH69">
        <v>0</v>
      </c>
      <c r="HI69">
        <v>0</v>
      </c>
      <c r="HJ69">
        <v>0</v>
      </c>
      <c r="HK69">
        <v>0</v>
      </c>
      <c r="HL69">
        <v>0</v>
      </c>
      <c r="HM69">
        <v>0</v>
      </c>
      <c r="HN69">
        <v>0</v>
      </c>
      <c r="HO69">
        <v>0</v>
      </c>
      <c r="HP69">
        <v>0</v>
      </c>
      <c r="HQ69">
        <v>0</v>
      </c>
      <c r="HR69">
        <v>0</v>
      </c>
      <c r="HS69">
        <v>0</v>
      </c>
      <c r="HT69">
        <v>0</v>
      </c>
      <c r="HU69">
        <v>0</v>
      </c>
      <c r="HV69">
        <v>0</v>
      </c>
      <c r="HW69">
        <v>0</v>
      </c>
      <c r="HX69">
        <v>0</v>
      </c>
      <c r="HY69">
        <v>0</v>
      </c>
      <c r="HZ69">
        <v>0</v>
      </c>
      <c r="IA69">
        <v>0</v>
      </c>
      <c r="IB69">
        <v>0</v>
      </c>
      <c r="IC69">
        <v>0</v>
      </c>
      <c r="ID69">
        <v>0</v>
      </c>
      <c r="IE69">
        <v>0</v>
      </c>
      <c r="IF69">
        <v>0</v>
      </c>
      <c r="IG69">
        <v>0</v>
      </c>
      <c r="IH69">
        <v>0</v>
      </c>
      <c r="II69">
        <v>0</v>
      </c>
      <c r="IJ69">
        <v>0</v>
      </c>
      <c r="IK69">
        <v>0</v>
      </c>
    </row>
    <row r="70" spans="1:245" hidden="1">
      <c r="A70" s="340" t="s">
        <v>632</v>
      </c>
      <c r="B70" t="s">
        <v>1023</v>
      </c>
      <c r="F70">
        <v>2</v>
      </c>
      <c r="G70" s="422"/>
      <c r="H70">
        <v>6</v>
      </c>
      <c r="J70" t="str">
        <f t="shared" si="3"/>
        <v>SDH100206</v>
      </c>
      <c r="K70">
        <v>875</v>
      </c>
      <c r="M70" s="340" t="s">
        <v>632</v>
      </c>
      <c r="N70" t="s">
        <v>1023</v>
      </c>
      <c r="O70">
        <v>2</v>
      </c>
      <c r="P70">
        <v>6</v>
      </c>
      <c r="Q70" s="183" t="str">
        <f t="shared" si="4"/>
        <v>SDH100206</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10000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s="131"/>
      <c r="DZ70" s="340" t="s">
        <v>632</v>
      </c>
      <c r="EA70" t="s">
        <v>1023</v>
      </c>
      <c r="EB70">
        <v>2</v>
      </c>
      <c r="EC70">
        <v>6</v>
      </c>
      <c r="ED70" s="183" t="str">
        <f t="shared" si="5"/>
        <v>SDH100206</v>
      </c>
      <c r="EE70">
        <v>10000</v>
      </c>
      <c r="EF70">
        <v>10000</v>
      </c>
      <c r="EG70">
        <v>10000</v>
      </c>
      <c r="EH70">
        <v>10000</v>
      </c>
      <c r="EI70">
        <v>10000</v>
      </c>
      <c r="EJ70">
        <v>10000</v>
      </c>
      <c r="EK70">
        <v>10000</v>
      </c>
      <c r="EL70">
        <v>10000</v>
      </c>
      <c r="EM70">
        <v>10000</v>
      </c>
      <c r="EN70">
        <v>10000</v>
      </c>
      <c r="EO70">
        <v>10000</v>
      </c>
      <c r="EP70">
        <v>10000</v>
      </c>
      <c r="EQ70">
        <v>10000</v>
      </c>
      <c r="ER70">
        <v>10000</v>
      </c>
      <c r="ES70">
        <v>10000</v>
      </c>
      <c r="ET70">
        <v>10000</v>
      </c>
      <c r="EU70">
        <v>10000</v>
      </c>
      <c r="EV70">
        <v>10000</v>
      </c>
      <c r="EW70">
        <v>10000</v>
      </c>
      <c r="EX70">
        <v>10000</v>
      </c>
      <c r="EY70">
        <v>10000</v>
      </c>
      <c r="EZ70">
        <v>10000</v>
      </c>
      <c r="FA70">
        <v>10000</v>
      </c>
      <c r="FB70">
        <v>10000</v>
      </c>
      <c r="FC70">
        <v>10000</v>
      </c>
      <c r="FD70">
        <v>0</v>
      </c>
      <c r="FE70">
        <v>0</v>
      </c>
      <c r="FF70">
        <v>0</v>
      </c>
      <c r="FG70">
        <v>0</v>
      </c>
      <c r="FH70">
        <v>0</v>
      </c>
      <c r="FI70">
        <v>0</v>
      </c>
      <c r="FJ70">
        <v>0</v>
      </c>
      <c r="FK70">
        <v>0</v>
      </c>
      <c r="FL70">
        <v>0</v>
      </c>
      <c r="FM70">
        <v>0</v>
      </c>
      <c r="FN70">
        <v>0</v>
      </c>
      <c r="FO70">
        <v>0</v>
      </c>
      <c r="FP70">
        <v>0</v>
      </c>
      <c r="FQ70">
        <v>0</v>
      </c>
      <c r="FR70">
        <v>0</v>
      </c>
      <c r="FS70">
        <v>0</v>
      </c>
      <c r="FT70">
        <v>0</v>
      </c>
      <c r="FU70">
        <v>0</v>
      </c>
      <c r="FV70">
        <v>0</v>
      </c>
      <c r="FW70">
        <v>0</v>
      </c>
      <c r="FX70">
        <v>0</v>
      </c>
      <c r="FY70">
        <v>0</v>
      </c>
      <c r="FZ70">
        <v>0</v>
      </c>
      <c r="GA70">
        <v>0</v>
      </c>
      <c r="GB70">
        <v>0</v>
      </c>
      <c r="GC70">
        <v>0</v>
      </c>
      <c r="GD70">
        <v>0</v>
      </c>
      <c r="GE70">
        <v>0</v>
      </c>
      <c r="GF70">
        <v>0</v>
      </c>
      <c r="GG70">
        <v>0</v>
      </c>
      <c r="GH70">
        <v>0</v>
      </c>
      <c r="GI70">
        <v>0</v>
      </c>
      <c r="GJ70">
        <v>0</v>
      </c>
      <c r="GK70">
        <v>0</v>
      </c>
      <c r="GL70">
        <v>0</v>
      </c>
      <c r="GM70">
        <v>0</v>
      </c>
      <c r="GN70">
        <v>0</v>
      </c>
      <c r="GO70">
        <v>0</v>
      </c>
      <c r="GP70">
        <v>0</v>
      </c>
      <c r="GQ70">
        <v>0</v>
      </c>
      <c r="GR70">
        <v>0</v>
      </c>
      <c r="GS70">
        <v>0</v>
      </c>
      <c r="GT70">
        <v>0</v>
      </c>
      <c r="GU70">
        <v>0</v>
      </c>
      <c r="GV70">
        <v>0</v>
      </c>
      <c r="GW70">
        <v>0</v>
      </c>
      <c r="GX70">
        <v>0</v>
      </c>
      <c r="GY70">
        <v>0</v>
      </c>
      <c r="GZ70">
        <v>0</v>
      </c>
      <c r="HA70">
        <v>0</v>
      </c>
      <c r="HB70">
        <v>0</v>
      </c>
      <c r="HC70">
        <v>0</v>
      </c>
      <c r="HD70">
        <v>0</v>
      </c>
      <c r="HE70">
        <v>0</v>
      </c>
      <c r="HF70">
        <v>0</v>
      </c>
      <c r="HG70">
        <v>0</v>
      </c>
      <c r="HH70">
        <v>0</v>
      </c>
      <c r="HI70">
        <v>0</v>
      </c>
      <c r="HJ70">
        <v>0</v>
      </c>
      <c r="HK70">
        <v>0</v>
      </c>
      <c r="HL70">
        <v>0</v>
      </c>
      <c r="HM70">
        <v>0</v>
      </c>
      <c r="HN70">
        <v>0</v>
      </c>
      <c r="HO70">
        <v>0</v>
      </c>
      <c r="HP70">
        <v>0</v>
      </c>
      <c r="HQ70">
        <v>0</v>
      </c>
      <c r="HR70">
        <v>0</v>
      </c>
      <c r="HS70">
        <v>0</v>
      </c>
      <c r="HT70">
        <v>0</v>
      </c>
      <c r="HU70">
        <v>0</v>
      </c>
      <c r="HV70">
        <v>0</v>
      </c>
      <c r="HW70">
        <v>0</v>
      </c>
      <c r="HX70">
        <v>0</v>
      </c>
      <c r="HY70">
        <v>0</v>
      </c>
      <c r="HZ70">
        <v>0</v>
      </c>
      <c r="IA70">
        <v>0</v>
      </c>
      <c r="IB70">
        <v>0</v>
      </c>
      <c r="IC70">
        <v>0</v>
      </c>
      <c r="ID70">
        <v>0</v>
      </c>
      <c r="IE70">
        <v>0</v>
      </c>
      <c r="IF70">
        <v>0</v>
      </c>
      <c r="IG70">
        <v>0</v>
      </c>
      <c r="IH70">
        <v>0</v>
      </c>
      <c r="II70">
        <v>0</v>
      </c>
      <c r="IJ70">
        <v>0</v>
      </c>
      <c r="IK70">
        <v>0</v>
      </c>
    </row>
    <row r="71" spans="1:245" hidden="1">
      <c r="A71" s="340" t="s">
        <v>632</v>
      </c>
      <c r="B71" t="s">
        <v>1023</v>
      </c>
      <c r="F71">
        <v>2</v>
      </c>
      <c r="G71" s="422"/>
      <c r="H71">
        <v>7</v>
      </c>
      <c r="J71" t="str">
        <f t="shared" si="3"/>
        <v>SDH100207</v>
      </c>
      <c r="K71">
        <v>875</v>
      </c>
      <c r="M71" s="340" t="s">
        <v>632</v>
      </c>
      <c r="N71" t="s">
        <v>1023</v>
      </c>
      <c r="O71">
        <v>2</v>
      </c>
      <c r="P71">
        <v>7</v>
      </c>
      <c r="Q71" s="183" t="str">
        <f t="shared" si="4"/>
        <v>SDH100207</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10000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s="131"/>
      <c r="DZ71" s="340" t="s">
        <v>632</v>
      </c>
      <c r="EA71" t="s">
        <v>1023</v>
      </c>
      <c r="EB71">
        <v>2</v>
      </c>
      <c r="EC71">
        <v>7</v>
      </c>
      <c r="ED71" s="183" t="str">
        <f t="shared" si="5"/>
        <v>SDH100207</v>
      </c>
      <c r="EE71">
        <v>10000</v>
      </c>
      <c r="EF71">
        <v>10000</v>
      </c>
      <c r="EG71">
        <v>10000</v>
      </c>
      <c r="EH71">
        <v>10000</v>
      </c>
      <c r="EI71">
        <v>10000</v>
      </c>
      <c r="EJ71">
        <v>10000</v>
      </c>
      <c r="EK71">
        <v>10000</v>
      </c>
      <c r="EL71">
        <v>10000</v>
      </c>
      <c r="EM71">
        <v>10000</v>
      </c>
      <c r="EN71">
        <v>10000</v>
      </c>
      <c r="EO71">
        <v>10000</v>
      </c>
      <c r="EP71">
        <v>10000</v>
      </c>
      <c r="EQ71">
        <v>10000</v>
      </c>
      <c r="ER71">
        <v>10000</v>
      </c>
      <c r="ES71">
        <v>10000</v>
      </c>
      <c r="ET71">
        <v>10000</v>
      </c>
      <c r="EU71">
        <v>10000</v>
      </c>
      <c r="EV71">
        <v>10000</v>
      </c>
      <c r="EW71">
        <v>10000</v>
      </c>
      <c r="EX71">
        <v>10000</v>
      </c>
      <c r="EY71">
        <v>10000</v>
      </c>
      <c r="EZ71">
        <v>10000</v>
      </c>
      <c r="FA71">
        <v>10000</v>
      </c>
      <c r="FB71">
        <v>10000</v>
      </c>
      <c r="FC71">
        <v>10000</v>
      </c>
      <c r="FD71">
        <v>0</v>
      </c>
      <c r="FE71">
        <v>0</v>
      </c>
      <c r="FF71">
        <v>0</v>
      </c>
      <c r="FG71">
        <v>0</v>
      </c>
      <c r="FH71">
        <v>0</v>
      </c>
      <c r="FI71">
        <v>0</v>
      </c>
      <c r="FJ71">
        <v>0</v>
      </c>
      <c r="FK71">
        <v>0</v>
      </c>
      <c r="FL71">
        <v>0</v>
      </c>
      <c r="FM71">
        <v>0</v>
      </c>
      <c r="FN71">
        <v>0</v>
      </c>
      <c r="FO71">
        <v>0</v>
      </c>
      <c r="FP71">
        <v>0</v>
      </c>
      <c r="FQ71">
        <v>0</v>
      </c>
      <c r="FR71">
        <v>0</v>
      </c>
      <c r="FS71">
        <v>0</v>
      </c>
      <c r="FT71">
        <v>0</v>
      </c>
      <c r="FU71">
        <v>0</v>
      </c>
      <c r="FV71">
        <v>0</v>
      </c>
      <c r="FW71">
        <v>0</v>
      </c>
      <c r="FX71">
        <v>0</v>
      </c>
      <c r="FY71">
        <v>0</v>
      </c>
      <c r="FZ71">
        <v>0</v>
      </c>
      <c r="GA71">
        <v>0</v>
      </c>
      <c r="GB71">
        <v>0</v>
      </c>
      <c r="GC71">
        <v>0</v>
      </c>
      <c r="GD71">
        <v>0</v>
      </c>
      <c r="GE71">
        <v>0</v>
      </c>
      <c r="GF71">
        <v>0</v>
      </c>
      <c r="GG71">
        <v>0</v>
      </c>
      <c r="GH71">
        <v>0</v>
      </c>
      <c r="GI71">
        <v>0</v>
      </c>
      <c r="GJ71">
        <v>0</v>
      </c>
      <c r="GK71">
        <v>0</v>
      </c>
      <c r="GL71">
        <v>0</v>
      </c>
      <c r="GM71">
        <v>0</v>
      </c>
      <c r="GN71">
        <v>0</v>
      </c>
      <c r="GO71">
        <v>0</v>
      </c>
      <c r="GP71">
        <v>0</v>
      </c>
      <c r="GQ71">
        <v>0</v>
      </c>
      <c r="GR71">
        <v>0</v>
      </c>
      <c r="GS71">
        <v>0</v>
      </c>
      <c r="GT71">
        <v>0</v>
      </c>
      <c r="GU71">
        <v>0</v>
      </c>
      <c r="GV71">
        <v>0</v>
      </c>
      <c r="GW71">
        <v>0</v>
      </c>
      <c r="GX71">
        <v>0</v>
      </c>
      <c r="GY71">
        <v>0</v>
      </c>
      <c r="GZ71">
        <v>0</v>
      </c>
      <c r="HA71">
        <v>0</v>
      </c>
      <c r="HB71">
        <v>0</v>
      </c>
      <c r="HC71">
        <v>0</v>
      </c>
      <c r="HD71">
        <v>0</v>
      </c>
      <c r="HE71">
        <v>0</v>
      </c>
      <c r="HF71">
        <v>0</v>
      </c>
      <c r="HG71">
        <v>0</v>
      </c>
      <c r="HH71">
        <v>0</v>
      </c>
      <c r="HI71">
        <v>0</v>
      </c>
      <c r="HJ71">
        <v>0</v>
      </c>
      <c r="HK71">
        <v>0</v>
      </c>
      <c r="HL71">
        <v>0</v>
      </c>
      <c r="HM71">
        <v>0</v>
      </c>
      <c r="HN71">
        <v>0</v>
      </c>
      <c r="HO71">
        <v>0</v>
      </c>
      <c r="HP71">
        <v>0</v>
      </c>
      <c r="HQ71">
        <v>0</v>
      </c>
      <c r="HR71">
        <v>0</v>
      </c>
      <c r="HS71">
        <v>0</v>
      </c>
      <c r="HT71">
        <v>0</v>
      </c>
      <c r="HU71">
        <v>0</v>
      </c>
      <c r="HV71">
        <v>0</v>
      </c>
      <c r="HW71">
        <v>0</v>
      </c>
      <c r="HX71">
        <v>0</v>
      </c>
      <c r="HY71">
        <v>0</v>
      </c>
      <c r="HZ71">
        <v>0</v>
      </c>
      <c r="IA71">
        <v>0</v>
      </c>
      <c r="IB71">
        <v>0</v>
      </c>
      <c r="IC71">
        <v>0</v>
      </c>
      <c r="ID71">
        <v>0</v>
      </c>
      <c r="IE71">
        <v>0</v>
      </c>
      <c r="IF71">
        <v>0</v>
      </c>
      <c r="IG71">
        <v>0</v>
      </c>
      <c r="IH71">
        <v>0</v>
      </c>
      <c r="II71">
        <v>0</v>
      </c>
      <c r="IJ71">
        <v>0</v>
      </c>
      <c r="IK71">
        <v>0</v>
      </c>
    </row>
    <row r="72" spans="1:245" hidden="1">
      <c r="A72" s="340" t="s">
        <v>632</v>
      </c>
      <c r="B72" t="s">
        <v>1023</v>
      </c>
      <c r="F72">
        <v>2</v>
      </c>
      <c r="G72" s="422"/>
      <c r="H72">
        <v>8</v>
      </c>
      <c r="J72" t="str">
        <f t="shared" si="3"/>
        <v>SDH100208</v>
      </c>
      <c r="K72">
        <v>875</v>
      </c>
      <c r="M72" s="340" t="s">
        <v>632</v>
      </c>
      <c r="N72" t="s">
        <v>1023</v>
      </c>
      <c r="O72">
        <v>2</v>
      </c>
      <c r="P72">
        <v>8</v>
      </c>
      <c r="Q72" s="183" t="str">
        <f t="shared" si="4"/>
        <v>SDH100208</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10000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s="131"/>
      <c r="DZ72" s="340" t="s">
        <v>632</v>
      </c>
      <c r="EA72" t="s">
        <v>1023</v>
      </c>
      <c r="EB72">
        <v>2</v>
      </c>
      <c r="EC72">
        <v>8</v>
      </c>
      <c r="ED72" s="183" t="str">
        <f t="shared" si="5"/>
        <v>SDH100208</v>
      </c>
      <c r="EE72">
        <v>10000</v>
      </c>
      <c r="EF72">
        <v>10000</v>
      </c>
      <c r="EG72">
        <v>10000</v>
      </c>
      <c r="EH72">
        <v>10000</v>
      </c>
      <c r="EI72">
        <v>10000</v>
      </c>
      <c r="EJ72">
        <v>10000</v>
      </c>
      <c r="EK72">
        <v>10000</v>
      </c>
      <c r="EL72">
        <v>10000</v>
      </c>
      <c r="EM72">
        <v>10000</v>
      </c>
      <c r="EN72">
        <v>10000</v>
      </c>
      <c r="EO72">
        <v>10000</v>
      </c>
      <c r="EP72">
        <v>10000</v>
      </c>
      <c r="EQ72">
        <v>10000</v>
      </c>
      <c r="ER72">
        <v>10000</v>
      </c>
      <c r="ES72">
        <v>10000</v>
      </c>
      <c r="ET72">
        <v>10000</v>
      </c>
      <c r="EU72">
        <v>10000</v>
      </c>
      <c r="EV72">
        <v>10000</v>
      </c>
      <c r="EW72">
        <v>10000</v>
      </c>
      <c r="EX72">
        <v>10000</v>
      </c>
      <c r="EY72">
        <v>10000</v>
      </c>
      <c r="EZ72">
        <v>10000</v>
      </c>
      <c r="FA72">
        <v>10000</v>
      </c>
      <c r="FB72">
        <v>10000</v>
      </c>
      <c r="FC72">
        <v>10000</v>
      </c>
      <c r="FD72">
        <v>0</v>
      </c>
      <c r="FE72">
        <v>0</v>
      </c>
      <c r="FF72">
        <v>0</v>
      </c>
      <c r="FG72">
        <v>0</v>
      </c>
      <c r="FH72">
        <v>0</v>
      </c>
      <c r="FI72">
        <v>0</v>
      </c>
      <c r="FJ72">
        <v>0</v>
      </c>
      <c r="FK72">
        <v>0</v>
      </c>
      <c r="FL72">
        <v>0</v>
      </c>
      <c r="FM72">
        <v>0</v>
      </c>
      <c r="FN72">
        <v>0</v>
      </c>
      <c r="FO72">
        <v>0</v>
      </c>
      <c r="FP72">
        <v>0</v>
      </c>
      <c r="FQ72">
        <v>0</v>
      </c>
      <c r="FR72">
        <v>0</v>
      </c>
      <c r="FS72">
        <v>0</v>
      </c>
      <c r="FT72">
        <v>0</v>
      </c>
      <c r="FU72">
        <v>0</v>
      </c>
      <c r="FV72">
        <v>0</v>
      </c>
      <c r="FW72">
        <v>0</v>
      </c>
      <c r="FX72">
        <v>0</v>
      </c>
      <c r="FY72">
        <v>0</v>
      </c>
      <c r="FZ72">
        <v>0</v>
      </c>
      <c r="GA72">
        <v>0</v>
      </c>
      <c r="GB72">
        <v>0</v>
      </c>
      <c r="GC72">
        <v>0</v>
      </c>
      <c r="GD72">
        <v>0</v>
      </c>
      <c r="GE72">
        <v>0</v>
      </c>
      <c r="GF72">
        <v>0</v>
      </c>
      <c r="GG72">
        <v>0</v>
      </c>
      <c r="GH72">
        <v>0</v>
      </c>
      <c r="GI72">
        <v>0</v>
      </c>
      <c r="GJ72">
        <v>0</v>
      </c>
      <c r="GK72">
        <v>0</v>
      </c>
      <c r="GL72">
        <v>0</v>
      </c>
      <c r="GM72">
        <v>0</v>
      </c>
      <c r="GN72">
        <v>0</v>
      </c>
      <c r="GO72">
        <v>0</v>
      </c>
      <c r="GP72">
        <v>0</v>
      </c>
      <c r="GQ72">
        <v>0</v>
      </c>
      <c r="GR72">
        <v>0</v>
      </c>
      <c r="GS72">
        <v>0</v>
      </c>
      <c r="GT72">
        <v>0</v>
      </c>
      <c r="GU72">
        <v>0</v>
      </c>
      <c r="GV72">
        <v>0</v>
      </c>
      <c r="GW72">
        <v>0</v>
      </c>
      <c r="GX72">
        <v>0</v>
      </c>
      <c r="GY72">
        <v>0</v>
      </c>
      <c r="GZ72">
        <v>0</v>
      </c>
      <c r="HA72">
        <v>0</v>
      </c>
      <c r="HB72">
        <v>0</v>
      </c>
      <c r="HC72">
        <v>0</v>
      </c>
      <c r="HD72">
        <v>0</v>
      </c>
      <c r="HE72">
        <v>0</v>
      </c>
      <c r="HF72">
        <v>0</v>
      </c>
      <c r="HG72">
        <v>0</v>
      </c>
      <c r="HH72">
        <v>0</v>
      </c>
      <c r="HI72">
        <v>0</v>
      </c>
      <c r="HJ72">
        <v>0</v>
      </c>
      <c r="HK72">
        <v>0</v>
      </c>
      <c r="HL72">
        <v>0</v>
      </c>
      <c r="HM72">
        <v>0</v>
      </c>
      <c r="HN72">
        <v>0</v>
      </c>
      <c r="HO72">
        <v>0</v>
      </c>
      <c r="HP72">
        <v>0</v>
      </c>
      <c r="HQ72">
        <v>0</v>
      </c>
      <c r="HR72">
        <v>0</v>
      </c>
      <c r="HS72">
        <v>0</v>
      </c>
      <c r="HT72">
        <v>0</v>
      </c>
      <c r="HU72">
        <v>0</v>
      </c>
      <c r="HV72">
        <v>0</v>
      </c>
      <c r="HW72">
        <v>0</v>
      </c>
      <c r="HX72">
        <v>0</v>
      </c>
      <c r="HY72">
        <v>0</v>
      </c>
      <c r="HZ72">
        <v>0</v>
      </c>
      <c r="IA72">
        <v>0</v>
      </c>
      <c r="IB72">
        <v>0</v>
      </c>
      <c r="IC72">
        <v>0</v>
      </c>
      <c r="ID72">
        <v>0</v>
      </c>
      <c r="IE72">
        <v>0</v>
      </c>
      <c r="IF72">
        <v>0</v>
      </c>
      <c r="IG72">
        <v>0</v>
      </c>
      <c r="IH72">
        <v>0</v>
      </c>
      <c r="II72">
        <v>0</v>
      </c>
      <c r="IJ72">
        <v>0</v>
      </c>
      <c r="IK72">
        <v>0</v>
      </c>
    </row>
    <row r="73" spans="1:245" hidden="1">
      <c r="A73" s="340" t="s">
        <v>632</v>
      </c>
      <c r="B73" t="s">
        <v>1023</v>
      </c>
      <c r="F73">
        <v>2</v>
      </c>
      <c r="G73" s="422"/>
      <c r="H73">
        <v>9</v>
      </c>
      <c r="J73" t="str">
        <f t="shared" si="3"/>
        <v>SDH100209</v>
      </c>
      <c r="K73">
        <v>875</v>
      </c>
      <c r="M73" s="340" t="s">
        <v>632</v>
      </c>
      <c r="N73" t="s">
        <v>1023</v>
      </c>
      <c r="O73">
        <v>2</v>
      </c>
      <c r="P73">
        <v>9</v>
      </c>
      <c r="Q73" s="183" t="str">
        <f t="shared" si="4"/>
        <v>SDH100209</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10000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s="131"/>
      <c r="DZ73" s="340" t="s">
        <v>632</v>
      </c>
      <c r="EA73" t="s">
        <v>1023</v>
      </c>
      <c r="EB73">
        <v>2</v>
      </c>
      <c r="EC73">
        <v>9</v>
      </c>
      <c r="ED73" s="183" t="str">
        <f t="shared" si="5"/>
        <v>SDH100209</v>
      </c>
      <c r="EE73">
        <v>10000</v>
      </c>
      <c r="EF73">
        <v>10000</v>
      </c>
      <c r="EG73">
        <v>10000</v>
      </c>
      <c r="EH73">
        <v>10000</v>
      </c>
      <c r="EI73">
        <v>10000</v>
      </c>
      <c r="EJ73">
        <v>10000</v>
      </c>
      <c r="EK73">
        <v>10000</v>
      </c>
      <c r="EL73">
        <v>10000</v>
      </c>
      <c r="EM73">
        <v>10000</v>
      </c>
      <c r="EN73">
        <v>10000</v>
      </c>
      <c r="EO73">
        <v>10000</v>
      </c>
      <c r="EP73">
        <v>10000</v>
      </c>
      <c r="EQ73">
        <v>10000</v>
      </c>
      <c r="ER73">
        <v>10000</v>
      </c>
      <c r="ES73">
        <v>10000</v>
      </c>
      <c r="ET73">
        <v>10000</v>
      </c>
      <c r="EU73">
        <v>10000</v>
      </c>
      <c r="EV73">
        <v>10000</v>
      </c>
      <c r="EW73">
        <v>10000</v>
      </c>
      <c r="EX73">
        <v>10000</v>
      </c>
      <c r="EY73">
        <v>10000</v>
      </c>
      <c r="EZ73">
        <v>10000</v>
      </c>
      <c r="FA73">
        <v>10000</v>
      </c>
      <c r="FB73">
        <v>10000</v>
      </c>
      <c r="FC73">
        <v>10000</v>
      </c>
      <c r="FD73">
        <v>0</v>
      </c>
      <c r="FE73">
        <v>0</v>
      </c>
      <c r="FF73">
        <v>0</v>
      </c>
      <c r="FG73">
        <v>0</v>
      </c>
      <c r="FH73">
        <v>0</v>
      </c>
      <c r="FI73">
        <v>0</v>
      </c>
      <c r="FJ73">
        <v>0</v>
      </c>
      <c r="FK73">
        <v>0</v>
      </c>
      <c r="FL73">
        <v>0</v>
      </c>
      <c r="FM73">
        <v>0</v>
      </c>
      <c r="FN73">
        <v>0</v>
      </c>
      <c r="FO73">
        <v>0</v>
      </c>
      <c r="FP73">
        <v>0</v>
      </c>
      <c r="FQ73">
        <v>0</v>
      </c>
      <c r="FR73">
        <v>0</v>
      </c>
      <c r="FS73">
        <v>0</v>
      </c>
      <c r="FT73">
        <v>0</v>
      </c>
      <c r="FU73">
        <v>0</v>
      </c>
      <c r="FV73">
        <v>0</v>
      </c>
      <c r="FW73">
        <v>0</v>
      </c>
      <c r="FX73">
        <v>0</v>
      </c>
      <c r="FY73">
        <v>0</v>
      </c>
      <c r="FZ73">
        <v>0</v>
      </c>
      <c r="GA73">
        <v>0</v>
      </c>
      <c r="GB73">
        <v>0</v>
      </c>
      <c r="GC73">
        <v>0</v>
      </c>
      <c r="GD73">
        <v>0</v>
      </c>
      <c r="GE73">
        <v>0</v>
      </c>
      <c r="GF73">
        <v>0</v>
      </c>
      <c r="GG73">
        <v>0</v>
      </c>
      <c r="GH73">
        <v>0</v>
      </c>
      <c r="GI73">
        <v>0</v>
      </c>
      <c r="GJ73">
        <v>0</v>
      </c>
      <c r="GK73">
        <v>0</v>
      </c>
      <c r="GL73">
        <v>0</v>
      </c>
      <c r="GM73">
        <v>0</v>
      </c>
      <c r="GN73">
        <v>0</v>
      </c>
      <c r="GO73">
        <v>0</v>
      </c>
      <c r="GP73">
        <v>0</v>
      </c>
      <c r="GQ73">
        <v>0</v>
      </c>
      <c r="GR73">
        <v>0</v>
      </c>
      <c r="GS73">
        <v>0</v>
      </c>
      <c r="GT73">
        <v>0</v>
      </c>
      <c r="GU73">
        <v>0</v>
      </c>
      <c r="GV73">
        <v>0</v>
      </c>
      <c r="GW73">
        <v>0</v>
      </c>
      <c r="GX73">
        <v>0</v>
      </c>
      <c r="GY73">
        <v>0</v>
      </c>
      <c r="GZ73">
        <v>0</v>
      </c>
      <c r="HA73">
        <v>0</v>
      </c>
      <c r="HB73">
        <v>0</v>
      </c>
      <c r="HC73">
        <v>0</v>
      </c>
      <c r="HD73">
        <v>0</v>
      </c>
      <c r="HE73">
        <v>0</v>
      </c>
      <c r="HF73">
        <v>0</v>
      </c>
      <c r="HG73">
        <v>0</v>
      </c>
      <c r="HH73">
        <v>0</v>
      </c>
      <c r="HI73">
        <v>0</v>
      </c>
      <c r="HJ73">
        <v>0</v>
      </c>
      <c r="HK73">
        <v>0</v>
      </c>
      <c r="HL73">
        <v>0</v>
      </c>
      <c r="HM73">
        <v>0</v>
      </c>
      <c r="HN73">
        <v>0</v>
      </c>
      <c r="HO73">
        <v>0</v>
      </c>
      <c r="HP73">
        <v>0</v>
      </c>
      <c r="HQ73">
        <v>0</v>
      </c>
      <c r="HR73">
        <v>0</v>
      </c>
      <c r="HS73">
        <v>0</v>
      </c>
      <c r="HT73">
        <v>0</v>
      </c>
      <c r="HU73">
        <v>0</v>
      </c>
      <c r="HV73">
        <v>0</v>
      </c>
      <c r="HW73">
        <v>0</v>
      </c>
      <c r="HX73">
        <v>0</v>
      </c>
      <c r="HY73">
        <v>0</v>
      </c>
      <c r="HZ73">
        <v>0</v>
      </c>
      <c r="IA73">
        <v>0</v>
      </c>
      <c r="IB73">
        <v>0</v>
      </c>
      <c r="IC73">
        <v>0</v>
      </c>
      <c r="ID73">
        <v>0</v>
      </c>
      <c r="IE73">
        <v>0</v>
      </c>
      <c r="IF73">
        <v>0</v>
      </c>
      <c r="IG73">
        <v>0</v>
      </c>
      <c r="IH73">
        <v>0</v>
      </c>
      <c r="II73">
        <v>0</v>
      </c>
      <c r="IJ73">
        <v>0</v>
      </c>
      <c r="IK73">
        <v>0</v>
      </c>
    </row>
    <row r="74" spans="1:245" hidden="1">
      <c r="A74" s="340" t="s">
        <v>632</v>
      </c>
      <c r="B74" t="s">
        <v>1023</v>
      </c>
      <c r="F74">
        <v>2</v>
      </c>
      <c r="G74" s="422"/>
      <c r="H74">
        <v>10</v>
      </c>
      <c r="J74" t="str">
        <f t="shared" si="3"/>
        <v>SDH100210</v>
      </c>
      <c r="K74">
        <v>875</v>
      </c>
      <c r="M74" s="340" t="s">
        <v>632</v>
      </c>
      <c r="N74" t="s">
        <v>1023</v>
      </c>
      <c r="O74">
        <v>2</v>
      </c>
      <c r="P74">
        <v>10</v>
      </c>
      <c r="Q74" s="183" t="str">
        <f t="shared" si="4"/>
        <v>SDH100210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10000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s="131"/>
      <c r="DZ74" s="340" t="s">
        <v>632</v>
      </c>
      <c r="EA74" t="s">
        <v>1023</v>
      </c>
      <c r="EB74">
        <v>2</v>
      </c>
      <c r="EC74">
        <v>10</v>
      </c>
      <c r="ED74" s="183" t="str">
        <f t="shared" si="5"/>
        <v>SDH100210</v>
      </c>
      <c r="EE74">
        <v>10000</v>
      </c>
      <c r="EF74">
        <v>10000</v>
      </c>
      <c r="EG74">
        <v>10000</v>
      </c>
      <c r="EH74">
        <v>10000</v>
      </c>
      <c r="EI74">
        <v>10000</v>
      </c>
      <c r="EJ74">
        <v>10000</v>
      </c>
      <c r="EK74">
        <v>10000</v>
      </c>
      <c r="EL74">
        <v>10000</v>
      </c>
      <c r="EM74">
        <v>10000</v>
      </c>
      <c r="EN74">
        <v>10000</v>
      </c>
      <c r="EO74">
        <v>10000</v>
      </c>
      <c r="EP74">
        <v>10000</v>
      </c>
      <c r="EQ74">
        <v>10000</v>
      </c>
      <c r="ER74">
        <v>10000</v>
      </c>
      <c r="ES74">
        <v>10000</v>
      </c>
      <c r="ET74">
        <v>10000</v>
      </c>
      <c r="EU74">
        <v>10000</v>
      </c>
      <c r="EV74">
        <v>10000</v>
      </c>
      <c r="EW74">
        <v>10000</v>
      </c>
      <c r="EX74">
        <v>10000</v>
      </c>
      <c r="EY74">
        <v>10000</v>
      </c>
      <c r="EZ74">
        <v>10000</v>
      </c>
      <c r="FA74">
        <v>10000</v>
      </c>
      <c r="FB74">
        <v>10000</v>
      </c>
      <c r="FC74">
        <v>10000</v>
      </c>
      <c r="FD74">
        <v>0</v>
      </c>
      <c r="FE74">
        <v>0</v>
      </c>
      <c r="FF74">
        <v>0</v>
      </c>
      <c r="FG74">
        <v>0</v>
      </c>
      <c r="FH74">
        <v>0</v>
      </c>
      <c r="FI74">
        <v>0</v>
      </c>
      <c r="FJ74">
        <v>0</v>
      </c>
      <c r="FK74">
        <v>0</v>
      </c>
      <c r="FL74">
        <v>0</v>
      </c>
      <c r="FM74">
        <v>0</v>
      </c>
      <c r="FN74">
        <v>0</v>
      </c>
      <c r="FO74">
        <v>0</v>
      </c>
      <c r="FP74">
        <v>0</v>
      </c>
      <c r="FQ74">
        <v>0</v>
      </c>
      <c r="FR74">
        <v>0</v>
      </c>
      <c r="FS74">
        <v>0</v>
      </c>
      <c r="FT74">
        <v>0</v>
      </c>
      <c r="FU74">
        <v>0</v>
      </c>
      <c r="FV74">
        <v>0</v>
      </c>
      <c r="FW74">
        <v>0</v>
      </c>
      <c r="FX74">
        <v>0</v>
      </c>
      <c r="FY74">
        <v>0</v>
      </c>
      <c r="FZ74">
        <v>0</v>
      </c>
      <c r="GA74">
        <v>0</v>
      </c>
      <c r="GB74">
        <v>0</v>
      </c>
      <c r="GC74">
        <v>0</v>
      </c>
      <c r="GD74">
        <v>0</v>
      </c>
      <c r="GE74">
        <v>0</v>
      </c>
      <c r="GF74">
        <v>0</v>
      </c>
      <c r="GG74">
        <v>0</v>
      </c>
      <c r="GH74">
        <v>0</v>
      </c>
      <c r="GI74">
        <v>0</v>
      </c>
      <c r="GJ74">
        <v>0</v>
      </c>
      <c r="GK74">
        <v>0</v>
      </c>
      <c r="GL74">
        <v>0</v>
      </c>
      <c r="GM74">
        <v>0</v>
      </c>
      <c r="GN74">
        <v>0</v>
      </c>
      <c r="GO74">
        <v>0</v>
      </c>
      <c r="GP74">
        <v>0</v>
      </c>
      <c r="GQ74">
        <v>0</v>
      </c>
      <c r="GR74">
        <v>0</v>
      </c>
      <c r="GS74">
        <v>0</v>
      </c>
      <c r="GT74">
        <v>0</v>
      </c>
      <c r="GU74">
        <v>0</v>
      </c>
      <c r="GV74">
        <v>0</v>
      </c>
      <c r="GW74">
        <v>0</v>
      </c>
      <c r="GX74">
        <v>0</v>
      </c>
      <c r="GY74">
        <v>0</v>
      </c>
      <c r="GZ74">
        <v>0</v>
      </c>
      <c r="HA74">
        <v>0</v>
      </c>
      <c r="HB74">
        <v>0</v>
      </c>
      <c r="HC74">
        <v>0</v>
      </c>
      <c r="HD74">
        <v>0</v>
      </c>
      <c r="HE74">
        <v>0</v>
      </c>
      <c r="HF74">
        <v>0</v>
      </c>
      <c r="HG74">
        <v>0</v>
      </c>
      <c r="HH74">
        <v>0</v>
      </c>
      <c r="HI74">
        <v>0</v>
      </c>
      <c r="HJ74">
        <v>0</v>
      </c>
      <c r="HK74">
        <v>0</v>
      </c>
      <c r="HL74">
        <v>0</v>
      </c>
      <c r="HM74">
        <v>0</v>
      </c>
      <c r="HN74">
        <v>0</v>
      </c>
      <c r="HO74">
        <v>0</v>
      </c>
      <c r="HP74">
        <v>0</v>
      </c>
      <c r="HQ74">
        <v>0</v>
      </c>
      <c r="HR74">
        <v>0</v>
      </c>
      <c r="HS74">
        <v>0</v>
      </c>
      <c r="HT74">
        <v>0</v>
      </c>
      <c r="HU74">
        <v>0</v>
      </c>
      <c r="HV74">
        <v>0</v>
      </c>
      <c r="HW74">
        <v>0</v>
      </c>
      <c r="HX74">
        <v>0</v>
      </c>
      <c r="HY74">
        <v>0</v>
      </c>
      <c r="HZ74">
        <v>0</v>
      </c>
      <c r="IA74">
        <v>0</v>
      </c>
      <c r="IB74">
        <v>0</v>
      </c>
      <c r="IC74">
        <v>0</v>
      </c>
      <c r="ID74">
        <v>0</v>
      </c>
      <c r="IE74">
        <v>0</v>
      </c>
      <c r="IF74">
        <v>0</v>
      </c>
      <c r="IG74">
        <v>0</v>
      </c>
      <c r="IH74">
        <v>0</v>
      </c>
      <c r="II74">
        <v>0</v>
      </c>
      <c r="IJ74">
        <v>0</v>
      </c>
      <c r="IK74">
        <v>0</v>
      </c>
    </row>
    <row r="75" spans="1:245" hidden="1">
      <c r="A75" s="340" t="s">
        <v>632</v>
      </c>
      <c r="B75" t="s">
        <v>1023</v>
      </c>
      <c r="F75">
        <v>2</v>
      </c>
      <c r="G75" s="422"/>
      <c r="H75">
        <v>11</v>
      </c>
      <c r="J75" t="str">
        <f t="shared" si="3"/>
        <v>SDH100211</v>
      </c>
      <c r="K75">
        <v>875</v>
      </c>
      <c r="M75" s="340" t="s">
        <v>632</v>
      </c>
      <c r="N75" t="s">
        <v>1023</v>
      </c>
      <c r="O75">
        <v>2</v>
      </c>
      <c r="P75">
        <v>11</v>
      </c>
      <c r="Q75" s="183" t="str">
        <f t="shared" si="4"/>
        <v>SDH100211</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10000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s="131"/>
      <c r="DZ75" s="340" t="s">
        <v>632</v>
      </c>
      <c r="EA75" t="s">
        <v>1023</v>
      </c>
      <c r="EB75">
        <v>2</v>
      </c>
      <c r="EC75">
        <v>11</v>
      </c>
      <c r="ED75" s="183" t="str">
        <f t="shared" si="5"/>
        <v>SDH100211</v>
      </c>
      <c r="EE75">
        <v>10000</v>
      </c>
      <c r="EF75">
        <v>10000</v>
      </c>
      <c r="EG75">
        <v>10000</v>
      </c>
      <c r="EH75">
        <v>10000</v>
      </c>
      <c r="EI75">
        <v>10000</v>
      </c>
      <c r="EJ75">
        <v>10000</v>
      </c>
      <c r="EK75">
        <v>10000</v>
      </c>
      <c r="EL75">
        <v>10000</v>
      </c>
      <c r="EM75">
        <v>10000</v>
      </c>
      <c r="EN75">
        <v>10000</v>
      </c>
      <c r="EO75">
        <v>10000</v>
      </c>
      <c r="EP75">
        <v>10000</v>
      </c>
      <c r="EQ75">
        <v>10000</v>
      </c>
      <c r="ER75">
        <v>10000</v>
      </c>
      <c r="ES75">
        <v>10000</v>
      </c>
      <c r="ET75">
        <v>10000</v>
      </c>
      <c r="EU75">
        <v>10000</v>
      </c>
      <c r="EV75">
        <v>10000</v>
      </c>
      <c r="EW75">
        <v>10000</v>
      </c>
      <c r="EX75">
        <v>10000</v>
      </c>
      <c r="EY75">
        <v>10000</v>
      </c>
      <c r="EZ75">
        <v>10000</v>
      </c>
      <c r="FA75">
        <v>10000</v>
      </c>
      <c r="FB75">
        <v>10000</v>
      </c>
      <c r="FC75">
        <v>10000</v>
      </c>
      <c r="FD75">
        <v>0</v>
      </c>
      <c r="FE75">
        <v>0</v>
      </c>
      <c r="FF75">
        <v>0</v>
      </c>
      <c r="FG75">
        <v>0</v>
      </c>
      <c r="FH75">
        <v>0</v>
      </c>
      <c r="FI75">
        <v>0</v>
      </c>
      <c r="FJ75">
        <v>0</v>
      </c>
      <c r="FK75">
        <v>0</v>
      </c>
      <c r="FL75">
        <v>0</v>
      </c>
      <c r="FM75">
        <v>0</v>
      </c>
      <c r="FN75">
        <v>0</v>
      </c>
      <c r="FO75">
        <v>0</v>
      </c>
      <c r="FP75">
        <v>0</v>
      </c>
      <c r="FQ75">
        <v>0</v>
      </c>
      <c r="FR75">
        <v>0</v>
      </c>
      <c r="FS75">
        <v>0</v>
      </c>
      <c r="FT75">
        <v>0</v>
      </c>
      <c r="FU75">
        <v>0</v>
      </c>
      <c r="FV75">
        <v>0</v>
      </c>
      <c r="FW75">
        <v>0</v>
      </c>
      <c r="FX75">
        <v>0</v>
      </c>
      <c r="FY75">
        <v>0</v>
      </c>
      <c r="FZ75">
        <v>0</v>
      </c>
      <c r="GA75">
        <v>0</v>
      </c>
      <c r="GB75">
        <v>0</v>
      </c>
      <c r="GC75">
        <v>0</v>
      </c>
      <c r="GD75">
        <v>0</v>
      </c>
      <c r="GE75">
        <v>0</v>
      </c>
      <c r="GF75">
        <v>0</v>
      </c>
      <c r="GG75">
        <v>0</v>
      </c>
      <c r="GH75">
        <v>0</v>
      </c>
      <c r="GI75">
        <v>0</v>
      </c>
      <c r="GJ75">
        <v>0</v>
      </c>
      <c r="GK75">
        <v>0</v>
      </c>
      <c r="GL75">
        <v>0</v>
      </c>
      <c r="GM75">
        <v>0</v>
      </c>
      <c r="GN75">
        <v>0</v>
      </c>
      <c r="GO75">
        <v>0</v>
      </c>
      <c r="GP75">
        <v>0</v>
      </c>
      <c r="GQ75">
        <v>0</v>
      </c>
      <c r="GR75">
        <v>0</v>
      </c>
      <c r="GS75">
        <v>0</v>
      </c>
      <c r="GT75">
        <v>0</v>
      </c>
      <c r="GU75">
        <v>0</v>
      </c>
      <c r="GV75">
        <v>0</v>
      </c>
      <c r="GW75">
        <v>0</v>
      </c>
      <c r="GX75">
        <v>0</v>
      </c>
      <c r="GY75">
        <v>0</v>
      </c>
      <c r="GZ75">
        <v>0</v>
      </c>
      <c r="HA75">
        <v>0</v>
      </c>
      <c r="HB75">
        <v>0</v>
      </c>
      <c r="HC75">
        <v>0</v>
      </c>
      <c r="HD75">
        <v>0</v>
      </c>
      <c r="HE75">
        <v>0</v>
      </c>
      <c r="HF75">
        <v>0</v>
      </c>
      <c r="HG75">
        <v>0</v>
      </c>
      <c r="HH75">
        <v>0</v>
      </c>
      <c r="HI75">
        <v>0</v>
      </c>
      <c r="HJ75">
        <v>0</v>
      </c>
      <c r="HK75">
        <v>0</v>
      </c>
      <c r="HL75">
        <v>0</v>
      </c>
      <c r="HM75">
        <v>0</v>
      </c>
      <c r="HN75">
        <v>0</v>
      </c>
      <c r="HO75">
        <v>0</v>
      </c>
      <c r="HP75">
        <v>0</v>
      </c>
      <c r="HQ75">
        <v>0</v>
      </c>
      <c r="HR75">
        <v>0</v>
      </c>
      <c r="HS75">
        <v>0</v>
      </c>
      <c r="HT75">
        <v>0</v>
      </c>
      <c r="HU75">
        <v>0</v>
      </c>
      <c r="HV75">
        <v>0</v>
      </c>
      <c r="HW75">
        <v>0</v>
      </c>
      <c r="HX75">
        <v>0</v>
      </c>
      <c r="HY75">
        <v>0</v>
      </c>
      <c r="HZ75">
        <v>0</v>
      </c>
      <c r="IA75">
        <v>0</v>
      </c>
      <c r="IB75">
        <v>0</v>
      </c>
      <c r="IC75">
        <v>0</v>
      </c>
      <c r="ID75">
        <v>0</v>
      </c>
      <c r="IE75">
        <v>0</v>
      </c>
      <c r="IF75">
        <v>0</v>
      </c>
      <c r="IG75">
        <v>0</v>
      </c>
      <c r="IH75">
        <v>0</v>
      </c>
      <c r="II75">
        <v>0</v>
      </c>
      <c r="IJ75">
        <v>0</v>
      </c>
      <c r="IK75">
        <v>0</v>
      </c>
    </row>
    <row r="76" spans="1:245" hidden="1">
      <c r="A76" s="340" t="s">
        <v>632</v>
      </c>
      <c r="B76" t="s">
        <v>1023</v>
      </c>
      <c r="F76">
        <v>2</v>
      </c>
      <c r="G76" s="422"/>
      <c r="H76">
        <v>12</v>
      </c>
      <c r="J76" t="str">
        <f t="shared" si="3"/>
        <v>SDH100212</v>
      </c>
      <c r="K76">
        <v>875</v>
      </c>
      <c r="M76" s="340" t="s">
        <v>632</v>
      </c>
      <c r="N76" t="s">
        <v>1023</v>
      </c>
      <c r="O76">
        <v>2</v>
      </c>
      <c r="P76">
        <v>12</v>
      </c>
      <c r="Q76" s="183" t="str">
        <f t="shared" si="4"/>
        <v>SDH100212</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10000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s="131"/>
      <c r="DZ76" s="340" t="s">
        <v>632</v>
      </c>
      <c r="EA76" t="s">
        <v>1023</v>
      </c>
      <c r="EB76">
        <v>2</v>
      </c>
      <c r="EC76">
        <v>12</v>
      </c>
      <c r="ED76" s="183" t="str">
        <f t="shared" si="5"/>
        <v>SDH100212</v>
      </c>
      <c r="EE76">
        <v>10000</v>
      </c>
      <c r="EF76">
        <v>10000</v>
      </c>
      <c r="EG76">
        <v>10000</v>
      </c>
      <c r="EH76">
        <v>10000</v>
      </c>
      <c r="EI76">
        <v>10000</v>
      </c>
      <c r="EJ76">
        <v>10000</v>
      </c>
      <c r="EK76">
        <v>10000</v>
      </c>
      <c r="EL76">
        <v>10000</v>
      </c>
      <c r="EM76">
        <v>10000</v>
      </c>
      <c r="EN76">
        <v>10000</v>
      </c>
      <c r="EO76">
        <v>10000</v>
      </c>
      <c r="EP76">
        <v>10000</v>
      </c>
      <c r="EQ76">
        <v>10000</v>
      </c>
      <c r="ER76">
        <v>10000</v>
      </c>
      <c r="ES76">
        <v>10000</v>
      </c>
      <c r="ET76">
        <v>10000</v>
      </c>
      <c r="EU76">
        <v>10000</v>
      </c>
      <c r="EV76">
        <v>10000</v>
      </c>
      <c r="EW76">
        <v>10000</v>
      </c>
      <c r="EX76">
        <v>10000</v>
      </c>
      <c r="EY76">
        <v>10000</v>
      </c>
      <c r="EZ76">
        <v>10000</v>
      </c>
      <c r="FA76">
        <v>10000</v>
      </c>
      <c r="FB76">
        <v>10000</v>
      </c>
      <c r="FC76">
        <v>10000</v>
      </c>
      <c r="FD76">
        <v>0</v>
      </c>
      <c r="FE76">
        <v>0</v>
      </c>
      <c r="FF76">
        <v>0</v>
      </c>
      <c r="FG76">
        <v>0</v>
      </c>
      <c r="FH76">
        <v>0</v>
      </c>
      <c r="FI76">
        <v>0</v>
      </c>
      <c r="FJ76">
        <v>0</v>
      </c>
      <c r="FK76">
        <v>0</v>
      </c>
      <c r="FL76">
        <v>0</v>
      </c>
      <c r="FM76">
        <v>0</v>
      </c>
      <c r="FN76">
        <v>0</v>
      </c>
      <c r="FO76">
        <v>0</v>
      </c>
      <c r="FP76">
        <v>0</v>
      </c>
      <c r="FQ76">
        <v>0</v>
      </c>
      <c r="FR76">
        <v>0</v>
      </c>
      <c r="FS76">
        <v>0</v>
      </c>
      <c r="FT76">
        <v>0</v>
      </c>
      <c r="FU76">
        <v>0</v>
      </c>
      <c r="FV76">
        <v>0</v>
      </c>
      <c r="FW76">
        <v>0</v>
      </c>
      <c r="FX76">
        <v>0</v>
      </c>
      <c r="FY76">
        <v>0</v>
      </c>
      <c r="FZ76">
        <v>0</v>
      </c>
      <c r="GA76">
        <v>0</v>
      </c>
      <c r="GB76">
        <v>0</v>
      </c>
      <c r="GC76">
        <v>0</v>
      </c>
      <c r="GD76">
        <v>0</v>
      </c>
      <c r="GE76">
        <v>0</v>
      </c>
      <c r="GF76">
        <v>0</v>
      </c>
      <c r="GG76">
        <v>0</v>
      </c>
      <c r="GH76">
        <v>0</v>
      </c>
      <c r="GI76">
        <v>0</v>
      </c>
      <c r="GJ76">
        <v>0</v>
      </c>
      <c r="GK76">
        <v>0</v>
      </c>
      <c r="GL76">
        <v>0</v>
      </c>
      <c r="GM76">
        <v>0</v>
      </c>
      <c r="GN76">
        <v>0</v>
      </c>
      <c r="GO76">
        <v>0</v>
      </c>
      <c r="GP76">
        <v>0</v>
      </c>
      <c r="GQ76">
        <v>0</v>
      </c>
      <c r="GR76">
        <v>0</v>
      </c>
      <c r="GS76">
        <v>0</v>
      </c>
      <c r="GT76">
        <v>0</v>
      </c>
      <c r="GU76">
        <v>0</v>
      </c>
      <c r="GV76">
        <v>0</v>
      </c>
      <c r="GW76">
        <v>0</v>
      </c>
      <c r="GX76">
        <v>0</v>
      </c>
      <c r="GY76">
        <v>0</v>
      </c>
      <c r="GZ76">
        <v>0</v>
      </c>
      <c r="HA76">
        <v>0</v>
      </c>
      <c r="HB76">
        <v>0</v>
      </c>
      <c r="HC76">
        <v>0</v>
      </c>
      <c r="HD76">
        <v>0</v>
      </c>
      <c r="HE76">
        <v>0</v>
      </c>
      <c r="HF76">
        <v>0</v>
      </c>
      <c r="HG76">
        <v>0</v>
      </c>
      <c r="HH76">
        <v>0</v>
      </c>
      <c r="HI76">
        <v>0</v>
      </c>
      <c r="HJ76">
        <v>0</v>
      </c>
      <c r="HK76">
        <v>0</v>
      </c>
      <c r="HL76">
        <v>0</v>
      </c>
      <c r="HM76">
        <v>0</v>
      </c>
      <c r="HN76">
        <v>0</v>
      </c>
      <c r="HO76">
        <v>0</v>
      </c>
      <c r="HP76">
        <v>0</v>
      </c>
      <c r="HQ76">
        <v>0</v>
      </c>
      <c r="HR76">
        <v>0</v>
      </c>
      <c r="HS76">
        <v>0</v>
      </c>
      <c r="HT76">
        <v>0</v>
      </c>
      <c r="HU76">
        <v>0</v>
      </c>
      <c r="HV76">
        <v>0</v>
      </c>
      <c r="HW76">
        <v>0</v>
      </c>
      <c r="HX76">
        <v>0</v>
      </c>
      <c r="HY76">
        <v>0</v>
      </c>
      <c r="HZ76">
        <v>0</v>
      </c>
      <c r="IA76">
        <v>0</v>
      </c>
      <c r="IB76">
        <v>0</v>
      </c>
      <c r="IC76">
        <v>0</v>
      </c>
      <c r="ID76">
        <v>0</v>
      </c>
      <c r="IE76">
        <v>0</v>
      </c>
      <c r="IF76">
        <v>0</v>
      </c>
      <c r="IG76">
        <v>0</v>
      </c>
      <c r="IH76">
        <v>0</v>
      </c>
      <c r="II76">
        <v>0</v>
      </c>
      <c r="IJ76">
        <v>0</v>
      </c>
      <c r="IK76">
        <v>0</v>
      </c>
    </row>
    <row r="77" spans="1:245" hidden="1">
      <c r="A77" s="340" t="s">
        <v>632</v>
      </c>
      <c r="B77" t="s">
        <v>1023</v>
      </c>
      <c r="F77">
        <v>2</v>
      </c>
      <c r="G77" s="422"/>
      <c r="H77">
        <v>13</v>
      </c>
      <c r="J77" t="str">
        <f t="shared" si="3"/>
        <v>SDH100213</v>
      </c>
      <c r="K77">
        <v>875</v>
      </c>
      <c r="M77" s="340" t="s">
        <v>632</v>
      </c>
      <c r="N77" t="s">
        <v>1023</v>
      </c>
      <c r="O77">
        <v>2</v>
      </c>
      <c r="P77">
        <v>13</v>
      </c>
      <c r="Q77" s="183" t="str">
        <f t="shared" si="4"/>
        <v>SDH100213</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10000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s="131"/>
      <c r="DZ77" s="340" t="s">
        <v>632</v>
      </c>
      <c r="EA77" t="s">
        <v>1023</v>
      </c>
      <c r="EB77">
        <v>2</v>
      </c>
      <c r="EC77">
        <v>13</v>
      </c>
      <c r="ED77" s="183" t="str">
        <f t="shared" si="5"/>
        <v>SDH100213</v>
      </c>
      <c r="EE77">
        <v>10000</v>
      </c>
      <c r="EF77">
        <v>10000</v>
      </c>
      <c r="EG77">
        <v>10000</v>
      </c>
      <c r="EH77">
        <v>10000</v>
      </c>
      <c r="EI77">
        <v>10000</v>
      </c>
      <c r="EJ77">
        <v>10000</v>
      </c>
      <c r="EK77">
        <v>10000</v>
      </c>
      <c r="EL77">
        <v>10000</v>
      </c>
      <c r="EM77">
        <v>10000</v>
      </c>
      <c r="EN77">
        <v>10000</v>
      </c>
      <c r="EO77">
        <v>10000</v>
      </c>
      <c r="EP77">
        <v>10000</v>
      </c>
      <c r="EQ77">
        <v>10000</v>
      </c>
      <c r="ER77">
        <v>10000</v>
      </c>
      <c r="ES77">
        <v>10000</v>
      </c>
      <c r="ET77">
        <v>10000</v>
      </c>
      <c r="EU77">
        <v>10000</v>
      </c>
      <c r="EV77">
        <v>10000</v>
      </c>
      <c r="EW77">
        <v>10000</v>
      </c>
      <c r="EX77">
        <v>10000</v>
      </c>
      <c r="EY77">
        <v>10000</v>
      </c>
      <c r="EZ77">
        <v>10000</v>
      </c>
      <c r="FA77">
        <v>10000</v>
      </c>
      <c r="FB77">
        <v>10000</v>
      </c>
      <c r="FC77">
        <v>10000</v>
      </c>
      <c r="FD77">
        <v>0</v>
      </c>
      <c r="FE77">
        <v>0</v>
      </c>
      <c r="FF77">
        <v>0</v>
      </c>
      <c r="FG77">
        <v>0</v>
      </c>
      <c r="FH77">
        <v>0</v>
      </c>
      <c r="FI77">
        <v>0</v>
      </c>
      <c r="FJ77">
        <v>0</v>
      </c>
      <c r="FK77">
        <v>0</v>
      </c>
      <c r="FL77">
        <v>0</v>
      </c>
      <c r="FM77">
        <v>0</v>
      </c>
      <c r="FN77">
        <v>0</v>
      </c>
      <c r="FO77">
        <v>0</v>
      </c>
      <c r="FP77">
        <v>0</v>
      </c>
      <c r="FQ77">
        <v>0</v>
      </c>
      <c r="FR77">
        <v>0</v>
      </c>
      <c r="FS77">
        <v>0</v>
      </c>
      <c r="FT77">
        <v>0</v>
      </c>
      <c r="FU77">
        <v>0</v>
      </c>
      <c r="FV77">
        <v>0</v>
      </c>
      <c r="FW77">
        <v>0</v>
      </c>
      <c r="FX77">
        <v>0</v>
      </c>
      <c r="FY77">
        <v>0</v>
      </c>
      <c r="FZ77">
        <v>0</v>
      </c>
      <c r="GA77">
        <v>0</v>
      </c>
      <c r="GB77">
        <v>0</v>
      </c>
      <c r="GC77">
        <v>0</v>
      </c>
      <c r="GD77">
        <v>0</v>
      </c>
      <c r="GE77">
        <v>0</v>
      </c>
      <c r="GF77">
        <v>0</v>
      </c>
      <c r="GG77">
        <v>0</v>
      </c>
      <c r="GH77">
        <v>0</v>
      </c>
      <c r="GI77">
        <v>0</v>
      </c>
      <c r="GJ77">
        <v>0</v>
      </c>
      <c r="GK77">
        <v>0</v>
      </c>
      <c r="GL77">
        <v>0</v>
      </c>
      <c r="GM77">
        <v>0</v>
      </c>
      <c r="GN77">
        <v>0</v>
      </c>
      <c r="GO77">
        <v>0</v>
      </c>
      <c r="GP77">
        <v>0</v>
      </c>
      <c r="GQ77">
        <v>0</v>
      </c>
      <c r="GR77">
        <v>0</v>
      </c>
      <c r="GS77">
        <v>0</v>
      </c>
      <c r="GT77">
        <v>0</v>
      </c>
      <c r="GU77">
        <v>0</v>
      </c>
      <c r="GV77">
        <v>0</v>
      </c>
      <c r="GW77">
        <v>0</v>
      </c>
      <c r="GX77">
        <v>0</v>
      </c>
      <c r="GY77">
        <v>0</v>
      </c>
      <c r="GZ77">
        <v>0</v>
      </c>
      <c r="HA77">
        <v>0</v>
      </c>
      <c r="HB77">
        <v>0</v>
      </c>
      <c r="HC77">
        <v>0</v>
      </c>
      <c r="HD77">
        <v>0</v>
      </c>
      <c r="HE77">
        <v>0</v>
      </c>
      <c r="HF77">
        <v>0</v>
      </c>
      <c r="HG77">
        <v>0</v>
      </c>
      <c r="HH77">
        <v>0</v>
      </c>
      <c r="HI77">
        <v>0</v>
      </c>
      <c r="HJ77">
        <v>0</v>
      </c>
      <c r="HK77">
        <v>0</v>
      </c>
      <c r="HL77">
        <v>0</v>
      </c>
      <c r="HM77">
        <v>0</v>
      </c>
      <c r="HN77">
        <v>0</v>
      </c>
      <c r="HO77">
        <v>0</v>
      </c>
      <c r="HP77">
        <v>0</v>
      </c>
      <c r="HQ77">
        <v>0</v>
      </c>
      <c r="HR77">
        <v>0</v>
      </c>
      <c r="HS77">
        <v>0</v>
      </c>
      <c r="HT77">
        <v>0</v>
      </c>
      <c r="HU77">
        <v>0</v>
      </c>
      <c r="HV77">
        <v>0</v>
      </c>
      <c r="HW77">
        <v>0</v>
      </c>
      <c r="HX77">
        <v>0</v>
      </c>
      <c r="HY77">
        <v>0</v>
      </c>
      <c r="HZ77">
        <v>0</v>
      </c>
      <c r="IA77">
        <v>0</v>
      </c>
      <c r="IB77">
        <v>0</v>
      </c>
      <c r="IC77">
        <v>0</v>
      </c>
      <c r="ID77">
        <v>0</v>
      </c>
      <c r="IE77">
        <v>0</v>
      </c>
      <c r="IF77">
        <v>0</v>
      </c>
      <c r="IG77">
        <v>0</v>
      </c>
      <c r="IH77">
        <v>0</v>
      </c>
      <c r="II77">
        <v>0</v>
      </c>
      <c r="IJ77">
        <v>0</v>
      </c>
      <c r="IK77">
        <v>0</v>
      </c>
    </row>
    <row r="78" spans="1:245" hidden="1">
      <c r="A78" s="340" t="s">
        <v>632</v>
      </c>
      <c r="B78" t="s">
        <v>1023</v>
      </c>
      <c r="F78">
        <v>2</v>
      </c>
      <c r="G78" s="422"/>
      <c r="H78">
        <v>14</v>
      </c>
      <c r="J78" t="str">
        <f t="shared" si="3"/>
        <v>SDH100214</v>
      </c>
      <c r="K78">
        <v>880</v>
      </c>
      <c r="M78" s="340" t="s">
        <v>632</v>
      </c>
      <c r="N78" t="s">
        <v>1023</v>
      </c>
      <c r="O78">
        <v>2</v>
      </c>
      <c r="P78">
        <v>14</v>
      </c>
      <c r="Q78" s="183" t="str">
        <f t="shared" si="4"/>
        <v>SDH100214</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10000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s="131"/>
      <c r="DZ78" s="340" t="s">
        <v>632</v>
      </c>
      <c r="EA78" t="s">
        <v>1023</v>
      </c>
      <c r="EB78">
        <v>2</v>
      </c>
      <c r="EC78">
        <v>14</v>
      </c>
      <c r="ED78" s="183" t="str">
        <f t="shared" si="5"/>
        <v>SDH100214</v>
      </c>
      <c r="EE78">
        <v>10000</v>
      </c>
      <c r="EF78">
        <v>10000</v>
      </c>
      <c r="EG78">
        <v>10000</v>
      </c>
      <c r="EH78">
        <v>10000</v>
      </c>
      <c r="EI78">
        <v>10000</v>
      </c>
      <c r="EJ78">
        <v>10000</v>
      </c>
      <c r="EK78">
        <v>10000</v>
      </c>
      <c r="EL78">
        <v>10000</v>
      </c>
      <c r="EM78">
        <v>10000</v>
      </c>
      <c r="EN78">
        <v>10000</v>
      </c>
      <c r="EO78">
        <v>10000</v>
      </c>
      <c r="EP78">
        <v>10000</v>
      </c>
      <c r="EQ78">
        <v>10000</v>
      </c>
      <c r="ER78">
        <v>10000</v>
      </c>
      <c r="ES78">
        <v>10000</v>
      </c>
      <c r="ET78">
        <v>10000</v>
      </c>
      <c r="EU78">
        <v>10000</v>
      </c>
      <c r="EV78">
        <v>10000</v>
      </c>
      <c r="EW78">
        <v>10000</v>
      </c>
      <c r="EX78">
        <v>10000</v>
      </c>
      <c r="EY78">
        <v>10000</v>
      </c>
      <c r="EZ78">
        <v>10000</v>
      </c>
      <c r="FA78">
        <v>10000</v>
      </c>
      <c r="FB78">
        <v>10000</v>
      </c>
      <c r="FC78">
        <v>10000</v>
      </c>
      <c r="FD78">
        <v>0</v>
      </c>
      <c r="FE78">
        <v>0</v>
      </c>
      <c r="FF78">
        <v>0</v>
      </c>
      <c r="FG78">
        <v>0</v>
      </c>
      <c r="FH78">
        <v>0</v>
      </c>
      <c r="FI78">
        <v>0</v>
      </c>
      <c r="FJ78">
        <v>0</v>
      </c>
      <c r="FK78">
        <v>0</v>
      </c>
      <c r="FL78">
        <v>0</v>
      </c>
      <c r="FM78">
        <v>0</v>
      </c>
      <c r="FN78">
        <v>0</v>
      </c>
      <c r="FO78">
        <v>0</v>
      </c>
      <c r="FP78">
        <v>0</v>
      </c>
      <c r="FQ78">
        <v>0</v>
      </c>
      <c r="FR78">
        <v>0</v>
      </c>
      <c r="FS78">
        <v>0</v>
      </c>
      <c r="FT78">
        <v>0</v>
      </c>
      <c r="FU78">
        <v>0</v>
      </c>
      <c r="FV78">
        <v>0</v>
      </c>
      <c r="FW78">
        <v>0</v>
      </c>
      <c r="FX78">
        <v>0</v>
      </c>
      <c r="FY78">
        <v>0</v>
      </c>
      <c r="FZ78">
        <v>0</v>
      </c>
      <c r="GA78">
        <v>0</v>
      </c>
      <c r="GB78">
        <v>0</v>
      </c>
      <c r="GC78">
        <v>0</v>
      </c>
      <c r="GD78">
        <v>0</v>
      </c>
      <c r="GE78">
        <v>0</v>
      </c>
      <c r="GF78">
        <v>0</v>
      </c>
      <c r="GG78">
        <v>0</v>
      </c>
      <c r="GH78">
        <v>0</v>
      </c>
      <c r="GI78">
        <v>0</v>
      </c>
      <c r="GJ78">
        <v>0</v>
      </c>
      <c r="GK78">
        <v>0</v>
      </c>
      <c r="GL78">
        <v>0</v>
      </c>
      <c r="GM78">
        <v>0</v>
      </c>
      <c r="GN78">
        <v>0</v>
      </c>
      <c r="GO78">
        <v>0</v>
      </c>
      <c r="GP78">
        <v>0</v>
      </c>
      <c r="GQ78">
        <v>0</v>
      </c>
      <c r="GR78">
        <v>0</v>
      </c>
      <c r="GS78">
        <v>0</v>
      </c>
      <c r="GT78">
        <v>0</v>
      </c>
      <c r="GU78">
        <v>0</v>
      </c>
      <c r="GV78">
        <v>0</v>
      </c>
      <c r="GW78">
        <v>0</v>
      </c>
      <c r="GX78">
        <v>0</v>
      </c>
      <c r="GY78">
        <v>0</v>
      </c>
      <c r="GZ78">
        <v>0</v>
      </c>
      <c r="HA78">
        <v>0</v>
      </c>
      <c r="HB78">
        <v>0</v>
      </c>
      <c r="HC78">
        <v>0</v>
      </c>
      <c r="HD78">
        <v>0</v>
      </c>
      <c r="HE78">
        <v>0</v>
      </c>
      <c r="HF78">
        <v>0</v>
      </c>
      <c r="HG78">
        <v>0</v>
      </c>
      <c r="HH78">
        <v>0</v>
      </c>
      <c r="HI78">
        <v>0</v>
      </c>
      <c r="HJ78">
        <v>0</v>
      </c>
      <c r="HK78">
        <v>0</v>
      </c>
      <c r="HL78">
        <v>0</v>
      </c>
      <c r="HM78">
        <v>0</v>
      </c>
      <c r="HN78">
        <v>0</v>
      </c>
      <c r="HO78">
        <v>0</v>
      </c>
      <c r="HP78">
        <v>0</v>
      </c>
      <c r="HQ78">
        <v>0</v>
      </c>
      <c r="HR78">
        <v>0</v>
      </c>
      <c r="HS78">
        <v>0</v>
      </c>
      <c r="HT78">
        <v>0</v>
      </c>
      <c r="HU78">
        <v>0</v>
      </c>
      <c r="HV78">
        <v>0</v>
      </c>
      <c r="HW78">
        <v>0</v>
      </c>
      <c r="HX78">
        <v>0</v>
      </c>
      <c r="HY78">
        <v>0</v>
      </c>
      <c r="HZ78">
        <v>0</v>
      </c>
      <c r="IA78">
        <v>0</v>
      </c>
      <c r="IB78">
        <v>0</v>
      </c>
      <c r="IC78">
        <v>0</v>
      </c>
      <c r="ID78">
        <v>0</v>
      </c>
      <c r="IE78">
        <v>0</v>
      </c>
      <c r="IF78">
        <v>0</v>
      </c>
      <c r="IG78">
        <v>0</v>
      </c>
      <c r="IH78">
        <v>0</v>
      </c>
      <c r="II78">
        <v>0</v>
      </c>
      <c r="IJ78">
        <v>0</v>
      </c>
      <c r="IK78">
        <v>0</v>
      </c>
    </row>
    <row r="79" spans="1:245" hidden="1">
      <c r="A79" s="340" t="s">
        <v>632</v>
      </c>
      <c r="B79" t="s">
        <v>1023</v>
      </c>
      <c r="F79">
        <v>2</v>
      </c>
      <c r="G79" s="422"/>
      <c r="H79">
        <v>15</v>
      </c>
      <c r="J79" t="str">
        <f t="shared" si="3"/>
        <v>SDH100215</v>
      </c>
      <c r="K79">
        <v>880</v>
      </c>
      <c r="M79" s="340" t="s">
        <v>632</v>
      </c>
      <c r="N79" t="s">
        <v>1023</v>
      </c>
      <c r="O79">
        <v>2</v>
      </c>
      <c r="P79">
        <v>15</v>
      </c>
      <c r="Q79" s="183" t="str">
        <f t="shared" si="4"/>
        <v>SDH100215</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10000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s="131"/>
      <c r="DZ79" s="340" t="s">
        <v>632</v>
      </c>
      <c r="EA79" t="s">
        <v>1023</v>
      </c>
      <c r="EB79">
        <v>2</v>
      </c>
      <c r="EC79">
        <v>15</v>
      </c>
      <c r="ED79" s="183" t="str">
        <f t="shared" si="5"/>
        <v>SDH100215</v>
      </c>
      <c r="EE79">
        <v>10000</v>
      </c>
      <c r="EF79">
        <v>10000</v>
      </c>
      <c r="EG79">
        <v>10000</v>
      </c>
      <c r="EH79">
        <v>10000</v>
      </c>
      <c r="EI79">
        <v>10000</v>
      </c>
      <c r="EJ79">
        <v>10000</v>
      </c>
      <c r="EK79">
        <v>10000</v>
      </c>
      <c r="EL79">
        <v>10000</v>
      </c>
      <c r="EM79">
        <v>10000</v>
      </c>
      <c r="EN79">
        <v>10000</v>
      </c>
      <c r="EO79">
        <v>10000</v>
      </c>
      <c r="EP79">
        <v>10000</v>
      </c>
      <c r="EQ79">
        <v>10000</v>
      </c>
      <c r="ER79">
        <v>10000</v>
      </c>
      <c r="ES79">
        <v>10000</v>
      </c>
      <c r="ET79">
        <v>10000</v>
      </c>
      <c r="EU79">
        <v>10000</v>
      </c>
      <c r="EV79">
        <v>10000</v>
      </c>
      <c r="EW79">
        <v>10000</v>
      </c>
      <c r="EX79">
        <v>10000</v>
      </c>
      <c r="EY79">
        <v>10000</v>
      </c>
      <c r="EZ79">
        <v>10000</v>
      </c>
      <c r="FA79">
        <v>10000</v>
      </c>
      <c r="FB79">
        <v>10000</v>
      </c>
      <c r="FC79">
        <v>10000</v>
      </c>
      <c r="FD79">
        <v>0</v>
      </c>
      <c r="FE79">
        <v>0</v>
      </c>
      <c r="FF79">
        <v>0</v>
      </c>
      <c r="FG79">
        <v>0</v>
      </c>
      <c r="FH79">
        <v>0</v>
      </c>
      <c r="FI79">
        <v>0</v>
      </c>
      <c r="FJ79">
        <v>0</v>
      </c>
      <c r="FK79">
        <v>0</v>
      </c>
      <c r="FL79">
        <v>0</v>
      </c>
      <c r="FM79">
        <v>0</v>
      </c>
      <c r="FN79">
        <v>0</v>
      </c>
      <c r="FO79">
        <v>0</v>
      </c>
      <c r="FP79">
        <v>0</v>
      </c>
      <c r="FQ79">
        <v>0</v>
      </c>
      <c r="FR79">
        <v>0</v>
      </c>
      <c r="FS79">
        <v>0</v>
      </c>
      <c r="FT79">
        <v>0</v>
      </c>
      <c r="FU79">
        <v>0</v>
      </c>
      <c r="FV79">
        <v>0</v>
      </c>
      <c r="FW79">
        <v>0</v>
      </c>
      <c r="FX79">
        <v>0</v>
      </c>
      <c r="FY79">
        <v>0</v>
      </c>
      <c r="FZ79">
        <v>0</v>
      </c>
      <c r="GA79">
        <v>0</v>
      </c>
      <c r="GB79">
        <v>0</v>
      </c>
      <c r="GC79">
        <v>0</v>
      </c>
      <c r="GD79">
        <v>0</v>
      </c>
      <c r="GE79">
        <v>0</v>
      </c>
      <c r="GF79">
        <v>0</v>
      </c>
      <c r="GG79">
        <v>0</v>
      </c>
      <c r="GH79">
        <v>0</v>
      </c>
      <c r="GI79">
        <v>0</v>
      </c>
      <c r="GJ79">
        <v>0</v>
      </c>
      <c r="GK79">
        <v>0</v>
      </c>
      <c r="GL79">
        <v>0</v>
      </c>
      <c r="GM79">
        <v>0</v>
      </c>
      <c r="GN79">
        <v>0</v>
      </c>
      <c r="GO79">
        <v>0</v>
      </c>
      <c r="GP79">
        <v>0</v>
      </c>
      <c r="GQ79">
        <v>0</v>
      </c>
      <c r="GR79">
        <v>0</v>
      </c>
      <c r="GS79">
        <v>0</v>
      </c>
      <c r="GT79">
        <v>0</v>
      </c>
      <c r="GU79">
        <v>0</v>
      </c>
      <c r="GV79">
        <v>0</v>
      </c>
      <c r="GW79">
        <v>0</v>
      </c>
      <c r="GX79">
        <v>0</v>
      </c>
      <c r="GY79">
        <v>0</v>
      </c>
      <c r="GZ79">
        <v>0</v>
      </c>
      <c r="HA79">
        <v>0</v>
      </c>
      <c r="HB79">
        <v>0</v>
      </c>
      <c r="HC79">
        <v>0</v>
      </c>
      <c r="HD79">
        <v>0</v>
      </c>
      <c r="HE79">
        <v>0</v>
      </c>
      <c r="HF79">
        <v>0</v>
      </c>
      <c r="HG79">
        <v>0</v>
      </c>
      <c r="HH79">
        <v>0</v>
      </c>
      <c r="HI79">
        <v>0</v>
      </c>
      <c r="HJ79">
        <v>0</v>
      </c>
      <c r="HK79">
        <v>0</v>
      </c>
      <c r="HL79">
        <v>0</v>
      </c>
      <c r="HM79">
        <v>0</v>
      </c>
      <c r="HN79">
        <v>0</v>
      </c>
      <c r="HO79">
        <v>0</v>
      </c>
      <c r="HP79">
        <v>0</v>
      </c>
      <c r="HQ79">
        <v>0</v>
      </c>
      <c r="HR79">
        <v>0</v>
      </c>
      <c r="HS79">
        <v>0</v>
      </c>
      <c r="HT79">
        <v>0</v>
      </c>
      <c r="HU79">
        <v>0</v>
      </c>
      <c r="HV79">
        <v>0</v>
      </c>
      <c r="HW79">
        <v>0</v>
      </c>
      <c r="HX79">
        <v>0</v>
      </c>
      <c r="HY79">
        <v>0</v>
      </c>
      <c r="HZ79">
        <v>0</v>
      </c>
      <c r="IA79">
        <v>0</v>
      </c>
      <c r="IB79">
        <v>0</v>
      </c>
      <c r="IC79">
        <v>0</v>
      </c>
      <c r="ID79">
        <v>0</v>
      </c>
      <c r="IE79">
        <v>0</v>
      </c>
      <c r="IF79">
        <v>0</v>
      </c>
      <c r="IG79">
        <v>0</v>
      </c>
      <c r="IH79">
        <v>0</v>
      </c>
      <c r="II79">
        <v>0</v>
      </c>
      <c r="IJ79">
        <v>0</v>
      </c>
      <c r="IK79">
        <v>0</v>
      </c>
    </row>
    <row r="80" spans="1:245" hidden="1">
      <c r="A80" s="340" t="s">
        <v>632</v>
      </c>
      <c r="B80" t="s">
        <v>1023</v>
      </c>
      <c r="F80">
        <v>2</v>
      </c>
      <c r="G80" s="422"/>
      <c r="H80">
        <v>16</v>
      </c>
      <c r="J80" t="str">
        <f t="shared" si="3"/>
        <v>SDH100216</v>
      </c>
      <c r="K80">
        <v>880</v>
      </c>
      <c r="M80" s="340" t="s">
        <v>632</v>
      </c>
      <c r="N80" t="s">
        <v>1023</v>
      </c>
      <c r="O80">
        <v>2</v>
      </c>
      <c r="P80">
        <v>16</v>
      </c>
      <c r="Q80" s="183" t="str">
        <f t="shared" si="4"/>
        <v>SDH100216</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10000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s="131"/>
      <c r="DZ80" s="340" t="s">
        <v>632</v>
      </c>
      <c r="EA80" t="s">
        <v>1023</v>
      </c>
      <c r="EB80">
        <v>2</v>
      </c>
      <c r="EC80">
        <v>16</v>
      </c>
      <c r="ED80" s="183" t="str">
        <f t="shared" si="5"/>
        <v>SDH100216</v>
      </c>
      <c r="EE80">
        <v>10000</v>
      </c>
      <c r="EF80">
        <v>10000</v>
      </c>
      <c r="EG80">
        <v>10000</v>
      </c>
      <c r="EH80">
        <v>10000</v>
      </c>
      <c r="EI80">
        <v>10000</v>
      </c>
      <c r="EJ80">
        <v>10000</v>
      </c>
      <c r="EK80">
        <v>10000</v>
      </c>
      <c r="EL80">
        <v>10000</v>
      </c>
      <c r="EM80">
        <v>10000</v>
      </c>
      <c r="EN80">
        <v>10000</v>
      </c>
      <c r="EO80">
        <v>10000</v>
      </c>
      <c r="EP80">
        <v>10000</v>
      </c>
      <c r="EQ80">
        <v>10000</v>
      </c>
      <c r="ER80">
        <v>10000</v>
      </c>
      <c r="ES80">
        <v>10000</v>
      </c>
      <c r="ET80">
        <v>10000</v>
      </c>
      <c r="EU80">
        <v>10000</v>
      </c>
      <c r="EV80">
        <v>10000</v>
      </c>
      <c r="EW80">
        <v>10000</v>
      </c>
      <c r="EX80">
        <v>10000</v>
      </c>
      <c r="EY80">
        <v>10000</v>
      </c>
      <c r="EZ80">
        <v>10000</v>
      </c>
      <c r="FA80">
        <v>10000</v>
      </c>
      <c r="FB80">
        <v>10000</v>
      </c>
      <c r="FC80">
        <v>10000</v>
      </c>
      <c r="FD80">
        <v>0</v>
      </c>
      <c r="FE80">
        <v>0</v>
      </c>
      <c r="FF80">
        <v>0</v>
      </c>
      <c r="FG80">
        <v>0</v>
      </c>
      <c r="FH80">
        <v>0</v>
      </c>
      <c r="FI80">
        <v>0</v>
      </c>
      <c r="FJ80">
        <v>0</v>
      </c>
      <c r="FK80">
        <v>0</v>
      </c>
      <c r="FL80">
        <v>0</v>
      </c>
      <c r="FM80">
        <v>0</v>
      </c>
      <c r="FN80">
        <v>0</v>
      </c>
      <c r="FO80">
        <v>0</v>
      </c>
      <c r="FP80">
        <v>0</v>
      </c>
      <c r="FQ80">
        <v>0</v>
      </c>
      <c r="FR80">
        <v>0</v>
      </c>
      <c r="FS80">
        <v>0</v>
      </c>
      <c r="FT80">
        <v>0</v>
      </c>
      <c r="FU80">
        <v>0</v>
      </c>
      <c r="FV80">
        <v>0</v>
      </c>
      <c r="FW80">
        <v>0</v>
      </c>
      <c r="FX80">
        <v>0</v>
      </c>
      <c r="FY80">
        <v>0</v>
      </c>
      <c r="FZ80">
        <v>0</v>
      </c>
      <c r="GA80">
        <v>0</v>
      </c>
      <c r="GB80">
        <v>0</v>
      </c>
      <c r="GC80">
        <v>0</v>
      </c>
      <c r="GD80">
        <v>0</v>
      </c>
      <c r="GE80">
        <v>0</v>
      </c>
      <c r="GF80">
        <v>0</v>
      </c>
      <c r="GG80">
        <v>0</v>
      </c>
      <c r="GH80">
        <v>0</v>
      </c>
      <c r="GI80">
        <v>0</v>
      </c>
      <c r="GJ80">
        <v>0</v>
      </c>
      <c r="GK80">
        <v>0</v>
      </c>
      <c r="GL80">
        <v>0</v>
      </c>
      <c r="GM80">
        <v>0</v>
      </c>
      <c r="GN80">
        <v>0</v>
      </c>
      <c r="GO80">
        <v>0</v>
      </c>
      <c r="GP80">
        <v>0</v>
      </c>
      <c r="GQ80">
        <v>0</v>
      </c>
      <c r="GR80">
        <v>0</v>
      </c>
      <c r="GS80">
        <v>0</v>
      </c>
      <c r="GT80">
        <v>0</v>
      </c>
      <c r="GU80">
        <v>0</v>
      </c>
      <c r="GV80">
        <v>0</v>
      </c>
      <c r="GW80">
        <v>0</v>
      </c>
      <c r="GX80">
        <v>0</v>
      </c>
      <c r="GY80">
        <v>0</v>
      </c>
      <c r="GZ80">
        <v>0</v>
      </c>
      <c r="HA80">
        <v>0</v>
      </c>
      <c r="HB80">
        <v>0</v>
      </c>
      <c r="HC80">
        <v>0</v>
      </c>
      <c r="HD80">
        <v>0</v>
      </c>
      <c r="HE80">
        <v>0</v>
      </c>
      <c r="HF80">
        <v>0</v>
      </c>
      <c r="HG80">
        <v>0</v>
      </c>
      <c r="HH80">
        <v>0</v>
      </c>
      <c r="HI80">
        <v>0</v>
      </c>
      <c r="HJ80">
        <v>0</v>
      </c>
      <c r="HK80">
        <v>0</v>
      </c>
      <c r="HL80">
        <v>0</v>
      </c>
      <c r="HM80">
        <v>0</v>
      </c>
      <c r="HN80">
        <v>0</v>
      </c>
      <c r="HO80">
        <v>0</v>
      </c>
      <c r="HP80">
        <v>0</v>
      </c>
      <c r="HQ80">
        <v>0</v>
      </c>
      <c r="HR80">
        <v>0</v>
      </c>
      <c r="HS80">
        <v>0</v>
      </c>
      <c r="HT80">
        <v>0</v>
      </c>
      <c r="HU80">
        <v>0</v>
      </c>
      <c r="HV80">
        <v>0</v>
      </c>
      <c r="HW80">
        <v>0</v>
      </c>
      <c r="HX80">
        <v>0</v>
      </c>
      <c r="HY80">
        <v>0</v>
      </c>
      <c r="HZ80">
        <v>0</v>
      </c>
      <c r="IA80">
        <v>0</v>
      </c>
      <c r="IB80">
        <v>0</v>
      </c>
      <c r="IC80">
        <v>0</v>
      </c>
      <c r="ID80">
        <v>0</v>
      </c>
      <c r="IE80">
        <v>0</v>
      </c>
      <c r="IF80">
        <v>0</v>
      </c>
      <c r="IG80">
        <v>0</v>
      </c>
      <c r="IH80">
        <v>0</v>
      </c>
      <c r="II80">
        <v>0</v>
      </c>
      <c r="IJ80">
        <v>0</v>
      </c>
      <c r="IK80">
        <v>0</v>
      </c>
    </row>
    <row r="81" spans="1:245" hidden="1">
      <c r="A81" s="340" t="s">
        <v>632</v>
      </c>
      <c r="B81" t="s">
        <v>1023</v>
      </c>
      <c r="F81">
        <v>2</v>
      </c>
      <c r="G81" s="422"/>
      <c r="H81">
        <v>17</v>
      </c>
      <c r="J81" t="str">
        <f t="shared" si="3"/>
        <v>SDH100217</v>
      </c>
      <c r="K81">
        <v>880</v>
      </c>
      <c r="M81" s="340" t="s">
        <v>632</v>
      </c>
      <c r="N81" t="s">
        <v>1023</v>
      </c>
      <c r="O81">
        <v>2</v>
      </c>
      <c r="P81">
        <v>17</v>
      </c>
      <c r="Q81" s="183" t="str">
        <f t="shared" si="4"/>
        <v>SDH100217</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10000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s="131"/>
      <c r="DZ81" s="340" t="s">
        <v>632</v>
      </c>
      <c r="EA81" t="s">
        <v>1023</v>
      </c>
      <c r="EB81">
        <v>2</v>
      </c>
      <c r="EC81">
        <v>17</v>
      </c>
      <c r="ED81" s="183" t="str">
        <f t="shared" si="5"/>
        <v>SDH100217</v>
      </c>
      <c r="EE81">
        <v>10000</v>
      </c>
      <c r="EF81">
        <v>10000</v>
      </c>
      <c r="EG81">
        <v>10000</v>
      </c>
      <c r="EH81">
        <v>10000</v>
      </c>
      <c r="EI81">
        <v>10000</v>
      </c>
      <c r="EJ81">
        <v>10000</v>
      </c>
      <c r="EK81">
        <v>10000</v>
      </c>
      <c r="EL81">
        <v>10000</v>
      </c>
      <c r="EM81">
        <v>10000</v>
      </c>
      <c r="EN81">
        <v>10000</v>
      </c>
      <c r="EO81">
        <v>10000</v>
      </c>
      <c r="EP81">
        <v>10000</v>
      </c>
      <c r="EQ81">
        <v>10000</v>
      </c>
      <c r="ER81">
        <v>10000</v>
      </c>
      <c r="ES81">
        <v>10000</v>
      </c>
      <c r="ET81">
        <v>10000</v>
      </c>
      <c r="EU81">
        <v>10000</v>
      </c>
      <c r="EV81">
        <v>10000</v>
      </c>
      <c r="EW81">
        <v>10000</v>
      </c>
      <c r="EX81">
        <v>10000</v>
      </c>
      <c r="EY81">
        <v>10000</v>
      </c>
      <c r="EZ81">
        <v>10000</v>
      </c>
      <c r="FA81">
        <v>10000</v>
      </c>
      <c r="FB81">
        <v>10000</v>
      </c>
      <c r="FC81">
        <v>10000</v>
      </c>
      <c r="FD81">
        <v>0</v>
      </c>
      <c r="FE81">
        <v>0</v>
      </c>
      <c r="FF81">
        <v>0</v>
      </c>
      <c r="FG81">
        <v>0</v>
      </c>
      <c r="FH81">
        <v>0</v>
      </c>
      <c r="FI81">
        <v>0</v>
      </c>
      <c r="FJ81">
        <v>0</v>
      </c>
      <c r="FK81">
        <v>0</v>
      </c>
      <c r="FL81">
        <v>0</v>
      </c>
      <c r="FM81">
        <v>0</v>
      </c>
      <c r="FN81">
        <v>0</v>
      </c>
      <c r="FO81">
        <v>0</v>
      </c>
      <c r="FP81">
        <v>0</v>
      </c>
      <c r="FQ81">
        <v>0</v>
      </c>
      <c r="FR81">
        <v>0</v>
      </c>
      <c r="FS81">
        <v>0</v>
      </c>
      <c r="FT81">
        <v>0</v>
      </c>
      <c r="FU81">
        <v>0</v>
      </c>
      <c r="FV81">
        <v>0</v>
      </c>
      <c r="FW81">
        <v>0</v>
      </c>
      <c r="FX81">
        <v>0</v>
      </c>
      <c r="FY81">
        <v>0</v>
      </c>
      <c r="FZ81">
        <v>0</v>
      </c>
      <c r="GA81">
        <v>0</v>
      </c>
      <c r="GB81">
        <v>0</v>
      </c>
      <c r="GC81">
        <v>0</v>
      </c>
      <c r="GD81">
        <v>0</v>
      </c>
      <c r="GE81">
        <v>0</v>
      </c>
      <c r="GF81">
        <v>0</v>
      </c>
      <c r="GG81">
        <v>0</v>
      </c>
      <c r="GH81">
        <v>0</v>
      </c>
      <c r="GI81">
        <v>0</v>
      </c>
      <c r="GJ81">
        <v>0</v>
      </c>
      <c r="GK81">
        <v>0</v>
      </c>
      <c r="GL81">
        <v>0</v>
      </c>
      <c r="GM81">
        <v>0</v>
      </c>
      <c r="GN81">
        <v>0</v>
      </c>
      <c r="GO81">
        <v>0</v>
      </c>
      <c r="GP81">
        <v>0</v>
      </c>
      <c r="GQ81">
        <v>0</v>
      </c>
      <c r="GR81">
        <v>0</v>
      </c>
      <c r="GS81">
        <v>0</v>
      </c>
      <c r="GT81">
        <v>0</v>
      </c>
      <c r="GU81">
        <v>0</v>
      </c>
      <c r="GV81">
        <v>0</v>
      </c>
      <c r="GW81">
        <v>0</v>
      </c>
      <c r="GX81">
        <v>0</v>
      </c>
      <c r="GY81">
        <v>0</v>
      </c>
      <c r="GZ81">
        <v>0</v>
      </c>
      <c r="HA81">
        <v>0</v>
      </c>
      <c r="HB81">
        <v>0</v>
      </c>
      <c r="HC81">
        <v>0</v>
      </c>
      <c r="HD81">
        <v>0</v>
      </c>
      <c r="HE81">
        <v>0</v>
      </c>
      <c r="HF81">
        <v>0</v>
      </c>
      <c r="HG81">
        <v>0</v>
      </c>
      <c r="HH81">
        <v>0</v>
      </c>
      <c r="HI81">
        <v>0</v>
      </c>
      <c r="HJ81">
        <v>0</v>
      </c>
      <c r="HK81">
        <v>0</v>
      </c>
      <c r="HL81">
        <v>0</v>
      </c>
      <c r="HM81">
        <v>0</v>
      </c>
      <c r="HN81">
        <v>0</v>
      </c>
      <c r="HO81">
        <v>0</v>
      </c>
      <c r="HP81">
        <v>0</v>
      </c>
      <c r="HQ81">
        <v>0</v>
      </c>
      <c r="HR81">
        <v>0</v>
      </c>
      <c r="HS81">
        <v>0</v>
      </c>
      <c r="HT81">
        <v>0</v>
      </c>
      <c r="HU81">
        <v>0</v>
      </c>
      <c r="HV81">
        <v>0</v>
      </c>
      <c r="HW81">
        <v>0</v>
      </c>
      <c r="HX81">
        <v>0</v>
      </c>
      <c r="HY81">
        <v>0</v>
      </c>
      <c r="HZ81">
        <v>0</v>
      </c>
      <c r="IA81">
        <v>0</v>
      </c>
      <c r="IB81">
        <v>0</v>
      </c>
      <c r="IC81">
        <v>0</v>
      </c>
      <c r="ID81">
        <v>0</v>
      </c>
      <c r="IE81">
        <v>0</v>
      </c>
      <c r="IF81">
        <v>0</v>
      </c>
      <c r="IG81">
        <v>0</v>
      </c>
      <c r="IH81">
        <v>0</v>
      </c>
      <c r="II81">
        <v>0</v>
      </c>
      <c r="IJ81">
        <v>0</v>
      </c>
      <c r="IK81">
        <v>0</v>
      </c>
    </row>
    <row r="82" spans="1:245" hidden="1">
      <c r="A82" s="340" t="s">
        <v>632</v>
      </c>
      <c r="B82" t="s">
        <v>1023</v>
      </c>
      <c r="F82">
        <v>2</v>
      </c>
      <c r="G82" s="422"/>
      <c r="H82">
        <v>18</v>
      </c>
      <c r="J82" t="str">
        <f t="shared" si="3"/>
        <v>SDH100218</v>
      </c>
      <c r="K82">
        <v>880</v>
      </c>
      <c r="M82" s="340" t="s">
        <v>632</v>
      </c>
      <c r="N82" t="s">
        <v>1023</v>
      </c>
      <c r="O82">
        <v>2</v>
      </c>
      <c r="P82">
        <v>18</v>
      </c>
      <c r="Q82" s="183" t="str">
        <f t="shared" si="4"/>
        <v>SDH100218</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10000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s="131"/>
      <c r="DZ82" s="340" t="s">
        <v>632</v>
      </c>
      <c r="EA82" t="s">
        <v>1023</v>
      </c>
      <c r="EB82">
        <v>2</v>
      </c>
      <c r="EC82">
        <v>18</v>
      </c>
      <c r="ED82" s="183" t="str">
        <f t="shared" si="5"/>
        <v>SDH100218</v>
      </c>
      <c r="EE82">
        <v>10000</v>
      </c>
      <c r="EF82">
        <v>10000</v>
      </c>
      <c r="EG82">
        <v>10000</v>
      </c>
      <c r="EH82">
        <v>10000</v>
      </c>
      <c r="EI82">
        <v>10000</v>
      </c>
      <c r="EJ82">
        <v>10000</v>
      </c>
      <c r="EK82">
        <v>10000</v>
      </c>
      <c r="EL82">
        <v>10000</v>
      </c>
      <c r="EM82">
        <v>10000</v>
      </c>
      <c r="EN82">
        <v>10000</v>
      </c>
      <c r="EO82">
        <v>10000</v>
      </c>
      <c r="EP82">
        <v>10000</v>
      </c>
      <c r="EQ82">
        <v>10000</v>
      </c>
      <c r="ER82">
        <v>10000</v>
      </c>
      <c r="ES82">
        <v>10000</v>
      </c>
      <c r="ET82">
        <v>10000</v>
      </c>
      <c r="EU82">
        <v>10000</v>
      </c>
      <c r="EV82">
        <v>10000</v>
      </c>
      <c r="EW82">
        <v>10000</v>
      </c>
      <c r="EX82">
        <v>10000</v>
      </c>
      <c r="EY82">
        <v>10000</v>
      </c>
      <c r="EZ82">
        <v>10000</v>
      </c>
      <c r="FA82">
        <v>10000</v>
      </c>
      <c r="FB82">
        <v>10000</v>
      </c>
      <c r="FC82">
        <v>10000</v>
      </c>
      <c r="FD82">
        <v>0</v>
      </c>
      <c r="FE82">
        <v>0</v>
      </c>
      <c r="FF82">
        <v>0</v>
      </c>
      <c r="FG82">
        <v>0</v>
      </c>
      <c r="FH82">
        <v>0</v>
      </c>
      <c r="FI82">
        <v>0</v>
      </c>
      <c r="FJ82">
        <v>0</v>
      </c>
      <c r="FK82">
        <v>0</v>
      </c>
      <c r="FL82">
        <v>0</v>
      </c>
      <c r="FM82">
        <v>0</v>
      </c>
      <c r="FN82">
        <v>0</v>
      </c>
      <c r="FO82">
        <v>0</v>
      </c>
      <c r="FP82">
        <v>0</v>
      </c>
      <c r="FQ82">
        <v>0</v>
      </c>
      <c r="FR82">
        <v>0</v>
      </c>
      <c r="FS82">
        <v>0</v>
      </c>
      <c r="FT82">
        <v>0</v>
      </c>
      <c r="FU82">
        <v>0</v>
      </c>
      <c r="FV82">
        <v>0</v>
      </c>
      <c r="FW82">
        <v>0</v>
      </c>
      <c r="FX82">
        <v>0</v>
      </c>
      <c r="FY82">
        <v>0</v>
      </c>
      <c r="FZ82">
        <v>0</v>
      </c>
      <c r="GA82">
        <v>0</v>
      </c>
      <c r="GB82">
        <v>0</v>
      </c>
      <c r="GC82">
        <v>0</v>
      </c>
      <c r="GD82">
        <v>0</v>
      </c>
      <c r="GE82">
        <v>0</v>
      </c>
      <c r="GF82">
        <v>0</v>
      </c>
      <c r="GG82">
        <v>0</v>
      </c>
      <c r="GH82">
        <v>0</v>
      </c>
      <c r="GI82">
        <v>0</v>
      </c>
      <c r="GJ82">
        <v>0</v>
      </c>
      <c r="GK82">
        <v>0</v>
      </c>
      <c r="GL82">
        <v>0</v>
      </c>
      <c r="GM82">
        <v>0</v>
      </c>
      <c r="GN82">
        <v>0</v>
      </c>
      <c r="GO82">
        <v>0</v>
      </c>
      <c r="GP82">
        <v>0</v>
      </c>
      <c r="GQ82">
        <v>0</v>
      </c>
      <c r="GR82">
        <v>0</v>
      </c>
      <c r="GS82">
        <v>0</v>
      </c>
      <c r="GT82">
        <v>0</v>
      </c>
      <c r="GU82">
        <v>0</v>
      </c>
      <c r="GV82">
        <v>0</v>
      </c>
      <c r="GW82">
        <v>0</v>
      </c>
      <c r="GX82">
        <v>0</v>
      </c>
      <c r="GY82">
        <v>0</v>
      </c>
      <c r="GZ82">
        <v>0</v>
      </c>
      <c r="HA82">
        <v>0</v>
      </c>
      <c r="HB82">
        <v>0</v>
      </c>
      <c r="HC82">
        <v>0</v>
      </c>
      <c r="HD82">
        <v>0</v>
      </c>
      <c r="HE82">
        <v>0</v>
      </c>
      <c r="HF82">
        <v>0</v>
      </c>
      <c r="HG82">
        <v>0</v>
      </c>
      <c r="HH82">
        <v>0</v>
      </c>
      <c r="HI82">
        <v>0</v>
      </c>
      <c r="HJ82">
        <v>0</v>
      </c>
      <c r="HK82">
        <v>0</v>
      </c>
      <c r="HL82">
        <v>0</v>
      </c>
      <c r="HM82">
        <v>0</v>
      </c>
      <c r="HN82">
        <v>0</v>
      </c>
      <c r="HO82">
        <v>0</v>
      </c>
      <c r="HP82">
        <v>0</v>
      </c>
      <c r="HQ82">
        <v>0</v>
      </c>
      <c r="HR82">
        <v>0</v>
      </c>
      <c r="HS82">
        <v>0</v>
      </c>
      <c r="HT82">
        <v>0</v>
      </c>
      <c r="HU82">
        <v>0</v>
      </c>
      <c r="HV82">
        <v>0</v>
      </c>
      <c r="HW82">
        <v>0</v>
      </c>
      <c r="HX82">
        <v>0</v>
      </c>
      <c r="HY82">
        <v>0</v>
      </c>
      <c r="HZ82">
        <v>0</v>
      </c>
      <c r="IA82">
        <v>0</v>
      </c>
      <c r="IB82">
        <v>0</v>
      </c>
      <c r="IC82">
        <v>0</v>
      </c>
      <c r="ID82">
        <v>0</v>
      </c>
      <c r="IE82">
        <v>0</v>
      </c>
      <c r="IF82">
        <v>0</v>
      </c>
      <c r="IG82">
        <v>0</v>
      </c>
      <c r="IH82">
        <v>0</v>
      </c>
      <c r="II82">
        <v>0</v>
      </c>
      <c r="IJ82">
        <v>0</v>
      </c>
      <c r="IK82">
        <v>0</v>
      </c>
    </row>
    <row r="83" spans="1:245" hidden="1">
      <c r="A83" s="340" t="s">
        <v>632</v>
      </c>
      <c r="B83" t="s">
        <v>1023</v>
      </c>
      <c r="F83">
        <v>2</v>
      </c>
      <c r="G83" s="422"/>
      <c r="H83">
        <v>19</v>
      </c>
      <c r="J83" t="str">
        <f t="shared" si="3"/>
        <v>SDH100219</v>
      </c>
      <c r="K83">
        <v>880</v>
      </c>
      <c r="M83" s="340" t="s">
        <v>632</v>
      </c>
      <c r="N83" t="s">
        <v>1023</v>
      </c>
      <c r="O83">
        <v>2</v>
      </c>
      <c r="P83">
        <v>19</v>
      </c>
      <c r="Q83" s="183" t="str">
        <f t="shared" si="4"/>
        <v>SDH100219</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10000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s="131"/>
      <c r="DZ83" s="340" t="s">
        <v>632</v>
      </c>
      <c r="EA83" t="s">
        <v>1023</v>
      </c>
      <c r="EB83">
        <v>2</v>
      </c>
      <c r="EC83">
        <v>19</v>
      </c>
      <c r="ED83" s="183" t="str">
        <f t="shared" si="5"/>
        <v>SDH100219</v>
      </c>
      <c r="EE83">
        <v>10000</v>
      </c>
      <c r="EF83">
        <v>10000</v>
      </c>
      <c r="EG83">
        <v>10000</v>
      </c>
      <c r="EH83">
        <v>10000</v>
      </c>
      <c r="EI83">
        <v>10000</v>
      </c>
      <c r="EJ83">
        <v>10000</v>
      </c>
      <c r="EK83">
        <v>10000</v>
      </c>
      <c r="EL83">
        <v>10000</v>
      </c>
      <c r="EM83">
        <v>10000</v>
      </c>
      <c r="EN83">
        <v>10000</v>
      </c>
      <c r="EO83">
        <v>10000</v>
      </c>
      <c r="EP83">
        <v>10000</v>
      </c>
      <c r="EQ83">
        <v>10000</v>
      </c>
      <c r="ER83">
        <v>10000</v>
      </c>
      <c r="ES83">
        <v>10000</v>
      </c>
      <c r="ET83">
        <v>10000</v>
      </c>
      <c r="EU83">
        <v>10000</v>
      </c>
      <c r="EV83">
        <v>10000</v>
      </c>
      <c r="EW83">
        <v>10000</v>
      </c>
      <c r="EX83">
        <v>10000</v>
      </c>
      <c r="EY83">
        <v>10000</v>
      </c>
      <c r="EZ83">
        <v>10000</v>
      </c>
      <c r="FA83">
        <v>10000</v>
      </c>
      <c r="FB83">
        <v>10000</v>
      </c>
      <c r="FC83">
        <v>10000</v>
      </c>
      <c r="FD83">
        <v>0</v>
      </c>
      <c r="FE83">
        <v>0</v>
      </c>
      <c r="FF83">
        <v>0</v>
      </c>
      <c r="FG83">
        <v>0</v>
      </c>
      <c r="FH83">
        <v>0</v>
      </c>
      <c r="FI83">
        <v>0</v>
      </c>
      <c r="FJ83">
        <v>0</v>
      </c>
      <c r="FK83">
        <v>0</v>
      </c>
      <c r="FL83">
        <v>0</v>
      </c>
      <c r="FM83">
        <v>0</v>
      </c>
      <c r="FN83">
        <v>0</v>
      </c>
      <c r="FO83">
        <v>0</v>
      </c>
      <c r="FP83">
        <v>0</v>
      </c>
      <c r="FQ83">
        <v>0</v>
      </c>
      <c r="FR83">
        <v>0</v>
      </c>
      <c r="FS83">
        <v>0</v>
      </c>
      <c r="FT83">
        <v>0</v>
      </c>
      <c r="FU83">
        <v>0</v>
      </c>
      <c r="FV83">
        <v>0</v>
      </c>
      <c r="FW83">
        <v>0</v>
      </c>
      <c r="FX83">
        <v>0</v>
      </c>
      <c r="FY83">
        <v>0</v>
      </c>
      <c r="FZ83">
        <v>0</v>
      </c>
      <c r="GA83">
        <v>0</v>
      </c>
      <c r="GB83">
        <v>0</v>
      </c>
      <c r="GC83">
        <v>0</v>
      </c>
      <c r="GD83">
        <v>0</v>
      </c>
      <c r="GE83">
        <v>0</v>
      </c>
      <c r="GF83">
        <v>0</v>
      </c>
      <c r="GG83">
        <v>0</v>
      </c>
      <c r="GH83">
        <v>0</v>
      </c>
      <c r="GI83">
        <v>0</v>
      </c>
      <c r="GJ83">
        <v>0</v>
      </c>
      <c r="GK83">
        <v>0</v>
      </c>
      <c r="GL83">
        <v>0</v>
      </c>
      <c r="GM83">
        <v>0</v>
      </c>
      <c r="GN83">
        <v>0</v>
      </c>
      <c r="GO83">
        <v>0</v>
      </c>
      <c r="GP83">
        <v>0</v>
      </c>
      <c r="GQ83">
        <v>0</v>
      </c>
      <c r="GR83">
        <v>0</v>
      </c>
      <c r="GS83">
        <v>0</v>
      </c>
      <c r="GT83">
        <v>0</v>
      </c>
      <c r="GU83">
        <v>0</v>
      </c>
      <c r="GV83">
        <v>0</v>
      </c>
      <c r="GW83">
        <v>0</v>
      </c>
      <c r="GX83">
        <v>0</v>
      </c>
      <c r="GY83">
        <v>0</v>
      </c>
      <c r="GZ83">
        <v>0</v>
      </c>
      <c r="HA83">
        <v>0</v>
      </c>
      <c r="HB83">
        <v>0</v>
      </c>
      <c r="HC83">
        <v>0</v>
      </c>
      <c r="HD83">
        <v>0</v>
      </c>
      <c r="HE83">
        <v>0</v>
      </c>
      <c r="HF83">
        <v>0</v>
      </c>
      <c r="HG83">
        <v>0</v>
      </c>
      <c r="HH83">
        <v>0</v>
      </c>
      <c r="HI83">
        <v>0</v>
      </c>
      <c r="HJ83">
        <v>0</v>
      </c>
      <c r="HK83">
        <v>0</v>
      </c>
      <c r="HL83">
        <v>0</v>
      </c>
      <c r="HM83">
        <v>0</v>
      </c>
      <c r="HN83">
        <v>0</v>
      </c>
      <c r="HO83">
        <v>0</v>
      </c>
      <c r="HP83">
        <v>0</v>
      </c>
      <c r="HQ83">
        <v>0</v>
      </c>
      <c r="HR83">
        <v>0</v>
      </c>
      <c r="HS83">
        <v>0</v>
      </c>
      <c r="HT83">
        <v>0</v>
      </c>
      <c r="HU83">
        <v>0</v>
      </c>
      <c r="HV83">
        <v>0</v>
      </c>
      <c r="HW83">
        <v>0</v>
      </c>
      <c r="HX83">
        <v>0</v>
      </c>
      <c r="HY83">
        <v>0</v>
      </c>
      <c r="HZ83">
        <v>0</v>
      </c>
      <c r="IA83">
        <v>0</v>
      </c>
      <c r="IB83">
        <v>0</v>
      </c>
      <c r="IC83">
        <v>0</v>
      </c>
      <c r="ID83">
        <v>0</v>
      </c>
      <c r="IE83">
        <v>0</v>
      </c>
      <c r="IF83">
        <v>0</v>
      </c>
      <c r="IG83">
        <v>0</v>
      </c>
      <c r="IH83">
        <v>0</v>
      </c>
      <c r="II83">
        <v>0</v>
      </c>
      <c r="IJ83">
        <v>0</v>
      </c>
      <c r="IK83">
        <v>0</v>
      </c>
    </row>
    <row r="84" spans="1:245" hidden="1">
      <c r="A84" s="340" t="s">
        <v>632</v>
      </c>
      <c r="B84" t="s">
        <v>1023</v>
      </c>
      <c r="F84">
        <v>2</v>
      </c>
      <c r="G84" s="422"/>
      <c r="H84">
        <v>20</v>
      </c>
      <c r="J84" t="str">
        <f t="shared" si="3"/>
        <v>SDH100220</v>
      </c>
      <c r="K84">
        <v>880</v>
      </c>
      <c r="M84" s="340" t="s">
        <v>632</v>
      </c>
      <c r="N84" t="s">
        <v>1023</v>
      </c>
      <c r="O84">
        <v>2</v>
      </c>
      <c r="P84">
        <v>20</v>
      </c>
      <c r="Q84" s="183" t="str">
        <f t="shared" si="4"/>
        <v>SDH100220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10000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s="131"/>
      <c r="DZ84" s="340" t="s">
        <v>632</v>
      </c>
      <c r="EA84" t="s">
        <v>1023</v>
      </c>
      <c r="EB84">
        <v>2</v>
      </c>
      <c r="EC84">
        <v>20</v>
      </c>
      <c r="ED84" s="183" t="str">
        <f t="shared" si="5"/>
        <v>SDH100220</v>
      </c>
      <c r="EE84">
        <v>10000</v>
      </c>
      <c r="EF84">
        <v>10000</v>
      </c>
      <c r="EG84">
        <v>10000</v>
      </c>
      <c r="EH84">
        <v>10000</v>
      </c>
      <c r="EI84">
        <v>10000</v>
      </c>
      <c r="EJ84">
        <v>10000</v>
      </c>
      <c r="EK84">
        <v>10000</v>
      </c>
      <c r="EL84">
        <v>10000</v>
      </c>
      <c r="EM84">
        <v>10000</v>
      </c>
      <c r="EN84">
        <v>10000</v>
      </c>
      <c r="EO84">
        <v>10000</v>
      </c>
      <c r="EP84">
        <v>10000</v>
      </c>
      <c r="EQ84">
        <v>10000</v>
      </c>
      <c r="ER84">
        <v>10000</v>
      </c>
      <c r="ES84">
        <v>10000</v>
      </c>
      <c r="ET84">
        <v>10000</v>
      </c>
      <c r="EU84">
        <v>10000</v>
      </c>
      <c r="EV84">
        <v>10000</v>
      </c>
      <c r="EW84">
        <v>10000</v>
      </c>
      <c r="EX84">
        <v>10000</v>
      </c>
      <c r="EY84">
        <v>10000</v>
      </c>
      <c r="EZ84">
        <v>10000</v>
      </c>
      <c r="FA84">
        <v>10000</v>
      </c>
      <c r="FB84">
        <v>10000</v>
      </c>
      <c r="FC84">
        <v>10000</v>
      </c>
      <c r="FD84">
        <v>0</v>
      </c>
      <c r="FE84">
        <v>0</v>
      </c>
      <c r="FF84">
        <v>0</v>
      </c>
      <c r="FG84">
        <v>0</v>
      </c>
      <c r="FH84">
        <v>0</v>
      </c>
      <c r="FI84">
        <v>0</v>
      </c>
      <c r="FJ84">
        <v>0</v>
      </c>
      <c r="FK84">
        <v>0</v>
      </c>
      <c r="FL84">
        <v>0</v>
      </c>
      <c r="FM84">
        <v>0</v>
      </c>
      <c r="FN84">
        <v>0</v>
      </c>
      <c r="FO84">
        <v>0</v>
      </c>
      <c r="FP84">
        <v>0</v>
      </c>
      <c r="FQ84">
        <v>0</v>
      </c>
      <c r="FR84">
        <v>0</v>
      </c>
      <c r="FS84">
        <v>0</v>
      </c>
      <c r="FT84">
        <v>0</v>
      </c>
      <c r="FU84">
        <v>0</v>
      </c>
      <c r="FV84">
        <v>0</v>
      </c>
      <c r="FW84">
        <v>0</v>
      </c>
      <c r="FX84">
        <v>0</v>
      </c>
      <c r="FY84">
        <v>0</v>
      </c>
      <c r="FZ84">
        <v>0</v>
      </c>
      <c r="GA84">
        <v>0</v>
      </c>
      <c r="GB84">
        <v>0</v>
      </c>
      <c r="GC84">
        <v>0</v>
      </c>
      <c r="GD84">
        <v>0</v>
      </c>
      <c r="GE84">
        <v>0</v>
      </c>
      <c r="GF84">
        <v>0</v>
      </c>
      <c r="GG84">
        <v>0</v>
      </c>
      <c r="GH84">
        <v>0</v>
      </c>
      <c r="GI84">
        <v>0</v>
      </c>
      <c r="GJ84">
        <v>0</v>
      </c>
      <c r="GK84">
        <v>0</v>
      </c>
      <c r="GL84">
        <v>0</v>
      </c>
      <c r="GM84">
        <v>0</v>
      </c>
      <c r="GN84">
        <v>0</v>
      </c>
      <c r="GO84">
        <v>0</v>
      </c>
      <c r="GP84">
        <v>0</v>
      </c>
      <c r="GQ84">
        <v>0</v>
      </c>
      <c r="GR84">
        <v>0</v>
      </c>
      <c r="GS84">
        <v>0</v>
      </c>
      <c r="GT84">
        <v>0</v>
      </c>
      <c r="GU84">
        <v>0</v>
      </c>
      <c r="GV84">
        <v>0</v>
      </c>
      <c r="GW84">
        <v>0</v>
      </c>
      <c r="GX84">
        <v>0</v>
      </c>
      <c r="GY84">
        <v>0</v>
      </c>
      <c r="GZ84">
        <v>0</v>
      </c>
      <c r="HA84">
        <v>0</v>
      </c>
      <c r="HB84">
        <v>0</v>
      </c>
      <c r="HC84">
        <v>0</v>
      </c>
      <c r="HD84">
        <v>0</v>
      </c>
      <c r="HE84">
        <v>0</v>
      </c>
      <c r="HF84">
        <v>0</v>
      </c>
      <c r="HG84">
        <v>0</v>
      </c>
      <c r="HH84">
        <v>0</v>
      </c>
      <c r="HI84">
        <v>0</v>
      </c>
      <c r="HJ84">
        <v>0</v>
      </c>
      <c r="HK84">
        <v>0</v>
      </c>
      <c r="HL84">
        <v>0</v>
      </c>
      <c r="HM84">
        <v>0</v>
      </c>
      <c r="HN84">
        <v>0</v>
      </c>
      <c r="HO84">
        <v>0</v>
      </c>
      <c r="HP84">
        <v>0</v>
      </c>
      <c r="HQ84">
        <v>0</v>
      </c>
      <c r="HR84">
        <v>0</v>
      </c>
      <c r="HS84">
        <v>0</v>
      </c>
      <c r="HT84">
        <v>0</v>
      </c>
      <c r="HU84">
        <v>0</v>
      </c>
      <c r="HV84">
        <v>0</v>
      </c>
      <c r="HW84">
        <v>0</v>
      </c>
      <c r="HX84">
        <v>0</v>
      </c>
      <c r="HY84">
        <v>0</v>
      </c>
      <c r="HZ84">
        <v>0</v>
      </c>
      <c r="IA84">
        <v>0</v>
      </c>
      <c r="IB84">
        <v>0</v>
      </c>
      <c r="IC84">
        <v>0</v>
      </c>
      <c r="ID84">
        <v>0</v>
      </c>
      <c r="IE84">
        <v>0</v>
      </c>
      <c r="IF84">
        <v>0</v>
      </c>
      <c r="IG84">
        <v>0</v>
      </c>
      <c r="IH84">
        <v>0</v>
      </c>
      <c r="II84">
        <v>0</v>
      </c>
      <c r="IJ84">
        <v>0</v>
      </c>
      <c r="IK84">
        <v>0</v>
      </c>
    </row>
    <row r="85" spans="1:245" hidden="1">
      <c r="A85" s="340" t="s">
        <v>632</v>
      </c>
      <c r="B85" t="s">
        <v>1023</v>
      </c>
      <c r="F85">
        <v>2</v>
      </c>
      <c r="G85" s="422"/>
      <c r="H85">
        <v>21</v>
      </c>
      <c r="J85" t="str">
        <f t="shared" si="3"/>
        <v>SDH100221</v>
      </c>
      <c r="K85">
        <v>880</v>
      </c>
      <c r="M85" s="340" t="s">
        <v>632</v>
      </c>
      <c r="N85" t="s">
        <v>1023</v>
      </c>
      <c r="O85">
        <v>2</v>
      </c>
      <c r="P85">
        <v>21</v>
      </c>
      <c r="Q85" s="183" t="str">
        <f t="shared" si="4"/>
        <v>SDH100221</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10000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s="131"/>
      <c r="DZ85" s="340" t="s">
        <v>632</v>
      </c>
      <c r="EA85" t="s">
        <v>1023</v>
      </c>
      <c r="EB85">
        <v>2</v>
      </c>
      <c r="EC85">
        <v>21</v>
      </c>
      <c r="ED85" s="183" t="str">
        <f t="shared" si="5"/>
        <v>SDH100221</v>
      </c>
      <c r="EE85">
        <v>10000</v>
      </c>
      <c r="EF85">
        <v>10000</v>
      </c>
      <c r="EG85">
        <v>10000</v>
      </c>
      <c r="EH85">
        <v>10000</v>
      </c>
      <c r="EI85">
        <v>10000</v>
      </c>
      <c r="EJ85">
        <v>10000</v>
      </c>
      <c r="EK85">
        <v>10000</v>
      </c>
      <c r="EL85">
        <v>10000</v>
      </c>
      <c r="EM85">
        <v>10000</v>
      </c>
      <c r="EN85">
        <v>10000</v>
      </c>
      <c r="EO85">
        <v>10000</v>
      </c>
      <c r="EP85">
        <v>10000</v>
      </c>
      <c r="EQ85">
        <v>10000</v>
      </c>
      <c r="ER85">
        <v>10000</v>
      </c>
      <c r="ES85">
        <v>10000</v>
      </c>
      <c r="ET85">
        <v>10000</v>
      </c>
      <c r="EU85">
        <v>10000</v>
      </c>
      <c r="EV85">
        <v>10000</v>
      </c>
      <c r="EW85">
        <v>10000</v>
      </c>
      <c r="EX85">
        <v>10000</v>
      </c>
      <c r="EY85">
        <v>10000</v>
      </c>
      <c r="EZ85">
        <v>10000</v>
      </c>
      <c r="FA85">
        <v>10000</v>
      </c>
      <c r="FB85">
        <v>10000</v>
      </c>
      <c r="FC85">
        <v>10000</v>
      </c>
      <c r="FD85">
        <v>0</v>
      </c>
      <c r="FE85">
        <v>0</v>
      </c>
      <c r="FF85">
        <v>0</v>
      </c>
      <c r="FG85">
        <v>0</v>
      </c>
      <c r="FH85">
        <v>0</v>
      </c>
      <c r="FI85">
        <v>0</v>
      </c>
      <c r="FJ85">
        <v>0</v>
      </c>
      <c r="FK85">
        <v>0</v>
      </c>
      <c r="FL85">
        <v>0</v>
      </c>
      <c r="FM85">
        <v>0</v>
      </c>
      <c r="FN85">
        <v>0</v>
      </c>
      <c r="FO85">
        <v>0</v>
      </c>
      <c r="FP85">
        <v>0</v>
      </c>
      <c r="FQ85">
        <v>0</v>
      </c>
      <c r="FR85">
        <v>0</v>
      </c>
      <c r="FS85">
        <v>0</v>
      </c>
      <c r="FT85">
        <v>0</v>
      </c>
      <c r="FU85">
        <v>0</v>
      </c>
      <c r="FV85">
        <v>0</v>
      </c>
      <c r="FW85">
        <v>0</v>
      </c>
      <c r="FX85">
        <v>0</v>
      </c>
      <c r="FY85">
        <v>0</v>
      </c>
      <c r="FZ85">
        <v>0</v>
      </c>
      <c r="GA85">
        <v>0</v>
      </c>
      <c r="GB85">
        <v>0</v>
      </c>
      <c r="GC85">
        <v>0</v>
      </c>
      <c r="GD85">
        <v>0</v>
      </c>
      <c r="GE85">
        <v>0</v>
      </c>
      <c r="GF85">
        <v>0</v>
      </c>
      <c r="GG85">
        <v>0</v>
      </c>
      <c r="GH85">
        <v>0</v>
      </c>
      <c r="GI85">
        <v>0</v>
      </c>
      <c r="GJ85">
        <v>0</v>
      </c>
      <c r="GK85">
        <v>0</v>
      </c>
      <c r="GL85">
        <v>0</v>
      </c>
      <c r="GM85">
        <v>0</v>
      </c>
      <c r="GN85">
        <v>0</v>
      </c>
      <c r="GO85">
        <v>0</v>
      </c>
      <c r="GP85">
        <v>0</v>
      </c>
      <c r="GQ85">
        <v>0</v>
      </c>
      <c r="GR85">
        <v>0</v>
      </c>
      <c r="GS85">
        <v>0</v>
      </c>
      <c r="GT85">
        <v>0</v>
      </c>
      <c r="GU85">
        <v>0</v>
      </c>
      <c r="GV85">
        <v>0</v>
      </c>
      <c r="GW85">
        <v>0</v>
      </c>
      <c r="GX85">
        <v>0</v>
      </c>
      <c r="GY85">
        <v>0</v>
      </c>
      <c r="GZ85">
        <v>0</v>
      </c>
      <c r="HA85">
        <v>0</v>
      </c>
      <c r="HB85">
        <v>0</v>
      </c>
      <c r="HC85">
        <v>0</v>
      </c>
      <c r="HD85">
        <v>0</v>
      </c>
      <c r="HE85">
        <v>0</v>
      </c>
      <c r="HF85">
        <v>0</v>
      </c>
      <c r="HG85">
        <v>0</v>
      </c>
      <c r="HH85">
        <v>0</v>
      </c>
      <c r="HI85">
        <v>0</v>
      </c>
      <c r="HJ85">
        <v>0</v>
      </c>
      <c r="HK85">
        <v>0</v>
      </c>
      <c r="HL85">
        <v>0</v>
      </c>
      <c r="HM85">
        <v>0</v>
      </c>
      <c r="HN85">
        <v>0</v>
      </c>
      <c r="HO85">
        <v>0</v>
      </c>
      <c r="HP85">
        <v>0</v>
      </c>
      <c r="HQ85">
        <v>0</v>
      </c>
      <c r="HR85">
        <v>0</v>
      </c>
      <c r="HS85">
        <v>0</v>
      </c>
      <c r="HT85">
        <v>0</v>
      </c>
      <c r="HU85">
        <v>0</v>
      </c>
      <c r="HV85">
        <v>0</v>
      </c>
      <c r="HW85">
        <v>0</v>
      </c>
      <c r="HX85">
        <v>0</v>
      </c>
      <c r="HY85">
        <v>0</v>
      </c>
      <c r="HZ85">
        <v>0</v>
      </c>
      <c r="IA85">
        <v>0</v>
      </c>
      <c r="IB85">
        <v>0</v>
      </c>
      <c r="IC85">
        <v>0</v>
      </c>
      <c r="ID85">
        <v>0</v>
      </c>
      <c r="IE85">
        <v>0</v>
      </c>
      <c r="IF85">
        <v>0</v>
      </c>
      <c r="IG85">
        <v>0</v>
      </c>
      <c r="IH85">
        <v>0</v>
      </c>
      <c r="II85">
        <v>0</v>
      </c>
      <c r="IJ85">
        <v>0</v>
      </c>
      <c r="IK85">
        <v>0</v>
      </c>
    </row>
    <row r="86" spans="1:245" hidden="1">
      <c r="A86" s="340" t="s">
        <v>632</v>
      </c>
      <c r="B86" t="s">
        <v>1023</v>
      </c>
      <c r="F86">
        <v>2</v>
      </c>
      <c r="G86" s="422"/>
      <c r="H86">
        <v>22</v>
      </c>
      <c r="J86" t="str">
        <f t="shared" si="3"/>
        <v>SDH100222</v>
      </c>
      <c r="K86">
        <v>880</v>
      </c>
      <c r="M86" s="340" t="s">
        <v>632</v>
      </c>
      <c r="N86" t="s">
        <v>1023</v>
      </c>
      <c r="O86">
        <v>2</v>
      </c>
      <c r="P86">
        <v>22</v>
      </c>
      <c r="Q86" s="183" t="str">
        <f t="shared" si="4"/>
        <v>SDH100222</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10000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s="131"/>
      <c r="DZ86" s="340" t="s">
        <v>632</v>
      </c>
      <c r="EA86" t="s">
        <v>1023</v>
      </c>
      <c r="EB86">
        <v>2</v>
      </c>
      <c r="EC86">
        <v>22</v>
      </c>
      <c r="ED86" s="183" t="str">
        <f t="shared" si="5"/>
        <v>SDH100222</v>
      </c>
      <c r="EE86">
        <v>10000</v>
      </c>
      <c r="EF86">
        <v>10000</v>
      </c>
      <c r="EG86">
        <v>10000</v>
      </c>
      <c r="EH86">
        <v>10000</v>
      </c>
      <c r="EI86">
        <v>10000</v>
      </c>
      <c r="EJ86">
        <v>10000</v>
      </c>
      <c r="EK86">
        <v>10000</v>
      </c>
      <c r="EL86">
        <v>10000</v>
      </c>
      <c r="EM86">
        <v>10000</v>
      </c>
      <c r="EN86">
        <v>10000</v>
      </c>
      <c r="EO86">
        <v>10000</v>
      </c>
      <c r="EP86">
        <v>10000</v>
      </c>
      <c r="EQ86">
        <v>10000</v>
      </c>
      <c r="ER86">
        <v>10000</v>
      </c>
      <c r="ES86">
        <v>10000</v>
      </c>
      <c r="ET86">
        <v>10000</v>
      </c>
      <c r="EU86">
        <v>10000</v>
      </c>
      <c r="EV86">
        <v>10000</v>
      </c>
      <c r="EW86">
        <v>10000</v>
      </c>
      <c r="EX86">
        <v>10000</v>
      </c>
      <c r="EY86">
        <v>10000</v>
      </c>
      <c r="EZ86">
        <v>10000</v>
      </c>
      <c r="FA86">
        <v>10000</v>
      </c>
      <c r="FB86">
        <v>10000</v>
      </c>
      <c r="FC86">
        <v>10000</v>
      </c>
      <c r="FD86">
        <v>0</v>
      </c>
      <c r="FE86">
        <v>0</v>
      </c>
      <c r="FF86">
        <v>0</v>
      </c>
      <c r="FG86">
        <v>0</v>
      </c>
      <c r="FH86">
        <v>0</v>
      </c>
      <c r="FI86">
        <v>0</v>
      </c>
      <c r="FJ86">
        <v>0</v>
      </c>
      <c r="FK86">
        <v>0</v>
      </c>
      <c r="FL86">
        <v>0</v>
      </c>
      <c r="FM86">
        <v>0</v>
      </c>
      <c r="FN86">
        <v>0</v>
      </c>
      <c r="FO86">
        <v>0</v>
      </c>
      <c r="FP86">
        <v>0</v>
      </c>
      <c r="FQ86">
        <v>0</v>
      </c>
      <c r="FR86">
        <v>0</v>
      </c>
      <c r="FS86">
        <v>0</v>
      </c>
      <c r="FT86">
        <v>0</v>
      </c>
      <c r="FU86">
        <v>0</v>
      </c>
      <c r="FV86">
        <v>0</v>
      </c>
      <c r="FW86">
        <v>0</v>
      </c>
      <c r="FX86">
        <v>0</v>
      </c>
      <c r="FY86">
        <v>0</v>
      </c>
      <c r="FZ86">
        <v>0</v>
      </c>
      <c r="GA86">
        <v>0</v>
      </c>
      <c r="GB86">
        <v>0</v>
      </c>
      <c r="GC86">
        <v>0</v>
      </c>
      <c r="GD86">
        <v>0</v>
      </c>
      <c r="GE86">
        <v>0</v>
      </c>
      <c r="GF86">
        <v>0</v>
      </c>
      <c r="GG86">
        <v>0</v>
      </c>
      <c r="GH86">
        <v>0</v>
      </c>
      <c r="GI86">
        <v>0</v>
      </c>
      <c r="GJ86">
        <v>0</v>
      </c>
      <c r="GK86">
        <v>0</v>
      </c>
      <c r="GL86">
        <v>0</v>
      </c>
      <c r="GM86">
        <v>0</v>
      </c>
      <c r="GN86">
        <v>0</v>
      </c>
      <c r="GO86">
        <v>0</v>
      </c>
      <c r="GP86">
        <v>0</v>
      </c>
      <c r="GQ86">
        <v>0</v>
      </c>
      <c r="GR86">
        <v>0</v>
      </c>
      <c r="GS86">
        <v>0</v>
      </c>
      <c r="GT86">
        <v>0</v>
      </c>
      <c r="GU86">
        <v>0</v>
      </c>
      <c r="GV86">
        <v>0</v>
      </c>
      <c r="GW86">
        <v>0</v>
      </c>
      <c r="GX86">
        <v>0</v>
      </c>
      <c r="GY86">
        <v>0</v>
      </c>
      <c r="GZ86">
        <v>0</v>
      </c>
      <c r="HA86">
        <v>0</v>
      </c>
      <c r="HB86">
        <v>0</v>
      </c>
      <c r="HC86">
        <v>0</v>
      </c>
      <c r="HD86">
        <v>0</v>
      </c>
      <c r="HE86">
        <v>0</v>
      </c>
      <c r="HF86">
        <v>0</v>
      </c>
      <c r="HG86">
        <v>0</v>
      </c>
      <c r="HH86">
        <v>0</v>
      </c>
      <c r="HI86">
        <v>0</v>
      </c>
      <c r="HJ86">
        <v>0</v>
      </c>
      <c r="HK86">
        <v>0</v>
      </c>
      <c r="HL86">
        <v>0</v>
      </c>
      <c r="HM86">
        <v>0</v>
      </c>
      <c r="HN86">
        <v>0</v>
      </c>
      <c r="HO86">
        <v>0</v>
      </c>
      <c r="HP86">
        <v>0</v>
      </c>
      <c r="HQ86">
        <v>0</v>
      </c>
      <c r="HR86">
        <v>0</v>
      </c>
      <c r="HS86">
        <v>0</v>
      </c>
      <c r="HT86">
        <v>0</v>
      </c>
      <c r="HU86">
        <v>0</v>
      </c>
      <c r="HV86">
        <v>0</v>
      </c>
      <c r="HW86">
        <v>0</v>
      </c>
      <c r="HX86">
        <v>0</v>
      </c>
      <c r="HY86">
        <v>0</v>
      </c>
      <c r="HZ86">
        <v>0</v>
      </c>
      <c r="IA86">
        <v>0</v>
      </c>
      <c r="IB86">
        <v>0</v>
      </c>
      <c r="IC86">
        <v>0</v>
      </c>
      <c r="ID86">
        <v>0</v>
      </c>
      <c r="IE86">
        <v>0</v>
      </c>
      <c r="IF86">
        <v>0</v>
      </c>
      <c r="IG86">
        <v>0</v>
      </c>
      <c r="IH86">
        <v>0</v>
      </c>
      <c r="II86">
        <v>0</v>
      </c>
      <c r="IJ86">
        <v>0</v>
      </c>
      <c r="IK86">
        <v>0</v>
      </c>
    </row>
    <row r="87" spans="1:245" hidden="1">
      <c r="A87" s="340" t="s">
        <v>632</v>
      </c>
      <c r="B87" t="s">
        <v>1023</v>
      </c>
      <c r="F87">
        <v>2</v>
      </c>
      <c r="G87" s="422"/>
      <c r="H87">
        <v>23</v>
      </c>
      <c r="J87" t="str">
        <f t="shared" si="3"/>
        <v>SDH100223</v>
      </c>
      <c r="K87">
        <v>880</v>
      </c>
      <c r="M87" s="340" t="s">
        <v>632</v>
      </c>
      <c r="N87" t="s">
        <v>1023</v>
      </c>
      <c r="O87">
        <v>2</v>
      </c>
      <c r="P87">
        <v>23</v>
      </c>
      <c r="Q87" s="183" t="str">
        <f t="shared" si="4"/>
        <v>SDH100223</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10000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s="131"/>
      <c r="DZ87" s="340" t="s">
        <v>632</v>
      </c>
      <c r="EA87" t="s">
        <v>1023</v>
      </c>
      <c r="EB87">
        <v>2</v>
      </c>
      <c r="EC87">
        <v>23</v>
      </c>
      <c r="ED87" s="183" t="str">
        <f t="shared" si="5"/>
        <v>SDH100223</v>
      </c>
      <c r="EE87">
        <v>10000</v>
      </c>
      <c r="EF87">
        <v>10000</v>
      </c>
      <c r="EG87">
        <v>10000</v>
      </c>
      <c r="EH87">
        <v>10000</v>
      </c>
      <c r="EI87">
        <v>10000</v>
      </c>
      <c r="EJ87">
        <v>10000</v>
      </c>
      <c r="EK87">
        <v>10000</v>
      </c>
      <c r="EL87">
        <v>10000</v>
      </c>
      <c r="EM87">
        <v>10000</v>
      </c>
      <c r="EN87">
        <v>10000</v>
      </c>
      <c r="EO87">
        <v>10000</v>
      </c>
      <c r="EP87">
        <v>10000</v>
      </c>
      <c r="EQ87">
        <v>10000</v>
      </c>
      <c r="ER87">
        <v>10000</v>
      </c>
      <c r="ES87">
        <v>10000</v>
      </c>
      <c r="ET87">
        <v>10000</v>
      </c>
      <c r="EU87">
        <v>10000</v>
      </c>
      <c r="EV87">
        <v>10000</v>
      </c>
      <c r="EW87">
        <v>10000</v>
      </c>
      <c r="EX87">
        <v>10000</v>
      </c>
      <c r="EY87">
        <v>10000</v>
      </c>
      <c r="EZ87">
        <v>10000</v>
      </c>
      <c r="FA87">
        <v>10000</v>
      </c>
      <c r="FB87">
        <v>10000</v>
      </c>
      <c r="FC87">
        <v>10000</v>
      </c>
      <c r="FD87">
        <v>0</v>
      </c>
      <c r="FE87">
        <v>0</v>
      </c>
      <c r="FF87">
        <v>0</v>
      </c>
      <c r="FG87">
        <v>0</v>
      </c>
      <c r="FH87">
        <v>0</v>
      </c>
      <c r="FI87">
        <v>0</v>
      </c>
      <c r="FJ87">
        <v>0</v>
      </c>
      <c r="FK87">
        <v>0</v>
      </c>
      <c r="FL87">
        <v>0</v>
      </c>
      <c r="FM87">
        <v>0</v>
      </c>
      <c r="FN87">
        <v>0</v>
      </c>
      <c r="FO87">
        <v>0</v>
      </c>
      <c r="FP87">
        <v>0</v>
      </c>
      <c r="FQ87">
        <v>0</v>
      </c>
      <c r="FR87">
        <v>0</v>
      </c>
      <c r="FS87">
        <v>0</v>
      </c>
      <c r="FT87">
        <v>0</v>
      </c>
      <c r="FU87">
        <v>0</v>
      </c>
      <c r="FV87">
        <v>0</v>
      </c>
      <c r="FW87">
        <v>0</v>
      </c>
      <c r="FX87">
        <v>0</v>
      </c>
      <c r="FY87">
        <v>0</v>
      </c>
      <c r="FZ87">
        <v>0</v>
      </c>
      <c r="GA87">
        <v>0</v>
      </c>
      <c r="GB87">
        <v>0</v>
      </c>
      <c r="GC87">
        <v>0</v>
      </c>
      <c r="GD87">
        <v>0</v>
      </c>
      <c r="GE87">
        <v>0</v>
      </c>
      <c r="GF87">
        <v>0</v>
      </c>
      <c r="GG87">
        <v>0</v>
      </c>
      <c r="GH87">
        <v>0</v>
      </c>
      <c r="GI87">
        <v>0</v>
      </c>
      <c r="GJ87">
        <v>0</v>
      </c>
      <c r="GK87">
        <v>0</v>
      </c>
      <c r="GL87">
        <v>0</v>
      </c>
      <c r="GM87">
        <v>0</v>
      </c>
      <c r="GN87">
        <v>0</v>
      </c>
      <c r="GO87">
        <v>0</v>
      </c>
      <c r="GP87">
        <v>0</v>
      </c>
      <c r="GQ87">
        <v>0</v>
      </c>
      <c r="GR87">
        <v>0</v>
      </c>
      <c r="GS87">
        <v>0</v>
      </c>
      <c r="GT87">
        <v>0</v>
      </c>
      <c r="GU87">
        <v>0</v>
      </c>
      <c r="GV87">
        <v>0</v>
      </c>
      <c r="GW87">
        <v>0</v>
      </c>
      <c r="GX87">
        <v>0</v>
      </c>
      <c r="GY87">
        <v>0</v>
      </c>
      <c r="GZ87">
        <v>0</v>
      </c>
      <c r="HA87">
        <v>0</v>
      </c>
      <c r="HB87">
        <v>0</v>
      </c>
      <c r="HC87">
        <v>0</v>
      </c>
      <c r="HD87">
        <v>0</v>
      </c>
      <c r="HE87">
        <v>0</v>
      </c>
      <c r="HF87">
        <v>0</v>
      </c>
      <c r="HG87">
        <v>0</v>
      </c>
      <c r="HH87">
        <v>0</v>
      </c>
      <c r="HI87">
        <v>0</v>
      </c>
      <c r="HJ87">
        <v>0</v>
      </c>
      <c r="HK87">
        <v>0</v>
      </c>
      <c r="HL87">
        <v>0</v>
      </c>
      <c r="HM87">
        <v>0</v>
      </c>
      <c r="HN87">
        <v>0</v>
      </c>
      <c r="HO87">
        <v>0</v>
      </c>
      <c r="HP87">
        <v>0</v>
      </c>
      <c r="HQ87">
        <v>0</v>
      </c>
      <c r="HR87">
        <v>0</v>
      </c>
      <c r="HS87">
        <v>0</v>
      </c>
      <c r="HT87">
        <v>0</v>
      </c>
      <c r="HU87">
        <v>0</v>
      </c>
      <c r="HV87">
        <v>0</v>
      </c>
      <c r="HW87">
        <v>0</v>
      </c>
      <c r="HX87">
        <v>0</v>
      </c>
      <c r="HY87">
        <v>0</v>
      </c>
      <c r="HZ87">
        <v>0</v>
      </c>
      <c r="IA87">
        <v>0</v>
      </c>
      <c r="IB87">
        <v>0</v>
      </c>
      <c r="IC87">
        <v>0</v>
      </c>
      <c r="ID87">
        <v>0</v>
      </c>
      <c r="IE87">
        <v>0</v>
      </c>
      <c r="IF87">
        <v>0</v>
      </c>
      <c r="IG87">
        <v>0</v>
      </c>
      <c r="IH87">
        <v>0</v>
      </c>
      <c r="II87">
        <v>0</v>
      </c>
      <c r="IJ87">
        <v>0</v>
      </c>
      <c r="IK87">
        <v>0</v>
      </c>
    </row>
    <row r="88" spans="1:245" hidden="1">
      <c r="A88" s="340" t="s">
        <v>632</v>
      </c>
      <c r="B88" t="s">
        <v>1023</v>
      </c>
      <c r="F88">
        <v>2</v>
      </c>
      <c r="G88" s="422"/>
      <c r="H88">
        <v>24</v>
      </c>
      <c r="J88" t="str">
        <f t="shared" si="3"/>
        <v>SDH100224</v>
      </c>
      <c r="K88">
        <v>880</v>
      </c>
      <c r="M88" s="340" t="s">
        <v>632</v>
      </c>
      <c r="N88" t="s">
        <v>1023</v>
      </c>
      <c r="O88">
        <v>2</v>
      </c>
      <c r="P88">
        <v>24</v>
      </c>
      <c r="Q88" s="183" t="str">
        <f t="shared" si="4"/>
        <v>SDH100224</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10000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s="131"/>
      <c r="DZ88" s="340" t="s">
        <v>632</v>
      </c>
      <c r="EA88" t="s">
        <v>1023</v>
      </c>
      <c r="EB88">
        <v>2</v>
      </c>
      <c r="EC88">
        <v>24</v>
      </c>
      <c r="ED88" s="183" t="str">
        <f t="shared" si="5"/>
        <v>SDH100224</v>
      </c>
      <c r="EE88">
        <v>10000</v>
      </c>
      <c r="EF88">
        <v>10000</v>
      </c>
      <c r="EG88">
        <v>10000</v>
      </c>
      <c r="EH88">
        <v>10000</v>
      </c>
      <c r="EI88">
        <v>10000</v>
      </c>
      <c r="EJ88">
        <v>10000</v>
      </c>
      <c r="EK88">
        <v>10000</v>
      </c>
      <c r="EL88">
        <v>10000</v>
      </c>
      <c r="EM88">
        <v>10000</v>
      </c>
      <c r="EN88">
        <v>10000</v>
      </c>
      <c r="EO88">
        <v>10000</v>
      </c>
      <c r="EP88">
        <v>10000</v>
      </c>
      <c r="EQ88">
        <v>10000</v>
      </c>
      <c r="ER88">
        <v>10000</v>
      </c>
      <c r="ES88">
        <v>10000</v>
      </c>
      <c r="ET88">
        <v>10000</v>
      </c>
      <c r="EU88">
        <v>10000</v>
      </c>
      <c r="EV88">
        <v>10000</v>
      </c>
      <c r="EW88">
        <v>10000</v>
      </c>
      <c r="EX88">
        <v>10000</v>
      </c>
      <c r="EY88">
        <v>10000</v>
      </c>
      <c r="EZ88">
        <v>10000</v>
      </c>
      <c r="FA88">
        <v>10000</v>
      </c>
      <c r="FB88">
        <v>10000</v>
      </c>
      <c r="FC88">
        <v>10000</v>
      </c>
      <c r="FD88">
        <v>0</v>
      </c>
      <c r="FE88">
        <v>0</v>
      </c>
      <c r="FF88">
        <v>0</v>
      </c>
      <c r="FG88">
        <v>0</v>
      </c>
      <c r="FH88">
        <v>0</v>
      </c>
      <c r="FI88">
        <v>0</v>
      </c>
      <c r="FJ88">
        <v>0</v>
      </c>
      <c r="FK88">
        <v>0</v>
      </c>
      <c r="FL88">
        <v>0</v>
      </c>
      <c r="FM88">
        <v>0</v>
      </c>
      <c r="FN88">
        <v>0</v>
      </c>
      <c r="FO88">
        <v>0</v>
      </c>
      <c r="FP88">
        <v>0</v>
      </c>
      <c r="FQ88">
        <v>0</v>
      </c>
      <c r="FR88">
        <v>0</v>
      </c>
      <c r="FS88">
        <v>0</v>
      </c>
      <c r="FT88">
        <v>0</v>
      </c>
      <c r="FU88">
        <v>0</v>
      </c>
      <c r="FV88">
        <v>0</v>
      </c>
      <c r="FW88">
        <v>0</v>
      </c>
      <c r="FX88">
        <v>0</v>
      </c>
      <c r="FY88">
        <v>0</v>
      </c>
      <c r="FZ88">
        <v>0</v>
      </c>
      <c r="GA88">
        <v>0</v>
      </c>
      <c r="GB88">
        <v>0</v>
      </c>
      <c r="GC88">
        <v>0</v>
      </c>
      <c r="GD88">
        <v>0</v>
      </c>
      <c r="GE88">
        <v>0</v>
      </c>
      <c r="GF88">
        <v>0</v>
      </c>
      <c r="GG88">
        <v>0</v>
      </c>
      <c r="GH88">
        <v>0</v>
      </c>
      <c r="GI88">
        <v>0</v>
      </c>
      <c r="GJ88">
        <v>0</v>
      </c>
      <c r="GK88">
        <v>0</v>
      </c>
      <c r="GL88">
        <v>0</v>
      </c>
      <c r="GM88">
        <v>0</v>
      </c>
      <c r="GN88">
        <v>0</v>
      </c>
      <c r="GO88">
        <v>0</v>
      </c>
      <c r="GP88">
        <v>0</v>
      </c>
      <c r="GQ88">
        <v>0</v>
      </c>
      <c r="GR88">
        <v>0</v>
      </c>
      <c r="GS88">
        <v>0</v>
      </c>
      <c r="GT88">
        <v>0</v>
      </c>
      <c r="GU88">
        <v>0</v>
      </c>
      <c r="GV88">
        <v>0</v>
      </c>
      <c r="GW88">
        <v>0</v>
      </c>
      <c r="GX88">
        <v>0</v>
      </c>
      <c r="GY88">
        <v>0</v>
      </c>
      <c r="GZ88">
        <v>0</v>
      </c>
      <c r="HA88">
        <v>0</v>
      </c>
      <c r="HB88">
        <v>0</v>
      </c>
      <c r="HC88">
        <v>0</v>
      </c>
      <c r="HD88">
        <v>0</v>
      </c>
      <c r="HE88">
        <v>0</v>
      </c>
      <c r="HF88">
        <v>0</v>
      </c>
      <c r="HG88">
        <v>0</v>
      </c>
      <c r="HH88">
        <v>0</v>
      </c>
      <c r="HI88">
        <v>0</v>
      </c>
      <c r="HJ88">
        <v>0</v>
      </c>
      <c r="HK88">
        <v>0</v>
      </c>
      <c r="HL88">
        <v>0</v>
      </c>
      <c r="HM88">
        <v>0</v>
      </c>
      <c r="HN88">
        <v>0</v>
      </c>
      <c r="HO88">
        <v>0</v>
      </c>
      <c r="HP88">
        <v>0</v>
      </c>
      <c r="HQ88">
        <v>0</v>
      </c>
      <c r="HR88">
        <v>0</v>
      </c>
      <c r="HS88">
        <v>0</v>
      </c>
      <c r="HT88">
        <v>0</v>
      </c>
      <c r="HU88">
        <v>0</v>
      </c>
      <c r="HV88">
        <v>0</v>
      </c>
      <c r="HW88">
        <v>0</v>
      </c>
      <c r="HX88">
        <v>0</v>
      </c>
      <c r="HY88">
        <v>0</v>
      </c>
      <c r="HZ88">
        <v>0</v>
      </c>
      <c r="IA88">
        <v>0</v>
      </c>
      <c r="IB88">
        <v>0</v>
      </c>
      <c r="IC88">
        <v>0</v>
      </c>
      <c r="ID88">
        <v>0</v>
      </c>
      <c r="IE88">
        <v>0</v>
      </c>
      <c r="IF88">
        <v>0</v>
      </c>
      <c r="IG88">
        <v>0</v>
      </c>
      <c r="IH88">
        <v>0</v>
      </c>
      <c r="II88">
        <v>0</v>
      </c>
      <c r="IJ88">
        <v>0</v>
      </c>
      <c r="IK88">
        <v>0</v>
      </c>
    </row>
    <row r="89" spans="1:245" hidden="1">
      <c r="A89" s="340" t="s">
        <v>632</v>
      </c>
      <c r="B89" t="s">
        <v>1023</v>
      </c>
      <c r="F89">
        <v>2</v>
      </c>
      <c r="G89" s="422"/>
      <c r="H89">
        <v>25</v>
      </c>
      <c r="J89" t="str">
        <f t="shared" si="3"/>
        <v>SDH100225</v>
      </c>
      <c r="K89">
        <v>885</v>
      </c>
      <c r="M89" s="340" t="s">
        <v>632</v>
      </c>
      <c r="N89" t="s">
        <v>1023</v>
      </c>
      <c r="O89">
        <v>2</v>
      </c>
      <c r="P89">
        <v>25</v>
      </c>
      <c r="Q89" s="183" t="str">
        <f t="shared" si="4"/>
        <v>SDH100225</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10000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s="131"/>
      <c r="DZ89" s="340" t="s">
        <v>632</v>
      </c>
      <c r="EA89" t="s">
        <v>1023</v>
      </c>
      <c r="EB89">
        <v>2</v>
      </c>
      <c r="EC89">
        <v>25</v>
      </c>
      <c r="ED89" s="183" t="str">
        <f t="shared" si="5"/>
        <v>SDH100225</v>
      </c>
      <c r="EE89">
        <v>10000</v>
      </c>
      <c r="EF89">
        <v>10000</v>
      </c>
      <c r="EG89">
        <v>10000</v>
      </c>
      <c r="EH89">
        <v>10000</v>
      </c>
      <c r="EI89">
        <v>10000</v>
      </c>
      <c r="EJ89">
        <v>10000</v>
      </c>
      <c r="EK89">
        <v>10000</v>
      </c>
      <c r="EL89">
        <v>10000</v>
      </c>
      <c r="EM89">
        <v>10000</v>
      </c>
      <c r="EN89">
        <v>10000</v>
      </c>
      <c r="EO89">
        <v>10000</v>
      </c>
      <c r="EP89">
        <v>10000</v>
      </c>
      <c r="EQ89">
        <v>10000</v>
      </c>
      <c r="ER89">
        <v>10000</v>
      </c>
      <c r="ES89">
        <v>10000</v>
      </c>
      <c r="ET89">
        <v>10000</v>
      </c>
      <c r="EU89">
        <v>10000</v>
      </c>
      <c r="EV89">
        <v>10000</v>
      </c>
      <c r="EW89">
        <v>10000</v>
      </c>
      <c r="EX89">
        <v>10000</v>
      </c>
      <c r="EY89">
        <v>10000</v>
      </c>
      <c r="EZ89">
        <v>10000</v>
      </c>
      <c r="FA89">
        <v>10000</v>
      </c>
      <c r="FB89">
        <v>10000</v>
      </c>
      <c r="FC89">
        <v>10000</v>
      </c>
      <c r="FD89">
        <v>0</v>
      </c>
      <c r="FE89">
        <v>0</v>
      </c>
      <c r="FF89">
        <v>0</v>
      </c>
      <c r="FG89">
        <v>0</v>
      </c>
      <c r="FH89">
        <v>0</v>
      </c>
      <c r="FI89">
        <v>0</v>
      </c>
      <c r="FJ89">
        <v>0</v>
      </c>
      <c r="FK89">
        <v>0</v>
      </c>
      <c r="FL89">
        <v>0</v>
      </c>
      <c r="FM89">
        <v>0</v>
      </c>
      <c r="FN89">
        <v>0</v>
      </c>
      <c r="FO89">
        <v>0</v>
      </c>
      <c r="FP89">
        <v>0</v>
      </c>
      <c r="FQ89">
        <v>0</v>
      </c>
      <c r="FR89">
        <v>0</v>
      </c>
      <c r="FS89">
        <v>0</v>
      </c>
      <c r="FT89">
        <v>0</v>
      </c>
      <c r="FU89">
        <v>0</v>
      </c>
      <c r="FV89">
        <v>0</v>
      </c>
      <c r="FW89">
        <v>0</v>
      </c>
      <c r="FX89">
        <v>0</v>
      </c>
      <c r="FY89">
        <v>0</v>
      </c>
      <c r="FZ89">
        <v>0</v>
      </c>
      <c r="GA89">
        <v>0</v>
      </c>
      <c r="GB89">
        <v>0</v>
      </c>
      <c r="GC89">
        <v>0</v>
      </c>
      <c r="GD89">
        <v>0</v>
      </c>
      <c r="GE89">
        <v>0</v>
      </c>
      <c r="GF89">
        <v>0</v>
      </c>
      <c r="GG89">
        <v>0</v>
      </c>
      <c r="GH89">
        <v>0</v>
      </c>
      <c r="GI89">
        <v>0</v>
      </c>
      <c r="GJ89">
        <v>0</v>
      </c>
      <c r="GK89">
        <v>0</v>
      </c>
      <c r="GL89">
        <v>0</v>
      </c>
      <c r="GM89">
        <v>0</v>
      </c>
      <c r="GN89">
        <v>0</v>
      </c>
      <c r="GO89">
        <v>0</v>
      </c>
      <c r="GP89">
        <v>0</v>
      </c>
      <c r="GQ89">
        <v>0</v>
      </c>
      <c r="GR89">
        <v>0</v>
      </c>
      <c r="GS89">
        <v>0</v>
      </c>
      <c r="GT89">
        <v>0</v>
      </c>
      <c r="GU89">
        <v>0</v>
      </c>
      <c r="GV89">
        <v>0</v>
      </c>
      <c r="GW89">
        <v>0</v>
      </c>
      <c r="GX89">
        <v>0</v>
      </c>
      <c r="GY89">
        <v>0</v>
      </c>
      <c r="GZ89">
        <v>0</v>
      </c>
      <c r="HA89">
        <v>0</v>
      </c>
      <c r="HB89">
        <v>0</v>
      </c>
      <c r="HC89">
        <v>0</v>
      </c>
      <c r="HD89">
        <v>0</v>
      </c>
      <c r="HE89">
        <v>0</v>
      </c>
      <c r="HF89">
        <v>0</v>
      </c>
      <c r="HG89">
        <v>0</v>
      </c>
      <c r="HH89">
        <v>0</v>
      </c>
      <c r="HI89">
        <v>0</v>
      </c>
      <c r="HJ89">
        <v>0</v>
      </c>
      <c r="HK89">
        <v>0</v>
      </c>
      <c r="HL89">
        <v>0</v>
      </c>
      <c r="HM89">
        <v>0</v>
      </c>
      <c r="HN89">
        <v>0</v>
      </c>
      <c r="HO89">
        <v>0</v>
      </c>
      <c r="HP89">
        <v>0</v>
      </c>
      <c r="HQ89">
        <v>0</v>
      </c>
      <c r="HR89">
        <v>0</v>
      </c>
      <c r="HS89">
        <v>0</v>
      </c>
      <c r="HT89">
        <v>0</v>
      </c>
      <c r="HU89">
        <v>0</v>
      </c>
      <c r="HV89">
        <v>0</v>
      </c>
      <c r="HW89">
        <v>0</v>
      </c>
      <c r="HX89">
        <v>0</v>
      </c>
      <c r="HY89">
        <v>0</v>
      </c>
      <c r="HZ89">
        <v>0</v>
      </c>
      <c r="IA89">
        <v>0</v>
      </c>
      <c r="IB89">
        <v>0</v>
      </c>
      <c r="IC89">
        <v>0</v>
      </c>
      <c r="ID89">
        <v>0</v>
      </c>
      <c r="IE89">
        <v>0</v>
      </c>
      <c r="IF89">
        <v>0</v>
      </c>
      <c r="IG89">
        <v>0</v>
      </c>
      <c r="IH89">
        <v>0</v>
      </c>
      <c r="II89">
        <v>0</v>
      </c>
      <c r="IJ89">
        <v>0</v>
      </c>
      <c r="IK89">
        <v>0</v>
      </c>
    </row>
    <row r="90" spans="1:245" hidden="1">
      <c r="A90" s="340" t="s">
        <v>632</v>
      </c>
      <c r="B90" t="s">
        <v>1023</v>
      </c>
      <c r="F90">
        <v>2</v>
      </c>
      <c r="G90" s="422"/>
      <c r="H90">
        <v>26</v>
      </c>
      <c r="J90" t="str">
        <f t="shared" si="3"/>
        <v>SDH100226</v>
      </c>
      <c r="K90">
        <v>885</v>
      </c>
      <c r="M90" s="340" t="s">
        <v>632</v>
      </c>
      <c r="N90" t="s">
        <v>1023</v>
      </c>
      <c r="O90">
        <v>2</v>
      </c>
      <c r="P90">
        <v>26</v>
      </c>
      <c r="Q90" s="183" t="str">
        <f t="shared" si="4"/>
        <v>SDH100226</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10000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s="131"/>
      <c r="DZ90" s="340" t="s">
        <v>632</v>
      </c>
      <c r="EA90" t="s">
        <v>1023</v>
      </c>
      <c r="EB90">
        <v>2</v>
      </c>
      <c r="EC90">
        <v>26</v>
      </c>
      <c r="ED90" s="183" t="str">
        <f t="shared" si="5"/>
        <v>SDH100226</v>
      </c>
      <c r="EE90">
        <v>10000</v>
      </c>
      <c r="EF90">
        <v>10000</v>
      </c>
      <c r="EG90">
        <v>10000</v>
      </c>
      <c r="EH90">
        <v>10000</v>
      </c>
      <c r="EI90">
        <v>10000</v>
      </c>
      <c r="EJ90">
        <v>10000</v>
      </c>
      <c r="EK90">
        <v>10000</v>
      </c>
      <c r="EL90">
        <v>10000</v>
      </c>
      <c r="EM90">
        <v>10000</v>
      </c>
      <c r="EN90">
        <v>10000</v>
      </c>
      <c r="EO90">
        <v>10000</v>
      </c>
      <c r="EP90">
        <v>10000</v>
      </c>
      <c r="EQ90">
        <v>10000</v>
      </c>
      <c r="ER90">
        <v>10000</v>
      </c>
      <c r="ES90">
        <v>10000</v>
      </c>
      <c r="ET90">
        <v>10000</v>
      </c>
      <c r="EU90">
        <v>10000</v>
      </c>
      <c r="EV90">
        <v>10000</v>
      </c>
      <c r="EW90">
        <v>10000</v>
      </c>
      <c r="EX90">
        <v>10000</v>
      </c>
      <c r="EY90">
        <v>10000</v>
      </c>
      <c r="EZ90">
        <v>10000</v>
      </c>
      <c r="FA90">
        <v>10000</v>
      </c>
      <c r="FB90">
        <v>10000</v>
      </c>
      <c r="FC90">
        <v>10000</v>
      </c>
      <c r="FD90">
        <v>0</v>
      </c>
      <c r="FE90">
        <v>0</v>
      </c>
      <c r="FF90">
        <v>0</v>
      </c>
      <c r="FG90">
        <v>0</v>
      </c>
      <c r="FH90">
        <v>0</v>
      </c>
      <c r="FI90">
        <v>0</v>
      </c>
      <c r="FJ90">
        <v>0</v>
      </c>
      <c r="FK90">
        <v>0</v>
      </c>
      <c r="FL90">
        <v>0</v>
      </c>
      <c r="FM90">
        <v>0</v>
      </c>
      <c r="FN90">
        <v>0</v>
      </c>
      <c r="FO90">
        <v>0</v>
      </c>
      <c r="FP90">
        <v>0</v>
      </c>
      <c r="FQ90">
        <v>0</v>
      </c>
      <c r="FR90">
        <v>0</v>
      </c>
      <c r="FS90">
        <v>0</v>
      </c>
      <c r="FT90">
        <v>0</v>
      </c>
      <c r="FU90">
        <v>0</v>
      </c>
      <c r="FV90">
        <v>0</v>
      </c>
      <c r="FW90">
        <v>0</v>
      </c>
      <c r="FX90">
        <v>0</v>
      </c>
      <c r="FY90">
        <v>0</v>
      </c>
      <c r="FZ90">
        <v>0</v>
      </c>
      <c r="GA90">
        <v>0</v>
      </c>
      <c r="GB90">
        <v>0</v>
      </c>
      <c r="GC90">
        <v>0</v>
      </c>
      <c r="GD90">
        <v>0</v>
      </c>
      <c r="GE90">
        <v>0</v>
      </c>
      <c r="GF90">
        <v>0</v>
      </c>
      <c r="GG90">
        <v>0</v>
      </c>
      <c r="GH90">
        <v>0</v>
      </c>
      <c r="GI90">
        <v>0</v>
      </c>
      <c r="GJ90">
        <v>0</v>
      </c>
      <c r="GK90">
        <v>0</v>
      </c>
      <c r="GL90">
        <v>0</v>
      </c>
      <c r="GM90">
        <v>0</v>
      </c>
      <c r="GN90">
        <v>0</v>
      </c>
      <c r="GO90">
        <v>0</v>
      </c>
      <c r="GP90">
        <v>0</v>
      </c>
      <c r="GQ90">
        <v>0</v>
      </c>
      <c r="GR90">
        <v>0</v>
      </c>
      <c r="GS90">
        <v>0</v>
      </c>
      <c r="GT90">
        <v>0</v>
      </c>
      <c r="GU90">
        <v>0</v>
      </c>
      <c r="GV90">
        <v>0</v>
      </c>
      <c r="GW90">
        <v>0</v>
      </c>
      <c r="GX90">
        <v>0</v>
      </c>
      <c r="GY90">
        <v>0</v>
      </c>
      <c r="GZ90">
        <v>0</v>
      </c>
      <c r="HA90">
        <v>0</v>
      </c>
      <c r="HB90">
        <v>0</v>
      </c>
      <c r="HC90">
        <v>0</v>
      </c>
      <c r="HD90">
        <v>0</v>
      </c>
      <c r="HE90">
        <v>0</v>
      </c>
      <c r="HF90">
        <v>0</v>
      </c>
      <c r="HG90">
        <v>0</v>
      </c>
      <c r="HH90">
        <v>0</v>
      </c>
      <c r="HI90">
        <v>0</v>
      </c>
      <c r="HJ90">
        <v>0</v>
      </c>
      <c r="HK90">
        <v>0</v>
      </c>
      <c r="HL90">
        <v>0</v>
      </c>
      <c r="HM90">
        <v>0</v>
      </c>
      <c r="HN90">
        <v>0</v>
      </c>
      <c r="HO90">
        <v>0</v>
      </c>
      <c r="HP90">
        <v>0</v>
      </c>
      <c r="HQ90">
        <v>0</v>
      </c>
      <c r="HR90">
        <v>0</v>
      </c>
      <c r="HS90">
        <v>0</v>
      </c>
      <c r="HT90">
        <v>0</v>
      </c>
      <c r="HU90">
        <v>0</v>
      </c>
      <c r="HV90">
        <v>0</v>
      </c>
      <c r="HW90">
        <v>0</v>
      </c>
      <c r="HX90">
        <v>0</v>
      </c>
      <c r="HY90">
        <v>0</v>
      </c>
      <c r="HZ90">
        <v>0</v>
      </c>
      <c r="IA90">
        <v>0</v>
      </c>
      <c r="IB90">
        <v>0</v>
      </c>
      <c r="IC90">
        <v>0</v>
      </c>
      <c r="ID90">
        <v>0</v>
      </c>
      <c r="IE90">
        <v>0</v>
      </c>
      <c r="IF90">
        <v>0</v>
      </c>
      <c r="IG90">
        <v>0</v>
      </c>
      <c r="IH90">
        <v>0</v>
      </c>
      <c r="II90">
        <v>0</v>
      </c>
      <c r="IJ90">
        <v>0</v>
      </c>
      <c r="IK90">
        <v>0</v>
      </c>
    </row>
    <row r="91" spans="1:245" hidden="1">
      <c r="A91" s="340" t="s">
        <v>632</v>
      </c>
      <c r="B91" t="s">
        <v>1023</v>
      </c>
      <c r="F91">
        <v>2</v>
      </c>
      <c r="G91" s="422"/>
      <c r="H91">
        <v>27</v>
      </c>
      <c r="J91" t="str">
        <f t="shared" si="3"/>
        <v>SDH100227</v>
      </c>
      <c r="K91">
        <v>890</v>
      </c>
      <c r="M91" s="340" t="s">
        <v>632</v>
      </c>
      <c r="N91" t="s">
        <v>1023</v>
      </c>
      <c r="O91">
        <v>2</v>
      </c>
      <c r="P91">
        <v>27</v>
      </c>
      <c r="Q91" s="183" t="str">
        <f t="shared" si="4"/>
        <v>SDH100227</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10000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s="131"/>
      <c r="DZ91" s="340" t="s">
        <v>632</v>
      </c>
      <c r="EA91" t="s">
        <v>1023</v>
      </c>
      <c r="EB91">
        <v>2</v>
      </c>
      <c r="EC91">
        <v>27</v>
      </c>
      <c r="ED91" s="183" t="str">
        <f t="shared" si="5"/>
        <v>SDH100227</v>
      </c>
      <c r="EE91">
        <v>10000</v>
      </c>
      <c r="EF91">
        <v>10000</v>
      </c>
      <c r="EG91">
        <v>10000</v>
      </c>
      <c r="EH91">
        <v>10000</v>
      </c>
      <c r="EI91">
        <v>10000</v>
      </c>
      <c r="EJ91">
        <v>10000</v>
      </c>
      <c r="EK91">
        <v>10000</v>
      </c>
      <c r="EL91">
        <v>10000</v>
      </c>
      <c r="EM91">
        <v>10000</v>
      </c>
      <c r="EN91">
        <v>10000</v>
      </c>
      <c r="EO91">
        <v>10000</v>
      </c>
      <c r="EP91">
        <v>10000</v>
      </c>
      <c r="EQ91">
        <v>10000</v>
      </c>
      <c r="ER91">
        <v>10000</v>
      </c>
      <c r="ES91">
        <v>10000</v>
      </c>
      <c r="ET91">
        <v>10000</v>
      </c>
      <c r="EU91">
        <v>10000</v>
      </c>
      <c r="EV91">
        <v>10000</v>
      </c>
      <c r="EW91">
        <v>10000</v>
      </c>
      <c r="EX91">
        <v>10000</v>
      </c>
      <c r="EY91">
        <v>10000</v>
      </c>
      <c r="EZ91">
        <v>10000</v>
      </c>
      <c r="FA91">
        <v>10000</v>
      </c>
      <c r="FB91">
        <v>10000</v>
      </c>
      <c r="FC91">
        <v>10000</v>
      </c>
      <c r="FD91">
        <v>0</v>
      </c>
      <c r="FE91">
        <v>0</v>
      </c>
      <c r="FF91">
        <v>0</v>
      </c>
      <c r="FG91">
        <v>0</v>
      </c>
      <c r="FH91">
        <v>0</v>
      </c>
      <c r="FI91">
        <v>0</v>
      </c>
      <c r="FJ91">
        <v>0</v>
      </c>
      <c r="FK91">
        <v>0</v>
      </c>
      <c r="FL91">
        <v>0</v>
      </c>
      <c r="FM91">
        <v>0</v>
      </c>
      <c r="FN91">
        <v>0</v>
      </c>
      <c r="FO91">
        <v>0</v>
      </c>
      <c r="FP91">
        <v>0</v>
      </c>
      <c r="FQ91">
        <v>0</v>
      </c>
      <c r="FR91">
        <v>0</v>
      </c>
      <c r="FS91">
        <v>0</v>
      </c>
      <c r="FT91">
        <v>0</v>
      </c>
      <c r="FU91">
        <v>0</v>
      </c>
      <c r="FV91">
        <v>0</v>
      </c>
      <c r="FW91">
        <v>0</v>
      </c>
      <c r="FX91">
        <v>0</v>
      </c>
      <c r="FY91">
        <v>0</v>
      </c>
      <c r="FZ91">
        <v>0</v>
      </c>
      <c r="GA91">
        <v>0</v>
      </c>
      <c r="GB91">
        <v>0</v>
      </c>
      <c r="GC91">
        <v>0</v>
      </c>
      <c r="GD91">
        <v>0</v>
      </c>
      <c r="GE91">
        <v>0</v>
      </c>
      <c r="GF91">
        <v>0</v>
      </c>
      <c r="GG91">
        <v>0</v>
      </c>
      <c r="GH91">
        <v>0</v>
      </c>
      <c r="GI91">
        <v>0</v>
      </c>
      <c r="GJ91">
        <v>0</v>
      </c>
      <c r="GK91">
        <v>0</v>
      </c>
      <c r="GL91">
        <v>0</v>
      </c>
      <c r="GM91">
        <v>0</v>
      </c>
      <c r="GN91">
        <v>0</v>
      </c>
      <c r="GO91">
        <v>0</v>
      </c>
      <c r="GP91">
        <v>0</v>
      </c>
      <c r="GQ91">
        <v>0</v>
      </c>
      <c r="GR91">
        <v>0</v>
      </c>
      <c r="GS91">
        <v>0</v>
      </c>
      <c r="GT91">
        <v>0</v>
      </c>
      <c r="GU91">
        <v>0</v>
      </c>
      <c r="GV91">
        <v>0</v>
      </c>
      <c r="GW91">
        <v>0</v>
      </c>
      <c r="GX91">
        <v>0</v>
      </c>
      <c r="GY91">
        <v>0</v>
      </c>
      <c r="GZ91">
        <v>0</v>
      </c>
      <c r="HA91">
        <v>0</v>
      </c>
      <c r="HB91">
        <v>0</v>
      </c>
      <c r="HC91">
        <v>0</v>
      </c>
      <c r="HD91">
        <v>0</v>
      </c>
      <c r="HE91">
        <v>0</v>
      </c>
      <c r="HF91">
        <v>0</v>
      </c>
      <c r="HG91">
        <v>0</v>
      </c>
      <c r="HH91">
        <v>0</v>
      </c>
      <c r="HI91">
        <v>0</v>
      </c>
      <c r="HJ91">
        <v>0</v>
      </c>
      <c r="HK91">
        <v>0</v>
      </c>
      <c r="HL91">
        <v>0</v>
      </c>
      <c r="HM91">
        <v>0</v>
      </c>
      <c r="HN91">
        <v>0</v>
      </c>
      <c r="HO91">
        <v>0</v>
      </c>
      <c r="HP91">
        <v>0</v>
      </c>
      <c r="HQ91">
        <v>0</v>
      </c>
      <c r="HR91">
        <v>0</v>
      </c>
      <c r="HS91">
        <v>0</v>
      </c>
      <c r="HT91">
        <v>0</v>
      </c>
      <c r="HU91">
        <v>0</v>
      </c>
      <c r="HV91">
        <v>0</v>
      </c>
      <c r="HW91">
        <v>0</v>
      </c>
      <c r="HX91">
        <v>0</v>
      </c>
      <c r="HY91">
        <v>0</v>
      </c>
      <c r="HZ91">
        <v>0</v>
      </c>
      <c r="IA91">
        <v>0</v>
      </c>
      <c r="IB91">
        <v>0</v>
      </c>
      <c r="IC91">
        <v>0</v>
      </c>
      <c r="ID91">
        <v>0</v>
      </c>
      <c r="IE91">
        <v>0</v>
      </c>
      <c r="IF91">
        <v>0</v>
      </c>
      <c r="IG91">
        <v>0</v>
      </c>
      <c r="IH91">
        <v>0</v>
      </c>
      <c r="II91">
        <v>0</v>
      </c>
      <c r="IJ91">
        <v>0</v>
      </c>
      <c r="IK91">
        <v>0</v>
      </c>
    </row>
    <row r="92" spans="1:245" hidden="1">
      <c r="A92" s="340" t="s">
        <v>632</v>
      </c>
      <c r="B92" t="s">
        <v>1023</v>
      </c>
      <c r="F92">
        <v>2</v>
      </c>
      <c r="G92" s="422"/>
      <c r="H92">
        <v>28</v>
      </c>
      <c r="J92" t="str">
        <f t="shared" si="3"/>
        <v>SDH100228</v>
      </c>
      <c r="K92">
        <v>890</v>
      </c>
      <c r="M92" s="340" t="s">
        <v>632</v>
      </c>
      <c r="N92" t="s">
        <v>1023</v>
      </c>
      <c r="O92">
        <v>2</v>
      </c>
      <c r="P92">
        <v>28</v>
      </c>
      <c r="Q92" s="183" t="str">
        <f t="shared" si="4"/>
        <v>SDH100228</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10000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s="131"/>
      <c r="DZ92" s="340" t="s">
        <v>632</v>
      </c>
      <c r="EA92" t="s">
        <v>1023</v>
      </c>
      <c r="EB92">
        <v>2</v>
      </c>
      <c r="EC92">
        <v>28</v>
      </c>
      <c r="ED92" s="183" t="str">
        <f t="shared" si="5"/>
        <v>SDH100228</v>
      </c>
      <c r="EE92">
        <v>10000</v>
      </c>
      <c r="EF92">
        <v>10000</v>
      </c>
      <c r="EG92">
        <v>10000</v>
      </c>
      <c r="EH92">
        <v>10000</v>
      </c>
      <c r="EI92">
        <v>10000</v>
      </c>
      <c r="EJ92">
        <v>10000</v>
      </c>
      <c r="EK92">
        <v>10000</v>
      </c>
      <c r="EL92">
        <v>10000</v>
      </c>
      <c r="EM92">
        <v>10000</v>
      </c>
      <c r="EN92">
        <v>10000</v>
      </c>
      <c r="EO92">
        <v>10000</v>
      </c>
      <c r="EP92">
        <v>10000</v>
      </c>
      <c r="EQ92">
        <v>10000</v>
      </c>
      <c r="ER92">
        <v>10000</v>
      </c>
      <c r="ES92">
        <v>10000</v>
      </c>
      <c r="ET92">
        <v>10000</v>
      </c>
      <c r="EU92">
        <v>10000</v>
      </c>
      <c r="EV92">
        <v>10000</v>
      </c>
      <c r="EW92">
        <v>10000</v>
      </c>
      <c r="EX92">
        <v>10000</v>
      </c>
      <c r="EY92">
        <v>10000</v>
      </c>
      <c r="EZ92">
        <v>10000</v>
      </c>
      <c r="FA92">
        <v>10000</v>
      </c>
      <c r="FB92">
        <v>10000</v>
      </c>
      <c r="FC92">
        <v>10000</v>
      </c>
      <c r="FD92">
        <v>0</v>
      </c>
      <c r="FE92">
        <v>0</v>
      </c>
      <c r="FF92">
        <v>0</v>
      </c>
      <c r="FG92">
        <v>0</v>
      </c>
      <c r="FH92">
        <v>0</v>
      </c>
      <c r="FI92">
        <v>0</v>
      </c>
      <c r="FJ92">
        <v>0</v>
      </c>
      <c r="FK92">
        <v>0</v>
      </c>
      <c r="FL92">
        <v>0</v>
      </c>
      <c r="FM92">
        <v>0</v>
      </c>
      <c r="FN92">
        <v>0</v>
      </c>
      <c r="FO92">
        <v>0</v>
      </c>
      <c r="FP92">
        <v>0</v>
      </c>
      <c r="FQ92">
        <v>0</v>
      </c>
      <c r="FR92">
        <v>0</v>
      </c>
      <c r="FS92">
        <v>0</v>
      </c>
      <c r="FT92">
        <v>0</v>
      </c>
      <c r="FU92">
        <v>0</v>
      </c>
      <c r="FV92">
        <v>0</v>
      </c>
      <c r="FW92">
        <v>0</v>
      </c>
      <c r="FX92">
        <v>0</v>
      </c>
      <c r="FY92">
        <v>0</v>
      </c>
      <c r="FZ92">
        <v>0</v>
      </c>
      <c r="GA92">
        <v>0</v>
      </c>
      <c r="GB92">
        <v>0</v>
      </c>
      <c r="GC92">
        <v>0</v>
      </c>
      <c r="GD92">
        <v>0</v>
      </c>
      <c r="GE92">
        <v>0</v>
      </c>
      <c r="GF92">
        <v>0</v>
      </c>
      <c r="GG92">
        <v>0</v>
      </c>
      <c r="GH92">
        <v>0</v>
      </c>
      <c r="GI92">
        <v>0</v>
      </c>
      <c r="GJ92">
        <v>0</v>
      </c>
      <c r="GK92">
        <v>0</v>
      </c>
      <c r="GL92">
        <v>0</v>
      </c>
      <c r="GM92">
        <v>0</v>
      </c>
      <c r="GN92">
        <v>0</v>
      </c>
      <c r="GO92">
        <v>0</v>
      </c>
      <c r="GP92">
        <v>0</v>
      </c>
      <c r="GQ92">
        <v>0</v>
      </c>
      <c r="GR92">
        <v>0</v>
      </c>
      <c r="GS92">
        <v>0</v>
      </c>
      <c r="GT92">
        <v>0</v>
      </c>
      <c r="GU92">
        <v>0</v>
      </c>
      <c r="GV92">
        <v>0</v>
      </c>
      <c r="GW92">
        <v>0</v>
      </c>
      <c r="GX92">
        <v>0</v>
      </c>
      <c r="GY92">
        <v>0</v>
      </c>
      <c r="GZ92">
        <v>0</v>
      </c>
      <c r="HA92">
        <v>0</v>
      </c>
      <c r="HB92">
        <v>0</v>
      </c>
      <c r="HC92">
        <v>0</v>
      </c>
      <c r="HD92">
        <v>0</v>
      </c>
      <c r="HE92">
        <v>0</v>
      </c>
      <c r="HF92">
        <v>0</v>
      </c>
      <c r="HG92">
        <v>0</v>
      </c>
      <c r="HH92">
        <v>0</v>
      </c>
      <c r="HI92">
        <v>0</v>
      </c>
      <c r="HJ92">
        <v>0</v>
      </c>
      <c r="HK92">
        <v>0</v>
      </c>
      <c r="HL92">
        <v>0</v>
      </c>
      <c r="HM92">
        <v>0</v>
      </c>
      <c r="HN92">
        <v>0</v>
      </c>
      <c r="HO92">
        <v>0</v>
      </c>
      <c r="HP92">
        <v>0</v>
      </c>
      <c r="HQ92">
        <v>0</v>
      </c>
      <c r="HR92">
        <v>0</v>
      </c>
      <c r="HS92">
        <v>0</v>
      </c>
      <c r="HT92">
        <v>0</v>
      </c>
      <c r="HU92">
        <v>0</v>
      </c>
      <c r="HV92">
        <v>0</v>
      </c>
      <c r="HW92">
        <v>0</v>
      </c>
      <c r="HX92">
        <v>0</v>
      </c>
      <c r="HY92">
        <v>0</v>
      </c>
      <c r="HZ92">
        <v>0</v>
      </c>
      <c r="IA92">
        <v>0</v>
      </c>
      <c r="IB92">
        <v>0</v>
      </c>
      <c r="IC92">
        <v>0</v>
      </c>
      <c r="ID92">
        <v>0</v>
      </c>
      <c r="IE92">
        <v>0</v>
      </c>
      <c r="IF92">
        <v>0</v>
      </c>
      <c r="IG92">
        <v>0</v>
      </c>
      <c r="IH92">
        <v>0</v>
      </c>
      <c r="II92">
        <v>0</v>
      </c>
      <c r="IJ92">
        <v>0</v>
      </c>
      <c r="IK92">
        <v>0</v>
      </c>
    </row>
    <row r="93" spans="1:245" hidden="1">
      <c r="A93" s="340" t="s">
        <v>632</v>
      </c>
      <c r="B93" t="s">
        <v>1023</v>
      </c>
      <c r="F93">
        <v>2</v>
      </c>
      <c r="G93" s="422"/>
      <c r="H93">
        <v>29</v>
      </c>
      <c r="J93" t="str">
        <f t="shared" si="3"/>
        <v>SDH100229</v>
      </c>
      <c r="K93">
        <v>895</v>
      </c>
      <c r="M93" s="340" t="s">
        <v>632</v>
      </c>
      <c r="N93" t="s">
        <v>1023</v>
      </c>
      <c r="O93">
        <v>2</v>
      </c>
      <c r="P93">
        <v>29</v>
      </c>
      <c r="Q93" s="183" t="str">
        <f t="shared" si="4"/>
        <v>SDH100229</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10000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s="131"/>
      <c r="DZ93" s="340" t="s">
        <v>632</v>
      </c>
      <c r="EA93" t="s">
        <v>1023</v>
      </c>
      <c r="EB93">
        <v>2</v>
      </c>
      <c r="EC93">
        <v>29</v>
      </c>
      <c r="ED93" s="183" t="str">
        <f t="shared" si="5"/>
        <v>SDH100229</v>
      </c>
      <c r="EE93">
        <v>10000</v>
      </c>
      <c r="EF93">
        <v>10000</v>
      </c>
      <c r="EG93">
        <v>10000</v>
      </c>
      <c r="EH93">
        <v>10000</v>
      </c>
      <c r="EI93">
        <v>10000</v>
      </c>
      <c r="EJ93">
        <v>10000</v>
      </c>
      <c r="EK93">
        <v>10000</v>
      </c>
      <c r="EL93">
        <v>10000</v>
      </c>
      <c r="EM93">
        <v>10000</v>
      </c>
      <c r="EN93">
        <v>10000</v>
      </c>
      <c r="EO93">
        <v>10000</v>
      </c>
      <c r="EP93">
        <v>10000</v>
      </c>
      <c r="EQ93">
        <v>10000</v>
      </c>
      <c r="ER93">
        <v>10000</v>
      </c>
      <c r="ES93">
        <v>10000</v>
      </c>
      <c r="ET93">
        <v>10000</v>
      </c>
      <c r="EU93">
        <v>10000</v>
      </c>
      <c r="EV93">
        <v>10000</v>
      </c>
      <c r="EW93">
        <v>10000</v>
      </c>
      <c r="EX93">
        <v>10000</v>
      </c>
      <c r="EY93">
        <v>10000</v>
      </c>
      <c r="EZ93">
        <v>10000</v>
      </c>
      <c r="FA93">
        <v>10000</v>
      </c>
      <c r="FB93">
        <v>10000</v>
      </c>
      <c r="FC93">
        <v>10000</v>
      </c>
      <c r="FD93">
        <v>0</v>
      </c>
      <c r="FE93">
        <v>0</v>
      </c>
      <c r="FF93">
        <v>0</v>
      </c>
      <c r="FG93">
        <v>0</v>
      </c>
      <c r="FH93">
        <v>0</v>
      </c>
      <c r="FI93">
        <v>0</v>
      </c>
      <c r="FJ93">
        <v>0</v>
      </c>
      <c r="FK93">
        <v>0</v>
      </c>
      <c r="FL93">
        <v>0</v>
      </c>
      <c r="FM93">
        <v>0</v>
      </c>
      <c r="FN93">
        <v>0</v>
      </c>
      <c r="FO93">
        <v>0</v>
      </c>
      <c r="FP93">
        <v>0</v>
      </c>
      <c r="FQ93">
        <v>0</v>
      </c>
      <c r="FR93">
        <v>0</v>
      </c>
      <c r="FS93">
        <v>0</v>
      </c>
      <c r="FT93">
        <v>0</v>
      </c>
      <c r="FU93">
        <v>0</v>
      </c>
      <c r="FV93">
        <v>0</v>
      </c>
      <c r="FW93">
        <v>0</v>
      </c>
      <c r="FX93">
        <v>0</v>
      </c>
      <c r="FY93">
        <v>0</v>
      </c>
      <c r="FZ93">
        <v>0</v>
      </c>
      <c r="GA93">
        <v>0</v>
      </c>
      <c r="GB93">
        <v>0</v>
      </c>
      <c r="GC93">
        <v>0</v>
      </c>
      <c r="GD93">
        <v>0</v>
      </c>
      <c r="GE93">
        <v>0</v>
      </c>
      <c r="GF93">
        <v>0</v>
      </c>
      <c r="GG93">
        <v>0</v>
      </c>
      <c r="GH93">
        <v>0</v>
      </c>
      <c r="GI93">
        <v>0</v>
      </c>
      <c r="GJ93">
        <v>0</v>
      </c>
      <c r="GK93">
        <v>0</v>
      </c>
      <c r="GL93">
        <v>0</v>
      </c>
      <c r="GM93">
        <v>0</v>
      </c>
      <c r="GN93">
        <v>0</v>
      </c>
      <c r="GO93">
        <v>0</v>
      </c>
      <c r="GP93">
        <v>0</v>
      </c>
      <c r="GQ93">
        <v>0</v>
      </c>
      <c r="GR93">
        <v>0</v>
      </c>
      <c r="GS93">
        <v>0</v>
      </c>
      <c r="GT93">
        <v>0</v>
      </c>
      <c r="GU93">
        <v>0</v>
      </c>
      <c r="GV93">
        <v>0</v>
      </c>
      <c r="GW93">
        <v>0</v>
      </c>
      <c r="GX93">
        <v>0</v>
      </c>
      <c r="GY93">
        <v>0</v>
      </c>
      <c r="GZ93">
        <v>0</v>
      </c>
      <c r="HA93">
        <v>0</v>
      </c>
      <c r="HB93">
        <v>0</v>
      </c>
      <c r="HC93">
        <v>0</v>
      </c>
      <c r="HD93">
        <v>0</v>
      </c>
      <c r="HE93">
        <v>0</v>
      </c>
      <c r="HF93">
        <v>0</v>
      </c>
      <c r="HG93">
        <v>0</v>
      </c>
      <c r="HH93">
        <v>0</v>
      </c>
      <c r="HI93">
        <v>0</v>
      </c>
      <c r="HJ93">
        <v>0</v>
      </c>
      <c r="HK93">
        <v>0</v>
      </c>
      <c r="HL93">
        <v>0</v>
      </c>
      <c r="HM93">
        <v>0</v>
      </c>
      <c r="HN93">
        <v>0</v>
      </c>
      <c r="HO93">
        <v>0</v>
      </c>
      <c r="HP93">
        <v>0</v>
      </c>
      <c r="HQ93">
        <v>0</v>
      </c>
      <c r="HR93">
        <v>0</v>
      </c>
      <c r="HS93">
        <v>0</v>
      </c>
      <c r="HT93">
        <v>0</v>
      </c>
      <c r="HU93">
        <v>0</v>
      </c>
      <c r="HV93">
        <v>0</v>
      </c>
      <c r="HW93">
        <v>0</v>
      </c>
      <c r="HX93">
        <v>0</v>
      </c>
      <c r="HY93">
        <v>0</v>
      </c>
      <c r="HZ93">
        <v>0</v>
      </c>
      <c r="IA93">
        <v>0</v>
      </c>
      <c r="IB93">
        <v>0</v>
      </c>
      <c r="IC93">
        <v>0</v>
      </c>
      <c r="ID93">
        <v>0</v>
      </c>
      <c r="IE93">
        <v>0</v>
      </c>
      <c r="IF93">
        <v>0</v>
      </c>
      <c r="IG93">
        <v>0</v>
      </c>
      <c r="IH93">
        <v>0</v>
      </c>
      <c r="II93">
        <v>0</v>
      </c>
      <c r="IJ93">
        <v>0</v>
      </c>
      <c r="IK93">
        <v>0</v>
      </c>
    </row>
    <row r="94" spans="1:245" hidden="1">
      <c r="A94" s="340" t="s">
        <v>632</v>
      </c>
      <c r="B94" t="s">
        <v>1023</v>
      </c>
      <c r="F94">
        <v>2</v>
      </c>
      <c r="G94" s="422"/>
      <c r="H94">
        <v>30</v>
      </c>
      <c r="J94" t="str">
        <f t="shared" si="3"/>
        <v>SDH100230</v>
      </c>
      <c r="K94">
        <v>895</v>
      </c>
      <c r="M94" s="340" t="s">
        <v>632</v>
      </c>
      <c r="N94" t="s">
        <v>1023</v>
      </c>
      <c r="O94">
        <v>2</v>
      </c>
      <c r="P94">
        <v>30</v>
      </c>
      <c r="Q94" s="183" t="str">
        <f t="shared" si="4"/>
        <v>SDH100230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10000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s="131"/>
      <c r="DZ94" s="340" t="s">
        <v>632</v>
      </c>
      <c r="EA94" t="s">
        <v>1023</v>
      </c>
      <c r="EB94">
        <v>2</v>
      </c>
      <c r="EC94">
        <v>30</v>
      </c>
      <c r="ED94" s="183" t="str">
        <f t="shared" si="5"/>
        <v>SDH100230</v>
      </c>
      <c r="EE94">
        <v>10000</v>
      </c>
      <c r="EF94">
        <v>10000</v>
      </c>
      <c r="EG94">
        <v>10000</v>
      </c>
      <c r="EH94">
        <v>10000</v>
      </c>
      <c r="EI94">
        <v>10000</v>
      </c>
      <c r="EJ94">
        <v>10000</v>
      </c>
      <c r="EK94">
        <v>10000</v>
      </c>
      <c r="EL94">
        <v>10000</v>
      </c>
      <c r="EM94">
        <v>10000</v>
      </c>
      <c r="EN94">
        <v>10000</v>
      </c>
      <c r="EO94">
        <v>10000</v>
      </c>
      <c r="EP94">
        <v>10000</v>
      </c>
      <c r="EQ94">
        <v>10000</v>
      </c>
      <c r="ER94">
        <v>10000</v>
      </c>
      <c r="ES94">
        <v>10000</v>
      </c>
      <c r="ET94">
        <v>10000</v>
      </c>
      <c r="EU94">
        <v>10000</v>
      </c>
      <c r="EV94">
        <v>10000</v>
      </c>
      <c r="EW94">
        <v>10000</v>
      </c>
      <c r="EX94">
        <v>10000</v>
      </c>
      <c r="EY94">
        <v>10000</v>
      </c>
      <c r="EZ94">
        <v>10000</v>
      </c>
      <c r="FA94">
        <v>10000</v>
      </c>
      <c r="FB94">
        <v>10000</v>
      </c>
      <c r="FC94">
        <v>10000</v>
      </c>
      <c r="FD94">
        <v>0</v>
      </c>
      <c r="FE94">
        <v>0</v>
      </c>
      <c r="FF94">
        <v>0</v>
      </c>
      <c r="FG94">
        <v>0</v>
      </c>
      <c r="FH94">
        <v>0</v>
      </c>
      <c r="FI94">
        <v>0</v>
      </c>
      <c r="FJ94">
        <v>0</v>
      </c>
      <c r="FK94">
        <v>0</v>
      </c>
      <c r="FL94">
        <v>0</v>
      </c>
      <c r="FM94">
        <v>0</v>
      </c>
      <c r="FN94">
        <v>0</v>
      </c>
      <c r="FO94">
        <v>0</v>
      </c>
      <c r="FP94">
        <v>0</v>
      </c>
      <c r="FQ94">
        <v>0</v>
      </c>
      <c r="FR94">
        <v>0</v>
      </c>
      <c r="FS94">
        <v>0</v>
      </c>
      <c r="FT94">
        <v>0</v>
      </c>
      <c r="FU94">
        <v>0</v>
      </c>
      <c r="FV94">
        <v>0</v>
      </c>
      <c r="FW94">
        <v>0</v>
      </c>
      <c r="FX94">
        <v>0</v>
      </c>
      <c r="FY94">
        <v>0</v>
      </c>
      <c r="FZ94">
        <v>0</v>
      </c>
      <c r="GA94">
        <v>0</v>
      </c>
      <c r="GB94">
        <v>0</v>
      </c>
      <c r="GC94">
        <v>0</v>
      </c>
      <c r="GD94">
        <v>0</v>
      </c>
      <c r="GE94">
        <v>0</v>
      </c>
      <c r="GF94">
        <v>0</v>
      </c>
      <c r="GG94">
        <v>0</v>
      </c>
      <c r="GH94">
        <v>0</v>
      </c>
      <c r="GI94">
        <v>0</v>
      </c>
      <c r="GJ94">
        <v>0</v>
      </c>
      <c r="GK94">
        <v>0</v>
      </c>
      <c r="GL94">
        <v>0</v>
      </c>
      <c r="GM94">
        <v>0</v>
      </c>
      <c r="GN94">
        <v>0</v>
      </c>
      <c r="GO94">
        <v>0</v>
      </c>
      <c r="GP94">
        <v>0</v>
      </c>
      <c r="GQ94">
        <v>0</v>
      </c>
      <c r="GR94">
        <v>0</v>
      </c>
      <c r="GS94">
        <v>0</v>
      </c>
      <c r="GT94">
        <v>0</v>
      </c>
      <c r="GU94">
        <v>0</v>
      </c>
      <c r="GV94">
        <v>0</v>
      </c>
      <c r="GW94">
        <v>0</v>
      </c>
      <c r="GX94">
        <v>0</v>
      </c>
      <c r="GY94">
        <v>0</v>
      </c>
      <c r="GZ94">
        <v>0</v>
      </c>
      <c r="HA94">
        <v>0</v>
      </c>
      <c r="HB94">
        <v>0</v>
      </c>
      <c r="HC94">
        <v>0</v>
      </c>
      <c r="HD94">
        <v>0</v>
      </c>
      <c r="HE94">
        <v>0</v>
      </c>
      <c r="HF94">
        <v>0</v>
      </c>
      <c r="HG94">
        <v>0</v>
      </c>
      <c r="HH94">
        <v>0</v>
      </c>
      <c r="HI94">
        <v>0</v>
      </c>
      <c r="HJ94">
        <v>0</v>
      </c>
      <c r="HK94">
        <v>0</v>
      </c>
      <c r="HL94">
        <v>0</v>
      </c>
      <c r="HM94">
        <v>0</v>
      </c>
      <c r="HN94">
        <v>0</v>
      </c>
      <c r="HO94">
        <v>0</v>
      </c>
      <c r="HP94">
        <v>0</v>
      </c>
      <c r="HQ94">
        <v>0</v>
      </c>
      <c r="HR94">
        <v>0</v>
      </c>
      <c r="HS94">
        <v>0</v>
      </c>
      <c r="HT94">
        <v>0</v>
      </c>
      <c r="HU94">
        <v>0</v>
      </c>
      <c r="HV94">
        <v>0</v>
      </c>
      <c r="HW94">
        <v>0</v>
      </c>
      <c r="HX94">
        <v>0</v>
      </c>
      <c r="HY94">
        <v>0</v>
      </c>
      <c r="HZ94">
        <v>0</v>
      </c>
      <c r="IA94">
        <v>0</v>
      </c>
      <c r="IB94">
        <v>0</v>
      </c>
      <c r="IC94">
        <v>0</v>
      </c>
      <c r="ID94">
        <v>0</v>
      </c>
      <c r="IE94">
        <v>0</v>
      </c>
      <c r="IF94">
        <v>0</v>
      </c>
      <c r="IG94">
        <v>0</v>
      </c>
      <c r="IH94">
        <v>0</v>
      </c>
      <c r="II94">
        <v>0</v>
      </c>
      <c r="IJ94">
        <v>0</v>
      </c>
      <c r="IK94">
        <v>0</v>
      </c>
    </row>
    <row r="95" spans="1:245" hidden="1">
      <c r="A95" s="340" t="s">
        <v>632</v>
      </c>
      <c r="B95" t="s">
        <v>1023</v>
      </c>
      <c r="F95">
        <v>2</v>
      </c>
      <c r="G95" s="422"/>
      <c r="H95">
        <v>31</v>
      </c>
      <c r="J95" t="str">
        <f t="shared" si="3"/>
        <v>SDH100231</v>
      </c>
      <c r="K95">
        <v>900</v>
      </c>
      <c r="M95" s="340" t="s">
        <v>632</v>
      </c>
      <c r="N95" t="s">
        <v>1023</v>
      </c>
      <c r="O95">
        <v>2</v>
      </c>
      <c r="P95">
        <v>31</v>
      </c>
      <c r="Q95" s="183" t="str">
        <f t="shared" si="4"/>
        <v>SDH100231</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10000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s="131"/>
      <c r="DZ95" s="340" t="s">
        <v>632</v>
      </c>
      <c r="EA95" t="s">
        <v>1023</v>
      </c>
      <c r="EB95">
        <v>2</v>
      </c>
      <c r="EC95">
        <v>31</v>
      </c>
      <c r="ED95" s="183" t="str">
        <f t="shared" si="5"/>
        <v>SDH100231</v>
      </c>
      <c r="EE95">
        <v>10000</v>
      </c>
      <c r="EF95">
        <v>10000</v>
      </c>
      <c r="EG95">
        <v>10000</v>
      </c>
      <c r="EH95">
        <v>10000</v>
      </c>
      <c r="EI95">
        <v>10000</v>
      </c>
      <c r="EJ95">
        <v>10000</v>
      </c>
      <c r="EK95">
        <v>10000</v>
      </c>
      <c r="EL95">
        <v>10000</v>
      </c>
      <c r="EM95">
        <v>10000</v>
      </c>
      <c r="EN95">
        <v>10000</v>
      </c>
      <c r="EO95">
        <v>10000</v>
      </c>
      <c r="EP95">
        <v>10000</v>
      </c>
      <c r="EQ95">
        <v>10000</v>
      </c>
      <c r="ER95">
        <v>10000</v>
      </c>
      <c r="ES95">
        <v>10000</v>
      </c>
      <c r="ET95">
        <v>10000</v>
      </c>
      <c r="EU95">
        <v>10000</v>
      </c>
      <c r="EV95">
        <v>10000</v>
      </c>
      <c r="EW95">
        <v>10000</v>
      </c>
      <c r="EX95">
        <v>10000</v>
      </c>
      <c r="EY95">
        <v>10000</v>
      </c>
      <c r="EZ95">
        <v>10000</v>
      </c>
      <c r="FA95">
        <v>10000</v>
      </c>
      <c r="FB95">
        <v>10000</v>
      </c>
      <c r="FC95">
        <v>10000</v>
      </c>
      <c r="FD95">
        <v>0</v>
      </c>
      <c r="FE95">
        <v>0</v>
      </c>
      <c r="FF95">
        <v>0</v>
      </c>
      <c r="FG95">
        <v>0</v>
      </c>
      <c r="FH95">
        <v>0</v>
      </c>
      <c r="FI95">
        <v>0</v>
      </c>
      <c r="FJ95">
        <v>0</v>
      </c>
      <c r="FK95">
        <v>0</v>
      </c>
      <c r="FL95">
        <v>0</v>
      </c>
      <c r="FM95">
        <v>0</v>
      </c>
      <c r="FN95">
        <v>0</v>
      </c>
      <c r="FO95">
        <v>0</v>
      </c>
      <c r="FP95">
        <v>0</v>
      </c>
      <c r="FQ95">
        <v>0</v>
      </c>
      <c r="FR95">
        <v>0</v>
      </c>
      <c r="FS95">
        <v>0</v>
      </c>
      <c r="FT95">
        <v>0</v>
      </c>
      <c r="FU95">
        <v>0</v>
      </c>
      <c r="FV95">
        <v>0</v>
      </c>
      <c r="FW95">
        <v>0</v>
      </c>
      <c r="FX95">
        <v>0</v>
      </c>
      <c r="FY95">
        <v>0</v>
      </c>
      <c r="FZ95">
        <v>0</v>
      </c>
      <c r="GA95">
        <v>0</v>
      </c>
      <c r="GB95">
        <v>0</v>
      </c>
      <c r="GC95">
        <v>0</v>
      </c>
      <c r="GD95">
        <v>0</v>
      </c>
      <c r="GE95">
        <v>0</v>
      </c>
      <c r="GF95">
        <v>0</v>
      </c>
      <c r="GG95">
        <v>0</v>
      </c>
      <c r="GH95">
        <v>0</v>
      </c>
      <c r="GI95">
        <v>0</v>
      </c>
      <c r="GJ95">
        <v>0</v>
      </c>
      <c r="GK95">
        <v>0</v>
      </c>
      <c r="GL95">
        <v>0</v>
      </c>
      <c r="GM95">
        <v>0</v>
      </c>
      <c r="GN95">
        <v>0</v>
      </c>
      <c r="GO95">
        <v>0</v>
      </c>
      <c r="GP95">
        <v>0</v>
      </c>
      <c r="GQ95">
        <v>0</v>
      </c>
      <c r="GR95">
        <v>0</v>
      </c>
      <c r="GS95">
        <v>0</v>
      </c>
      <c r="GT95">
        <v>0</v>
      </c>
      <c r="GU95">
        <v>0</v>
      </c>
      <c r="GV95">
        <v>0</v>
      </c>
      <c r="GW95">
        <v>0</v>
      </c>
      <c r="GX95">
        <v>0</v>
      </c>
      <c r="GY95">
        <v>0</v>
      </c>
      <c r="GZ95">
        <v>0</v>
      </c>
      <c r="HA95">
        <v>0</v>
      </c>
      <c r="HB95">
        <v>0</v>
      </c>
      <c r="HC95">
        <v>0</v>
      </c>
      <c r="HD95">
        <v>0</v>
      </c>
      <c r="HE95">
        <v>0</v>
      </c>
      <c r="HF95">
        <v>0</v>
      </c>
      <c r="HG95">
        <v>0</v>
      </c>
      <c r="HH95">
        <v>0</v>
      </c>
      <c r="HI95">
        <v>0</v>
      </c>
      <c r="HJ95">
        <v>0</v>
      </c>
      <c r="HK95">
        <v>0</v>
      </c>
      <c r="HL95">
        <v>0</v>
      </c>
      <c r="HM95">
        <v>0</v>
      </c>
      <c r="HN95">
        <v>0</v>
      </c>
      <c r="HO95">
        <v>0</v>
      </c>
      <c r="HP95">
        <v>0</v>
      </c>
      <c r="HQ95">
        <v>0</v>
      </c>
      <c r="HR95">
        <v>0</v>
      </c>
      <c r="HS95">
        <v>0</v>
      </c>
      <c r="HT95">
        <v>0</v>
      </c>
      <c r="HU95">
        <v>0</v>
      </c>
      <c r="HV95">
        <v>0</v>
      </c>
      <c r="HW95">
        <v>0</v>
      </c>
      <c r="HX95">
        <v>0</v>
      </c>
      <c r="HY95">
        <v>0</v>
      </c>
      <c r="HZ95">
        <v>0</v>
      </c>
      <c r="IA95">
        <v>0</v>
      </c>
      <c r="IB95">
        <v>0</v>
      </c>
      <c r="IC95">
        <v>0</v>
      </c>
      <c r="ID95">
        <v>0</v>
      </c>
      <c r="IE95">
        <v>0</v>
      </c>
      <c r="IF95">
        <v>0</v>
      </c>
      <c r="IG95">
        <v>0</v>
      </c>
      <c r="IH95">
        <v>0</v>
      </c>
      <c r="II95">
        <v>0</v>
      </c>
      <c r="IJ95">
        <v>0</v>
      </c>
      <c r="IK95">
        <v>0</v>
      </c>
    </row>
    <row r="96" spans="1:245" hidden="1">
      <c r="A96" s="340" t="s">
        <v>632</v>
      </c>
      <c r="B96" t="s">
        <v>1023</v>
      </c>
      <c r="F96">
        <v>2</v>
      </c>
      <c r="G96" s="422"/>
      <c r="H96">
        <v>32</v>
      </c>
      <c r="J96" t="str">
        <f t="shared" si="3"/>
        <v>SDH100232</v>
      </c>
      <c r="K96">
        <v>900</v>
      </c>
      <c r="M96" s="340" t="s">
        <v>632</v>
      </c>
      <c r="N96" t="s">
        <v>1023</v>
      </c>
      <c r="O96">
        <v>2</v>
      </c>
      <c r="P96">
        <v>32</v>
      </c>
      <c r="Q96" s="183" t="str">
        <f t="shared" si="4"/>
        <v>SDH100232</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10000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s="131"/>
      <c r="DZ96" s="340" t="s">
        <v>632</v>
      </c>
      <c r="EA96" t="s">
        <v>1023</v>
      </c>
      <c r="EB96">
        <v>2</v>
      </c>
      <c r="EC96">
        <v>32</v>
      </c>
      <c r="ED96" s="183" t="str">
        <f t="shared" si="5"/>
        <v>SDH100232</v>
      </c>
      <c r="EE96">
        <v>10000</v>
      </c>
      <c r="EF96">
        <v>10000</v>
      </c>
      <c r="EG96">
        <v>10000</v>
      </c>
      <c r="EH96">
        <v>10000</v>
      </c>
      <c r="EI96">
        <v>10000</v>
      </c>
      <c r="EJ96">
        <v>10000</v>
      </c>
      <c r="EK96">
        <v>10000</v>
      </c>
      <c r="EL96">
        <v>10000</v>
      </c>
      <c r="EM96">
        <v>10000</v>
      </c>
      <c r="EN96">
        <v>10000</v>
      </c>
      <c r="EO96">
        <v>10000</v>
      </c>
      <c r="EP96">
        <v>10000</v>
      </c>
      <c r="EQ96">
        <v>10000</v>
      </c>
      <c r="ER96">
        <v>10000</v>
      </c>
      <c r="ES96">
        <v>10000</v>
      </c>
      <c r="ET96">
        <v>10000</v>
      </c>
      <c r="EU96">
        <v>10000</v>
      </c>
      <c r="EV96">
        <v>10000</v>
      </c>
      <c r="EW96">
        <v>10000</v>
      </c>
      <c r="EX96">
        <v>10000</v>
      </c>
      <c r="EY96">
        <v>10000</v>
      </c>
      <c r="EZ96">
        <v>10000</v>
      </c>
      <c r="FA96">
        <v>10000</v>
      </c>
      <c r="FB96">
        <v>10000</v>
      </c>
      <c r="FC96">
        <v>10000</v>
      </c>
      <c r="FD96">
        <v>0</v>
      </c>
      <c r="FE96">
        <v>0</v>
      </c>
      <c r="FF96">
        <v>0</v>
      </c>
      <c r="FG96">
        <v>0</v>
      </c>
      <c r="FH96">
        <v>0</v>
      </c>
      <c r="FI96">
        <v>0</v>
      </c>
      <c r="FJ96">
        <v>0</v>
      </c>
      <c r="FK96">
        <v>0</v>
      </c>
      <c r="FL96">
        <v>0</v>
      </c>
      <c r="FM96">
        <v>0</v>
      </c>
      <c r="FN96">
        <v>0</v>
      </c>
      <c r="FO96">
        <v>0</v>
      </c>
      <c r="FP96">
        <v>0</v>
      </c>
      <c r="FQ96">
        <v>0</v>
      </c>
      <c r="FR96">
        <v>0</v>
      </c>
      <c r="FS96">
        <v>0</v>
      </c>
      <c r="FT96">
        <v>0</v>
      </c>
      <c r="FU96">
        <v>0</v>
      </c>
      <c r="FV96">
        <v>0</v>
      </c>
      <c r="FW96">
        <v>0</v>
      </c>
      <c r="FX96">
        <v>0</v>
      </c>
      <c r="FY96">
        <v>0</v>
      </c>
      <c r="FZ96">
        <v>0</v>
      </c>
      <c r="GA96">
        <v>0</v>
      </c>
      <c r="GB96">
        <v>0</v>
      </c>
      <c r="GC96">
        <v>0</v>
      </c>
      <c r="GD96">
        <v>0</v>
      </c>
      <c r="GE96">
        <v>0</v>
      </c>
      <c r="GF96">
        <v>0</v>
      </c>
      <c r="GG96">
        <v>0</v>
      </c>
      <c r="GH96">
        <v>0</v>
      </c>
      <c r="GI96">
        <v>0</v>
      </c>
      <c r="GJ96">
        <v>0</v>
      </c>
      <c r="GK96">
        <v>0</v>
      </c>
      <c r="GL96">
        <v>0</v>
      </c>
      <c r="GM96">
        <v>0</v>
      </c>
      <c r="GN96">
        <v>0</v>
      </c>
      <c r="GO96">
        <v>0</v>
      </c>
      <c r="GP96">
        <v>0</v>
      </c>
      <c r="GQ96">
        <v>0</v>
      </c>
      <c r="GR96">
        <v>0</v>
      </c>
      <c r="GS96">
        <v>0</v>
      </c>
      <c r="GT96">
        <v>0</v>
      </c>
      <c r="GU96">
        <v>0</v>
      </c>
      <c r="GV96">
        <v>0</v>
      </c>
      <c r="GW96">
        <v>0</v>
      </c>
      <c r="GX96">
        <v>0</v>
      </c>
      <c r="GY96">
        <v>0</v>
      </c>
      <c r="GZ96">
        <v>0</v>
      </c>
      <c r="HA96">
        <v>0</v>
      </c>
      <c r="HB96">
        <v>0</v>
      </c>
      <c r="HC96">
        <v>0</v>
      </c>
      <c r="HD96">
        <v>0</v>
      </c>
      <c r="HE96">
        <v>0</v>
      </c>
      <c r="HF96">
        <v>0</v>
      </c>
      <c r="HG96">
        <v>0</v>
      </c>
      <c r="HH96">
        <v>0</v>
      </c>
      <c r="HI96">
        <v>0</v>
      </c>
      <c r="HJ96">
        <v>0</v>
      </c>
      <c r="HK96">
        <v>0</v>
      </c>
      <c r="HL96">
        <v>0</v>
      </c>
      <c r="HM96">
        <v>0</v>
      </c>
      <c r="HN96">
        <v>0</v>
      </c>
      <c r="HO96">
        <v>0</v>
      </c>
      <c r="HP96">
        <v>0</v>
      </c>
      <c r="HQ96">
        <v>0</v>
      </c>
      <c r="HR96">
        <v>0</v>
      </c>
      <c r="HS96">
        <v>0</v>
      </c>
      <c r="HT96">
        <v>0</v>
      </c>
      <c r="HU96">
        <v>0</v>
      </c>
      <c r="HV96">
        <v>0</v>
      </c>
      <c r="HW96">
        <v>0</v>
      </c>
      <c r="HX96">
        <v>0</v>
      </c>
      <c r="HY96">
        <v>0</v>
      </c>
      <c r="HZ96">
        <v>0</v>
      </c>
      <c r="IA96">
        <v>0</v>
      </c>
      <c r="IB96">
        <v>0</v>
      </c>
      <c r="IC96">
        <v>0</v>
      </c>
      <c r="ID96">
        <v>0</v>
      </c>
      <c r="IE96">
        <v>0</v>
      </c>
      <c r="IF96">
        <v>0</v>
      </c>
      <c r="IG96">
        <v>0</v>
      </c>
      <c r="IH96">
        <v>0</v>
      </c>
      <c r="II96">
        <v>0</v>
      </c>
      <c r="IJ96">
        <v>0</v>
      </c>
      <c r="IK96">
        <v>0</v>
      </c>
    </row>
    <row r="97" spans="1:245" hidden="1">
      <c r="A97" s="340" t="s">
        <v>632</v>
      </c>
      <c r="B97" t="s">
        <v>1023</v>
      </c>
      <c r="F97">
        <v>2</v>
      </c>
      <c r="G97" s="422"/>
      <c r="H97">
        <v>33</v>
      </c>
      <c r="J97" t="str">
        <f t="shared" si="3"/>
        <v>SDH100233</v>
      </c>
      <c r="K97">
        <v>905</v>
      </c>
      <c r="M97" s="340" t="s">
        <v>632</v>
      </c>
      <c r="N97" t="s">
        <v>1023</v>
      </c>
      <c r="O97">
        <v>2</v>
      </c>
      <c r="P97">
        <v>33</v>
      </c>
      <c r="Q97" s="183" t="str">
        <f t="shared" si="4"/>
        <v>SDH100233</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10000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s="131"/>
      <c r="DZ97" s="340" t="s">
        <v>632</v>
      </c>
      <c r="EA97" t="s">
        <v>1023</v>
      </c>
      <c r="EB97">
        <v>2</v>
      </c>
      <c r="EC97">
        <v>33</v>
      </c>
      <c r="ED97" s="183" t="str">
        <f t="shared" si="5"/>
        <v>SDH100233</v>
      </c>
      <c r="EE97">
        <v>10000</v>
      </c>
      <c r="EF97">
        <v>10000</v>
      </c>
      <c r="EG97">
        <v>10000</v>
      </c>
      <c r="EH97">
        <v>10000</v>
      </c>
      <c r="EI97">
        <v>10000</v>
      </c>
      <c r="EJ97">
        <v>10000</v>
      </c>
      <c r="EK97">
        <v>10000</v>
      </c>
      <c r="EL97">
        <v>10000</v>
      </c>
      <c r="EM97">
        <v>10000</v>
      </c>
      <c r="EN97">
        <v>10000</v>
      </c>
      <c r="EO97">
        <v>10000</v>
      </c>
      <c r="EP97">
        <v>10000</v>
      </c>
      <c r="EQ97">
        <v>10000</v>
      </c>
      <c r="ER97">
        <v>10000</v>
      </c>
      <c r="ES97">
        <v>10000</v>
      </c>
      <c r="ET97">
        <v>10000</v>
      </c>
      <c r="EU97">
        <v>10000</v>
      </c>
      <c r="EV97">
        <v>10000</v>
      </c>
      <c r="EW97">
        <v>10000</v>
      </c>
      <c r="EX97">
        <v>10000</v>
      </c>
      <c r="EY97">
        <v>10000</v>
      </c>
      <c r="EZ97">
        <v>10000</v>
      </c>
      <c r="FA97">
        <v>10000</v>
      </c>
      <c r="FB97">
        <v>10000</v>
      </c>
      <c r="FC97">
        <v>10000</v>
      </c>
      <c r="FD97">
        <v>0</v>
      </c>
      <c r="FE97">
        <v>0</v>
      </c>
      <c r="FF97">
        <v>0</v>
      </c>
      <c r="FG97">
        <v>0</v>
      </c>
      <c r="FH97">
        <v>0</v>
      </c>
      <c r="FI97">
        <v>0</v>
      </c>
      <c r="FJ97">
        <v>0</v>
      </c>
      <c r="FK97">
        <v>0</v>
      </c>
      <c r="FL97">
        <v>0</v>
      </c>
      <c r="FM97">
        <v>0</v>
      </c>
      <c r="FN97">
        <v>0</v>
      </c>
      <c r="FO97">
        <v>0</v>
      </c>
      <c r="FP97">
        <v>0</v>
      </c>
      <c r="FQ97">
        <v>0</v>
      </c>
      <c r="FR97">
        <v>0</v>
      </c>
      <c r="FS97">
        <v>0</v>
      </c>
      <c r="FT97">
        <v>0</v>
      </c>
      <c r="FU97">
        <v>0</v>
      </c>
      <c r="FV97">
        <v>0</v>
      </c>
      <c r="FW97">
        <v>0</v>
      </c>
      <c r="FX97">
        <v>0</v>
      </c>
      <c r="FY97">
        <v>0</v>
      </c>
      <c r="FZ97">
        <v>0</v>
      </c>
      <c r="GA97">
        <v>0</v>
      </c>
      <c r="GB97">
        <v>0</v>
      </c>
      <c r="GC97">
        <v>0</v>
      </c>
      <c r="GD97">
        <v>0</v>
      </c>
      <c r="GE97">
        <v>0</v>
      </c>
      <c r="GF97">
        <v>0</v>
      </c>
      <c r="GG97">
        <v>0</v>
      </c>
      <c r="GH97">
        <v>0</v>
      </c>
      <c r="GI97">
        <v>0</v>
      </c>
      <c r="GJ97">
        <v>0</v>
      </c>
      <c r="GK97">
        <v>0</v>
      </c>
      <c r="GL97">
        <v>0</v>
      </c>
      <c r="GM97">
        <v>0</v>
      </c>
      <c r="GN97">
        <v>0</v>
      </c>
      <c r="GO97">
        <v>0</v>
      </c>
      <c r="GP97">
        <v>0</v>
      </c>
      <c r="GQ97">
        <v>0</v>
      </c>
      <c r="GR97">
        <v>0</v>
      </c>
      <c r="GS97">
        <v>0</v>
      </c>
      <c r="GT97">
        <v>0</v>
      </c>
      <c r="GU97">
        <v>0</v>
      </c>
      <c r="GV97">
        <v>0</v>
      </c>
      <c r="GW97">
        <v>0</v>
      </c>
      <c r="GX97">
        <v>0</v>
      </c>
      <c r="GY97">
        <v>0</v>
      </c>
      <c r="GZ97">
        <v>0</v>
      </c>
      <c r="HA97">
        <v>0</v>
      </c>
      <c r="HB97">
        <v>0</v>
      </c>
      <c r="HC97">
        <v>0</v>
      </c>
      <c r="HD97">
        <v>0</v>
      </c>
      <c r="HE97">
        <v>0</v>
      </c>
      <c r="HF97">
        <v>0</v>
      </c>
      <c r="HG97">
        <v>0</v>
      </c>
      <c r="HH97">
        <v>0</v>
      </c>
      <c r="HI97">
        <v>0</v>
      </c>
      <c r="HJ97">
        <v>0</v>
      </c>
      <c r="HK97">
        <v>0</v>
      </c>
      <c r="HL97">
        <v>0</v>
      </c>
      <c r="HM97">
        <v>0</v>
      </c>
      <c r="HN97">
        <v>0</v>
      </c>
      <c r="HO97">
        <v>0</v>
      </c>
      <c r="HP97">
        <v>0</v>
      </c>
      <c r="HQ97">
        <v>0</v>
      </c>
      <c r="HR97">
        <v>0</v>
      </c>
      <c r="HS97">
        <v>0</v>
      </c>
      <c r="HT97">
        <v>0</v>
      </c>
      <c r="HU97">
        <v>0</v>
      </c>
      <c r="HV97">
        <v>0</v>
      </c>
      <c r="HW97">
        <v>0</v>
      </c>
      <c r="HX97">
        <v>0</v>
      </c>
      <c r="HY97">
        <v>0</v>
      </c>
      <c r="HZ97">
        <v>0</v>
      </c>
      <c r="IA97">
        <v>0</v>
      </c>
      <c r="IB97">
        <v>0</v>
      </c>
      <c r="IC97">
        <v>0</v>
      </c>
      <c r="ID97">
        <v>0</v>
      </c>
      <c r="IE97">
        <v>0</v>
      </c>
      <c r="IF97">
        <v>0</v>
      </c>
      <c r="IG97">
        <v>0</v>
      </c>
      <c r="IH97">
        <v>0</v>
      </c>
      <c r="II97">
        <v>0</v>
      </c>
      <c r="IJ97">
        <v>0</v>
      </c>
      <c r="IK97">
        <v>0</v>
      </c>
    </row>
    <row r="98" spans="1:245" hidden="1">
      <c r="A98" s="340" t="s">
        <v>632</v>
      </c>
      <c r="B98" t="s">
        <v>1023</v>
      </c>
      <c r="F98">
        <v>2</v>
      </c>
      <c r="G98" s="422"/>
      <c r="H98">
        <v>34</v>
      </c>
      <c r="J98" t="str">
        <f t="shared" si="3"/>
        <v>SDH100234</v>
      </c>
      <c r="K98">
        <v>905</v>
      </c>
      <c r="M98" s="340" t="s">
        <v>632</v>
      </c>
      <c r="N98" t="s">
        <v>1023</v>
      </c>
      <c r="O98">
        <v>2</v>
      </c>
      <c r="P98">
        <v>34</v>
      </c>
      <c r="Q98" s="183" t="str">
        <f t="shared" si="4"/>
        <v>SDH100234</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10000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s="131"/>
      <c r="DZ98" s="340" t="s">
        <v>632</v>
      </c>
      <c r="EA98" t="s">
        <v>1023</v>
      </c>
      <c r="EB98">
        <v>2</v>
      </c>
      <c r="EC98">
        <v>34</v>
      </c>
      <c r="ED98" s="183" t="str">
        <f t="shared" si="5"/>
        <v>SDH100234</v>
      </c>
      <c r="EE98">
        <v>10000</v>
      </c>
      <c r="EF98">
        <v>10000</v>
      </c>
      <c r="EG98">
        <v>10000</v>
      </c>
      <c r="EH98">
        <v>10000</v>
      </c>
      <c r="EI98">
        <v>10000</v>
      </c>
      <c r="EJ98">
        <v>10000</v>
      </c>
      <c r="EK98">
        <v>10000</v>
      </c>
      <c r="EL98">
        <v>10000</v>
      </c>
      <c r="EM98">
        <v>10000</v>
      </c>
      <c r="EN98">
        <v>10000</v>
      </c>
      <c r="EO98">
        <v>10000</v>
      </c>
      <c r="EP98">
        <v>10000</v>
      </c>
      <c r="EQ98">
        <v>10000</v>
      </c>
      <c r="ER98">
        <v>10000</v>
      </c>
      <c r="ES98">
        <v>10000</v>
      </c>
      <c r="ET98">
        <v>10000</v>
      </c>
      <c r="EU98">
        <v>10000</v>
      </c>
      <c r="EV98">
        <v>10000</v>
      </c>
      <c r="EW98">
        <v>10000</v>
      </c>
      <c r="EX98">
        <v>10000</v>
      </c>
      <c r="EY98">
        <v>10000</v>
      </c>
      <c r="EZ98">
        <v>10000</v>
      </c>
      <c r="FA98">
        <v>10000</v>
      </c>
      <c r="FB98">
        <v>10000</v>
      </c>
      <c r="FC98">
        <v>10000</v>
      </c>
      <c r="FD98">
        <v>0</v>
      </c>
      <c r="FE98">
        <v>0</v>
      </c>
      <c r="FF98">
        <v>0</v>
      </c>
      <c r="FG98">
        <v>0</v>
      </c>
      <c r="FH98">
        <v>0</v>
      </c>
      <c r="FI98">
        <v>0</v>
      </c>
      <c r="FJ98">
        <v>0</v>
      </c>
      <c r="FK98">
        <v>0</v>
      </c>
      <c r="FL98">
        <v>0</v>
      </c>
      <c r="FM98">
        <v>0</v>
      </c>
      <c r="FN98">
        <v>0</v>
      </c>
      <c r="FO98">
        <v>0</v>
      </c>
      <c r="FP98">
        <v>0</v>
      </c>
      <c r="FQ98">
        <v>0</v>
      </c>
      <c r="FR98">
        <v>0</v>
      </c>
      <c r="FS98">
        <v>0</v>
      </c>
      <c r="FT98">
        <v>0</v>
      </c>
      <c r="FU98">
        <v>0</v>
      </c>
      <c r="FV98">
        <v>0</v>
      </c>
      <c r="FW98">
        <v>0</v>
      </c>
      <c r="FX98">
        <v>0</v>
      </c>
      <c r="FY98">
        <v>0</v>
      </c>
      <c r="FZ98">
        <v>0</v>
      </c>
      <c r="GA98">
        <v>0</v>
      </c>
      <c r="GB98">
        <v>0</v>
      </c>
      <c r="GC98">
        <v>0</v>
      </c>
      <c r="GD98">
        <v>0</v>
      </c>
      <c r="GE98">
        <v>0</v>
      </c>
      <c r="GF98">
        <v>0</v>
      </c>
      <c r="GG98">
        <v>0</v>
      </c>
      <c r="GH98">
        <v>0</v>
      </c>
      <c r="GI98">
        <v>0</v>
      </c>
      <c r="GJ98">
        <v>0</v>
      </c>
      <c r="GK98">
        <v>0</v>
      </c>
      <c r="GL98">
        <v>0</v>
      </c>
      <c r="GM98">
        <v>0</v>
      </c>
      <c r="GN98">
        <v>0</v>
      </c>
      <c r="GO98">
        <v>0</v>
      </c>
      <c r="GP98">
        <v>0</v>
      </c>
      <c r="GQ98">
        <v>0</v>
      </c>
      <c r="GR98">
        <v>0</v>
      </c>
      <c r="GS98">
        <v>0</v>
      </c>
      <c r="GT98">
        <v>0</v>
      </c>
      <c r="GU98">
        <v>0</v>
      </c>
      <c r="GV98">
        <v>0</v>
      </c>
      <c r="GW98">
        <v>0</v>
      </c>
      <c r="GX98">
        <v>0</v>
      </c>
      <c r="GY98">
        <v>0</v>
      </c>
      <c r="GZ98">
        <v>0</v>
      </c>
      <c r="HA98">
        <v>0</v>
      </c>
      <c r="HB98">
        <v>0</v>
      </c>
      <c r="HC98">
        <v>0</v>
      </c>
      <c r="HD98">
        <v>0</v>
      </c>
      <c r="HE98">
        <v>0</v>
      </c>
      <c r="HF98">
        <v>0</v>
      </c>
      <c r="HG98">
        <v>0</v>
      </c>
      <c r="HH98">
        <v>0</v>
      </c>
      <c r="HI98">
        <v>0</v>
      </c>
      <c r="HJ98">
        <v>0</v>
      </c>
      <c r="HK98">
        <v>0</v>
      </c>
      <c r="HL98">
        <v>0</v>
      </c>
      <c r="HM98">
        <v>0</v>
      </c>
      <c r="HN98">
        <v>0</v>
      </c>
      <c r="HO98">
        <v>0</v>
      </c>
      <c r="HP98">
        <v>0</v>
      </c>
      <c r="HQ98">
        <v>0</v>
      </c>
      <c r="HR98">
        <v>0</v>
      </c>
      <c r="HS98">
        <v>0</v>
      </c>
      <c r="HT98">
        <v>0</v>
      </c>
      <c r="HU98">
        <v>0</v>
      </c>
      <c r="HV98">
        <v>0</v>
      </c>
      <c r="HW98">
        <v>0</v>
      </c>
      <c r="HX98">
        <v>0</v>
      </c>
      <c r="HY98">
        <v>0</v>
      </c>
      <c r="HZ98">
        <v>0</v>
      </c>
      <c r="IA98">
        <v>0</v>
      </c>
      <c r="IB98">
        <v>0</v>
      </c>
      <c r="IC98">
        <v>0</v>
      </c>
      <c r="ID98">
        <v>0</v>
      </c>
      <c r="IE98">
        <v>0</v>
      </c>
      <c r="IF98">
        <v>0</v>
      </c>
      <c r="IG98">
        <v>0</v>
      </c>
      <c r="IH98">
        <v>0</v>
      </c>
      <c r="II98">
        <v>0</v>
      </c>
      <c r="IJ98">
        <v>0</v>
      </c>
      <c r="IK98">
        <v>0</v>
      </c>
    </row>
    <row r="99" spans="1:245" hidden="1">
      <c r="A99" s="340" t="s">
        <v>632</v>
      </c>
      <c r="B99" t="s">
        <v>1023</v>
      </c>
      <c r="F99">
        <v>2</v>
      </c>
      <c r="G99" s="422"/>
      <c r="H99">
        <v>35</v>
      </c>
      <c r="J99" t="str">
        <f t="shared" si="3"/>
        <v>SDH100235</v>
      </c>
      <c r="K99">
        <v>910</v>
      </c>
      <c r="M99" s="340" t="s">
        <v>632</v>
      </c>
      <c r="N99" t="s">
        <v>1023</v>
      </c>
      <c r="O99">
        <v>2</v>
      </c>
      <c r="P99">
        <v>35</v>
      </c>
      <c r="Q99" s="183" t="str">
        <f t="shared" si="4"/>
        <v>SDH100235</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10000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s="131"/>
      <c r="DZ99" s="340" t="s">
        <v>632</v>
      </c>
      <c r="EA99" t="s">
        <v>1023</v>
      </c>
      <c r="EB99">
        <v>2</v>
      </c>
      <c r="EC99">
        <v>35</v>
      </c>
      <c r="ED99" s="183" t="str">
        <f t="shared" si="5"/>
        <v>SDH100235</v>
      </c>
      <c r="EE99">
        <v>10000</v>
      </c>
      <c r="EF99">
        <v>10000</v>
      </c>
      <c r="EG99">
        <v>10000</v>
      </c>
      <c r="EH99">
        <v>10000</v>
      </c>
      <c r="EI99">
        <v>10000</v>
      </c>
      <c r="EJ99">
        <v>10000</v>
      </c>
      <c r="EK99">
        <v>10000</v>
      </c>
      <c r="EL99">
        <v>10000</v>
      </c>
      <c r="EM99">
        <v>10000</v>
      </c>
      <c r="EN99">
        <v>10000</v>
      </c>
      <c r="EO99">
        <v>10000</v>
      </c>
      <c r="EP99">
        <v>10000</v>
      </c>
      <c r="EQ99">
        <v>10000</v>
      </c>
      <c r="ER99">
        <v>10000</v>
      </c>
      <c r="ES99">
        <v>10000</v>
      </c>
      <c r="ET99">
        <v>10000</v>
      </c>
      <c r="EU99">
        <v>10000</v>
      </c>
      <c r="EV99">
        <v>10000</v>
      </c>
      <c r="EW99">
        <v>10000</v>
      </c>
      <c r="EX99">
        <v>10000</v>
      </c>
      <c r="EY99">
        <v>10000</v>
      </c>
      <c r="EZ99">
        <v>10000</v>
      </c>
      <c r="FA99">
        <v>10000</v>
      </c>
      <c r="FB99">
        <v>10000</v>
      </c>
      <c r="FC99">
        <v>10000</v>
      </c>
      <c r="FD99">
        <v>0</v>
      </c>
      <c r="FE99">
        <v>0</v>
      </c>
      <c r="FF99">
        <v>0</v>
      </c>
      <c r="FG99">
        <v>0</v>
      </c>
      <c r="FH99">
        <v>0</v>
      </c>
      <c r="FI99">
        <v>0</v>
      </c>
      <c r="FJ99">
        <v>0</v>
      </c>
      <c r="FK99">
        <v>0</v>
      </c>
      <c r="FL99">
        <v>0</v>
      </c>
      <c r="FM99">
        <v>0</v>
      </c>
      <c r="FN99">
        <v>0</v>
      </c>
      <c r="FO99">
        <v>0</v>
      </c>
      <c r="FP99">
        <v>0</v>
      </c>
      <c r="FQ99">
        <v>0</v>
      </c>
      <c r="FR99">
        <v>0</v>
      </c>
      <c r="FS99">
        <v>0</v>
      </c>
      <c r="FT99">
        <v>0</v>
      </c>
      <c r="FU99">
        <v>0</v>
      </c>
      <c r="FV99">
        <v>0</v>
      </c>
      <c r="FW99">
        <v>0</v>
      </c>
      <c r="FX99">
        <v>0</v>
      </c>
      <c r="FY99">
        <v>0</v>
      </c>
      <c r="FZ99">
        <v>0</v>
      </c>
      <c r="GA99">
        <v>0</v>
      </c>
      <c r="GB99">
        <v>0</v>
      </c>
      <c r="GC99">
        <v>0</v>
      </c>
      <c r="GD99">
        <v>0</v>
      </c>
      <c r="GE99">
        <v>0</v>
      </c>
      <c r="GF99">
        <v>0</v>
      </c>
      <c r="GG99">
        <v>0</v>
      </c>
      <c r="GH99">
        <v>0</v>
      </c>
      <c r="GI99">
        <v>0</v>
      </c>
      <c r="GJ99">
        <v>0</v>
      </c>
      <c r="GK99">
        <v>0</v>
      </c>
      <c r="GL99">
        <v>0</v>
      </c>
      <c r="GM99">
        <v>0</v>
      </c>
      <c r="GN99">
        <v>0</v>
      </c>
      <c r="GO99">
        <v>0</v>
      </c>
      <c r="GP99">
        <v>0</v>
      </c>
      <c r="GQ99">
        <v>0</v>
      </c>
      <c r="GR99">
        <v>0</v>
      </c>
      <c r="GS99">
        <v>0</v>
      </c>
      <c r="GT99">
        <v>0</v>
      </c>
      <c r="GU99">
        <v>0</v>
      </c>
      <c r="GV99">
        <v>0</v>
      </c>
      <c r="GW99">
        <v>0</v>
      </c>
      <c r="GX99">
        <v>0</v>
      </c>
      <c r="GY99">
        <v>0</v>
      </c>
      <c r="GZ99">
        <v>0</v>
      </c>
      <c r="HA99">
        <v>0</v>
      </c>
      <c r="HB99">
        <v>0</v>
      </c>
      <c r="HC99">
        <v>0</v>
      </c>
      <c r="HD99">
        <v>0</v>
      </c>
      <c r="HE99">
        <v>0</v>
      </c>
      <c r="HF99">
        <v>0</v>
      </c>
      <c r="HG99">
        <v>0</v>
      </c>
      <c r="HH99">
        <v>0</v>
      </c>
      <c r="HI99">
        <v>0</v>
      </c>
      <c r="HJ99">
        <v>0</v>
      </c>
      <c r="HK99">
        <v>0</v>
      </c>
      <c r="HL99">
        <v>0</v>
      </c>
      <c r="HM99">
        <v>0</v>
      </c>
      <c r="HN99">
        <v>0</v>
      </c>
      <c r="HO99">
        <v>0</v>
      </c>
      <c r="HP99">
        <v>0</v>
      </c>
      <c r="HQ99">
        <v>0</v>
      </c>
      <c r="HR99">
        <v>0</v>
      </c>
      <c r="HS99">
        <v>0</v>
      </c>
      <c r="HT99">
        <v>0</v>
      </c>
      <c r="HU99">
        <v>0</v>
      </c>
      <c r="HV99">
        <v>0</v>
      </c>
      <c r="HW99">
        <v>0</v>
      </c>
      <c r="HX99">
        <v>0</v>
      </c>
      <c r="HY99">
        <v>0</v>
      </c>
      <c r="HZ99">
        <v>0</v>
      </c>
      <c r="IA99">
        <v>0</v>
      </c>
      <c r="IB99">
        <v>0</v>
      </c>
      <c r="IC99">
        <v>0</v>
      </c>
      <c r="ID99">
        <v>0</v>
      </c>
      <c r="IE99">
        <v>0</v>
      </c>
      <c r="IF99">
        <v>0</v>
      </c>
      <c r="IG99">
        <v>0</v>
      </c>
      <c r="IH99">
        <v>0</v>
      </c>
      <c r="II99">
        <v>0</v>
      </c>
      <c r="IJ99">
        <v>0</v>
      </c>
      <c r="IK99">
        <v>0</v>
      </c>
    </row>
    <row r="100" spans="1:245" hidden="1">
      <c r="A100" s="340" t="s">
        <v>632</v>
      </c>
      <c r="B100" t="s">
        <v>1023</v>
      </c>
      <c r="F100">
        <v>2</v>
      </c>
      <c r="G100" s="422"/>
      <c r="H100">
        <v>36</v>
      </c>
      <c r="J100" t="str">
        <f t="shared" si="3"/>
        <v>SDH100236</v>
      </c>
      <c r="K100">
        <v>915</v>
      </c>
      <c r="M100" s="340" t="s">
        <v>632</v>
      </c>
      <c r="N100" t="s">
        <v>1023</v>
      </c>
      <c r="O100">
        <v>2</v>
      </c>
      <c r="P100">
        <v>36</v>
      </c>
      <c r="Q100" s="183" t="str">
        <f t="shared" si="4"/>
        <v>SDH100236</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10000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s="131"/>
      <c r="DZ100" s="340" t="s">
        <v>632</v>
      </c>
      <c r="EA100" t="s">
        <v>1023</v>
      </c>
      <c r="EB100">
        <v>2</v>
      </c>
      <c r="EC100">
        <v>36</v>
      </c>
      <c r="ED100" s="183" t="str">
        <f t="shared" si="5"/>
        <v>SDH100236</v>
      </c>
      <c r="EE100">
        <v>10000</v>
      </c>
      <c r="EF100">
        <v>10000</v>
      </c>
      <c r="EG100">
        <v>10000</v>
      </c>
      <c r="EH100">
        <v>10000</v>
      </c>
      <c r="EI100">
        <v>10000</v>
      </c>
      <c r="EJ100">
        <v>10000</v>
      </c>
      <c r="EK100">
        <v>10000</v>
      </c>
      <c r="EL100">
        <v>10000</v>
      </c>
      <c r="EM100">
        <v>10000</v>
      </c>
      <c r="EN100">
        <v>10000</v>
      </c>
      <c r="EO100">
        <v>10000</v>
      </c>
      <c r="EP100">
        <v>10000</v>
      </c>
      <c r="EQ100">
        <v>10000</v>
      </c>
      <c r="ER100">
        <v>10000</v>
      </c>
      <c r="ES100">
        <v>10000</v>
      </c>
      <c r="ET100">
        <v>10000</v>
      </c>
      <c r="EU100">
        <v>10000</v>
      </c>
      <c r="EV100">
        <v>10000</v>
      </c>
      <c r="EW100">
        <v>10000</v>
      </c>
      <c r="EX100">
        <v>10000</v>
      </c>
      <c r="EY100">
        <v>10000</v>
      </c>
      <c r="EZ100">
        <v>10000</v>
      </c>
      <c r="FA100">
        <v>10000</v>
      </c>
      <c r="FB100">
        <v>10000</v>
      </c>
      <c r="FC100">
        <v>10000</v>
      </c>
      <c r="FD100">
        <v>0</v>
      </c>
      <c r="FE100">
        <v>0</v>
      </c>
      <c r="FF100">
        <v>0</v>
      </c>
      <c r="FG100">
        <v>0</v>
      </c>
      <c r="FH100">
        <v>0</v>
      </c>
      <c r="FI100">
        <v>0</v>
      </c>
      <c r="FJ100">
        <v>0</v>
      </c>
      <c r="FK100">
        <v>0</v>
      </c>
      <c r="FL100">
        <v>0</v>
      </c>
      <c r="FM100">
        <v>0</v>
      </c>
      <c r="FN100">
        <v>0</v>
      </c>
      <c r="FO100">
        <v>0</v>
      </c>
      <c r="FP100">
        <v>0</v>
      </c>
      <c r="FQ100">
        <v>0</v>
      </c>
      <c r="FR100">
        <v>0</v>
      </c>
      <c r="FS100">
        <v>0</v>
      </c>
      <c r="FT100">
        <v>0</v>
      </c>
      <c r="FU100">
        <v>0</v>
      </c>
      <c r="FV100">
        <v>0</v>
      </c>
      <c r="FW100">
        <v>0</v>
      </c>
      <c r="FX100">
        <v>0</v>
      </c>
      <c r="FY100">
        <v>0</v>
      </c>
      <c r="FZ100">
        <v>0</v>
      </c>
      <c r="GA100">
        <v>0</v>
      </c>
      <c r="GB100">
        <v>0</v>
      </c>
      <c r="GC100">
        <v>0</v>
      </c>
      <c r="GD100">
        <v>0</v>
      </c>
      <c r="GE100">
        <v>0</v>
      </c>
      <c r="GF100">
        <v>0</v>
      </c>
      <c r="GG100">
        <v>0</v>
      </c>
      <c r="GH100">
        <v>0</v>
      </c>
      <c r="GI100">
        <v>0</v>
      </c>
      <c r="GJ100">
        <v>0</v>
      </c>
      <c r="GK100">
        <v>0</v>
      </c>
      <c r="GL100">
        <v>0</v>
      </c>
      <c r="GM100">
        <v>0</v>
      </c>
      <c r="GN100">
        <v>0</v>
      </c>
      <c r="GO100">
        <v>0</v>
      </c>
      <c r="GP100">
        <v>0</v>
      </c>
      <c r="GQ100">
        <v>0</v>
      </c>
      <c r="GR100">
        <v>0</v>
      </c>
      <c r="GS100">
        <v>0</v>
      </c>
      <c r="GT100">
        <v>0</v>
      </c>
      <c r="GU100">
        <v>0</v>
      </c>
      <c r="GV100">
        <v>0</v>
      </c>
      <c r="GW100">
        <v>0</v>
      </c>
      <c r="GX100">
        <v>0</v>
      </c>
      <c r="GY100">
        <v>0</v>
      </c>
      <c r="GZ100">
        <v>0</v>
      </c>
      <c r="HA100">
        <v>0</v>
      </c>
      <c r="HB100">
        <v>0</v>
      </c>
      <c r="HC100">
        <v>0</v>
      </c>
      <c r="HD100">
        <v>0</v>
      </c>
      <c r="HE100">
        <v>0</v>
      </c>
      <c r="HF100">
        <v>0</v>
      </c>
      <c r="HG100">
        <v>0</v>
      </c>
      <c r="HH100">
        <v>0</v>
      </c>
      <c r="HI100">
        <v>0</v>
      </c>
      <c r="HJ100">
        <v>0</v>
      </c>
      <c r="HK100">
        <v>0</v>
      </c>
      <c r="HL100">
        <v>0</v>
      </c>
      <c r="HM100">
        <v>0</v>
      </c>
      <c r="HN100">
        <v>0</v>
      </c>
      <c r="HO100">
        <v>0</v>
      </c>
      <c r="HP100">
        <v>0</v>
      </c>
      <c r="HQ100">
        <v>0</v>
      </c>
      <c r="HR100">
        <v>0</v>
      </c>
      <c r="HS100">
        <v>0</v>
      </c>
      <c r="HT100">
        <v>0</v>
      </c>
      <c r="HU100">
        <v>0</v>
      </c>
      <c r="HV100">
        <v>0</v>
      </c>
      <c r="HW100">
        <v>0</v>
      </c>
      <c r="HX100">
        <v>0</v>
      </c>
      <c r="HY100">
        <v>0</v>
      </c>
      <c r="HZ100">
        <v>0</v>
      </c>
      <c r="IA100">
        <v>0</v>
      </c>
      <c r="IB100">
        <v>0</v>
      </c>
      <c r="IC100">
        <v>0</v>
      </c>
      <c r="ID100">
        <v>0</v>
      </c>
      <c r="IE100">
        <v>0</v>
      </c>
      <c r="IF100">
        <v>0</v>
      </c>
      <c r="IG100">
        <v>0</v>
      </c>
      <c r="IH100">
        <v>0</v>
      </c>
      <c r="II100">
        <v>0</v>
      </c>
      <c r="IJ100">
        <v>0</v>
      </c>
      <c r="IK100">
        <v>0</v>
      </c>
    </row>
    <row r="101" spans="1:245" hidden="1">
      <c r="A101" s="340" t="s">
        <v>632</v>
      </c>
      <c r="B101" t="s">
        <v>1023</v>
      </c>
      <c r="F101">
        <v>2</v>
      </c>
      <c r="G101" s="422"/>
      <c r="H101">
        <v>37</v>
      </c>
      <c r="J101" t="str">
        <f t="shared" si="3"/>
        <v>SDH100237</v>
      </c>
      <c r="K101">
        <v>915</v>
      </c>
      <c r="M101" s="340" t="s">
        <v>632</v>
      </c>
      <c r="N101" t="s">
        <v>1023</v>
      </c>
      <c r="O101">
        <v>2</v>
      </c>
      <c r="P101">
        <v>37</v>
      </c>
      <c r="Q101" s="183" t="str">
        <f t="shared" si="4"/>
        <v>SDH100237</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10000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s="131"/>
      <c r="DZ101" s="340" t="s">
        <v>632</v>
      </c>
      <c r="EA101" t="s">
        <v>1023</v>
      </c>
      <c r="EB101">
        <v>2</v>
      </c>
      <c r="EC101">
        <v>37</v>
      </c>
      <c r="ED101" s="183" t="str">
        <f t="shared" si="5"/>
        <v>SDH100237</v>
      </c>
      <c r="EE101">
        <v>10000</v>
      </c>
      <c r="EF101">
        <v>10000</v>
      </c>
      <c r="EG101">
        <v>10000</v>
      </c>
      <c r="EH101">
        <v>10000</v>
      </c>
      <c r="EI101">
        <v>10000</v>
      </c>
      <c r="EJ101">
        <v>10000</v>
      </c>
      <c r="EK101">
        <v>10000</v>
      </c>
      <c r="EL101">
        <v>10000</v>
      </c>
      <c r="EM101">
        <v>10000</v>
      </c>
      <c r="EN101">
        <v>10000</v>
      </c>
      <c r="EO101">
        <v>10000</v>
      </c>
      <c r="EP101">
        <v>10000</v>
      </c>
      <c r="EQ101">
        <v>10000</v>
      </c>
      <c r="ER101">
        <v>10000</v>
      </c>
      <c r="ES101">
        <v>10000</v>
      </c>
      <c r="ET101">
        <v>10000</v>
      </c>
      <c r="EU101">
        <v>10000</v>
      </c>
      <c r="EV101">
        <v>10000</v>
      </c>
      <c r="EW101">
        <v>10000</v>
      </c>
      <c r="EX101">
        <v>10000</v>
      </c>
      <c r="EY101">
        <v>10000</v>
      </c>
      <c r="EZ101">
        <v>10000</v>
      </c>
      <c r="FA101">
        <v>10000</v>
      </c>
      <c r="FB101">
        <v>10000</v>
      </c>
      <c r="FC101">
        <v>10000</v>
      </c>
      <c r="FD101">
        <v>0</v>
      </c>
      <c r="FE101">
        <v>0</v>
      </c>
      <c r="FF101">
        <v>0</v>
      </c>
      <c r="FG101">
        <v>0</v>
      </c>
      <c r="FH101">
        <v>0</v>
      </c>
      <c r="FI101">
        <v>0</v>
      </c>
      <c r="FJ101">
        <v>0</v>
      </c>
      <c r="FK101">
        <v>0</v>
      </c>
      <c r="FL101">
        <v>0</v>
      </c>
      <c r="FM101">
        <v>0</v>
      </c>
      <c r="FN101">
        <v>0</v>
      </c>
      <c r="FO101">
        <v>0</v>
      </c>
      <c r="FP101">
        <v>0</v>
      </c>
      <c r="FQ101">
        <v>0</v>
      </c>
      <c r="FR101">
        <v>0</v>
      </c>
      <c r="FS101">
        <v>0</v>
      </c>
      <c r="FT101">
        <v>0</v>
      </c>
      <c r="FU101">
        <v>0</v>
      </c>
      <c r="FV101">
        <v>0</v>
      </c>
      <c r="FW101">
        <v>0</v>
      </c>
      <c r="FX101">
        <v>0</v>
      </c>
      <c r="FY101">
        <v>0</v>
      </c>
      <c r="FZ101">
        <v>0</v>
      </c>
      <c r="GA101">
        <v>0</v>
      </c>
      <c r="GB101">
        <v>0</v>
      </c>
      <c r="GC101">
        <v>0</v>
      </c>
      <c r="GD101">
        <v>0</v>
      </c>
      <c r="GE101">
        <v>0</v>
      </c>
      <c r="GF101">
        <v>0</v>
      </c>
      <c r="GG101">
        <v>0</v>
      </c>
      <c r="GH101">
        <v>0</v>
      </c>
      <c r="GI101">
        <v>0</v>
      </c>
      <c r="GJ101">
        <v>0</v>
      </c>
      <c r="GK101">
        <v>0</v>
      </c>
      <c r="GL101">
        <v>0</v>
      </c>
      <c r="GM101">
        <v>0</v>
      </c>
      <c r="GN101">
        <v>0</v>
      </c>
      <c r="GO101">
        <v>0</v>
      </c>
      <c r="GP101">
        <v>0</v>
      </c>
      <c r="GQ101">
        <v>0</v>
      </c>
      <c r="GR101">
        <v>0</v>
      </c>
      <c r="GS101">
        <v>0</v>
      </c>
      <c r="GT101">
        <v>0</v>
      </c>
      <c r="GU101">
        <v>0</v>
      </c>
      <c r="GV101">
        <v>0</v>
      </c>
      <c r="GW101">
        <v>0</v>
      </c>
      <c r="GX101">
        <v>0</v>
      </c>
      <c r="GY101">
        <v>0</v>
      </c>
      <c r="GZ101">
        <v>0</v>
      </c>
      <c r="HA101">
        <v>0</v>
      </c>
      <c r="HB101">
        <v>0</v>
      </c>
      <c r="HC101">
        <v>0</v>
      </c>
      <c r="HD101">
        <v>0</v>
      </c>
      <c r="HE101">
        <v>0</v>
      </c>
      <c r="HF101">
        <v>0</v>
      </c>
      <c r="HG101">
        <v>0</v>
      </c>
      <c r="HH101">
        <v>0</v>
      </c>
      <c r="HI101">
        <v>0</v>
      </c>
      <c r="HJ101">
        <v>0</v>
      </c>
      <c r="HK101">
        <v>0</v>
      </c>
      <c r="HL101">
        <v>0</v>
      </c>
      <c r="HM101">
        <v>0</v>
      </c>
      <c r="HN101">
        <v>0</v>
      </c>
      <c r="HO101">
        <v>0</v>
      </c>
      <c r="HP101">
        <v>0</v>
      </c>
      <c r="HQ101">
        <v>0</v>
      </c>
      <c r="HR101">
        <v>0</v>
      </c>
      <c r="HS101">
        <v>0</v>
      </c>
      <c r="HT101">
        <v>0</v>
      </c>
      <c r="HU101">
        <v>0</v>
      </c>
      <c r="HV101">
        <v>0</v>
      </c>
      <c r="HW101">
        <v>0</v>
      </c>
      <c r="HX101">
        <v>0</v>
      </c>
      <c r="HY101">
        <v>0</v>
      </c>
      <c r="HZ101">
        <v>0</v>
      </c>
      <c r="IA101">
        <v>0</v>
      </c>
      <c r="IB101">
        <v>0</v>
      </c>
      <c r="IC101">
        <v>0</v>
      </c>
      <c r="ID101">
        <v>0</v>
      </c>
      <c r="IE101">
        <v>0</v>
      </c>
      <c r="IF101">
        <v>0</v>
      </c>
      <c r="IG101">
        <v>0</v>
      </c>
      <c r="IH101">
        <v>0</v>
      </c>
      <c r="II101">
        <v>0</v>
      </c>
      <c r="IJ101">
        <v>0</v>
      </c>
      <c r="IK101">
        <v>0</v>
      </c>
    </row>
    <row r="102" spans="1:245" hidden="1">
      <c r="A102" s="340" t="s">
        <v>632</v>
      </c>
      <c r="B102" t="s">
        <v>1023</v>
      </c>
      <c r="F102">
        <v>2</v>
      </c>
      <c r="G102" s="422"/>
      <c r="H102">
        <v>38</v>
      </c>
      <c r="J102" t="str">
        <f t="shared" si="3"/>
        <v>SDH100238</v>
      </c>
      <c r="K102">
        <v>915</v>
      </c>
      <c r="M102" s="340" t="s">
        <v>632</v>
      </c>
      <c r="N102" t="s">
        <v>1023</v>
      </c>
      <c r="O102">
        <v>2</v>
      </c>
      <c r="P102">
        <v>38</v>
      </c>
      <c r="Q102" s="183" t="str">
        <f t="shared" si="4"/>
        <v>SDH100238</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10000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s="131"/>
      <c r="DZ102" s="340" t="s">
        <v>632</v>
      </c>
      <c r="EA102" t="s">
        <v>1023</v>
      </c>
      <c r="EB102">
        <v>2</v>
      </c>
      <c r="EC102">
        <v>38</v>
      </c>
      <c r="ED102" s="183" t="str">
        <f t="shared" si="5"/>
        <v>SDH100238</v>
      </c>
      <c r="EE102">
        <v>10000</v>
      </c>
      <c r="EF102">
        <v>10000</v>
      </c>
      <c r="EG102">
        <v>10000</v>
      </c>
      <c r="EH102">
        <v>10000</v>
      </c>
      <c r="EI102">
        <v>10000</v>
      </c>
      <c r="EJ102">
        <v>10000</v>
      </c>
      <c r="EK102">
        <v>10000</v>
      </c>
      <c r="EL102">
        <v>10000</v>
      </c>
      <c r="EM102">
        <v>10000</v>
      </c>
      <c r="EN102">
        <v>10000</v>
      </c>
      <c r="EO102">
        <v>10000</v>
      </c>
      <c r="EP102">
        <v>10000</v>
      </c>
      <c r="EQ102">
        <v>10000</v>
      </c>
      <c r="ER102">
        <v>10000</v>
      </c>
      <c r="ES102">
        <v>10000</v>
      </c>
      <c r="ET102">
        <v>10000</v>
      </c>
      <c r="EU102">
        <v>10000</v>
      </c>
      <c r="EV102">
        <v>10000</v>
      </c>
      <c r="EW102">
        <v>10000</v>
      </c>
      <c r="EX102">
        <v>10000</v>
      </c>
      <c r="EY102">
        <v>10000</v>
      </c>
      <c r="EZ102">
        <v>10000</v>
      </c>
      <c r="FA102">
        <v>10000</v>
      </c>
      <c r="FB102">
        <v>10000</v>
      </c>
      <c r="FC102">
        <v>10000</v>
      </c>
      <c r="FD102">
        <v>0</v>
      </c>
      <c r="FE102">
        <v>0</v>
      </c>
      <c r="FF102">
        <v>0</v>
      </c>
      <c r="FG102">
        <v>0</v>
      </c>
      <c r="FH102">
        <v>0</v>
      </c>
      <c r="FI102">
        <v>0</v>
      </c>
      <c r="FJ102">
        <v>0</v>
      </c>
      <c r="FK102">
        <v>0</v>
      </c>
      <c r="FL102">
        <v>0</v>
      </c>
      <c r="FM102">
        <v>0</v>
      </c>
      <c r="FN102">
        <v>0</v>
      </c>
      <c r="FO102">
        <v>0</v>
      </c>
      <c r="FP102">
        <v>0</v>
      </c>
      <c r="FQ102">
        <v>0</v>
      </c>
      <c r="FR102">
        <v>0</v>
      </c>
      <c r="FS102">
        <v>0</v>
      </c>
      <c r="FT102">
        <v>0</v>
      </c>
      <c r="FU102">
        <v>0</v>
      </c>
      <c r="FV102">
        <v>0</v>
      </c>
      <c r="FW102">
        <v>0</v>
      </c>
      <c r="FX102">
        <v>0</v>
      </c>
      <c r="FY102">
        <v>0</v>
      </c>
      <c r="FZ102">
        <v>0</v>
      </c>
      <c r="GA102">
        <v>0</v>
      </c>
      <c r="GB102">
        <v>0</v>
      </c>
      <c r="GC102">
        <v>0</v>
      </c>
      <c r="GD102">
        <v>0</v>
      </c>
      <c r="GE102">
        <v>0</v>
      </c>
      <c r="GF102">
        <v>0</v>
      </c>
      <c r="GG102">
        <v>0</v>
      </c>
      <c r="GH102">
        <v>0</v>
      </c>
      <c r="GI102">
        <v>0</v>
      </c>
      <c r="GJ102">
        <v>0</v>
      </c>
      <c r="GK102">
        <v>0</v>
      </c>
      <c r="GL102">
        <v>0</v>
      </c>
      <c r="GM102">
        <v>0</v>
      </c>
      <c r="GN102">
        <v>0</v>
      </c>
      <c r="GO102">
        <v>0</v>
      </c>
      <c r="GP102">
        <v>0</v>
      </c>
      <c r="GQ102">
        <v>0</v>
      </c>
      <c r="GR102">
        <v>0</v>
      </c>
      <c r="GS102">
        <v>0</v>
      </c>
      <c r="GT102">
        <v>0</v>
      </c>
      <c r="GU102">
        <v>0</v>
      </c>
      <c r="GV102">
        <v>0</v>
      </c>
      <c r="GW102">
        <v>0</v>
      </c>
      <c r="GX102">
        <v>0</v>
      </c>
      <c r="GY102">
        <v>0</v>
      </c>
      <c r="GZ102">
        <v>0</v>
      </c>
      <c r="HA102">
        <v>0</v>
      </c>
      <c r="HB102">
        <v>0</v>
      </c>
      <c r="HC102">
        <v>0</v>
      </c>
      <c r="HD102">
        <v>0</v>
      </c>
      <c r="HE102">
        <v>0</v>
      </c>
      <c r="HF102">
        <v>0</v>
      </c>
      <c r="HG102">
        <v>0</v>
      </c>
      <c r="HH102">
        <v>0</v>
      </c>
      <c r="HI102">
        <v>0</v>
      </c>
      <c r="HJ102">
        <v>0</v>
      </c>
      <c r="HK102">
        <v>0</v>
      </c>
      <c r="HL102">
        <v>0</v>
      </c>
      <c r="HM102">
        <v>0</v>
      </c>
      <c r="HN102">
        <v>0</v>
      </c>
      <c r="HO102">
        <v>0</v>
      </c>
      <c r="HP102">
        <v>0</v>
      </c>
      <c r="HQ102">
        <v>0</v>
      </c>
      <c r="HR102">
        <v>0</v>
      </c>
      <c r="HS102">
        <v>0</v>
      </c>
      <c r="HT102">
        <v>0</v>
      </c>
      <c r="HU102">
        <v>0</v>
      </c>
      <c r="HV102">
        <v>0</v>
      </c>
      <c r="HW102">
        <v>0</v>
      </c>
      <c r="HX102">
        <v>0</v>
      </c>
      <c r="HY102">
        <v>0</v>
      </c>
      <c r="HZ102">
        <v>0</v>
      </c>
      <c r="IA102">
        <v>0</v>
      </c>
      <c r="IB102">
        <v>0</v>
      </c>
      <c r="IC102">
        <v>0</v>
      </c>
      <c r="ID102">
        <v>0</v>
      </c>
      <c r="IE102">
        <v>0</v>
      </c>
      <c r="IF102">
        <v>0</v>
      </c>
      <c r="IG102">
        <v>0</v>
      </c>
      <c r="IH102">
        <v>0</v>
      </c>
      <c r="II102">
        <v>0</v>
      </c>
      <c r="IJ102">
        <v>0</v>
      </c>
      <c r="IK102">
        <v>0</v>
      </c>
    </row>
    <row r="103" spans="1:245" hidden="1">
      <c r="A103" s="340" t="s">
        <v>632</v>
      </c>
      <c r="B103" t="s">
        <v>1023</v>
      </c>
      <c r="F103">
        <v>2</v>
      </c>
      <c r="G103" s="422"/>
      <c r="H103">
        <v>39</v>
      </c>
      <c r="J103" t="str">
        <f t="shared" si="3"/>
        <v>SDH100239</v>
      </c>
      <c r="K103">
        <v>915</v>
      </c>
      <c r="M103" s="340" t="s">
        <v>632</v>
      </c>
      <c r="N103" t="s">
        <v>1023</v>
      </c>
      <c r="O103">
        <v>2</v>
      </c>
      <c r="P103">
        <v>39</v>
      </c>
      <c r="Q103" s="183" t="str">
        <f t="shared" si="4"/>
        <v>SDH100239</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10000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s="131"/>
      <c r="DZ103" s="340" t="s">
        <v>632</v>
      </c>
      <c r="EA103" t="s">
        <v>1023</v>
      </c>
      <c r="EB103">
        <v>2</v>
      </c>
      <c r="EC103">
        <v>39</v>
      </c>
      <c r="ED103" s="183" t="str">
        <f t="shared" si="5"/>
        <v>SDH100239</v>
      </c>
      <c r="EE103">
        <v>10000</v>
      </c>
      <c r="EF103">
        <v>10000</v>
      </c>
      <c r="EG103">
        <v>10000</v>
      </c>
      <c r="EH103">
        <v>10000</v>
      </c>
      <c r="EI103">
        <v>10000</v>
      </c>
      <c r="EJ103">
        <v>10000</v>
      </c>
      <c r="EK103">
        <v>10000</v>
      </c>
      <c r="EL103">
        <v>10000</v>
      </c>
      <c r="EM103">
        <v>10000</v>
      </c>
      <c r="EN103">
        <v>10000</v>
      </c>
      <c r="EO103">
        <v>10000</v>
      </c>
      <c r="EP103">
        <v>10000</v>
      </c>
      <c r="EQ103">
        <v>10000</v>
      </c>
      <c r="ER103">
        <v>10000</v>
      </c>
      <c r="ES103">
        <v>10000</v>
      </c>
      <c r="ET103">
        <v>10000</v>
      </c>
      <c r="EU103">
        <v>10000</v>
      </c>
      <c r="EV103">
        <v>10000</v>
      </c>
      <c r="EW103">
        <v>10000</v>
      </c>
      <c r="EX103">
        <v>10000</v>
      </c>
      <c r="EY103">
        <v>10000</v>
      </c>
      <c r="EZ103">
        <v>10000</v>
      </c>
      <c r="FA103">
        <v>10000</v>
      </c>
      <c r="FB103">
        <v>10000</v>
      </c>
      <c r="FC103">
        <v>10000</v>
      </c>
      <c r="FD103">
        <v>0</v>
      </c>
      <c r="FE103">
        <v>0</v>
      </c>
      <c r="FF103">
        <v>0</v>
      </c>
      <c r="FG103">
        <v>0</v>
      </c>
      <c r="FH103">
        <v>0</v>
      </c>
      <c r="FI103">
        <v>0</v>
      </c>
      <c r="FJ103">
        <v>0</v>
      </c>
      <c r="FK103">
        <v>0</v>
      </c>
      <c r="FL103">
        <v>0</v>
      </c>
      <c r="FM103">
        <v>0</v>
      </c>
      <c r="FN103">
        <v>0</v>
      </c>
      <c r="FO103">
        <v>0</v>
      </c>
      <c r="FP103">
        <v>0</v>
      </c>
      <c r="FQ103">
        <v>0</v>
      </c>
      <c r="FR103">
        <v>0</v>
      </c>
      <c r="FS103">
        <v>0</v>
      </c>
      <c r="FT103">
        <v>0</v>
      </c>
      <c r="FU103">
        <v>0</v>
      </c>
      <c r="FV103">
        <v>0</v>
      </c>
      <c r="FW103">
        <v>0</v>
      </c>
      <c r="FX103">
        <v>0</v>
      </c>
      <c r="FY103">
        <v>0</v>
      </c>
      <c r="FZ103">
        <v>0</v>
      </c>
      <c r="GA103">
        <v>0</v>
      </c>
      <c r="GB103">
        <v>0</v>
      </c>
      <c r="GC103">
        <v>0</v>
      </c>
      <c r="GD103">
        <v>0</v>
      </c>
      <c r="GE103">
        <v>0</v>
      </c>
      <c r="GF103">
        <v>0</v>
      </c>
      <c r="GG103">
        <v>0</v>
      </c>
      <c r="GH103">
        <v>0</v>
      </c>
      <c r="GI103">
        <v>0</v>
      </c>
      <c r="GJ103">
        <v>0</v>
      </c>
      <c r="GK103">
        <v>0</v>
      </c>
      <c r="GL103">
        <v>0</v>
      </c>
      <c r="GM103">
        <v>0</v>
      </c>
      <c r="GN103">
        <v>0</v>
      </c>
      <c r="GO103">
        <v>0</v>
      </c>
      <c r="GP103">
        <v>0</v>
      </c>
      <c r="GQ103">
        <v>0</v>
      </c>
      <c r="GR103">
        <v>0</v>
      </c>
      <c r="GS103">
        <v>0</v>
      </c>
      <c r="GT103">
        <v>0</v>
      </c>
      <c r="GU103">
        <v>0</v>
      </c>
      <c r="GV103">
        <v>0</v>
      </c>
      <c r="GW103">
        <v>0</v>
      </c>
      <c r="GX103">
        <v>0</v>
      </c>
      <c r="GY103">
        <v>0</v>
      </c>
      <c r="GZ103">
        <v>0</v>
      </c>
      <c r="HA103">
        <v>0</v>
      </c>
      <c r="HB103">
        <v>0</v>
      </c>
      <c r="HC103">
        <v>0</v>
      </c>
      <c r="HD103">
        <v>0</v>
      </c>
      <c r="HE103">
        <v>0</v>
      </c>
      <c r="HF103">
        <v>0</v>
      </c>
      <c r="HG103">
        <v>0</v>
      </c>
      <c r="HH103">
        <v>0</v>
      </c>
      <c r="HI103">
        <v>0</v>
      </c>
      <c r="HJ103">
        <v>0</v>
      </c>
      <c r="HK103">
        <v>0</v>
      </c>
      <c r="HL103">
        <v>0</v>
      </c>
      <c r="HM103">
        <v>0</v>
      </c>
      <c r="HN103">
        <v>0</v>
      </c>
      <c r="HO103">
        <v>0</v>
      </c>
      <c r="HP103">
        <v>0</v>
      </c>
      <c r="HQ103">
        <v>0</v>
      </c>
      <c r="HR103">
        <v>0</v>
      </c>
      <c r="HS103">
        <v>0</v>
      </c>
      <c r="HT103">
        <v>0</v>
      </c>
      <c r="HU103">
        <v>0</v>
      </c>
      <c r="HV103">
        <v>0</v>
      </c>
      <c r="HW103">
        <v>0</v>
      </c>
      <c r="HX103">
        <v>0</v>
      </c>
      <c r="HY103">
        <v>0</v>
      </c>
      <c r="HZ103">
        <v>0</v>
      </c>
      <c r="IA103">
        <v>0</v>
      </c>
      <c r="IB103">
        <v>0</v>
      </c>
      <c r="IC103">
        <v>0</v>
      </c>
      <c r="ID103">
        <v>0</v>
      </c>
      <c r="IE103">
        <v>0</v>
      </c>
      <c r="IF103">
        <v>0</v>
      </c>
      <c r="IG103">
        <v>0</v>
      </c>
      <c r="IH103">
        <v>0</v>
      </c>
      <c r="II103">
        <v>0</v>
      </c>
      <c r="IJ103">
        <v>0</v>
      </c>
      <c r="IK103">
        <v>0</v>
      </c>
    </row>
    <row r="104" spans="1:245" hidden="1">
      <c r="A104" s="340"/>
      <c r="B104" t="s">
        <v>1023</v>
      </c>
      <c r="F104">
        <v>2</v>
      </c>
      <c r="G104" s="422"/>
      <c r="H104">
        <v>40</v>
      </c>
      <c r="J104" t="str">
        <f t="shared" si="3"/>
        <v>SDH100240</v>
      </c>
      <c r="K104">
        <v>920</v>
      </c>
      <c r="M104" s="340"/>
      <c r="N104" t="s">
        <v>1023</v>
      </c>
      <c r="O104">
        <v>2</v>
      </c>
      <c r="P104">
        <v>40</v>
      </c>
      <c r="Q104" s="183" t="str">
        <f t="shared" si="4"/>
        <v>SDH100240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10000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s="131"/>
      <c r="DZ104" s="340"/>
      <c r="EA104" t="s">
        <v>1023</v>
      </c>
      <c r="EB104">
        <v>2</v>
      </c>
      <c r="EC104">
        <v>40</v>
      </c>
      <c r="ED104" s="183" t="str">
        <f t="shared" si="5"/>
        <v>SDH100240</v>
      </c>
      <c r="EE104">
        <v>10000</v>
      </c>
      <c r="EF104">
        <v>10000</v>
      </c>
      <c r="EG104">
        <v>10000</v>
      </c>
      <c r="EH104">
        <v>10000</v>
      </c>
      <c r="EI104">
        <v>10000</v>
      </c>
      <c r="EJ104">
        <v>10000</v>
      </c>
      <c r="EK104">
        <v>10000</v>
      </c>
      <c r="EL104">
        <v>10000</v>
      </c>
      <c r="EM104">
        <v>10000</v>
      </c>
      <c r="EN104">
        <v>10000</v>
      </c>
      <c r="EO104">
        <v>10000</v>
      </c>
      <c r="EP104">
        <v>10000</v>
      </c>
      <c r="EQ104">
        <v>10000</v>
      </c>
      <c r="ER104">
        <v>10000</v>
      </c>
      <c r="ES104">
        <v>10000</v>
      </c>
      <c r="ET104">
        <v>10000</v>
      </c>
      <c r="EU104">
        <v>10000</v>
      </c>
      <c r="EV104">
        <v>10000</v>
      </c>
      <c r="EW104">
        <v>10000</v>
      </c>
      <c r="EX104">
        <v>10000</v>
      </c>
      <c r="EY104">
        <v>10000</v>
      </c>
      <c r="EZ104">
        <v>10000</v>
      </c>
      <c r="FA104">
        <v>10000</v>
      </c>
      <c r="FB104">
        <v>10000</v>
      </c>
      <c r="FC104">
        <v>10000</v>
      </c>
      <c r="FD104">
        <v>0</v>
      </c>
      <c r="FE104">
        <v>0</v>
      </c>
      <c r="FF104">
        <v>0</v>
      </c>
      <c r="FG104">
        <v>0</v>
      </c>
      <c r="FH104">
        <v>0</v>
      </c>
      <c r="FI104">
        <v>0</v>
      </c>
      <c r="FJ104">
        <v>0</v>
      </c>
      <c r="FK104">
        <v>0</v>
      </c>
      <c r="FL104">
        <v>0</v>
      </c>
      <c r="FM104">
        <v>0</v>
      </c>
      <c r="FN104">
        <v>0</v>
      </c>
      <c r="FO104">
        <v>0</v>
      </c>
      <c r="FP104">
        <v>0</v>
      </c>
      <c r="FQ104">
        <v>0</v>
      </c>
      <c r="FR104">
        <v>0</v>
      </c>
      <c r="FS104">
        <v>0</v>
      </c>
      <c r="FT104">
        <v>0</v>
      </c>
      <c r="FU104">
        <v>0</v>
      </c>
      <c r="FV104">
        <v>0</v>
      </c>
      <c r="FW104">
        <v>0</v>
      </c>
      <c r="FX104">
        <v>0</v>
      </c>
      <c r="FY104">
        <v>0</v>
      </c>
      <c r="FZ104">
        <v>0</v>
      </c>
      <c r="GA104">
        <v>0</v>
      </c>
      <c r="GB104">
        <v>0</v>
      </c>
      <c r="GC104">
        <v>0</v>
      </c>
      <c r="GD104">
        <v>0</v>
      </c>
      <c r="GE104">
        <v>0</v>
      </c>
      <c r="GF104">
        <v>0</v>
      </c>
      <c r="GG104">
        <v>0</v>
      </c>
      <c r="GH104">
        <v>0</v>
      </c>
      <c r="GI104">
        <v>0</v>
      </c>
      <c r="GJ104">
        <v>0</v>
      </c>
      <c r="GK104">
        <v>0</v>
      </c>
      <c r="GL104">
        <v>0</v>
      </c>
      <c r="GM104">
        <v>0</v>
      </c>
      <c r="GN104">
        <v>0</v>
      </c>
      <c r="GO104">
        <v>0</v>
      </c>
      <c r="GP104">
        <v>0</v>
      </c>
      <c r="GQ104">
        <v>0</v>
      </c>
      <c r="GR104">
        <v>0</v>
      </c>
      <c r="GS104">
        <v>0</v>
      </c>
      <c r="GT104">
        <v>0</v>
      </c>
      <c r="GU104">
        <v>0</v>
      </c>
      <c r="GV104">
        <v>0</v>
      </c>
      <c r="GW104">
        <v>0</v>
      </c>
      <c r="GX104">
        <v>0</v>
      </c>
      <c r="GY104">
        <v>0</v>
      </c>
      <c r="GZ104">
        <v>0</v>
      </c>
      <c r="HA104">
        <v>0</v>
      </c>
      <c r="HB104">
        <v>0</v>
      </c>
      <c r="HC104">
        <v>0</v>
      </c>
      <c r="HD104">
        <v>0</v>
      </c>
      <c r="HE104">
        <v>0</v>
      </c>
      <c r="HF104">
        <v>0</v>
      </c>
      <c r="HG104">
        <v>0</v>
      </c>
      <c r="HH104">
        <v>0</v>
      </c>
      <c r="HI104">
        <v>0</v>
      </c>
      <c r="HJ104">
        <v>0</v>
      </c>
      <c r="HK104">
        <v>0</v>
      </c>
      <c r="HL104">
        <v>0</v>
      </c>
      <c r="HM104">
        <v>0</v>
      </c>
      <c r="HN104">
        <v>0</v>
      </c>
      <c r="HO104">
        <v>0</v>
      </c>
      <c r="HP104">
        <v>0</v>
      </c>
      <c r="HQ104">
        <v>0</v>
      </c>
      <c r="HR104">
        <v>0</v>
      </c>
      <c r="HS104">
        <v>0</v>
      </c>
      <c r="HT104">
        <v>0</v>
      </c>
      <c r="HU104">
        <v>0</v>
      </c>
      <c r="HV104">
        <v>0</v>
      </c>
      <c r="HW104">
        <v>0</v>
      </c>
      <c r="HX104">
        <v>0</v>
      </c>
      <c r="HY104">
        <v>0</v>
      </c>
      <c r="HZ104">
        <v>0</v>
      </c>
      <c r="IA104">
        <v>0</v>
      </c>
      <c r="IB104">
        <v>0</v>
      </c>
      <c r="IC104">
        <v>0</v>
      </c>
      <c r="ID104">
        <v>0</v>
      </c>
      <c r="IE104">
        <v>0</v>
      </c>
      <c r="IF104">
        <v>0</v>
      </c>
      <c r="IG104">
        <v>0</v>
      </c>
      <c r="IH104">
        <v>0</v>
      </c>
      <c r="II104">
        <v>0</v>
      </c>
      <c r="IJ104">
        <v>0</v>
      </c>
      <c r="IK104">
        <v>0</v>
      </c>
    </row>
    <row r="105" spans="1:245" hidden="1">
      <c r="A105" s="340"/>
      <c r="B105" t="s">
        <v>1023</v>
      </c>
      <c r="F105">
        <v>2</v>
      </c>
      <c r="G105" s="422"/>
      <c r="H105">
        <v>41</v>
      </c>
      <c r="J105" t="str">
        <f t="shared" si="3"/>
        <v>SDH100241</v>
      </c>
      <c r="K105">
        <v>930</v>
      </c>
      <c r="M105" s="340"/>
      <c r="N105" t="s">
        <v>1023</v>
      </c>
      <c r="O105">
        <v>2</v>
      </c>
      <c r="P105">
        <v>41</v>
      </c>
      <c r="Q105" s="183" t="str">
        <f t="shared" si="4"/>
        <v>SDH100241</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10000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s="131"/>
      <c r="DZ105" s="340"/>
      <c r="EA105" t="s">
        <v>1023</v>
      </c>
      <c r="EB105">
        <v>2</v>
      </c>
      <c r="EC105">
        <v>41</v>
      </c>
      <c r="ED105" s="183" t="str">
        <f t="shared" si="5"/>
        <v>SDH100241</v>
      </c>
      <c r="EE105">
        <v>10000</v>
      </c>
      <c r="EF105">
        <v>10000</v>
      </c>
      <c r="EG105">
        <v>10000</v>
      </c>
      <c r="EH105">
        <v>10000</v>
      </c>
      <c r="EI105">
        <v>10000</v>
      </c>
      <c r="EJ105">
        <v>10000</v>
      </c>
      <c r="EK105">
        <v>10000</v>
      </c>
      <c r="EL105">
        <v>10000</v>
      </c>
      <c r="EM105">
        <v>10000</v>
      </c>
      <c r="EN105">
        <v>10000</v>
      </c>
      <c r="EO105">
        <v>10000</v>
      </c>
      <c r="EP105">
        <v>10000</v>
      </c>
      <c r="EQ105">
        <v>10000</v>
      </c>
      <c r="ER105">
        <v>10000</v>
      </c>
      <c r="ES105">
        <v>10000</v>
      </c>
      <c r="ET105">
        <v>10000</v>
      </c>
      <c r="EU105">
        <v>10000</v>
      </c>
      <c r="EV105">
        <v>10000</v>
      </c>
      <c r="EW105">
        <v>10000</v>
      </c>
      <c r="EX105">
        <v>10000</v>
      </c>
      <c r="EY105">
        <v>10000</v>
      </c>
      <c r="EZ105">
        <v>10000</v>
      </c>
      <c r="FA105">
        <v>10000</v>
      </c>
      <c r="FB105">
        <v>10000</v>
      </c>
      <c r="FC105">
        <v>10000</v>
      </c>
      <c r="FD105">
        <v>0</v>
      </c>
      <c r="FE105">
        <v>0</v>
      </c>
      <c r="FF105">
        <v>0</v>
      </c>
      <c r="FG105">
        <v>0</v>
      </c>
      <c r="FH105">
        <v>0</v>
      </c>
      <c r="FI105">
        <v>0</v>
      </c>
      <c r="FJ105">
        <v>0</v>
      </c>
      <c r="FK105">
        <v>0</v>
      </c>
      <c r="FL105">
        <v>0</v>
      </c>
      <c r="FM105">
        <v>0</v>
      </c>
      <c r="FN105">
        <v>0</v>
      </c>
      <c r="FO105">
        <v>0</v>
      </c>
      <c r="FP105">
        <v>0</v>
      </c>
      <c r="FQ105">
        <v>0</v>
      </c>
      <c r="FR105">
        <v>0</v>
      </c>
      <c r="FS105">
        <v>0</v>
      </c>
      <c r="FT105">
        <v>0</v>
      </c>
      <c r="FU105">
        <v>0</v>
      </c>
      <c r="FV105">
        <v>0</v>
      </c>
      <c r="FW105">
        <v>0</v>
      </c>
      <c r="FX105">
        <v>0</v>
      </c>
      <c r="FY105">
        <v>0</v>
      </c>
      <c r="FZ105">
        <v>0</v>
      </c>
      <c r="GA105">
        <v>0</v>
      </c>
      <c r="GB105">
        <v>0</v>
      </c>
      <c r="GC105">
        <v>0</v>
      </c>
      <c r="GD105">
        <v>0</v>
      </c>
      <c r="GE105">
        <v>0</v>
      </c>
      <c r="GF105">
        <v>0</v>
      </c>
      <c r="GG105">
        <v>0</v>
      </c>
      <c r="GH105">
        <v>0</v>
      </c>
      <c r="GI105">
        <v>0</v>
      </c>
      <c r="GJ105">
        <v>0</v>
      </c>
      <c r="GK105">
        <v>0</v>
      </c>
      <c r="GL105">
        <v>0</v>
      </c>
      <c r="GM105">
        <v>0</v>
      </c>
      <c r="GN105">
        <v>0</v>
      </c>
      <c r="GO105">
        <v>0</v>
      </c>
      <c r="GP105">
        <v>0</v>
      </c>
      <c r="GQ105">
        <v>0</v>
      </c>
      <c r="GR105">
        <v>0</v>
      </c>
      <c r="GS105">
        <v>0</v>
      </c>
      <c r="GT105">
        <v>0</v>
      </c>
      <c r="GU105">
        <v>0</v>
      </c>
      <c r="GV105">
        <v>0</v>
      </c>
      <c r="GW105">
        <v>0</v>
      </c>
      <c r="GX105">
        <v>0</v>
      </c>
      <c r="GY105">
        <v>0</v>
      </c>
      <c r="GZ105">
        <v>0</v>
      </c>
      <c r="HA105">
        <v>0</v>
      </c>
      <c r="HB105">
        <v>0</v>
      </c>
      <c r="HC105">
        <v>0</v>
      </c>
      <c r="HD105">
        <v>0</v>
      </c>
      <c r="HE105">
        <v>0</v>
      </c>
      <c r="HF105">
        <v>0</v>
      </c>
      <c r="HG105">
        <v>0</v>
      </c>
      <c r="HH105">
        <v>0</v>
      </c>
      <c r="HI105">
        <v>0</v>
      </c>
      <c r="HJ105">
        <v>0</v>
      </c>
      <c r="HK105">
        <v>0</v>
      </c>
      <c r="HL105">
        <v>0</v>
      </c>
      <c r="HM105">
        <v>0</v>
      </c>
      <c r="HN105">
        <v>0</v>
      </c>
      <c r="HO105">
        <v>0</v>
      </c>
      <c r="HP105">
        <v>0</v>
      </c>
      <c r="HQ105">
        <v>0</v>
      </c>
      <c r="HR105">
        <v>0</v>
      </c>
      <c r="HS105">
        <v>0</v>
      </c>
      <c r="HT105">
        <v>0</v>
      </c>
      <c r="HU105">
        <v>0</v>
      </c>
      <c r="HV105">
        <v>0</v>
      </c>
      <c r="HW105">
        <v>0</v>
      </c>
      <c r="HX105">
        <v>0</v>
      </c>
      <c r="HY105">
        <v>0</v>
      </c>
      <c r="HZ105">
        <v>0</v>
      </c>
      <c r="IA105">
        <v>0</v>
      </c>
      <c r="IB105">
        <v>0</v>
      </c>
      <c r="IC105">
        <v>0</v>
      </c>
      <c r="ID105">
        <v>0</v>
      </c>
      <c r="IE105">
        <v>0</v>
      </c>
      <c r="IF105">
        <v>0</v>
      </c>
      <c r="IG105">
        <v>0</v>
      </c>
      <c r="IH105">
        <v>0</v>
      </c>
      <c r="II105">
        <v>0</v>
      </c>
      <c r="IJ105">
        <v>0</v>
      </c>
      <c r="IK105">
        <v>0</v>
      </c>
    </row>
    <row r="106" spans="1:245" hidden="1">
      <c r="A106" s="340"/>
      <c r="B106" t="s">
        <v>1023</v>
      </c>
      <c r="F106">
        <v>2</v>
      </c>
      <c r="G106" s="422"/>
      <c r="H106">
        <v>42</v>
      </c>
      <c r="J106" t="str">
        <f t="shared" si="3"/>
        <v>SDH100242</v>
      </c>
      <c r="K106">
        <v>955</v>
      </c>
      <c r="M106" s="340"/>
      <c r="N106" t="s">
        <v>1023</v>
      </c>
      <c r="O106">
        <v>2</v>
      </c>
      <c r="P106">
        <v>42</v>
      </c>
      <c r="Q106" s="183" t="str">
        <f t="shared" si="4"/>
        <v>SDH100242</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10123</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s="131"/>
      <c r="DZ106" s="340"/>
      <c r="EA106" t="s">
        <v>1023</v>
      </c>
      <c r="EB106">
        <v>2</v>
      </c>
      <c r="EC106">
        <v>42</v>
      </c>
      <c r="ED106" s="183" t="str">
        <f t="shared" si="5"/>
        <v>SDH100242</v>
      </c>
      <c r="EE106">
        <v>10000</v>
      </c>
      <c r="EF106">
        <v>10000</v>
      </c>
      <c r="EG106">
        <v>10000</v>
      </c>
      <c r="EH106">
        <v>10000</v>
      </c>
      <c r="EI106">
        <v>10000</v>
      </c>
      <c r="EJ106">
        <v>10000</v>
      </c>
      <c r="EK106">
        <v>10000</v>
      </c>
      <c r="EL106">
        <v>10000</v>
      </c>
      <c r="EM106">
        <v>10000</v>
      </c>
      <c r="EN106">
        <v>10123</v>
      </c>
      <c r="EO106">
        <v>10123</v>
      </c>
      <c r="EP106">
        <v>10123</v>
      </c>
      <c r="EQ106">
        <v>10123</v>
      </c>
      <c r="ER106">
        <v>10123</v>
      </c>
      <c r="ES106">
        <v>10123</v>
      </c>
      <c r="ET106">
        <v>10123</v>
      </c>
      <c r="EU106">
        <v>10123</v>
      </c>
      <c r="EV106">
        <v>10123</v>
      </c>
      <c r="EW106">
        <v>10123</v>
      </c>
      <c r="EX106">
        <v>10123</v>
      </c>
      <c r="EY106">
        <v>10123</v>
      </c>
      <c r="EZ106">
        <v>10123</v>
      </c>
      <c r="FA106">
        <v>10123</v>
      </c>
      <c r="FB106">
        <v>10123</v>
      </c>
      <c r="FC106">
        <v>10123</v>
      </c>
      <c r="FD106">
        <v>0</v>
      </c>
      <c r="FE106">
        <v>0</v>
      </c>
      <c r="FF106">
        <v>0</v>
      </c>
      <c r="FG106">
        <v>0</v>
      </c>
      <c r="FH106">
        <v>0</v>
      </c>
      <c r="FI106">
        <v>0</v>
      </c>
      <c r="FJ106">
        <v>0</v>
      </c>
      <c r="FK106">
        <v>0</v>
      </c>
      <c r="FL106">
        <v>0</v>
      </c>
      <c r="FM106">
        <v>0</v>
      </c>
      <c r="FN106">
        <v>0</v>
      </c>
      <c r="FO106">
        <v>0</v>
      </c>
      <c r="FP106">
        <v>0</v>
      </c>
      <c r="FQ106">
        <v>0</v>
      </c>
      <c r="FR106">
        <v>0</v>
      </c>
      <c r="FS106">
        <v>0</v>
      </c>
      <c r="FT106">
        <v>0</v>
      </c>
      <c r="FU106">
        <v>0</v>
      </c>
      <c r="FV106">
        <v>0</v>
      </c>
      <c r="FW106">
        <v>0</v>
      </c>
      <c r="FX106">
        <v>0</v>
      </c>
      <c r="FY106">
        <v>0</v>
      </c>
      <c r="FZ106">
        <v>0</v>
      </c>
      <c r="GA106">
        <v>0</v>
      </c>
      <c r="GB106">
        <v>0</v>
      </c>
      <c r="GC106">
        <v>0</v>
      </c>
      <c r="GD106">
        <v>0</v>
      </c>
      <c r="GE106">
        <v>0</v>
      </c>
      <c r="GF106">
        <v>0</v>
      </c>
      <c r="GG106">
        <v>0</v>
      </c>
      <c r="GH106">
        <v>0</v>
      </c>
      <c r="GI106">
        <v>0</v>
      </c>
      <c r="GJ106">
        <v>0</v>
      </c>
      <c r="GK106">
        <v>0</v>
      </c>
      <c r="GL106">
        <v>0</v>
      </c>
      <c r="GM106">
        <v>0</v>
      </c>
      <c r="GN106">
        <v>0</v>
      </c>
      <c r="GO106">
        <v>0</v>
      </c>
      <c r="GP106">
        <v>0</v>
      </c>
      <c r="GQ106">
        <v>0</v>
      </c>
      <c r="GR106">
        <v>0</v>
      </c>
      <c r="GS106">
        <v>0</v>
      </c>
      <c r="GT106">
        <v>0</v>
      </c>
      <c r="GU106">
        <v>0</v>
      </c>
      <c r="GV106">
        <v>0</v>
      </c>
      <c r="GW106">
        <v>0</v>
      </c>
      <c r="GX106">
        <v>0</v>
      </c>
      <c r="GY106">
        <v>0</v>
      </c>
      <c r="GZ106">
        <v>0</v>
      </c>
      <c r="HA106">
        <v>0</v>
      </c>
      <c r="HB106">
        <v>0</v>
      </c>
      <c r="HC106">
        <v>0</v>
      </c>
      <c r="HD106">
        <v>0</v>
      </c>
      <c r="HE106">
        <v>0</v>
      </c>
      <c r="HF106">
        <v>0</v>
      </c>
      <c r="HG106">
        <v>0</v>
      </c>
      <c r="HH106">
        <v>0</v>
      </c>
      <c r="HI106">
        <v>0</v>
      </c>
      <c r="HJ106">
        <v>0</v>
      </c>
      <c r="HK106">
        <v>0</v>
      </c>
      <c r="HL106">
        <v>0</v>
      </c>
      <c r="HM106">
        <v>0</v>
      </c>
      <c r="HN106">
        <v>0</v>
      </c>
      <c r="HO106">
        <v>0</v>
      </c>
      <c r="HP106">
        <v>0</v>
      </c>
      <c r="HQ106">
        <v>0</v>
      </c>
      <c r="HR106">
        <v>0</v>
      </c>
      <c r="HS106">
        <v>0</v>
      </c>
      <c r="HT106">
        <v>0</v>
      </c>
      <c r="HU106">
        <v>0</v>
      </c>
      <c r="HV106">
        <v>0</v>
      </c>
      <c r="HW106">
        <v>0</v>
      </c>
      <c r="HX106">
        <v>0</v>
      </c>
      <c r="HY106">
        <v>0</v>
      </c>
      <c r="HZ106">
        <v>0</v>
      </c>
      <c r="IA106">
        <v>0</v>
      </c>
      <c r="IB106">
        <v>0</v>
      </c>
      <c r="IC106">
        <v>0</v>
      </c>
      <c r="ID106">
        <v>0</v>
      </c>
      <c r="IE106">
        <v>0</v>
      </c>
      <c r="IF106">
        <v>0</v>
      </c>
      <c r="IG106">
        <v>0</v>
      </c>
      <c r="IH106">
        <v>0</v>
      </c>
      <c r="II106">
        <v>0</v>
      </c>
      <c r="IJ106">
        <v>0</v>
      </c>
      <c r="IK106">
        <v>0</v>
      </c>
    </row>
    <row r="107" spans="1:245" hidden="1">
      <c r="A107" s="340"/>
      <c r="B107" t="s">
        <v>1023</v>
      </c>
      <c r="F107">
        <v>2</v>
      </c>
      <c r="G107" s="422"/>
      <c r="H107">
        <v>43</v>
      </c>
      <c r="J107" t="str">
        <f t="shared" si="3"/>
        <v>SDH100243</v>
      </c>
      <c r="K107">
        <v>970</v>
      </c>
      <c r="M107" s="340"/>
      <c r="N107" t="s">
        <v>1023</v>
      </c>
      <c r="O107">
        <v>2</v>
      </c>
      <c r="P107">
        <v>43</v>
      </c>
      <c r="Q107" s="183" t="str">
        <f t="shared" si="4"/>
        <v>SDH100243</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10282</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s="131"/>
      <c r="DZ107" s="340"/>
      <c r="EA107" t="s">
        <v>1023</v>
      </c>
      <c r="EB107">
        <v>2</v>
      </c>
      <c r="EC107">
        <v>43</v>
      </c>
      <c r="ED107" s="183" t="str">
        <f t="shared" si="5"/>
        <v>SDH100243</v>
      </c>
      <c r="EE107">
        <v>10000</v>
      </c>
      <c r="EF107">
        <v>10000</v>
      </c>
      <c r="EG107">
        <v>10000</v>
      </c>
      <c r="EH107">
        <v>10000</v>
      </c>
      <c r="EI107">
        <v>10000</v>
      </c>
      <c r="EJ107">
        <v>10000</v>
      </c>
      <c r="EK107">
        <v>10000</v>
      </c>
      <c r="EL107">
        <v>10000</v>
      </c>
      <c r="EM107">
        <v>10000</v>
      </c>
      <c r="EN107">
        <v>10282</v>
      </c>
      <c r="EO107">
        <v>10282</v>
      </c>
      <c r="EP107">
        <v>10282</v>
      </c>
      <c r="EQ107">
        <v>10282</v>
      </c>
      <c r="ER107">
        <v>10282</v>
      </c>
      <c r="ES107">
        <v>10282</v>
      </c>
      <c r="ET107">
        <v>10282</v>
      </c>
      <c r="EU107">
        <v>10282</v>
      </c>
      <c r="EV107">
        <v>10282</v>
      </c>
      <c r="EW107">
        <v>10282</v>
      </c>
      <c r="EX107">
        <v>10282</v>
      </c>
      <c r="EY107">
        <v>10282</v>
      </c>
      <c r="EZ107">
        <v>10282</v>
      </c>
      <c r="FA107">
        <v>10282</v>
      </c>
      <c r="FB107">
        <v>10282</v>
      </c>
      <c r="FC107">
        <v>10282</v>
      </c>
      <c r="FD107">
        <v>0</v>
      </c>
      <c r="FE107">
        <v>0</v>
      </c>
      <c r="FF107">
        <v>0</v>
      </c>
      <c r="FG107">
        <v>0</v>
      </c>
      <c r="FH107">
        <v>0</v>
      </c>
      <c r="FI107">
        <v>0</v>
      </c>
      <c r="FJ107">
        <v>0</v>
      </c>
      <c r="FK107">
        <v>0</v>
      </c>
      <c r="FL107">
        <v>0</v>
      </c>
      <c r="FM107">
        <v>0</v>
      </c>
      <c r="FN107">
        <v>0</v>
      </c>
      <c r="FO107">
        <v>0</v>
      </c>
      <c r="FP107">
        <v>0</v>
      </c>
      <c r="FQ107">
        <v>0</v>
      </c>
      <c r="FR107">
        <v>0</v>
      </c>
      <c r="FS107">
        <v>0</v>
      </c>
      <c r="FT107">
        <v>0</v>
      </c>
      <c r="FU107">
        <v>0</v>
      </c>
      <c r="FV107">
        <v>0</v>
      </c>
      <c r="FW107">
        <v>0</v>
      </c>
      <c r="FX107">
        <v>0</v>
      </c>
      <c r="FY107">
        <v>0</v>
      </c>
      <c r="FZ107">
        <v>0</v>
      </c>
      <c r="GA107">
        <v>0</v>
      </c>
      <c r="GB107">
        <v>0</v>
      </c>
      <c r="GC107">
        <v>0</v>
      </c>
      <c r="GD107">
        <v>0</v>
      </c>
      <c r="GE107">
        <v>0</v>
      </c>
      <c r="GF107">
        <v>0</v>
      </c>
      <c r="GG107">
        <v>0</v>
      </c>
      <c r="GH107">
        <v>0</v>
      </c>
      <c r="GI107">
        <v>0</v>
      </c>
      <c r="GJ107">
        <v>0</v>
      </c>
      <c r="GK107">
        <v>0</v>
      </c>
      <c r="GL107">
        <v>0</v>
      </c>
      <c r="GM107">
        <v>0</v>
      </c>
      <c r="GN107">
        <v>0</v>
      </c>
      <c r="GO107">
        <v>0</v>
      </c>
      <c r="GP107">
        <v>0</v>
      </c>
      <c r="GQ107">
        <v>0</v>
      </c>
      <c r="GR107">
        <v>0</v>
      </c>
      <c r="GS107">
        <v>0</v>
      </c>
      <c r="GT107">
        <v>0</v>
      </c>
      <c r="GU107">
        <v>0</v>
      </c>
      <c r="GV107">
        <v>0</v>
      </c>
      <c r="GW107">
        <v>0</v>
      </c>
      <c r="GX107">
        <v>0</v>
      </c>
      <c r="GY107">
        <v>0</v>
      </c>
      <c r="GZ107">
        <v>0</v>
      </c>
      <c r="HA107">
        <v>0</v>
      </c>
      <c r="HB107">
        <v>0</v>
      </c>
      <c r="HC107">
        <v>0</v>
      </c>
      <c r="HD107">
        <v>0</v>
      </c>
      <c r="HE107">
        <v>0</v>
      </c>
      <c r="HF107">
        <v>0</v>
      </c>
      <c r="HG107">
        <v>0</v>
      </c>
      <c r="HH107">
        <v>0</v>
      </c>
      <c r="HI107">
        <v>0</v>
      </c>
      <c r="HJ107">
        <v>0</v>
      </c>
      <c r="HK107">
        <v>0</v>
      </c>
      <c r="HL107">
        <v>0</v>
      </c>
      <c r="HM107">
        <v>0</v>
      </c>
      <c r="HN107">
        <v>0</v>
      </c>
      <c r="HO107">
        <v>0</v>
      </c>
      <c r="HP107">
        <v>0</v>
      </c>
      <c r="HQ107">
        <v>0</v>
      </c>
      <c r="HR107">
        <v>0</v>
      </c>
      <c r="HS107">
        <v>0</v>
      </c>
      <c r="HT107">
        <v>0</v>
      </c>
      <c r="HU107">
        <v>0</v>
      </c>
      <c r="HV107">
        <v>0</v>
      </c>
      <c r="HW107">
        <v>0</v>
      </c>
      <c r="HX107">
        <v>0</v>
      </c>
      <c r="HY107">
        <v>0</v>
      </c>
      <c r="HZ107">
        <v>0</v>
      </c>
      <c r="IA107">
        <v>0</v>
      </c>
      <c r="IB107">
        <v>0</v>
      </c>
      <c r="IC107">
        <v>0</v>
      </c>
      <c r="ID107">
        <v>0</v>
      </c>
      <c r="IE107">
        <v>0</v>
      </c>
      <c r="IF107">
        <v>0</v>
      </c>
      <c r="IG107">
        <v>0</v>
      </c>
      <c r="IH107">
        <v>0</v>
      </c>
      <c r="II107">
        <v>0</v>
      </c>
      <c r="IJ107">
        <v>0</v>
      </c>
      <c r="IK107">
        <v>0</v>
      </c>
    </row>
    <row r="108" spans="1:245" hidden="1">
      <c r="A108" s="340"/>
      <c r="B108" t="s">
        <v>1023</v>
      </c>
      <c r="F108">
        <v>2</v>
      </c>
      <c r="G108" s="422"/>
      <c r="H108">
        <v>44</v>
      </c>
      <c r="J108" t="str">
        <f t="shared" si="3"/>
        <v>SDH100244</v>
      </c>
      <c r="K108">
        <v>995</v>
      </c>
      <c r="M108" s="340"/>
      <c r="N108" t="s">
        <v>1023</v>
      </c>
      <c r="O108">
        <v>2</v>
      </c>
      <c r="P108">
        <v>44</v>
      </c>
      <c r="Q108" s="183" t="str">
        <f t="shared" si="4"/>
        <v>SDH100244</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10547</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s="131"/>
      <c r="DZ108" s="340"/>
      <c r="EA108" t="s">
        <v>1023</v>
      </c>
      <c r="EB108">
        <v>2</v>
      </c>
      <c r="EC108">
        <v>44</v>
      </c>
      <c r="ED108" s="183" t="str">
        <f t="shared" si="5"/>
        <v>SDH100244</v>
      </c>
      <c r="EE108">
        <v>10000</v>
      </c>
      <c r="EF108">
        <v>10000</v>
      </c>
      <c r="EG108">
        <v>10000</v>
      </c>
      <c r="EH108">
        <v>10000</v>
      </c>
      <c r="EI108">
        <v>10000</v>
      </c>
      <c r="EJ108">
        <v>10000</v>
      </c>
      <c r="EK108">
        <v>10000</v>
      </c>
      <c r="EL108">
        <v>10000</v>
      </c>
      <c r="EM108">
        <v>10000</v>
      </c>
      <c r="EN108">
        <v>10547</v>
      </c>
      <c r="EO108">
        <v>10547</v>
      </c>
      <c r="EP108">
        <v>10547</v>
      </c>
      <c r="EQ108">
        <v>10547</v>
      </c>
      <c r="ER108">
        <v>10547</v>
      </c>
      <c r="ES108">
        <v>10547</v>
      </c>
      <c r="ET108">
        <v>10547</v>
      </c>
      <c r="EU108">
        <v>10547</v>
      </c>
      <c r="EV108">
        <v>10547</v>
      </c>
      <c r="EW108">
        <v>10547</v>
      </c>
      <c r="EX108">
        <v>10547</v>
      </c>
      <c r="EY108">
        <v>10547</v>
      </c>
      <c r="EZ108">
        <v>10547</v>
      </c>
      <c r="FA108">
        <v>10547</v>
      </c>
      <c r="FB108">
        <v>10547</v>
      </c>
      <c r="FC108">
        <v>10547</v>
      </c>
      <c r="FD108">
        <v>0</v>
      </c>
      <c r="FE108">
        <v>0</v>
      </c>
      <c r="FF108">
        <v>0</v>
      </c>
      <c r="FG108">
        <v>0</v>
      </c>
      <c r="FH108">
        <v>0</v>
      </c>
      <c r="FI108">
        <v>0</v>
      </c>
      <c r="FJ108">
        <v>0</v>
      </c>
      <c r="FK108">
        <v>0</v>
      </c>
      <c r="FL108">
        <v>0</v>
      </c>
      <c r="FM108">
        <v>0</v>
      </c>
      <c r="FN108">
        <v>0</v>
      </c>
      <c r="FO108">
        <v>0</v>
      </c>
      <c r="FP108">
        <v>0</v>
      </c>
      <c r="FQ108">
        <v>0</v>
      </c>
      <c r="FR108">
        <v>0</v>
      </c>
      <c r="FS108">
        <v>0</v>
      </c>
      <c r="FT108">
        <v>0</v>
      </c>
      <c r="FU108">
        <v>0</v>
      </c>
      <c r="FV108">
        <v>0</v>
      </c>
      <c r="FW108">
        <v>0</v>
      </c>
      <c r="FX108">
        <v>0</v>
      </c>
      <c r="FY108">
        <v>0</v>
      </c>
      <c r="FZ108">
        <v>0</v>
      </c>
      <c r="GA108">
        <v>0</v>
      </c>
      <c r="GB108">
        <v>0</v>
      </c>
      <c r="GC108">
        <v>0</v>
      </c>
      <c r="GD108">
        <v>0</v>
      </c>
      <c r="GE108">
        <v>0</v>
      </c>
      <c r="GF108">
        <v>0</v>
      </c>
      <c r="GG108">
        <v>0</v>
      </c>
      <c r="GH108">
        <v>0</v>
      </c>
      <c r="GI108">
        <v>0</v>
      </c>
      <c r="GJ108">
        <v>0</v>
      </c>
      <c r="GK108">
        <v>0</v>
      </c>
      <c r="GL108">
        <v>0</v>
      </c>
      <c r="GM108">
        <v>0</v>
      </c>
      <c r="GN108">
        <v>0</v>
      </c>
      <c r="GO108">
        <v>0</v>
      </c>
      <c r="GP108">
        <v>0</v>
      </c>
      <c r="GQ108">
        <v>0</v>
      </c>
      <c r="GR108">
        <v>0</v>
      </c>
      <c r="GS108">
        <v>0</v>
      </c>
      <c r="GT108">
        <v>0</v>
      </c>
      <c r="GU108">
        <v>0</v>
      </c>
      <c r="GV108">
        <v>0</v>
      </c>
      <c r="GW108">
        <v>0</v>
      </c>
      <c r="GX108">
        <v>0</v>
      </c>
      <c r="GY108">
        <v>0</v>
      </c>
      <c r="GZ108">
        <v>0</v>
      </c>
      <c r="HA108">
        <v>0</v>
      </c>
      <c r="HB108">
        <v>0</v>
      </c>
      <c r="HC108">
        <v>0</v>
      </c>
      <c r="HD108">
        <v>0</v>
      </c>
      <c r="HE108">
        <v>0</v>
      </c>
      <c r="HF108">
        <v>0</v>
      </c>
      <c r="HG108">
        <v>0</v>
      </c>
      <c r="HH108">
        <v>0</v>
      </c>
      <c r="HI108">
        <v>0</v>
      </c>
      <c r="HJ108">
        <v>0</v>
      </c>
      <c r="HK108">
        <v>0</v>
      </c>
      <c r="HL108">
        <v>0</v>
      </c>
      <c r="HM108">
        <v>0</v>
      </c>
      <c r="HN108">
        <v>0</v>
      </c>
      <c r="HO108">
        <v>0</v>
      </c>
      <c r="HP108">
        <v>0</v>
      </c>
      <c r="HQ108">
        <v>0</v>
      </c>
      <c r="HR108">
        <v>0</v>
      </c>
      <c r="HS108">
        <v>0</v>
      </c>
      <c r="HT108">
        <v>0</v>
      </c>
      <c r="HU108">
        <v>0</v>
      </c>
      <c r="HV108">
        <v>0</v>
      </c>
      <c r="HW108">
        <v>0</v>
      </c>
      <c r="HX108">
        <v>0</v>
      </c>
      <c r="HY108">
        <v>0</v>
      </c>
      <c r="HZ108">
        <v>0</v>
      </c>
      <c r="IA108">
        <v>0</v>
      </c>
      <c r="IB108">
        <v>0</v>
      </c>
      <c r="IC108">
        <v>0</v>
      </c>
      <c r="ID108">
        <v>0</v>
      </c>
      <c r="IE108">
        <v>0</v>
      </c>
      <c r="IF108">
        <v>0</v>
      </c>
      <c r="IG108">
        <v>0</v>
      </c>
      <c r="IH108">
        <v>0</v>
      </c>
      <c r="II108">
        <v>0</v>
      </c>
      <c r="IJ108">
        <v>0</v>
      </c>
      <c r="IK108">
        <v>0</v>
      </c>
    </row>
    <row r="109" spans="1:245" hidden="1">
      <c r="A109" s="340"/>
      <c r="B109" t="s">
        <v>1023</v>
      </c>
      <c r="F109">
        <v>2</v>
      </c>
      <c r="G109" s="422"/>
      <c r="H109">
        <v>45</v>
      </c>
      <c r="J109" t="str">
        <f t="shared" si="3"/>
        <v>SDH100245</v>
      </c>
      <c r="K109">
        <v>1030</v>
      </c>
      <c r="M109" s="340"/>
      <c r="N109" t="s">
        <v>1023</v>
      </c>
      <c r="O109">
        <v>2</v>
      </c>
      <c r="P109">
        <v>45</v>
      </c>
      <c r="Q109" s="183" t="str">
        <f t="shared" si="4"/>
        <v>SDH100245</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10918.000000000002</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s="131"/>
      <c r="DZ109" s="340"/>
      <c r="EA109" t="s">
        <v>1023</v>
      </c>
      <c r="EB109">
        <v>2</v>
      </c>
      <c r="EC109">
        <v>45</v>
      </c>
      <c r="ED109" s="183" t="str">
        <f t="shared" si="5"/>
        <v>SDH100245</v>
      </c>
      <c r="EE109">
        <v>10000</v>
      </c>
      <c r="EF109">
        <v>10000</v>
      </c>
      <c r="EG109">
        <v>10000</v>
      </c>
      <c r="EH109">
        <v>10000</v>
      </c>
      <c r="EI109">
        <v>10000</v>
      </c>
      <c r="EJ109">
        <v>10000</v>
      </c>
      <c r="EK109">
        <v>10000</v>
      </c>
      <c r="EL109">
        <v>10000</v>
      </c>
      <c r="EM109">
        <v>10000</v>
      </c>
      <c r="EN109">
        <v>10918</v>
      </c>
      <c r="EO109">
        <v>10918</v>
      </c>
      <c r="EP109">
        <v>10918</v>
      </c>
      <c r="EQ109">
        <v>10918</v>
      </c>
      <c r="ER109">
        <v>10918</v>
      </c>
      <c r="ES109">
        <v>10918</v>
      </c>
      <c r="ET109">
        <v>10918</v>
      </c>
      <c r="EU109">
        <v>10918</v>
      </c>
      <c r="EV109">
        <v>10918</v>
      </c>
      <c r="EW109">
        <v>10918</v>
      </c>
      <c r="EX109">
        <v>10918</v>
      </c>
      <c r="EY109">
        <v>10918</v>
      </c>
      <c r="EZ109">
        <v>10918</v>
      </c>
      <c r="FA109">
        <v>10918</v>
      </c>
      <c r="FB109">
        <v>10918</v>
      </c>
      <c r="FC109">
        <v>10918</v>
      </c>
      <c r="FD109">
        <v>0</v>
      </c>
      <c r="FE109">
        <v>0</v>
      </c>
      <c r="FF109">
        <v>0</v>
      </c>
      <c r="FG109">
        <v>0</v>
      </c>
      <c r="FH109">
        <v>0</v>
      </c>
      <c r="FI109">
        <v>0</v>
      </c>
      <c r="FJ109">
        <v>0</v>
      </c>
      <c r="FK109">
        <v>0</v>
      </c>
      <c r="FL109">
        <v>0</v>
      </c>
      <c r="FM109">
        <v>0</v>
      </c>
      <c r="FN109">
        <v>0</v>
      </c>
      <c r="FO109">
        <v>0</v>
      </c>
      <c r="FP109">
        <v>0</v>
      </c>
      <c r="FQ109">
        <v>0</v>
      </c>
      <c r="FR109">
        <v>0</v>
      </c>
      <c r="FS109">
        <v>0</v>
      </c>
      <c r="FT109">
        <v>0</v>
      </c>
      <c r="FU109">
        <v>0</v>
      </c>
      <c r="FV109">
        <v>0</v>
      </c>
      <c r="FW109">
        <v>0</v>
      </c>
      <c r="FX109">
        <v>0</v>
      </c>
      <c r="FY109">
        <v>0</v>
      </c>
      <c r="FZ109">
        <v>0</v>
      </c>
      <c r="GA109">
        <v>0</v>
      </c>
      <c r="GB109">
        <v>0</v>
      </c>
      <c r="GC109">
        <v>0</v>
      </c>
      <c r="GD109">
        <v>0</v>
      </c>
      <c r="GE109">
        <v>0</v>
      </c>
      <c r="GF109">
        <v>0</v>
      </c>
      <c r="GG109">
        <v>0</v>
      </c>
      <c r="GH109">
        <v>0</v>
      </c>
      <c r="GI109">
        <v>0</v>
      </c>
      <c r="GJ109">
        <v>0</v>
      </c>
      <c r="GK109">
        <v>0</v>
      </c>
      <c r="GL109">
        <v>0</v>
      </c>
      <c r="GM109">
        <v>0</v>
      </c>
      <c r="GN109">
        <v>0</v>
      </c>
      <c r="GO109">
        <v>0</v>
      </c>
      <c r="GP109">
        <v>0</v>
      </c>
      <c r="GQ109">
        <v>0</v>
      </c>
      <c r="GR109">
        <v>0</v>
      </c>
      <c r="GS109">
        <v>0</v>
      </c>
      <c r="GT109">
        <v>0</v>
      </c>
      <c r="GU109">
        <v>0</v>
      </c>
      <c r="GV109">
        <v>0</v>
      </c>
      <c r="GW109">
        <v>0</v>
      </c>
      <c r="GX109">
        <v>0</v>
      </c>
      <c r="GY109">
        <v>0</v>
      </c>
      <c r="GZ109">
        <v>0</v>
      </c>
      <c r="HA109">
        <v>0</v>
      </c>
      <c r="HB109">
        <v>0</v>
      </c>
      <c r="HC109">
        <v>0</v>
      </c>
      <c r="HD109">
        <v>0</v>
      </c>
      <c r="HE109">
        <v>0</v>
      </c>
      <c r="HF109">
        <v>0</v>
      </c>
      <c r="HG109">
        <v>0</v>
      </c>
      <c r="HH109">
        <v>0</v>
      </c>
      <c r="HI109">
        <v>0</v>
      </c>
      <c r="HJ109">
        <v>0</v>
      </c>
      <c r="HK109">
        <v>0</v>
      </c>
      <c r="HL109">
        <v>0</v>
      </c>
      <c r="HM109">
        <v>0</v>
      </c>
      <c r="HN109">
        <v>0</v>
      </c>
      <c r="HO109">
        <v>0</v>
      </c>
      <c r="HP109">
        <v>0</v>
      </c>
      <c r="HQ109">
        <v>0</v>
      </c>
      <c r="HR109">
        <v>0</v>
      </c>
      <c r="HS109">
        <v>0</v>
      </c>
      <c r="HT109">
        <v>0</v>
      </c>
      <c r="HU109">
        <v>0</v>
      </c>
      <c r="HV109">
        <v>0</v>
      </c>
      <c r="HW109">
        <v>0</v>
      </c>
      <c r="HX109">
        <v>0</v>
      </c>
      <c r="HY109">
        <v>0</v>
      </c>
      <c r="HZ109">
        <v>0</v>
      </c>
      <c r="IA109">
        <v>0</v>
      </c>
      <c r="IB109">
        <v>0</v>
      </c>
      <c r="IC109">
        <v>0</v>
      </c>
      <c r="ID109">
        <v>0</v>
      </c>
      <c r="IE109">
        <v>0</v>
      </c>
      <c r="IF109">
        <v>0</v>
      </c>
      <c r="IG109">
        <v>0</v>
      </c>
      <c r="IH109">
        <v>0</v>
      </c>
      <c r="II109">
        <v>0</v>
      </c>
      <c r="IJ109">
        <v>0</v>
      </c>
      <c r="IK109">
        <v>0</v>
      </c>
    </row>
    <row r="110" spans="1:245" hidden="1">
      <c r="A110" s="340"/>
      <c r="B110" t="s">
        <v>1023</v>
      </c>
      <c r="F110">
        <v>2</v>
      </c>
      <c r="G110" s="422"/>
      <c r="H110">
        <v>46</v>
      </c>
      <c r="J110" t="str">
        <f t="shared" si="3"/>
        <v>SDH100246</v>
      </c>
      <c r="K110">
        <v>1050</v>
      </c>
      <c r="M110" s="340"/>
      <c r="N110" t="s">
        <v>1023</v>
      </c>
      <c r="O110">
        <v>2</v>
      </c>
      <c r="P110">
        <v>46</v>
      </c>
      <c r="Q110" s="183" t="str">
        <f t="shared" si="4"/>
        <v>SDH100246</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11130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s="131"/>
      <c r="DZ110" s="340"/>
      <c r="EA110" t="s">
        <v>1023</v>
      </c>
      <c r="EB110">
        <v>2</v>
      </c>
      <c r="EC110">
        <v>46</v>
      </c>
      <c r="ED110" s="183" t="str">
        <f t="shared" si="5"/>
        <v>SDH100246</v>
      </c>
      <c r="EE110">
        <v>10000</v>
      </c>
      <c r="EF110">
        <v>10000</v>
      </c>
      <c r="EG110">
        <v>10000</v>
      </c>
      <c r="EH110">
        <v>10000</v>
      </c>
      <c r="EI110">
        <v>10000</v>
      </c>
      <c r="EJ110">
        <v>10000</v>
      </c>
      <c r="EK110">
        <v>10000</v>
      </c>
      <c r="EL110">
        <v>10000</v>
      </c>
      <c r="EM110">
        <v>10017</v>
      </c>
      <c r="EN110">
        <v>11130</v>
      </c>
      <c r="EO110">
        <v>11130</v>
      </c>
      <c r="EP110">
        <v>11130</v>
      </c>
      <c r="EQ110">
        <v>11130</v>
      </c>
      <c r="ER110">
        <v>11130</v>
      </c>
      <c r="ES110">
        <v>11130</v>
      </c>
      <c r="ET110">
        <v>11130</v>
      </c>
      <c r="EU110">
        <v>11130</v>
      </c>
      <c r="EV110">
        <v>11130</v>
      </c>
      <c r="EW110">
        <v>11130</v>
      </c>
      <c r="EX110">
        <v>11130</v>
      </c>
      <c r="EY110">
        <v>11130</v>
      </c>
      <c r="EZ110">
        <v>11130</v>
      </c>
      <c r="FA110">
        <v>11130</v>
      </c>
      <c r="FB110">
        <v>11130</v>
      </c>
      <c r="FC110">
        <v>11130</v>
      </c>
      <c r="FD110">
        <v>0</v>
      </c>
      <c r="FE110">
        <v>0</v>
      </c>
      <c r="FF110">
        <v>0</v>
      </c>
      <c r="FG110">
        <v>0</v>
      </c>
      <c r="FH110">
        <v>0</v>
      </c>
      <c r="FI110">
        <v>0</v>
      </c>
      <c r="FJ110">
        <v>0</v>
      </c>
      <c r="FK110">
        <v>0</v>
      </c>
      <c r="FL110">
        <v>0</v>
      </c>
      <c r="FM110">
        <v>0</v>
      </c>
      <c r="FN110">
        <v>0</v>
      </c>
      <c r="FO110">
        <v>0</v>
      </c>
      <c r="FP110">
        <v>0</v>
      </c>
      <c r="FQ110">
        <v>0</v>
      </c>
      <c r="FR110">
        <v>0</v>
      </c>
      <c r="FS110">
        <v>0</v>
      </c>
      <c r="FT110">
        <v>0</v>
      </c>
      <c r="FU110">
        <v>0</v>
      </c>
      <c r="FV110">
        <v>0</v>
      </c>
      <c r="FW110">
        <v>0</v>
      </c>
      <c r="FX110">
        <v>0</v>
      </c>
      <c r="FY110">
        <v>0</v>
      </c>
      <c r="FZ110">
        <v>0</v>
      </c>
      <c r="GA110">
        <v>0</v>
      </c>
      <c r="GB110">
        <v>0</v>
      </c>
      <c r="GC110">
        <v>0</v>
      </c>
      <c r="GD110">
        <v>0</v>
      </c>
      <c r="GE110">
        <v>0</v>
      </c>
      <c r="GF110">
        <v>0</v>
      </c>
      <c r="GG110">
        <v>0</v>
      </c>
      <c r="GH110">
        <v>0</v>
      </c>
      <c r="GI110">
        <v>0</v>
      </c>
      <c r="GJ110">
        <v>0</v>
      </c>
      <c r="GK110">
        <v>0</v>
      </c>
      <c r="GL110">
        <v>0</v>
      </c>
      <c r="GM110">
        <v>0</v>
      </c>
      <c r="GN110">
        <v>0</v>
      </c>
      <c r="GO110">
        <v>0</v>
      </c>
      <c r="GP110">
        <v>0</v>
      </c>
      <c r="GQ110">
        <v>0</v>
      </c>
      <c r="GR110">
        <v>0</v>
      </c>
      <c r="GS110">
        <v>0</v>
      </c>
      <c r="GT110">
        <v>0</v>
      </c>
      <c r="GU110">
        <v>0</v>
      </c>
      <c r="GV110">
        <v>0</v>
      </c>
      <c r="GW110">
        <v>0</v>
      </c>
      <c r="GX110">
        <v>0</v>
      </c>
      <c r="GY110">
        <v>0</v>
      </c>
      <c r="GZ110">
        <v>0</v>
      </c>
      <c r="HA110">
        <v>0</v>
      </c>
      <c r="HB110">
        <v>0</v>
      </c>
      <c r="HC110">
        <v>0</v>
      </c>
      <c r="HD110">
        <v>0</v>
      </c>
      <c r="HE110">
        <v>0</v>
      </c>
      <c r="HF110">
        <v>0</v>
      </c>
      <c r="HG110">
        <v>0</v>
      </c>
      <c r="HH110">
        <v>0</v>
      </c>
      <c r="HI110">
        <v>0</v>
      </c>
      <c r="HJ110">
        <v>0</v>
      </c>
      <c r="HK110">
        <v>0</v>
      </c>
      <c r="HL110">
        <v>0</v>
      </c>
      <c r="HM110">
        <v>0</v>
      </c>
      <c r="HN110">
        <v>0</v>
      </c>
      <c r="HO110">
        <v>0</v>
      </c>
      <c r="HP110">
        <v>0</v>
      </c>
      <c r="HQ110">
        <v>0</v>
      </c>
      <c r="HR110">
        <v>0</v>
      </c>
      <c r="HS110">
        <v>0</v>
      </c>
      <c r="HT110">
        <v>0</v>
      </c>
      <c r="HU110">
        <v>0</v>
      </c>
      <c r="HV110">
        <v>0</v>
      </c>
      <c r="HW110">
        <v>0</v>
      </c>
      <c r="HX110">
        <v>0</v>
      </c>
      <c r="HY110">
        <v>0</v>
      </c>
      <c r="HZ110">
        <v>0</v>
      </c>
      <c r="IA110">
        <v>0</v>
      </c>
      <c r="IB110">
        <v>0</v>
      </c>
      <c r="IC110">
        <v>0</v>
      </c>
      <c r="ID110">
        <v>0</v>
      </c>
      <c r="IE110">
        <v>0</v>
      </c>
      <c r="IF110">
        <v>0</v>
      </c>
      <c r="IG110">
        <v>0</v>
      </c>
      <c r="IH110">
        <v>0</v>
      </c>
      <c r="II110">
        <v>0</v>
      </c>
      <c r="IJ110">
        <v>0</v>
      </c>
      <c r="IK110">
        <v>0</v>
      </c>
    </row>
    <row r="111" spans="1:245" hidden="1">
      <c r="A111" s="340"/>
      <c r="B111" t="s">
        <v>1023</v>
      </c>
      <c r="F111">
        <v>2</v>
      </c>
      <c r="G111" s="422"/>
      <c r="H111">
        <v>47</v>
      </c>
      <c r="J111" t="str">
        <f t="shared" si="3"/>
        <v>SDH100247</v>
      </c>
      <c r="K111">
        <v>1075</v>
      </c>
      <c r="M111" s="340"/>
      <c r="N111" t="s">
        <v>1023</v>
      </c>
      <c r="O111">
        <v>2</v>
      </c>
      <c r="P111">
        <v>47</v>
      </c>
      <c r="Q111" s="183" t="str">
        <f t="shared" si="4"/>
        <v>SDH100247</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11395</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s="131"/>
      <c r="DZ111" s="340"/>
      <c r="EA111" t="s">
        <v>1023</v>
      </c>
      <c r="EB111">
        <v>2</v>
      </c>
      <c r="EC111">
        <v>47</v>
      </c>
      <c r="ED111" s="183" t="str">
        <f t="shared" si="5"/>
        <v>SDH100247</v>
      </c>
      <c r="EE111">
        <v>10000</v>
      </c>
      <c r="EF111">
        <v>10000</v>
      </c>
      <c r="EG111">
        <v>10000</v>
      </c>
      <c r="EH111">
        <v>10000</v>
      </c>
      <c r="EI111">
        <v>10000</v>
      </c>
      <c r="EJ111">
        <v>10000</v>
      </c>
      <c r="EK111">
        <v>10000</v>
      </c>
      <c r="EL111">
        <v>10000</v>
      </c>
      <c r="EM111">
        <v>10255.5</v>
      </c>
      <c r="EN111">
        <v>11395</v>
      </c>
      <c r="EO111">
        <v>11395</v>
      </c>
      <c r="EP111">
        <v>11395</v>
      </c>
      <c r="EQ111">
        <v>11395</v>
      </c>
      <c r="ER111">
        <v>11395</v>
      </c>
      <c r="ES111">
        <v>11395</v>
      </c>
      <c r="ET111">
        <v>11395</v>
      </c>
      <c r="EU111">
        <v>11395</v>
      </c>
      <c r="EV111">
        <v>11395</v>
      </c>
      <c r="EW111">
        <v>11395</v>
      </c>
      <c r="EX111">
        <v>11395</v>
      </c>
      <c r="EY111">
        <v>11395</v>
      </c>
      <c r="EZ111">
        <v>11395</v>
      </c>
      <c r="FA111">
        <v>11395</v>
      </c>
      <c r="FB111">
        <v>11395</v>
      </c>
      <c r="FC111">
        <v>11395</v>
      </c>
      <c r="FD111">
        <v>0</v>
      </c>
      <c r="FE111">
        <v>0</v>
      </c>
      <c r="FF111">
        <v>0</v>
      </c>
      <c r="FG111">
        <v>0</v>
      </c>
      <c r="FH111">
        <v>0</v>
      </c>
      <c r="FI111">
        <v>0</v>
      </c>
      <c r="FJ111">
        <v>0</v>
      </c>
      <c r="FK111">
        <v>0</v>
      </c>
      <c r="FL111">
        <v>0</v>
      </c>
      <c r="FM111">
        <v>0</v>
      </c>
      <c r="FN111">
        <v>0</v>
      </c>
      <c r="FO111">
        <v>0</v>
      </c>
      <c r="FP111">
        <v>0</v>
      </c>
      <c r="FQ111">
        <v>0</v>
      </c>
      <c r="FR111">
        <v>0</v>
      </c>
      <c r="FS111">
        <v>0</v>
      </c>
      <c r="FT111">
        <v>0</v>
      </c>
      <c r="FU111">
        <v>0</v>
      </c>
      <c r="FV111">
        <v>0</v>
      </c>
      <c r="FW111">
        <v>0</v>
      </c>
      <c r="FX111">
        <v>0</v>
      </c>
      <c r="FY111">
        <v>0</v>
      </c>
      <c r="FZ111">
        <v>0</v>
      </c>
      <c r="GA111">
        <v>0</v>
      </c>
      <c r="GB111">
        <v>0</v>
      </c>
      <c r="GC111">
        <v>0</v>
      </c>
      <c r="GD111">
        <v>0</v>
      </c>
      <c r="GE111">
        <v>0</v>
      </c>
      <c r="GF111">
        <v>0</v>
      </c>
      <c r="GG111">
        <v>0</v>
      </c>
      <c r="GH111">
        <v>0</v>
      </c>
      <c r="GI111">
        <v>0</v>
      </c>
      <c r="GJ111">
        <v>0</v>
      </c>
      <c r="GK111">
        <v>0</v>
      </c>
      <c r="GL111">
        <v>0</v>
      </c>
      <c r="GM111">
        <v>0</v>
      </c>
      <c r="GN111">
        <v>0</v>
      </c>
      <c r="GO111">
        <v>0</v>
      </c>
      <c r="GP111">
        <v>0</v>
      </c>
      <c r="GQ111">
        <v>0</v>
      </c>
      <c r="GR111">
        <v>0</v>
      </c>
      <c r="GS111">
        <v>0</v>
      </c>
      <c r="GT111">
        <v>0</v>
      </c>
      <c r="GU111">
        <v>0</v>
      </c>
      <c r="GV111">
        <v>0</v>
      </c>
      <c r="GW111">
        <v>0</v>
      </c>
      <c r="GX111">
        <v>0</v>
      </c>
      <c r="GY111">
        <v>0</v>
      </c>
      <c r="GZ111">
        <v>0</v>
      </c>
      <c r="HA111">
        <v>0</v>
      </c>
      <c r="HB111">
        <v>0</v>
      </c>
      <c r="HC111">
        <v>0</v>
      </c>
      <c r="HD111">
        <v>0</v>
      </c>
      <c r="HE111">
        <v>0</v>
      </c>
      <c r="HF111">
        <v>0</v>
      </c>
      <c r="HG111">
        <v>0</v>
      </c>
      <c r="HH111">
        <v>0</v>
      </c>
      <c r="HI111">
        <v>0</v>
      </c>
      <c r="HJ111">
        <v>0</v>
      </c>
      <c r="HK111">
        <v>0</v>
      </c>
      <c r="HL111">
        <v>0</v>
      </c>
      <c r="HM111">
        <v>0</v>
      </c>
      <c r="HN111">
        <v>0</v>
      </c>
      <c r="HO111">
        <v>0</v>
      </c>
      <c r="HP111">
        <v>0</v>
      </c>
      <c r="HQ111">
        <v>0</v>
      </c>
      <c r="HR111">
        <v>0</v>
      </c>
      <c r="HS111">
        <v>0</v>
      </c>
      <c r="HT111">
        <v>0</v>
      </c>
      <c r="HU111">
        <v>0</v>
      </c>
      <c r="HV111">
        <v>0</v>
      </c>
      <c r="HW111">
        <v>0</v>
      </c>
      <c r="HX111">
        <v>0</v>
      </c>
      <c r="HY111">
        <v>0</v>
      </c>
      <c r="HZ111">
        <v>0</v>
      </c>
      <c r="IA111">
        <v>0</v>
      </c>
      <c r="IB111">
        <v>0</v>
      </c>
      <c r="IC111">
        <v>0</v>
      </c>
      <c r="ID111">
        <v>0</v>
      </c>
      <c r="IE111">
        <v>0</v>
      </c>
      <c r="IF111">
        <v>0</v>
      </c>
      <c r="IG111">
        <v>0</v>
      </c>
      <c r="IH111">
        <v>0</v>
      </c>
      <c r="II111">
        <v>0</v>
      </c>
      <c r="IJ111">
        <v>0</v>
      </c>
      <c r="IK111">
        <v>0</v>
      </c>
    </row>
    <row r="112" spans="1:245" hidden="1">
      <c r="A112" s="340"/>
      <c r="B112" t="s">
        <v>1023</v>
      </c>
      <c r="F112">
        <v>2</v>
      </c>
      <c r="G112" s="422"/>
      <c r="H112">
        <v>48</v>
      </c>
      <c r="J112" t="str">
        <f t="shared" si="3"/>
        <v>SDH100248</v>
      </c>
      <c r="K112">
        <v>1105</v>
      </c>
      <c r="M112" s="340"/>
      <c r="N112" t="s">
        <v>1023</v>
      </c>
      <c r="O112">
        <v>2</v>
      </c>
      <c r="P112">
        <v>48</v>
      </c>
      <c r="Q112" s="183" t="str">
        <f t="shared" si="4"/>
        <v>SDH100248</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11713</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s="131"/>
      <c r="DZ112" s="340"/>
      <c r="EA112" t="s">
        <v>1023</v>
      </c>
      <c r="EB112">
        <v>2</v>
      </c>
      <c r="EC112">
        <v>48</v>
      </c>
      <c r="ED112" s="183" t="str">
        <f t="shared" si="5"/>
        <v>SDH100248</v>
      </c>
      <c r="EE112">
        <v>10000</v>
      </c>
      <c r="EF112">
        <v>10000</v>
      </c>
      <c r="EG112">
        <v>10000</v>
      </c>
      <c r="EH112">
        <v>10000</v>
      </c>
      <c r="EI112">
        <v>10000</v>
      </c>
      <c r="EJ112">
        <v>10000</v>
      </c>
      <c r="EK112">
        <v>10000</v>
      </c>
      <c r="EL112">
        <v>10000</v>
      </c>
      <c r="EM112">
        <v>10541.7</v>
      </c>
      <c r="EN112">
        <v>11713</v>
      </c>
      <c r="EO112">
        <v>11713</v>
      </c>
      <c r="EP112">
        <v>11713</v>
      </c>
      <c r="EQ112">
        <v>11713</v>
      </c>
      <c r="ER112">
        <v>11713</v>
      </c>
      <c r="ES112">
        <v>11713</v>
      </c>
      <c r="ET112">
        <v>11713</v>
      </c>
      <c r="EU112">
        <v>11713</v>
      </c>
      <c r="EV112">
        <v>11713</v>
      </c>
      <c r="EW112">
        <v>11713</v>
      </c>
      <c r="EX112">
        <v>11713</v>
      </c>
      <c r="EY112">
        <v>11713</v>
      </c>
      <c r="EZ112">
        <v>11713</v>
      </c>
      <c r="FA112">
        <v>11713</v>
      </c>
      <c r="FB112">
        <v>11713</v>
      </c>
      <c r="FC112">
        <v>11713</v>
      </c>
      <c r="FD112">
        <v>0</v>
      </c>
      <c r="FE112">
        <v>0</v>
      </c>
      <c r="FF112">
        <v>0</v>
      </c>
      <c r="FG112">
        <v>0</v>
      </c>
      <c r="FH112">
        <v>0</v>
      </c>
      <c r="FI112">
        <v>0</v>
      </c>
      <c r="FJ112">
        <v>0</v>
      </c>
      <c r="FK112">
        <v>0</v>
      </c>
      <c r="FL112">
        <v>0</v>
      </c>
      <c r="FM112">
        <v>0</v>
      </c>
      <c r="FN112">
        <v>0</v>
      </c>
      <c r="FO112">
        <v>0</v>
      </c>
      <c r="FP112">
        <v>0</v>
      </c>
      <c r="FQ112">
        <v>0</v>
      </c>
      <c r="FR112">
        <v>0</v>
      </c>
      <c r="FS112">
        <v>0</v>
      </c>
      <c r="FT112">
        <v>0</v>
      </c>
      <c r="FU112">
        <v>0</v>
      </c>
      <c r="FV112">
        <v>0</v>
      </c>
      <c r="FW112">
        <v>0</v>
      </c>
      <c r="FX112">
        <v>0</v>
      </c>
      <c r="FY112">
        <v>0</v>
      </c>
      <c r="FZ112">
        <v>0</v>
      </c>
      <c r="GA112">
        <v>0</v>
      </c>
      <c r="GB112">
        <v>0</v>
      </c>
      <c r="GC112">
        <v>0</v>
      </c>
      <c r="GD112">
        <v>0</v>
      </c>
      <c r="GE112">
        <v>0</v>
      </c>
      <c r="GF112">
        <v>0</v>
      </c>
      <c r="GG112">
        <v>0</v>
      </c>
      <c r="GH112">
        <v>0</v>
      </c>
      <c r="GI112">
        <v>0</v>
      </c>
      <c r="GJ112">
        <v>0</v>
      </c>
      <c r="GK112">
        <v>0</v>
      </c>
      <c r="GL112">
        <v>0</v>
      </c>
      <c r="GM112">
        <v>0</v>
      </c>
      <c r="GN112">
        <v>0</v>
      </c>
      <c r="GO112">
        <v>0</v>
      </c>
      <c r="GP112">
        <v>0</v>
      </c>
      <c r="GQ112">
        <v>0</v>
      </c>
      <c r="GR112">
        <v>0</v>
      </c>
      <c r="GS112">
        <v>0</v>
      </c>
      <c r="GT112">
        <v>0</v>
      </c>
      <c r="GU112">
        <v>0</v>
      </c>
      <c r="GV112">
        <v>0</v>
      </c>
      <c r="GW112">
        <v>0</v>
      </c>
      <c r="GX112">
        <v>0</v>
      </c>
      <c r="GY112">
        <v>0</v>
      </c>
      <c r="GZ112">
        <v>0</v>
      </c>
      <c r="HA112">
        <v>0</v>
      </c>
      <c r="HB112">
        <v>0</v>
      </c>
      <c r="HC112">
        <v>0</v>
      </c>
      <c r="HD112">
        <v>0</v>
      </c>
      <c r="HE112">
        <v>0</v>
      </c>
      <c r="HF112">
        <v>0</v>
      </c>
      <c r="HG112">
        <v>0</v>
      </c>
      <c r="HH112">
        <v>0</v>
      </c>
      <c r="HI112">
        <v>0</v>
      </c>
      <c r="HJ112">
        <v>0</v>
      </c>
      <c r="HK112">
        <v>0</v>
      </c>
      <c r="HL112">
        <v>0</v>
      </c>
      <c r="HM112">
        <v>0</v>
      </c>
      <c r="HN112">
        <v>0</v>
      </c>
      <c r="HO112">
        <v>0</v>
      </c>
      <c r="HP112">
        <v>0</v>
      </c>
      <c r="HQ112">
        <v>0</v>
      </c>
      <c r="HR112">
        <v>0</v>
      </c>
      <c r="HS112">
        <v>0</v>
      </c>
      <c r="HT112">
        <v>0</v>
      </c>
      <c r="HU112">
        <v>0</v>
      </c>
      <c r="HV112">
        <v>0</v>
      </c>
      <c r="HW112">
        <v>0</v>
      </c>
      <c r="HX112">
        <v>0</v>
      </c>
      <c r="HY112">
        <v>0</v>
      </c>
      <c r="HZ112">
        <v>0</v>
      </c>
      <c r="IA112">
        <v>0</v>
      </c>
      <c r="IB112">
        <v>0</v>
      </c>
      <c r="IC112">
        <v>0</v>
      </c>
      <c r="ID112">
        <v>0</v>
      </c>
      <c r="IE112">
        <v>0</v>
      </c>
      <c r="IF112">
        <v>0</v>
      </c>
      <c r="IG112">
        <v>0</v>
      </c>
      <c r="IH112">
        <v>0</v>
      </c>
      <c r="II112">
        <v>0</v>
      </c>
      <c r="IJ112">
        <v>0</v>
      </c>
      <c r="IK112">
        <v>0</v>
      </c>
    </row>
    <row r="113" spans="1:245" hidden="1">
      <c r="A113" s="340"/>
      <c r="B113" t="s">
        <v>1023</v>
      </c>
      <c r="F113">
        <v>2</v>
      </c>
      <c r="G113" s="422"/>
      <c r="H113">
        <v>49</v>
      </c>
      <c r="J113" t="str">
        <f t="shared" si="3"/>
        <v>SDH100249</v>
      </c>
      <c r="K113">
        <v>1135</v>
      </c>
      <c r="M113" s="340"/>
      <c r="N113" t="s">
        <v>1023</v>
      </c>
      <c r="O113">
        <v>2</v>
      </c>
      <c r="P113">
        <v>49</v>
      </c>
      <c r="Q113" s="183" t="str">
        <f t="shared" si="4"/>
        <v>SDH100249</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12031</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s="131"/>
      <c r="DZ113" s="340"/>
      <c r="EA113" t="s">
        <v>1023</v>
      </c>
      <c r="EB113">
        <v>2</v>
      </c>
      <c r="EC113">
        <v>49</v>
      </c>
      <c r="ED113" s="183" t="str">
        <f t="shared" si="5"/>
        <v>SDH100249</v>
      </c>
      <c r="EE113">
        <v>10000</v>
      </c>
      <c r="EF113">
        <v>10000</v>
      </c>
      <c r="EG113">
        <v>10000</v>
      </c>
      <c r="EH113">
        <v>10000</v>
      </c>
      <c r="EI113">
        <v>10000</v>
      </c>
      <c r="EJ113">
        <v>10000</v>
      </c>
      <c r="EK113">
        <v>10000</v>
      </c>
      <c r="EL113">
        <v>10000</v>
      </c>
      <c r="EM113">
        <v>10827.9</v>
      </c>
      <c r="EN113">
        <v>12031</v>
      </c>
      <c r="EO113">
        <v>12031</v>
      </c>
      <c r="EP113">
        <v>12031</v>
      </c>
      <c r="EQ113">
        <v>12031</v>
      </c>
      <c r="ER113">
        <v>12031</v>
      </c>
      <c r="ES113">
        <v>12031</v>
      </c>
      <c r="ET113">
        <v>12031</v>
      </c>
      <c r="EU113">
        <v>12031</v>
      </c>
      <c r="EV113">
        <v>12031</v>
      </c>
      <c r="EW113">
        <v>12031</v>
      </c>
      <c r="EX113">
        <v>12031</v>
      </c>
      <c r="EY113">
        <v>12031</v>
      </c>
      <c r="EZ113">
        <v>12031</v>
      </c>
      <c r="FA113">
        <v>12031</v>
      </c>
      <c r="FB113">
        <v>12031</v>
      </c>
      <c r="FC113">
        <v>12031</v>
      </c>
      <c r="FD113">
        <v>0</v>
      </c>
      <c r="FE113">
        <v>0</v>
      </c>
      <c r="FF113">
        <v>0</v>
      </c>
      <c r="FG113">
        <v>0</v>
      </c>
      <c r="FH113">
        <v>0</v>
      </c>
      <c r="FI113">
        <v>0</v>
      </c>
      <c r="FJ113">
        <v>0</v>
      </c>
      <c r="FK113">
        <v>0</v>
      </c>
      <c r="FL113">
        <v>0</v>
      </c>
      <c r="FM113">
        <v>0</v>
      </c>
      <c r="FN113">
        <v>0</v>
      </c>
      <c r="FO113">
        <v>0</v>
      </c>
      <c r="FP113">
        <v>0</v>
      </c>
      <c r="FQ113">
        <v>0</v>
      </c>
      <c r="FR113">
        <v>0</v>
      </c>
      <c r="FS113">
        <v>0</v>
      </c>
      <c r="FT113">
        <v>0</v>
      </c>
      <c r="FU113">
        <v>0</v>
      </c>
      <c r="FV113">
        <v>0</v>
      </c>
      <c r="FW113">
        <v>0</v>
      </c>
      <c r="FX113">
        <v>0</v>
      </c>
      <c r="FY113">
        <v>0</v>
      </c>
      <c r="FZ113">
        <v>0</v>
      </c>
      <c r="GA113">
        <v>0</v>
      </c>
      <c r="GB113">
        <v>0</v>
      </c>
      <c r="GC113">
        <v>0</v>
      </c>
      <c r="GD113">
        <v>0</v>
      </c>
      <c r="GE113">
        <v>0</v>
      </c>
      <c r="GF113">
        <v>0</v>
      </c>
      <c r="GG113">
        <v>0</v>
      </c>
      <c r="GH113">
        <v>0</v>
      </c>
      <c r="GI113">
        <v>0</v>
      </c>
      <c r="GJ113">
        <v>0</v>
      </c>
      <c r="GK113">
        <v>0</v>
      </c>
      <c r="GL113">
        <v>0</v>
      </c>
      <c r="GM113">
        <v>0</v>
      </c>
      <c r="GN113">
        <v>0</v>
      </c>
      <c r="GO113">
        <v>0</v>
      </c>
      <c r="GP113">
        <v>0</v>
      </c>
      <c r="GQ113">
        <v>0</v>
      </c>
      <c r="GR113">
        <v>0</v>
      </c>
      <c r="GS113">
        <v>0</v>
      </c>
      <c r="GT113">
        <v>0</v>
      </c>
      <c r="GU113">
        <v>0</v>
      </c>
      <c r="GV113">
        <v>0</v>
      </c>
      <c r="GW113">
        <v>0</v>
      </c>
      <c r="GX113">
        <v>0</v>
      </c>
      <c r="GY113">
        <v>0</v>
      </c>
      <c r="GZ113">
        <v>0</v>
      </c>
      <c r="HA113">
        <v>0</v>
      </c>
      <c r="HB113">
        <v>0</v>
      </c>
      <c r="HC113">
        <v>0</v>
      </c>
      <c r="HD113">
        <v>0</v>
      </c>
      <c r="HE113">
        <v>0</v>
      </c>
      <c r="HF113">
        <v>0</v>
      </c>
      <c r="HG113">
        <v>0</v>
      </c>
      <c r="HH113">
        <v>0</v>
      </c>
      <c r="HI113">
        <v>0</v>
      </c>
      <c r="HJ113">
        <v>0</v>
      </c>
      <c r="HK113">
        <v>0</v>
      </c>
      <c r="HL113">
        <v>0</v>
      </c>
      <c r="HM113">
        <v>0</v>
      </c>
      <c r="HN113">
        <v>0</v>
      </c>
      <c r="HO113">
        <v>0</v>
      </c>
      <c r="HP113">
        <v>0</v>
      </c>
      <c r="HQ113">
        <v>0</v>
      </c>
      <c r="HR113">
        <v>0</v>
      </c>
      <c r="HS113">
        <v>0</v>
      </c>
      <c r="HT113">
        <v>0</v>
      </c>
      <c r="HU113">
        <v>0</v>
      </c>
      <c r="HV113">
        <v>0</v>
      </c>
      <c r="HW113">
        <v>0</v>
      </c>
      <c r="HX113">
        <v>0</v>
      </c>
      <c r="HY113">
        <v>0</v>
      </c>
      <c r="HZ113">
        <v>0</v>
      </c>
      <c r="IA113">
        <v>0</v>
      </c>
      <c r="IB113">
        <v>0</v>
      </c>
      <c r="IC113">
        <v>0</v>
      </c>
      <c r="ID113">
        <v>0</v>
      </c>
      <c r="IE113">
        <v>0</v>
      </c>
      <c r="IF113">
        <v>0</v>
      </c>
      <c r="IG113">
        <v>0</v>
      </c>
      <c r="IH113">
        <v>0</v>
      </c>
      <c r="II113">
        <v>0</v>
      </c>
      <c r="IJ113">
        <v>0</v>
      </c>
      <c r="IK113">
        <v>0</v>
      </c>
    </row>
    <row r="114" spans="1:245" hidden="1">
      <c r="A114" s="340"/>
      <c r="B114" t="s">
        <v>1023</v>
      </c>
      <c r="F114">
        <v>2</v>
      </c>
      <c r="G114" s="422"/>
      <c r="H114">
        <v>50</v>
      </c>
      <c r="J114" t="str">
        <f t="shared" si="3"/>
        <v>SDH100250</v>
      </c>
      <c r="K114">
        <v>1165</v>
      </c>
      <c r="M114" s="340"/>
      <c r="N114" t="s">
        <v>1023</v>
      </c>
      <c r="O114">
        <v>2</v>
      </c>
      <c r="P114">
        <v>50</v>
      </c>
      <c r="Q114" s="183" t="str">
        <f t="shared" si="4"/>
        <v>SDH100250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12349.000000000002</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Y114" s="131"/>
      <c r="DZ114" s="340"/>
      <c r="EA114" t="s">
        <v>1023</v>
      </c>
      <c r="EB114">
        <v>2</v>
      </c>
      <c r="EC114">
        <v>50</v>
      </c>
      <c r="ED114" s="183" t="str">
        <f t="shared" si="5"/>
        <v>SDH100250</v>
      </c>
      <c r="EE114">
        <v>10000</v>
      </c>
      <c r="EF114">
        <v>10000</v>
      </c>
      <c r="EG114">
        <v>10000</v>
      </c>
      <c r="EH114">
        <v>10000</v>
      </c>
      <c r="EI114">
        <v>10000</v>
      </c>
      <c r="EJ114">
        <v>10000</v>
      </c>
      <c r="EK114">
        <v>10000</v>
      </c>
      <c r="EL114">
        <v>10000</v>
      </c>
      <c r="EM114">
        <v>11114.1</v>
      </c>
      <c r="EN114">
        <v>12349</v>
      </c>
      <c r="EO114">
        <v>12349</v>
      </c>
      <c r="EP114">
        <v>12349</v>
      </c>
      <c r="EQ114">
        <v>12349</v>
      </c>
      <c r="ER114">
        <v>12349</v>
      </c>
      <c r="ES114">
        <v>12349</v>
      </c>
      <c r="ET114">
        <v>12349</v>
      </c>
      <c r="EU114">
        <v>12349</v>
      </c>
      <c r="EV114">
        <v>12349</v>
      </c>
      <c r="EW114">
        <v>12349</v>
      </c>
      <c r="EX114">
        <v>12349</v>
      </c>
      <c r="EY114">
        <v>12349</v>
      </c>
      <c r="EZ114">
        <v>12349</v>
      </c>
      <c r="FA114">
        <v>12349</v>
      </c>
      <c r="FB114">
        <v>12349</v>
      </c>
      <c r="FC114">
        <v>12349</v>
      </c>
      <c r="FD114">
        <v>0</v>
      </c>
      <c r="FE114">
        <v>0</v>
      </c>
      <c r="FF114">
        <v>0</v>
      </c>
      <c r="FG114">
        <v>0</v>
      </c>
      <c r="FH114">
        <v>0</v>
      </c>
      <c r="FI114">
        <v>0</v>
      </c>
      <c r="FJ114">
        <v>0</v>
      </c>
      <c r="FK114">
        <v>0</v>
      </c>
      <c r="FL114">
        <v>0</v>
      </c>
      <c r="FM114">
        <v>0</v>
      </c>
      <c r="FN114">
        <v>0</v>
      </c>
      <c r="FO114">
        <v>0</v>
      </c>
      <c r="FP114">
        <v>0</v>
      </c>
      <c r="FQ114">
        <v>0</v>
      </c>
      <c r="FR114">
        <v>0</v>
      </c>
      <c r="FS114">
        <v>0</v>
      </c>
      <c r="FT114">
        <v>0</v>
      </c>
      <c r="FU114">
        <v>0</v>
      </c>
      <c r="FV114">
        <v>0</v>
      </c>
      <c r="FW114">
        <v>0</v>
      </c>
      <c r="FX114">
        <v>0</v>
      </c>
      <c r="FY114">
        <v>0</v>
      </c>
      <c r="FZ114">
        <v>0</v>
      </c>
      <c r="GA114">
        <v>0</v>
      </c>
      <c r="GB114">
        <v>0</v>
      </c>
      <c r="GC114">
        <v>0</v>
      </c>
      <c r="GD114">
        <v>0</v>
      </c>
      <c r="GE114">
        <v>0</v>
      </c>
      <c r="GF114">
        <v>0</v>
      </c>
      <c r="GG114">
        <v>0</v>
      </c>
      <c r="GH114">
        <v>0</v>
      </c>
      <c r="GI114">
        <v>0</v>
      </c>
      <c r="GJ114">
        <v>0</v>
      </c>
      <c r="GK114">
        <v>0</v>
      </c>
      <c r="GL114">
        <v>0</v>
      </c>
      <c r="GM114">
        <v>0</v>
      </c>
      <c r="GN114">
        <v>0</v>
      </c>
      <c r="GO114">
        <v>0</v>
      </c>
      <c r="GP114">
        <v>0</v>
      </c>
      <c r="GQ114">
        <v>0</v>
      </c>
      <c r="GR114">
        <v>0</v>
      </c>
      <c r="GS114">
        <v>0</v>
      </c>
      <c r="GT114">
        <v>0</v>
      </c>
      <c r="GU114">
        <v>0</v>
      </c>
      <c r="GV114">
        <v>0</v>
      </c>
      <c r="GW114">
        <v>0</v>
      </c>
      <c r="GX114">
        <v>0</v>
      </c>
      <c r="GY114">
        <v>0</v>
      </c>
      <c r="GZ114">
        <v>0</v>
      </c>
      <c r="HA114">
        <v>0</v>
      </c>
      <c r="HB114">
        <v>0</v>
      </c>
      <c r="HC114">
        <v>0</v>
      </c>
      <c r="HD114">
        <v>0</v>
      </c>
      <c r="HE114">
        <v>0</v>
      </c>
      <c r="HF114">
        <v>0</v>
      </c>
      <c r="HG114">
        <v>0</v>
      </c>
      <c r="HH114">
        <v>0</v>
      </c>
      <c r="HI114">
        <v>0</v>
      </c>
      <c r="HJ114">
        <v>0</v>
      </c>
      <c r="HK114">
        <v>0</v>
      </c>
      <c r="HL114">
        <v>0</v>
      </c>
      <c r="HM114">
        <v>0</v>
      </c>
      <c r="HN114">
        <v>0</v>
      </c>
      <c r="HO114">
        <v>0</v>
      </c>
      <c r="HP114">
        <v>0</v>
      </c>
      <c r="HQ114">
        <v>0</v>
      </c>
      <c r="HR114">
        <v>0</v>
      </c>
      <c r="HS114">
        <v>0</v>
      </c>
      <c r="HT114">
        <v>0</v>
      </c>
      <c r="HU114">
        <v>0</v>
      </c>
      <c r="HV114">
        <v>0</v>
      </c>
      <c r="HW114">
        <v>0</v>
      </c>
      <c r="HX114">
        <v>0</v>
      </c>
      <c r="HY114">
        <v>0</v>
      </c>
      <c r="HZ114">
        <v>0</v>
      </c>
      <c r="IA114">
        <v>0</v>
      </c>
      <c r="IB114">
        <v>0</v>
      </c>
      <c r="IC114">
        <v>0</v>
      </c>
      <c r="ID114">
        <v>0</v>
      </c>
      <c r="IE114">
        <v>0</v>
      </c>
      <c r="IF114">
        <v>0</v>
      </c>
      <c r="IG114">
        <v>0</v>
      </c>
      <c r="IH114">
        <v>0</v>
      </c>
      <c r="II114">
        <v>0</v>
      </c>
      <c r="IJ114">
        <v>0</v>
      </c>
      <c r="IK114">
        <v>0</v>
      </c>
    </row>
    <row r="115" spans="1:245" hidden="1">
      <c r="A115" s="340"/>
      <c r="B115" t="s">
        <v>1023</v>
      </c>
      <c r="F115">
        <v>2</v>
      </c>
      <c r="H115">
        <v>51</v>
      </c>
      <c r="J115" t="str">
        <f t="shared" si="3"/>
        <v>SDH100251</v>
      </c>
      <c r="K115">
        <v>1200</v>
      </c>
      <c r="M115" s="340"/>
      <c r="N115" t="s">
        <v>1023</v>
      </c>
      <c r="O115">
        <v>2</v>
      </c>
      <c r="P115">
        <v>51</v>
      </c>
      <c r="Q115" s="183" t="str">
        <f t="shared" si="4"/>
        <v>SDH100251</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12720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s="131"/>
      <c r="DZ115" s="340"/>
      <c r="EA115" t="s">
        <v>1023</v>
      </c>
      <c r="EB115">
        <v>2</v>
      </c>
      <c r="EC115">
        <v>51</v>
      </c>
      <c r="ED115" s="183" t="str">
        <f t="shared" si="5"/>
        <v>SDH100251</v>
      </c>
      <c r="EE115">
        <v>10000</v>
      </c>
      <c r="EF115">
        <v>10000</v>
      </c>
      <c r="EG115">
        <v>10000</v>
      </c>
      <c r="EH115">
        <v>10000</v>
      </c>
      <c r="EI115">
        <v>10000</v>
      </c>
      <c r="EJ115">
        <v>10000</v>
      </c>
      <c r="EK115">
        <v>10000</v>
      </c>
      <c r="EL115">
        <v>10176</v>
      </c>
      <c r="EM115">
        <v>11448</v>
      </c>
      <c r="EN115">
        <v>12720</v>
      </c>
      <c r="EO115">
        <v>12720</v>
      </c>
      <c r="EP115">
        <v>12720</v>
      </c>
      <c r="EQ115">
        <v>12720</v>
      </c>
      <c r="ER115">
        <v>12720</v>
      </c>
      <c r="ES115">
        <v>12720</v>
      </c>
      <c r="ET115">
        <v>12720</v>
      </c>
      <c r="EU115">
        <v>12720</v>
      </c>
      <c r="EV115">
        <v>12720</v>
      </c>
      <c r="EW115">
        <v>12720</v>
      </c>
      <c r="EX115">
        <v>12720</v>
      </c>
      <c r="EY115">
        <v>12720</v>
      </c>
      <c r="EZ115">
        <v>12720</v>
      </c>
      <c r="FA115">
        <v>12720</v>
      </c>
      <c r="FB115">
        <v>12720</v>
      </c>
      <c r="FC115">
        <v>12720</v>
      </c>
      <c r="FD115">
        <v>0</v>
      </c>
      <c r="FE115">
        <v>0</v>
      </c>
      <c r="FF115">
        <v>0</v>
      </c>
      <c r="FG115">
        <v>0</v>
      </c>
      <c r="FH115">
        <v>0</v>
      </c>
      <c r="FI115">
        <v>0</v>
      </c>
      <c r="FJ115">
        <v>0</v>
      </c>
      <c r="FK115">
        <v>0</v>
      </c>
      <c r="FL115">
        <v>0</v>
      </c>
      <c r="FM115">
        <v>0</v>
      </c>
      <c r="FN115">
        <v>0</v>
      </c>
      <c r="FO115">
        <v>0</v>
      </c>
      <c r="FP115">
        <v>0</v>
      </c>
      <c r="FQ115">
        <v>0</v>
      </c>
      <c r="FR115">
        <v>0</v>
      </c>
      <c r="FS115">
        <v>0</v>
      </c>
      <c r="FT115">
        <v>0</v>
      </c>
      <c r="FU115">
        <v>0</v>
      </c>
      <c r="FV115">
        <v>0</v>
      </c>
      <c r="FW115">
        <v>0</v>
      </c>
      <c r="FX115">
        <v>0</v>
      </c>
      <c r="FY115">
        <v>0</v>
      </c>
      <c r="FZ115">
        <v>0</v>
      </c>
      <c r="GA115">
        <v>0</v>
      </c>
      <c r="GB115">
        <v>0</v>
      </c>
      <c r="GC115">
        <v>0</v>
      </c>
      <c r="GD115">
        <v>0</v>
      </c>
      <c r="GE115">
        <v>0</v>
      </c>
      <c r="GF115">
        <v>0</v>
      </c>
      <c r="GG115">
        <v>0</v>
      </c>
      <c r="GH115">
        <v>0</v>
      </c>
      <c r="GI115">
        <v>0</v>
      </c>
      <c r="GJ115">
        <v>0</v>
      </c>
      <c r="GK115">
        <v>0</v>
      </c>
      <c r="GL115">
        <v>0</v>
      </c>
      <c r="GM115">
        <v>0</v>
      </c>
      <c r="GN115">
        <v>0</v>
      </c>
      <c r="GO115">
        <v>0</v>
      </c>
      <c r="GP115">
        <v>0</v>
      </c>
      <c r="GQ115">
        <v>0</v>
      </c>
      <c r="GR115">
        <v>0</v>
      </c>
      <c r="GS115">
        <v>0</v>
      </c>
      <c r="GT115">
        <v>0</v>
      </c>
      <c r="GU115">
        <v>0</v>
      </c>
      <c r="GV115">
        <v>0</v>
      </c>
      <c r="GW115">
        <v>0</v>
      </c>
      <c r="GX115">
        <v>0</v>
      </c>
      <c r="GY115">
        <v>0</v>
      </c>
      <c r="GZ115">
        <v>0</v>
      </c>
      <c r="HA115">
        <v>0</v>
      </c>
      <c r="HB115">
        <v>0</v>
      </c>
      <c r="HC115">
        <v>0</v>
      </c>
      <c r="HD115">
        <v>0</v>
      </c>
      <c r="HE115">
        <v>0</v>
      </c>
      <c r="HF115">
        <v>0</v>
      </c>
      <c r="HG115">
        <v>0</v>
      </c>
      <c r="HH115">
        <v>0</v>
      </c>
      <c r="HI115">
        <v>0</v>
      </c>
      <c r="HJ115">
        <v>0</v>
      </c>
      <c r="HK115">
        <v>0</v>
      </c>
      <c r="HL115">
        <v>0</v>
      </c>
      <c r="HM115">
        <v>0</v>
      </c>
      <c r="HN115">
        <v>0</v>
      </c>
      <c r="HO115">
        <v>0</v>
      </c>
      <c r="HP115">
        <v>0</v>
      </c>
      <c r="HQ115">
        <v>0</v>
      </c>
      <c r="HR115">
        <v>0</v>
      </c>
      <c r="HS115">
        <v>0</v>
      </c>
      <c r="HT115">
        <v>0</v>
      </c>
      <c r="HU115">
        <v>0</v>
      </c>
      <c r="HV115">
        <v>0</v>
      </c>
      <c r="HW115">
        <v>0</v>
      </c>
      <c r="HX115">
        <v>0</v>
      </c>
      <c r="HY115">
        <v>0</v>
      </c>
      <c r="HZ115">
        <v>0</v>
      </c>
      <c r="IA115">
        <v>0</v>
      </c>
      <c r="IB115">
        <v>0</v>
      </c>
      <c r="IC115">
        <v>0</v>
      </c>
      <c r="ID115">
        <v>0</v>
      </c>
      <c r="IE115">
        <v>0</v>
      </c>
      <c r="IF115">
        <v>0</v>
      </c>
      <c r="IG115">
        <v>0</v>
      </c>
      <c r="IH115">
        <v>0</v>
      </c>
      <c r="II115">
        <v>0</v>
      </c>
      <c r="IJ115">
        <v>0</v>
      </c>
      <c r="IK115">
        <v>0</v>
      </c>
    </row>
    <row r="116" spans="1:245" hidden="1">
      <c r="A116" s="340"/>
      <c r="B116" t="s">
        <v>1023</v>
      </c>
      <c r="F116">
        <v>2</v>
      </c>
      <c r="H116">
        <v>52</v>
      </c>
      <c r="J116" t="str">
        <f t="shared" si="3"/>
        <v>SDH100252</v>
      </c>
      <c r="K116">
        <v>1240</v>
      </c>
      <c r="M116" s="340"/>
      <c r="N116" t="s">
        <v>1023</v>
      </c>
      <c r="O116">
        <v>2</v>
      </c>
      <c r="P116">
        <v>52</v>
      </c>
      <c r="Q116" s="183" t="str">
        <f t="shared" si="4"/>
        <v>SDH100252</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13144</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s="131"/>
      <c r="DZ116" s="340"/>
      <c r="EA116" t="s">
        <v>1023</v>
      </c>
      <c r="EB116">
        <v>2</v>
      </c>
      <c r="EC116">
        <v>52</v>
      </c>
      <c r="ED116" s="183" t="str">
        <f t="shared" si="5"/>
        <v>SDH100252</v>
      </c>
      <c r="EE116">
        <v>10000</v>
      </c>
      <c r="EF116">
        <v>10000</v>
      </c>
      <c r="EG116">
        <v>10000</v>
      </c>
      <c r="EH116">
        <v>10000</v>
      </c>
      <c r="EI116">
        <v>10000</v>
      </c>
      <c r="EJ116">
        <v>10000</v>
      </c>
      <c r="EK116">
        <v>10000</v>
      </c>
      <c r="EL116">
        <v>10515.2</v>
      </c>
      <c r="EM116">
        <v>11829.6</v>
      </c>
      <c r="EN116">
        <v>13144</v>
      </c>
      <c r="EO116">
        <v>13144</v>
      </c>
      <c r="EP116">
        <v>13144</v>
      </c>
      <c r="EQ116">
        <v>13144</v>
      </c>
      <c r="ER116">
        <v>13144</v>
      </c>
      <c r="ES116">
        <v>13144</v>
      </c>
      <c r="ET116">
        <v>13144</v>
      </c>
      <c r="EU116">
        <v>13144</v>
      </c>
      <c r="EV116">
        <v>13144</v>
      </c>
      <c r="EW116">
        <v>13144</v>
      </c>
      <c r="EX116">
        <v>13144</v>
      </c>
      <c r="EY116">
        <v>13144</v>
      </c>
      <c r="EZ116">
        <v>13144</v>
      </c>
      <c r="FA116">
        <v>13144</v>
      </c>
      <c r="FB116">
        <v>13144</v>
      </c>
      <c r="FC116">
        <v>13144</v>
      </c>
      <c r="FD116">
        <v>0</v>
      </c>
      <c r="FE116">
        <v>0</v>
      </c>
      <c r="FF116">
        <v>0</v>
      </c>
      <c r="FG116">
        <v>0</v>
      </c>
      <c r="FH116">
        <v>0</v>
      </c>
      <c r="FI116">
        <v>0</v>
      </c>
      <c r="FJ116">
        <v>0</v>
      </c>
      <c r="FK116">
        <v>0</v>
      </c>
      <c r="FL116">
        <v>0</v>
      </c>
      <c r="FM116">
        <v>0</v>
      </c>
      <c r="FN116">
        <v>0</v>
      </c>
      <c r="FO116">
        <v>0</v>
      </c>
      <c r="FP116">
        <v>0</v>
      </c>
      <c r="FQ116">
        <v>0</v>
      </c>
      <c r="FR116">
        <v>0</v>
      </c>
      <c r="FS116">
        <v>0</v>
      </c>
      <c r="FT116">
        <v>0</v>
      </c>
      <c r="FU116">
        <v>0</v>
      </c>
      <c r="FV116">
        <v>0</v>
      </c>
      <c r="FW116">
        <v>0</v>
      </c>
      <c r="FX116">
        <v>0</v>
      </c>
      <c r="FY116">
        <v>0</v>
      </c>
      <c r="FZ116">
        <v>0</v>
      </c>
      <c r="GA116">
        <v>0</v>
      </c>
      <c r="GB116">
        <v>0</v>
      </c>
      <c r="GC116">
        <v>0</v>
      </c>
      <c r="GD116">
        <v>0</v>
      </c>
      <c r="GE116">
        <v>0</v>
      </c>
      <c r="GF116">
        <v>0</v>
      </c>
      <c r="GG116">
        <v>0</v>
      </c>
      <c r="GH116">
        <v>0</v>
      </c>
      <c r="GI116">
        <v>0</v>
      </c>
      <c r="GJ116">
        <v>0</v>
      </c>
      <c r="GK116">
        <v>0</v>
      </c>
      <c r="GL116">
        <v>0</v>
      </c>
      <c r="GM116">
        <v>0</v>
      </c>
      <c r="GN116">
        <v>0</v>
      </c>
      <c r="GO116">
        <v>0</v>
      </c>
      <c r="GP116">
        <v>0</v>
      </c>
      <c r="GQ116">
        <v>0</v>
      </c>
      <c r="GR116">
        <v>0</v>
      </c>
      <c r="GS116">
        <v>0</v>
      </c>
      <c r="GT116">
        <v>0</v>
      </c>
      <c r="GU116">
        <v>0</v>
      </c>
      <c r="GV116">
        <v>0</v>
      </c>
      <c r="GW116">
        <v>0</v>
      </c>
      <c r="GX116">
        <v>0</v>
      </c>
      <c r="GY116">
        <v>0</v>
      </c>
      <c r="GZ116">
        <v>0</v>
      </c>
      <c r="HA116">
        <v>0</v>
      </c>
      <c r="HB116">
        <v>0</v>
      </c>
      <c r="HC116">
        <v>0</v>
      </c>
      <c r="HD116">
        <v>0</v>
      </c>
      <c r="HE116">
        <v>0</v>
      </c>
      <c r="HF116">
        <v>0</v>
      </c>
      <c r="HG116">
        <v>0</v>
      </c>
      <c r="HH116">
        <v>0</v>
      </c>
      <c r="HI116">
        <v>0</v>
      </c>
      <c r="HJ116">
        <v>0</v>
      </c>
      <c r="HK116">
        <v>0</v>
      </c>
      <c r="HL116">
        <v>0</v>
      </c>
      <c r="HM116">
        <v>0</v>
      </c>
      <c r="HN116">
        <v>0</v>
      </c>
      <c r="HO116">
        <v>0</v>
      </c>
      <c r="HP116">
        <v>0</v>
      </c>
      <c r="HQ116">
        <v>0</v>
      </c>
      <c r="HR116">
        <v>0</v>
      </c>
      <c r="HS116">
        <v>0</v>
      </c>
      <c r="HT116">
        <v>0</v>
      </c>
      <c r="HU116">
        <v>0</v>
      </c>
      <c r="HV116">
        <v>0</v>
      </c>
      <c r="HW116">
        <v>0</v>
      </c>
      <c r="HX116">
        <v>0</v>
      </c>
      <c r="HY116">
        <v>0</v>
      </c>
      <c r="HZ116">
        <v>0</v>
      </c>
      <c r="IA116">
        <v>0</v>
      </c>
      <c r="IB116">
        <v>0</v>
      </c>
      <c r="IC116">
        <v>0</v>
      </c>
      <c r="ID116">
        <v>0</v>
      </c>
      <c r="IE116">
        <v>0</v>
      </c>
      <c r="IF116">
        <v>0</v>
      </c>
      <c r="IG116">
        <v>0</v>
      </c>
      <c r="IH116">
        <v>0</v>
      </c>
      <c r="II116">
        <v>0</v>
      </c>
      <c r="IJ116">
        <v>0</v>
      </c>
      <c r="IK116">
        <v>0</v>
      </c>
    </row>
    <row r="117" spans="1:245" hidden="1">
      <c r="A117" s="340"/>
      <c r="B117" t="s">
        <v>1023</v>
      </c>
      <c r="F117">
        <v>2</v>
      </c>
      <c r="H117">
        <v>53</v>
      </c>
      <c r="J117" t="str">
        <f t="shared" si="3"/>
        <v>SDH100253</v>
      </c>
      <c r="K117">
        <v>1275</v>
      </c>
      <c r="M117" s="340"/>
      <c r="N117" t="s">
        <v>1023</v>
      </c>
      <c r="O117">
        <v>2</v>
      </c>
      <c r="P117">
        <v>53</v>
      </c>
      <c r="Q117" s="183" t="str">
        <f t="shared" si="4"/>
        <v>SDH100253</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13515</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s="131"/>
      <c r="DZ117" s="340"/>
      <c r="EA117" t="s">
        <v>1023</v>
      </c>
      <c r="EB117">
        <v>2</v>
      </c>
      <c r="EC117">
        <v>53</v>
      </c>
      <c r="ED117" s="183" t="str">
        <f t="shared" si="5"/>
        <v>SDH100253</v>
      </c>
      <c r="EE117">
        <v>10000</v>
      </c>
      <c r="EF117">
        <v>10000</v>
      </c>
      <c r="EG117">
        <v>10000</v>
      </c>
      <c r="EH117">
        <v>10000</v>
      </c>
      <c r="EI117">
        <v>10000</v>
      </c>
      <c r="EJ117">
        <v>10000</v>
      </c>
      <c r="EK117">
        <v>10000</v>
      </c>
      <c r="EL117">
        <v>10812</v>
      </c>
      <c r="EM117">
        <v>12163.5</v>
      </c>
      <c r="EN117">
        <v>13515</v>
      </c>
      <c r="EO117">
        <v>13515</v>
      </c>
      <c r="EP117">
        <v>13515</v>
      </c>
      <c r="EQ117">
        <v>13515</v>
      </c>
      <c r="ER117">
        <v>13515</v>
      </c>
      <c r="ES117">
        <v>13515</v>
      </c>
      <c r="ET117">
        <v>13515</v>
      </c>
      <c r="EU117">
        <v>13515</v>
      </c>
      <c r="EV117">
        <v>13515</v>
      </c>
      <c r="EW117">
        <v>13515</v>
      </c>
      <c r="EX117">
        <v>13515</v>
      </c>
      <c r="EY117">
        <v>13515</v>
      </c>
      <c r="EZ117">
        <v>13515</v>
      </c>
      <c r="FA117">
        <v>13515</v>
      </c>
      <c r="FB117">
        <v>13515</v>
      </c>
      <c r="FC117">
        <v>13515</v>
      </c>
      <c r="FD117">
        <v>0</v>
      </c>
      <c r="FE117">
        <v>0</v>
      </c>
      <c r="FF117">
        <v>0</v>
      </c>
      <c r="FG117">
        <v>0</v>
      </c>
      <c r="FH117">
        <v>0</v>
      </c>
      <c r="FI117">
        <v>0</v>
      </c>
      <c r="FJ117">
        <v>0</v>
      </c>
      <c r="FK117">
        <v>0</v>
      </c>
      <c r="FL117">
        <v>0</v>
      </c>
      <c r="FM117">
        <v>0</v>
      </c>
      <c r="FN117">
        <v>0</v>
      </c>
      <c r="FO117">
        <v>0</v>
      </c>
      <c r="FP117">
        <v>0</v>
      </c>
      <c r="FQ117">
        <v>0</v>
      </c>
      <c r="FR117">
        <v>0</v>
      </c>
      <c r="FS117">
        <v>0</v>
      </c>
      <c r="FT117">
        <v>0</v>
      </c>
      <c r="FU117">
        <v>0</v>
      </c>
      <c r="FV117">
        <v>0</v>
      </c>
      <c r="FW117">
        <v>0</v>
      </c>
      <c r="FX117">
        <v>0</v>
      </c>
      <c r="FY117">
        <v>0</v>
      </c>
      <c r="FZ117">
        <v>0</v>
      </c>
      <c r="GA117">
        <v>0</v>
      </c>
      <c r="GB117">
        <v>0</v>
      </c>
      <c r="GC117">
        <v>0</v>
      </c>
      <c r="GD117">
        <v>0</v>
      </c>
      <c r="GE117">
        <v>0</v>
      </c>
      <c r="GF117">
        <v>0</v>
      </c>
      <c r="GG117">
        <v>0</v>
      </c>
      <c r="GH117">
        <v>0</v>
      </c>
      <c r="GI117">
        <v>0</v>
      </c>
      <c r="GJ117">
        <v>0</v>
      </c>
      <c r="GK117">
        <v>0</v>
      </c>
      <c r="GL117">
        <v>0</v>
      </c>
      <c r="GM117">
        <v>0</v>
      </c>
      <c r="GN117">
        <v>0</v>
      </c>
      <c r="GO117">
        <v>0</v>
      </c>
      <c r="GP117">
        <v>0</v>
      </c>
      <c r="GQ117">
        <v>0</v>
      </c>
      <c r="GR117">
        <v>0</v>
      </c>
      <c r="GS117">
        <v>0</v>
      </c>
      <c r="GT117">
        <v>0</v>
      </c>
      <c r="GU117">
        <v>0</v>
      </c>
      <c r="GV117">
        <v>0</v>
      </c>
      <c r="GW117">
        <v>0</v>
      </c>
      <c r="GX117">
        <v>0</v>
      </c>
      <c r="GY117">
        <v>0</v>
      </c>
      <c r="GZ117">
        <v>0</v>
      </c>
      <c r="HA117">
        <v>0</v>
      </c>
      <c r="HB117">
        <v>0</v>
      </c>
      <c r="HC117">
        <v>0</v>
      </c>
      <c r="HD117">
        <v>0</v>
      </c>
      <c r="HE117">
        <v>0</v>
      </c>
      <c r="HF117">
        <v>0</v>
      </c>
      <c r="HG117">
        <v>0</v>
      </c>
      <c r="HH117">
        <v>0</v>
      </c>
      <c r="HI117">
        <v>0</v>
      </c>
      <c r="HJ117">
        <v>0</v>
      </c>
      <c r="HK117">
        <v>0</v>
      </c>
      <c r="HL117">
        <v>0</v>
      </c>
      <c r="HM117">
        <v>0</v>
      </c>
      <c r="HN117">
        <v>0</v>
      </c>
      <c r="HO117">
        <v>0</v>
      </c>
      <c r="HP117">
        <v>0</v>
      </c>
      <c r="HQ117">
        <v>0</v>
      </c>
      <c r="HR117">
        <v>0</v>
      </c>
      <c r="HS117">
        <v>0</v>
      </c>
      <c r="HT117">
        <v>0</v>
      </c>
      <c r="HU117">
        <v>0</v>
      </c>
      <c r="HV117">
        <v>0</v>
      </c>
      <c r="HW117">
        <v>0</v>
      </c>
      <c r="HX117">
        <v>0</v>
      </c>
      <c r="HY117">
        <v>0</v>
      </c>
      <c r="HZ117">
        <v>0</v>
      </c>
      <c r="IA117">
        <v>0</v>
      </c>
      <c r="IB117">
        <v>0</v>
      </c>
      <c r="IC117">
        <v>0</v>
      </c>
      <c r="ID117">
        <v>0</v>
      </c>
      <c r="IE117">
        <v>0</v>
      </c>
      <c r="IF117">
        <v>0</v>
      </c>
      <c r="IG117">
        <v>0</v>
      </c>
      <c r="IH117">
        <v>0</v>
      </c>
      <c r="II117">
        <v>0</v>
      </c>
      <c r="IJ117">
        <v>0</v>
      </c>
      <c r="IK117">
        <v>0</v>
      </c>
    </row>
    <row r="118" spans="1:245" hidden="1">
      <c r="A118" s="340"/>
      <c r="B118" t="s">
        <v>1023</v>
      </c>
      <c r="F118">
        <v>2</v>
      </c>
      <c r="H118">
        <v>54</v>
      </c>
      <c r="J118" t="str">
        <f t="shared" si="3"/>
        <v>SDH100254</v>
      </c>
      <c r="K118">
        <v>1315</v>
      </c>
      <c r="M118" s="340"/>
      <c r="N118" t="s">
        <v>1023</v>
      </c>
      <c r="O118">
        <v>2</v>
      </c>
      <c r="P118">
        <v>54</v>
      </c>
      <c r="Q118" s="183" t="str">
        <f t="shared" si="4"/>
        <v>SDH100254</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13939</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s="131"/>
      <c r="DZ118" s="340"/>
      <c r="EA118" t="s">
        <v>1023</v>
      </c>
      <c r="EB118">
        <v>2</v>
      </c>
      <c r="EC118">
        <v>54</v>
      </c>
      <c r="ED118" s="183" t="str">
        <f t="shared" si="5"/>
        <v>SDH100254</v>
      </c>
      <c r="EE118">
        <v>10000</v>
      </c>
      <c r="EF118">
        <v>10000</v>
      </c>
      <c r="EG118">
        <v>10000</v>
      </c>
      <c r="EH118">
        <v>10000</v>
      </c>
      <c r="EI118">
        <v>10000</v>
      </c>
      <c r="EJ118">
        <v>10000</v>
      </c>
      <c r="EK118">
        <v>10000</v>
      </c>
      <c r="EL118">
        <v>11151.2</v>
      </c>
      <c r="EM118">
        <v>12545.1</v>
      </c>
      <c r="EN118">
        <v>13939</v>
      </c>
      <c r="EO118">
        <v>13939</v>
      </c>
      <c r="EP118">
        <v>13939</v>
      </c>
      <c r="EQ118">
        <v>13939</v>
      </c>
      <c r="ER118">
        <v>13939</v>
      </c>
      <c r="ES118">
        <v>13939</v>
      </c>
      <c r="ET118">
        <v>13939</v>
      </c>
      <c r="EU118">
        <v>13939</v>
      </c>
      <c r="EV118">
        <v>13939</v>
      </c>
      <c r="EW118">
        <v>13939</v>
      </c>
      <c r="EX118">
        <v>13939</v>
      </c>
      <c r="EY118">
        <v>13939</v>
      </c>
      <c r="EZ118">
        <v>13939</v>
      </c>
      <c r="FA118">
        <v>13939</v>
      </c>
      <c r="FB118">
        <v>13939</v>
      </c>
      <c r="FC118">
        <v>13939</v>
      </c>
      <c r="FD118">
        <v>0</v>
      </c>
      <c r="FE118">
        <v>0</v>
      </c>
      <c r="FF118">
        <v>0</v>
      </c>
      <c r="FG118">
        <v>0</v>
      </c>
      <c r="FH118">
        <v>0</v>
      </c>
      <c r="FI118">
        <v>0</v>
      </c>
      <c r="FJ118">
        <v>0</v>
      </c>
      <c r="FK118">
        <v>0</v>
      </c>
      <c r="FL118">
        <v>0</v>
      </c>
      <c r="FM118">
        <v>0</v>
      </c>
      <c r="FN118">
        <v>0</v>
      </c>
      <c r="FO118">
        <v>0</v>
      </c>
      <c r="FP118">
        <v>0</v>
      </c>
      <c r="FQ118">
        <v>0</v>
      </c>
      <c r="FR118">
        <v>0</v>
      </c>
      <c r="FS118">
        <v>0</v>
      </c>
      <c r="FT118">
        <v>0</v>
      </c>
      <c r="FU118">
        <v>0</v>
      </c>
      <c r="FV118">
        <v>0</v>
      </c>
      <c r="FW118">
        <v>0</v>
      </c>
      <c r="FX118">
        <v>0</v>
      </c>
      <c r="FY118">
        <v>0</v>
      </c>
      <c r="FZ118">
        <v>0</v>
      </c>
      <c r="GA118">
        <v>0</v>
      </c>
      <c r="GB118">
        <v>0</v>
      </c>
      <c r="GC118">
        <v>0</v>
      </c>
      <c r="GD118">
        <v>0</v>
      </c>
      <c r="GE118">
        <v>0</v>
      </c>
      <c r="GF118">
        <v>0</v>
      </c>
      <c r="GG118">
        <v>0</v>
      </c>
      <c r="GH118">
        <v>0</v>
      </c>
      <c r="GI118">
        <v>0</v>
      </c>
      <c r="GJ118">
        <v>0</v>
      </c>
      <c r="GK118">
        <v>0</v>
      </c>
      <c r="GL118">
        <v>0</v>
      </c>
      <c r="GM118">
        <v>0</v>
      </c>
      <c r="GN118">
        <v>0</v>
      </c>
      <c r="GO118">
        <v>0</v>
      </c>
      <c r="GP118">
        <v>0</v>
      </c>
      <c r="GQ118">
        <v>0</v>
      </c>
      <c r="GR118">
        <v>0</v>
      </c>
      <c r="GS118">
        <v>0</v>
      </c>
      <c r="GT118">
        <v>0</v>
      </c>
      <c r="GU118">
        <v>0</v>
      </c>
      <c r="GV118">
        <v>0</v>
      </c>
      <c r="GW118">
        <v>0</v>
      </c>
      <c r="GX118">
        <v>0</v>
      </c>
      <c r="GY118">
        <v>0</v>
      </c>
      <c r="GZ118">
        <v>0</v>
      </c>
      <c r="HA118">
        <v>0</v>
      </c>
      <c r="HB118">
        <v>0</v>
      </c>
      <c r="HC118">
        <v>0</v>
      </c>
      <c r="HD118">
        <v>0</v>
      </c>
      <c r="HE118">
        <v>0</v>
      </c>
      <c r="HF118">
        <v>0</v>
      </c>
      <c r="HG118">
        <v>0</v>
      </c>
      <c r="HH118">
        <v>0</v>
      </c>
      <c r="HI118">
        <v>0</v>
      </c>
      <c r="HJ118">
        <v>0</v>
      </c>
      <c r="HK118">
        <v>0</v>
      </c>
      <c r="HL118">
        <v>0</v>
      </c>
      <c r="HM118">
        <v>0</v>
      </c>
      <c r="HN118">
        <v>0</v>
      </c>
      <c r="HO118">
        <v>0</v>
      </c>
      <c r="HP118">
        <v>0</v>
      </c>
      <c r="HQ118">
        <v>0</v>
      </c>
      <c r="HR118">
        <v>0</v>
      </c>
      <c r="HS118">
        <v>0</v>
      </c>
      <c r="HT118">
        <v>0</v>
      </c>
      <c r="HU118">
        <v>0</v>
      </c>
      <c r="HV118">
        <v>0</v>
      </c>
      <c r="HW118">
        <v>0</v>
      </c>
      <c r="HX118">
        <v>0</v>
      </c>
      <c r="HY118">
        <v>0</v>
      </c>
      <c r="HZ118">
        <v>0</v>
      </c>
      <c r="IA118">
        <v>0</v>
      </c>
      <c r="IB118">
        <v>0</v>
      </c>
      <c r="IC118">
        <v>0</v>
      </c>
      <c r="ID118">
        <v>0</v>
      </c>
      <c r="IE118">
        <v>0</v>
      </c>
      <c r="IF118">
        <v>0</v>
      </c>
      <c r="IG118">
        <v>0</v>
      </c>
      <c r="IH118">
        <v>0</v>
      </c>
      <c r="II118">
        <v>0</v>
      </c>
      <c r="IJ118">
        <v>0</v>
      </c>
      <c r="IK118">
        <v>0</v>
      </c>
    </row>
    <row r="119" spans="1:245" hidden="1">
      <c r="A119" s="340"/>
      <c r="B119" t="s">
        <v>1023</v>
      </c>
      <c r="F119">
        <v>2</v>
      </c>
      <c r="H119">
        <v>55</v>
      </c>
      <c r="J119" t="str">
        <f t="shared" si="3"/>
        <v>SDH100255</v>
      </c>
      <c r="K119">
        <v>1365</v>
      </c>
      <c r="M119" s="340"/>
      <c r="N119" t="s">
        <v>1023</v>
      </c>
      <c r="O119">
        <v>2</v>
      </c>
      <c r="P119">
        <v>55</v>
      </c>
      <c r="Q119" s="183" t="str">
        <f t="shared" si="4"/>
        <v>SDH100255</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14469</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s="131"/>
      <c r="DZ119" s="340"/>
      <c r="EA119" t="s">
        <v>1023</v>
      </c>
      <c r="EB119">
        <v>2</v>
      </c>
      <c r="EC119">
        <v>55</v>
      </c>
      <c r="ED119" s="183" t="str">
        <f t="shared" si="5"/>
        <v>SDH100255</v>
      </c>
      <c r="EE119">
        <v>10000</v>
      </c>
      <c r="EF119">
        <v>10000</v>
      </c>
      <c r="EG119">
        <v>10000</v>
      </c>
      <c r="EH119">
        <v>10000</v>
      </c>
      <c r="EI119">
        <v>10000</v>
      </c>
      <c r="EJ119">
        <v>10000</v>
      </c>
      <c r="EK119">
        <v>10128.299999999999</v>
      </c>
      <c r="EL119">
        <v>11575.2</v>
      </c>
      <c r="EM119">
        <v>13022.1</v>
      </c>
      <c r="EN119">
        <v>14469</v>
      </c>
      <c r="EO119">
        <v>14469</v>
      </c>
      <c r="EP119">
        <v>14469</v>
      </c>
      <c r="EQ119">
        <v>14469</v>
      </c>
      <c r="ER119">
        <v>14469</v>
      </c>
      <c r="ES119">
        <v>14469</v>
      </c>
      <c r="ET119">
        <v>14469</v>
      </c>
      <c r="EU119">
        <v>14469</v>
      </c>
      <c r="EV119">
        <v>14469</v>
      </c>
      <c r="EW119">
        <v>14469</v>
      </c>
      <c r="EX119">
        <v>14469</v>
      </c>
      <c r="EY119">
        <v>14469</v>
      </c>
      <c r="EZ119">
        <v>14469</v>
      </c>
      <c r="FA119">
        <v>14469</v>
      </c>
      <c r="FB119">
        <v>14469</v>
      </c>
      <c r="FC119">
        <v>14469</v>
      </c>
      <c r="FD119">
        <v>0</v>
      </c>
      <c r="FE119">
        <v>0</v>
      </c>
      <c r="FF119">
        <v>0</v>
      </c>
      <c r="FG119">
        <v>0</v>
      </c>
      <c r="FH119">
        <v>0</v>
      </c>
      <c r="FI119">
        <v>0</v>
      </c>
      <c r="FJ119">
        <v>0</v>
      </c>
      <c r="FK119">
        <v>0</v>
      </c>
      <c r="FL119">
        <v>0</v>
      </c>
      <c r="FM119">
        <v>0</v>
      </c>
      <c r="FN119">
        <v>0</v>
      </c>
      <c r="FO119">
        <v>0</v>
      </c>
      <c r="FP119">
        <v>0</v>
      </c>
      <c r="FQ119">
        <v>0</v>
      </c>
      <c r="FR119">
        <v>0</v>
      </c>
      <c r="FS119">
        <v>0</v>
      </c>
      <c r="FT119">
        <v>0</v>
      </c>
      <c r="FU119">
        <v>0</v>
      </c>
      <c r="FV119">
        <v>0</v>
      </c>
      <c r="FW119">
        <v>0</v>
      </c>
      <c r="FX119">
        <v>0</v>
      </c>
      <c r="FY119">
        <v>0</v>
      </c>
      <c r="FZ119">
        <v>0</v>
      </c>
      <c r="GA119">
        <v>0</v>
      </c>
      <c r="GB119">
        <v>0</v>
      </c>
      <c r="GC119">
        <v>0</v>
      </c>
      <c r="GD119">
        <v>0</v>
      </c>
      <c r="GE119">
        <v>0</v>
      </c>
      <c r="GF119">
        <v>0</v>
      </c>
      <c r="GG119">
        <v>0</v>
      </c>
      <c r="GH119">
        <v>0</v>
      </c>
      <c r="GI119">
        <v>0</v>
      </c>
      <c r="GJ119">
        <v>0</v>
      </c>
      <c r="GK119">
        <v>0</v>
      </c>
      <c r="GL119">
        <v>0</v>
      </c>
      <c r="GM119">
        <v>0</v>
      </c>
      <c r="GN119">
        <v>0</v>
      </c>
      <c r="GO119">
        <v>0</v>
      </c>
      <c r="GP119">
        <v>0</v>
      </c>
      <c r="GQ119">
        <v>0</v>
      </c>
      <c r="GR119">
        <v>0</v>
      </c>
      <c r="GS119">
        <v>0</v>
      </c>
      <c r="GT119">
        <v>0</v>
      </c>
      <c r="GU119">
        <v>0</v>
      </c>
      <c r="GV119">
        <v>0</v>
      </c>
      <c r="GW119">
        <v>0</v>
      </c>
      <c r="GX119">
        <v>0</v>
      </c>
      <c r="GY119">
        <v>0</v>
      </c>
      <c r="GZ119">
        <v>0</v>
      </c>
      <c r="HA119">
        <v>0</v>
      </c>
      <c r="HB119">
        <v>0</v>
      </c>
      <c r="HC119">
        <v>0</v>
      </c>
      <c r="HD119">
        <v>0</v>
      </c>
      <c r="HE119">
        <v>0</v>
      </c>
      <c r="HF119">
        <v>0</v>
      </c>
      <c r="HG119">
        <v>0</v>
      </c>
      <c r="HH119">
        <v>0</v>
      </c>
      <c r="HI119">
        <v>0</v>
      </c>
      <c r="HJ119">
        <v>0</v>
      </c>
      <c r="HK119">
        <v>0</v>
      </c>
      <c r="HL119">
        <v>0</v>
      </c>
      <c r="HM119">
        <v>0</v>
      </c>
      <c r="HN119">
        <v>0</v>
      </c>
      <c r="HO119">
        <v>0</v>
      </c>
      <c r="HP119">
        <v>0</v>
      </c>
      <c r="HQ119">
        <v>0</v>
      </c>
      <c r="HR119">
        <v>0</v>
      </c>
      <c r="HS119">
        <v>0</v>
      </c>
      <c r="HT119">
        <v>0</v>
      </c>
      <c r="HU119">
        <v>0</v>
      </c>
      <c r="HV119">
        <v>0</v>
      </c>
      <c r="HW119">
        <v>0</v>
      </c>
      <c r="HX119">
        <v>0</v>
      </c>
      <c r="HY119">
        <v>0</v>
      </c>
      <c r="HZ119">
        <v>0</v>
      </c>
      <c r="IA119">
        <v>0</v>
      </c>
      <c r="IB119">
        <v>0</v>
      </c>
      <c r="IC119">
        <v>0</v>
      </c>
      <c r="ID119">
        <v>0</v>
      </c>
      <c r="IE119">
        <v>0</v>
      </c>
      <c r="IF119">
        <v>0</v>
      </c>
      <c r="IG119">
        <v>0</v>
      </c>
      <c r="IH119">
        <v>0</v>
      </c>
      <c r="II119">
        <v>0</v>
      </c>
      <c r="IJ119">
        <v>0</v>
      </c>
      <c r="IK119">
        <v>0</v>
      </c>
    </row>
    <row r="120" spans="1:245" hidden="1">
      <c r="A120" s="340"/>
      <c r="B120" t="s">
        <v>1023</v>
      </c>
      <c r="F120">
        <v>2</v>
      </c>
      <c r="H120">
        <v>56</v>
      </c>
      <c r="J120" t="str">
        <f t="shared" si="3"/>
        <v>SDH100256</v>
      </c>
      <c r="K120">
        <v>1415</v>
      </c>
      <c r="M120" s="340"/>
      <c r="N120" t="s">
        <v>1023</v>
      </c>
      <c r="O120">
        <v>2</v>
      </c>
      <c r="P120">
        <v>56</v>
      </c>
      <c r="Q120" s="183" t="str">
        <f t="shared" si="4"/>
        <v>SDH100256</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14999</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s="131"/>
      <c r="DZ120" s="340"/>
      <c r="EA120" t="s">
        <v>1023</v>
      </c>
      <c r="EB120">
        <v>2</v>
      </c>
      <c r="EC120">
        <v>56</v>
      </c>
      <c r="ED120" s="183" t="str">
        <f t="shared" si="5"/>
        <v>SDH100256</v>
      </c>
      <c r="EE120">
        <v>10000</v>
      </c>
      <c r="EF120">
        <v>10000</v>
      </c>
      <c r="EG120">
        <v>10000</v>
      </c>
      <c r="EH120">
        <v>10000</v>
      </c>
      <c r="EI120">
        <v>10000</v>
      </c>
      <c r="EJ120">
        <v>10000</v>
      </c>
      <c r="EK120">
        <v>10499.3</v>
      </c>
      <c r="EL120">
        <v>11999.2</v>
      </c>
      <c r="EM120">
        <v>13499.1</v>
      </c>
      <c r="EN120">
        <v>14999</v>
      </c>
      <c r="EO120">
        <v>14999</v>
      </c>
      <c r="EP120">
        <v>14999</v>
      </c>
      <c r="EQ120">
        <v>14999</v>
      </c>
      <c r="ER120">
        <v>14999</v>
      </c>
      <c r="ES120">
        <v>14999</v>
      </c>
      <c r="ET120">
        <v>14999</v>
      </c>
      <c r="EU120">
        <v>14999</v>
      </c>
      <c r="EV120">
        <v>14999</v>
      </c>
      <c r="EW120">
        <v>14999</v>
      </c>
      <c r="EX120">
        <v>14999</v>
      </c>
      <c r="EY120">
        <v>14999</v>
      </c>
      <c r="EZ120">
        <v>14999</v>
      </c>
      <c r="FA120">
        <v>14999</v>
      </c>
      <c r="FB120">
        <v>14999</v>
      </c>
      <c r="FC120">
        <v>14999</v>
      </c>
      <c r="FD120">
        <v>0</v>
      </c>
      <c r="FE120">
        <v>0</v>
      </c>
      <c r="FF120">
        <v>0</v>
      </c>
      <c r="FG120">
        <v>0</v>
      </c>
      <c r="FH120">
        <v>0</v>
      </c>
      <c r="FI120">
        <v>0</v>
      </c>
      <c r="FJ120">
        <v>0</v>
      </c>
      <c r="FK120">
        <v>0</v>
      </c>
      <c r="FL120">
        <v>0</v>
      </c>
      <c r="FM120">
        <v>0</v>
      </c>
      <c r="FN120">
        <v>0</v>
      </c>
      <c r="FO120">
        <v>0</v>
      </c>
      <c r="FP120">
        <v>0</v>
      </c>
      <c r="FQ120">
        <v>0</v>
      </c>
      <c r="FR120">
        <v>0</v>
      </c>
      <c r="FS120">
        <v>0</v>
      </c>
      <c r="FT120">
        <v>0</v>
      </c>
      <c r="FU120">
        <v>0</v>
      </c>
      <c r="FV120">
        <v>0</v>
      </c>
      <c r="FW120">
        <v>0</v>
      </c>
      <c r="FX120">
        <v>0</v>
      </c>
      <c r="FY120">
        <v>0</v>
      </c>
      <c r="FZ120">
        <v>0</v>
      </c>
      <c r="GA120">
        <v>0</v>
      </c>
      <c r="GB120">
        <v>0</v>
      </c>
      <c r="GC120">
        <v>0</v>
      </c>
      <c r="GD120">
        <v>0</v>
      </c>
      <c r="GE120">
        <v>0</v>
      </c>
      <c r="GF120">
        <v>0</v>
      </c>
      <c r="GG120">
        <v>0</v>
      </c>
      <c r="GH120">
        <v>0</v>
      </c>
      <c r="GI120">
        <v>0</v>
      </c>
      <c r="GJ120">
        <v>0</v>
      </c>
      <c r="GK120">
        <v>0</v>
      </c>
      <c r="GL120">
        <v>0</v>
      </c>
      <c r="GM120">
        <v>0</v>
      </c>
      <c r="GN120">
        <v>0</v>
      </c>
      <c r="GO120">
        <v>0</v>
      </c>
      <c r="GP120">
        <v>0</v>
      </c>
      <c r="GQ120">
        <v>0</v>
      </c>
      <c r="GR120">
        <v>0</v>
      </c>
      <c r="GS120">
        <v>0</v>
      </c>
      <c r="GT120">
        <v>0</v>
      </c>
      <c r="GU120">
        <v>0</v>
      </c>
      <c r="GV120">
        <v>0</v>
      </c>
      <c r="GW120">
        <v>0</v>
      </c>
      <c r="GX120">
        <v>0</v>
      </c>
      <c r="GY120">
        <v>0</v>
      </c>
      <c r="GZ120">
        <v>0</v>
      </c>
      <c r="HA120">
        <v>0</v>
      </c>
      <c r="HB120">
        <v>0</v>
      </c>
      <c r="HC120">
        <v>0</v>
      </c>
      <c r="HD120">
        <v>0</v>
      </c>
      <c r="HE120">
        <v>0</v>
      </c>
      <c r="HF120">
        <v>0</v>
      </c>
      <c r="HG120">
        <v>0</v>
      </c>
      <c r="HH120">
        <v>0</v>
      </c>
      <c r="HI120">
        <v>0</v>
      </c>
      <c r="HJ120">
        <v>0</v>
      </c>
      <c r="HK120">
        <v>0</v>
      </c>
      <c r="HL120">
        <v>0</v>
      </c>
      <c r="HM120">
        <v>0</v>
      </c>
      <c r="HN120">
        <v>0</v>
      </c>
      <c r="HO120">
        <v>0</v>
      </c>
      <c r="HP120">
        <v>0</v>
      </c>
      <c r="HQ120">
        <v>0</v>
      </c>
      <c r="HR120">
        <v>0</v>
      </c>
      <c r="HS120">
        <v>0</v>
      </c>
      <c r="HT120">
        <v>0</v>
      </c>
      <c r="HU120">
        <v>0</v>
      </c>
      <c r="HV120">
        <v>0</v>
      </c>
      <c r="HW120">
        <v>0</v>
      </c>
      <c r="HX120">
        <v>0</v>
      </c>
      <c r="HY120">
        <v>0</v>
      </c>
      <c r="HZ120">
        <v>0</v>
      </c>
      <c r="IA120">
        <v>0</v>
      </c>
      <c r="IB120">
        <v>0</v>
      </c>
      <c r="IC120">
        <v>0</v>
      </c>
      <c r="ID120">
        <v>0</v>
      </c>
      <c r="IE120">
        <v>0</v>
      </c>
      <c r="IF120">
        <v>0</v>
      </c>
      <c r="IG120">
        <v>0</v>
      </c>
      <c r="IH120">
        <v>0</v>
      </c>
      <c r="II120">
        <v>0</v>
      </c>
      <c r="IJ120">
        <v>0</v>
      </c>
      <c r="IK120">
        <v>0</v>
      </c>
    </row>
    <row r="121" spans="1:245" hidden="1">
      <c r="A121" s="340"/>
      <c r="B121" t="s">
        <v>1023</v>
      </c>
      <c r="F121">
        <v>2</v>
      </c>
      <c r="H121">
        <v>57</v>
      </c>
      <c r="J121" t="str">
        <f t="shared" si="3"/>
        <v>SDH100257</v>
      </c>
      <c r="K121">
        <v>1485</v>
      </c>
      <c r="M121" s="340"/>
      <c r="N121" t="s">
        <v>1023</v>
      </c>
      <c r="O121">
        <v>2</v>
      </c>
      <c r="P121">
        <v>57</v>
      </c>
      <c r="Q121" s="183" t="str">
        <f t="shared" si="4"/>
        <v>SDH100257</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15741</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s="131"/>
      <c r="DZ121" s="340"/>
      <c r="EA121" t="s">
        <v>1023</v>
      </c>
      <c r="EB121">
        <v>2</v>
      </c>
      <c r="EC121">
        <v>57</v>
      </c>
      <c r="ED121" s="183" t="str">
        <f t="shared" si="5"/>
        <v>SDH100257</v>
      </c>
      <c r="EE121">
        <v>10000</v>
      </c>
      <c r="EF121">
        <v>10000</v>
      </c>
      <c r="EG121">
        <v>10000</v>
      </c>
      <c r="EH121">
        <v>10000</v>
      </c>
      <c r="EI121">
        <v>10000</v>
      </c>
      <c r="EJ121">
        <v>10000</v>
      </c>
      <c r="EK121">
        <v>11018.7</v>
      </c>
      <c r="EL121">
        <v>12592.8</v>
      </c>
      <c r="EM121">
        <v>14166.9</v>
      </c>
      <c r="EN121">
        <v>15741</v>
      </c>
      <c r="EO121">
        <v>15741</v>
      </c>
      <c r="EP121">
        <v>15741</v>
      </c>
      <c r="EQ121">
        <v>15741</v>
      </c>
      <c r="ER121">
        <v>15741</v>
      </c>
      <c r="ES121">
        <v>15741</v>
      </c>
      <c r="ET121">
        <v>15741</v>
      </c>
      <c r="EU121">
        <v>15741</v>
      </c>
      <c r="EV121">
        <v>15741</v>
      </c>
      <c r="EW121">
        <v>15741</v>
      </c>
      <c r="EX121">
        <v>15741</v>
      </c>
      <c r="EY121">
        <v>15741</v>
      </c>
      <c r="EZ121">
        <v>15741</v>
      </c>
      <c r="FA121">
        <v>15741</v>
      </c>
      <c r="FB121">
        <v>15741</v>
      </c>
      <c r="FC121">
        <v>15741</v>
      </c>
      <c r="FD121">
        <v>0</v>
      </c>
      <c r="FE121">
        <v>0</v>
      </c>
      <c r="FF121">
        <v>0</v>
      </c>
      <c r="FG121">
        <v>0</v>
      </c>
      <c r="FH121">
        <v>0</v>
      </c>
      <c r="FI121">
        <v>0</v>
      </c>
      <c r="FJ121">
        <v>0</v>
      </c>
      <c r="FK121">
        <v>0</v>
      </c>
      <c r="FL121">
        <v>0</v>
      </c>
      <c r="FM121">
        <v>0</v>
      </c>
      <c r="FN121">
        <v>0</v>
      </c>
      <c r="FO121">
        <v>0</v>
      </c>
      <c r="FP121">
        <v>0</v>
      </c>
      <c r="FQ121">
        <v>0</v>
      </c>
      <c r="FR121">
        <v>0</v>
      </c>
      <c r="FS121">
        <v>0</v>
      </c>
      <c r="FT121">
        <v>0</v>
      </c>
      <c r="FU121">
        <v>0</v>
      </c>
      <c r="FV121">
        <v>0</v>
      </c>
      <c r="FW121">
        <v>0</v>
      </c>
      <c r="FX121">
        <v>0</v>
      </c>
      <c r="FY121">
        <v>0</v>
      </c>
      <c r="FZ121">
        <v>0</v>
      </c>
      <c r="GA121">
        <v>0</v>
      </c>
      <c r="GB121">
        <v>0</v>
      </c>
      <c r="GC121">
        <v>0</v>
      </c>
      <c r="GD121">
        <v>0</v>
      </c>
      <c r="GE121">
        <v>0</v>
      </c>
      <c r="GF121">
        <v>0</v>
      </c>
      <c r="GG121">
        <v>0</v>
      </c>
      <c r="GH121">
        <v>0</v>
      </c>
      <c r="GI121">
        <v>0</v>
      </c>
      <c r="GJ121">
        <v>0</v>
      </c>
      <c r="GK121">
        <v>0</v>
      </c>
      <c r="GL121">
        <v>0</v>
      </c>
      <c r="GM121">
        <v>0</v>
      </c>
      <c r="GN121">
        <v>0</v>
      </c>
      <c r="GO121">
        <v>0</v>
      </c>
      <c r="GP121">
        <v>0</v>
      </c>
      <c r="GQ121">
        <v>0</v>
      </c>
      <c r="GR121">
        <v>0</v>
      </c>
      <c r="GS121">
        <v>0</v>
      </c>
      <c r="GT121">
        <v>0</v>
      </c>
      <c r="GU121">
        <v>0</v>
      </c>
      <c r="GV121">
        <v>0</v>
      </c>
      <c r="GW121">
        <v>0</v>
      </c>
      <c r="GX121">
        <v>0</v>
      </c>
      <c r="GY121">
        <v>0</v>
      </c>
      <c r="GZ121">
        <v>0</v>
      </c>
      <c r="HA121">
        <v>0</v>
      </c>
      <c r="HB121">
        <v>0</v>
      </c>
      <c r="HC121">
        <v>0</v>
      </c>
      <c r="HD121">
        <v>0</v>
      </c>
      <c r="HE121">
        <v>0</v>
      </c>
      <c r="HF121">
        <v>0</v>
      </c>
      <c r="HG121">
        <v>0</v>
      </c>
      <c r="HH121">
        <v>0</v>
      </c>
      <c r="HI121">
        <v>0</v>
      </c>
      <c r="HJ121">
        <v>0</v>
      </c>
      <c r="HK121">
        <v>0</v>
      </c>
      <c r="HL121">
        <v>0</v>
      </c>
      <c r="HM121">
        <v>0</v>
      </c>
      <c r="HN121">
        <v>0</v>
      </c>
      <c r="HO121">
        <v>0</v>
      </c>
      <c r="HP121">
        <v>0</v>
      </c>
      <c r="HQ121">
        <v>0</v>
      </c>
      <c r="HR121">
        <v>0</v>
      </c>
      <c r="HS121">
        <v>0</v>
      </c>
      <c r="HT121">
        <v>0</v>
      </c>
      <c r="HU121">
        <v>0</v>
      </c>
      <c r="HV121">
        <v>0</v>
      </c>
      <c r="HW121">
        <v>0</v>
      </c>
      <c r="HX121">
        <v>0</v>
      </c>
      <c r="HY121">
        <v>0</v>
      </c>
      <c r="HZ121">
        <v>0</v>
      </c>
      <c r="IA121">
        <v>0</v>
      </c>
      <c r="IB121">
        <v>0</v>
      </c>
      <c r="IC121">
        <v>0</v>
      </c>
      <c r="ID121">
        <v>0</v>
      </c>
      <c r="IE121">
        <v>0</v>
      </c>
      <c r="IF121">
        <v>0</v>
      </c>
      <c r="IG121">
        <v>0</v>
      </c>
      <c r="IH121">
        <v>0</v>
      </c>
      <c r="II121">
        <v>0</v>
      </c>
      <c r="IJ121">
        <v>0</v>
      </c>
      <c r="IK121">
        <v>0</v>
      </c>
    </row>
    <row r="122" spans="1:245" hidden="1">
      <c r="A122" s="340"/>
      <c r="B122" t="s">
        <v>1023</v>
      </c>
      <c r="F122">
        <v>2</v>
      </c>
      <c r="H122">
        <v>58</v>
      </c>
      <c r="J122" t="str">
        <f t="shared" si="3"/>
        <v>SDH100258</v>
      </c>
      <c r="K122">
        <v>1590</v>
      </c>
      <c r="M122" s="340"/>
      <c r="N122" t="s">
        <v>1023</v>
      </c>
      <c r="O122">
        <v>2</v>
      </c>
      <c r="P122">
        <v>58</v>
      </c>
      <c r="Q122" s="183" t="str">
        <f t="shared" si="4"/>
        <v>SDH100258</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16854</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s="131"/>
      <c r="DZ122" s="340"/>
      <c r="EA122" t="s">
        <v>1023</v>
      </c>
      <c r="EB122">
        <v>2</v>
      </c>
      <c r="EC122">
        <v>58</v>
      </c>
      <c r="ED122" s="183" t="str">
        <f t="shared" si="5"/>
        <v>SDH100258</v>
      </c>
      <c r="EE122">
        <v>10000</v>
      </c>
      <c r="EF122">
        <v>10000</v>
      </c>
      <c r="EG122">
        <v>10000</v>
      </c>
      <c r="EH122">
        <v>10000</v>
      </c>
      <c r="EI122">
        <v>10000</v>
      </c>
      <c r="EJ122">
        <v>10112.4</v>
      </c>
      <c r="EK122">
        <v>11797.8</v>
      </c>
      <c r="EL122">
        <v>13483.2</v>
      </c>
      <c r="EM122">
        <v>15168.6</v>
      </c>
      <c r="EN122">
        <v>16854</v>
      </c>
      <c r="EO122">
        <v>16854</v>
      </c>
      <c r="EP122">
        <v>16854</v>
      </c>
      <c r="EQ122">
        <v>16854</v>
      </c>
      <c r="ER122">
        <v>16854</v>
      </c>
      <c r="ES122">
        <v>16854</v>
      </c>
      <c r="ET122">
        <v>16854</v>
      </c>
      <c r="EU122">
        <v>16854</v>
      </c>
      <c r="EV122">
        <v>16854</v>
      </c>
      <c r="EW122">
        <v>16854</v>
      </c>
      <c r="EX122">
        <v>16854</v>
      </c>
      <c r="EY122">
        <v>16854</v>
      </c>
      <c r="EZ122">
        <v>16854</v>
      </c>
      <c r="FA122">
        <v>16854</v>
      </c>
      <c r="FB122">
        <v>16854</v>
      </c>
      <c r="FC122">
        <v>16854</v>
      </c>
      <c r="FD122">
        <v>0</v>
      </c>
      <c r="FE122">
        <v>0</v>
      </c>
      <c r="FF122">
        <v>0</v>
      </c>
      <c r="FG122">
        <v>0</v>
      </c>
      <c r="FH122">
        <v>0</v>
      </c>
      <c r="FI122">
        <v>0</v>
      </c>
      <c r="FJ122">
        <v>0</v>
      </c>
      <c r="FK122">
        <v>0</v>
      </c>
      <c r="FL122">
        <v>0</v>
      </c>
      <c r="FM122">
        <v>0</v>
      </c>
      <c r="FN122">
        <v>0</v>
      </c>
      <c r="FO122">
        <v>0</v>
      </c>
      <c r="FP122">
        <v>0</v>
      </c>
      <c r="FQ122">
        <v>0</v>
      </c>
      <c r="FR122">
        <v>0</v>
      </c>
      <c r="FS122">
        <v>0</v>
      </c>
      <c r="FT122">
        <v>0</v>
      </c>
      <c r="FU122">
        <v>0</v>
      </c>
      <c r="FV122">
        <v>0</v>
      </c>
      <c r="FW122">
        <v>0</v>
      </c>
      <c r="FX122">
        <v>0</v>
      </c>
      <c r="FY122">
        <v>0</v>
      </c>
      <c r="FZ122">
        <v>0</v>
      </c>
      <c r="GA122">
        <v>0</v>
      </c>
      <c r="GB122">
        <v>0</v>
      </c>
      <c r="GC122">
        <v>0</v>
      </c>
      <c r="GD122">
        <v>0</v>
      </c>
      <c r="GE122">
        <v>0</v>
      </c>
      <c r="GF122">
        <v>0</v>
      </c>
      <c r="GG122">
        <v>0</v>
      </c>
      <c r="GH122">
        <v>0</v>
      </c>
      <c r="GI122">
        <v>0</v>
      </c>
      <c r="GJ122">
        <v>0</v>
      </c>
      <c r="GK122">
        <v>0</v>
      </c>
      <c r="GL122">
        <v>0</v>
      </c>
      <c r="GM122">
        <v>0</v>
      </c>
      <c r="GN122">
        <v>0</v>
      </c>
      <c r="GO122">
        <v>0</v>
      </c>
      <c r="GP122">
        <v>0</v>
      </c>
      <c r="GQ122">
        <v>0</v>
      </c>
      <c r="GR122">
        <v>0</v>
      </c>
      <c r="GS122">
        <v>0</v>
      </c>
      <c r="GT122">
        <v>0</v>
      </c>
      <c r="GU122">
        <v>0</v>
      </c>
      <c r="GV122">
        <v>0</v>
      </c>
      <c r="GW122">
        <v>0</v>
      </c>
      <c r="GX122">
        <v>0</v>
      </c>
      <c r="GY122">
        <v>0</v>
      </c>
      <c r="GZ122">
        <v>0</v>
      </c>
      <c r="HA122">
        <v>0</v>
      </c>
      <c r="HB122">
        <v>0</v>
      </c>
      <c r="HC122">
        <v>0</v>
      </c>
      <c r="HD122">
        <v>0</v>
      </c>
      <c r="HE122">
        <v>0</v>
      </c>
      <c r="HF122">
        <v>0</v>
      </c>
      <c r="HG122">
        <v>0</v>
      </c>
      <c r="HH122">
        <v>0</v>
      </c>
      <c r="HI122">
        <v>0</v>
      </c>
      <c r="HJ122">
        <v>0</v>
      </c>
      <c r="HK122">
        <v>0</v>
      </c>
      <c r="HL122">
        <v>0</v>
      </c>
      <c r="HM122">
        <v>0</v>
      </c>
      <c r="HN122">
        <v>0</v>
      </c>
      <c r="HO122">
        <v>0</v>
      </c>
      <c r="HP122">
        <v>0</v>
      </c>
      <c r="HQ122">
        <v>0</v>
      </c>
      <c r="HR122">
        <v>0</v>
      </c>
      <c r="HS122">
        <v>0</v>
      </c>
      <c r="HT122">
        <v>0</v>
      </c>
      <c r="HU122">
        <v>0</v>
      </c>
      <c r="HV122">
        <v>0</v>
      </c>
      <c r="HW122">
        <v>0</v>
      </c>
      <c r="HX122">
        <v>0</v>
      </c>
      <c r="HY122">
        <v>0</v>
      </c>
      <c r="HZ122">
        <v>0</v>
      </c>
      <c r="IA122">
        <v>0</v>
      </c>
      <c r="IB122">
        <v>0</v>
      </c>
      <c r="IC122">
        <v>0</v>
      </c>
      <c r="ID122">
        <v>0</v>
      </c>
      <c r="IE122">
        <v>0</v>
      </c>
      <c r="IF122">
        <v>0</v>
      </c>
      <c r="IG122">
        <v>0</v>
      </c>
      <c r="IH122">
        <v>0</v>
      </c>
      <c r="II122">
        <v>0</v>
      </c>
      <c r="IJ122">
        <v>0</v>
      </c>
      <c r="IK122">
        <v>0</v>
      </c>
    </row>
    <row r="123" spans="1:245" hidden="1">
      <c r="A123" s="340"/>
      <c r="B123" t="s">
        <v>1023</v>
      </c>
      <c r="F123">
        <v>2</v>
      </c>
      <c r="H123">
        <v>59</v>
      </c>
      <c r="J123" t="str">
        <f t="shared" si="3"/>
        <v>SDH100259</v>
      </c>
      <c r="K123">
        <v>1725</v>
      </c>
      <c r="M123" s="340"/>
      <c r="N123" t="s">
        <v>1023</v>
      </c>
      <c r="O123">
        <v>2</v>
      </c>
      <c r="P123">
        <v>59</v>
      </c>
      <c r="Q123" s="183" t="str">
        <f t="shared" si="4"/>
        <v>SDH100259</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18285</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s="131"/>
      <c r="DZ123" s="340"/>
      <c r="EA123" t="s">
        <v>1023</v>
      </c>
      <c r="EB123">
        <v>2</v>
      </c>
      <c r="EC123">
        <v>59</v>
      </c>
      <c r="ED123" s="183" t="str">
        <f t="shared" si="5"/>
        <v>SDH100259</v>
      </c>
      <c r="EE123">
        <v>10000</v>
      </c>
      <c r="EF123">
        <v>10000</v>
      </c>
      <c r="EG123">
        <v>10000</v>
      </c>
      <c r="EH123">
        <v>10000</v>
      </c>
      <c r="EI123">
        <v>10000</v>
      </c>
      <c r="EJ123">
        <v>10971</v>
      </c>
      <c r="EK123">
        <v>12799.5</v>
      </c>
      <c r="EL123">
        <v>14628</v>
      </c>
      <c r="EM123">
        <v>16456.5</v>
      </c>
      <c r="EN123">
        <v>18285</v>
      </c>
      <c r="EO123">
        <v>18285</v>
      </c>
      <c r="EP123">
        <v>18285</v>
      </c>
      <c r="EQ123">
        <v>18285</v>
      </c>
      <c r="ER123">
        <v>18285</v>
      </c>
      <c r="ES123">
        <v>18285</v>
      </c>
      <c r="ET123">
        <v>18285</v>
      </c>
      <c r="EU123">
        <v>18285</v>
      </c>
      <c r="EV123">
        <v>18285</v>
      </c>
      <c r="EW123">
        <v>18285</v>
      </c>
      <c r="EX123">
        <v>18285</v>
      </c>
      <c r="EY123">
        <v>18285</v>
      </c>
      <c r="EZ123">
        <v>18285</v>
      </c>
      <c r="FA123">
        <v>18285</v>
      </c>
      <c r="FB123">
        <v>18285</v>
      </c>
      <c r="FC123">
        <v>18285</v>
      </c>
      <c r="FD123">
        <v>0</v>
      </c>
      <c r="FE123">
        <v>0</v>
      </c>
      <c r="FF123">
        <v>0</v>
      </c>
      <c r="FG123">
        <v>0</v>
      </c>
      <c r="FH123">
        <v>0</v>
      </c>
      <c r="FI123">
        <v>0</v>
      </c>
      <c r="FJ123">
        <v>0</v>
      </c>
      <c r="FK123">
        <v>0</v>
      </c>
      <c r="FL123">
        <v>0</v>
      </c>
      <c r="FM123">
        <v>0</v>
      </c>
      <c r="FN123">
        <v>0</v>
      </c>
      <c r="FO123">
        <v>0</v>
      </c>
      <c r="FP123">
        <v>0</v>
      </c>
      <c r="FQ123">
        <v>0</v>
      </c>
      <c r="FR123">
        <v>0</v>
      </c>
      <c r="FS123">
        <v>0</v>
      </c>
      <c r="FT123">
        <v>0</v>
      </c>
      <c r="FU123">
        <v>0</v>
      </c>
      <c r="FV123">
        <v>0</v>
      </c>
      <c r="FW123">
        <v>0</v>
      </c>
      <c r="FX123">
        <v>0</v>
      </c>
      <c r="FY123">
        <v>0</v>
      </c>
      <c r="FZ123">
        <v>0</v>
      </c>
      <c r="GA123">
        <v>0</v>
      </c>
      <c r="GB123">
        <v>0</v>
      </c>
      <c r="GC123">
        <v>0</v>
      </c>
      <c r="GD123">
        <v>0</v>
      </c>
      <c r="GE123">
        <v>0</v>
      </c>
      <c r="GF123">
        <v>0</v>
      </c>
      <c r="GG123">
        <v>0</v>
      </c>
      <c r="GH123">
        <v>0</v>
      </c>
      <c r="GI123">
        <v>0</v>
      </c>
      <c r="GJ123">
        <v>0</v>
      </c>
      <c r="GK123">
        <v>0</v>
      </c>
      <c r="GL123">
        <v>0</v>
      </c>
      <c r="GM123">
        <v>0</v>
      </c>
      <c r="GN123">
        <v>0</v>
      </c>
      <c r="GO123">
        <v>0</v>
      </c>
      <c r="GP123">
        <v>0</v>
      </c>
      <c r="GQ123">
        <v>0</v>
      </c>
      <c r="GR123">
        <v>0</v>
      </c>
      <c r="GS123">
        <v>0</v>
      </c>
      <c r="GT123">
        <v>0</v>
      </c>
      <c r="GU123">
        <v>0</v>
      </c>
      <c r="GV123">
        <v>0</v>
      </c>
      <c r="GW123">
        <v>0</v>
      </c>
      <c r="GX123">
        <v>0</v>
      </c>
      <c r="GY123">
        <v>0</v>
      </c>
      <c r="GZ123">
        <v>0</v>
      </c>
      <c r="HA123">
        <v>0</v>
      </c>
      <c r="HB123">
        <v>0</v>
      </c>
      <c r="HC123">
        <v>0</v>
      </c>
      <c r="HD123">
        <v>0</v>
      </c>
      <c r="HE123">
        <v>0</v>
      </c>
      <c r="HF123">
        <v>0</v>
      </c>
      <c r="HG123">
        <v>0</v>
      </c>
      <c r="HH123">
        <v>0</v>
      </c>
      <c r="HI123">
        <v>0</v>
      </c>
      <c r="HJ123">
        <v>0</v>
      </c>
      <c r="HK123">
        <v>0</v>
      </c>
      <c r="HL123">
        <v>0</v>
      </c>
      <c r="HM123">
        <v>0</v>
      </c>
      <c r="HN123">
        <v>0</v>
      </c>
      <c r="HO123">
        <v>0</v>
      </c>
      <c r="HP123">
        <v>0</v>
      </c>
      <c r="HQ123">
        <v>0</v>
      </c>
      <c r="HR123">
        <v>0</v>
      </c>
      <c r="HS123">
        <v>0</v>
      </c>
      <c r="HT123">
        <v>0</v>
      </c>
      <c r="HU123">
        <v>0</v>
      </c>
      <c r="HV123">
        <v>0</v>
      </c>
      <c r="HW123">
        <v>0</v>
      </c>
      <c r="HX123">
        <v>0</v>
      </c>
      <c r="HY123">
        <v>0</v>
      </c>
      <c r="HZ123">
        <v>0</v>
      </c>
      <c r="IA123">
        <v>0</v>
      </c>
      <c r="IB123">
        <v>0</v>
      </c>
      <c r="IC123">
        <v>0</v>
      </c>
      <c r="ID123">
        <v>0</v>
      </c>
      <c r="IE123">
        <v>0</v>
      </c>
      <c r="IF123">
        <v>0</v>
      </c>
      <c r="IG123">
        <v>0</v>
      </c>
      <c r="IH123">
        <v>0</v>
      </c>
      <c r="II123">
        <v>0</v>
      </c>
      <c r="IJ123">
        <v>0</v>
      </c>
      <c r="IK123">
        <v>0</v>
      </c>
    </row>
    <row r="124" spans="1:245" hidden="1">
      <c r="A124" s="340"/>
      <c r="B124" t="s">
        <v>1023</v>
      </c>
      <c r="F124">
        <v>2</v>
      </c>
      <c r="H124">
        <v>60</v>
      </c>
      <c r="J124" t="str">
        <f t="shared" si="3"/>
        <v>SDH100260</v>
      </c>
      <c r="K124">
        <v>1880</v>
      </c>
      <c r="M124" s="340"/>
      <c r="N124" t="s">
        <v>1023</v>
      </c>
      <c r="O124">
        <v>2</v>
      </c>
      <c r="P124">
        <v>60</v>
      </c>
      <c r="Q124" s="183" t="str">
        <f t="shared" si="4"/>
        <v>SDH100260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19928</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s="131"/>
      <c r="DZ124" s="340"/>
      <c r="EA124" t="s">
        <v>1023</v>
      </c>
      <c r="EB124">
        <v>2</v>
      </c>
      <c r="EC124">
        <v>60</v>
      </c>
      <c r="ED124" s="183" t="str">
        <f t="shared" si="5"/>
        <v>SDH100260</v>
      </c>
      <c r="EE124">
        <v>10000</v>
      </c>
      <c r="EF124">
        <v>10000</v>
      </c>
      <c r="EG124">
        <v>10000</v>
      </c>
      <c r="EH124">
        <v>10000</v>
      </c>
      <c r="EI124">
        <v>10000</v>
      </c>
      <c r="EJ124">
        <v>11956.8</v>
      </c>
      <c r="EK124">
        <v>13949.6</v>
      </c>
      <c r="EL124">
        <v>15942.4</v>
      </c>
      <c r="EM124">
        <v>17935.2</v>
      </c>
      <c r="EN124">
        <v>19928</v>
      </c>
      <c r="EO124">
        <v>19928</v>
      </c>
      <c r="EP124">
        <v>19928</v>
      </c>
      <c r="EQ124">
        <v>19928</v>
      </c>
      <c r="ER124">
        <v>19928</v>
      </c>
      <c r="ES124">
        <v>19928</v>
      </c>
      <c r="ET124">
        <v>19928</v>
      </c>
      <c r="EU124">
        <v>19928</v>
      </c>
      <c r="EV124">
        <v>19928</v>
      </c>
      <c r="EW124">
        <v>19928</v>
      </c>
      <c r="EX124">
        <v>19928</v>
      </c>
      <c r="EY124">
        <v>19928</v>
      </c>
      <c r="EZ124">
        <v>19928</v>
      </c>
      <c r="FA124">
        <v>19928</v>
      </c>
      <c r="FB124">
        <v>19928</v>
      </c>
      <c r="FC124">
        <v>19928</v>
      </c>
      <c r="FD124">
        <v>0</v>
      </c>
      <c r="FE124">
        <v>0</v>
      </c>
      <c r="FF124">
        <v>0</v>
      </c>
      <c r="FG124">
        <v>0</v>
      </c>
      <c r="FH124">
        <v>0</v>
      </c>
      <c r="FI124">
        <v>0</v>
      </c>
      <c r="FJ124">
        <v>0</v>
      </c>
      <c r="FK124">
        <v>0</v>
      </c>
      <c r="FL124">
        <v>0</v>
      </c>
      <c r="FM124">
        <v>0</v>
      </c>
      <c r="FN124">
        <v>0</v>
      </c>
      <c r="FO124">
        <v>0</v>
      </c>
      <c r="FP124">
        <v>0</v>
      </c>
      <c r="FQ124">
        <v>0</v>
      </c>
      <c r="FR124">
        <v>0</v>
      </c>
      <c r="FS124">
        <v>0</v>
      </c>
      <c r="FT124">
        <v>0</v>
      </c>
      <c r="FU124">
        <v>0</v>
      </c>
      <c r="FV124">
        <v>0</v>
      </c>
      <c r="FW124">
        <v>0</v>
      </c>
      <c r="FX124">
        <v>0</v>
      </c>
      <c r="FY124">
        <v>0</v>
      </c>
      <c r="FZ124">
        <v>0</v>
      </c>
      <c r="GA124">
        <v>0</v>
      </c>
      <c r="GB124">
        <v>0</v>
      </c>
      <c r="GC124">
        <v>0</v>
      </c>
      <c r="GD124">
        <v>0</v>
      </c>
      <c r="GE124">
        <v>0</v>
      </c>
      <c r="GF124">
        <v>0</v>
      </c>
      <c r="GG124">
        <v>0</v>
      </c>
      <c r="GH124">
        <v>0</v>
      </c>
      <c r="GI124">
        <v>0</v>
      </c>
      <c r="GJ124">
        <v>0</v>
      </c>
      <c r="GK124">
        <v>0</v>
      </c>
      <c r="GL124">
        <v>0</v>
      </c>
      <c r="GM124">
        <v>0</v>
      </c>
      <c r="GN124">
        <v>0</v>
      </c>
      <c r="GO124">
        <v>0</v>
      </c>
      <c r="GP124">
        <v>0</v>
      </c>
      <c r="GQ124">
        <v>0</v>
      </c>
      <c r="GR124">
        <v>0</v>
      </c>
      <c r="GS124">
        <v>0</v>
      </c>
      <c r="GT124">
        <v>0</v>
      </c>
      <c r="GU124">
        <v>0</v>
      </c>
      <c r="GV124">
        <v>0</v>
      </c>
      <c r="GW124">
        <v>0</v>
      </c>
      <c r="GX124">
        <v>0</v>
      </c>
      <c r="GY124">
        <v>0</v>
      </c>
      <c r="GZ124">
        <v>0</v>
      </c>
      <c r="HA124">
        <v>0</v>
      </c>
      <c r="HB124">
        <v>0</v>
      </c>
      <c r="HC124">
        <v>0</v>
      </c>
      <c r="HD124">
        <v>0</v>
      </c>
      <c r="HE124">
        <v>0</v>
      </c>
      <c r="HF124">
        <v>0</v>
      </c>
      <c r="HG124">
        <v>0</v>
      </c>
      <c r="HH124">
        <v>0</v>
      </c>
      <c r="HI124">
        <v>0</v>
      </c>
      <c r="HJ124">
        <v>0</v>
      </c>
      <c r="HK124">
        <v>0</v>
      </c>
      <c r="HL124">
        <v>0</v>
      </c>
      <c r="HM124">
        <v>0</v>
      </c>
      <c r="HN124">
        <v>0</v>
      </c>
      <c r="HO124">
        <v>0</v>
      </c>
      <c r="HP124">
        <v>0</v>
      </c>
      <c r="HQ124">
        <v>0</v>
      </c>
      <c r="HR124">
        <v>0</v>
      </c>
      <c r="HS124">
        <v>0</v>
      </c>
      <c r="HT124">
        <v>0</v>
      </c>
      <c r="HU124">
        <v>0</v>
      </c>
      <c r="HV124">
        <v>0</v>
      </c>
      <c r="HW124">
        <v>0</v>
      </c>
      <c r="HX124">
        <v>0</v>
      </c>
      <c r="HY124">
        <v>0</v>
      </c>
      <c r="HZ124">
        <v>0</v>
      </c>
      <c r="IA124">
        <v>0</v>
      </c>
      <c r="IB124">
        <v>0</v>
      </c>
      <c r="IC124">
        <v>0</v>
      </c>
      <c r="ID124">
        <v>0</v>
      </c>
      <c r="IE124">
        <v>0</v>
      </c>
      <c r="IF124">
        <v>0</v>
      </c>
      <c r="IG124">
        <v>0</v>
      </c>
      <c r="IH124">
        <v>0</v>
      </c>
      <c r="II124">
        <v>0</v>
      </c>
      <c r="IJ124">
        <v>0</v>
      </c>
      <c r="IK124">
        <v>0</v>
      </c>
    </row>
    <row r="125" spans="1:245" hidden="1">
      <c r="A125" s="340"/>
      <c r="B125" t="s">
        <v>1024</v>
      </c>
      <c r="F125">
        <v>1</v>
      </c>
      <c r="H125">
        <v>0</v>
      </c>
      <c r="J125" t="str">
        <f t="shared" si="3"/>
        <v>SDH150100</v>
      </c>
      <c r="K125">
        <v>570</v>
      </c>
      <c r="M125" s="340"/>
      <c r="N125" t="s">
        <v>1024</v>
      </c>
      <c r="O125">
        <v>1</v>
      </c>
      <c r="P125">
        <v>0</v>
      </c>
      <c r="Q125" s="183" t="str">
        <f t="shared" si="4"/>
        <v>SDH150100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10000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s="131"/>
      <c r="DZ125" s="340"/>
      <c r="EA125" t="s">
        <v>1024</v>
      </c>
      <c r="EB125">
        <v>1</v>
      </c>
      <c r="EC125">
        <v>0</v>
      </c>
      <c r="ED125" s="183" t="str">
        <f t="shared" si="5"/>
        <v>SDH150100</v>
      </c>
      <c r="EE125">
        <v>10000</v>
      </c>
      <c r="EF125">
        <v>10000</v>
      </c>
      <c r="EG125">
        <v>10000</v>
      </c>
      <c r="EH125">
        <v>10000</v>
      </c>
      <c r="EI125">
        <v>10000</v>
      </c>
      <c r="EJ125">
        <v>10000</v>
      </c>
      <c r="EK125">
        <v>10000</v>
      </c>
      <c r="EL125">
        <v>10000</v>
      </c>
      <c r="EM125">
        <v>10000</v>
      </c>
      <c r="EN125">
        <v>10000</v>
      </c>
      <c r="EO125">
        <v>10000</v>
      </c>
      <c r="EP125">
        <v>10000</v>
      </c>
      <c r="EQ125">
        <v>10000</v>
      </c>
      <c r="ER125">
        <v>10000</v>
      </c>
      <c r="ES125">
        <v>10000</v>
      </c>
      <c r="ET125">
        <v>10000</v>
      </c>
      <c r="EU125">
        <v>10000</v>
      </c>
      <c r="EV125">
        <v>10000</v>
      </c>
      <c r="EW125">
        <v>10000</v>
      </c>
      <c r="EX125">
        <v>10000</v>
      </c>
      <c r="EY125">
        <v>10000</v>
      </c>
      <c r="EZ125">
        <v>10000</v>
      </c>
      <c r="FA125">
        <v>10000</v>
      </c>
      <c r="FB125">
        <v>10000</v>
      </c>
      <c r="FC125">
        <v>10000</v>
      </c>
      <c r="FD125">
        <v>10000</v>
      </c>
      <c r="FE125">
        <v>10000</v>
      </c>
      <c r="FF125">
        <v>10000</v>
      </c>
      <c r="FG125">
        <v>10000</v>
      </c>
      <c r="FH125">
        <v>10000</v>
      </c>
      <c r="FI125">
        <v>0</v>
      </c>
      <c r="FJ125">
        <v>0</v>
      </c>
      <c r="FK125">
        <v>0</v>
      </c>
      <c r="FL125">
        <v>0</v>
      </c>
      <c r="FM125">
        <v>0</v>
      </c>
      <c r="FN125">
        <v>0</v>
      </c>
      <c r="FO125">
        <v>0</v>
      </c>
      <c r="FP125">
        <v>0</v>
      </c>
      <c r="FQ125">
        <v>0</v>
      </c>
      <c r="FR125">
        <v>0</v>
      </c>
      <c r="FS125">
        <v>0</v>
      </c>
      <c r="FT125">
        <v>0</v>
      </c>
      <c r="FU125">
        <v>0</v>
      </c>
      <c r="FV125">
        <v>0</v>
      </c>
      <c r="FW125">
        <v>0</v>
      </c>
      <c r="FX125">
        <v>0</v>
      </c>
      <c r="FY125">
        <v>0</v>
      </c>
      <c r="FZ125">
        <v>0</v>
      </c>
      <c r="GA125">
        <v>0</v>
      </c>
      <c r="GB125">
        <v>0</v>
      </c>
      <c r="GC125">
        <v>0</v>
      </c>
      <c r="GD125">
        <v>0</v>
      </c>
      <c r="GE125">
        <v>0</v>
      </c>
      <c r="GF125">
        <v>0</v>
      </c>
      <c r="GG125">
        <v>0</v>
      </c>
      <c r="GH125">
        <v>0</v>
      </c>
      <c r="GI125">
        <v>0</v>
      </c>
      <c r="GJ125">
        <v>0</v>
      </c>
      <c r="GK125">
        <v>0</v>
      </c>
      <c r="GL125">
        <v>0</v>
      </c>
      <c r="GM125">
        <v>0</v>
      </c>
      <c r="GN125">
        <v>0</v>
      </c>
      <c r="GO125">
        <v>0</v>
      </c>
      <c r="GP125">
        <v>0</v>
      </c>
      <c r="GQ125">
        <v>0</v>
      </c>
      <c r="GR125">
        <v>0</v>
      </c>
      <c r="GS125">
        <v>0</v>
      </c>
      <c r="GT125">
        <v>0</v>
      </c>
      <c r="GU125">
        <v>0</v>
      </c>
      <c r="GV125">
        <v>0</v>
      </c>
      <c r="GW125">
        <v>0</v>
      </c>
      <c r="GX125">
        <v>0</v>
      </c>
      <c r="GY125">
        <v>0</v>
      </c>
      <c r="GZ125">
        <v>0</v>
      </c>
      <c r="HA125">
        <v>0</v>
      </c>
      <c r="HB125">
        <v>0</v>
      </c>
      <c r="HC125">
        <v>0</v>
      </c>
      <c r="HD125">
        <v>0</v>
      </c>
      <c r="HE125">
        <v>0</v>
      </c>
      <c r="HF125">
        <v>0</v>
      </c>
      <c r="HG125">
        <v>0</v>
      </c>
      <c r="HH125">
        <v>0</v>
      </c>
      <c r="HI125">
        <v>0</v>
      </c>
      <c r="HJ125">
        <v>0</v>
      </c>
      <c r="HK125">
        <v>0</v>
      </c>
      <c r="HL125">
        <v>0</v>
      </c>
      <c r="HM125">
        <v>0</v>
      </c>
      <c r="HN125">
        <v>0</v>
      </c>
      <c r="HO125">
        <v>0</v>
      </c>
      <c r="HP125">
        <v>0</v>
      </c>
      <c r="HQ125">
        <v>0</v>
      </c>
      <c r="HR125">
        <v>0</v>
      </c>
      <c r="HS125">
        <v>0</v>
      </c>
      <c r="HT125">
        <v>0</v>
      </c>
      <c r="HU125">
        <v>0</v>
      </c>
      <c r="HV125">
        <v>0</v>
      </c>
      <c r="HW125">
        <v>0</v>
      </c>
      <c r="HX125">
        <v>0</v>
      </c>
      <c r="HY125">
        <v>0</v>
      </c>
      <c r="HZ125">
        <v>0</v>
      </c>
      <c r="IA125">
        <v>0</v>
      </c>
      <c r="IB125">
        <v>0</v>
      </c>
      <c r="IC125">
        <v>0</v>
      </c>
      <c r="ID125">
        <v>0</v>
      </c>
      <c r="IE125">
        <v>0</v>
      </c>
      <c r="IF125">
        <v>0</v>
      </c>
      <c r="IG125">
        <v>0</v>
      </c>
      <c r="IH125">
        <v>0</v>
      </c>
      <c r="II125">
        <v>0</v>
      </c>
      <c r="IJ125">
        <v>0</v>
      </c>
      <c r="IK125">
        <v>0</v>
      </c>
    </row>
    <row r="126" spans="1:245" hidden="1">
      <c r="A126" s="340"/>
      <c r="B126" t="s">
        <v>1024</v>
      </c>
      <c r="F126">
        <v>1</v>
      </c>
      <c r="H126">
        <v>1</v>
      </c>
      <c r="J126" t="str">
        <f t="shared" si="3"/>
        <v>SDH150101</v>
      </c>
      <c r="K126">
        <v>570</v>
      </c>
      <c r="M126" s="340"/>
      <c r="N126" t="s">
        <v>1024</v>
      </c>
      <c r="O126">
        <v>1</v>
      </c>
      <c r="P126">
        <v>1</v>
      </c>
      <c r="Q126" s="183" t="str">
        <f t="shared" si="4"/>
        <v>SDH150101</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10000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s="131"/>
      <c r="DZ126" s="340"/>
      <c r="EA126" t="s">
        <v>1024</v>
      </c>
      <c r="EB126">
        <v>1</v>
      </c>
      <c r="EC126">
        <v>1</v>
      </c>
      <c r="ED126" s="183" t="str">
        <f t="shared" si="5"/>
        <v>SDH150101</v>
      </c>
      <c r="EE126">
        <v>10000</v>
      </c>
      <c r="EF126">
        <v>10000</v>
      </c>
      <c r="EG126">
        <v>10000</v>
      </c>
      <c r="EH126">
        <v>10000</v>
      </c>
      <c r="EI126">
        <v>10000</v>
      </c>
      <c r="EJ126">
        <v>10000</v>
      </c>
      <c r="EK126">
        <v>10000</v>
      </c>
      <c r="EL126">
        <v>10000</v>
      </c>
      <c r="EM126">
        <v>10000</v>
      </c>
      <c r="EN126">
        <v>10000</v>
      </c>
      <c r="EO126">
        <v>10000</v>
      </c>
      <c r="EP126">
        <v>10000</v>
      </c>
      <c r="EQ126">
        <v>10000</v>
      </c>
      <c r="ER126">
        <v>10000</v>
      </c>
      <c r="ES126">
        <v>10000</v>
      </c>
      <c r="ET126">
        <v>10000</v>
      </c>
      <c r="EU126">
        <v>10000</v>
      </c>
      <c r="EV126">
        <v>10000</v>
      </c>
      <c r="EW126">
        <v>10000</v>
      </c>
      <c r="EX126">
        <v>10000</v>
      </c>
      <c r="EY126">
        <v>10000</v>
      </c>
      <c r="EZ126">
        <v>10000</v>
      </c>
      <c r="FA126">
        <v>10000</v>
      </c>
      <c r="FB126">
        <v>10000</v>
      </c>
      <c r="FC126">
        <v>10000</v>
      </c>
      <c r="FD126">
        <v>10000</v>
      </c>
      <c r="FE126">
        <v>10000</v>
      </c>
      <c r="FF126">
        <v>10000</v>
      </c>
      <c r="FG126">
        <v>10000</v>
      </c>
      <c r="FH126">
        <v>10000</v>
      </c>
      <c r="FI126">
        <v>0</v>
      </c>
      <c r="FJ126">
        <v>0</v>
      </c>
      <c r="FK126">
        <v>0</v>
      </c>
      <c r="FL126">
        <v>0</v>
      </c>
      <c r="FM126">
        <v>0</v>
      </c>
      <c r="FN126">
        <v>0</v>
      </c>
      <c r="FO126">
        <v>0</v>
      </c>
      <c r="FP126">
        <v>0</v>
      </c>
      <c r="FQ126">
        <v>0</v>
      </c>
      <c r="FR126">
        <v>0</v>
      </c>
      <c r="FS126">
        <v>0</v>
      </c>
      <c r="FT126">
        <v>0</v>
      </c>
      <c r="FU126">
        <v>0</v>
      </c>
      <c r="FV126">
        <v>0</v>
      </c>
      <c r="FW126">
        <v>0</v>
      </c>
      <c r="FX126">
        <v>0</v>
      </c>
      <c r="FY126">
        <v>0</v>
      </c>
      <c r="FZ126">
        <v>0</v>
      </c>
      <c r="GA126">
        <v>0</v>
      </c>
      <c r="GB126">
        <v>0</v>
      </c>
      <c r="GC126">
        <v>0</v>
      </c>
      <c r="GD126">
        <v>0</v>
      </c>
      <c r="GE126">
        <v>0</v>
      </c>
      <c r="GF126">
        <v>0</v>
      </c>
      <c r="GG126">
        <v>0</v>
      </c>
      <c r="GH126">
        <v>0</v>
      </c>
      <c r="GI126">
        <v>0</v>
      </c>
      <c r="GJ126">
        <v>0</v>
      </c>
      <c r="GK126">
        <v>0</v>
      </c>
      <c r="GL126">
        <v>0</v>
      </c>
      <c r="GM126">
        <v>0</v>
      </c>
      <c r="GN126">
        <v>0</v>
      </c>
      <c r="GO126">
        <v>0</v>
      </c>
      <c r="GP126">
        <v>0</v>
      </c>
      <c r="GQ126">
        <v>0</v>
      </c>
      <c r="GR126">
        <v>0</v>
      </c>
      <c r="GS126">
        <v>0</v>
      </c>
      <c r="GT126">
        <v>0</v>
      </c>
      <c r="GU126">
        <v>0</v>
      </c>
      <c r="GV126">
        <v>0</v>
      </c>
      <c r="GW126">
        <v>0</v>
      </c>
      <c r="GX126">
        <v>0</v>
      </c>
      <c r="GY126">
        <v>0</v>
      </c>
      <c r="GZ126">
        <v>0</v>
      </c>
      <c r="HA126">
        <v>0</v>
      </c>
      <c r="HB126">
        <v>0</v>
      </c>
      <c r="HC126">
        <v>0</v>
      </c>
      <c r="HD126">
        <v>0</v>
      </c>
      <c r="HE126">
        <v>0</v>
      </c>
      <c r="HF126">
        <v>0</v>
      </c>
      <c r="HG126">
        <v>0</v>
      </c>
      <c r="HH126">
        <v>0</v>
      </c>
      <c r="HI126">
        <v>0</v>
      </c>
      <c r="HJ126">
        <v>0</v>
      </c>
      <c r="HK126">
        <v>0</v>
      </c>
      <c r="HL126">
        <v>0</v>
      </c>
      <c r="HM126">
        <v>0</v>
      </c>
      <c r="HN126">
        <v>0</v>
      </c>
      <c r="HO126">
        <v>0</v>
      </c>
      <c r="HP126">
        <v>0</v>
      </c>
      <c r="HQ126">
        <v>0</v>
      </c>
      <c r="HR126">
        <v>0</v>
      </c>
      <c r="HS126">
        <v>0</v>
      </c>
      <c r="HT126">
        <v>0</v>
      </c>
      <c r="HU126">
        <v>0</v>
      </c>
      <c r="HV126">
        <v>0</v>
      </c>
      <c r="HW126">
        <v>0</v>
      </c>
      <c r="HX126">
        <v>0</v>
      </c>
      <c r="HY126">
        <v>0</v>
      </c>
      <c r="HZ126">
        <v>0</v>
      </c>
      <c r="IA126">
        <v>0</v>
      </c>
      <c r="IB126">
        <v>0</v>
      </c>
      <c r="IC126">
        <v>0</v>
      </c>
      <c r="ID126">
        <v>0</v>
      </c>
      <c r="IE126">
        <v>0</v>
      </c>
      <c r="IF126">
        <v>0</v>
      </c>
      <c r="IG126">
        <v>0</v>
      </c>
      <c r="IH126">
        <v>0</v>
      </c>
      <c r="II126">
        <v>0</v>
      </c>
      <c r="IJ126">
        <v>0</v>
      </c>
      <c r="IK126">
        <v>0</v>
      </c>
    </row>
    <row r="127" spans="1:245" hidden="1">
      <c r="A127" s="340"/>
      <c r="B127" t="s">
        <v>1024</v>
      </c>
      <c r="F127">
        <v>1</v>
      </c>
      <c r="H127">
        <v>2</v>
      </c>
      <c r="J127" t="str">
        <f t="shared" si="3"/>
        <v>SDH150102</v>
      </c>
      <c r="K127">
        <v>570</v>
      </c>
      <c r="M127" s="340"/>
      <c r="N127" t="s">
        <v>1024</v>
      </c>
      <c r="O127">
        <v>1</v>
      </c>
      <c r="P127">
        <v>2</v>
      </c>
      <c r="Q127" s="183" t="str">
        <f t="shared" si="4"/>
        <v>SDH150102</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10000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s="131"/>
      <c r="DZ127" s="340"/>
      <c r="EA127" t="s">
        <v>1024</v>
      </c>
      <c r="EB127">
        <v>1</v>
      </c>
      <c r="EC127">
        <v>2</v>
      </c>
      <c r="ED127" s="183" t="str">
        <f t="shared" si="5"/>
        <v>SDH150102</v>
      </c>
      <c r="EE127">
        <v>10000</v>
      </c>
      <c r="EF127">
        <v>10000</v>
      </c>
      <c r="EG127">
        <v>10000</v>
      </c>
      <c r="EH127">
        <v>10000</v>
      </c>
      <c r="EI127">
        <v>10000</v>
      </c>
      <c r="EJ127">
        <v>10000</v>
      </c>
      <c r="EK127">
        <v>10000</v>
      </c>
      <c r="EL127">
        <v>10000</v>
      </c>
      <c r="EM127">
        <v>10000</v>
      </c>
      <c r="EN127">
        <v>10000</v>
      </c>
      <c r="EO127">
        <v>10000</v>
      </c>
      <c r="EP127">
        <v>10000</v>
      </c>
      <c r="EQ127">
        <v>10000</v>
      </c>
      <c r="ER127">
        <v>10000</v>
      </c>
      <c r="ES127">
        <v>10000</v>
      </c>
      <c r="ET127">
        <v>10000</v>
      </c>
      <c r="EU127">
        <v>10000</v>
      </c>
      <c r="EV127">
        <v>10000</v>
      </c>
      <c r="EW127">
        <v>10000</v>
      </c>
      <c r="EX127">
        <v>10000</v>
      </c>
      <c r="EY127">
        <v>10000</v>
      </c>
      <c r="EZ127">
        <v>10000</v>
      </c>
      <c r="FA127">
        <v>10000</v>
      </c>
      <c r="FB127">
        <v>10000</v>
      </c>
      <c r="FC127">
        <v>10000</v>
      </c>
      <c r="FD127">
        <v>10000</v>
      </c>
      <c r="FE127">
        <v>10000</v>
      </c>
      <c r="FF127">
        <v>10000</v>
      </c>
      <c r="FG127">
        <v>10000</v>
      </c>
      <c r="FH127">
        <v>10000</v>
      </c>
      <c r="FI127">
        <v>0</v>
      </c>
      <c r="FJ127">
        <v>0</v>
      </c>
      <c r="FK127">
        <v>0</v>
      </c>
      <c r="FL127">
        <v>0</v>
      </c>
      <c r="FM127">
        <v>0</v>
      </c>
      <c r="FN127">
        <v>0</v>
      </c>
      <c r="FO127">
        <v>0</v>
      </c>
      <c r="FP127">
        <v>0</v>
      </c>
      <c r="FQ127">
        <v>0</v>
      </c>
      <c r="FR127">
        <v>0</v>
      </c>
      <c r="FS127">
        <v>0</v>
      </c>
      <c r="FT127">
        <v>0</v>
      </c>
      <c r="FU127">
        <v>0</v>
      </c>
      <c r="FV127">
        <v>0</v>
      </c>
      <c r="FW127">
        <v>0</v>
      </c>
      <c r="FX127">
        <v>0</v>
      </c>
      <c r="FY127">
        <v>0</v>
      </c>
      <c r="FZ127">
        <v>0</v>
      </c>
      <c r="GA127">
        <v>0</v>
      </c>
      <c r="GB127">
        <v>0</v>
      </c>
      <c r="GC127">
        <v>0</v>
      </c>
      <c r="GD127">
        <v>0</v>
      </c>
      <c r="GE127">
        <v>0</v>
      </c>
      <c r="GF127">
        <v>0</v>
      </c>
      <c r="GG127">
        <v>0</v>
      </c>
      <c r="GH127">
        <v>0</v>
      </c>
      <c r="GI127">
        <v>0</v>
      </c>
      <c r="GJ127">
        <v>0</v>
      </c>
      <c r="GK127">
        <v>0</v>
      </c>
      <c r="GL127">
        <v>0</v>
      </c>
      <c r="GM127">
        <v>0</v>
      </c>
      <c r="GN127">
        <v>0</v>
      </c>
      <c r="GO127">
        <v>0</v>
      </c>
      <c r="GP127">
        <v>0</v>
      </c>
      <c r="GQ127">
        <v>0</v>
      </c>
      <c r="GR127">
        <v>0</v>
      </c>
      <c r="GS127">
        <v>0</v>
      </c>
      <c r="GT127">
        <v>0</v>
      </c>
      <c r="GU127">
        <v>0</v>
      </c>
      <c r="GV127">
        <v>0</v>
      </c>
      <c r="GW127">
        <v>0</v>
      </c>
      <c r="GX127">
        <v>0</v>
      </c>
      <c r="GY127">
        <v>0</v>
      </c>
      <c r="GZ127">
        <v>0</v>
      </c>
      <c r="HA127">
        <v>0</v>
      </c>
      <c r="HB127">
        <v>0</v>
      </c>
      <c r="HC127">
        <v>0</v>
      </c>
      <c r="HD127">
        <v>0</v>
      </c>
      <c r="HE127">
        <v>0</v>
      </c>
      <c r="HF127">
        <v>0</v>
      </c>
      <c r="HG127">
        <v>0</v>
      </c>
      <c r="HH127">
        <v>0</v>
      </c>
      <c r="HI127">
        <v>0</v>
      </c>
      <c r="HJ127">
        <v>0</v>
      </c>
      <c r="HK127">
        <v>0</v>
      </c>
      <c r="HL127">
        <v>0</v>
      </c>
      <c r="HM127">
        <v>0</v>
      </c>
      <c r="HN127">
        <v>0</v>
      </c>
      <c r="HO127">
        <v>0</v>
      </c>
      <c r="HP127">
        <v>0</v>
      </c>
      <c r="HQ127">
        <v>0</v>
      </c>
      <c r="HR127">
        <v>0</v>
      </c>
      <c r="HS127">
        <v>0</v>
      </c>
      <c r="HT127">
        <v>0</v>
      </c>
      <c r="HU127">
        <v>0</v>
      </c>
      <c r="HV127">
        <v>0</v>
      </c>
      <c r="HW127">
        <v>0</v>
      </c>
      <c r="HX127">
        <v>0</v>
      </c>
      <c r="HY127">
        <v>0</v>
      </c>
      <c r="HZ127">
        <v>0</v>
      </c>
      <c r="IA127">
        <v>0</v>
      </c>
      <c r="IB127">
        <v>0</v>
      </c>
      <c r="IC127">
        <v>0</v>
      </c>
      <c r="ID127">
        <v>0</v>
      </c>
      <c r="IE127">
        <v>0</v>
      </c>
      <c r="IF127">
        <v>0</v>
      </c>
      <c r="IG127">
        <v>0</v>
      </c>
      <c r="IH127">
        <v>0</v>
      </c>
      <c r="II127">
        <v>0</v>
      </c>
      <c r="IJ127">
        <v>0</v>
      </c>
      <c r="IK127">
        <v>0</v>
      </c>
    </row>
    <row r="128" spans="1:245" hidden="1">
      <c r="A128" s="340"/>
      <c r="B128" t="s">
        <v>1024</v>
      </c>
      <c r="F128">
        <v>1</v>
      </c>
      <c r="H128">
        <v>3</v>
      </c>
      <c r="J128" t="str">
        <f t="shared" si="3"/>
        <v>SDH150103</v>
      </c>
      <c r="K128">
        <v>570</v>
      </c>
      <c r="M128" s="340"/>
      <c r="N128" t="s">
        <v>1024</v>
      </c>
      <c r="O128">
        <v>1</v>
      </c>
      <c r="P128">
        <v>3</v>
      </c>
      <c r="Q128" s="183" t="str">
        <f t="shared" si="4"/>
        <v>SDH150103</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10000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s="131"/>
      <c r="DZ128" s="340"/>
      <c r="EA128" t="s">
        <v>1024</v>
      </c>
      <c r="EB128">
        <v>1</v>
      </c>
      <c r="EC128">
        <v>3</v>
      </c>
      <c r="ED128" s="183" t="str">
        <f t="shared" si="5"/>
        <v>SDH150103</v>
      </c>
      <c r="EE128">
        <v>10000</v>
      </c>
      <c r="EF128">
        <v>10000</v>
      </c>
      <c r="EG128">
        <v>10000</v>
      </c>
      <c r="EH128">
        <v>10000</v>
      </c>
      <c r="EI128">
        <v>10000</v>
      </c>
      <c r="EJ128">
        <v>10000</v>
      </c>
      <c r="EK128">
        <v>10000</v>
      </c>
      <c r="EL128">
        <v>10000</v>
      </c>
      <c r="EM128">
        <v>10000</v>
      </c>
      <c r="EN128">
        <v>10000</v>
      </c>
      <c r="EO128">
        <v>10000</v>
      </c>
      <c r="EP128">
        <v>10000</v>
      </c>
      <c r="EQ128">
        <v>10000</v>
      </c>
      <c r="ER128">
        <v>10000</v>
      </c>
      <c r="ES128">
        <v>10000</v>
      </c>
      <c r="ET128">
        <v>10000</v>
      </c>
      <c r="EU128">
        <v>10000</v>
      </c>
      <c r="EV128">
        <v>10000</v>
      </c>
      <c r="EW128">
        <v>10000</v>
      </c>
      <c r="EX128">
        <v>10000</v>
      </c>
      <c r="EY128">
        <v>10000</v>
      </c>
      <c r="EZ128">
        <v>10000</v>
      </c>
      <c r="FA128">
        <v>10000</v>
      </c>
      <c r="FB128">
        <v>10000</v>
      </c>
      <c r="FC128">
        <v>10000</v>
      </c>
      <c r="FD128">
        <v>10000</v>
      </c>
      <c r="FE128">
        <v>10000</v>
      </c>
      <c r="FF128">
        <v>10000</v>
      </c>
      <c r="FG128">
        <v>10000</v>
      </c>
      <c r="FH128">
        <v>10000</v>
      </c>
      <c r="FI128">
        <v>0</v>
      </c>
      <c r="FJ128">
        <v>0</v>
      </c>
      <c r="FK128">
        <v>0</v>
      </c>
      <c r="FL128">
        <v>0</v>
      </c>
      <c r="FM128">
        <v>0</v>
      </c>
      <c r="FN128">
        <v>0</v>
      </c>
      <c r="FO128">
        <v>0</v>
      </c>
      <c r="FP128">
        <v>0</v>
      </c>
      <c r="FQ128">
        <v>0</v>
      </c>
      <c r="FR128">
        <v>0</v>
      </c>
      <c r="FS128">
        <v>0</v>
      </c>
      <c r="FT128">
        <v>0</v>
      </c>
      <c r="FU128">
        <v>0</v>
      </c>
      <c r="FV128">
        <v>0</v>
      </c>
      <c r="FW128">
        <v>0</v>
      </c>
      <c r="FX128">
        <v>0</v>
      </c>
      <c r="FY128">
        <v>0</v>
      </c>
      <c r="FZ128">
        <v>0</v>
      </c>
      <c r="GA128">
        <v>0</v>
      </c>
      <c r="GB128">
        <v>0</v>
      </c>
      <c r="GC128">
        <v>0</v>
      </c>
      <c r="GD128">
        <v>0</v>
      </c>
      <c r="GE128">
        <v>0</v>
      </c>
      <c r="GF128">
        <v>0</v>
      </c>
      <c r="GG128">
        <v>0</v>
      </c>
      <c r="GH128">
        <v>0</v>
      </c>
      <c r="GI128">
        <v>0</v>
      </c>
      <c r="GJ128">
        <v>0</v>
      </c>
      <c r="GK128">
        <v>0</v>
      </c>
      <c r="GL128">
        <v>0</v>
      </c>
      <c r="GM128">
        <v>0</v>
      </c>
      <c r="GN128">
        <v>0</v>
      </c>
      <c r="GO128">
        <v>0</v>
      </c>
      <c r="GP128">
        <v>0</v>
      </c>
      <c r="GQ128">
        <v>0</v>
      </c>
      <c r="GR128">
        <v>0</v>
      </c>
      <c r="GS128">
        <v>0</v>
      </c>
      <c r="GT128">
        <v>0</v>
      </c>
      <c r="GU128">
        <v>0</v>
      </c>
      <c r="GV128">
        <v>0</v>
      </c>
      <c r="GW128">
        <v>0</v>
      </c>
      <c r="GX128">
        <v>0</v>
      </c>
      <c r="GY128">
        <v>0</v>
      </c>
      <c r="GZ128">
        <v>0</v>
      </c>
      <c r="HA128">
        <v>0</v>
      </c>
      <c r="HB128">
        <v>0</v>
      </c>
      <c r="HC128">
        <v>0</v>
      </c>
      <c r="HD128">
        <v>0</v>
      </c>
      <c r="HE128">
        <v>0</v>
      </c>
      <c r="HF128">
        <v>0</v>
      </c>
      <c r="HG128">
        <v>0</v>
      </c>
      <c r="HH128">
        <v>0</v>
      </c>
      <c r="HI128">
        <v>0</v>
      </c>
      <c r="HJ128">
        <v>0</v>
      </c>
      <c r="HK128">
        <v>0</v>
      </c>
      <c r="HL128">
        <v>0</v>
      </c>
      <c r="HM128">
        <v>0</v>
      </c>
      <c r="HN128">
        <v>0</v>
      </c>
      <c r="HO128">
        <v>0</v>
      </c>
      <c r="HP128">
        <v>0</v>
      </c>
      <c r="HQ128">
        <v>0</v>
      </c>
      <c r="HR128">
        <v>0</v>
      </c>
      <c r="HS128">
        <v>0</v>
      </c>
      <c r="HT128">
        <v>0</v>
      </c>
      <c r="HU128">
        <v>0</v>
      </c>
      <c r="HV128">
        <v>0</v>
      </c>
      <c r="HW128">
        <v>0</v>
      </c>
      <c r="HX128">
        <v>0</v>
      </c>
      <c r="HY128">
        <v>0</v>
      </c>
      <c r="HZ128">
        <v>0</v>
      </c>
      <c r="IA128">
        <v>0</v>
      </c>
      <c r="IB128">
        <v>0</v>
      </c>
      <c r="IC128">
        <v>0</v>
      </c>
      <c r="ID128">
        <v>0</v>
      </c>
      <c r="IE128">
        <v>0</v>
      </c>
      <c r="IF128">
        <v>0</v>
      </c>
      <c r="IG128">
        <v>0</v>
      </c>
      <c r="IH128">
        <v>0</v>
      </c>
      <c r="II128">
        <v>0</v>
      </c>
      <c r="IJ128">
        <v>0</v>
      </c>
      <c r="IK128">
        <v>0</v>
      </c>
    </row>
    <row r="129" spans="1:245" hidden="1">
      <c r="A129" s="340"/>
      <c r="B129" t="s">
        <v>1024</v>
      </c>
      <c r="F129">
        <v>1</v>
      </c>
      <c r="H129">
        <v>4</v>
      </c>
      <c r="J129" t="str">
        <f t="shared" si="3"/>
        <v>SDH150104</v>
      </c>
      <c r="K129">
        <v>570</v>
      </c>
      <c r="M129" s="340"/>
      <c r="N129" t="s">
        <v>1024</v>
      </c>
      <c r="O129">
        <v>1</v>
      </c>
      <c r="P129">
        <v>4</v>
      </c>
      <c r="Q129" s="183" t="str">
        <f t="shared" si="4"/>
        <v>SDH150104</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10000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s="131"/>
      <c r="DZ129" s="340"/>
      <c r="EA129" t="s">
        <v>1024</v>
      </c>
      <c r="EB129">
        <v>1</v>
      </c>
      <c r="EC129">
        <v>4</v>
      </c>
      <c r="ED129" s="183" t="str">
        <f t="shared" si="5"/>
        <v>SDH150104</v>
      </c>
      <c r="EE129">
        <v>10000</v>
      </c>
      <c r="EF129">
        <v>10000</v>
      </c>
      <c r="EG129">
        <v>10000</v>
      </c>
      <c r="EH129">
        <v>10000</v>
      </c>
      <c r="EI129">
        <v>10000</v>
      </c>
      <c r="EJ129">
        <v>10000</v>
      </c>
      <c r="EK129">
        <v>10000</v>
      </c>
      <c r="EL129">
        <v>10000</v>
      </c>
      <c r="EM129">
        <v>10000</v>
      </c>
      <c r="EN129">
        <v>10000</v>
      </c>
      <c r="EO129">
        <v>10000</v>
      </c>
      <c r="EP129">
        <v>10000</v>
      </c>
      <c r="EQ129">
        <v>10000</v>
      </c>
      <c r="ER129">
        <v>10000</v>
      </c>
      <c r="ES129">
        <v>10000</v>
      </c>
      <c r="ET129">
        <v>10000</v>
      </c>
      <c r="EU129">
        <v>10000</v>
      </c>
      <c r="EV129">
        <v>10000</v>
      </c>
      <c r="EW129">
        <v>10000</v>
      </c>
      <c r="EX129">
        <v>10000</v>
      </c>
      <c r="EY129">
        <v>10000</v>
      </c>
      <c r="EZ129">
        <v>10000</v>
      </c>
      <c r="FA129">
        <v>10000</v>
      </c>
      <c r="FB129">
        <v>10000</v>
      </c>
      <c r="FC129">
        <v>10000</v>
      </c>
      <c r="FD129">
        <v>10000</v>
      </c>
      <c r="FE129">
        <v>10000</v>
      </c>
      <c r="FF129">
        <v>10000</v>
      </c>
      <c r="FG129">
        <v>10000</v>
      </c>
      <c r="FH129">
        <v>10000</v>
      </c>
      <c r="FI129">
        <v>0</v>
      </c>
      <c r="FJ129">
        <v>0</v>
      </c>
      <c r="FK129">
        <v>0</v>
      </c>
      <c r="FL129">
        <v>0</v>
      </c>
      <c r="FM129">
        <v>0</v>
      </c>
      <c r="FN129">
        <v>0</v>
      </c>
      <c r="FO129">
        <v>0</v>
      </c>
      <c r="FP129">
        <v>0</v>
      </c>
      <c r="FQ129">
        <v>0</v>
      </c>
      <c r="FR129">
        <v>0</v>
      </c>
      <c r="FS129">
        <v>0</v>
      </c>
      <c r="FT129">
        <v>0</v>
      </c>
      <c r="FU129">
        <v>0</v>
      </c>
      <c r="FV129">
        <v>0</v>
      </c>
      <c r="FW129">
        <v>0</v>
      </c>
      <c r="FX129">
        <v>0</v>
      </c>
      <c r="FY129">
        <v>0</v>
      </c>
      <c r="FZ129">
        <v>0</v>
      </c>
      <c r="GA129">
        <v>0</v>
      </c>
      <c r="GB129">
        <v>0</v>
      </c>
      <c r="GC129">
        <v>0</v>
      </c>
      <c r="GD129">
        <v>0</v>
      </c>
      <c r="GE129">
        <v>0</v>
      </c>
      <c r="GF129">
        <v>0</v>
      </c>
      <c r="GG129">
        <v>0</v>
      </c>
      <c r="GH129">
        <v>0</v>
      </c>
      <c r="GI129">
        <v>0</v>
      </c>
      <c r="GJ129">
        <v>0</v>
      </c>
      <c r="GK129">
        <v>0</v>
      </c>
      <c r="GL129">
        <v>0</v>
      </c>
      <c r="GM129">
        <v>0</v>
      </c>
      <c r="GN129">
        <v>0</v>
      </c>
      <c r="GO129">
        <v>0</v>
      </c>
      <c r="GP129">
        <v>0</v>
      </c>
      <c r="GQ129">
        <v>0</v>
      </c>
      <c r="GR129">
        <v>0</v>
      </c>
      <c r="GS129">
        <v>0</v>
      </c>
      <c r="GT129">
        <v>0</v>
      </c>
      <c r="GU129">
        <v>0</v>
      </c>
      <c r="GV129">
        <v>0</v>
      </c>
      <c r="GW129">
        <v>0</v>
      </c>
      <c r="GX129">
        <v>0</v>
      </c>
      <c r="GY129">
        <v>0</v>
      </c>
      <c r="GZ129">
        <v>0</v>
      </c>
      <c r="HA129">
        <v>0</v>
      </c>
      <c r="HB129">
        <v>0</v>
      </c>
      <c r="HC129">
        <v>0</v>
      </c>
      <c r="HD129">
        <v>0</v>
      </c>
      <c r="HE129">
        <v>0</v>
      </c>
      <c r="HF129">
        <v>0</v>
      </c>
      <c r="HG129">
        <v>0</v>
      </c>
      <c r="HH129">
        <v>0</v>
      </c>
      <c r="HI129">
        <v>0</v>
      </c>
      <c r="HJ129">
        <v>0</v>
      </c>
      <c r="HK129">
        <v>0</v>
      </c>
      <c r="HL129">
        <v>0</v>
      </c>
      <c r="HM129">
        <v>0</v>
      </c>
      <c r="HN129">
        <v>0</v>
      </c>
      <c r="HO129">
        <v>0</v>
      </c>
      <c r="HP129">
        <v>0</v>
      </c>
      <c r="HQ129">
        <v>0</v>
      </c>
      <c r="HR129">
        <v>0</v>
      </c>
      <c r="HS129">
        <v>0</v>
      </c>
      <c r="HT129">
        <v>0</v>
      </c>
      <c r="HU129">
        <v>0</v>
      </c>
      <c r="HV129">
        <v>0</v>
      </c>
      <c r="HW129">
        <v>0</v>
      </c>
      <c r="HX129">
        <v>0</v>
      </c>
      <c r="HY129">
        <v>0</v>
      </c>
      <c r="HZ129">
        <v>0</v>
      </c>
      <c r="IA129">
        <v>0</v>
      </c>
      <c r="IB129">
        <v>0</v>
      </c>
      <c r="IC129">
        <v>0</v>
      </c>
      <c r="ID129">
        <v>0</v>
      </c>
      <c r="IE129">
        <v>0</v>
      </c>
      <c r="IF129">
        <v>0</v>
      </c>
      <c r="IG129">
        <v>0</v>
      </c>
      <c r="IH129">
        <v>0</v>
      </c>
      <c r="II129">
        <v>0</v>
      </c>
      <c r="IJ129">
        <v>0</v>
      </c>
      <c r="IK129">
        <v>0</v>
      </c>
    </row>
    <row r="130" spans="1:245" hidden="1">
      <c r="A130" s="340"/>
      <c r="B130" t="s">
        <v>1024</v>
      </c>
      <c r="F130">
        <v>1</v>
      </c>
      <c r="H130">
        <v>5</v>
      </c>
      <c r="J130" t="str">
        <f t="shared" ref="J130:J193" si="6">B130&amp;TEXT(F130,"00")&amp;TEXT(H130,"00")</f>
        <v>SDH150105</v>
      </c>
      <c r="K130">
        <v>570</v>
      </c>
      <c r="M130" s="340"/>
      <c r="N130" t="s">
        <v>1024</v>
      </c>
      <c r="O130">
        <v>1</v>
      </c>
      <c r="P130">
        <v>5</v>
      </c>
      <c r="Q130" s="183" t="str">
        <f t="shared" ref="Q130:Q193" si="7">N130&amp;TEXT(O130,"00")&amp;TEXT(P130,"00")</f>
        <v>SDH150105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10000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s="131"/>
      <c r="DZ130" s="340"/>
      <c r="EA130" t="s">
        <v>1024</v>
      </c>
      <c r="EB130">
        <v>1</v>
      </c>
      <c r="EC130">
        <v>5</v>
      </c>
      <c r="ED130" s="183" t="str">
        <f t="shared" ref="ED130:ED193" si="8">EA130&amp;TEXT(EB130,"00")&amp;TEXT(EC130,"00")</f>
        <v>SDH150105</v>
      </c>
      <c r="EE130">
        <v>10000</v>
      </c>
      <c r="EF130">
        <v>10000</v>
      </c>
      <c r="EG130">
        <v>10000</v>
      </c>
      <c r="EH130">
        <v>10000</v>
      </c>
      <c r="EI130">
        <v>10000</v>
      </c>
      <c r="EJ130">
        <v>10000</v>
      </c>
      <c r="EK130">
        <v>10000</v>
      </c>
      <c r="EL130">
        <v>10000</v>
      </c>
      <c r="EM130">
        <v>10000</v>
      </c>
      <c r="EN130">
        <v>10000</v>
      </c>
      <c r="EO130">
        <v>10000</v>
      </c>
      <c r="EP130">
        <v>10000</v>
      </c>
      <c r="EQ130">
        <v>10000</v>
      </c>
      <c r="ER130">
        <v>10000</v>
      </c>
      <c r="ES130">
        <v>10000</v>
      </c>
      <c r="ET130">
        <v>10000</v>
      </c>
      <c r="EU130">
        <v>10000</v>
      </c>
      <c r="EV130">
        <v>10000</v>
      </c>
      <c r="EW130">
        <v>10000</v>
      </c>
      <c r="EX130">
        <v>10000</v>
      </c>
      <c r="EY130">
        <v>10000</v>
      </c>
      <c r="EZ130">
        <v>10000</v>
      </c>
      <c r="FA130">
        <v>10000</v>
      </c>
      <c r="FB130">
        <v>10000</v>
      </c>
      <c r="FC130">
        <v>10000</v>
      </c>
      <c r="FD130">
        <v>10000</v>
      </c>
      <c r="FE130">
        <v>10000</v>
      </c>
      <c r="FF130">
        <v>10000</v>
      </c>
      <c r="FG130">
        <v>10000</v>
      </c>
      <c r="FH130">
        <v>10000</v>
      </c>
      <c r="FI130">
        <v>0</v>
      </c>
      <c r="FJ130">
        <v>0</v>
      </c>
      <c r="FK130">
        <v>0</v>
      </c>
      <c r="FL130">
        <v>0</v>
      </c>
      <c r="FM130">
        <v>0</v>
      </c>
      <c r="FN130">
        <v>0</v>
      </c>
      <c r="FO130">
        <v>0</v>
      </c>
      <c r="FP130">
        <v>0</v>
      </c>
      <c r="FQ130">
        <v>0</v>
      </c>
      <c r="FR130">
        <v>0</v>
      </c>
      <c r="FS130">
        <v>0</v>
      </c>
      <c r="FT130">
        <v>0</v>
      </c>
      <c r="FU130">
        <v>0</v>
      </c>
      <c r="FV130">
        <v>0</v>
      </c>
      <c r="FW130">
        <v>0</v>
      </c>
      <c r="FX130">
        <v>0</v>
      </c>
      <c r="FY130">
        <v>0</v>
      </c>
      <c r="FZ130">
        <v>0</v>
      </c>
      <c r="GA130">
        <v>0</v>
      </c>
      <c r="GB130">
        <v>0</v>
      </c>
      <c r="GC130">
        <v>0</v>
      </c>
      <c r="GD130">
        <v>0</v>
      </c>
      <c r="GE130">
        <v>0</v>
      </c>
      <c r="GF130">
        <v>0</v>
      </c>
      <c r="GG130">
        <v>0</v>
      </c>
      <c r="GH130">
        <v>0</v>
      </c>
      <c r="GI130">
        <v>0</v>
      </c>
      <c r="GJ130">
        <v>0</v>
      </c>
      <c r="GK130">
        <v>0</v>
      </c>
      <c r="GL130">
        <v>0</v>
      </c>
      <c r="GM130">
        <v>0</v>
      </c>
      <c r="GN130">
        <v>0</v>
      </c>
      <c r="GO130">
        <v>0</v>
      </c>
      <c r="GP130">
        <v>0</v>
      </c>
      <c r="GQ130">
        <v>0</v>
      </c>
      <c r="GR130">
        <v>0</v>
      </c>
      <c r="GS130">
        <v>0</v>
      </c>
      <c r="GT130">
        <v>0</v>
      </c>
      <c r="GU130">
        <v>0</v>
      </c>
      <c r="GV130">
        <v>0</v>
      </c>
      <c r="GW130">
        <v>0</v>
      </c>
      <c r="GX130">
        <v>0</v>
      </c>
      <c r="GY130">
        <v>0</v>
      </c>
      <c r="GZ130">
        <v>0</v>
      </c>
      <c r="HA130">
        <v>0</v>
      </c>
      <c r="HB130">
        <v>0</v>
      </c>
      <c r="HC130">
        <v>0</v>
      </c>
      <c r="HD130">
        <v>0</v>
      </c>
      <c r="HE130">
        <v>0</v>
      </c>
      <c r="HF130">
        <v>0</v>
      </c>
      <c r="HG130">
        <v>0</v>
      </c>
      <c r="HH130">
        <v>0</v>
      </c>
      <c r="HI130">
        <v>0</v>
      </c>
      <c r="HJ130">
        <v>0</v>
      </c>
      <c r="HK130">
        <v>0</v>
      </c>
      <c r="HL130">
        <v>0</v>
      </c>
      <c r="HM130">
        <v>0</v>
      </c>
      <c r="HN130">
        <v>0</v>
      </c>
      <c r="HO130">
        <v>0</v>
      </c>
      <c r="HP130">
        <v>0</v>
      </c>
      <c r="HQ130">
        <v>0</v>
      </c>
      <c r="HR130">
        <v>0</v>
      </c>
      <c r="HS130">
        <v>0</v>
      </c>
      <c r="HT130">
        <v>0</v>
      </c>
      <c r="HU130">
        <v>0</v>
      </c>
      <c r="HV130">
        <v>0</v>
      </c>
      <c r="HW130">
        <v>0</v>
      </c>
      <c r="HX130">
        <v>0</v>
      </c>
      <c r="HY130">
        <v>0</v>
      </c>
      <c r="HZ130">
        <v>0</v>
      </c>
      <c r="IA130">
        <v>0</v>
      </c>
      <c r="IB130">
        <v>0</v>
      </c>
      <c r="IC130">
        <v>0</v>
      </c>
      <c r="ID130">
        <v>0</v>
      </c>
      <c r="IE130">
        <v>0</v>
      </c>
      <c r="IF130">
        <v>0</v>
      </c>
      <c r="IG130">
        <v>0</v>
      </c>
      <c r="IH130">
        <v>0</v>
      </c>
      <c r="II130">
        <v>0</v>
      </c>
      <c r="IJ130">
        <v>0</v>
      </c>
      <c r="IK130">
        <v>0</v>
      </c>
    </row>
    <row r="131" spans="1:245" hidden="1">
      <c r="A131" s="340"/>
      <c r="B131" t="s">
        <v>1024</v>
      </c>
      <c r="F131">
        <v>1</v>
      </c>
      <c r="H131">
        <v>6</v>
      </c>
      <c r="J131" t="str">
        <f t="shared" si="6"/>
        <v>SDH150106</v>
      </c>
      <c r="K131">
        <v>570</v>
      </c>
      <c r="M131" s="340"/>
      <c r="N131" t="s">
        <v>1024</v>
      </c>
      <c r="O131">
        <v>1</v>
      </c>
      <c r="P131">
        <v>6</v>
      </c>
      <c r="Q131" s="183" t="str">
        <f t="shared" si="7"/>
        <v>SDH150106</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10000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s="131"/>
      <c r="DZ131" s="340"/>
      <c r="EA131" t="s">
        <v>1024</v>
      </c>
      <c r="EB131">
        <v>1</v>
      </c>
      <c r="EC131">
        <v>6</v>
      </c>
      <c r="ED131" s="183" t="str">
        <f t="shared" si="8"/>
        <v>SDH150106</v>
      </c>
      <c r="EE131">
        <v>10000</v>
      </c>
      <c r="EF131">
        <v>10000</v>
      </c>
      <c r="EG131">
        <v>10000</v>
      </c>
      <c r="EH131">
        <v>10000</v>
      </c>
      <c r="EI131">
        <v>10000</v>
      </c>
      <c r="EJ131">
        <v>10000</v>
      </c>
      <c r="EK131">
        <v>10000</v>
      </c>
      <c r="EL131">
        <v>10000</v>
      </c>
      <c r="EM131">
        <v>10000</v>
      </c>
      <c r="EN131">
        <v>10000</v>
      </c>
      <c r="EO131">
        <v>10000</v>
      </c>
      <c r="EP131">
        <v>10000</v>
      </c>
      <c r="EQ131">
        <v>10000</v>
      </c>
      <c r="ER131">
        <v>10000</v>
      </c>
      <c r="ES131">
        <v>10000</v>
      </c>
      <c r="ET131">
        <v>10000</v>
      </c>
      <c r="EU131">
        <v>10000</v>
      </c>
      <c r="EV131">
        <v>10000</v>
      </c>
      <c r="EW131">
        <v>10000</v>
      </c>
      <c r="EX131">
        <v>10000</v>
      </c>
      <c r="EY131">
        <v>10000</v>
      </c>
      <c r="EZ131">
        <v>10000</v>
      </c>
      <c r="FA131">
        <v>10000</v>
      </c>
      <c r="FB131">
        <v>10000</v>
      </c>
      <c r="FC131">
        <v>10000</v>
      </c>
      <c r="FD131">
        <v>10000</v>
      </c>
      <c r="FE131">
        <v>10000</v>
      </c>
      <c r="FF131">
        <v>10000</v>
      </c>
      <c r="FG131">
        <v>10000</v>
      </c>
      <c r="FH131">
        <v>10000</v>
      </c>
      <c r="FI131">
        <v>0</v>
      </c>
      <c r="FJ131">
        <v>0</v>
      </c>
      <c r="FK131">
        <v>0</v>
      </c>
      <c r="FL131">
        <v>0</v>
      </c>
      <c r="FM131">
        <v>0</v>
      </c>
      <c r="FN131">
        <v>0</v>
      </c>
      <c r="FO131">
        <v>0</v>
      </c>
      <c r="FP131">
        <v>0</v>
      </c>
      <c r="FQ131">
        <v>0</v>
      </c>
      <c r="FR131">
        <v>0</v>
      </c>
      <c r="FS131">
        <v>0</v>
      </c>
      <c r="FT131">
        <v>0</v>
      </c>
      <c r="FU131">
        <v>0</v>
      </c>
      <c r="FV131">
        <v>0</v>
      </c>
      <c r="FW131">
        <v>0</v>
      </c>
      <c r="FX131">
        <v>0</v>
      </c>
      <c r="FY131">
        <v>0</v>
      </c>
      <c r="FZ131">
        <v>0</v>
      </c>
      <c r="GA131">
        <v>0</v>
      </c>
      <c r="GB131">
        <v>0</v>
      </c>
      <c r="GC131">
        <v>0</v>
      </c>
      <c r="GD131">
        <v>0</v>
      </c>
      <c r="GE131">
        <v>0</v>
      </c>
      <c r="GF131">
        <v>0</v>
      </c>
      <c r="GG131">
        <v>0</v>
      </c>
      <c r="GH131">
        <v>0</v>
      </c>
      <c r="GI131">
        <v>0</v>
      </c>
      <c r="GJ131">
        <v>0</v>
      </c>
      <c r="GK131">
        <v>0</v>
      </c>
      <c r="GL131">
        <v>0</v>
      </c>
      <c r="GM131">
        <v>0</v>
      </c>
      <c r="GN131">
        <v>0</v>
      </c>
      <c r="GO131">
        <v>0</v>
      </c>
      <c r="GP131">
        <v>0</v>
      </c>
      <c r="GQ131">
        <v>0</v>
      </c>
      <c r="GR131">
        <v>0</v>
      </c>
      <c r="GS131">
        <v>0</v>
      </c>
      <c r="GT131">
        <v>0</v>
      </c>
      <c r="GU131">
        <v>0</v>
      </c>
      <c r="GV131">
        <v>0</v>
      </c>
      <c r="GW131">
        <v>0</v>
      </c>
      <c r="GX131">
        <v>0</v>
      </c>
      <c r="GY131">
        <v>0</v>
      </c>
      <c r="GZ131">
        <v>0</v>
      </c>
      <c r="HA131">
        <v>0</v>
      </c>
      <c r="HB131">
        <v>0</v>
      </c>
      <c r="HC131">
        <v>0</v>
      </c>
      <c r="HD131">
        <v>0</v>
      </c>
      <c r="HE131">
        <v>0</v>
      </c>
      <c r="HF131">
        <v>0</v>
      </c>
      <c r="HG131">
        <v>0</v>
      </c>
      <c r="HH131">
        <v>0</v>
      </c>
      <c r="HI131">
        <v>0</v>
      </c>
      <c r="HJ131">
        <v>0</v>
      </c>
      <c r="HK131">
        <v>0</v>
      </c>
      <c r="HL131">
        <v>0</v>
      </c>
      <c r="HM131">
        <v>0</v>
      </c>
      <c r="HN131">
        <v>0</v>
      </c>
      <c r="HO131">
        <v>0</v>
      </c>
      <c r="HP131">
        <v>0</v>
      </c>
      <c r="HQ131">
        <v>0</v>
      </c>
      <c r="HR131">
        <v>0</v>
      </c>
      <c r="HS131">
        <v>0</v>
      </c>
      <c r="HT131">
        <v>0</v>
      </c>
      <c r="HU131">
        <v>0</v>
      </c>
      <c r="HV131">
        <v>0</v>
      </c>
      <c r="HW131">
        <v>0</v>
      </c>
      <c r="HX131">
        <v>0</v>
      </c>
      <c r="HY131">
        <v>0</v>
      </c>
      <c r="HZ131">
        <v>0</v>
      </c>
      <c r="IA131">
        <v>0</v>
      </c>
      <c r="IB131">
        <v>0</v>
      </c>
      <c r="IC131">
        <v>0</v>
      </c>
      <c r="ID131">
        <v>0</v>
      </c>
      <c r="IE131">
        <v>0</v>
      </c>
      <c r="IF131">
        <v>0</v>
      </c>
      <c r="IG131">
        <v>0</v>
      </c>
      <c r="IH131">
        <v>0</v>
      </c>
      <c r="II131">
        <v>0</v>
      </c>
      <c r="IJ131">
        <v>0</v>
      </c>
      <c r="IK131">
        <v>0</v>
      </c>
    </row>
    <row r="132" spans="1:245" hidden="1">
      <c r="A132" s="340"/>
      <c r="B132" t="s">
        <v>1024</v>
      </c>
      <c r="F132">
        <v>1</v>
      </c>
      <c r="H132">
        <v>7</v>
      </c>
      <c r="J132" t="str">
        <f t="shared" si="6"/>
        <v>SDH150107</v>
      </c>
      <c r="K132">
        <v>570</v>
      </c>
      <c r="M132" s="340"/>
      <c r="N132" t="s">
        <v>1024</v>
      </c>
      <c r="O132">
        <v>1</v>
      </c>
      <c r="P132">
        <v>7</v>
      </c>
      <c r="Q132" s="183" t="str">
        <f t="shared" si="7"/>
        <v>SDH150107</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10000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s="131"/>
      <c r="DZ132" s="340"/>
      <c r="EA132" t="s">
        <v>1024</v>
      </c>
      <c r="EB132">
        <v>1</v>
      </c>
      <c r="EC132">
        <v>7</v>
      </c>
      <c r="ED132" s="183" t="str">
        <f t="shared" si="8"/>
        <v>SDH150107</v>
      </c>
      <c r="EE132">
        <v>10000</v>
      </c>
      <c r="EF132">
        <v>10000</v>
      </c>
      <c r="EG132">
        <v>10000</v>
      </c>
      <c r="EH132">
        <v>10000</v>
      </c>
      <c r="EI132">
        <v>10000</v>
      </c>
      <c r="EJ132">
        <v>10000</v>
      </c>
      <c r="EK132">
        <v>10000</v>
      </c>
      <c r="EL132">
        <v>10000</v>
      </c>
      <c r="EM132">
        <v>10000</v>
      </c>
      <c r="EN132">
        <v>10000</v>
      </c>
      <c r="EO132">
        <v>10000</v>
      </c>
      <c r="EP132">
        <v>10000</v>
      </c>
      <c r="EQ132">
        <v>10000</v>
      </c>
      <c r="ER132">
        <v>10000</v>
      </c>
      <c r="ES132">
        <v>10000</v>
      </c>
      <c r="ET132">
        <v>10000</v>
      </c>
      <c r="EU132">
        <v>10000</v>
      </c>
      <c r="EV132">
        <v>10000</v>
      </c>
      <c r="EW132">
        <v>10000</v>
      </c>
      <c r="EX132">
        <v>10000</v>
      </c>
      <c r="EY132">
        <v>10000</v>
      </c>
      <c r="EZ132">
        <v>10000</v>
      </c>
      <c r="FA132">
        <v>10000</v>
      </c>
      <c r="FB132">
        <v>10000</v>
      </c>
      <c r="FC132">
        <v>10000</v>
      </c>
      <c r="FD132">
        <v>10000</v>
      </c>
      <c r="FE132">
        <v>10000</v>
      </c>
      <c r="FF132">
        <v>10000</v>
      </c>
      <c r="FG132">
        <v>10000</v>
      </c>
      <c r="FH132">
        <v>10000</v>
      </c>
      <c r="FI132">
        <v>0</v>
      </c>
      <c r="FJ132">
        <v>0</v>
      </c>
      <c r="FK132">
        <v>0</v>
      </c>
      <c r="FL132">
        <v>0</v>
      </c>
      <c r="FM132">
        <v>0</v>
      </c>
      <c r="FN132">
        <v>0</v>
      </c>
      <c r="FO132">
        <v>0</v>
      </c>
      <c r="FP132">
        <v>0</v>
      </c>
      <c r="FQ132">
        <v>0</v>
      </c>
      <c r="FR132">
        <v>0</v>
      </c>
      <c r="FS132">
        <v>0</v>
      </c>
      <c r="FT132">
        <v>0</v>
      </c>
      <c r="FU132">
        <v>0</v>
      </c>
      <c r="FV132">
        <v>0</v>
      </c>
      <c r="FW132">
        <v>0</v>
      </c>
      <c r="FX132">
        <v>0</v>
      </c>
      <c r="FY132">
        <v>0</v>
      </c>
      <c r="FZ132">
        <v>0</v>
      </c>
      <c r="GA132">
        <v>0</v>
      </c>
      <c r="GB132">
        <v>0</v>
      </c>
      <c r="GC132">
        <v>0</v>
      </c>
      <c r="GD132">
        <v>0</v>
      </c>
      <c r="GE132">
        <v>0</v>
      </c>
      <c r="GF132">
        <v>0</v>
      </c>
      <c r="GG132">
        <v>0</v>
      </c>
      <c r="GH132">
        <v>0</v>
      </c>
      <c r="GI132">
        <v>0</v>
      </c>
      <c r="GJ132">
        <v>0</v>
      </c>
      <c r="GK132">
        <v>0</v>
      </c>
      <c r="GL132">
        <v>0</v>
      </c>
      <c r="GM132">
        <v>0</v>
      </c>
      <c r="GN132">
        <v>0</v>
      </c>
      <c r="GO132">
        <v>0</v>
      </c>
      <c r="GP132">
        <v>0</v>
      </c>
      <c r="GQ132">
        <v>0</v>
      </c>
      <c r="GR132">
        <v>0</v>
      </c>
      <c r="GS132">
        <v>0</v>
      </c>
      <c r="GT132">
        <v>0</v>
      </c>
      <c r="GU132">
        <v>0</v>
      </c>
      <c r="GV132">
        <v>0</v>
      </c>
      <c r="GW132">
        <v>0</v>
      </c>
      <c r="GX132">
        <v>0</v>
      </c>
      <c r="GY132">
        <v>0</v>
      </c>
      <c r="GZ132">
        <v>0</v>
      </c>
      <c r="HA132">
        <v>0</v>
      </c>
      <c r="HB132">
        <v>0</v>
      </c>
      <c r="HC132">
        <v>0</v>
      </c>
      <c r="HD132">
        <v>0</v>
      </c>
      <c r="HE132">
        <v>0</v>
      </c>
      <c r="HF132">
        <v>0</v>
      </c>
      <c r="HG132">
        <v>0</v>
      </c>
      <c r="HH132">
        <v>0</v>
      </c>
      <c r="HI132">
        <v>0</v>
      </c>
      <c r="HJ132">
        <v>0</v>
      </c>
      <c r="HK132">
        <v>0</v>
      </c>
      <c r="HL132">
        <v>0</v>
      </c>
      <c r="HM132">
        <v>0</v>
      </c>
      <c r="HN132">
        <v>0</v>
      </c>
      <c r="HO132">
        <v>0</v>
      </c>
      <c r="HP132">
        <v>0</v>
      </c>
      <c r="HQ132">
        <v>0</v>
      </c>
      <c r="HR132">
        <v>0</v>
      </c>
      <c r="HS132">
        <v>0</v>
      </c>
      <c r="HT132">
        <v>0</v>
      </c>
      <c r="HU132">
        <v>0</v>
      </c>
      <c r="HV132">
        <v>0</v>
      </c>
      <c r="HW132">
        <v>0</v>
      </c>
      <c r="HX132">
        <v>0</v>
      </c>
      <c r="HY132">
        <v>0</v>
      </c>
      <c r="HZ132">
        <v>0</v>
      </c>
      <c r="IA132">
        <v>0</v>
      </c>
      <c r="IB132">
        <v>0</v>
      </c>
      <c r="IC132">
        <v>0</v>
      </c>
      <c r="ID132">
        <v>0</v>
      </c>
      <c r="IE132">
        <v>0</v>
      </c>
      <c r="IF132">
        <v>0</v>
      </c>
      <c r="IG132">
        <v>0</v>
      </c>
      <c r="IH132">
        <v>0</v>
      </c>
      <c r="II132">
        <v>0</v>
      </c>
      <c r="IJ132">
        <v>0</v>
      </c>
      <c r="IK132">
        <v>0</v>
      </c>
    </row>
    <row r="133" spans="1:245" hidden="1">
      <c r="A133" s="340"/>
      <c r="B133" t="s">
        <v>1024</v>
      </c>
      <c r="F133">
        <v>1</v>
      </c>
      <c r="H133">
        <v>8</v>
      </c>
      <c r="J133" t="str">
        <f t="shared" si="6"/>
        <v>SDH150108</v>
      </c>
      <c r="K133">
        <v>570</v>
      </c>
      <c r="M133" s="340"/>
      <c r="N133" t="s">
        <v>1024</v>
      </c>
      <c r="O133">
        <v>1</v>
      </c>
      <c r="P133">
        <v>8</v>
      </c>
      <c r="Q133" s="183" t="str">
        <f t="shared" si="7"/>
        <v>SDH150108</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10000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s="131"/>
      <c r="DZ133" s="340"/>
      <c r="EA133" t="s">
        <v>1024</v>
      </c>
      <c r="EB133">
        <v>1</v>
      </c>
      <c r="EC133">
        <v>8</v>
      </c>
      <c r="ED133" s="183" t="str">
        <f t="shared" si="8"/>
        <v>SDH150108</v>
      </c>
      <c r="EE133">
        <v>10000</v>
      </c>
      <c r="EF133">
        <v>10000</v>
      </c>
      <c r="EG133">
        <v>10000</v>
      </c>
      <c r="EH133">
        <v>10000</v>
      </c>
      <c r="EI133">
        <v>10000</v>
      </c>
      <c r="EJ133">
        <v>10000</v>
      </c>
      <c r="EK133">
        <v>10000</v>
      </c>
      <c r="EL133">
        <v>10000</v>
      </c>
      <c r="EM133">
        <v>10000</v>
      </c>
      <c r="EN133">
        <v>10000</v>
      </c>
      <c r="EO133">
        <v>10000</v>
      </c>
      <c r="EP133">
        <v>10000</v>
      </c>
      <c r="EQ133">
        <v>10000</v>
      </c>
      <c r="ER133">
        <v>10000</v>
      </c>
      <c r="ES133">
        <v>10000</v>
      </c>
      <c r="ET133">
        <v>10000</v>
      </c>
      <c r="EU133">
        <v>10000</v>
      </c>
      <c r="EV133">
        <v>10000</v>
      </c>
      <c r="EW133">
        <v>10000</v>
      </c>
      <c r="EX133">
        <v>10000</v>
      </c>
      <c r="EY133">
        <v>10000</v>
      </c>
      <c r="EZ133">
        <v>10000</v>
      </c>
      <c r="FA133">
        <v>10000</v>
      </c>
      <c r="FB133">
        <v>10000</v>
      </c>
      <c r="FC133">
        <v>10000</v>
      </c>
      <c r="FD133">
        <v>10000</v>
      </c>
      <c r="FE133">
        <v>10000</v>
      </c>
      <c r="FF133">
        <v>10000</v>
      </c>
      <c r="FG133">
        <v>10000</v>
      </c>
      <c r="FH133">
        <v>10000</v>
      </c>
      <c r="FI133">
        <v>0</v>
      </c>
      <c r="FJ133">
        <v>0</v>
      </c>
      <c r="FK133">
        <v>0</v>
      </c>
      <c r="FL133">
        <v>0</v>
      </c>
      <c r="FM133">
        <v>0</v>
      </c>
      <c r="FN133">
        <v>0</v>
      </c>
      <c r="FO133">
        <v>0</v>
      </c>
      <c r="FP133">
        <v>0</v>
      </c>
      <c r="FQ133">
        <v>0</v>
      </c>
      <c r="FR133">
        <v>0</v>
      </c>
      <c r="FS133">
        <v>0</v>
      </c>
      <c r="FT133">
        <v>0</v>
      </c>
      <c r="FU133">
        <v>0</v>
      </c>
      <c r="FV133">
        <v>0</v>
      </c>
      <c r="FW133">
        <v>0</v>
      </c>
      <c r="FX133">
        <v>0</v>
      </c>
      <c r="FY133">
        <v>0</v>
      </c>
      <c r="FZ133">
        <v>0</v>
      </c>
      <c r="GA133">
        <v>0</v>
      </c>
      <c r="GB133">
        <v>0</v>
      </c>
      <c r="GC133">
        <v>0</v>
      </c>
      <c r="GD133">
        <v>0</v>
      </c>
      <c r="GE133">
        <v>0</v>
      </c>
      <c r="GF133">
        <v>0</v>
      </c>
      <c r="GG133">
        <v>0</v>
      </c>
      <c r="GH133">
        <v>0</v>
      </c>
      <c r="GI133">
        <v>0</v>
      </c>
      <c r="GJ133">
        <v>0</v>
      </c>
      <c r="GK133">
        <v>0</v>
      </c>
      <c r="GL133">
        <v>0</v>
      </c>
      <c r="GM133">
        <v>0</v>
      </c>
      <c r="GN133">
        <v>0</v>
      </c>
      <c r="GO133">
        <v>0</v>
      </c>
      <c r="GP133">
        <v>0</v>
      </c>
      <c r="GQ133">
        <v>0</v>
      </c>
      <c r="GR133">
        <v>0</v>
      </c>
      <c r="GS133">
        <v>0</v>
      </c>
      <c r="GT133">
        <v>0</v>
      </c>
      <c r="GU133">
        <v>0</v>
      </c>
      <c r="GV133">
        <v>0</v>
      </c>
      <c r="GW133">
        <v>0</v>
      </c>
      <c r="GX133">
        <v>0</v>
      </c>
      <c r="GY133">
        <v>0</v>
      </c>
      <c r="GZ133">
        <v>0</v>
      </c>
      <c r="HA133">
        <v>0</v>
      </c>
      <c r="HB133">
        <v>0</v>
      </c>
      <c r="HC133">
        <v>0</v>
      </c>
      <c r="HD133">
        <v>0</v>
      </c>
      <c r="HE133">
        <v>0</v>
      </c>
      <c r="HF133">
        <v>0</v>
      </c>
      <c r="HG133">
        <v>0</v>
      </c>
      <c r="HH133">
        <v>0</v>
      </c>
      <c r="HI133">
        <v>0</v>
      </c>
      <c r="HJ133">
        <v>0</v>
      </c>
      <c r="HK133">
        <v>0</v>
      </c>
      <c r="HL133">
        <v>0</v>
      </c>
      <c r="HM133">
        <v>0</v>
      </c>
      <c r="HN133">
        <v>0</v>
      </c>
      <c r="HO133">
        <v>0</v>
      </c>
      <c r="HP133">
        <v>0</v>
      </c>
      <c r="HQ133">
        <v>0</v>
      </c>
      <c r="HR133">
        <v>0</v>
      </c>
      <c r="HS133">
        <v>0</v>
      </c>
      <c r="HT133">
        <v>0</v>
      </c>
      <c r="HU133">
        <v>0</v>
      </c>
      <c r="HV133">
        <v>0</v>
      </c>
      <c r="HW133">
        <v>0</v>
      </c>
      <c r="HX133">
        <v>0</v>
      </c>
      <c r="HY133">
        <v>0</v>
      </c>
      <c r="HZ133">
        <v>0</v>
      </c>
      <c r="IA133">
        <v>0</v>
      </c>
      <c r="IB133">
        <v>0</v>
      </c>
      <c r="IC133">
        <v>0</v>
      </c>
      <c r="ID133">
        <v>0</v>
      </c>
      <c r="IE133">
        <v>0</v>
      </c>
      <c r="IF133">
        <v>0</v>
      </c>
      <c r="IG133">
        <v>0</v>
      </c>
      <c r="IH133">
        <v>0</v>
      </c>
      <c r="II133">
        <v>0</v>
      </c>
      <c r="IJ133">
        <v>0</v>
      </c>
      <c r="IK133">
        <v>0</v>
      </c>
    </row>
    <row r="134" spans="1:245" hidden="1">
      <c r="A134" s="340"/>
      <c r="B134" t="s">
        <v>1024</v>
      </c>
      <c r="F134">
        <v>1</v>
      </c>
      <c r="H134">
        <v>9</v>
      </c>
      <c r="J134" t="str">
        <f t="shared" si="6"/>
        <v>SDH150109</v>
      </c>
      <c r="K134">
        <v>570</v>
      </c>
      <c r="M134" s="340"/>
      <c r="N134" t="s">
        <v>1024</v>
      </c>
      <c r="O134">
        <v>1</v>
      </c>
      <c r="P134">
        <v>9</v>
      </c>
      <c r="Q134" s="183" t="str">
        <f t="shared" si="7"/>
        <v>SDH150109</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10000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s="131"/>
      <c r="DZ134" s="340"/>
      <c r="EA134" t="s">
        <v>1024</v>
      </c>
      <c r="EB134">
        <v>1</v>
      </c>
      <c r="EC134">
        <v>9</v>
      </c>
      <c r="ED134" s="183" t="str">
        <f t="shared" si="8"/>
        <v>SDH150109</v>
      </c>
      <c r="EE134">
        <v>10000</v>
      </c>
      <c r="EF134">
        <v>10000</v>
      </c>
      <c r="EG134">
        <v>10000</v>
      </c>
      <c r="EH134">
        <v>10000</v>
      </c>
      <c r="EI134">
        <v>10000</v>
      </c>
      <c r="EJ134">
        <v>10000</v>
      </c>
      <c r="EK134">
        <v>10000</v>
      </c>
      <c r="EL134">
        <v>10000</v>
      </c>
      <c r="EM134">
        <v>10000</v>
      </c>
      <c r="EN134">
        <v>10000</v>
      </c>
      <c r="EO134">
        <v>10000</v>
      </c>
      <c r="EP134">
        <v>10000</v>
      </c>
      <c r="EQ134">
        <v>10000</v>
      </c>
      <c r="ER134">
        <v>10000</v>
      </c>
      <c r="ES134">
        <v>10000</v>
      </c>
      <c r="ET134">
        <v>10000</v>
      </c>
      <c r="EU134">
        <v>10000</v>
      </c>
      <c r="EV134">
        <v>10000</v>
      </c>
      <c r="EW134">
        <v>10000</v>
      </c>
      <c r="EX134">
        <v>10000</v>
      </c>
      <c r="EY134">
        <v>10000</v>
      </c>
      <c r="EZ134">
        <v>10000</v>
      </c>
      <c r="FA134">
        <v>10000</v>
      </c>
      <c r="FB134">
        <v>10000</v>
      </c>
      <c r="FC134">
        <v>10000</v>
      </c>
      <c r="FD134">
        <v>10000</v>
      </c>
      <c r="FE134">
        <v>10000</v>
      </c>
      <c r="FF134">
        <v>10000</v>
      </c>
      <c r="FG134">
        <v>10000</v>
      </c>
      <c r="FH134">
        <v>10000</v>
      </c>
      <c r="FI134">
        <v>0</v>
      </c>
      <c r="FJ134">
        <v>0</v>
      </c>
      <c r="FK134">
        <v>0</v>
      </c>
      <c r="FL134">
        <v>0</v>
      </c>
      <c r="FM134">
        <v>0</v>
      </c>
      <c r="FN134">
        <v>0</v>
      </c>
      <c r="FO134">
        <v>0</v>
      </c>
      <c r="FP134">
        <v>0</v>
      </c>
      <c r="FQ134">
        <v>0</v>
      </c>
      <c r="FR134">
        <v>0</v>
      </c>
      <c r="FS134">
        <v>0</v>
      </c>
      <c r="FT134">
        <v>0</v>
      </c>
      <c r="FU134">
        <v>0</v>
      </c>
      <c r="FV134">
        <v>0</v>
      </c>
      <c r="FW134">
        <v>0</v>
      </c>
      <c r="FX134">
        <v>0</v>
      </c>
      <c r="FY134">
        <v>0</v>
      </c>
      <c r="FZ134">
        <v>0</v>
      </c>
      <c r="GA134">
        <v>0</v>
      </c>
      <c r="GB134">
        <v>0</v>
      </c>
      <c r="GC134">
        <v>0</v>
      </c>
      <c r="GD134">
        <v>0</v>
      </c>
      <c r="GE134">
        <v>0</v>
      </c>
      <c r="GF134">
        <v>0</v>
      </c>
      <c r="GG134">
        <v>0</v>
      </c>
      <c r="GH134">
        <v>0</v>
      </c>
      <c r="GI134">
        <v>0</v>
      </c>
      <c r="GJ134">
        <v>0</v>
      </c>
      <c r="GK134">
        <v>0</v>
      </c>
      <c r="GL134">
        <v>0</v>
      </c>
      <c r="GM134">
        <v>0</v>
      </c>
      <c r="GN134">
        <v>0</v>
      </c>
      <c r="GO134">
        <v>0</v>
      </c>
      <c r="GP134">
        <v>0</v>
      </c>
      <c r="GQ134">
        <v>0</v>
      </c>
      <c r="GR134">
        <v>0</v>
      </c>
      <c r="GS134">
        <v>0</v>
      </c>
      <c r="GT134">
        <v>0</v>
      </c>
      <c r="GU134">
        <v>0</v>
      </c>
      <c r="GV134">
        <v>0</v>
      </c>
      <c r="GW134">
        <v>0</v>
      </c>
      <c r="GX134">
        <v>0</v>
      </c>
      <c r="GY134">
        <v>0</v>
      </c>
      <c r="GZ134">
        <v>0</v>
      </c>
      <c r="HA134">
        <v>0</v>
      </c>
      <c r="HB134">
        <v>0</v>
      </c>
      <c r="HC134">
        <v>0</v>
      </c>
      <c r="HD134">
        <v>0</v>
      </c>
      <c r="HE134">
        <v>0</v>
      </c>
      <c r="HF134">
        <v>0</v>
      </c>
      <c r="HG134">
        <v>0</v>
      </c>
      <c r="HH134">
        <v>0</v>
      </c>
      <c r="HI134">
        <v>0</v>
      </c>
      <c r="HJ134">
        <v>0</v>
      </c>
      <c r="HK134">
        <v>0</v>
      </c>
      <c r="HL134">
        <v>0</v>
      </c>
      <c r="HM134">
        <v>0</v>
      </c>
      <c r="HN134">
        <v>0</v>
      </c>
      <c r="HO134">
        <v>0</v>
      </c>
      <c r="HP134">
        <v>0</v>
      </c>
      <c r="HQ134">
        <v>0</v>
      </c>
      <c r="HR134">
        <v>0</v>
      </c>
      <c r="HS134">
        <v>0</v>
      </c>
      <c r="HT134">
        <v>0</v>
      </c>
      <c r="HU134">
        <v>0</v>
      </c>
      <c r="HV134">
        <v>0</v>
      </c>
      <c r="HW134">
        <v>0</v>
      </c>
      <c r="HX134">
        <v>0</v>
      </c>
      <c r="HY134">
        <v>0</v>
      </c>
      <c r="HZ134">
        <v>0</v>
      </c>
      <c r="IA134">
        <v>0</v>
      </c>
      <c r="IB134">
        <v>0</v>
      </c>
      <c r="IC134">
        <v>0</v>
      </c>
      <c r="ID134">
        <v>0</v>
      </c>
      <c r="IE134">
        <v>0</v>
      </c>
      <c r="IF134">
        <v>0</v>
      </c>
      <c r="IG134">
        <v>0</v>
      </c>
      <c r="IH134">
        <v>0</v>
      </c>
      <c r="II134">
        <v>0</v>
      </c>
      <c r="IJ134">
        <v>0</v>
      </c>
      <c r="IK134">
        <v>0</v>
      </c>
    </row>
    <row r="135" spans="1:245" hidden="1">
      <c r="A135" s="340"/>
      <c r="B135" t="s">
        <v>1024</v>
      </c>
      <c r="F135">
        <v>1</v>
      </c>
      <c r="H135">
        <v>10</v>
      </c>
      <c r="J135" t="str">
        <f t="shared" si="6"/>
        <v>SDH150110</v>
      </c>
      <c r="K135">
        <v>570</v>
      </c>
      <c r="M135" s="340"/>
      <c r="N135" t="s">
        <v>1024</v>
      </c>
      <c r="O135">
        <v>1</v>
      </c>
      <c r="P135">
        <v>10</v>
      </c>
      <c r="Q135" s="183" t="str">
        <f t="shared" si="7"/>
        <v>SDH150110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10000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s="131"/>
      <c r="DZ135" s="340"/>
      <c r="EA135" t="s">
        <v>1024</v>
      </c>
      <c r="EB135">
        <v>1</v>
      </c>
      <c r="EC135">
        <v>10</v>
      </c>
      <c r="ED135" s="183" t="str">
        <f t="shared" si="8"/>
        <v>SDH150110</v>
      </c>
      <c r="EE135">
        <v>10000</v>
      </c>
      <c r="EF135">
        <v>10000</v>
      </c>
      <c r="EG135">
        <v>10000</v>
      </c>
      <c r="EH135">
        <v>10000</v>
      </c>
      <c r="EI135">
        <v>10000</v>
      </c>
      <c r="EJ135">
        <v>10000</v>
      </c>
      <c r="EK135">
        <v>10000</v>
      </c>
      <c r="EL135">
        <v>10000</v>
      </c>
      <c r="EM135">
        <v>10000</v>
      </c>
      <c r="EN135">
        <v>10000</v>
      </c>
      <c r="EO135">
        <v>10000</v>
      </c>
      <c r="EP135">
        <v>10000</v>
      </c>
      <c r="EQ135">
        <v>10000</v>
      </c>
      <c r="ER135">
        <v>10000</v>
      </c>
      <c r="ES135">
        <v>10000</v>
      </c>
      <c r="ET135">
        <v>10000</v>
      </c>
      <c r="EU135">
        <v>10000</v>
      </c>
      <c r="EV135">
        <v>10000</v>
      </c>
      <c r="EW135">
        <v>10000</v>
      </c>
      <c r="EX135">
        <v>10000</v>
      </c>
      <c r="EY135">
        <v>10000</v>
      </c>
      <c r="EZ135">
        <v>10000</v>
      </c>
      <c r="FA135">
        <v>10000</v>
      </c>
      <c r="FB135">
        <v>10000</v>
      </c>
      <c r="FC135">
        <v>10000</v>
      </c>
      <c r="FD135">
        <v>10000</v>
      </c>
      <c r="FE135">
        <v>10000</v>
      </c>
      <c r="FF135">
        <v>10000</v>
      </c>
      <c r="FG135">
        <v>10000</v>
      </c>
      <c r="FH135">
        <v>10000</v>
      </c>
      <c r="FI135">
        <v>0</v>
      </c>
      <c r="FJ135">
        <v>0</v>
      </c>
      <c r="FK135">
        <v>0</v>
      </c>
      <c r="FL135">
        <v>0</v>
      </c>
      <c r="FM135">
        <v>0</v>
      </c>
      <c r="FN135">
        <v>0</v>
      </c>
      <c r="FO135">
        <v>0</v>
      </c>
      <c r="FP135">
        <v>0</v>
      </c>
      <c r="FQ135">
        <v>0</v>
      </c>
      <c r="FR135">
        <v>0</v>
      </c>
      <c r="FS135">
        <v>0</v>
      </c>
      <c r="FT135">
        <v>0</v>
      </c>
      <c r="FU135">
        <v>0</v>
      </c>
      <c r="FV135">
        <v>0</v>
      </c>
      <c r="FW135">
        <v>0</v>
      </c>
      <c r="FX135">
        <v>0</v>
      </c>
      <c r="FY135">
        <v>0</v>
      </c>
      <c r="FZ135">
        <v>0</v>
      </c>
      <c r="GA135">
        <v>0</v>
      </c>
      <c r="GB135">
        <v>0</v>
      </c>
      <c r="GC135">
        <v>0</v>
      </c>
      <c r="GD135">
        <v>0</v>
      </c>
      <c r="GE135">
        <v>0</v>
      </c>
      <c r="GF135">
        <v>0</v>
      </c>
      <c r="GG135">
        <v>0</v>
      </c>
      <c r="GH135">
        <v>0</v>
      </c>
      <c r="GI135">
        <v>0</v>
      </c>
      <c r="GJ135">
        <v>0</v>
      </c>
      <c r="GK135">
        <v>0</v>
      </c>
      <c r="GL135">
        <v>0</v>
      </c>
      <c r="GM135">
        <v>0</v>
      </c>
      <c r="GN135">
        <v>0</v>
      </c>
      <c r="GO135">
        <v>0</v>
      </c>
      <c r="GP135">
        <v>0</v>
      </c>
      <c r="GQ135">
        <v>0</v>
      </c>
      <c r="GR135">
        <v>0</v>
      </c>
      <c r="GS135">
        <v>0</v>
      </c>
      <c r="GT135">
        <v>0</v>
      </c>
      <c r="GU135">
        <v>0</v>
      </c>
      <c r="GV135">
        <v>0</v>
      </c>
      <c r="GW135">
        <v>0</v>
      </c>
      <c r="GX135">
        <v>0</v>
      </c>
      <c r="GY135">
        <v>0</v>
      </c>
      <c r="GZ135">
        <v>0</v>
      </c>
      <c r="HA135">
        <v>0</v>
      </c>
      <c r="HB135">
        <v>0</v>
      </c>
      <c r="HC135">
        <v>0</v>
      </c>
      <c r="HD135">
        <v>0</v>
      </c>
      <c r="HE135">
        <v>0</v>
      </c>
      <c r="HF135">
        <v>0</v>
      </c>
      <c r="HG135">
        <v>0</v>
      </c>
      <c r="HH135">
        <v>0</v>
      </c>
      <c r="HI135">
        <v>0</v>
      </c>
      <c r="HJ135">
        <v>0</v>
      </c>
      <c r="HK135">
        <v>0</v>
      </c>
      <c r="HL135">
        <v>0</v>
      </c>
      <c r="HM135">
        <v>0</v>
      </c>
      <c r="HN135">
        <v>0</v>
      </c>
      <c r="HO135">
        <v>0</v>
      </c>
      <c r="HP135">
        <v>0</v>
      </c>
      <c r="HQ135">
        <v>0</v>
      </c>
      <c r="HR135">
        <v>0</v>
      </c>
      <c r="HS135">
        <v>0</v>
      </c>
      <c r="HT135">
        <v>0</v>
      </c>
      <c r="HU135">
        <v>0</v>
      </c>
      <c r="HV135">
        <v>0</v>
      </c>
      <c r="HW135">
        <v>0</v>
      </c>
      <c r="HX135">
        <v>0</v>
      </c>
      <c r="HY135">
        <v>0</v>
      </c>
      <c r="HZ135">
        <v>0</v>
      </c>
      <c r="IA135">
        <v>0</v>
      </c>
      <c r="IB135">
        <v>0</v>
      </c>
      <c r="IC135">
        <v>0</v>
      </c>
      <c r="ID135">
        <v>0</v>
      </c>
      <c r="IE135">
        <v>0</v>
      </c>
      <c r="IF135">
        <v>0</v>
      </c>
      <c r="IG135">
        <v>0</v>
      </c>
      <c r="IH135">
        <v>0</v>
      </c>
      <c r="II135">
        <v>0</v>
      </c>
      <c r="IJ135">
        <v>0</v>
      </c>
      <c r="IK135">
        <v>0</v>
      </c>
    </row>
    <row r="136" spans="1:245" hidden="1">
      <c r="A136" s="340"/>
      <c r="B136" t="s">
        <v>1024</v>
      </c>
      <c r="F136">
        <v>1</v>
      </c>
      <c r="H136">
        <v>11</v>
      </c>
      <c r="J136" t="str">
        <f t="shared" si="6"/>
        <v>SDH150111</v>
      </c>
      <c r="K136">
        <v>570</v>
      </c>
      <c r="M136" s="340"/>
      <c r="N136" t="s">
        <v>1024</v>
      </c>
      <c r="O136">
        <v>1</v>
      </c>
      <c r="P136">
        <v>11</v>
      </c>
      <c r="Q136" s="183" t="str">
        <f t="shared" si="7"/>
        <v>SDH150111</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10000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s="131"/>
      <c r="DZ136" s="340"/>
      <c r="EA136" t="s">
        <v>1024</v>
      </c>
      <c r="EB136">
        <v>1</v>
      </c>
      <c r="EC136">
        <v>11</v>
      </c>
      <c r="ED136" s="183" t="str">
        <f t="shared" si="8"/>
        <v>SDH150111</v>
      </c>
      <c r="EE136">
        <v>10000</v>
      </c>
      <c r="EF136">
        <v>10000</v>
      </c>
      <c r="EG136">
        <v>10000</v>
      </c>
      <c r="EH136">
        <v>10000</v>
      </c>
      <c r="EI136">
        <v>10000</v>
      </c>
      <c r="EJ136">
        <v>10000</v>
      </c>
      <c r="EK136">
        <v>10000</v>
      </c>
      <c r="EL136">
        <v>10000</v>
      </c>
      <c r="EM136">
        <v>10000</v>
      </c>
      <c r="EN136">
        <v>10000</v>
      </c>
      <c r="EO136">
        <v>10000</v>
      </c>
      <c r="EP136">
        <v>10000</v>
      </c>
      <c r="EQ136">
        <v>10000</v>
      </c>
      <c r="ER136">
        <v>10000</v>
      </c>
      <c r="ES136">
        <v>10000</v>
      </c>
      <c r="ET136">
        <v>10000</v>
      </c>
      <c r="EU136">
        <v>10000</v>
      </c>
      <c r="EV136">
        <v>10000</v>
      </c>
      <c r="EW136">
        <v>10000</v>
      </c>
      <c r="EX136">
        <v>10000</v>
      </c>
      <c r="EY136">
        <v>10000</v>
      </c>
      <c r="EZ136">
        <v>10000</v>
      </c>
      <c r="FA136">
        <v>10000</v>
      </c>
      <c r="FB136">
        <v>10000</v>
      </c>
      <c r="FC136">
        <v>10000</v>
      </c>
      <c r="FD136">
        <v>10000</v>
      </c>
      <c r="FE136">
        <v>10000</v>
      </c>
      <c r="FF136">
        <v>10000</v>
      </c>
      <c r="FG136">
        <v>10000</v>
      </c>
      <c r="FH136">
        <v>10000</v>
      </c>
      <c r="FI136">
        <v>0</v>
      </c>
      <c r="FJ136">
        <v>0</v>
      </c>
      <c r="FK136">
        <v>0</v>
      </c>
      <c r="FL136">
        <v>0</v>
      </c>
      <c r="FM136">
        <v>0</v>
      </c>
      <c r="FN136">
        <v>0</v>
      </c>
      <c r="FO136">
        <v>0</v>
      </c>
      <c r="FP136">
        <v>0</v>
      </c>
      <c r="FQ136">
        <v>0</v>
      </c>
      <c r="FR136">
        <v>0</v>
      </c>
      <c r="FS136">
        <v>0</v>
      </c>
      <c r="FT136">
        <v>0</v>
      </c>
      <c r="FU136">
        <v>0</v>
      </c>
      <c r="FV136">
        <v>0</v>
      </c>
      <c r="FW136">
        <v>0</v>
      </c>
      <c r="FX136">
        <v>0</v>
      </c>
      <c r="FY136">
        <v>0</v>
      </c>
      <c r="FZ136">
        <v>0</v>
      </c>
      <c r="GA136">
        <v>0</v>
      </c>
      <c r="GB136">
        <v>0</v>
      </c>
      <c r="GC136">
        <v>0</v>
      </c>
      <c r="GD136">
        <v>0</v>
      </c>
      <c r="GE136">
        <v>0</v>
      </c>
      <c r="GF136">
        <v>0</v>
      </c>
      <c r="GG136">
        <v>0</v>
      </c>
      <c r="GH136">
        <v>0</v>
      </c>
      <c r="GI136">
        <v>0</v>
      </c>
      <c r="GJ136">
        <v>0</v>
      </c>
      <c r="GK136">
        <v>0</v>
      </c>
      <c r="GL136">
        <v>0</v>
      </c>
      <c r="GM136">
        <v>0</v>
      </c>
      <c r="GN136">
        <v>0</v>
      </c>
      <c r="GO136">
        <v>0</v>
      </c>
      <c r="GP136">
        <v>0</v>
      </c>
      <c r="GQ136">
        <v>0</v>
      </c>
      <c r="GR136">
        <v>0</v>
      </c>
      <c r="GS136">
        <v>0</v>
      </c>
      <c r="GT136">
        <v>0</v>
      </c>
      <c r="GU136">
        <v>0</v>
      </c>
      <c r="GV136">
        <v>0</v>
      </c>
      <c r="GW136">
        <v>0</v>
      </c>
      <c r="GX136">
        <v>0</v>
      </c>
      <c r="GY136">
        <v>0</v>
      </c>
      <c r="GZ136">
        <v>0</v>
      </c>
      <c r="HA136">
        <v>0</v>
      </c>
      <c r="HB136">
        <v>0</v>
      </c>
      <c r="HC136">
        <v>0</v>
      </c>
      <c r="HD136">
        <v>0</v>
      </c>
      <c r="HE136">
        <v>0</v>
      </c>
      <c r="HF136">
        <v>0</v>
      </c>
      <c r="HG136">
        <v>0</v>
      </c>
      <c r="HH136">
        <v>0</v>
      </c>
      <c r="HI136">
        <v>0</v>
      </c>
      <c r="HJ136">
        <v>0</v>
      </c>
      <c r="HK136">
        <v>0</v>
      </c>
      <c r="HL136">
        <v>0</v>
      </c>
      <c r="HM136">
        <v>0</v>
      </c>
      <c r="HN136">
        <v>0</v>
      </c>
      <c r="HO136">
        <v>0</v>
      </c>
      <c r="HP136">
        <v>0</v>
      </c>
      <c r="HQ136">
        <v>0</v>
      </c>
      <c r="HR136">
        <v>0</v>
      </c>
      <c r="HS136">
        <v>0</v>
      </c>
      <c r="HT136">
        <v>0</v>
      </c>
      <c r="HU136">
        <v>0</v>
      </c>
      <c r="HV136">
        <v>0</v>
      </c>
      <c r="HW136">
        <v>0</v>
      </c>
      <c r="HX136">
        <v>0</v>
      </c>
      <c r="HY136">
        <v>0</v>
      </c>
      <c r="HZ136">
        <v>0</v>
      </c>
      <c r="IA136">
        <v>0</v>
      </c>
      <c r="IB136">
        <v>0</v>
      </c>
      <c r="IC136">
        <v>0</v>
      </c>
      <c r="ID136">
        <v>0</v>
      </c>
      <c r="IE136">
        <v>0</v>
      </c>
      <c r="IF136">
        <v>0</v>
      </c>
      <c r="IG136">
        <v>0</v>
      </c>
      <c r="IH136">
        <v>0</v>
      </c>
      <c r="II136">
        <v>0</v>
      </c>
      <c r="IJ136">
        <v>0</v>
      </c>
      <c r="IK136">
        <v>0</v>
      </c>
    </row>
    <row r="137" spans="1:245" hidden="1">
      <c r="A137" s="340"/>
      <c r="B137" t="s">
        <v>1024</v>
      </c>
      <c r="F137">
        <v>1</v>
      </c>
      <c r="H137">
        <v>12</v>
      </c>
      <c r="J137" t="str">
        <f t="shared" si="6"/>
        <v>SDH150112</v>
      </c>
      <c r="K137">
        <v>570</v>
      </c>
      <c r="M137" s="340"/>
      <c r="N137" t="s">
        <v>1024</v>
      </c>
      <c r="O137">
        <v>1</v>
      </c>
      <c r="P137">
        <v>12</v>
      </c>
      <c r="Q137" s="183" t="str">
        <f t="shared" si="7"/>
        <v>SDH150112</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10000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s="131"/>
      <c r="DZ137" s="340"/>
      <c r="EA137" t="s">
        <v>1024</v>
      </c>
      <c r="EB137">
        <v>1</v>
      </c>
      <c r="EC137">
        <v>12</v>
      </c>
      <c r="ED137" s="183" t="str">
        <f t="shared" si="8"/>
        <v>SDH150112</v>
      </c>
      <c r="EE137">
        <v>10000</v>
      </c>
      <c r="EF137">
        <v>10000</v>
      </c>
      <c r="EG137">
        <v>10000</v>
      </c>
      <c r="EH137">
        <v>10000</v>
      </c>
      <c r="EI137">
        <v>10000</v>
      </c>
      <c r="EJ137">
        <v>10000</v>
      </c>
      <c r="EK137">
        <v>10000</v>
      </c>
      <c r="EL137">
        <v>10000</v>
      </c>
      <c r="EM137">
        <v>10000</v>
      </c>
      <c r="EN137">
        <v>10000</v>
      </c>
      <c r="EO137">
        <v>10000</v>
      </c>
      <c r="EP137">
        <v>10000</v>
      </c>
      <c r="EQ137">
        <v>10000</v>
      </c>
      <c r="ER137">
        <v>10000</v>
      </c>
      <c r="ES137">
        <v>10000</v>
      </c>
      <c r="ET137">
        <v>10000</v>
      </c>
      <c r="EU137">
        <v>10000</v>
      </c>
      <c r="EV137">
        <v>10000</v>
      </c>
      <c r="EW137">
        <v>10000</v>
      </c>
      <c r="EX137">
        <v>10000</v>
      </c>
      <c r="EY137">
        <v>10000</v>
      </c>
      <c r="EZ137">
        <v>10000</v>
      </c>
      <c r="FA137">
        <v>10000</v>
      </c>
      <c r="FB137">
        <v>10000</v>
      </c>
      <c r="FC137">
        <v>10000</v>
      </c>
      <c r="FD137">
        <v>10000</v>
      </c>
      <c r="FE137">
        <v>10000</v>
      </c>
      <c r="FF137">
        <v>10000</v>
      </c>
      <c r="FG137">
        <v>10000</v>
      </c>
      <c r="FH137">
        <v>10000</v>
      </c>
      <c r="FI137">
        <v>0</v>
      </c>
      <c r="FJ137">
        <v>0</v>
      </c>
      <c r="FK137">
        <v>0</v>
      </c>
      <c r="FL137">
        <v>0</v>
      </c>
      <c r="FM137">
        <v>0</v>
      </c>
      <c r="FN137">
        <v>0</v>
      </c>
      <c r="FO137">
        <v>0</v>
      </c>
      <c r="FP137">
        <v>0</v>
      </c>
      <c r="FQ137">
        <v>0</v>
      </c>
      <c r="FR137">
        <v>0</v>
      </c>
      <c r="FS137">
        <v>0</v>
      </c>
      <c r="FT137">
        <v>0</v>
      </c>
      <c r="FU137">
        <v>0</v>
      </c>
      <c r="FV137">
        <v>0</v>
      </c>
      <c r="FW137">
        <v>0</v>
      </c>
      <c r="FX137">
        <v>0</v>
      </c>
      <c r="FY137">
        <v>0</v>
      </c>
      <c r="FZ137">
        <v>0</v>
      </c>
      <c r="GA137">
        <v>0</v>
      </c>
      <c r="GB137">
        <v>0</v>
      </c>
      <c r="GC137">
        <v>0</v>
      </c>
      <c r="GD137">
        <v>0</v>
      </c>
      <c r="GE137">
        <v>0</v>
      </c>
      <c r="GF137">
        <v>0</v>
      </c>
      <c r="GG137">
        <v>0</v>
      </c>
      <c r="GH137">
        <v>0</v>
      </c>
      <c r="GI137">
        <v>0</v>
      </c>
      <c r="GJ137">
        <v>0</v>
      </c>
      <c r="GK137">
        <v>0</v>
      </c>
      <c r="GL137">
        <v>0</v>
      </c>
      <c r="GM137">
        <v>0</v>
      </c>
      <c r="GN137">
        <v>0</v>
      </c>
      <c r="GO137">
        <v>0</v>
      </c>
      <c r="GP137">
        <v>0</v>
      </c>
      <c r="GQ137">
        <v>0</v>
      </c>
      <c r="GR137">
        <v>0</v>
      </c>
      <c r="GS137">
        <v>0</v>
      </c>
      <c r="GT137">
        <v>0</v>
      </c>
      <c r="GU137">
        <v>0</v>
      </c>
      <c r="GV137">
        <v>0</v>
      </c>
      <c r="GW137">
        <v>0</v>
      </c>
      <c r="GX137">
        <v>0</v>
      </c>
      <c r="GY137">
        <v>0</v>
      </c>
      <c r="GZ137">
        <v>0</v>
      </c>
      <c r="HA137">
        <v>0</v>
      </c>
      <c r="HB137">
        <v>0</v>
      </c>
      <c r="HC137">
        <v>0</v>
      </c>
      <c r="HD137">
        <v>0</v>
      </c>
      <c r="HE137">
        <v>0</v>
      </c>
      <c r="HF137">
        <v>0</v>
      </c>
      <c r="HG137">
        <v>0</v>
      </c>
      <c r="HH137">
        <v>0</v>
      </c>
      <c r="HI137">
        <v>0</v>
      </c>
      <c r="HJ137">
        <v>0</v>
      </c>
      <c r="HK137">
        <v>0</v>
      </c>
      <c r="HL137">
        <v>0</v>
      </c>
      <c r="HM137">
        <v>0</v>
      </c>
      <c r="HN137">
        <v>0</v>
      </c>
      <c r="HO137">
        <v>0</v>
      </c>
      <c r="HP137">
        <v>0</v>
      </c>
      <c r="HQ137">
        <v>0</v>
      </c>
      <c r="HR137">
        <v>0</v>
      </c>
      <c r="HS137">
        <v>0</v>
      </c>
      <c r="HT137">
        <v>0</v>
      </c>
      <c r="HU137">
        <v>0</v>
      </c>
      <c r="HV137">
        <v>0</v>
      </c>
      <c r="HW137">
        <v>0</v>
      </c>
      <c r="HX137">
        <v>0</v>
      </c>
      <c r="HY137">
        <v>0</v>
      </c>
      <c r="HZ137">
        <v>0</v>
      </c>
      <c r="IA137">
        <v>0</v>
      </c>
      <c r="IB137">
        <v>0</v>
      </c>
      <c r="IC137">
        <v>0</v>
      </c>
      <c r="ID137">
        <v>0</v>
      </c>
      <c r="IE137">
        <v>0</v>
      </c>
      <c r="IF137">
        <v>0</v>
      </c>
      <c r="IG137">
        <v>0</v>
      </c>
      <c r="IH137">
        <v>0</v>
      </c>
      <c r="II137">
        <v>0</v>
      </c>
      <c r="IJ137">
        <v>0</v>
      </c>
      <c r="IK137">
        <v>0</v>
      </c>
    </row>
    <row r="138" spans="1:245" hidden="1">
      <c r="A138" s="340"/>
      <c r="B138" t="s">
        <v>1024</v>
      </c>
      <c r="F138">
        <v>1</v>
      </c>
      <c r="H138">
        <v>13</v>
      </c>
      <c r="J138" t="str">
        <f t="shared" si="6"/>
        <v>SDH150113</v>
      </c>
      <c r="K138">
        <v>575</v>
      </c>
      <c r="M138" s="340"/>
      <c r="N138" t="s">
        <v>1024</v>
      </c>
      <c r="O138">
        <v>1</v>
      </c>
      <c r="P138">
        <v>13</v>
      </c>
      <c r="Q138" s="183" t="str">
        <f t="shared" si="7"/>
        <v>SDH150113</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10000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s="131"/>
      <c r="DZ138" s="340"/>
      <c r="EA138" t="s">
        <v>1024</v>
      </c>
      <c r="EB138">
        <v>1</v>
      </c>
      <c r="EC138">
        <v>13</v>
      </c>
      <c r="ED138" s="183" t="str">
        <f t="shared" si="8"/>
        <v>SDH150113</v>
      </c>
      <c r="EE138">
        <v>10000</v>
      </c>
      <c r="EF138">
        <v>10000</v>
      </c>
      <c r="EG138">
        <v>10000</v>
      </c>
      <c r="EH138">
        <v>10000</v>
      </c>
      <c r="EI138">
        <v>10000</v>
      </c>
      <c r="EJ138">
        <v>10000</v>
      </c>
      <c r="EK138">
        <v>10000</v>
      </c>
      <c r="EL138">
        <v>10000</v>
      </c>
      <c r="EM138">
        <v>10000</v>
      </c>
      <c r="EN138">
        <v>10000</v>
      </c>
      <c r="EO138">
        <v>10000</v>
      </c>
      <c r="EP138">
        <v>10000</v>
      </c>
      <c r="EQ138">
        <v>10000</v>
      </c>
      <c r="ER138">
        <v>10000</v>
      </c>
      <c r="ES138">
        <v>10000</v>
      </c>
      <c r="ET138">
        <v>10000</v>
      </c>
      <c r="EU138">
        <v>10000</v>
      </c>
      <c r="EV138">
        <v>10000</v>
      </c>
      <c r="EW138">
        <v>10000</v>
      </c>
      <c r="EX138">
        <v>10000</v>
      </c>
      <c r="EY138">
        <v>10000</v>
      </c>
      <c r="EZ138">
        <v>10000</v>
      </c>
      <c r="FA138">
        <v>10000</v>
      </c>
      <c r="FB138">
        <v>10000</v>
      </c>
      <c r="FC138">
        <v>10000</v>
      </c>
      <c r="FD138">
        <v>10000</v>
      </c>
      <c r="FE138">
        <v>10000</v>
      </c>
      <c r="FF138">
        <v>10000</v>
      </c>
      <c r="FG138">
        <v>10000</v>
      </c>
      <c r="FH138">
        <v>10000</v>
      </c>
      <c r="FI138">
        <v>0</v>
      </c>
      <c r="FJ138">
        <v>0</v>
      </c>
      <c r="FK138">
        <v>0</v>
      </c>
      <c r="FL138">
        <v>0</v>
      </c>
      <c r="FM138">
        <v>0</v>
      </c>
      <c r="FN138">
        <v>0</v>
      </c>
      <c r="FO138">
        <v>0</v>
      </c>
      <c r="FP138">
        <v>0</v>
      </c>
      <c r="FQ138">
        <v>0</v>
      </c>
      <c r="FR138">
        <v>0</v>
      </c>
      <c r="FS138">
        <v>0</v>
      </c>
      <c r="FT138">
        <v>0</v>
      </c>
      <c r="FU138">
        <v>0</v>
      </c>
      <c r="FV138">
        <v>0</v>
      </c>
      <c r="FW138">
        <v>0</v>
      </c>
      <c r="FX138">
        <v>0</v>
      </c>
      <c r="FY138">
        <v>0</v>
      </c>
      <c r="FZ138">
        <v>0</v>
      </c>
      <c r="GA138">
        <v>0</v>
      </c>
      <c r="GB138">
        <v>0</v>
      </c>
      <c r="GC138">
        <v>0</v>
      </c>
      <c r="GD138">
        <v>0</v>
      </c>
      <c r="GE138">
        <v>0</v>
      </c>
      <c r="GF138">
        <v>0</v>
      </c>
      <c r="GG138">
        <v>0</v>
      </c>
      <c r="GH138">
        <v>0</v>
      </c>
      <c r="GI138">
        <v>0</v>
      </c>
      <c r="GJ138">
        <v>0</v>
      </c>
      <c r="GK138">
        <v>0</v>
      </c>
      <c r="GL138">
        <v>0</v>
      </c>
      <c r="GM138">
        <v>0</v>
      </c>
      <c r="GN138">
        <v>0</v>
      </c>
      <c r="GO138">
        <v>0</v>
      </c>
      <c r="GP138">
        <v>0</v>
      </c>
      <c r="GQ138">
        <v>0</v>
      </c>
      <c r="GR138">
        <v>0</v>
      </c>
      <c r="GS138">
        <v>0</v>
      </c>
      <c r="GT138">
        <v>0</v>
      </c>
      <c r="GU138">
        <v>0</v>
      </c>
      <c r="GV138">
        <v>0</v>
      </c>
      <c r="GW138">
        <v>0</v>
      </c>
      <c r="GX138">
        <v>0</v>
      </c>
      <c r="GY138">
        <v>0</v>
      </c>
      <c r="GZ138">
        <v>0</v>
      </c>
      <c r="HA138">
        <v>0</v>
      </c>
      <c r="HB138">
        <v>0</v>
      </c>
      <c r="HC138">
        <v>0</v>
      </c>
      <c r="HD138">
        <v>0</v>
      </c>
      <c r="HE138">
        <v>0</v>
      </c>
      <c r="HF138">
        <v>0</v>
      </c>
      <c r="HG138">
        <v>0</v>
      </c>
      <c r="HH138">
        <v>0</v>
      </c>
      <c r="HI138">
        <v>0</v>
      </c>
      <c r="HJ138">
        <v>0</v>
      </c>
      <c r="HK138">
        <v>0</v>
      </c>
      <c r="HL138">
        <v>0</v>
      </c>
      <c r="HM138">
        <v>0</v>
      </c>
      <c r="HN138">
        <v>0</v>
      </c>
      <c r="HO138">
        <v>0</v>
      </c>
      <c r="HP138">
        <v>0</v>
      </c>
      <c r="HQ138">
        <v>0</v>
      </c>
      <c r="HR138">
        <v>0</v>
      </c>
      <c r="HS138">
        <v>0</v>
      </c>
      <c r="HT138">
        <v>0</v>
      </c>
      <c r="HU138">
        <v>0</v>
      </c>
      <c r="HV138">
        <v>0</v>
      </c>
      <c r="HW138">
        <v>0</v>
      </c>
      <c r="HX138">
        <v>0</v>
      </c>
      <c r="HY138">
        <v>0</v>
      </c>
      <c r="HZ138">
        <v>0</v>
      </c>
      <c r="IA138">
        <v>0</v>
      </c>
      <c r="IB138">
        <v>0</v>
      </c>
      <c r="IC138">
        <v>0</v>
      </c>
      <c r="ID138">
        <v>0</v>
      </c>
      <c r="IE138">
        <v>0</v>
      </c>
      <c r="IF138">
        <v>0</v>
      </c>
      <c r="IG138">
        <v>0</v>
      </c>
      <c r="IH138">
        <v>0</v>
      </c>
      <c r="II138">
        <v>0</v>
      </c>
      <c r="IJ138">
        <v>0</v>
      </c>
      <c r="IK138">
        <v>0</v>
      </c>
    </row>
    <row r="139" spans="1:245" hidden="1">
      <c r="A139" s="340"/>
      <c r="B139" t="s">
        <v>1024</v>
      </c>
      <c r="F139">
        <v>1</v>
      </c>
      <c r="H139">
        <v>14</v>
      </c>
      <c r="J139" t="str">
        <f t="shared" si="6"/>
        <v>SDH150114</v>
      </c>
      <c r="K139">
        <v>575</v>
      </c>
      <c r="M139" s="340"/>
      <c r="N139" t="s">
        <v>1024</v>
      </c>
      <c r="O139">
        <v>1</v>
      </c>
      <c r="P139">
        <v>14</v>
      </c>
      <c r="Q139" s="183" t="str">
        <f t="shared" si="7"/>
        <v>SDH150114</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10000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s="131"/>
      <c r="DZ139" s="340"/>
      <c r="EA139" t="s">
        <v>1024</v>
      </c>
      <c r="EB139">
        <v>1</v>
      </c>
      <c r="EC139">
        <v>14</v>
      </c>
      <c r="ED139" s="183" t="str">
        <f t="shared" si="8"/>
        <v>SDH150114</v>
      </c>
      <c r="EE139">
        <v>10000</v>
      </c>
      <c r="EF139">
        <v>10000</v>
      </c>
      <c r="EG139">
        <v>10000</v>
      </c>
      <c r="EH139">
        <v>10000</v>
      </c>
      <c r="EI139">
        <v>10000</v>
      </c>
      <c r="EJ139">
        <v>10000</v>
      </c>
      <c r="EK139">
        <v>10000</v>
      </c>
      <c r="EL139">
        <v>10000</v>
      </c>
      <c r="EM139">
        <v>10000</v>
      </c>
      <c r="EN139">
        <v>10000</v>
      </c>
      <c r="EO139">
        <v>10000</v>
      </c>
      <c r="EP139">
        <v>10000</v>
      </c>
      <c r="EQ139">
        <v>10000</v>
      </c>
      <c r="ER139">
        <v>10000</v>
      </c>
      <c r="ES139">
        <v>10000</v>
      </c>
      <c r="ET139">
        <v>10000</v>
      </c>
      <c r="EU139">
        <v>10000</v>
      </c>
      <c r="EV139">
        <v>10000</v>
      </c>
      <c r="EW139">
        <v>10000</v>
      </c>
      <c r="EX139">
        <v>10000</v>
      </c>
      <c r="EY139">
        <v>10000</v>
      </c>
      <c r="EZ139">
        <v>10000</v>
      </c>
      <c r="FA139">
        <v>10000</v>
      </c>
      <c r="FB139">
        <v>10000</v>
      </c>
      <c r="FC139">
        <v>10000</v>
      </c>
      <c r="FD139">
        <v>10000</v>
      </c>
      <c r="FE139">
        <v>10000</v>
      </c>
      <c r="FF139">
        <v>10000</v>
      </c>
      <c r="FG139">
        <v>10000</v>
      </c>
      <c r="FH139">
        <v>10000</v>
      </c>
      <c r="FI139">
        <v>0</v>
      </c>
      <c r="FJ139">
        <v>0</v>
      </c>
      <c r="FK139">
        <v>0</v>
      </c>
      <c r="FL139">
        <v>0</v>
      </c>
      <c r="FM139">
        <v>0</v>
      </c>
      <c r="FN139">
        <v>0</v>
      </c>
      <c r="FO139">
        <v>0</v>
      </c>
      <c r="FP139">
        <v>0</v>
      </c>
      <c r="FQ139">
        <v>0</v>
      </c>
      <c r="FR139">
        <v>0</v>
      </c>
      <c r="FS139">
        <v>0</v>
      </c>
      <c r="FT139">
        <v>0</v>
      </c>
      <c r="FU139">
        <v>0</v>
      </c>
      <c r="FV139">
        <v>0</v>
      </c>
      <c r="FW139">
        <v>0</v>
      </c>
      <c r="FX139">
        <v>0</v>
      </c>
      <c r="FY139">
        <v>0</v>
      </c>
      <c r="FZ139">
        <v>0</v>
      </c>
      <c r="GA139">
        <v>0</v>
      </c>
      <c r="GB139">
        <v>0</v>
      </c>
      <c r="GC139">
        <v>0</v>
      </c>
      <c r="GD139">
        <v>0</v>
      </c>
      <c r="GE139">
        <v>0</v>
      </c>
      <c r="GF139">
        <v>0</v>
      </c>
      <c r="GG139">
        <v>0</v>
      </c>
      <c r="GH139">
        <v>0</v>
      </c>
      <c r="GI139">
        <v>0</v>
      </c>
      <c r="GJ139">
        <v>0</v>
      </c>
      <c r="GK139">
        <v>0</v>
      </c>
      <c r="GL139">
        <v>0</v>
      </c>
      <c r="GM139">
        <v>0</v>
      </c>
      <c r="GN139">
        <v>0</v>
      </c>
      <c r="GO139">
        <v>0</v>
      </c>
      <c r="GP139">
        <v>0</v>
      </c>
      <c r="GQ139">
        <v>0</v>
      </c>
      <c r="GR139">
        <v>0</v>
      </c>
      <c r="GS139">
        <v>0</v>
      </c>
      <c r="GT139">
        <v>0</v>
      </c>
      <c r="GU139">
        <v>0</v>
      </c>
      <c r="GV139">
        <v>0</v>
      </c>
      <c r="GW139">
        <v>0</v>
      </c>
      <c r="GX139">
        <v>0</v>
      </c>
      <c r="GY139">
        <v>0</v>
      </c>
      <c r="GZ139">
        <v>0</v>
      </c>
      <c r="HA139">
        <v>0</v>
      </c>
      <c r="HB139">
        <v>0</v>
      </c>
      <c r="HC139">
        <v>0</v>
      </c>
      <c r="HD139">
        <v>0</v>
      </c>
      <c r="HE139">
        <v>0</v>
      </c>
      <c r="HF139">
        <v>0</v>
      </c>
      <c r="HG139">
        <v>0</v>
      </c>
      <c r="HH139">
        <v>0</v>
      </c>
      <c r="HI139">
        <v>0</v>
      </c>
      <c r="HJ139">
        <v>0</v>
      </c>
      <c r="HK139">
        <v>0</v>
      </c>
      <c r="HL139">
        <v>0</v>
      </c>
      <c r="HM139">
        <v>0</v>
      </c>
      <c r="HN139">
        <v>0</v>
      </c>
      <c r="HO139">
        <v>0</v>
      </c>
      <c r="HP139">
        <v>0</v>
      </c>
      <c r="HQ139">
        <v>0</v>
      </c>
      <c r="HR139">
        <v>0</v>
      </c>
      <c r="HS139">
        <v>0</v>
      </c>
      <c r="HT139">
        <v>0</v>
      </c>
      <c r="HU139">
        <v>0</v>
      </c>
      <c r="HV139">
        <v>0</v>
      </c>
      <c r="HW139">
        <v>0</v>
      </c>
      <c r="HX139">
        <v>0</v>
      </c>
      <c r="HY139">
        <v>0</v>
      </c>
      <c r="HZ139">
        <v>0</v>
      </c>
      <c r="IA139">
        <v>0</v>
      </c>
      <c r="IB139">
        <v>0</v>
      </c>
      <c r="IC139">
        <v>0</v>
      </c>
      <c r="ID139">
        <v>0</v>
      </c>
      <c r="IE139">
        <v>0</v>
      </c>
      <c r="IF139">
        <v>0</v>
      </c>
      <c r="IG139">
        <v>0</v>
      </c>
      <c r="IH139">
        <v>0</v>
      </c>
      <c r="II139">
        <v>0</v>
      </c>
      <c r="IJ139">
        <v>0</v>
      </c>
      <c r="IK139">
        <v>0</v>
      </c>
    </row>
    <row r="140" spans="1:245" hidden="1">
      <c r="A140" s="340"/>
      <c r="B140" t="s">
        <v>1024</v>
      </c>
      <c r="F140">
        <v>1</v>
      </c>
      <c r="H140">
        <v>15</v>
      </c>
      <c r="J140" t="str">
        <f t="shared" si="6"/>
        <v>SDH150115</v>
      </c>
      <c r="K140">
        <v>575</v>
      </c>
      <c r="M140" s="340"/>
      <c r="N140" t="s">
        <v>1024</v>
      </c>
      <c r="O140">
        <v>1</v>
      </c>
      <c r="P140">
        <v>15</v>
      </c>
      <c r="Q140" s="183" t="str">
        <f t="shared" si="7"/>
        <v>SDH150115</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10000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s="131"/>
      <c r="DZ140" s="340"/>
      <c r="EA140" t="s">
        <v>1024</v>
      </c>
      <c r="EB140">
        <v>1</v>
      </c>
      <c r="EC140">
        <v>15</v>
      </c>
      <c r="ED140" s="183" t="str">
        <f t="shared" si="8"/>
        <v>SDH150115</v>
      </c>
      <c r="EE140">
        <v>10000</v>
      </c>
      <c r="EF140">
        <v>10000</v>
      </c>
      <c r="EG140">
        <v>10000</v>
      </c>
      <c r="EH140">
        <v>10000</v>
      </c>
      <c r="EI140">
        <v>10000</v>
      </c>
      <c r="EJ140">
        <v>10000</v>
      </c>
      <c r="EK140">
        <v>10000</v>
      </c>
      <c r="EL140">
        <v>10000</v>
      </c>
      <c r="EM140">
        <v>10000</v>
      </c>
      <c r="EN140">
        <v>10000</v>
      </c>
      <c r="EO140">
        <v>10000</v>
      </c>
      <c r="EP140">
        <v>10000</v>
      </c>
      <c r="EQ140">
        <v>10000</v>
      </c>
      <c r="ER140">
        <v>10000</v>
      </c>
      <c r="ES140">
        <v>10000</v>
      </c>
      <c r="ET140">
        <v>10000</v>
      </c>
      <c r="EU140">
        <v>10000</v>
      </c>
      <c r="EV140">
        <v>10000</v>
      </c>
      <c r="EW140">
        <v>10000</v>
      </c>
      <c r="EX140">
        <v>10000</v>
      </c>
      <c r="EY140">
        <v>10000</v>
      </c>
      <c r="EZ140">
        <v>10000</v>
      </c>
      <c r="FA140">
        <v>10000</v>
      </c>
      <c r="FB140">
        <v>10000</v>
      </c>
      <c r="FC140">
        <v>10000</v>
      </c>
      <c r="FD140">
        <v>10000</v>
      </c>
      <c r="FE140">
        <v>10000</v>
      </c>
      <c r="FF140">
        <v>10000</v>
      </c>
      <c r="FG140">
        <v>10000</v>
      </c>
      <c r="FH140">
        <v>10000</v>
      </c>
      <c r="FI140">
        <v>0</v>
      </c>
      <c r="FJ140">
        <v>0</v>
      </c>
      <c r="FK140">
        <v>0</v>
      </c>
      <c r="FL140">
        <v>0</v>
      </c>
      <c r="FM140">
        <v>0</v>
      </c>
      <c r="FN140">
        <v>0</v>
      </c>
      <c r="FO140">
        <v>0</v>
      </c>
      <c r="FP140">
        <v>0</v>
      </c>
      <c r="FQ140">
        <v>0</v>
      </c>
      <c r="FR140">
        <v>0</v>
      </c>
      <c r="FS140">
        <v>0</v>
      </c>
      <c r="FT140">
        <v>0</v>
      </c>
      <c r="FU140">
        <v>0</v>
      </c>
      <c r="FV140">
        <v>0</v>
      </c>
      <c r="FW140">
        <v>0</v>
      </c>
      <c r="FX140">
        <v>0</v>
      </c>
      <c r="FY140">
        <v>0</v>
      </c>
      <c r="FZ140">
        <v>0</v>
      </c>
      <c r="GA140">
        <v>0</v>
      </c>
      <c r="GB140">
        <v>0</v>
      </c>
      <c r="GC140">
        <v>0</v>
      </c>
      <c r="GD140">
        <v>0</v>
      </c>
      <c r="GE140">
        <v>0</v>
      </c>
      <c r="GF140">
        <v>0</v>
      </c>
      <c r="GG140">
        <v>0</v>
      </c>
      <c r="GH140">
        <v>0</v>
      </c>
      <c r="GI140">
        <v>0</v>
      </c>
      <c r="GJ140">
        <v>0</v>
      </c>
      <c r="GK140">
        <v>0</v>
      </c>
      <c r="GL140">
        <v>0</v>
      </c>
      <c r="GM140">
        <v>0</v>
      </c>
      <c r="GN140">
        <v>0</v>
      </c>
      <c r="GO140">
        <v>0</v>
      </c>
      <c r="GP140">
        <v>0</v>
      </c>
      <c r="GQ140">
        <v>0</v>
      </c>
      <c r="GR140">
        <v>0</v>
      </c>
      <c r="GS140">
        <v>0</v>
      </c>
      <c r="GT140">
        <v>0</v>
      </c>
      <c r="GU140">
        <v>0</v>
      </c>
      <c r="GV140">
        <v>0</v>
      </c>
      <c r="GW140">
        <v>0</v>
      </c>
      <c r="GX140">
        <v>0</v>
      </c>
      <c r="GY140">
        <v>0</v>
      </c>
      <c r="GZ140">
        <v>0</v>
      </c>
      <c r="HA140">
        <v>0</v>
      </c>
      <c r="HB140">
        <v>0</v>
      </c>
      <c r="HC140">
        <v>0</v>
      </c>
      <c r="HD140">
        <v>0</v>
      </c>
      <c r="HE140">
        <v>0</v>
      </c>
      <c r="HF140">
        <v>0</v>
      </c>
      <c r="HG140">
        <v>0</v>
      </c>
      <c r="HH140">
        <v>0</v>
      </c>
      <c r="HI140">
        <v>0</v>
      </c>
      <c r="HJ140">
        <v>0</v>
      </c>
      <c r="HK140">
        <v>0</v>
      </c>
      <c r="HL140">
        <v>0</v>
      </c>
      <c r="HM140">
        <v>0</v>
      </c>
      <c r="HN140">
        <v>0</v>
      </c>
      <c r="HO140">
        <v>0</v>
      </c>
      <c r="HP140">
        <v>0</v>
      </c>
      <c r="HQ140">
        <v>0</v>
      </c>
      <c r="HR140">
        <v>0</v>
      </c>
      <c r="HS140">
        <v>0</v>
      </c>
      <c r="HT140">
        <v>0</v>
      </c>
      <c r="HU140">
        <v>0</v>
      </c>
      <c r="HV140">
        <v>0</v>
      </c>
      <c r="HW140">
        <v>0</v>
      </c>
      <c r="HX140">
        <v>0</v>
      </c>
      <c r="HY140">
        <v>0</v>
      </c>
      <c r="HZ140">
        <v>0</v>
      </c>
      <c r="IA140">
        <v>0</v>
      </c>
      <c r="IB140">
        <v>0</v>
      </c>
      <c r="IC140">
        <v>0</v>
      </c>
      <c r="ID140">
        <v>0</v>
      </c>
      <c r="IE140">
        <v>0</v>
      </c>
      <c r="IF140">
        <v>0</v>
      </c>
      <c r="IG140">
        <v>0</v>
      </c>
      <c r="IH140">
        <v>0</v>
      </c>
      <c r="II140">
        <v>0</v>
      </c>
      <c r="IJ140">
        <v>0</v>
      </c>
      <c r="IK140">
        <v>0</v>
      </c>
    </row>
    <row r="141" spans="1:245" hidden="1">
      <c r="A141" s="340"/>
      <c r="B141" t="s">
        <v>1024</v>
      </c>
      <c r="F141">
        <v>1</v>
      </c>
      <c r="H141">
        <v>16</v>
      </c>
      <c r="J141" t="str">
        <f t="shared" si="6"/>
        <v>SDH150116</v>
      </c>
      <c r="K141">
        <v>575</v>
      </c>
      <c r="M141" s="340"/>
      <c r="N141" t="s">
        <v>1024</v>
      </c>
      <c r="O141">
        <v>1</v>
      </c>
      <c r="P141">
        <v>16</v>
      </c>
      <c r="Q141" s="183" t="str">
        <f t="shared" si="7"/>
        <v>SDH150116</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10000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s="131"/>
      <c r="DZ141" s="340"/>
      <c r="EA141" t="s">
        <v>1024</v>
      </c>
      <c r="EB141">
        <v>1</v>
      </c>
      <c r="EC141">
        <v>16</v>
      </c>
      <c r="ED141" s="183" t="str">
        <f t="shared" si="8"/>
        <v>SDH150116</v>
      </c>
      <c r="EE141">
        <v>10000</v>
      </c>
      <c r="EF141">
        <v>10000</v>
      </c>
      <c r="EG141">
        <v>10000</v>
      </c>
      <c r="EH141">
        <v>10000</v>
      </c>
      <c r="EI141">
        <v>10000</v>
      </c>
      <c r="EJ141">
        <v>10000</v>
      </c>
      <c r="EK141">
        <v>10000</v>
      </c>
      <c r="EL141">
        <v>10000</v>
      </c>
      <c r="EM141">
        <v>10000</v>
      </c>
      <c r="EN141">
        <v>10000</v>
      </c>
      <c r="EO141">
        <v>10000</v>
      </c>
      <c r="EP141">
        <v>10000</v>
      </c>
      <c r="EQ141">
        <v>10000</v>
      </c>
      <c r="ER141">
        <v>10000</v>
      </c>
      <c r="ES141">
        <v>10000</v>
      </c>
      <c r="ET141">
        <v>10000</v>
      </c>
      <c r="EU141">
        <v>10000</v>
      </c>
      <c r="EV141">
        <v>10000</v>
      </c>
      <c r="EW141">
        <v>10000</v>
      </c>
      <c r="EX141">
        <v>10000</v>
      </c>
      <c r="EY141">
        <v>10000</v>
      </c>
      <c r="EZ141">
        <v>10000</v>
      </c>
      <c r="FA141">
        <v>10000</v>
      </c>
      <c r="FB141">
        <v>10000</v>
      </c>
      <c r="FC141">
        <v>10000</v>
      </c>
      <c r="FD141">
        <v>10000</v>
      </c>
      <c r="FE141">
        <v>10000</v>
      </c>
      <c r="FF141">
        <v>10000</v>
      </c>
      <c r="FG141">
        <v>10000</v>
      </c>
      <c r="FH141">
        <v>10000</v>
      </c>
      <c r="FI141">
        <v>0</v>
      </c>
      <c r="FJ141">
        <v>0</v>
      </c>
      <c r="FK141">
        <v>0</v>
      </c>
      <c r="FL141">
        <v>0</v>
      </c>
      <c r="FM141">
        <v>0</v>
      </c>
      <c r="FN141">
        <v>0</v>
      </c>
      <c r="FO141">
        <v>0</v>
      </c>
      <c r="FP141">
        <v>0</v>
      </c>
      <c r="FQ141">
        <v>0</v>
      </c>
      <c r="FR141">
        <v>0</v>
      </c>
      <c r="FS141">
        <v>0</v>
      </c>
      <c r="FT141">
        <v>0</v>
      </c>
      <c r="FU141">
        <v>0</v>
      </c>
      <c r="FV141">
        <v>0</v>
      </c>
      <c r="FW141">
        <v>0</v>
      </c>
      <c r="FX141">
        <v>0</v>
      </c>
      <c r="FY141">
        <v>0</v>
      </c>
      <c r="FZ141">
        <v>0</v>
      </c>
      <c r="GA141">
        <v>0</v>
      </c>
      <c r="GB141">
        <v>0</v>
      </c>
      <c r="GC141">
        <v>0</v>
      </c>
      <c r="GD141">
        <v>0</v>
      </c>
      <c r="GE141">
        <v>0</v>
      </c>
      <c r="GF141">
        <v>0</v>
      </c>
      <c r="GG141">
        <v>0</v>
      </c>
      <c r="GH141">
        <v>0</v>
      </c>
      <c r="GI141">
        <v>0</v>
      </c>
      <c r="GJ141">
        <v>0</v>
      </c>
      <c r="GK141">
        <v>0</v>
      </c>
      <c r="GL141">
        <v>0</v>
      </c>
      <c r="GM141">
        <v>0</v>
      </c>
      <c r="GN141">
        <v>0</v>
      </c>
      <c r="GO141">
        <v>0</v>
      </c>
      <c r="GP141">
        <v>0</v>
      </c>
      <c r="GQ141">
        <v>0</v>
      </c>
      <c r="GR141">
        <v>0</v>
      </c>
      <c r="GS141">
        <v>0</v>
      </c>
      <c r="GT141">
        <v>0</v>
      </c>
      <c r="GU141">
        <v>0</v>
      </c>
      <c r="GV141">
        <v>0</v>
      </c>
      <c r="GW141">
        <v>0</v>
      </c>
      <c r="GX141">
        <v>0</v>
      </c>
      <c r="GY141">
        <v>0</v>
      </c>
      <c r="GZ141">
        <v>0</v>
      </c>
      <c r="HA141">
        <v>0</v>
      </c>
      <c r="HB141">
        <v>0</v>
      </c>
      <c r="HC141">
        <v>0</v>
      </c>
      <c r="HD141">
        <v>0</v>
      </c>
      <c r="HE141">
        <v>0</v>
      </c>
      <c r="HF141">
        <v>0</v>
      </c>
      <c r="HG141">
        <v>0</v>
      </c>
      <c r="HH141">
        <v>0</v>
      </c>
      <c r="HI141">
        <v>0</v>
      </c>
      <c r="HJ141">
        <v>0</v>
      </c>
      <c r="HK141">
        <v>0</v>
      </c>
      <c r="HL141">
        <v>0</v>
      </c>
      <c r="HM141">
        <v>0</v>
      </c>
      <c r="HN141">
        <v>0</v>
      </c>
      <c r="HO141">
        <v>0</v>
      </c>
      <c r="HP141">
        <v>0</v>
      </c>
      <c r="HQ141">
        <v>0</v>
      </c>
      <c r="HR141">
        <v>0</v>
      </c>
      <c r="HS141">
        <v>0</v>
      </c>
      <c r="HT141">
        <v>0</v>
      </c>
      <c r="HU141">
        <v>0</v>
      </c>
      <c r="HV141">
        <v>0</v>
      </c>
      <c r="HW141">
        <v>0</v>
      </c>
      <c r="HX141">
        <v>0</v>
      </c>
      <c r="HY141">
        <v>0</v>
      </c>
      <c r="HZ141">
        <v>0</v>
      </c>
      <c r="IA141">
        <v>0</v>
      </c>
      <c r="IB141">
        <v>0</v>
      </c>
      <c r="IC141">
        <v>0</v>
      </c>
      <c r="ID141">
        <v>0</v>
      </c>
      <c r="IE141">
        <v>0</v>
      </c>
      <c r="IF141">
        <v>0</v>
      </c>
      <c r="IG141">
        <v>0</v>
      </c>
      <c r="IH141">
        <v>0</v>
      </c>
      <c r="II141">
        <v>0</v>
      </c>
      <c r="IJ141">
        <v>0</v>
      </c>
      <c r="IK141">
        <v>0</v>
      </c>
    </row>
    <row r="142" spans="1:245" hidden="1">
      <c r="A142" s="340"/>
      <c r="B142" t="s">
        <v>1024</v>
      </c>
      <c r="F142">
        <v>1</v>
      </c>
      <c r="H142">
        <v>17</v>
      </c>
      <c r="J142" t="str">
        <f t="shared" si="6"/>
        <v>SDH150117</v>
      </c>
      <c r="K142">
        <v>575</v>
      </c>
      <c r="M142" s="340"/>
      <c r="N142" t="s">
        <v>1024</v>
      </c>
      <c r="O142">
        <v>1</v>
      </c>
      <c r="P142">
        <v>17</v>
      </c>
      <c r="Q142" s="183" t="str">
        <f t="shared" si="7"/>
        <v>SDH150117</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10000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s="131"/>
      <c r="DZ142" s="340"/>
      <c r="EA142" t="s">
        <v>1024</v>
      </c>
      <c r="EB142">
        <v>1</v>
      </c>
      <c r="EC142">
        <v>17</v>
      </c>
      <c r="ED142" s="183" t="str">
        <f t="shared" si="8"/>
        <v>SDH150117</v>
      </c>
      <c r="EE142">
        <v>10000</v>
      </c>
      <c r="EF142">
        <v>10000</v>
      </c>
      <c r="EG142">
        <v>10000</v>
      </c>
      <c r="EH142">
        <v>10000</v>
      </c>
      <c r="EI142">
        <v>10000</v>
      </c>
      <c r="EJ142">
        <v>10000</v>
      </c>
      <c r="EK142">
        <v>10000</v>
      </c>
      <c r="EL142">
        <v>10000</v>
      </c>
      <c r="EM142">
        <v>10000</v>
      </c>
      <c r="EN142">
        <v>10000</v>
      </c>
      <c r="EO142">
        <v>10000</v>
      </c>
      <c r="EP142">
        <v>10000</v>
      </c>
      <c r="EQ142">
        <v>10000</v>
      </c>
      <c r="ER142">
        <v>10000</v>
      </c>
      <c r="ES142">
        <v>10000</v>
      </c>
      <c r="ET142">
        <v>10000</v>
      </c>
      <c r="EU142">
        <v>10000</v>
      </c>
      <c r="EV142">
        <v>10000</v>
      </c>
      <c r="EW142">
        <v>10000</v>
      </c>
      <c r="EX142">
        <v>10000</v>
      </c>
      <c r="EY142">
        <v>10000</v>
      </c>
      <c r="EZ142">
        <v>10000</v>
      </c>
      <c r="FA142">
        <v>10000</v>
      </c>
      <c r="FB142">
        <v>10000</v>
      </c>
      <c r="FC142">
        <v>10000</v>
      </c>
      <c r="FD142">
        <v>10000</v>
      </c>
      <c r="FE142">
        <v>10000</v>
      </c>
      <c r="FF142">
        <v>10000</v>
      </c>
      <c r="FG142">
        <v>10000</v>
      </c>
      <c r="FH142">
        <v>10000</v>
      </c>
      <c r="FI142">
        <v>0</v>
      </c>
      <c r="FJ142">
        <v>0</v>
      </c>
      <c r="FK142">
        <v>0</v>
      </c>
      <c r="FL142">
        <v>0</v>
      </c>
      <c r="FM142">
        <v>0</v>
      </c>
      <c r="FN142">
        <v>0</v>
      </c>
      <c r="FO142">
        <v>0</v>
      </c>
      <c r="FP142">
        <v>0</v>
      </c>
      <c r="FQ142">
        <v>0</v>
      </c>
      <c r="FR142">
        <v>0</v>
      </c>
      <c r="FS142">
        <v>0</v>
      </c>
      <c r="FT142">
        <v>0</v>
      </c>
      <c r="FU142">
        <v>0</v>
      </c>
      <c r="FV142">
        <v>0</v>
      </c>
      <c r="FW142">
        <v>0</v>
      </c>
      <c r="FX142">
        <v>0</v>
      </c>
      <c r="FY142">
        <v>0</v>
      </c>
      <c r="FZ142">
        <v>0</v>
      </c>
      <c r="GA142">
        <v>0</v>
      </c>
      <c r="GB142">
        <v>0</v>
      </c>
      <c r="GC142">
        <v>0</v>
      </c>
      <c r="GD142">
        <v>0</v>
      </c>
      <c r="GE142">
        <v>0</v>
      </c>
      <c r="GF142">
        <v>0</v>
      </c>
      <c r="GG142">
        <v>0</v>
      </c>
      <c r="GH142">
        <v>0</v>
      </c>
      <c r="GI142">
        <v>0</v>
      </c>
      <c r="GJ142">
        <v>0</v>
      </c>
      <c r="GK142">
        <v>0</v>
      </c>
      <c r="GL142">
        <v>0</v>
      </c>
      <c r="GM142">
        <v>0</v>
      </c>
      <c r="GN142">
        <v>0</v>
      </c>
      <c r="GO142">
        <v>0</v>
      </c>
      <c r="GP142">
        <v>0</v>
      </c>
      <c r="GQ142">
        <v>0</v>
      </c>
      <c r="GR142">
        <v>0</v>
      </c>
      <c r="GS142">
        <v>0</v>
      </c>
      <c r="GT142">
        <v>0</v>
      </c>
      <c r="GU142">
        <v>0</v>
      </c>
      <c r="GV142">
        <v>0</v>
      </c>
      <c r="GW142">
        <v>0</v>
      </c>
      <c r="GX142">
        <v>0</v>
      </c>
      <c r="GY142">
        <v>0</v>
      </c>
      <c r="GZ142">
        <v>0</v>
      </c>
      <c r="HA142">
        <v>0</v>
      </c>
      <c r="HB142">
        <v>0</v>
      </c>
      <c r="HC142">
        <v>0</v>
      </c>
      <c r="HD142">
        <v>0</v>
      </c>
      <c r="HE142">
        <v>0</v>
      </c>
      <c r="HF142">
        <v>0</v>
      </c>
      <c r="HG142">
        <v>0</v>
      </c>
      <c r="HH142">
        <v>0</v>
      </c>
      <c r="HI142">
        <v>0</v>
      </c>
      <c r="HJ142">
        <v>0</v>
      </c>
      <c r="HK142">
        <v>0</v>
      </c>
      <c r="HL142">
        <v>0</v>
      </c>
      <c r="HM142">
        <v>0</v>
      </c>
      <c r="HN142">
        <v>0</v>
      </c>
      <c r="HO142">
        <v>0</v>
      </c>
      <c r="HP142">
        <v>0</v>
      </c>
      <c r="HQ142">
        <v>0</v>
      </c>
      <c r="HR142">
        <v>0</v>
      </c>
      <c r="HS142">
        <v>0</v>
      </c>
      <c r="HT142">
        <v>0</v>
      </c>
      <c r="HU142">
        <v>0</v>
      </c>
      <c r="HV142">
        <v>0</v>
      </c>
      <c r="HW142">
        <v>0</v>
      </c>
      <c r="HX142">
        <v>0</v>
      </c>
      <c r="HY142">
        <v>0</v>
      </c>
      <c r="HZ142">
        <v>0</v>
      </c>
      <c r="IA142">
        <v>0</v>
      </c>
      <c r="IB142">
        <v>0</v>
      </c>
      <c r="IC142">
        <v>0</v>
      </c>
      <c r="ID142">
        <v>0</v>
      </c>
      <c r="IE142">
        <v>0</v>
      </c>
      <c r="IF142">
        <v>0</v>
      </c>
      <c r="IG142">
        <v>0</v>
      </c>
      <c r="IH142">
        <v>0</v>
      </c>
      <c r="II142">
        <v>0</v>
      </c>
      <c r="IJ142">
        <v>0</v>
      </c>
      <c r="IK142">
        <v>0</v>
      </c>
    </row>
    <row r="143" spans="1:245" hidden="1">
      <c r="A143" s="340"/>
      <c r="B143" t="s">
        <v>1024</v>
      </c>
      <c r="F143">
        <v>1</v>
      </c>
      <c r="H143">
        <v>18</v>
      </c>
      <c r="J143" t="str">
        <f t="shared" si="6"/>
        <v>SDH150118</v>
      </c>
      <c r="K143">
        <v>575</v>
      </c>
      <c r="M143" s="340"/>
      <c r="N143" t="s">
        <v>1024</v>
      </c>
      <c r="O143">
        <v>1</v>
      </c>
      <c r="P143">
        <v>18</v>
      </c>
      <c r="Q143" s="183" t="str">
        <f t="shared" si="7"/>
        <v>SDH150118</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10000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s="131"/>
      <c r="DZ143" s="340"/>
      <c r="EA143" t="s">
        <v>1024</v>
      </c>
      <c r="EB143">
        <v>1</v>
      </c>
      <c r="EC143">
        <v>18</v>
      </c>
      <c r="ED143" s="183" t="str">
        <f t="shared" si="8"/>
        <v>SDH150118</v>
      </c>
      <c r="EE143">
        <v>10000</v>
      </c>
      <c r="EF143">
        <v>10000</v>
      </c>
      <c r="EG143">
        <v>10000</v>
      </c>
      <c r="EH143">
        <v>10000</v>
      </c>
      <c r="EI143">
        <v>10000</v>
      </c>
      <c r="EJ143">
        <v>10000</v>
      </c>
      <c r="EK143">
        <v>10000</v>
      </c>
      <c r="EL143">
        <v>10000</v>
      </c>
      <c r="EM143">
        <v>10000</v>
      </c>
      <c r="EN143">
        <v>10000</v>
      </c>
      <c r="EO143">
        <v>10000</v>
      </c>
      <c r="EP143">
        <v>10000</v>
      </c>
      <c r="EQ143">
        <v>10000</v>
      </c>
      <c r="ER143">
        <v>10000</v>
      </c>
      <c r="ES143">
        <v>10000</v>
      </c>
      <c r="ET143">
        <v>10000</v>
      </c>
      <c r="EU143">
        <v>10000</v>
      </c>
      <c r="EV143">
        <v>10000</v>
      </c>
      <c r="EW143">
        <v>10000</v>
      </c>
      <c r="EX143">
        <v>10000</v>
      </c>
      <c r="EY143">
        <v>10000</v>
      </c>
      <c r="EZ143">
        <v>10000</v>
      </c>
      <c r="FA143">
        <v>10000</v>
      </c>
      <c r="FB143">
        <v>10000</v>
      </c>
      <c r="FC143">
        <v>10000</v>
      </c>
      <c r="FD143">
        <v>10000</v>
      </c>
      <c r="FE143">
        <v>10000</v>
      </c>
      <c r="FF143">
        <v>10000</v>
      </c>
      <c r="FG143">
        <v>10000</v>
      </c>
      <c r="FH143">
        <v>10000</v>
      </c>
      <c r="FI143">
        <v>0</v>
      </c>
      <c r="FJ143">
        <v>0</v>
      </c>
      <c r="FK143">
        <v>0</v>
      </c>
      <c r="FL143">
        <v>0</v>
      </c>
      <c r="FM143">
        <v>0</v>
      </c>
      <c r="FN143">
        <v>0</v>
      </c>
      <c r="FO143">
        <v>0</v>
      </c>
      <c r="FP143">
        <v>0</v>
      </c>
      <c r="FQ143">
        <v>0</v>
      </c>
      <c r="FR143">
        <v>0</v>
      </c>
      <c r="FS143">
        <v>0</v>
      </c>
      <c r="FT143">
        <v>0</v>
      </c>
      <c r="FU143">
        <v>0</v>
      </c>
      <c r="FV143">
        <v>0</v>
      </c>
      <c r="FW143">
        <v>0</v>
      </c>
      <c r="FX143">
        <v>0</v>
      </c>
      <c r="FY143">
        <v>0</v>
      </c>
      <c r="FZ143">
        <v>0</v>
      </c>
      <c r="GA143">
        <v>0</v>
      </c>
      <c r="GB143">
        <v>0</v>
      </c>
      <c r="GC143">
        <v>0</v>
      </c>
      <c r="GD143">
        <v>0</v>
      </c>
      <c r="GE143">
        <v>0</v>
      </c>
      <c r="GF143">
        <v>0</v>
      </c>
      <c r="GG143">
        <v>0</v>
      </c>
      <c r="GH143">
        <v>0</v>
      </c>
      <c r="GI143">
        <v>0</v>
      </c>
      <c r="GJ143">
        <v>0</v>
      </c>
      <c r="GK143">
        <v>0</v>
      </c>
      <c r="GL143">
        <v>0</v>
      </c>
      <c r="GM143">
        <v>0</v>
      </c>
      <c r="GN143">
        <v>0</v>
      </c>
      <c r="GO143">
        <v>0</v>
      </c>
      <c r="GP143">
        <v>0</v>
      </c>
      <c r="GQ143">
        <v>0</v>
      </c>
      <c r="GR143">
        <v>0</v>
      </c>
      <c r="GS143">
        <v>0</v>
      </c>
      <c r="GT143">
        <v>0</v>
      </c>
      <c r="GU143">
        <v>0</v>
      </c>
      <c r="GV143">
        <v>0</v>
      </c>
      <c r="GW143">
        <v>0</v>
      </c>
      <c r="GX143">
        <v>0</v>
      </c>
      <c r="GY143">
        <v>0</v>
      </c>
      <c r="GZ143">
        <v>0</v>
      </c>
      <c r="HA143">
        <v>0</v>
      </c>
      <c r="HB143">
        <v>0</v>
      </c>
      <c r="HC143">
        <v>0</v>
      </c>
      <c r="HD143">
        <v>0</v>
      </c>
      <c r="HE143">
        <v>0</v>
      </c>
      <c r="HF143">
        <v>0</v>
      </c>
      <c r="HG143">
        <v>0</v>
      </c>
      <c r="HH143">
        <v>0</v>
      </c>
      <c r="HI143">
        <v>0</v>
      </c>
      <c r="HJ143">
        <v>0</v>
      </c>
      <c r="HK143">
        <v>0</v>
      </c>
      <c r="HL143">
        <v>0</v>
      </c>
      <c r="HM143">
        <v>0</v>
      </c>
      <c r="HN143">
        <v>0</v>
      </c>
      <c r="HO143">
        <v>0</v>
      </c>
      <c r="HP143">
        <v>0</v>
      </c>
      <c r="HQ143">
        <v>0</v>
      </c>
      <c r="HR143">
        <v>0</v>
      </c>
      <c r="HS143">
        <v>0</v>
      </c>
      <c r="HT143">
        <v>0</v>
      </c>
      <c r="HU143">
        <v>0</v>
      </c>
      <c r="HV143">
        <v>0</v>
      </c>
      <c r="HW143">
        <v>0</v>
      </c>
      <c r="HX143">
        <v>0</v>
      </c>
      <c r="HY143">
        <v>0</v>
      </c>
      <c r="HZ143">
        <v>0</v>
      </c>
      <c r="IA143">
        <v>0</v>
      </c>
      <c r="IB143">
        <v>0</v>
      </c>
      <c r="IC143">
        <v>0</v>
      </c>
      <c r="ID143">
        <v>0</v>
      </c>
      <c r="IE143">
        <v>0</v>
      </c>
      <c r="IF143">
        <v>0</v>
      </c>
      <c r="IG143">
        <v>0</v>
      </c>
      <c r="IH143">
        <v>0</v>
      </c>
      <c r="II143">
        <v>0</v>
      </c>
      <c r="IJ143">
        <v>0</v>
      </c>
      <c r="IK143">
        <v>0</v>
      </c>
    </row>
    <row r="144" spans="1:245" hidden="1">
      <c r="A144" s="340"/>
      <c r="B144" t="s">
        <v>1024</v>
      </c>
      <c r="F144">
        <v>1</v>
      </c>
      <c r="H144">
        <v>19</v>
      </c>
      <c r="J144" t="str">
        <f t="shared" si="6"/>
        <v>SDH150119</v>
      </c>
      <c r="K144">
        <v>575</v>
      </c>
      <c r="M144" s="340"/>
      <c r="N144" t="s">
        <v>1024</v>
      </c>
      <c r="O144">
        <v>1</v>
      </c>
      <c r="P144">
        <v>19</v>
      </c>
      <c r="Q144" s="183" t="str">
        <f t="shared" si="7"/>
        <v>SDH150119</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10000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s="131"/>
      <c r="DZ144" s="340"/>
      <c r="EA144" t="s">
        <v>1024</v>
      </c>
      <c r="EB144">
        <v>1</v>
      </c>
      <c r="EC144">
        <v>19</v>
      </c>
      <c r="ED144" s="183" t="str">
        <f t="shared" si="8"/>
        <v>SDH150119</v>
      </c>
      <c r="EE144">
        <v>10000</v>
      </c>
      <c r="EF144">
        <v>10000</v>
      </c>
      <c r="EG144">
        <v>10000</v>
      </c>
      <c r="EH144">
        <v>10000</v>
      </c>
      <c r="EI144">
        <v>10000</v>
      </c>
      <c r="EJ144">
        <v>10000</v>
      </c>
      <c r="EK144">
        <v>10000</v>
      </c>
      <c r="EL144">
        <v>10000</v>
      </c>
      <c r="EM144">
        <v>10000</v>
      </c>
      <c r="EN144">
        <v>10000</v>
      </c>
      <c r="EO144">
        <v>10000</v>
      </c>
      <c r="EP144">
        <v>10000</v>
      </c>
      <c r="EQ144">
        <v>10000</v>
      </c>
      <c r="ER144">
        <v>10000</v>
      </c>
      <c r="ES144">
        <v>10000</v>
      </c>
      <c r="ET144">
        <v>10000</v>
      </c>
      <c r="EU144">
        <v>10000</v>
      </c>
      <c r="EV144">
        <v>10000</v>
      </c>
      <c r="EW144">
        <v>10000</v>
      </c>
      <c r="EX144">
        <v>10000</v>
      </c>
      <c r="EY144">
        <v>10000</v>
      </c>
      <c r="EZ144">
        <v>10000</v>
      </c>
      <c r="FA144">
        <v>10000</v>
      </c>
      <c r="FB144">
        <v>10000</v>
      </c>
      <c r="FC144">
        <v>10000</v>
      </c>
      <c r="FD144">
        <v>10000</v>
      </c>
      <c r="FE144">
        <v>10000</v>
      </c>
      <c r="FF144">
        <v>10000</v>
      </c>
      <c r="FG144">
        <v>10000</v>
      </c>
      <c r="FH144">
        <v>10000</v>
      </c>
      <c r="FI144">
        <v>0</v>
      </c>
      <c r="FJ144">
        <v>0</v>
      </c>
      <c r="FK144">
        <v>0</v>
      </c>
      <c r="FL144">
        <v>0</v>
      </c>
      <c r="FM144">
        <v>0</v>
      </c>
      <c r="FN144">
        <v>0</v>
      </c>
      <c r="FO144">
        <v>0</v>
      </c>
      <c r="FP144">
        <v>0</v>
      </c>
      <c r="FQ144">
        <v>0</v>
      </c>
      <c r="FR144">
        <v>0</v>
      </c>
      <c r="FS144">
        <v>0</v>
      </c>
      <c r="FT144">
        <v>0</v>
      </c>
      <c r="FU144">
        <v>0</v>
      </c>
      <c r="FV144">
        <v>0</v>
      </c>
      <c r="FW144">
        <v>0</v>
      </c>
      <c r="FX144">
        <v>0</v>
      </c>
      <c r="FY144">
        <v>0</v>
      </c>
      <c r="FZ144">
        <v>0</v>
      </c>
      <c r="GA144">
        <v>0</v>
      </c>
      <c r="GB144">
        <v>0</v>
      </c>
      <c r="GC144">
        <v>0</v>
      </c>
      <c r="GD144">
        <v>0</v>
      </c>
      <c r="GE144">
        <v>0</v>
      </c>
      <c r="GF144">
        <v>0</v>
      </c>
      <c r="GG144">
        <v>0</v>
      </c>
      <c r="GH144">
        <v>0</v>
      </c>
      <c r="GI144">
        <v>0</v>
      </c>
      <c r="GJ144">
        <v>0</v>
      </c>
      <c r="GK144">
        <v>0</v>
      </c>
      <c r="GL144">
        <v>0</v>
      </c>
      <c r="GM144">
        <v>0</v>
      </c>
      <c r="GN144">
        <v>0</v>
      </c>
      <c r="GO144">
        <v>0</v>
      </c>
      <c r="GP144">
        <v>0</v>
      </c>
      <c r="GQ144">
        <v>0</v>
      </c>
      <c r="GR144">
        <v>0</v>
      </c>
      <c r="GS144">
        <v>0</v>
      </c>
      <c r="GT144">
        <v>0</v>
      </c>
      <c r="GU144">
        <v>0</v>
      </c>
      <c r="GV144">
        <v>0</v>
      </c>
      <c r="GW144">
        <v>0</v>
      </c>
      <c r="GX144">
        <v>0</v>
      </c>
      <c r="GY144">
        <v>0</v>
      </c>
      <c r="GZ144">
        <v>0</v>
      </c>
      <c r="HA144">
        <v>0</v>
      </c>
      <c r="HB144">
        <v>0</v>
      </c>
      <c r="HC144">
        <v>0</v>
      </c>
      <c r="HD144">
        <v>0</v>
      </c>
      <c r="HE144">
        <v>0</v>
      </c>
      <c r="HF144">
        <v>0</v>
      </c>
      <c r="HG144">
        <v>0</v>
      </c>
      <c r="HH144">
        <v>0</v>
      </c>
      <c r="HI144">
        <v>0</v>
      </c>
      <c r="HJ144">
        <v>0</v>
      </c>
      <c r="HK144">
        <v>0</v>
      </c>
      <c r="HL144">
        <v>0</v>
      </c>
      <c r="HM144">
        <v>0</v>
      </c>
      <c r="HN144">
        <v>0</v>
      </c>
      <c r="HO144">
        <v>0</v>
      </c>
      <c r="HP144">
        <v>0</v>
      </c>
      <c r="HQ144">
        <v>0</v>
      </c>
      <c r="HR144">
        <v>0</v>
      </c>
      <c r="HS144">
        <v>0</v>
      </c>
      <c r="HT144">
        <v>0</v>
      </c>
      <c r="HU144">
        <v>0</v>
      </c>
      <c r="HV144">
        <v>0</v>
      </c>
      <c r="HW144">
        <v>0</v>
      </c>
      <c r="HX144">
        <v>0</v>
      </c>
      <c r="HY144">
        <v>0</v>
      </c>
      <c r="HZ144">
        <v>0</v>
      </c>
      <c r="IA144">
        <v>0</v>
      </c>
      <c r="IB144">
        <v>0</v>
      </c>
      <c r="IC144">
        <v>0</v>
      </c>
      <c r="ID144">
        <v>0</v>
      </c>
      <c r="IE144">
        <v>0</v>
      </c>
      <c r="IF144">
        <v>0</v>
      </c>
      <c r="IG144">
        <v>0</v>
      </c>
      <c r="IH144">
        <v>0</v>
      </c>
      <c r="II144">
        <v>0</v>
      </c>
      <c r="IJ144">
        <v>0</v>
      </c>
      <c r="IK144">
        <v>0</v>
      </c>
    </row>
    <row r="145" spans="1:245" hidden="1">
      <c r="A145" s="340"/>
      <c r="B145" t="s">
        <v>1024</v>
      </c>
      <c r="F145">
        <v>1</v>
      </c>
      <c r="H145">
        <v>20</v>
      </c>
      <c r="J145" t="str">
        <f t="shared" si="6"/>
        <v>SDH150120</v>
      </c>
      <c r="K145">
        <v>580</v>
      </c>
      <c r="M145" s="340"/>
      <c r="N145" t="s">
        <v>1024</v>
      </c>
      <c r="O145">
        <v>1</v>
      </c>
      <c r="P145">
        <v>20</v>
      </c>
      <c r="Q145" s="183" t="str">
        <f t="shared" si="7"/>
        <v>SDH150120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10000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s="131"/>
      <c r="DZ145" s="340"/>
      <c r="EA145" t="s">
        <v>1024</v>
      </c>
      <c r="EB145">
        <v>1</v>
      </c>
      <c r="EC145">
        <v>20</v>
      </c>
      <c r="ED145" s="183" t="str">
        <f t="shared" si="8"/>
        <v>SDH150120</v>
      </c>
      <c r="EE145">
        <v>10000</v>
      </c>
      <c r="EF145">
        <v>10000</v>
      </c>
      <c r="EG145">
        <v>10000</v>
      </c>
      <c r="EH145">
        <v>10000</v>
      </c>
      <c r="EI145">
        <v>10000</v>
      </c>
      <c r="EJ145">
        <v>10000</v>
      </c>
      <c r="EK145">
        <v>10000</v>
      </c>
      <c r="EL145">
        <v>10000</v>
      </c>
      <c r="EM145">
        <v>10000</v>
      </c>
      <c r="EN145">
        <v>10000</v>
      </c>
      <c r="EO145">
        <v>10000</v>
      </c>
      <c r="EP145">
        <v>10000</v>
      </c>
      <c r="EQ145">
        <v>10000</v>
      </c>
      <c r="ER145">
        <v>10000</v>
      </c>
      <c r="ES145">
        <v>10000</v>
      </c>
      <c r="ET145">
        <v>10000</v>
      </c>
      <c r="EU145">
        <v>10000</v>
      </c>
      <c r="EV145">
        <v>10000</v>
      </c>
      <c r="EW145">
        <v>10000</v>
      </c>
      <c r="EX145">
        <v>10000</v>
      </c>
      <c r="EY145">
        <v>10000</v>
      </c>
      <c r="EZ145">
        <v>10000</v>
      </c>
      <c r="FA145">
        <v>10000</v>
      </c>
      <c r="FB145">
        <v>10000</v>
      </c>
      <c r="FC145">
        <v>10000</v>
      </c>
      <c r="FD145">
        <v>10000</v>
      </c>
      <c r="FE145">
        <v>10000</v>
      </c>
      <c r="FF145">
        <v>10000</v>
      </c>
      <c r="FG145">
        <v>10000</v>
      </c>
      <c r="FH145">
        <v>10000</v>
      </c>
      <c r="FI145">
        <v>0</v>
      </c>
      <c r="FJ145">
        <v>0</v>
      </c>
      <c r="FK145">
        <v>0</v>
      </c>
      <c r="FL145">
        <v>0</v>
      </c>
      <c r="FM145">
        <v>0</v>
      </c>
      <c r="FN145">
        <v>0</v>
      </c>
      <c r="FO145">
        <v>0</v>
      </c>
      <c r="FP145">
        <v>0</v>
      </c>
      <c r="FQ145">
        <v>0</v>
      </c>
      <c r="FR145">
        <v>0</v>
      </c>
      <c r="FS145">
        <v>0</v>
      </c>
      <c r="FT145">
        <v>0</v>
      </c>
      <c r="FU145">
        <v>0</v>
      </c>
      <c r="FV145">
        <v>0</v>
      </c>
      <c r="FW145">
        <v>0</v>
      </c>
      <c r="FX145">
        <v>0</v>
      </c>
      <c r="FY145">
        <v>0</v>
      </c>
      <c r="FZ145">
        <v>0</v>
      </c>
      <c r="GA145">
        <v>0</v>
      </c>
      <c r="GB145">
        <v>0</v>
      </c>
      <c r="GC145">
        <v>0</v>
      </c>
      <c r="GD145">
        <v>0</v>
      </c>
      <c r="GE145">
        <v>0</v>
      </c>
      <c r="GF145">
        <v>0</v>
      </c>
      <c r="GG145">
        <v>0</v>
      </c>
      <c r="GH145">
        <v>0</v>
      </c>
      <c r="GI145">
        <v>0</v>
      </c>
      <c r="GJ145">
        <v>0</v>
      </c>
      <c r="GK145">
        <v>0</v>
      </c>
      <c r="GL145">
        <v>0</v>
      </c>
      <c r="GM145">
        <v>0</v>
      </c>
      <c r="GN145">
        <v>0</v>
      </c>
      <c r="GO145">
        <v>0</v>
      </c>
      <c r="GP145">
        <v>0</v>
      </c>
      <c r="GQ145">
        <v>0</v>
      </c>
      <c r="GR145">
        <v>0</v>
      </c>
      <c r="GS145">
        <v>0</v>
      </c>
      <c r="GT145">
        <v>0</v>
      </c>
      <c r="GU145">
        <v>0</v>
      </c>
      <c r="GV145">
        <v>0</v>
      </c>
      <c r="GW145">
        <v>0</v>
      </c>
      <c r="GX145">
        <v>0</v>
      </c>
      <c r="GY145">
        <v>0</v>
      </c>
      <c r="GZ145">
        <v>0</v>
      </c>
      <c r="HA145">
        <v>0</v>
      </c>
      <c r="HB145">
        <v>0</v>
      </c>
      <c r="HC145">
        <v>0</v>
      </c>
      <c r="HD145">
        <v>0</v>
      </c>
      <c r="HE145">
        <v>0</v>
      </c>
      <c r="HF145">
        <v>0</v>
      </c>
      <c r="HG145">
        <v>0</v>
      </c>
      <c r="HH145">
        <v>0</v>
      </c>
      <c r="HI145">
        <v>0</v>
      </c>
      <c r="HJ145">
        <v>0</v>
      </c>
      <c r="HK145">
        <v>0</v>
      </c>
      <c r="HL145">
        <v>0</v>
      </c>
      <c r="HM145">
        <v>0</v>
      </c>
      <c r="HN145">
        <v>0</v>
      </c>
      <c r="HO145">
        <v>0</v>
      </c>
      <c r="HP145">
        <v>0</v>
      </c>
      <c r="HQ145">
        <v>0</v>
      </c>
      <c r="HR145">
        <v>0</v>
      </c>
      <c r="HS145">
        <v>0</v>
      </c>
      <c r="HT145">
        <v>0</v>
      </c>
      <c r="HU145">
        <v>0</v>
      </c>
      <c r="HV145">
        <v>0</v>
      </c>
      <c r="HW145">
        <v>0</v>
      </c>
      <c r="HX145">
        <v>0</v>
      </c>
      <c r="HY145">
        <v>0</v>
      </c>
      <c r="HZ145">
        <v>0</v>
      </c>
      <c r="IA145">
        <v>0</v>
      </c>
      <c r="IB145">
        <v>0</v>
      </c>
      <c r="IC145">
        <v>0</v>
      </c>
      <c r="ID145">
        <v>0</v>
      </c>
      <c r="IE145">
        <v>0</v>
      </c>
      <c r="IF145">
        <v>0</v>
      </c>
      <c r="IG145">
        <v>0</v>
      </c>
      <c r="IH145">
        <v>0</v>
      </c>
      <c r="II145">
        <v>0</v>
      </c>
      <c r="IJ145">
        <v>0</v>
      </c>
      <c r="IK145">
        <v>0</v>
      </c>
    </row>
    <row r="146" spans="1:245" hidden="1">
      <c r="A146" s="340"/>
      <c r="B146" t="s">
        <v>1024</v>
      </c>
      <c r="F146">
        <v>1</v>
      </c>
      <c r="H146">
        <v>21</v>
      </c>
      <c r="J146" t="str">
        <f t="shared" si="6"/>
        <v>SDH150121</v>
      </c>
      <c r="K146">
        <v>580</v>
      </c>
      <c r="M146" s="340"/>
      <c r="N146" t="s">
        <v>1024</v>
      </c>
      <c r="O146">
        <v>1</v>
      </c>
      <c r="P146">
        <v>21</v>
      </c>
      <c r="Q146" s="183" t="str">
        <f t="shared" si="7"/>
        <v>SDH150121</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10000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s="131"/>
      <c r="DZ146" s="340"/>
      <c r="EA146" t="s">
        <v>1024</v>
      </c>
      <c r="EB146">
        <v>1</v>
      </c>
      <c r="EC146">
        <v>21</v>
      </c>
      <c r="ED146" s="183" t="str">
        <f t="shared" si="8"/>
        <v>SDH150121</v>
      </c>
      <c r="EE146">
        <v>10000</v>
      </c>
      <c r="EF146">
        <v>10000</v>
      </c>
      <c r="EG146">
        <v>10000</v>
      </c>
      <c r="EH146">
        <v>10000</v>
      </c>
      <c r="EI146">
        <v>10000</v>
      </c>
      <c r="EJ146">
        <v>10000</v>
      </c>
      <c r="EK146">
        <v>10000</v>
      </c>
      <c r="EL146">
        <v>10000</v>
      </c>
      <c r="EM146">
        <v>10000</v>
      </c>
      <c r="EN146">
        <v>10000</v>
      </c>
      <c r="EO146">
        <v>10000</v>
      </c>
      <c r="EP146">
        <v>10000</v>
      </c>
      <c r="EQ146">
        <v>10000</v>
      </c>
      <c r="ER146">
        <v>10000</v>
      </c>
      <c r="ES146">
        <v>10000</v>
      </c>
      <c r="ET146">
        <v>10000</v>
      </c>
      <c r="EU146">
        <v>10000</v>
      </c>
      <c r="EV146">
        <v>10000</v>
      </c>
      <c r="EW146">
        <v>10000</v>
      </c>
      <c r="EX146">
        <v>10000</v>
      </c>
      <c r="EY146">
        <v>10000</v>
      </c>
      <c r="EZ146">
        <v>10000</v>
      </c>
      <c r="FA146">
        <v>10000</v>
      </c>
      <c r="FB146">
        <v>10000</v>
      </c>
      <c r="FC146">
        <v>10000</v>
      </c>
      <c r="FD146">
        <v>10000</v>
      </c>
      <c r="FE146">
        <v>10000</v>
      </c>
      <c r="FF146">
        <v>10000</v>
      </c>
      <c r="FG146">
        <v>10000</v>
      </c>
      <c r="FH146">
        <v>10000</v>
      </c>
      <c r="FI146">
        <v>0</v>
      </c>
      <c r="FJ146">
        <v>0</v>
      </c>
      <c r="FK146">
        <v>0</v>
      </c>
      <c r="FL146">
        <v>0</v>
      </c>
      <c r="FM146">
        <v>0</v>
      </c>
      <c r="FN146">
        <v>0</v>
      </c>
      <c r="FO146">
        <v>0</v>
      </c>
      <c r="FP146">
        <v>0</v>
      </c>
      <c r="FQ146">
        <v>0</v>
      </c>
      <c r="FR146">
        <v>0</v>
      </c>
      <c r="FS146">
        <v>0</v>
      </c>
      <c r="FT146">
        <v>0</v>
      </c>
      <c r="FU146">
        <v>0</v>
      </c>
      <c r="FV146">
        <v>0</v>
      </c>
      <c r="FW146">
        <v>0</v>
      </c>
      <c r="FX146">
        <v>0</v>
      </c>
      <c r="FY146">
        <v>0</v>
      </c>
      <c r="FZ146">
        <v>0</v>
      </c>
      <c r="GA146">
        <v>0</v>
      </c>
      <c r="GB146">
        <v>0</v>
      </c>
      <c r="GC146">
        <v>0</v>
      </c>
      <c r="GD146">
        <v>0</v>
      </c>
      <c r="GE146">
        <v>0</v>
      </c>
      <c r="GF146">
        <v>0</v>
      </c>
      <c r="GG146">
        <v>0</v>
      </c>
      <c r="GH146">
        <v>0</v>
      </c>
      <c r="GI146">
        <v>0</v>
      </c>
      <c r="GJ146">
        <v>0</v>
      </c>
      <c r="GK146">
        <v>0</v>
      </c>
      <c r="GL146">
        <v>0</v>
      </c>
      <c r="GM146">
        <v>0</v>
      </c>
      <c r="GN146">
        <v>0</v>
      </c>
      <c r="GO146">
        <v>0</v>
      </c>
      <c r="GP146">
        <v>0</v>
      </c>
      <c r="GQ146">
        <v>0</v>
      </c>
      <c r="GR146">
        <v>0</v>
      </c>
      <c r="GS146">
        <v>0</v>
      </c>
      <c r="GT146">
        <v>0</v>
      </c>
      <c r="GU146">
        <v>0</v>
      </c>
      <c r="GV146">
        <v>0</v>
      </c>
      <c r="GW146">
        <v>0</v>
      </c>
      <c r="GX146">
        <v>0</v>
      </c>
      <c r="GY146">
        <v>0</v>
      </c>
      <c r="GZ146">
        <v>0</v>
      </c>
      <c r="HA146">
        <v>0</v>
      </c>
      <c r="HB146">
        <v>0</v>
      </c>
      <c r="HC146">
        <v>0</v>
      </c>
      <c r="HD146">
        <v>0</v>
      </c>
      <c r="HE146">
        <v>0</v>
      </c>
      <c r="HF146">
        <v>0</v>
      </c>
      <c r="HG146">
        <v>0</v>
      </c>
      <c r="HH146">
        <v>0</v>
      </c>
      <c r="HI146">
        <v>0</v>
      </c>
      <c r="HJ146">
        <v>0</v>
      </c>
      <c r="HK146">
        <v>0</v>
      </c>
      <c r="HL146">
        <v>0</v>
      </c>
      <c r="HM146">
        <v>0</v>
      </c>
      <c r="HN146">
        <v>0</v>
      </c>
      <c r="HO146">
        <v>0</v>
      </c>
      <c r="HP146">
        <v>0</v>
      </c>
      <c r="HQ146">
        <v>0</v>
      </c>
      <c r="HR146">
        <v>0</v>
      </c>
      <c r="HS146">
        <v>0</v>
      </c>
      <c r="HT146">
        <v>0</v>
      </c>
      <c r="HU146">
        <v>0</v>
      </c>
      <c r="HV146">
        <v>0</v>
      </c>
      <c r="HW146">
        <v>0</v>
      </c>
      <c r="HX146">
        <v>0</v>
      </c>
      <c r="HY146">
        <v>0</v>
      </c>
      <c r="HZ146">
        <v>0</v>
      </c>
      <c r="IA146">
        <v>0</v>
      </c>
      <c r="IB146">
        <v>0</v>
      </c>
      <c r="IC146">
        <v>0</v>
      </c>
      <c r="ID146">
        <v>0</v>
      </c>
      <c r="IE146">
        <v>0</v>
      </c>
      <c r="IF146">
        <v>0</v>
      </c>
      <c r="IG146">
        <v>0</v>
      </c>
      <c r="IH146">
        <v>0</v>
      </c>
      <c r="II146">
        <v>0</v>
      </c>
      <c r="IJ146">
        <v>0</v>
      </c>
      <c r="IK146">
        <v>0</v>
      </c>
    </row>
    <row r="147" spans="1:245" hidden="1">
      <c r="A147" s="340"/>
      <c r="B147" t="s">
        <v>1024</v>
      </c>
      <c r="F147">
        <v>1</v>
      </c>
      <c r="H147">
        <v>22</v>
      </c>
      <c r="J147" t="str">
        <f t="shared" si="6"/>
        <v>SDH150122</v>
      </c>
      <c r="K147">
        <v>580</v>
      </c>
      <c r="M147" s="340"/>
      <c r="N147" t="s">
        <v>1024</v>
      </c>
      <c r="O147">
        <v>1</v>
      </c>
      <c r="P147">
        <v>22</v>
      </c>
      <c r="Q147" s="183" t="str">
        <f t="shared" si="7"/>
        <v>SDH150122</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10000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s="131"/>
      <c r="DZ147" s="340"/>
      <c r="EA147" t="s">
        <v>1024</v>
      </c>
      <c r="EB147">
        <v>1</v>
      </c>
      <c r="EC147">
        <v>22</v>
      </c>
      <c r="ED147" s="183" t="str">
        <f t="shared" si="8"/>
        <v>SDH150122</v>
      </c>
      <c r="EE147">
        <v>10000</v>
      </c>
      <c r="EF147">
        <v>10000</v>
      </c>
      <c r="EG147">
        <v>10000</v>
      </c>
      <c r="EH147">
        <v>10000</v>
      </c>
      <c r="EI147">
        <v>10000</v>
      </c>
      <c r="EJ147">
        <v>10000</v>
      </c>
      <c r="EK147">
        <v>10000</v>
      </c>
      <c r="EL147">
        <v>10000</v>
      </c>
      <c r="EM147">
        <v>10000</v>
      </c>
      <c r="EN147">
        <v>10000</v>
      </c>
      <c r="EO147">
        <v>10000</v>
      </c>
      <c r="EP147">
        <v>10000</v>
      </c>
      <c r="EQ147">
        <v>10000</v>
      </c>
      <c r="ER147">
        <v>10000</v>
      </c>
      <c r="ES147">
        <v>10000</v>
      </c>
      <c r="ET147">
        <v>10000</v>
      </c>
      <c r="EU147">
        <v>10000</v>
      </c>
      <c r="EV147">
        <v>10000</v>
      </c>
      <c r="EW147">
        <v>10000</v>
      </c>
      <c r="EX147">
        <v>10000</v>
      </c>
      <c r="EY147">
        <v>10000</v>
      </c>
      <c r="EZ147">
        <v>10000</v>
      </c>
      <c r="FA147">
        <v>10000</v>
      </c>
      <c r="FB147">
        <v>10000</v>
      </c>
      <c r="FC147">
        <v>10000</v>
      </c>
      <c r="FD147">
        <v>10000</v>
      </c>
      <c r="FE147">
        <v>10000</v>
      </c>
      <c r="FF147">
        <v>10000</v>
      </c>
      <c r="FG147">
        <v>10000</v>
      </c>
      <c r="FH147">
        <v>10000</v>
      </c>
      <c r="FI147">
        <v>0</v>
      </c>
      <c r="FJ147">
        <v>0</v>
      </c>
      <c r="FK147">
        <v>0</v>
      </c>
      <c r="FL147">
        <v>0</v>
      </c>
      <c r="FM147">
        <v>0</v>
      </c>
      <c r="FN147">
        <v>0</v>
      </c>
      <c r="FO147">
        <v>0</v>
      </c>
      <c r="FP147">
        <v>0</v>
      </c>
      <c r="FQ147">
        <v>0</v>
      </c>
      <c r="FR147">
        <v>0</v>
      </c>
      <c r="FS147">
        <v>0</v>
      </c>
      <c r="FT147">
        <v>0</v>
      </c>
      <c r="FU147">
        <v>0</v>
      </c>
      <c r="FV147">
        <v>0</v>
      </c>
      <c r="FW147">
        <v>0</v>
      </c>
      <c r="FX147">
        <v>0</v>
      </c>
      <c r="FY147">
        <v>0</v>
      </c>
      <c r="FZ147">
        <v>0</v>
      </c>
      <c r="GA147">
        <v>0</v>
      </c>
      <c r="GB147">
        <v>0</v>
      </c>
      <c r="GC147">
        <v>0</v>
      </c>
      <c r="GD147">
        <v>0</v>
      </c>
      <c r="GE147">
        <v>0</v>
      </c>
      <c r="GF147">
        <v>0</v>
      </c>
      <c r="GG147">
        <v>0</v>
      </c>
      <c r="GH147">
        <v>0</v>
      </c>
      <c r="GI147">
        <v>0</v>
      </c>
      <c r="GJ147">
        <v>0</v>
      </c>
      <c r="GK147">
        <v>0</v>
      </c>
      <c r="GL147">
        <v>0</v>
      </c>
      <c r="GM147">
        <v>0</v>
      </c>
      <c r="GN147">
        <v>0</v>
      </c>
      <c r="GO147">
        <v>0</v>
      </c>
      <c r="GP147">
        <v>0</v>
      </c>
      <c r="GQ147">
        <v>0</v>
      </c>
      <c r="GR147">
        <v>0</v>
      </c>
      <c r="GS147">
        <v>0</v>
      </c>
      <c r="GT147">
        <v>0</v>
      </c>
      <c r="GU147">
        <v>0</v>
      </c>
      <c r="GV147">
        <v>0</v>
      </c>
      <c r="GW147">
        <v>0</v>
      </c>
      <c r="GX147">
        <v>0</v>
      </c>
      <c r="GY147">
        <v>0</v>
      </c>
      <c r="GZ147">
        <v>0</v>
      </c>
      <c r="HA147">
        <v>0</v>
      </c>
      <c r="HB147">
        <v>0</v>
      </c>
      <c r="HC147">
        <v>0</v>
      </c>
      <c r="HD147">
        <v>0</v>
      </c>
      <c r="HE147">
        <v>0</v>
      </c>
      <c r="HF147">
        <v>0</v>
      </c>
      <c r="HG147">
        <v>0</v>
      </c>
      <c r="HH147">
        <v>0</v>
      </c>
      <c r="HI147">
        <v>0</v>
      </c>
      <c r="HJ147">
        <v>0</v>
      </c>
      <c r="HK147">
        <v>0</v>
      </c>
      <c r="HL147">
        <v>0</v>
      </c>
      <c r="HM147">
        <v>0</v>
      </c>
      <c r="HN147">
        <v>0</v>
      </c>
      <c r="HO147">
        <v>0</v>
      </c>
      <c r="HP147">
        <v>0</v>
      </c>
      <c r="HQ147">
        <v>0</v>
      </c>
      <c r="HR147">
        <v>0</v>
      </c>
      <c r="HS147">
        <v>0</v>
      </c>
      <c r="HT147">
        <v>0</v>
      </c>
      <c r="HU147">
        <v>0</v>
      </c>
      <c r="HV147">
        <v>0</v>
      </c>
      <c r="HW147">
        <v>0</v>
      </c>
      <c r="HX147">
        <v>0</v>
      </c>
      <c r="HY147">
        <v>0</v>
      </c>
      <c r="HZ147">
        <v>0</v>
      </c>
      <c r="IA147">
        <v>0</v>
      </c>
      <c r="IB147">
        <v>0</v>
      </c>
      <c r="IC147">
        <v>0</v>
      </c>
      <c r="ID147">
        <v>0</v>
      </c>
      <c r="IE147">
        <v>0</v>
      </c>
      <c r="IF147">
        <v>0</v>
      </c>
      <c r="IG147">
        <v>0</v>
      </c>
      <c r="IH147">
        <v>0</v>
      </c>
      <c r="II147">
        <v>0</v>
      </c>
      <c r="IJ147">
        <v>0</v>
      </c>
      <c r="IK147">
        <v>0</v>
      </c>
    </row>
    <row r="148" spans="1:245" hidden="1">
      <c r="A148" s="340"/>
      <c r="B148" t="s">
        <v>1024</v>
      </c>
      <c r="F148">
        <v>1</v>
      </c>
      <c r="H148">
        <v>23</v>
      </c>
      <c r="J148" t="str">
        <f t="shared" si="6"/>
        <v>SDH150123</v>
      </c>
      <c r="K148">
        <v>580</v>
      </c>
      <c r="M148" s="340"/>
      <c r="N148" t="s">
        <v>1024</v>
      </c>
      <c r="O148">
        <v>1</v>
      </c>
      <c r="P148">
        <v>23</v>
      </c>
      <c r="Q148" s="183" t="str">
        <f t="shared" si="7"/>
        <v>SDH150123</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10000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s="131"/>
      <c r="DZ148" s="340"/>
      <c r="EA148" t="s">
        <v>1024</v>
      </c>
      <c r="EB148">
        <v>1</v>
      </c>
      <c r="EC148">
        <v>23</v>
      </c>
      <c r="ED148" s="183" t="str">
        <f t="shared" si="8"/>
        <v>SDH150123</v>
      </c>
      <c r="EE148">
        <v>10000</v>
      </c>
      <c r="EF148">
        <v>10000</v>
      </c>
      <c r="EG148">
        <v>10000</v>
      </c>
      <c r="EH148">
        <v>10000</v>
      </c>
      <c r="EI148">
        <v>10000</v>
      </c>
      <c r="EJ148">
        <v>10000</v>
      </c>
      <c r="EK148">
        <v>10000</v>
      </c>
      <c r="EL148">
        <v>10000</v>
      </c>
      <c r="EM148">
        <v>10000</v>
      </c>
      <c r="EN148">
        <v>10000</v>
      </c>
      <c r="EO148">
        <v>10000</v>
      </c>
      <c r="EP148">
        <v>10000</v>
      </c>
      <c r="EQ148">
        <v>10000</v>
      </c>
      <c r="ER148">
        <v>10000</v>
      </c>
      <c r="ES148">
        <v>10000</v>
      </c>
      <c r="ET148">
        <v>10000</v>
      </c>
      <c r="EU148">
        <v>10000</v>
      </c>
      <c r="EV148">
        <v>10000</v>
      </c>
      <c r="EW148">
        <v>10000</v>
      </c>
      <c r="EX148">
        <v>10000</v>
      </c>
      <c r="EY148">
        <v>10000</v>
      </c>
      <c r="EZ148">
        <v>10000</v>
      </c>
      <c r="FA148">
        <v>10000</v>
      </c>
      <c r="FB148">
        <v>10000</v>
      </c>
      <c r="FC148">
        <v>10000</v>
      </c>
      <c r="FD148">
        <v>10000</v>
      </c>
      <c r="FE148">
        <v>10000</v>
      </c>
      <c r="FF148">
        <v>10000</v>
      </c>
      <c r="FG148">
        <v>10000</v>
      </c>
      <c r="FH148">
        <v>10000</v>
      </c>
      <c r="FI148">
        <v>0</v>
      </c>
      <c r="FJ148">
        <v>0</v>
      </c>
      <c r="FK148">
        <v>0</v>
      </c>
      <c r="FL148">
        <v>0</v>
      </c>
      <c r="FM148">
        <v>0</v>
      </c>
      <c r="FN148">
        <v>0</v>
      </c>
      <c r="FO148">
        <v>0</v>
      </c>
      <c r="FP148">
        <v>0</v>
      </c>
      <c r="FQ148">
        <v>0</v>
      </c>
      <c r="FR148">
        <v>0</v>
      </c>
      <c r="FS148">
        <v>0</v>
      </c>
      <c r="FT148">
        <v>0</v>
      </c>
      <c r="FU148">
        <v>0</v>
      </c>
      <c r="FV148">
        <v>0</v>
      </c>
      <c r="FW148">
        <v>0</v>
      </c>
      <c r="FX148">
        <v>0</v>
      </c>
      <c r="FY148">
        <v>0</v>
      </c>
      <c r="FZ148">
        <v>0</v>
      </c>
      <c r="GA148">
        <v>0</v>
      </c>
      <c r="GB148">
        <v>0</v>
      </c>
      <c r="GC148">
        <v>0</v>
      </c>
      <c r="GD148">
        <v>0</v>
      </c>
      <c r="GE148">
        <v>0</v>
      </c>
      <c r="GF148">
        <v>0</v>
      </c>
      <c r="GG148">
        <v>0</v>
      </c>
      <c r="GH148">
        <v>0</v>
      </c>
      <c r="GI148">
        <v>0</v>
      </c>
      <c r="GJ148">
        <v>0</v>
      </c>
      <c r="GK148">
        <v>0</v>
      </c>
      <c r="GL148">
        <v>0</v>
      </c>
      <c r="GM148">
        <v>0</v>
      </c>
      <c r="GN148">
        <v>0</v>
      </c>
      <c r="GO148">
        <v>0</v>
      </c>
      <c r="GP148">
        <v>0</v>
      </c>
      <c r="GQ148">
        <v>0</v>
      </c>
      <c r="GR148">
        <v>0</v>
      </c>
      <c r="GS148">
        <v>0</v>
      </c>
      <c r="GT148">
        <v>0</v>
      </c>
      <c r="GU148">
        <v>0</v>
      </c>
      <c r="GV148">
        <v>0</v>
      </c>
      <c r="GW148">
        <v>0</v>
      </c>
      <c r="GX148">
        <v>0</v>
      </c>
      <c r="GY148">
        <v>0</v>
      </c>
      <c r="GZ148">
        <v>0</v>
      </c>
      <c r="HA148">
        <v>0</v>
      </c>
      <c r="HB148">
        <v>0</v>
      </c>
      <c r="HC148">
        <v>0</v>
      </c>
      <c r="HD148">
        <v>0</v>
      </c>
      <c r="HE148">
        <v>0</v>
      </c>
      <c r="HF148">
        <v>0</v>
      </c>
      <c r="HG148">
        <v>0</v>
      </c>
      <c r="HH148">
        <v>0</v>
      </c>
      <c r="HI148">
        <v>0</v>
      </c>
      <c r="HJ148">
        <v>0</v>
      </c>
      <c r="HK148">
        <v>0</v>
      </c>
      <c r="HL148">
        <v>0</v>
      </c>
      <c r="HM148">
        <v>0</v>
      </c>
      <c r="HN148">
        <v>0</v>
      </c>
      <c r="HO148">
        <v>0</v>
      </c>
      <c r="HP148">
        <v>0</v>
      </c>
      <c r="HQ148">
        <v>0</v>
      </c>
      <c r="HR148">
        <v>0</v>
      </c>
      <c r="HS148">
        <v>0</v>
      </c>
      <c r="HT148">
        <v>0</v>
      </c>
      <c r="HU148">
        <v>0</v>
      </c>
      <c r="HV148">
        <v>0</v>
      </c>
      <c r="HW148">
        <v>0</v>
      </c>
      <c r="HX148">
        <v>0</v>
      </c>
      <c r="HY148">
        <v>0</v>
      </c>
      <c r="HZ148">
        <v>0</v>
      </c>
      <c r="IA148">
        <v>0</v>
      </c>
      <c r="IB148">
        <v>0</v>
      </c>
      <c r="IC148">
        <v>0</v>
      </c>
      <c r="ID148">
        <v>0</v>
      </c>
      <c r="IE148">
        <v>0</v>
      </c>
      <c r="IF148">
        <v>0</v>
      </c>
      <c r="IG148">
        <v>0</v>
      </c>
      <c r="IH148">
        <v>0</v>
      </c>
      <c r="II148">
        <v>0</v>
      </c>
      <c r="IJ148">
        <v>0</v>
      </c>
      <c r="IK148">
        <v>0</v>
      </c>
    </row>
    <row r="149" spans="1:245" hidden="1">
      <c r="A149" s="340"/>
      <c r="B149" t="s">
        <v>1024</v>
      </c>
      <c r="F149">
        <v>1</v>
      </c>
      <c r="H149">
        <v>24</v>
      </c>
      <c r="J149" t="str">
        <f t="shared" si="6"/>
        <v>SDH150124</v>
      </c>
      <c r="K149">
        <v>580</v>
      </c>
      <c r="M149" s="340"/>
      <c r="N149" t="s">
        <v>1024</v>
      </c>
      <c r="O149">
        <v>1</v>
      </c>
      <c r="P149">
        <v>24</v>
      </c>
      <c r="Q149" s="183" t="str">
        <f t="shared" si="7"/>
        <v>SDH150124</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10000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s="131"/>
      <c r="DZ149" s="340"/>
      <c r="EA149" t="s">
        <v>1024</v>
      </c>
      <c r="EB149">
        <v>1</v>
      </c>
      <c r="EC149">
        <v>24</v>
      </c>
      <c r="ED149" s="183" t="str">
        <f t="shared" si="8"/>
        <v>SDH150124</v>
      </c>
      <c r="EE149">
        <v>10000</v>
      </c>
      <c r="EF149">
        <v>10000</v>
      </c>
      <c r="EG149">
        <v>10000</v>
      </c>
      <c r="EH149">
        <v>10000</v>
      </c>
      <c r="EI149">
        <v>10000</v>
      </c>
      <c r="EJ149">
        <v>10000</v>
      </c>
      <c r="EK149">
        <v>10000</v>
      </c>
      <c r="EL149">
        <v>10000</v>
      </c>
      <c r="EM149">
        <v>10000</v>
      </c>
      <c r="EN149">
        <v>10000</v>
      </c>
      <c r="EO149">
        <v>10000</v>
      </c>
      <c r="EP149">
        <v>10000</v>
      </c>
      <c r="EQ149">
        <v>10000</v>
      </c>
      <c r="ER149">
        <v>10000</v>
      </c>
      <c r="ES149">
        <v>10000</v>
      </c>
      <c r="ET149">
        <v>10000</v>
      </c>
      <c r="EU149">
        <v>10000</v>
      </c>
      <c r="EV149">
        <v>10000</v>
      </c>
      <c r="EW149">
        <v>10000</v>
      </c>
      <c r="EX149">
        <v>10000</v>
      </c>
      <c r="EY149">
        <v>10000</v>
      </c>
      <c r="EZ149">
        <v>10000</v>
      </c>
      <c r="FA149">
        <v>10000</v>
      </c>
      <c r="FB149">
        <v>10000</v>
      </c>
      <c r="FC149">
        <v>10000</v>
      </c>
      <c r="FD149">
        <v>10000</v>
      </c>
      <c r="FE149">
        <v>10000</v>
      </c>
      <c r="FF149">
        <v>10000</v>
      </c>
      <c r="FG149">
        <v>10000</v>
      </c>
      <c r="FH149">
        <v>10000</v>
      </c>
      <c r="FI149">
        <v>0</v>
      </c>
      <c r="FJ149">
        <v>0</v>
      </c>
      <c r="FK149">
        <v>0</v>
      </c>
      <c r="FL149">
        <v>0</v>
      </c>
      <c r="FM149">
        <v>0</v>
      </c>
      <c r="FN149">
        <v>0</v>
      </c>
      <c r="FO149">
        <v>0</v>
      </c>
      <c r="FP149">
        <v>0</v>
      </c>
      <c r="FQ149">
        <v>0</v>
      </c>
      <c r="FR149">
        <v>0</v>
      </c>
      <c r="FS149">
        <v>0</v>
      </c>
      <c r="FT149">
        <v>0</v>
      </c>
      <c r="FU149">
        <v>0</v>
      </c>
      <c r="FV149">
        <v>0</v>
      </c>
      <c r="FW149">
        <v>0</v>
      </c>
      <c r="FX149">
        <v>0</v>
      </c>
      <c r="FY149">
        <v>0</v>
      </c>
      <c r="FZ149">
        <v>0</v>
      </c>
      <c r="GA149">
        <v>0</v>
      </c>
      <c r="GB149">
        <v>0</v>
      </c>
      <c r="GC149">
        <v>0</v>
      </c>
      <c r="GD149">
        <v>0</v>
      </c>
      <c r="GE149">
        <v>0</v>
      </c>
      <c r="GF149">
        <v>0</v>
      </c>
      <c r="GG149">
        <v>0</v>
      </c>
      <c r="GH149">
        <v>0</v>
      </c>
      <c r="GI149">
        <v>0</v>
      </c>
      <c r="GJ149">
        <v>0</v>
      </c>
      <c r="GK149">
        <v>0</v>
      </c>
      <c r="GL149">
        <v>0</v>
      </c>
      <c r="GM149">
        <v>0</v>
      </c>
      <c r="GN149">
        <v>0</v>
      </c>
      <c r="GO149">
        <v>0</v>
      </c>
      <c r="GP149">
        <v>0</v>
      </c>
      <c r="GQ149">
        <v>0</v>
      </c>
      <c r="GR149">
        <v>0</v>
      </c>
      <c r="GS149">
        <v>0</v>
      </c>
      <c r="GT149">
        <v>0</v>
      </c>
      <c r="GU149">
        <v>0</v>
      </c>
      <c r="GV149">
        <v>0</v>
      </c>
      <c r="GW149">
        <v>0</v>
      </c>
      <c r="GX149">
        <v>0</v>
      </c>
      <c r="GY149">
        <v>0</v>
      </c>
      <c r="GZ149">
        <v>0</v>
      </c>
      <c r="HA149">
        <v>0</v>
      </c>
      <c r="HB149">
        <v>0</v>
      </c>
      <c r="HC149">
        <v>0</v>
      </c>
      <c r="HD149">
        <v>0</v>
      </c>
      <c r="HE149">
        <v>0</v>
      </c>
      <c r="HF149">
        <v>0</v>
      </c>
      <c r="HG149">
        <v>0</v>
      </c>
      <c r="HH149">
        <v>0</v>
      </c>
      <c r="HI149">
        <v>0</v>
      </c>
      <c r="HJ149">
        <v>0</v>
      </c>
      <c r="HK149">
        <v>0</v>
      </c>
      <c r="HL149">
        <v>0</v>
      </c>
      <c r="HM149">
        <v>0</v>
      </c>
      <c r="HN149">
        <v>0</v>
      </c>
      <c r="HO149">
        <v>0</v>
      </c>
      <c r="HP149">
        <v>0</v>
      </c>
      <c r="HQ149">
        <v>0</v>
      </c>
      <c r="HR149">
        <v>0</v>
      </c>
      <c r="HS149">
        <v>0</v>
      </c>
      <c r="HT149">
        <v>0</v>
      </c>
      <c r="HU149">
        <v>0</v>
      </c>
      <c r="HV149">
        <v>0</v>
      </c>
      <c r="HW149">
        <v>0</v>
      </c>
      <c r="HX149">
        <v>0</v>
      </c>
      <c r="HY149">
        <v>0</v>
      </c>
      <c r="HZ149">
        <v>0</v>
      </c>
      <c r="IA149">
        <v>0</v>
      </c>
      <c r="IB149">
        <v>0</v>
      </c>
      <c r="IC149">
        <v>0</v>
      </c>
      <c r="ID149">
        <v>0</v>
      </c>
      <c r="IE149">
        <v>0</v>
      </c>
      <c r="IF149">
        <v>0</v>
      </c>
      <c r="IG149">
        <v>0</v>
      </c>
      <c r="IH149">
        <v>0</v>
      </c>
      <c r="II149">
        <v>0</v>
      </c>
      <c r="IJ149">
        <v>0</v>
      </c>
      <c r="IK149">
        <v>0</v>
      </c>
    </row>
    <row r="150" spans="1:245" hidden="1">
      <c r="A150" s="340"/>
      <c r="B150" t="s">
        <v>1024</v>
      </c>
      <c r="F150">
        <v>1</v>
      </c>
      <c r="H150">
        <v>25</v>
      </c>
      <c r="J150" t="str">
        <f t="shared" si="6"/>
        <v>SDH150125</v>
      </c>
      <c r="K150">
        <v>585</v>
      </c>
      <c r="M150" s="340"/>
      <c r="N150" t="s">
        <v>1024</v>
      </c>
      <c r="O150">
        <v>1</v>
      </c>
      <c r="P150">
        <v>25</v>
      </c>
      <c r="Q150" s="183" t="str">
        <f t="shared" si="7"/>
        <v>SDH150125</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10000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s="131"/>
      <c r="DZ150" s="340"/>
      <c r="EA150" t="s">
        <v>1024</v>
      </c>
      <c r="EB150">
        <v>1</v>
      </c>
      <c r="EC150">
        <v>25</v>
      </c>
      <c r="ED150" s="183" t="str">
        <f t="shared" si="8"/>
        <v>SDH150125</v>
      </c>
      <c r="EE150">
        <v>10000</v>
      </c>
      <c r="EF150">
        <v>10000</v>
      </c>
      <c r="EG150">
        <v>10000</v>
      </c>
      <c r="EH150">
        <v>10000</v>
      </c>
      <c r="EI150">
        <v>10000</v>
      </c>
      <c r="EJ150">
        <v>10000</v>
      </c>
      <c r="EK150">
        <v>10000</v>
      </c>
      <c r="EL150">
        <v>10000</v>
      </c>
      <c r="EM150">
        <v>10000</v>
      </c>
      <c r="EN150">
        <v>10000</v>
      </c>
      <c r="EO150">
        <v>10000</v>
      </c>
      <c r="EP150">
        <v>10000</v>
      </c>
      <c r="EQ150">
        <v>10000</v>
      </c>
      <c r="ER150">
        <v>10000</v>
      </c>
      <c r="ES150">
        <v>10000</v>
      </c>
      <c r="ET150">
        <v>10000</v>
      </c>
      <c r="EU150">
        <v>10000</v>
      </c>
      <c r="EV150">
        <v>10000</v>
      </c>
      <c r="EW150">
        <v>10000</v>
      </c>
      <c r="EX150">
        <v>10000</v>
      </c>
      <c r="EY150">
        <v>10000</v>
      </c>
      <c r="EZ150">
        <v>10000</v>
      </c>
      <c r="FA150">
        <v>10000</v>
      </c>
      <c r="FB150">
        <v>10000</v>
      </c>
      <c r="FC150">
        <v>10000</v>
      </c>
      <c r="FD150">
        <v>10000</v>
      </c>
      <c r="FE150">
        <v>10000</v>
      </c>
      <c r="FF150">
        <v>10000</v>
      </c>
      <c r="FG150">
        <v>10000</v>
      </c>
      <c r="FH150">
        <v>10000</v>
      </c>
      <c r="FI150">
        <v>0</v>
      </c>
      <c r="FJ150">
        <v>0</v>
      </c>
      <c r="FK150">
        <v>0</v>
      </c>
      <c r="FL150">
        <v>0</v>
      </c>
      <c r="FM150">
        <v>0</v>
      </c>
      <c r="FN150">
        <v>0</v>
      </c>
      <c r="FO150">
        <v>0</v>
      </c>
      <c r="FP150">
        <v>0</v>
      </c>
      <c r="FQ150">
        <v>0</v>
      </c>
      <c r="FR150">
        <v>0</v>
      </c>
      <c r="FS150">
        <v>0</v>
      </c>
      <c r="FT150">
        <v>0</v>
      </c>
      <c r="FU150">
        <v>0</v>
      </c>
      <c r="FV150">
        <v>0</v>
      </c>
      <c r="FW150">
        <v>0</v>
      </c>
      <c r="FX150">
        <v>0</v>
      </c>
      <c r="FY150">
        <v>0</v>
      </c>
      <c r="FZ150">
        <v>0</v>
      </c>
      <c r="GA150">
        <v>0</v>
      </c>
      <c r="GB150">
        <v>0</v>
      </c>
      <c r="GC150">
        <v>0</v>
      </c>
      <c r="GD150">
        <v>0</v>
      </c>
      <c r="GE150">
        <v>0</v>
      </c>
      <c r="GF150">
        <v>0</v>
      </c>
      <c r="GG150">
        <v>0</v>
      </c>
      <c r="GH150">
        <v>0</v>
      </c>
      <c r="GI150">
        <v>0</v>
      </c>
      <c r="GJ150">
        <v>0</v>
      </c>
      <c r="GK150">
        <v>0</v>
      </c>
      <c r="GL150">
        <v>0</v>
      </c>
      <c r="GM150">
        <v>0</v>
      </c>
      <c r="GN150">
        <v>0</v>
      </c>
      <c r="GO150">
        <v>0</v>
      </c>
      <c r="GP150">
        <v>0</v>
      </c>
      <c r="GQ150">
        <v>0</v>
      </c>
      <c r="GR150">
        <v>0</v>
      </c>
      <c r="GS150">
        <v>0</v>
      </c>
      <c r="GT150">
        <v>0</v>
      </c>
      <c r="GU150">
        <v>0</v>
      </c>
      <c r="GV150">
        <v>0</v>
      </c>
      <c r="GW150">
        <v>0</v>
      </c>
      <c r="GX150">
        <v>0</v>
      </c>
      <c r="GY150">
        <v>0</v>
      </c>
      <c r="GZ150">
        <v>0</v>
      </c>
      <c r="HA150">
        <v>0</v>
      </c>
      <c r="HB150">
        <v>0</v>
      </c>
      <c r="HC150">
        <v>0</v>
      </c>
      <c r="HD150">
        <v>0</v>
      </c>
      <c r="HE150">
        <v>0</v>
      </c>
      <c r="HF150">
        <v>0</v>
      </c>
      <c r="HG150">
        <v>0</v>
      </c>
      <c r="HH150">
        <v>0</v>
      </c>
      <c r="HI150">
        <v>0</v>
      </c>
      <c r="HJ150">
        <v>0</v>
      </c>
      <c r="HK150">
        <v>0</v>
      </c>
      <c r="HL150">
        <v>0</v>
      </c>
      <c r="HM150">
        <v>0</v>
      </c>
      <c r="HN150">
        <v>0</v>
      </c>
      <c r="HO150">
        <v>0</v>
      </c>
      <c r="HP150">
        <v>0</v>
      </c>
      <c r="HQ150">
        <v>0</v>
      </c>
      <c r="HR150">
        <v>0</v>
      </c>
      <c r="HS150">
        <v>0</v>
      </c>
      <c r="HT150">
        <v>0</v>
      </c>
      <c r="HU150">
        <v>0</v>
      </c>
      <c r="HV150">
        <v>0</v>
      </c>
      <c r="HW150">
        <v>0</v>
      </c>
      <c r="HX150">
        <v>0</v>
      </c>
      <c r="HY150">
        <v>0</v>
      </c>
      <c r="HZ150">
        <v>0</v>
      </c>
      <c r="IA150">
        <v>0</v>
      </c>
      <c r="IB150">
        <v>0</v>
      </c>
      <c r="IC150">
        <v>0</v>
      </c>
      <c r="ID150">
        <v>0</v>
      </c>
      <c r="IE150">
        <v>0</v>
      </c>
      <c r="IF150">
        <v>0</v>
      </c>
      <c r="IG150">
        <v>0</v>
      </c>
      <c r="IH150">
        <v>0</v>
      </c>
      <c r="II150">
        <v>0</v>
      </c>
      <c r="IJ150">
        <v>0</v>
      </c>
      <c r="IK150">
        <v>0</v>
      </c>
    </row>
    <row r="151" spans="1:245" hidden="1">
      <c r="A151" s="340"/>
      <c r="B151" t="s">
        <v>1024</v>
      </c>
      <c r="F151">
        <v>1</v>
      </c>
      <c r="H151">
        <v>26</v>
      </c>
      <c r="J151" t="str">
        <f t="shared" si="6"/>
        <v>SDH150126</v>
      </c>
      <c r="K151">
        <v>585</v>
      </c>
      <c r="M151" s="340"/>
      <c r="N151" t="s">
        <v>1024</v>
      </c>
      <c r="O151">
        <v>1</v>
      </c>
      <c r="P151">
        <v>26</v>
      </c>
      <c r="Q151" s="183" t="str">
        <f t="shared" si="7"/>
        <v>SDH150126</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10000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s="131"/>
      <c r="DZ151" s="340"/>
      <c r="EA151" t="s">
        <v>1024</v>
      </c>
      <c r="EB151">
        <v>1</v>
      </c>
      <c r="EC151">
        <v>26</v>
      </c>
      <c r="ED151" s="183" t="str">
        <f t="shared" si="8"/>
        <v>SDH150126</v>
      </c>
      <c r="EE151">
        <v>10000</v>
      </c>
      <c r="EF151">
        <v>10000</v>
      </c>
      <c r="EG151">
        <v>10000</v>
      </c>
      <c r="EH151">
        <v>10000</v>
      </c>
      <c r="EI151">
        <v>10000</v>
      </c>
      <c r="EJ151">
        <v>10000</v>
      </c>
      <c r="EK151">
        <v>10000</v>
      </c>
      <c r="EL151">
        <v>10000</v>
      </c>
      <c r="EM151">
        <v>10000</v>
      </c>
      <c r="EN151">
        <v>10000</v>
      </c>
      <c r="EO151">
        <v>10000</v>
      </c>
      <c r="EP151">
        <v>10000</v>
      </c>
      <c r="EQ151">
        <v>10000</v>
      </c>
      <c r="ER151">
        <v>10000</v>
      </c>
      <c r="ES151">
        <v>10000</v>
      </c>
      <c r="ET151">
        <v>10000</v>
      </c>
      <c r="EU151">
        <v>10000</v>
      </c>
      <c r="EV151">
        <v>10000</v>
      </c>
      <c r="EW151">
        <v>10000</v>
      </c>
      <c r="EX151">
        <v>10000</v>
      </c>
      <c r="EY151">
        <v>10000</v>
      </c>
      <c r="EZ151">
        <v>10000</v>
      </c>
      <c r="FA151">
        <v>10000</v>
      </c>
      <c r="FB151">
        <v>10000</v>
      </c>
      <c r="FC151">
        <v>10000</v>
      </c>
      <c r="FD151">
        <v>10000</v>
      </c>
      <c r="FE151">
        <v>10000</v>
      </c>
      <c r="FF151">
        <v>10000</v>
      </c>
      <c r="FG151">
        <v>10000</v>
      </c>
      <c r="FH151">
        <v>10000</v>
      </c>
      <c r="FI151">
        <v>0</v>
      </c>
      <c r="FJ151">
        <v>0</v>
      </c>
      <c r="FK151">
        <v>0</v>
      </c>
      <c r="FL151">
        <v>0</v>
      </c>
      <c r="FM151">
        <v>0</v>
      </c>
      <c r="FN151">
        <v>0</v>
      </c>
      <c r="FO151">
        <v>0</v>
      </c>
      <c r="FP151">
        <v>0</v>
      </c>
      <c r="FQ151">
        <v>0</v>
      </c>
      <c r="FR151">
        <v>0</v>
      </c>
      <c r="FS151">
        <v>0</v>
      </c>
      <c r="FT151">
        <v>0</v>
      </c>
      <c r="FU151">
        <v>0</v>
      </c>
      <c r="FV151">
        <v>0</v>
      </c>
      <c r="FW151">
        <v>0</v>
      </c>
      <c r="FX151">
        <v>0</v>
      </c>
      <c r="FY151">
        <v>0</v>
      </c>
      <c r="FZ151">
        <v>0</v>
      </c>
      <c r="GA151">
        <v>0</v>
      </c>
      <c r="GB151">
        <v>0</v>
      </c>
      <c r="GC151">
        <v>0</v>
      </c>
      <c r="GD151">
        <v>0</v>
      </c>
      <c r="GE151">
        <v>0</v>
      </c>
      <c r="GF151">
        <v>0</v>
      </c>
      <c r="GG151">
        <v>0</v>
      </c>
      <c r="GH151">
        <v>0</v>
      </c>
      <c r="GI151">
        <v>0</v>
      </c>
      <c r="GJ151">
        <v>0</v>
      </c>
      <c r="GK151">
        <v>0</v>
      </c>
      <c r="GL151">
        <v>0</v>
      </c>
      <c r="GM151">
        <v>0</v>
      </c>
      <c r="GN151">
        <v>0</v>
      </c>
      <c r="GO151">
        <v>0</v>
      </c>
      <c r="GP151">
        <v>0</v>
      </c>
      <c r="GQ151">
        <v>0</v>
      </c>
      <c r="GR151">
        <v>0</v>
      </c>
      <c r="GS151">
        <v>0</v>
      </c>
      <c r="GT151">
        <v>0</v>
      </c>
      <c r="GU151">
        <v>0</v>
      </c>
      <c r="GV151">
        <v>0</v>
      </c>
      <c r="GW151">
        <v>0</v>
      </c>
      <c r="GX151">
        <v>0</v>
      </c>
      <c r="GY151">
        <v>0</v>
      </c>
      <c r="GZ151">
        <v>0</v>
      </c>
      <c r="HA151">
        <v>0</v>
      </c>
      <c r="HB151">
        <v>0</v>
      </c>
      <c r="HC151">
        <v>0</v>
      </c>
      <c r="HD151">
        <v>0</v>
      </c>
      <c r="HE151">
        <v>0</v>
      </c>
      <c r="HF151">
        <v>0</v>
      </c>
      <c r="HG151">
        <v>0</v>
      </c>
      <c r="HH151">
        <v>0</v>
      </c>
      <c r="HI151">
        <v>0</v>
      </c>
      <c r="HJ151">
        <v>0</v>
      </c>
      <c r="HK151">
        <v>0</v>
      </c>
      <c r="HL151">
        <v>0</v>
      </c>
      <c r="HM151">
        <v>0</v>
      </c>
      <c r="HN151">
        <v>0</v>
      </c>
      <c r="HO151">
        <v>0</v>
      </c>
      <c r="HP151">
        <v>0</v>
      </c>
      <c r="HQ151">
        <v>0</v>
      </c>
      <c r="HR151">
        <v>0</v>
      </c>
      <c r="HS151">
        <v>0</v>
      </c>
      <c r="HT151">
        <v>0</v>
      </c>
      <c r="HU151">
        <v>0</v>
      </c>
      <c r="HV151">
        <v>0</v>
      </c>
      <c r="HW151">
        <v>0</v>
      </c>
      <c r="HX151">
        <v>0</v>
      </c>
      <c r="HY151">
        <v>0</v>
      </c>
      <c r="HZ151">
        <v>0</v>
      </c>
      <c r="IA151">
        <v>0</v>
      </c>
      <c r="IB151">
        <v>0</v>
      </c>
      <c r="IC151">
        <v>0</v>
      </c>
      <c r="ID151">
        <v>0</v>
      </c>
      <c r="IE151">
        <v>0</v>
      </c>
      <c r="IF151">
        <v>0</v>
      </c>
      <c r="IG151">
        <v>0</v>
      </c>
      <c r="IH151">
        <v>0</v>
      </c>
      <c r="II151">
        <v>0</v>
      </c>
      <c r="IJ151">
        <v>0</v>
      </c>
      <c r="IK151">
        <v>0</v>
      </c>
    </row>
    <row r="152" spans="1:245" hidden="1">
      <c r="A152" s="340"/>
      <c r="B152" t="s">
        <v>1024</v>
      </c>
      <c r="F152">
        <v>1</v>
      </c>
      <c r="H152">
        <v>27</v>
      </c>
      <c r="J152" t="str">
        <f t="shared" si="6"/>
        <v>SDH150127</v>
      </c>
      <c r="K152">
        <v>585</v>
      </c>
      <c r="M152" s="340"/>
      <c r="N152" t="s">
        <v>1024</v>
      </c>
      <c r="O152">
        <v>1</v>
      </c>
      <c r="P152">
        <v>27</v>
      </c>
      <c r="Q152" s="183" t="str">
        <f t="shared" si="7"/>
        <v>SDH150127</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10000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s="131"/>
      <c r="DZ152" s="340"/>
      <c r="EA152" t="s">
        <v>1024</v>
      </c>
      <c r="EB152">
        <v>1</v>
      </c>
      <c r="EC152">
        <v>27</v>
      </c>
      <c r="ED152" s="183" t="str">
        <f t="shared" si="8"/>
        <v>SDH150127</v>
      </c>
      <c r="EE152">
        <v>10000</v>
      </c>
      <c r="EF152">
        <v>10000</v>
      </c>
      <c r="EG152">
        <v>10000</v>
      </c>
      <c r="EH152">
        <v>10000</v>
      </c>
      <c r="EI152">
        <v>10000</v>
      </c>
      <c r="EJ152">
        <v>10000</v>
      </c>
      <c r="EK152">
        <v>10000</v>
      </c>
      <c r="EL152">
        <v>10000</v>
      </c>
      <c r="EM152">
        <v>10000</v>
      </c>
      <c r="EN152">
        <v>10000</v>
      </c>
      <c r="EO152">
        <v>10000</v>
      </c>
      <c r="EP152">
        <v>10000</v>
      </c>
      <c r="EQ152">
        <v>10000</v>
      </c>
      <c r="ER152">
        <v>10000</v>
      </c>
      <c r="ES152">
        <v>10000</v>
      </c>
      <c r="ET152">
        <v>10000</v>
      </c>
      <c r="EU152">
        <v>10000</v>
      </c>
      <c r="EV152">
        <v>10000</v>
      </c>
      <c r="EW152">
        <v>10000</v>
      </c>
      <c r="EX152">
        <v>10000</v>
      </c>
      <c r="EY152">
        <v>10000</v>
      </c>
      <c r="EZ152">
        <v>10000</v>
      </c>
      <c r="FA152">
        <v>10000</v>
      </c>
      <c r="FB152">
        <v>10000</v>
      </c>
      <c r="FC152">
        <v>10000</v>
      </c>
      <c r="FD152">
        <v>10000</v>
      </c>
      <c r="FE152">
        <v>10000</v>
      </c>
      <c r="FF152">
        <v>10000</v>
      </c>
      <c r="FG152">
        <v>10000</v>
      </c>
      <c r="FH152">
        <v>10000</v>
      </c>
      <c r="FI152">
        <v>0</v>
      </c>
      <c r="FJ152">
        <v>0</v>
      </c>
      <c r="FK152">
        <v>0</v>
      </c>
      <c r="FL152">
        <v>0</v>
      </c>
      <c r="FM152">
        <v>0</v>
      </c>
      <c r="FN152">
        <v>0</v>
      </c>
      <c r="FO152">
        <v>0</v>
      </c>
      <c r="FP152">
        <v>0</v>
      </c>
      <c r="FQ152">
        <v>0</v>
      </c>
      <c r="FR152">
        <v>0</v>
      </c>
      <c r="FS152">
        <v>0</v>
      </c>
      <c r="FT152">
        <v>0</v>
      </c>
      <c r="FU152">
        <v>0</v>
      </c>
      <c r="FV152">
        <v>0</v>
      </c>
      <c r="FW152">
        <v>0</v>
      </c>
      <c r="FX152">
        <v>0</v>
      </c>
      <c r="FY152">
        <v>0</v>
      </c>
      <c r="FZ152">
        <v>0</v>
      </c>
      <c r="GA152">
        <v>0</v>
      </c>
      <c r="GB152">
        <v>0</v>
      </c>
      <c r="GC152">
        <v>0</v>
      </c>
      <c r="GD152">
        <v>0</v>
      </c>
      <c r="GE152">
        <v>0</v>
      </c>
      <c r="GF152">
        <v>0</v>
      </c>
      <c r="GG152">
        <v>0</v>
      </c>
      <c r="GH152">
        <v>0</v>
      </c>
      <c r="GI152">
        <v>0</v>
      </c>
      <c r="GJ152">
        <v>0</v>
      </c>
      <c r="GK152">
        <v>0</v>
      </c>
      <c r="GL152">
        <v>0</v>
      </c>
      <c r="GM152">
        <v>0</v>
      </c>
      <c r="GN152">
        <v>0</v>
      </c>
      <c r="GO152">
        <v>0</v>
      </c>
      <c r="GP152">
        <v>0</v>
      </c>
      <c r="GQ152">
        <v>0</v>
      </c>
      <c r="GR152">
        <v>0</v>
      </c>
      <c r="GS152">
        <v>0</v>
      </c>
      <c r="GT152">
        <v>0</v>
      </c>
      <c r="GU152">
        <v>0</v>
      </c>
      <c r="GV152">
        <v>0</v>
      </c>
      <c r="GW152">
        <v>0</v>
      </c>
      <c r="GX152">
        <v>0</v>
      </c>
      <c r="GY152">
        <v>0</v>
      </c>
      <c r="GZ152">
        <v>0</v>
      </c>
      <c r="HA152">
        <v>0</v>
      </c>
      <c r="HB152">
        <v>0</v>
      </c>
      <c r="HC152">
        <v>0</v>
      </c>
      <c r="HD152">
        <v>0</v>
      </c>
      <c r="HE152">
        <v>0</v>
      </c>
      <c r="HF152">
        <v>0</v>
      </c>
      <c r="HG152">
        <v>0</v>
      </c>
      <c r="HH152">
        <v>0</v>
      </c>
      <c r="HI152">
        <v>0</v>
      </c>
      <c r="HJ152">
        <v>0</v>
      </c>
      <c r="HK152">
        <v>0</v>
      </c>
      <c r="HL152">
        <v>0</v>
      </c>
      <c r="HM152">
        <v>0</v>
      </c>
      <c r="HN152">
        <v>0</v>
      </c>
      <c r="HO152">
        <v>0</v>
      </c>
      <c r="HP152">
        <v>0</v>
      </c>
      <c r="HQ152">
        <v>0</v>
      </c>
      <c r="HR152">
        <v>0</v>
      </c>
      <c r="HS152">
        <v>0</v>
      </c>
      <c r="HT152">
        <v>0</v>
      </c>
      <c r="HU152">
        <v>0</v>
      </c>
      <c r="HV152">
        <v>0</v>
      </c>
      <c r="HW152">
        <v>0</v>
      </c>
      <c r="HX152">
        <v>0</v>
      </c>
      <c r="HY152">
        <v>0</v>
      </c>
      <c r="HZ152">
        <v>0</v>
      </c>
      <c r="IA152">
        <v>0</v>
      </c>
      <c r="IB152">
        <v>0</v>
      </c>
      <c r="IC152">
        <v>0</v>
      </c>
      <c r="ID152">
        <v>0</v>
      </c>
      <c r="IE152">
        <v>0</v>
      </c>
      <c r="IF152">
        <v>0</v>
      </c>
      <c r="IG152">
        <v>0</v>
      </c>
      <c r="IH152">
        <v>0</v>
      </c>
      <c r="II152">
        <v>0</v>
      </c>
      <c r="IJ152">
        <v>0</v>
      </c>
      <c r="IK152">
        <v>0</v>
      </c>
    </row>
    <row r="153" spans="1:245" hidden="1">
      <c r="A153" s="340"/>
      <c r="B153" t="s">
        <v>1024</v>
      </c>
      <c r="F153">
        <v>1</v>
      </c>
      <c r="H153">
        <v>28</v>
      </c>
      <c r="J153" t="str">
        <f t="shared" si="6"/>
        <v>SDH150128</v>
      </c>
      <c r="K153">
        <v>585</v>
      </c>
      <c r="M153" s="340"/>
      <c r="N153" t="s">
        <v>1024</v>
      </c>
      <c r="O153">
        <v>1</v>
      </c>
      <c r="P153">
        <v>28</v>
      </c>
      <c r="Q153" s="183" t="str">
        <f t="shared" si="7"/>
        <v>SDH150128</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10000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s="131"/>
      <c r="DZ153" s="340"/>
      <c r="EA153" t="s">
        <v>1024</v>
      </c>
      <c r="EB153">
        <v>1</v>
      </c>
      <c r="EC153">
        <v>28</v>
      </c>
      <c r="ED153" s="183" t="str">
        <f t="shared" si="8"/>
        <v>SDH150128</v>
      </c>
      <c r="EE153">
        <v>10000</v>
      </c>
      <c r="EF153">
        <v>10000</v>
      </c>
      <c r="EG153">
        <v>10000</v>
      </c>
      <c r="EH153">
        <v>10000</v>
      </c>
      <c r="EI153">
        <v>10000</v>
      </c>
      <c r="EJ153">
        <v>10000</v>
      </c>
      <c r="EK153">
        <v>10000</v>
      </c>
      <c r="EL153">
        <v>10000</v>
      </c>
      <c r="EM153">
        <v>10000</v>
      </c>
      <c r="EN153">
        <v>10000</v>
      </c>
      <c r="EO153">
        <v>10000</v>
      </c>
      <c r="EP153">
        <v>10000</v>
      </c>
      <c r="EQ153">
        <v>10000</v>
      </c>
      <c r="ER153">
        <v>10000</v>
      </c>
      <c r="ES153">
        <v>10000</v>
      </c>
      <c r="ET153">
        <v>10000</v>
      </c>
      <c r="EU153">
        <v>10000</v>
      </c>
      <c r="EV153">
        <v>10000</v>
      </c>
      <c r="EW153">
        <v>10000</v>
      </c>
      <c r="EX153">
        <v>10000</v>
      </c>
      <c r="EY153">
        <v>10000</v>
      </c>
      <c r="EZ153">
        <v>10000</v>
      </c>
      <c r="FA153">
        <v>10000</v>
      </c>
      <c r="FB153">
        <v>10000</v>
      </c>
      <c r="FC153">
        <v>10000</v>
      </c>
      <c r="FD153">
        <v>10000</v>
      </c>
      <c r="FE153">
        <v>10000</v>
      </c>
      <c r="FF153">
        <v>10000</v>
      </c>
      <c r="FG153">
        <v>10000</v>
      </c>
      <c r="FH153">
        <v>10000</v>
      </c>
      <c r="FI153">
        <v>0</v>
      </c>
      <c r="FJ153">
        <v>0</v>
      </c>
      <c r="FK153">
        <v>0</v>
      </c>
      <c r="FL153">
        <v>0</v>
      </c>
      <c r="FM153">
        <v>0</v>
      </c>
      <c r="FN153">
        <v>0</v>
      </c>
      <c r="FO153">
        <v>0</v>
      </c>
      <c r="FP153">
        <v>0</v>
      </c>
      <c r="FQ153">
        <v>0</v>
      </c>
      <c r="FR153">
        <v>0</v>
      </c>
      <c r="FS153">
        <v>0</v>
      </c>
      <c r="FT153">
        <v>0</v>
      </c>
      <c r="FU153">
        <v>0</v>
      </c>
      <c r="FV153">
        <v>0</v>
      </c>
      <c r="FW153">
        <v>0</v>
      </c>
      <c r="FX153">
        <v>0</v>
      </c>
      <c r="FY153">
        <v>0</v>
      </c>
      <c r="FZ153">
        <v>0</v>
      </c>
      <c r="GA153">
        <v>0</v>
      </c>
      <c r="GB153">
        <v>0</v>
      </c>
      <c r="GC153">
        <v>0</v>
      </c>
      <c r="GD153">
        <v>0</v>
      </c>
      <c r="GE153">
        <v>0</v>
      </c>
      <c r="GF153">
        <v>0</v>
      </c>
      <c r="GG153">
        <v>0</v>
      </c>
      <c r="GH153">
        <v>0</v>
      </c>
      <c r="GI153">
        <v>0</v>
      </c>
      <c r="GJ153">
        <v>0</v>
      </c>
      <c r="GK153">
        <v>0</v>
      </c>
      <c r="GL153">
        <v>0</v>
      </c>
      <c r="GM153">
        <v>0</v>
      </c>
      <c r="GN153">
        <v>0</v>
      </c>
      <c r="GO153">
        <v>0</v>
      </c>
      <c r="GP153">
        <v>0</v>
      </c>
      <c r="GQ153">
        <v>0</v>
      </c>
      <c r="GR153">
        <v>0</v>
      </c>
      <c r="GS153">
        <v>0</v>
      </c>
      <c r="GT153">
        <v>0</v>
      </c>
      <c r="GU153">
        <v>0</v>
      </c>
      <c r="GV153">
        <v>0</v>
      </c>
      <c r="GW153">
        <v>0</v>
      </c>
      <c r="GX153">
        <v>0</v>
      </c>
      <c r="GY153">
        <v>0</v>
      </c>
      <c r="GZ153">
        <v>0</v>
      </c>
      <c r="HA153">
        <v>0</v>
      </c>
      <c r="HB153">
        <v>0</v>
      </c>
      <c r="HC153">
        <v>0</v>
      </c>
      <c r="HD153">
        <v>0</v>
      </c>
      <c r="HE153">
        <v>0</v>
      </c>
      <c r="HF153">
        <v>0</v>
      </c>
      <c r="HG153">
        <v>0</v>
      </c>
      <c r="HH153">
        <v>0</v>
      </c>
      <c r="HI153">
        <v>0</v>
      </c>
      <c r="HJ153">
        <v>0</v>
      </c>
      <c r="HK153">
        <v>0</v>
      </c>
      <c r="HL153">
        <v>0</v>
      </c>
      <c r="HM153">
        <v>0</v>
      </c>
      <c r="HN153">
        <v>0</v>
      </c>
      <c r="HO153">
        <v>0</v>
      </c>
      <c r="HP153">
        <v>0</v>
      </c>
      <c r="HQ153">
        <v>0</v>
      </c>
      <c r="HR153">
        <v>0</v>
      </c>
      <c r="HS153">
        <v>0</v>
      </c>
      <c r="HT153">
        <v>0</v>
      </c>
      <c r="HU153">
        <v>0</v>
      </c>
      <c r="HV153">
        <v>0</v>
      </c>
      <c r="HW153">
        <v>0</v>
      </c>
      <c r="HX153">
        <v>0</v>
      </c>
      <c r="HY153">
        <v>0</v>
      </c>
      <c r="HZ153">
        <v>0</v>
      </c>
      <c r="IA153">
        <v>0</v>
      </c>
      <c r="IB153">
        <v>0</v>
      </c>
      <c r="IC153">
        <v>0</v>
      </c>
      <c r="ID153">
        <v>0</v>
      </c>
      <c r="IE153">
        <v>0</v>
      </c>
      <c r="IF153">
        <v>0</v>
      </c>
      <c r="IG153">
        <v>0</v>
      </c>
      <c r="IH153">
        <v>0</v>
      </c>
      <c r="II153">
        <v>0</v>
      </c>
      <c r="IJ153">
        <v>0</v>
      </c>
      <c r="IK153">
        <v>0</v>
      </c>
    </row>
    <row r="154" spans="1:245" hidden="1">
      <c r="A154" s="340"/>
      <c r="B154" t="s">
        <v>1024</v>
      </c>
      <c r="F154">
        <v>1</v>
      </c>
      <c r="H154">
        <v>29</v>
      </c>
      <c r="J154" t="str">
        <f t="shared" si="6"/>
        <v>SDH150129</v>
      </c>
      <c r="K154">
        <v>595</v>
      </c>
      <c r="M154" s="340"/>
      <c r="N154" t="s">
        <v>1024</v>
      </c>
      <c r="O154">
        <v>1</v>
      </c>
      <c r="P154">
        <v>29</v>
      </c>
      <c r="Q154" s="183" t="str">
        <f t="shared" si="7"/>
        <v>SDH150129</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10000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s="131"/>
      <c r="DZ154" s="340"/>
      <c r="EA154" t="s">
        <v>1024</v>
      </c>
      <c r="EB154">
        <v>1</v>
      </c>
      <c r="EC154">
        <v>29</v>
      </c>
      <c r="ED154" s="183" t="str">
        <f t="shared" si="8"/>
        <v>SDH150129</v>
      </c>
      <c r="EE154">
        <v>10000</v>
      </c>
      <c r="EF154">
        <v>10000</v>
      </c>
      <c r="EG154">
        <v>10000</v>
      </c>
      <c r="EH154">
        <v>10000</v>
      </c>
      <c r="EI154">
        <v>10000</v>
      </c>
      <c r="EJ154">
        <v>10000</v>
      </c>
      <c r="EK154">
        <v>10000</v>
      </c>
      <c r="EL154">
        <v>10000</v>
      </c>
      <c r="EM154">
        <v>10000</v>
      </c>
      <c r="EN154">
        <v>10000</v>
      </c>
      <c r="EO154">
        <v>10000</v>
      </c>
      <c r="EP154">
        <v>10000</v>
      </c>
      <c r="EQ154">
        <v>10000</v>
      </c>
      <c r="ER154">
        <v>10000</v>
      </c>
      <c r="ES154">
        <v>10000</v>
      </c>
      <c r="ET154">
        <v>10000</v>
      </c>
      <c r="EU154">
        <v>10000</v>
      </c>
      <c r="EV154">
        <v>10000</v>
      </c>
      <c r="EW154">
        <v>10000</v>
      </c>
      <c r="EX154">
        <v>10000</v>
      </c>
      <c r="EY154">
        <v>10000</v>
      </c>
      <c r="EZ154">
        <v>10000</v>
      </c>
      <c r="FA154">
        <v>10000</v>
      </c>
      <c r="FB154">
        <v>10000</v>
      </c>
      <c r="FC154">
        <v>10000</v>
      </c>
      <c r="FD154">
        <v>10000</v>
      </c>
      <c r="FE154">
        <v>10000</v>
      </c>
      <c r="FF154">
        <v>10000</v>
      </c>
      <c r="FG154">
        <v>10000</v>
      </c>
      <c r="FH154">
        <v>10000</v>
      </c>
      <c r="FI154">
        <v>0</v>
      </c>
      <c r="FJ154">
        <v>0</v>
      </c>
      <c r="FK154">
        <v>0</v>
      </c>
      <c r="FL154">
        <v>0</v>
      </c>
      <c r="FM154">
        <v>0</v>
      </c>
      <c r="FN154">
        <v>0</v>
      </c>
      <c r="FO154">
        <v>0</v>
      </c>
      <c r="FP154">
        <v>0</v>
      </c>
      <c r="FQ154">
        <v>0</v>
      </c>
      <c r="FR154">
        <v>0</v>
      </c>
      <c r="FS154">
        <v>0</v>
      </c>
      <c r="FT154">
        <v>0</v>
      </c>
      <c r="FU154">
        <v>0</v>
      </c>
      <c r="FV154">
        <v>0</v>
      </c>
      <c r="FW154">
        <v>0</v>
      </c>
      <c r="FX154">
        <v>0</v>
      </c>
      <c r="FY154">
        <v>0</v>
      </c>
      <c r="FZ154">
        <v>0</v>
      </c>
      <c r="GA154">
        <v>0</v>
      </c>
      <c r="GB154">
        <v>0</v>
      </c>
      <c r="GC154">
        <v>0</v>
      </c>
      <c r="GD154">
        <v>0</v>
      </c>
      <c r="GE154">
        <v>0</v>
      </c>
      <c r="GF154">
        <v>0</v>
      </c>
      <c r="GG154">
        <v>0</v>
      </c>
      <c r="GH154">
        <v>0</v>
      </c>
      <c r="GI154">
        <v>0</v>
      </c>
      <c r="GJ154">
        <v>0</v>
      </c>
      <c r="GK154">
        <v>0</v>
      </c>
      <c r="GL154">
        <v>0</v>
      </c>
      <c r="GM154">
        <v>0</v>
      </c>
      <c r="GN154">
        <v>0</v>
      </c>
      <c r="GO154">
        <v>0</v>
      </c>
      <c r="GP154">
        <v>0</v>
      </c>
      <c r="GQ154">
        <v>0</v>
      </c>
      <c r="GR154">
        <v>0</v>
      </c>
      <c r="GS154">
        <v>0</v>
      </c>
      <c r="GT154">
        <v>0</v>
      </c>
      <c r="GU154">
        <v>0</v>
      </c>
      <c r="GV154">
        <v>0</v>
      </c>
      <c r="GW154">
        <v>0</v>
      </c>
      <c r="GX154">
        <v>0</v>
      </c>
      <c r="GY154">
        <v>0</v>
      </c>
      <c r="GZ154">
        <v>0</v>
      </c>
      <c r="HA154">
        <v>0</v>
      </c>
      <c r="HB154">
        <v>0</v>
      </c>
      <c r="HC154">
        <v>0</v>
      </c>
      <c r="HD154">
        <v>0</v>
      </c>
      <c r="HE154">
        <v>0</v>
      </c>
      <c r="HF154">
        <v>0</v>
      </c>
      <c r="HG154">
        <v>0</v>
      </c>
      <c r="HH154">
        <v>0</v>
      </c>
      <c r="HI154">
        <v>0</v>
      </c>
      <c r="HJ154">
        <v>0</v>
      </c>
      <c r="HK154">
        <v>0</v>
      </c>
      <c r="HL154">
        <v>0</v>
      </c>
      <c r="HM154">
        <v>0</v>
      </c>
      <c r="HN154">
        <v>0</v>
      </c>
      <c r="HO154">
        <v>0</v>
      </c>
      <c r="HP154">
        <v>0</v>
      </c>
      <c r="HQ154">
        <v>0</v>
      </c>
      <c r="HR154">
        <v>0</v>
      </c>
      <c r="HS154">
        <v>0</v>
      </c>
      <c r="HT154">
        <v>0</v>
      </c>
      <c r="HU154">
        <v>0</v>
      </c>
      <c r="HV154">
        <v>0</v>
      </c>
      <c r="HW154">
        <v>0</v>
      </c>
      <c r="HX154">
        <v>0</v>
      </c>
      <c r="HY154">
        <v>0</v>
      </c>
      <c r="HZ154">
        <v>0</v>
      </c>
      <c r="IA154">
        <v>0</v>
      </c>
      <c r="IB154">
        <v>0</v>
      </c>
      <c r="IC154">
        <v>0</v>
      </c>
      <c r="ID154">
        <v>0</v>
      </c>
      <c r="IE154">
        <v>0</v>
      </c>
      <c r="IF154">
        <v>0</v>
      </c>
      <c r="IG154">
        <v>0</v>
      </c>
      <c r="IH154">
        <v>0</v>
      </c>
      <c r="II154">
        <v>0</v>
      </c>
      <c r="IJ154">
        <v>0</v>
      </c>
      <c r="IK154">
        <v>0</v>
      </c>
    </row>
    <row r="155" spans="1:245" hidden="1">
      <c r="A155" s="340"/>
      <c r="B155" t="s">
        <v>1024</v>
      </c>
      <c r="F155">
        <v>1</v>
      </c>
      <c r="H155">
        <v>30</v>
      </c>
      <c r="J155" t="str">
        <f t="shared" si="6"/>
        <v>SDH150130</v>
      </c>
      <c r="K155">
        <v>600</v>
      </c>
      <c r="M155" s="340"/>
      <c r="N155" t="s">
        <v>1024</v>
      </c>
      <c r="O155">
        <v>1</v>
      </c>
      <c r="P155">
        <v>30</v>
      </c>
      <c r="Q155" s="183" t="str">
        <f t="shared" si="7"/>
        <v>SDH150130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10000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s="131"/>
      <c r="DZ155" s="340"/>
      <c r="EA155" t="s">
        <v>1024</v>
      </c>
      <c r="EB155">
        <v>1</v>
      </c>
      <c r="EC155">
        <v>30</v>
      </c>
      <c r="ED155" s="183" t="str">
        <f t="shared" si="8"/>
        <v>SDH150130</v>
      </c>
      <c r="EE155">
        <v>10000</v>
      </c>
      <c r="EF155">
        <v>10000</v>
      </c>
      <c r="EG155">
        <v>10000</v>
      </c>
      <c r="EH155">
        <v>10000</v>
      </c>
      <c r="EI155">
        <v>10000</v>
      </c>
      <c r="EJ155">
        <v>10000</v>
      </c>
      <c r="EK155">
        <v>10000</v>
      </c>
      <c r="EL155">
        <v>10000</v>
      </c>
      <c r="EM155">
        <v>10000</v>
      </c>
      <c r="EN155">
        <v>10000</v>
      </c>
      <c r="EO155">
        <v>10000</v>
      </c>
      <c r="EP155">
        <v>10000</v>
      </c>
      <c r="EQ155">
        <v>10000</v>
      </c>
      <c r="ER155">
        <v>10000</v>
      </c>
      <c r="ES155">
        <v>10000</v>
      </c>
      <c r="ET155">
        <v>10000</v>
      </c>
      <c r="EU155">
        <v>10000</v>
      </c>
      <c r="EV155">
        <v>10000</v>
      </c>
      <c r="EW155">
        <v>10000</v>
      </c>
      <c r="EX155">
        <v>10000</v>
      </c>
      <c r="EY155">
        <v>10000</v>
      </c>
      <c r="EZ155">
        <v>10000</v>
      </c>
      <c r="FA155">
        <v>10000</v>
      </c>
      <c r="FB155">
        <v>10000</v>
      </c>
      <c r="FC155">
        <v>10000</v>
      </c>
      <c r="FD155">
        <v>10000</v>
      </c>
      <c r="FE155">
        <v>10000</v>
      </c>
      <c r="FF155">
        <v>10000</v>
      </c>
      <c r="FG155">
        <v>10000</v>
      </c>
      <c r="FH155">
        <v>10000</v>
      </c>
      <c r="FI155">
        <v>0</v>
      </c>
      <c r="FJ155">
        <v>0</v>
      </c>
      <c r="FK155">
        <v>0</v>
      </c>
      <c r="FL155">
        <v>0</v>
      </c>
      <c r="FM155">
        <v>0</v>
      </c>
      <c r="FN155">
        <v>0</v>
      </c>
      <c r="FO155">
        <v>0</v>
      </c>
      <c r="FP155">
        <v>0</v>
      </c>
      <c r="FQ155">
        <v>0</v>
      </c>
      <c r="FR155">
        <v>0</v>
      </c>
      <c r="FS155">
        <v>0</v>
      </c>
      <c r="FT155">
        <v>0</v>
      </c>
      <c r="FU155">
        <v>0</v>
      </c>
      <c r="FV155">
        <v>0</v>
      </c>
      <c r="FW155">
        <v>0</v>
      </c>
      <c r="FX155">
        <v>0</v>
      </c>
      <c r="FY155">
        <v>0</v>
      </c>
      <c r="FZ155">
        <v>0</v>
      </c>
      <c r="GA155">
        <v>0</v>
      </c>
      <c r="GB155">
        <v>0</v>
      </c>
      <c r="GC155">
        <v>0</v>
      </c>
      <c r="GD155">
        <v>0</v>
      </c>
      <c r="GE155">
        <v>0</v>
      </c>
      <c r="GF155">
        <v>0</v>
      </c>
      <c r="GG155">
        <v>0</v>
      </c>
      <c r="GH155">
        <v>0</v>
      </c>
      <c r="GI155">
        <v>0</v>
      </c>
      <c r="GJ155">
        <v>0</v>
      </c>
      <c r="GK155">
        <v>0</v>
      </c>
      <c r="GL155">
        <v>0</v>
      </c>
      <c r="GM155">
        <v>0</v>
      </c>
      <c r="GN155">
        <v>0</v>
      </c>
      <c r="GO155">
        <v>0</v>
      </c>
      <c r="GP155">
        <v>0</v>
      </c>
      <c r="GQ155">
        <v>0</v>
      </c>
      <c r="GR155">
        <v>0</v>
      </c>
      <c r="GS155">
        <v>0</v>
      </c>
      <c r="GT155">
        <v>0</v>
      </c>
      <c r="GU155">
        <v>0</v>
      </c>
      <c r="GV155">
        <v>0</v>
      </c>
      <c r="GW155">
        <v>0</v>
      </c>
      <c r="GX155">
        <v>0</v>
      </c>
      <c r="GY155">
        <v>0</v>
      </c>
      <c r="GZ155">
        <v>0</v>
      </c>
      <c r="HA155">
        <v>0</v>
      </c>
      <c r="HB155">
        <v>0</v>
      </c>
      <c r="HC155">
        <v>0</v>
      </c>
      <c r="HD155">
        <v>0</v>
      </c>
      <c r="HE155">
        <v>0</v>
      </c>
      <c r="HF155">
        <v>0</v>
      </c>
      <c r="HG155">
        <v>0</v>
      </c>
      <c r="HH155">
        <v>0</v>
      </c>
      <c r="HI155">
        <v>0</v>
      </c>
      <c r="HJ155">
        <v>0</v>
      </c>
      <c r="HK155">
        <v>0</v>
      </c>
      <c r="HL155">
        <v>0</v>
      </c>
      <c r="HM155">
        <v>0</v>
      </c>
      <c r="HN155">
        <v>0</v>
      </c>
      <c r="HO155">
        <v>0</v>
      </c>
      <c r="HP155">
        <v>0</v>
      </c>
      <c r="HQ155">
        <v>0</v>
      </c>
      <c r="HR155">
        <v>0</v>
      </c>
      <c r="HS155">
        <v>0</v>
      </c>
      <c r="HT155">
        <v>0</v>
      </c>
      <c r="HU155">
        <v>0</v>
      </c>
      <c r="HV155">
        <v>0</v>
      </c>
      <c r="HW155">
        <v>0</v>
      </c>
      <c r="HX155">
        <v>0</v>
      </c>
      <c r="HY155">
        <v>0</v>
      </c>
      <c r="HZ155">
        <v>0</v>
      </c>
      <c r="IA155">
        <v>0</v>
      </c>
      <c r="IB155">
        <v>0</v>
      </c>
      <c r="IC155">
        <v>0</v>
      </c>
      <c r="ID155">
        <v>0</v>
      </c>
      <c r="IE155">
        <v>0</v>
      </c>
      <c r="IF155">
        <v>0</v>
      </c>
      <c r="IG155">
        <v>0</v>
      </c>
      <c r="IH155">
        <v>0</v>
      </c>
      <c r="II155">
        <v>0</v>
      </c>
      <c r="IJ155">
        <v>0</v>
      </c>
      <c r="IK155">
        <v>0</v>
      </c>
    </row>
    <row r="156" spans="1:245" hidden="1">
      <c r="A156" s="340"/>
      <c r="B156" t="s">
        <v>1024</v>
      </c>
      <c r="F156">
        <v>1</v>
      </c>
      <c r="H156">
        <v>31</v>
      </c>
      <c r="J156" t="str">
        <f t="shared" si="6"/>
        <v>SDH150131</v>
      </c>
      <c r="K156">
        <v>605</v>
      </c>
      <c r="M156" s="340"/>
      <c r="N156" t="s">
        <v>1024</v>
      </c>
      <c r="O156">
        <v>1</v>
      </c>
      <c r="P156">
        <v>31</v>
      </c>
      <c r="Q156" s="183" t="str">
        <f t="shared" si="7"/>
        <v>SDH150131</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10000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s="131"/>
      <c r="DZ156" s="340"/>
      <c r="EA156" t="s">
        <v>1024</v>
      </c>
      <c r="EB156">
        <v>1</v>
      </c>
      <c r="EC156">
        <v>31</v>
      </c>
      <c r="ED156" s="183" t="str">
        <f t="shared" si="8"/>
        <v>SDH150131</v>
      </c>
      <c r="EE156">
        <v>10000</v>
      </c>
      <c r="EF156">
        <v>10000</v>
      </c>
      <c r="EG156">
        <v>10000</v>
      </c>
      <c r="EH156">
        <v>10000</v>
      </c>
      <c r="EI156">
        <v>10000</v>
      </c>
      <c r="EJ156">
        <v>10000</v>
      </c>
      <c r="EK156">
        <v>10000</v>
      </c>
      <c r="EL156">
        <v>10000</v>
      </c>
      <c r="EM156">
        <v>10000</v>
      </c>
      <c r="EN156">
        <v>10000</v>
      </c>
      <c r="EO156">
        <v>10000</v>
      </c>
      <c r="EP156">
        <v>10000</v>
      </c>
      <c r="EQ156">
        <v>10000</v>
      </c>
      <c r="ER156">
        <v>10000</v>
      </c>
      <c r="ES156">
        <v>10000</v>
      </c>
      <c r="ET156">
        <v>10000</v>
      </c>
      <c r="EU156">
        <v>10000</v>
      </c>
      <c r="EV156">
        <v>10000</v>
      </c>
      <c r="EW156">
        <v>10000</v>
      </c>
      <c r="EX156">
        <v>10000</v>
      </c>
      <c r="EY156">
        <v>10000</v>
      </c>
      <c r="EZ156">
        <v>10000</v>
      </c>
      <c r="FA156">
        <v>10000</v>
      </c>
      <c r="FB156">
        <v>10000</v>
      </c>
      <c r="FC156">
        <v>10000</v>
      </c>
      <c r="FD156">
        <v>10000</v>
      </c>
      <c r="FE156">
        <v>10000</v>
      </c>
      <c r="FF156">
        <v>10000</v>
      </c>
      <c r="FG156">
        <v>10000</v>
      </c>
      <c r="FH156">
        <v>10000</v>
      </c>
      <c r="FI156">
        <v>0</v>
      </c>
      <c r="FJ156">
        <v>0</v>
      </c>
      <c r="FK156">
        <v>0</v>
      </c>
      <c r="FL156">
        <v>0</v>
      </c>
      <c r="FM156">
        <v>0</v>
      </c>
      <c r="FN156">
        <v>0</v>
      </c>
      <c r="FO156">
        <v>0</v>
      </c>
      <c r="FP156">
        <v>0</v>
      </c>
      <c r="FQ156">
        <v>0</v>
      </c>
      <c r="FR156">
        <v>0</v>
      </c>
      <c r="FS156">
        <v>0</v>
      </c>
      <c r="FT156">
        <v>0</v>
      </c>
      <c r="FU156">
        <v>0</v>
      </c>
      <c r="FV156">
        <v>0</v>
      </c>
      <c r="FW156">
        <v>0</v>
      </c>
      <c r="FX156">
        <v>0</v>
      </c>
      <c r="FY156">
        <v>0</v>
      </c>
      <c r="FZ156">
        <v>0</v>
      </c>
      <c r="GA156">
        <v>0</v>
      </c>
      <c r="GB156">
        <v>0</v>
      </c>
      <c r="GC156">
        <v>0</v>
      </c>
      <c r="GD156">
        <v>0</v>
      </c>
      <c r="GE156">
        <v>0</v>
      </c>
      <c r="GF156">
        <v>0</v>
      </c>
      <c r="GG156">
        <v>0</v>
      </c>
      <c r="GH156">
        <v>0</v>
      </c>
      <c r="GI156">
        <v>0</v>
      </c>
      <c r="GJ156">
        <v>0</v>
      </c>
      <c r="GK156">
        <v>0</v>
      </c>
      <c r="GL156">
        <v>0</v>
      </c>
      <c r="GM156">
        <v>0</v>
      </c>
      <c r="GN156">
        <v>0</v>
      </c>
      <c r="GO156">
        <v>0</v>
      </c>
      <c r="GP156">
        <v>0</v>
      </c>
      <c r="GQ156">
        <v>0</v>
      </c>
      <c r="GR156">
        <v>0</v>
      </c>
      <c r="GS156">
        <v>0</v>
      </c>
      <c r="GT156">
        <v>0</v>
      </c>
      <c r="GU156">
        <v>0</v>
      </c>
      <c r="GV156">
        <v>0</v>
      </c>
      <c r="GW156">
        <v>0</v>
      </c>
      <c r="GX156">
        <v>0</v>
      </c>
      <c r="GY156">
        <v>0</v>
      </c>
      <c r="GZ156">
        <v>0</v>
      </c>
      <c r="HA156">
        <v>0</v>
      </c>
      <c r="HB156">
        <v>0</v>
      </c>
      <c r="HC156">
        <v>0</v>
      </c>
      <c r="HD156">
        <v>0</v>
      </c>
      <c r="HE156">
        <v>0</v>
      </c>
      <c r="HF156">
        <v>0</v>
      </c>
      <c r="HG156">
        <v>0</v>
      </c>
      <c r="HH156">
        <v>0</v>
      </c>
      <c r="HI156">
        <v>0</v>
      </c>
      <c r="HJ156">
        <v>0</v>
      </c>
      <c r="HK156">
        <v>0</v>
      </c>
      <c r="HL156">
        <v>0</v>
      </c>
      <c r="HM156">
        <v>0</v>
      </c>
      <c r="HN156">
        <v>0</v>
      </c>
      <c r="HO156">
        <v>0</v>
      </c>
      <c r="HP156">
        <v>0</v>
      </c>
      <c r="HQ156">
        <v>0</v>
      </c>
      <c r="HR156">
        <v>0</v>
      </c>
      <c r="HS156">
        <v>0</v>
      </c>
      <c r="HT156">
        <v>0</v>
      </c>
      <c r="HU156">
        <v>0</v>
      </c>
      <c r="HV156">
        <v>0</v>
      </c>
      <c r="HW156">
        <v>0</v>
      </c>
      <c r="HX156">
        <v>0</v>
      </c>
      <c r="HY156">
        <v>0</v>
      </c>
      <c r="HZ156">
        <v>0</v>
      </c>
      <c r="IA156">
        <v>0</v>
      </c>
      <c r="IB156">
        <v>0</v>
      </c>
      <c r="IC156">
        <v>0</v>
      </c>
      <c r="ID156">
        <v>0</v>
      </c>
      <c r="IE156">
        <v>0</v>
      </c>
      <c r="IF156">
        <v>0</v>
      </c>
      <c r="IG156">
        <v>0</v>
      </c>
      <c r="IH156">
        <v>0</v>
      </c>
      <c r="II156">
        <v>0</v>
      </c>
      <c r="IJ156">
        <v>0</v>
      </c>
      <c r="IK156">
        <v>0</v>
      </c>
    </row>
    <row r="157" spans="1:245" hidden="1">
      <c r="A157" s="340"/>
      <c r="B157" t="s">
        <v>1024</v>
      </c>
      <c r="F157">
        <v>1</v>
      </c>
      <c r="H157">
        <v>32</v>
      </c>
      <c r="J157" t="str">
        <f t="shared" si="6"/>
        <v>SDH150132</v>
      </c>
      <c r="K157">
        <v>605</v>
      </c>
      <c r="M157" s="340"/>
      <c r="N157" t="s">
        <v>1024</v>
      </c>
      <c r="O157">
        <v>1</v>
      </c>
      <c r="P157">
        <v>32</v>
      </c>
      <c r="Q157" s="183" t="str">
        <f t="shared" si="7"/>
        <v>SDH150132</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10000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s="131"/>
      <c r="DZ157" s="340"/>
      <c r="EA157" t="s">
        <v>1024</v>
      </c>
      <c r="EB157">
        <v>1</v>
      </c>
      <c r="EC157">
        <v>32</v>
      </c>
      <c r="ED157" s="183" t="str">
        <f t="shared" si="8"/>
        <v>SDH150132</v>
      </c>
      <c r="EE157">
        <v>10000</v>
      </c>
      <c r="EF157">
        <v>10000</v>
      </c>
      <c r="EG157">
        <v>10000</v>
      </c>
      <c r="EH157">
        <v>10000</v>
      </c>
      <c r="EI157">
        <v>10000</v>
      </c>
      <c r="EJ157">
        <v>10000</v>
      </c>
      <c r="EK157">
        <v>10000</v>
      </c>
      <c r="EL157">
        <v>10000</v>
      </c>
      <c r="EM157">
        <v>10000</v>
      </c>
      <c r="EN157">
        <v>10000</v>
      </c>
      <c r="EO157">
        <v>10000</v>
      </c>
      <c r="EP157">
        <v>10000</v>
      </c>
      <c r="EQ157">
        <v>10000</v>
      </c>
      <c r="ER157">
        <v>10000</v>
      </c>
      <c r="ES157">
        <v>10000</v>
      </c>
      <c r="ET157">
        <v>10000</v>
      </c>
      <c r="EU157">
        <v>10000</v>
      </c>
      <c r="EV157">
        <v>10000</v>
      </c>
      <c r="EW157">
        <v>10000</v>
      </c>
      <c r="EX157">
        <v>10000</v>
      </c>
      <c r="EY157">
        <v>10000</v>
      </c>
      <c r="EZ157">
        <v>10000</v>
      </c>
      <c r="FA157">
        <v>10000</v>
      </c>
      <c r="FB157">
        <v>10000</v>
      </c>
      <c r="FC157">
        <v>10000</v>
      </c>
      <c r="FD157">
        <v>10000</v>
      </c>
      <c r="FE157">
        <v>10000</v>
      </c>
      <c r="FF157">
        <v>10000</v>
      </c>
      <c r="FG157">
        <v>10000</v>
      </c>
      <c r="FH157">
        <v>10000</v>
      </c>
      <c r="FI157">
        <v>0</v>
      </c>
      <c r="FJ157">
        <v>0</v>
      </c>
      <c r="FK157">
        <v>0</v>
      </c>
      <c r="FL157">
        <v>0</v>
      </c>
      <c r="FM157">
        <v>0</v>
      </c>
      <c r="FN157">
        <v>0</v>
      </c>
      <c r="FO157">
        <v>0</v>
      </c>
      <c r="FP157">
        <v>0</v>
      </c>
      <c r="FQ157">
        <v>0</v>
      </c>
      <c r="FR157">
        <v>0</v>
      </c>
      <c r="FS157">
        <v>0</v>
      </c>
      <c r="FT157">
        <v>0</v>
      </c>
      <c r="FU157">
        <v>0</v>
      </c>
      <c r="FV157">
        <v>0</v>
      </c>
      <c r="FW157">
        <v>0</v>
      </c>
      <c r="FX157">
        <v>0</v>
      </c>
      <c r="FY157">
        <v>0</v>
      </c>
      <c r="FZ157">
        <v>0</v>
      </c>
      <c r="GA157">
        <v>0</v>
      </c>
      <c r="GB157">
        <v>0</v>
      </c>
      <c r="GC157">
        <v>0</v>
      </c>
      <c r="GD157">
        <v>0</v>
      </c>
      <c r="GE157">
        <v>0</v>
      </c>
      <c r="GF157">
        <v>0</v>
      </c>
      <c r="GG157">
        <v>0</v>
      </c>
      <c r="GH157">
        <v>0</v>
      </c>
      <c r="GI157">
        <v>0</v>
      </c>
      <c r="GJ157">
        <v>0</v>
      </c>
      <c r="GK157">
        <v>0</v>
      </c>
      <c r="GL157">
        <v>0</v>
      </c>
      <c r="GM157">
        <v>0</v>
      </c>
      <c r="GN157">
        <v>0</v>
      </c>
      <c r="GO157">
        <v>0</v>
      </c>
      <c r="GP157">
        <v>0</v>
      </c>
      <c r="GQ157">
        <v>0</v>
      </c>
      <c r="GR157">
        <v>0</v>
      </c>
      <c r="GS157">
        <v>0</v>
      </c>
      <c r="GT157">
        <v>0</v>
      </c>
      <c r="GU157">
        <v>0</v>
      </c>
      <c r="GV157">
        <v>0</v>
      </c>
      <c r="GW157">
        <v>0</v>
      </c>
      <c r="GX157">
        <v>0</v>
      </c>
      <c r="GY157">
        <v>0</v>
      </c>
      <c r="GZ157">
        <v>0</v>
      </c>
      <c r="HA157">
        <v>0</v>
      </c>
      <c r="HB157">
        <v>0</v>
      </c>
      <c r="HC157">
        <v>0</v>
      </c>
      <c r="HD157">
        <v>0</v>
      </c>
      <c r="HE157">
        <v>0</v>
      </c>
      <c r="HF157">
        <v>0</v>
      </c>
      <c r="HG157">
        <v>0</v>
      </c>
      <c r="HH157">
        <v>0</v>
      </c>
      <c r="HI157">
        <v>0</v>
      </c>
      <c r="HJ157">
        <v>0</v>
      </c>
      <c r="HK157">
        <v>0</v>
      </c>
      <c r="HL157">
        <v>0</v>
      </c>
      <c r="HM157">
        <v>0</v>
      </c>
      <c r="HN157">
        <v>0</v>
      </c>
      <c r="HO157">
        <v>0</v>
      </c>
      <c r="HP157">
        <v>0</v>
      </c>
      <c r="HQ157">
        <v>0</v>
      </c>
      <c r="HR157">
        <v>0</v>
      </c>
      <c r="HS157">
        <v>0</v>
      </c>
      <c r="HT157">
        <v>0</v>
      </c>
      <c r="HU157">
        <v>0</v>
      </c>
      <c r="HV157">
        <v>0</v>
      </c>
      <c r="HW157">
        <v>0</v>
      </c>
      <c r="HX157">
        <v>0</v>
      </c>
      <c r="HY157">
        <v>0</v>
      </c>
      <c r="HZ157">
        <v>0</v>
      </c>
      <c r="IA157">
        <v>0</v>
      </c>
      <c r="IB157">
        <v>0</v>
      </c>
      <c r="IC157">
        <v>0</v>
      </c>
      <c r="ID157">
        <v>0</v>
      </c>
      <c r="IE157">
        <v>0</v>
      </c>
      <c r="IF157">
        <v>0</v>
      </c>
      <c r="IG157">
        <v>0</v>
      </c>
      <c r="IH157">
        <v>0</v>
      </c>
      <c r="II157">
        <v>0</v>
      </c>
      <c r="IJ157">
        <v>0</v>
      </c>
      <c r="IK157">
        <v>0</v>
      </c>
    </row>
    <row r="158" spans="1:245" hidden="1">
      <c r="A158" s="340"/>
      <c r="B158" t="s">
        <v>1024</v>
      </c>
      <c r="F158">
        <v>1</v>
      </c>
      <c r="H158">
        <v>33</v>
      </c>
      <c r="J158" t="str">
        <f t="shared" si="6"/>
        <v>SDH150133</v>
      </c>
      <c r="K158">
        <v>610</v>
      </c>
      <c r="M158" s="340"/>
      <c r="N158" t="s">
        <v>1024</v>
      </c>
      <c r="O158">
        <v>1</v>
      </c>
      <c r="P158">
        <v>33</v>
      </c>
      <c r="Q158" s="183" t="str">
        <f t="shared" si="7"/>
        <v>SDH150133</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10000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s="131"/>
      <c r="DZ158" s="340"/>
      <c r="EA158" t="s">
        <v>1024</v>
      </c>
      <c r="EB158">
        <v>1</v>
      </c>
      <c r="EC158">
        <v>33</v>
      </c>
      <c r="ED158" s="183" t="str">
        <f t="shared" si="8"/>
        <v>SDH150133</v>
      </c>
      <c r="EE158">
        <v>10000</v>
      </c>
      <c r="EF158">
        <v>10000</v>
      </c>
      <c r="EG158">
        <v>10000</v>
      </c>
      <c r="EH158">
        <v>10000</v>
      </c>
      <c r="EI158">
        <v>10000</v>
      </c>
      <c r="EJ158">
        <v>10000</v>
      </c>
      <c r="EK158">
        <v>10000</v>
      </c>
      <c r="EL158">
        <v>10000</v>
      </c>
      <c r="EM158">
        <v>10000</v>
      </c>
      <c r="EN158">
        <v>10000</v>
      </c>
      <c r="EO158">
        <v>10000</v>
      </c>
      <c r="EP158">
        <v>10000</v>
      </c>
      <c r="EQ158">
        <v>10000</v>
      </c>
      <c r="ER158">
        <v>10000</v>
      </c>
      <c r="ES158">
        <v>10000</v>
      </c>
      <c r="ET158">
        <v>10000</v>
      </c>
      <c r="EU158">
        <v>10000</v>
      </c>
      <c r="EV158">
        <v>10000</v>
      </c>
      <c r="EW158">
        <v>10000</v>
      </c>
      <c r="EX158">
        <v>10000</v>
      </c>
      <c r="EY158">
        <v>10000</v>
      </c>
      <c r="EZ158">
        <v>10000</v>
      </c>
      <c r="FA158">
        <v>10000</v>
      </c>
      <c r="FB158">
        <v>10000</v>
      </c>
      <c r="FC158">
        <v>10000</v>
      </c>
      <c r="FD158">
        <v>10000</v>
      </c>
      <c r="FE158">
        <v>10000</v>
      </c>
      <c r="FF158">
        <v>10000</v>
      </c>
      <c r="FG158">
        <v>10000</v>
      </c>
      <c r="FH158">
        <v>10000</v>
      </c>
      <c r="FI158">
        <v>0</v>
      </c>
      <c r="FJ158">
        <v>0</v>
      </c>
      <c r="FK158">
        <v>0</v>
      </c>
      <c r="FL158">
        <v>0</v>
      </c>
      <c r="FM158">
        <v>0</v>
      </c>
      <c r="FN158">
        <v>0</v>
      </c>
      <c r="FO158">
        <v>0</v>
      </c>
      <c r="FP158">
        <v>0</v>
      </c>
      <c r="FQ158">
        <v>0</v>
      </c>
      <c r="FR158">
        <v>0</v>
      </c>
      <c r="FS158">
        <v>0</v>
      </c>
      <c r="FT158">
        <v>0</v>
      </c>
      <c r="FU158">
        <v>0</v>
      </c>
      <c r="FV158">
        <v>0</v>
      </c>
      <c r="FW158">
        <v>0</v>
      </c>
      <c r="FX158">
        <v>0</v>
      </c>
      <c r="FY158">
        <v>0</v>
      </c>
      <c r="FZ158">
        <v>0</v>
      </c>
      <c r="GA158">
        <v>0</v>
      </c>
      <c r="GB158">
        <v>0</v>
      </c>
      <c r="GC158">
        <v>0</v>
      </c>
      <c r="GD158">
        <v>0</v>
      </c>
      <c r="GE158">
        <v>0</v>
      </c>
      <c r="GF158">
        <v>0</v>
      </c>
      <c r="GG158">
        <v>0</v>
      </c>
      <c r="GH158">
        <v>0</v>
      </c>
      <c r="GI158">
        <v>0</v>
      </c>
      <c r="GJ158">
        <v>0</v>
      </c>
      <c r="GK158">
        <v>0</v>
      </c>
      <c r="GL158">
        <v>0</v>
      </c>
      <c r="GM158">
        <v>0</v>
      </c>
      <c r="GN158">
        <v>0</v>
      </c>
      <c r="GO158">
        <v>0</v>
      </c>
      <c r="GP158">
        <v>0</v>
      </c>
      <c r="GQ158">
        <v>0</v>
      </c>
      <c r="GR158">
        <v>0</v>
      </c>
      <c r="GS158">
        <v>0</v>
      </c>
      <c r="GT158">
        <v>0</v>
      </c>
      <c r="GU158">
        <v>0</v>
      </c>
      <c r="GV158">
        <v>0</v>
      </c>
      <c r="GW158">
        <v>0</v>
      </c>
      <c r="GX158">
        <v>0</v>
      </c>
      <c r="GY158">
        <v>0</v>
      </c>
      <c r="GZ158">
        <v>0</v>
      </c>
      <c r="HA158">
        <v>0</v>
      </c>
      <c r="HB158">
        <v>0</v>
      </c>
      <c r="HC158">
        <v>0</v>
      </c>
      <c r="HD158">
        <v>0</v>
      </c>
      <c r="HE158">
        <v>0</v>
      </c>
      <c r="HF158">
        <v>0</v>
      </c>
      <c r="HG158">
        <v>0</v>
      </c>
      <c r="HH158">
        <v>0</v>
      </c>
      <c r="HI158">
        <v>0</v>
      </c>
      <c r="HJ158">
        <v>0</v>
      </c>
      <c r="HK158">
        <v>0</v>
      </c>
      <c r="HL158">
        <v>0</v>
      </c>
      <c r="HM158">
        <v>0</v>
      </c>
      <c r="HN158">
        <v>0</v>
      </c>
      <c r="HO158">
        <v>0</v>
      </c>
      <c r="HP158">
        <v>0</v>
      </c>
      <c r="HQ158">
        <v>0</v>
      </c>
      <c r="HR158">
        <v>0</v>
      </c>
      <c r="HS158">
        <v>0</v>
      </c>
      <c r="HT158">
        <v>0</v>
      </c>
      <c r="HU158">
        <v>0</v>
      </c>
      <c r="HV158">
        <v>0</v>
      </c>
      <c r="HW158">
        <v>0</v>
      </c>
      <c r="HX158">
        <v>0</v>
      </c>
      <c r="HY158">
        <v>0</v>
      </c>
      <c r="HZ158">
        <v>0</v>
      </c>
      <c r="IA158">
        <v>0</v>
      </c>
      <c r="IB158">
        <v>0</v>
      </c>
      <c r="IC158">
        <v>0</v>
      </c>
      <c r="ID158">
        <v>0</v>
      </c>
      <c r="IE158">
        <v>0</v>
      </c>
      <c r="IF158">
        <v>0</v>
      </c>
      <c r="IG158">
        <v>0</v>
      </c>
      <c r="IH158">
        <v>0</v>
      </c>
      <c r="II158">
        <v>0</v>
      </c>
      <c r="IJ158">
        <v>0</v>
      </c>
      <c r="IK158">
        <v>0</v>
      </c>
    </row>
    <row r="159" spans="1:245" hidden="1">
      <c r="A159" s="340"/>
      <c r="B159" t="s">
        <v>1024</v>
      </c>
      <c r="F159">
        <v>1</v>
      </c>
      <c r="H159">
        <v>34</v>
      </c>
      <c r="J159" t="str">
        <f t="shared" si="6"/>
        <v>SDH150134</v>
      </c>
      <c r="K159">
        <v>610</v>
      </c>
      <c r="M159" s="340"/>
      <c r="N159" t="s">
        <v>1024</v>
      </c>
      <c r="O159">
        <v>1</v>
      </c>
      <c r="P159">
        <v>34</v>
      </c>
      <c r="Q159" s="183" t="str">
        <f t="shared" si="7"/>
        <v>SDH150134</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10000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0</v>
      </c>
      <c r="DY159" s="131"/>
      <c r="DZ159" s="340"/>
      <c r="EA159" t="s">
        <v>1024</v>
      </c>
      <c r="EB159">
        <v>1</v>
      </c>
      <c r="EC159">
        <v>34</v>
      </c>
      <c r="ED159" s="183" t="str">
        <f t="shared" si="8"/>
        <v>SDH150134</v>
      </c>
      <c r="EE159">
        <v>10000</v>
      </c>
      <c r="EF159">
        <v>10000</v>
      </c>
      <c r="EG159">
        <v>10000</v>
      </c>
      <c r="EH159">
        <v>10000</v>
      </c>
      <c r="EI159">
        <v>10000</v>
      </c>
      <c r="EJ159">
        <v>10000</v>
      </c>
      <c r="EK159">
        <v>10000</v>
      </c>
      <c r="EL159">
        <v>10000</v>
      </c>
      <c r="EM159">
        <v>10000</v>
      </c>
      <c r="EN159">
        <v>10000</v>
      </c>
      <c r="EO159">
        <v>10000</v>
      </c>
      <c r="EP159">
        <v>10000</v>
      </c>
      <c r="EQ159">
        <v>10000</v>
      </c>
      <c r="ER159">
        <v>10000</v>
      </c>
      <c r="ES159">
        <v>10000</v>
      </c>
      <c r="ET159">
        <v>10000</v>
      </c>
      <c r="EU159">
        <v>10000</v>
      </c>
      <c r="EV159">
        <v>10000</v>
      </c>
      <c r="EW159">
        <v>10000</v>
      </c>
      <c r="EX159">
        <v>10000</v>
      </c>
      <c r="EY159">
        <v>10000</v>
      </c>
      <c r="EZ159">
        <v>10000</v>
      </c>
      <c r="FA159">
        <v>10000</v>
      </c>
      <c r="FB159">
        <v>10000</v>
      </c>
      <c r="FC159">
        <v>10000</v>
      </c>
      <c r="FD159">
        <v>10000</v>
      </c>
      <c r="FE159">
        <v>10000</v>
      </c>
      <c r="FF159">
        <v>10000</v>
      </c>
      <c r="FG159">
        <v>10000</v>
      </c>
      <c r="FH159">
        <v>10000</v>
      </c>
      <c r="FI159">
        <v>0</v>
      </c>
      <c r="FJ159">
        <v>0</v>
      </c>
      <c r="FK159">
        <v>0</v>
      </c>
      <c r="FL159">
        <v>0</v>
      </c>
      <c r="FM159">
        <v>0</v>
      </c>
      <c r="FN159">
        <v>0</v>
      </c>
      <c r="FO159">
        <v>0</v>
      </c>
      <c r="FP159">
        <v>0</v>
      </c>
      <c r="FQ159">
        <v>0</v>
      </c>
      <c r="FR159">
        <v>0</v>
      </c>
      <c r="FS159">
        <v>0</v>
      </c>
      <c r="FT159">
        <v>0</v>
      </c>
      <c r="FU159">
        <v>0</v>
      </c>
      <c r="FV159">
        <v>0</v>
      </c>
      <c r="FW159">
        <v>0</v>
      </c>
      <c r="FX159">
        <v>0</v>
      </c>
      <c r="FY159">
        <v>0</v>
      </c>
      <c r="FZ159">
        <v>0</v>
      </c>
      <c r="GA159">
        <v>0</v>
      </c>
      <c r="GB159">
        <v>0</v>
      </c>
      <c r="GC159">
        <v>0</v>
      </c>
      <c r="GD159">
        <v>0</v>
      </c>
      <c r="GE159">
        <v>0</v>
      </c>
      <c r="GF159">
        <v>0</v>
      </c>
      <c r="GG159">
        <v>0</v>
      </c>
      <c r="GH159">
        <v>0</v>
      </c>
      <c r="GI159">
        <v>0</v>
      </c>
      <c r="GJ159">
        <v>0</v>
      </c>
      <c r="GK159">
        <v>0</v>
      </c>
      <c r="GL159">
        <v>0</v>
      </c>
      <c r="GM159">
        <v>0</v>
      </c>
      <c r="GN159">
        <v>0</v>
      </c>
      <c r="GO159">
        <v>0</v>
      </c>
      <c r="GP159">
        <v>0</v>
      </c>
      <c r="GQ159">
        <v>0</v>
      </c>
      <c r="GR159">
        <v>0</v>
      </c>
      <c r="GS159">
        <v>0</v>
      </c>
      <c r="GT159">
        <v>0</v>
      </c>
      <c r="GU159">
        <v>0</v>
      </c>
      <c r="GV159">
        <v>0</v>
      </c>
      <c r="GW159">
        <v>0</v>
      </c>
      <c r="GX159">
        <v>0</v>
      </c>
      <c r="GY159">
        <v>0</v>
      </c>
      <c r="GZ159">
        <v>0</v>
      </c>
      <c r="HA159">
        <v>0</v>
      </c>
      <c r="HB159">
        <v>0</v>
      </c>
      <c r="HC159">
        <v>0</v>
      </c>
      <c r="HD159">
        <v>0</v>
      </c>
      <c r="HE159">
        <v>0</v>
      </c>
      <c r="HF159">
        <v>0</v>
      </c>
      <c r="HG159">
        <v>0</v>
      </c>
      <c r="HH159">
        <v>0</v>
      </c>
      <c r="HI159">
        <v>0</v>
      </c>
      <c r="HJ159">
        <v>0</v>
      </c>
      <c r="HK159">
        <v>0</v>
      </c>
      <c r="HL159">
        <v>0</v>
      </c>
      <c r="HM159">
        <v>0</v>
      </c>
      <c r="HN159">
        <v>0</v>
      </c>
      <c r="HO159">
        <v>0</v>
      </c>
      <c r="HP159">
        <v>0</v>
      </c>
      <c r="HQ159">
        <v>0</v>
      </c>
      <c r="HR159">
        <v>0</v>
      </c>
      <c r="HS159">
        <v>0</v>
      </c>
      <c r="HT159">
        <v>0</v>
      </c>
      <c r="HU159">
        <v>0</v>
      </c>
      <c r="HV159">
        <v>0</v>
      </c>
      <c r="HW159">
        <v>0</v>
      </c>
      <c r="HX159">
        <v>0</v>
      </c>
      <c r="HY159">
        <v>0</v>
      </c>
      <c r="HZ159">
        <v>0</v>
      </c>
      <c r="IA159">
        <v>0</v>
      </c>
      <c r="IB159">
        <v>0</v>
      </c>
      <c r="IC159">
        <v>0</v>
      </c>
      <c r="ID159">
        <v>0</v>
      </c>
      <c r="IE159">
        <v>0</v>
      </c>
      <c r="IF159">
        <v>0</v>
      </c>
      <c r="IG159">
        <v>0</v>
      </c>
      <c r="IH159">
        <v>0</v>
      </c>
      <c r="II159">
        <v>0</v>
      </c>
      <c r="IJ159">
        <v>0</v>
      </c>
      <c r="IK159">
        <v>0</v>
      </c>
    </row>
    <row r="160" spans="1:245" hidden="1">
      <c r="A160" s="340"/>
      <c r="B160" t="s">
        <v>1024</v>
      </c>
      <c r="F160">
        <v>1</v>
      </c>
      <c r="H160">
        <v>35</v>
      </c>
      <c r="J160" t="str">
        <f t="shared" si="6"/>
        <v>SDH150135</v>
      </c>
      <c r="K160">
        <v>615</v>
      </c>
      <c r="M160" s="340"/>
      <c r="N160" t="s">
        <v>1024</v>
      </c>
      <c r="O160">
        <v>1</v>
      </c>
      <c r="P160">
        <v>35</v>
      </c>
      <c r="Q160" s="183" t="str">
        <f t="shared" si="7"/>
        <v>SDH150135</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10000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s="131"/>
      <c r="DZ160" s="340"/>
      <c r="EA160" t="s">
        <v>1024</v>
      </c>
      <c r="EB160">
        <v>1</v>
      </c>
      <c r="EC160">
        <v>35</v>
      </c>
      <c r="ED160" s="183" t="str">
        <f t="shared" si="8"/>
        <v>SDH150135</v>
      </c>
      <c r="EE160">
        <v>10000</v>
      </c>
      <c r="EF160">
        <v>10000</v>
      </c>
      <c r="EG160">
        <v>10000</v>
      </c>
      <c r="EH160">
        <v>10000</v>
      </c>
      <c r="EI160">
        <v>10000</v>
      </c>
      <c r="EJ160">
        <v>10000</v>
      </c>
      <c r="EK160">
        <v>10000</v>
      </c>
      <c r="EL160">
        <v>10000</v>
      </c>
      <c r="EM160">
        <v>10000</v>
      </c>
      <c r="EN160">
        <v>10000</v>
      </c>
      <c r="EO160">
        <v>10000</v>
      </c>
      <c r="EP160">
        <v>10000</v>
      </c>
      <c r="EQ160">
        <v>10000</v>
      </c>
      <c r="ER160">
        <v>10000</v>
      </c>
      <c r="ES160">
        <v>10000</v>
      </c>
      <c r="ET160">
        <v>10000</v>
      </c>
      <c r="EU160">
        <v>10000</v>
      </c>
      <c r="EV160">
        <v>10000</v>
      </c>
      <c r="EW160">
        <v>10000</v>
      </c>
      <c r="EX160">
        <v>10000</v>
      </c>
      <c r="EY160">
        <v>10000</v>
      </c>
      <c r="EZ160">
        <v>10000</v>
      </c>
      <c r="FA160">
        <v>10000</v>
      </c>
      <c r="FB160">
        <v>10000</v>
      </c>
      <c r="FC160">
        <v>10000</v>
      </c>
      <c r="FD160">
        <v>10000</v>
      </c>
      <c r="FE160">
        <v>10000</v>
      </c>
      <c r="FF160">
        <v>10000</v>
      </c>
      <c r="FG160">
        <v>10000</v>
      </c>
      <c r="FH160">
        <v>10000</v>
      </c>
      <c r="FI160">
        <v>0</v>
      </c>
      <c r="FJ160">
        <v>0</v>
      </c>
      <c r="FK160">
        <v>0</v>
      </c>
      <c r="FL160">
        <v>0</v>
      </c>
      <c r="FM160">
        <v>0</v>
      </c>
      <c r="FN160">
        <v>0</v>
      </c>
      <c r="FO160">
        <v>0</v>
      </c>
      <c r="FP160">
        <v>0</v>
      </c>
      <c r="FQ160">
        <v>0</v>
      </c>
      <c r="FR160">
        <v>0</v>
      </c>
      <c r="FS160">
        <v>0</v>
      </c>
      <c r="FT160">
        <v>0</v>
      </c>
      <c r="FU160">
        <v>0</v>
      </c>
      <c r="FV160">
        <v>0</v>
      </c>
      <c r="FW160">
        <v>0</v>
      </c>
      <c r="FX160">
        <v>0</v>
      </c>
      <c r="FY160">
        <v>0</v>
      </c>
      <c r="FZ160">
        <v>0</v>
      </c>
      <c r="GA160">
        <v>0</v>
      </c>
      <c r="GB160">
        <v>0</v>
      </c>
      <c r="GC160">
        <v>0</v>
      </c>
      <c r="GD160">
        <v>0</v>
      </c>
      <c r="GE160">
        <v>0</v>
      </c>
      <c r="GF160">
        <v>0</v>
      </c>
      <c r="GG160">
        <v>0</v>
      </c>
      <c r="GH160">
        <v>0</v>
      </c>
      <c r="GI160">
        <v>0</v>
      </c>
      <c r="GJ160">
        <v>0</v>
      </c>
      <c r="GK160">
        <v>0</v>
      </c>
      <c r="GL160">
        <v>0</v>
      </c>
      <c r="GM160">
        <v>0</v>
      </c>
      <c r="GN160">
        <v>0</v>
      </c>
      <c r="GO160">
        <v>0</v>
      </c>
      <c r="GP160">
        <v>0</v>
      </c>
      <c r="GQ160">
        <v>0</v>
      </c>
      <c r="GR160">
        <v>0</v>
      </c>
      <c r="GS160">
        <v>0</v>
      </c>
      <c r="GT160">
        <v>0</v>
      </c>
      <c r="GU160">
        <v>0</v>
      </c>
      <c r="GV160">
        <v>0</v>
      </c>
      <c r="GW160">
        <v>0</v>
      </c>
      <c r="GX160">
        <v>0</v>
      </c>
      <c r="GY160">
        <v>0</v>
      </c>
      <c r="GZ160">
        <v>0</v>
      </c>
      <c r="HA160">
        <v>0</v>
      </c>
      <c r="HB160">
        <v>0</v>
      </c>
      <c r="HC160">
        <v>0</v>
      </c>
      <c r="HD160">
        <v>0</v>
      </c>
      <c r="HE160">
        <v>0</v>
      </c>
      <c r="HF160">
        <v>0</v>
      </c>
      <c r="HG160">
        <v>0</v>
      </c>
      <c r="HH160">
        <v>0</v>
      </c>
      <c r="HI160">
        <v>0</v>
      </c>
      <c r="HJ160">
        <v>0</v>
      </c>
      <c r="HK160">
        <v>0</v>
      </c>
      <c r="HL160">
        <v>0</v>
      </c>
      <c r="HM160">
        <v>0</v>
      </c>
      <c r="HN160">
        <v>0</v>
      </c>
      <c r="HO160">
        <v>0</v>
      </c>
      <c r="HP160">
        <v>0</v>
      </c>
      <c r="HQ160">
        <v>0</v>
      </c>
      <c r="HR160">
        <v>0</v>
      </c>
      <c r="HS160">
        <v>0</v>
      </c>
      <c r="HT160">
        <v>0</v>
      </c>
      <c r="HU160">
        <v>0</v>
      </c>
      <c r="HV160">
        <v>0</v>
      </c>
      <c r="HW160">
        <v>0</v>
      </c>
      <c r="HX160">
        <v>0</v>
      </c>
      <c r="HY160">
        <v>0</v>
      </c>
      <c r="HZ160">
        <v>0</v>
      </c>
      <c r="IA160">
        <v>0</v>
      </c>
      <c r="IB160">
        <v>0</v>
      </c>
      <c r="IC160">
        <v>0</v>
      </c>
      <c r="ID160">
        <v>0</v>
      </c>
      <c r="IE160">
        <v>0</v>
      </c>
      <c r="IF160">
        <v>0</v>
      </c>
      <c r="IG160">
        <v>0</v>
      </c>
      <c r="IH160">
        <v>0</v>
      </c>
      <c r="II160">
        <v>0</v>
      </c>
      <c r="IJ160">
        <v>0</v>
      </c>
      <c r="IK160">
        <v>0</v>
      </c>
    </row>
    <row r="161" spans="1:245" hidden="1">
      <c r="A161" s="340"/>
      <c r="B161" t="s">
        <v>1024</v>
      </c>
      <c r="F161">
        <v>1</v>
      </c>
      <c r="H161">
        <v>36</v>
      </c>
      <c r="J161" t="str">
        <f t="shared" si="6"/>
        <v>SDH150136</v>
      </c>
      <c r="K161">
        <v>615</v>
      </c>
      <c r="M161" s="340"/>
      <c r="N161" t="s">
        <v>1024</v>
      </c>
      <c r="O161">
        <v>1</v>
      </c>
      <c r="P161">
        <v>36</v>
      </c>
      <c r="Q161" s="183" t="str">
        <f t="shared" si="7"/>
        <v>SDH150136</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10000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v>0</v>
      </c>
      <c r="DW161">
        <v>0</v>
      </c>
      <c r="DX161">
        <v>0</v>
      </c>
      <c r="DY161" s="131"/>
      <c r="DZ161" s="340"/>
      <c r="EA161" t="s">
        <v>1024</v>
      </c>
      <c r="EB161">
        <v>1</v>
      </c>
      <c r="EC161">
        <v>36</v>
      </c>
      <c r="ED161" s="183" t="str">
        <f t="shared" si="8"/>
        <v>SDH150136</v>
      </c>
      <c r="EE161">
        <v>10000</v>
      </c>
      <c r="EF161">
        <v>10000</v>
      </c>
      <c r="EG161">
        <v>10000</v>
      </c>
      <c r="EH161">
        <v>10000</v>
      </c>
      <c r="EI161">
        <v>10000</v>
      </c>
      <c r="EJ161">
        <v>10000</v>
      </c>
      <c r="EK161">
        <v>10000</v>
      </c>
      <c r="EL161">
        <v>10000</v>
      </c>
      <c r="EM161">
        <v>10000</v>
      </c>
      <c r="EN161">
        <v>10000</v>
      </c>
      <c r="EO161">
        <v>10000</v>
      </c>
      <c r="EP161">
        <v>10000</v>
      </c>
      <c r="EQ161">
        <v>10000</v>
      </c>
      <c r="ER161">
        <v>10000</v>
      </c>
      <c r="ES161">
        <v>10000</v>
      </c>
      <c r="ET161">
        <v>10000</v>
      </c>
      <c r="EU161">
        <v>10000</v>
      </c>
      <c r="EV161">
        <v>10000</v>
      </c>
      <c r="EW161">
        <v>10000</v>
      </c>
      <c r="EX161">
        <v>10000</v>
      </c>
      <c r="EY161">
        <v>10000</v>
      </c>
      <c r="EZ161">
        <v>10000</v>
      </c>
      <c r="FA161">
        <v>10000</v>
      </c>
      <c r="FB161">
        <v>10000</v>
      </c>
      <c r="FC161">
        <v>10000</v>
      </c>
      <c r="FD161">
        <v>10000</v>
      </c>
      <c r="FE161">
        <v>10000</v>
      </c>
      <c r="FF161">
        <v>10000</v>
      </c>
      <c r="FG161">
        <v>10000</v>
      </c>
      <c r="FH161">
        <v>10000</v>
      </c>
      <c r="FI161">
        <v>0</v>
      </c>
      <c r="FJ161">
        <v>0</v>
      </c>
      <c r="FK161">
        <v>0</v>
      </c>
      <c r="FL161">
        <v>0</v>
      </c>
      <c r="FM161">
        <v>0</v>
      </c>
      <c r="FN161">
        <v>0</v>
      </c>
      <c r="FO161">
        <v>0</v>
      </c>
      <c r="FP161">
        <v>0</v>
      </c>
      <c r="FQ161">
        <v>0</v>
      </c>
      <c r="FR161">
        <v>0</v>
      </c>
      <c r="FS161">
        <v>0</v>
      </c>
      <c r="FT161">
        <v>0</v>
      </c>
      <c r="FU161">
        <v>0</v>
      </c>
      <c r="FV161">
        <v>0</v>
      </c>
      <c r="FW161">
        <v>0</v>
      </c>
      <c r="FX161">
        <v>0</v>
      </c>
      <c r="FY161">
        <v>0</v>
      </c>
      <c r="FZ161">
        <v>0</v>
      </c>
      <c r="GA161">
        <v>0</v>
      </c>
      <c r="GB161">
        <v>0</v>
      </c>
      <c r="GC161">
        <v>0</v>
      </c>
      <c r="GD161">
        <v>0</v>
      </c>
      <c r="GE161">
        <v>0</v>
      </c>
      <c r="GF161">
        <v>0</v>
      </c>
      <c r="GG161">
        <v>0</v>
      </c>
      <c r="GH161">
        <v>0</v>
      </c>
      <c r="GI161">
        <v>0</v>
      </c>
      <c r="GJ161">
        <v>0</v>
      </c>
      <c r="GK161">
        <v>0</v>
      </c>
      <c r="GL161">
        <v>0</v>
      </c>
      <c r="GM161">
        <v>0</v>
      </c>
      <c r="GN161">
        <v>0</v>
      </c>
      <c r="GO161">
        <v>0</v>
      </c>
      <c r="GP161">
        <v>0</v>
      </c>
      <c r="GQ161">
        <v>0</v>
      </c>
      <c r="GR161">
        <v>0</v>
      </c>
      <c r="GS161">
        <v>0</v>
      </c>
      <c r="GT161">
        <v>0</v>
      </c>
      <c r="GU161">
        <v>0</v>
      </c>
      <c r="GV161">
        <v>0</v>
      </c>
      <c r="GW161">
        <v>0</v>
      </c>
      <c r="GX161">
        <v>0</v>
      </c>
      <c r="GY161">
        <v>0</v>
      </c>
      <c r="GZ161">
        <v>0</v>
      </c>
      <c r="HA161">
        <v>0</v>
      </c>
      <c r="HB161">
        <v>0</v>
      </c>
      <c r="HC161">
        <v>0</v>
      </c>
      <c r="HD161">
        <v>0</v>
      </c>
      <c r="HE161">
        <v>0</v>
      </c>
      <c r="HF161">
        <v>0</v>
      </c>
      <c r="HG161">
        <v>0</v>
      </c>
      <c r="HH161">
        <v>0</v>
      </c>
      <c r="HI161">
        <v>0</v>
      </c>
      <c r="HJ161">
        <v>0</v>
      </c>
      <c r="HK161">
        <v>0</v>
      </c>
      <c r="HL161">
        <v>0</v>
      </c>
      <c r="HM161">
        <v>0</v>
      </c>
      <c r="HN161">
        <v>0</v>
      </c>
      <c r="HO161">
        <v>0</v>
      </c>
      <c r="HP161">
        <v>0</v>
      </c>
      <c r="HQ161">
        <v>0</v>
      </c>
      <c r="HR161">
        <v>0</v>
      </c>
      <c r="HS161">
        <v>0</v>
      </c>
      <c r="HT161">
        <v>0</v>
      </c>
      <c r="HU161">
        <v>0</v>
      </c>
      <c r="HV161">
        <v>0</v>
      </c>
      <c r="HW161">
        <v>0</v>
      </c>
      <c r="HX161">
        <v>0</v>
      </c>
      <c r="HY161">
        <v>0</v>
      </c>
      <c r="HZ161">
        <v>0</v>
      </c>
      <c r="IA161">
        <v>0</v>
      </c>
      <c r="IB161">
        <v>0</v>
      </c>
      <c r="IC161">
        <v>0</v>
      </c>
      <c r="ID161">
        <v>0</v>
      </c>
      <c r="IE161">
        <v>0</v>
      </c>
      <c r="IF161">
        <v>0</v>
      </c>
      <c r="IG161">
        <v>0</v>
      </c>
      <c r="IH161">
        <v>0</v>
      </c>
      <c r="II161">
        <v>0</v>
      </c>
      <c r="IJ161">
        <v>0</v>
      </c>
      <c r="IK161">
        <v>0</v>
      </c>
    </row>
    <row r="162" spans="1:245" hidden="1">
      <c r="A162" s="340"/>
      <c r="B162" t="s">
        <v>1024</v>
      </c>
      <c r="F162">
        <v>1</v>
      </c>
      <c r="H162">
        <v>37</v>
      </c>
      <c r="J162" t="str">
        <f t="shared" si="6"/>
        <v>SDH150137</v>
      </c>
      <c r="K162">
        <v>620</v>
      </c>
      <c r="M162" s="340"/>
      <c r="N162" t="s">
        <v>1024</v>
      </c>
      <c r="O162">
        <v>1</v>
      </c>
      <c r="P162">
        <v>37</v>
      </c>
      <c r="Q162" s="183" t="str">
        <f t="shared" si="7"/>
        <v>SDH150137</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10000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s="131"/>
      <c r="DZ162" s="340"/>
      <c r="EA162" t="s">
        <v>1024</v>
      </c>
      <c r="EB162">
        <v>1</v>
      </c>
      <c r="EC162">
        <v>37</v>
      </c>
      <c r="ED162" s="183" t="str">
        <f t="shared" si="8"/>
        <v>SDH150137</v>
      </c>
      <c r="EE162">
        <v>10000</v>
      </c>
      <c r="EF162">
        <v>10000</v>
      </c>
      <c r="EG162">
        <v>10000</v>
      </c>
      <c r="EH162">
        <v>10000</v>
      </c>
      <c r="EI162">
        <v>10000</v>
      </c>
      <c r="EJ162">
        <v>10000</v>
      </c>
      <c r="EK162">
        <v>10000</v>
      </c>
      <c r="EL162">
        <v>10000</v>
      </c>
      <c r="EM162">
        <v>10000</v>
      </c>
      <c r="EN162">
        <v>10000</v>
      </c>
      <c r="EO162">
        <v>10000</v>
      </c>
      <c r="EP162">
        <v>10000</v>
      </c>
      <c r="EQ162">
        <v>10000</v>
      </c>
      <c r="ER162">
        <v>10000</v>
      </c>
      <c r="ES162">
        <v>10000</v>
      </c>
      <c r="ET162">
        <v>10000</v>
      </c>
      <c r="EU162">
        <v>10000</v>
      </c>
      <c r="EV162">
        <v>10000</v>
      </c>
      <c r="EW162">
        <v>10000</v>
      </c>
      <c r="EX162">
        <v>10000</v>
      </c>
      <c r="EY162">
        <v>10000</v>
      </c>
      <c r="EZ162">
        <v>10000</v>
      </c>
      <c r="FA162">
        <v>10000</v>
      </c>
      <c r="FB162">
        <v>10000</v>
      </c>
      <c r="FC162">
        <v>10000</v>
      </c>
      <c r="FD162">
        <v>10000</v>
      </c>
      <c r="FE162">
        <v>10000</v>
      </c>
      <c r="FF162">
        <v>10000</v>
      </c>
      <c r="FG162">
        <v>10000</v>
      </c>
      <c r="FH162">
        <v>10000</v>
      </c>
      <c r="FI162">
        <v>0</v>
      </c>
      <c r="FJ162">
        <v>0</v>
      </c>
      <c r="FK162">
        <v>0</v>
      </c>
      <c r="FL162">
        <v>0</v>
      </c>
      <c r="FM162">
        <v>0</v>
      </c>
      <c r="FN162">
        <v>0</v>
      </c>
      <c r="FO162">
        <v>0</v>
      </c>
      <c r="FP162">
        <v>0</v>
      </c>
      <c r="FQ162">
        <v>0</v>
      </c>
      <c r="FR162">
        <v>0</v>
      </c>
      <c r="FS162">
        <v>0</v>
      </c>
      <c r="FT162">
        <v>0</v>
      </c>
      <c r="FU162">
        <v>0</v>
      </c>
      <c r="FV162">
        <v>0</v>
      </c>
      <c r="FW162">
        <v>0</v>
      </c>
      <c r="FX162">
        <v>0</v>
      </c>
      <c r="FY162">
        <v>0</v>
      </c>
      <c r="FZ162">
        <v>0</v>
      </c>
      <c r="GA162">
        <v>0</v>
      </c>
      <c r="GB162">
        <v>0</v>
      </c>
      <c r="GC162">
        <v>0</v>
      </c>
      <c r="GD162">
        <v>0</v>
      </c>
      <c r="GE162">
        <v>0</v>
      </c>
      <c r="GF162">
        <v>0</v>
      </c>
      <c r="GG162">
        <v>0</v>
      </c>
      <c r="GH162">
        <v>0</v>
      </c>
      <c r="GI162">
        <v>0</v>
      </c>
      <c r="GJ162">
        <v>0</v>
      </c>
      <c r="GK162">
        <v>0</v>
      </c>
      <c r="GL162">
        <v>0</v>
      </c>
      <c r="GM162">
        <v>0</v>
      </c>
      <c r="GN162">
        <v>0</v>
      </c>
      <c r="GO162">
        <v>0</v>
      </c>
      <c r="GP162">
        <v>0</v>
      </c>
      <c r="GQ162">
        <v>0</v>
      </c>
      <c r="GR162">
        <v>0</v>
      </c>
      <c r="GS162">
        <v>0</v>
      </c>
      <c r="GT162">
        <v>0</v>
      </c>
      <c r="GU162">
        <v>0</v>
      </c>
      <c r="GV162">
        <v>0</v>
      </c>
      <c r="GW162">
        <v>0</v>
      </c>
      <c r="GX162">
        <v>0</v>
      </c>
      <c r="GY162">
        <v>0</v>
      </c>
      <c r="GZ162">
        <v>0</v>
      </c>
      <c r="HA162">
        <v>0</v>
      </c>
      <c r="HB162">
        <v>0</v>
      </c>
      <c r="HC162">
        <v>0</v>
      </c>
      <c r="HD162">
        <v>0</v>
      </c>
      <c r="HE162">
        <v>0</v>
      </c>
      <c r="HF162">
        <v>0</v>
      </c>
      <c r="HG162">
        <v>0</v>
      </c>
      <c r="HH162">
        <v>0</v>
      </c>
      <c r="HI162">
        <v>0</v>
      </c>
      <c r="HJ162">
        <v>0</v>
      </c>
      <c r="HK162">
        <v>0</v>
      </c>
      <c r="HL162">
        <v>0</v>
      </c>
      <c r="HM162">
        <v>0</v>
      </c>
      <c r="HN162">
        <v>0</v>
      </c>
      <c r="HO162">
        <v>0</v>
      </c>
      <c r="HP162">
        <v>0</v>
      </c>
      <c r="HQ162">
        <v>0</v>
      </c>
      <c r="HR162">
        <v>0</v>
      </c>
      <c r="HS162">
        <v>0</v>
      </c>
      <c r="HT162">
        <v>0</v>
      </c>
      <c r="HU162">
        <v>0</v>
      </c>
      <c r="HV162">
        <v>0</v>
      </c>
      <c r="HW162">
        <v>0</v>
      </c>
      <c r="HX162">
        <v>0</v>
      </c>
      <c r="HY162">
        <v>0</v>
      </c>
      <c r="HZ162">
        <v>0</v>
      </c>
      <c r="IA162">
        <v>0</v>
      </c>
      <c r="IB162">
        <v>0</v>
      </c>
      <c r="IC162">
        <v>0</v>
      </c>
      <c r="ID162">
        <v>0</v>
      </c>
      <c r="IE162">
        <v>0</v>
      </c>
      <c r="IF162">
        <v>0</v>
      </c>
      <c r="IG162">
        <v>0</v>
      </c>
      <c r="IH162">
        <v>0</v>
      </c>
      <c r="II162">
        <v>0</v>
      </c>
      <c r="IJ162">
        <v>0</v>
      </c>
      <c r="IK162">
        <v>0</v>
      </c>
    </row>
    <row r="163" spans="1:245" hidden="1">
      <c r="A163" s="340"/>
      <c r="B163" t="s">
        <v>1024</v>
      </c>
      <c r="F163">
        <v>1</v>
      </c>
      <c r="H163">
        <v>38</v>
      </c>
      <c r="J163" t="str">
        <f t="shared" si="6"/>
        <v>SDH150138</v>
      </c>
      <c r="K163">
        <v>625</v>
      </c>
      <c r="M163" s="340"/>
      <c r="N163" t="s">
        <v>1024</v>
      </c>
      <c r="O163">
        <v>1</v>
      </c>
      <c r="P163">
        <v>38</v>
      </c>
      <c r="Q163" s="183" t="str">
        <f t="shared" si="7"/>
        <v>SDH150138</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10000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s="131"/>
      <c r="DZ163" s="340"/>
      <c r="EA163" t="s">
        <v>1024</v>
      </c>
      <c r="EB163">
        <v>1</v>
      </c>
      <c r="EC163">
        <v>38</v>
      </c>
      <c r="ED163" s="183" t="str">
        <f t="shared" si="8"/>
        <v>SDH150138</v>
      </c>
      <c r="EE163">
        <v>10000</v>
      </c>
      <c r="EF163">
        <v>10000</v>
      </c>
      <c r="EG163">
        <v>10000</v>
      </c>
      <c r="EH163">
        <v>10000</v>
      </c>
      <c r="EI163">
        <v>10000</v>
      </c>
      <c r="EJ163">
        <v>10000</v>
      </c>
      <c r="EK163">
        <v>10000</v>
      </c>
      <c r="EL163">
        <v>10000</v>
      </c>
      <c r="EM163">
        <v>10000</v>
      </c>
      <c r="EN163">
        <v>10000</v>
      </c>
      <c r="EO163">
        <v>10000</v>
      </c>
      <c r="EP163">
        <v>10000</v>
      </c>
      <c r="EQ163">
        <v>10000</v>
      </c>
      <c r="ER163">
        <v>10000</v>
      </c>
      <c r="ES163">
        <v>10000</v>
      </c>
      <c r="ET163">
        <v>10000</v>
      </c>
      <c r="EU163">
        <v>10000</v>
      </c>
      <c r="EV163">
        <v>10000</v>
      </c>
      <c r="EW163">
        <v>10000</v>
      </c>
      <c r="EX163">
        <v>10000</v>
      </c>
      <c r="EY163">
        <v>10000</v>
      </c>
      <c r="EZ163">
        <v>10000</v>
      </c>
      <c r="FA163">
        <v>10000</v>
      </c>
      <c r="FB163">
        <v>10000</v>
      </c>
      <c r="FC163">
        <v>10000</v>
      </c>
      <c r="FD163">
        <v>10000</v>
      </c>
      <c r="FE163">
        <v>10000</v>
      </c>
      <c r="FF163">
        <v>10000</v>
      </c>
      <c r="FG163">
        <v>10000</v>
      </c>
      <c r="FH163">
        <v>10000</v>
      </c>
      <c r="FI163">
        <v>0</v>
      </c>
      <c r="FJ163">
        <v>0</v>
      </c>
      <c r="FK163">
        <v>0</v>
      </c>
      <c r="FL163">
        <v>0</v>
      </c>
      <c r="FM163">
        <v>0</v>
      </c>
      <c r="FN163">
        <v>0</v>
      </c>
      <c r="FO163">
        <v>0</v>
      </c>
      <c r="FP163">
        <v>0</v>
      </c>
      <c r="FQ163">
        <v>0</v>
      </c>
      <c r="FR163">
        <v>0</v>
      </c>
      <c r="FS163">
        <v>0</v>
      </c>
      <c r="FT163">
        <v>0</v>
      </c>
      <c r="FU163">
        <v>0</v>
      </c>
      <c r="FV163">
        <v>0</v>
      </c>
      <c r="FW163">
        <v>0</v>
      </c>
      <c r="FX163">
        <v>0</v>
      </c>
      <c r="FY163">
        <v>0</v>
      </c>
      <c r="FZ163">
        <v>0</v>
      </c>
      <c r="GA163">
        <v>0</v>
      </c>
      <c r="GB163">
        <v>0</v>
      </c>
      <c r="GC163">
        <v>0</v>
      </c>
      <c r="GD163">
        <v>0</v>
      </c>
      <c r="GE163">
        <v>0</v>
      </c>
      <c r="GF163">
        <v>0</v>
      </c>
      <c r="GG163">
        <v>0</v>
      </c>
      <c r="GH163">
        <v>0</v>
      </c>
      <c r="GI163">
        <v>0</v>
      </c>
      <c r="GJ163">
        <v>0</v>
      </c>
      <c r="GK163">
        <v>0</v>
      </c>
      <c r="GL163">
        <v>0</v>
      </c>
      <c r="GM163">
        <v>0</v>
      </c>
      <c r="GN163">
        <v>0</v>
      </c>
      <c r="GO163">
        <v>0</v>
      </c>
      <c r="GP163">
        <v>0</v>
      </c>
      <c r="GQ163">
        <v>0</v>
      </c>
      <c r="GR163">
        <v>0</v>
      </c>
      <c r="GS163">
        <v>0</v>
      </c>
      <c r="GT163">
        <v>0</v>
      </c>
      <c r="GU163">
        <v>0</v>
      </c>
      <c r="GV163">
        <v>0</v>
      </c>
      <c r="GW163">
        <v>0</v>
      </c>
      <c r="GX163">
        <v>0</v>
      </c>
      <c r="GY163">
        <v>0</v>
      </c>
      <c r="GZ163">
        <v>0</v>
      </c>
      <c r="HA163">
        <v>0</v>
      </c>
      <c r="HB163">
        <v>0</v>
      </c>
      <c r="HC163">
        <v>0</v>
      </c>
      <c r="HD163">
        <v>0</v>
      </c>
      <c r="HE163">
        <v>0</v>
      </c>
      <c r="HF163">
        <v>0</v>
      </c>
      <c r="HG163">
        <v>0</v>
      </c>
      <c r="HH163">
        <v>0</v>
      </c>
      <c r="HI163">
        <v>0</v>
      </c>
      <c r="HJ163">
        <v>0</v>
      </c>
      <c r="HK163">
        <v>0</v>
      </c>
      <c r="HL163">
        <v>0</v>
      </c>
      <c r="HM163">
        <v>0</v>
      </c>
      <c r="HN163">
        <v>0</v>
      </c>
      <c r="HO163">
        <v>0</v>
      </c>
      <c r="HP163">
        <v>0</v>
      </c>
      <c r="HQ163">
        <v>0</v>
      </c>
      <c r="HR163">
        <v>0</v>
      </c>
      <c r="HS163">
        <v>0</v>
      </c>
      <c r="HT163">
        <v>0</v>
      </c>
      <c r="HU163">
        <v>0</v>
      </c>
      <c r="HV163">
        <v>0</v>
      </c>
      <c r="HW163">
        <v>0</v>
      </c>
      <c r="HX163">
        <v>0</v>
      </c>
      <c r="HY163">
        <v>0</v>
      </c>
      <c r="HZ163">
        <v>0</v>
      </c>
      <c r="IA163">
        <v>0</v>
      </c>
      <c r="IB163">
        <v>0</v>
      </c>
      <c r="IC163">
        <v>0</v>
      </c>
      <c r="ID163">
        <v>0</v>
      </c>
      <c r="IE163">
        <v>0</v>
      </c>
      <c r="IF163">
        <v>0</v>
      </c>
      <c r="IG163">
        <v>0</v>
      </c>
      <c r="IH163">
        <v>0</v>
      </c>
      <c r="II163">
        <v>0</v>
      </c>
      <c r="IJ163">
        <v>0</v>
      </c>
      <c r="IK163">
        <v>0</v>
      </c>
    </row>
    <row r="164" spans="1:245" hidden="1">
      <c r="A164" s="340"/>
      <c r="B164" t="s">
        <v>1024</v>
      </c>
      <c r="F164">
        <v>1</v>
      </c>
      <c r="H164">
        <v>39</v>
      </c>
      <c r="J164" t="str">
        <f t="shared" si="6"/>
        <v>SDH150139</v>
      </c>
      <c r="K164">
        <v>625</v>
      </c>
      <c r="M164" s="340"/>
      <c r="N164" t="s">
        <v>1024</v>
      </c>
      <c r="O164">
        <v>1</v>
      </c>
      <c r="P164">
        <v>39</v>
      </c>
      <c r="Q164" s="183" t="str">
        <f t="shared" si="7"/>
        <v>SDH150139</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10000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s="131"/>
      <c r="DZ164" s="340"/>
      <c r="EA164" t="s">
        <v>1024</v>
      </c>
      <c r="EB164">
        <v>1</v>
      </c>
      <c r="EC164">
        <v>39</v>
      </c>
      <c r="ED164" s="183" t="str">
        <f t="shared" si="8"/>
        <v>SDH150139</v>
      </c>
      <c r="EE164">
        <v>10000</v>
      </c>
      <c r="EF164">
        <v>10000</v>
      </c>
      <c r="EG164">
        <v>10000</v>
      </c>
      <c r="EH164">
        <v>10000</v>
      </c>
      <c r="EI164">
        <v>10000</v>
      </c>
      <c r="EJ164">
        <v>10000</v>
      </c>
      <c r="EK164">
        <v>10000</v>
      </c>
      <c r="EL164">
        <v>10000</v>
      </c>
      <c r="EM164">
        <v>10000</v>
      </c>
      <c r="EN164">
        <v>10000</v>
      </c>
      <c r="EO164">
        <v>10000</v>
      </c>
      <c r="EP164">
        <v>10000</v>
      </c>
      <c r="EQ164">
        <v>10000</v>
      </c>
      <c r="ER164">
        <v>10000</v>
      </c>
      <c r="ES164">
        <v>10000</v>
      </c>
      <c r="ET164">
        <v>10000</v>
      </c>
      <c r="EU164">
        <v>10000</v>
      </c>
      <c r="EV164">
        <v>10000</v>
      </c>
      <c r="EW164">
        <v>10000</v>
      </c>
      <c r="EX164">
        <v>10000</v>
      </c>
      <c r="EY164">
        <v>10000</v>
      </c>
      <c r="EZ164">
        <v>10000</v>
      </c>
      <c r="FA164">
        <v>10000</v>
      </c>
      <c r="FB164">
        <v>10000</v>
      </c>
      <c r="FC164">
        <v>10000</v>
      </c>
      <c r="FD164">
        <v>10000</v>
      </c>
      <c r="FE164">
        <v>10000</v>
      </c>
      <c r="FF164">
        <v>10000</v>
      </c>
      <c r="FG164">
        <v>10000</v>
      </c>
      <c r="FH164">
        <v>10000</v>
      </c>
      <c r="FI164">
        <v>0</v>
      </c>
      <c r="FJ164">
        <v>0</v>
      </c>
      <c r="FK164">
        <v>0</v>
      </c>
      <c r="FL164">
        <v>0</v>
      </c>
      <c r="FM164">
        <v>0</v>
      </c>
      <c r="FN164">
        <v>0</v>
      </c>
      <c r="FO164">
        <v>0</v>
      </c>
      <c r="FP164">
        <v>0</v>
      </c>
      <c r="FQ164">
        <v>0</v>
      </c>
      <c r="FR164">
        <v>0</v>
      </c>
      <c r="FS164">
        <v>0</v>
      </c>
      <c r="FT164">
        <v>0</v>
      </c>
      <c r="FU164">
        <v>0</v>
      </c>
      <c r="FV164">
        <v>0</v>
      </c>
      <c r="FW164">
        <v>0</v>
      </c>
      <c r="FX164">
        <v>0</v>
      </c>
      <c r="FY164">
        <v>0</v>
      </c>
      <c r="FZ164">
        <v>0</v>
      </c>
      <c r="GA164">
        <v>0</v>
      </c>
      <c r="GB164">
        <v>0</v>
      </c>
      <c r="GC164">
        <v>0</v>
      </c>
      <c r="GD164">
        <v>0</v>
      </c>
      <c r="GE164">
        <v>0</v>
      </c>
      <c r="GF164">
        <v>0</v>
      </c>
      <c r="GG164">
        <v>0</v>
      </c>
      <c r="GH164">
        <v>0</v>
      </c>
      <c r="GI164">
        <v>0</v>
      </c>
      <c r="GJ164">
        <v>0</v>
      </c>
      <c r="GK164">
        <v>0</v>
      </c>
      <c r="GL164">
        <v>0</v>
      </c>
      <c r="GM164">
        <v>0</v>
      </c>
      <c r="GN164">
        <v>0</v>
      </c>
      <c r="GO164">
        <v>0</v>
      </c>
      <c r="GP164">
        <v>0</v>
      </c>
      <c r="GQ164">
        <v>0</v>
      </c>
      <c r="GR164">
        <v>0</v>
      </c>
      <c r="GS164">
        <v>0</v>
      </c>
      <c r="GT164">
        <v>0</v>
      </c>
      <c r="GU164">
        <v>0</v>
      </c>
      <c r="GV164">
        <v>0</v>
      </c>
      <c r="GW164">
        <v>0</v>
      </c>
      <c r="GX164">
        <v>0</v>
      </c>
      <c r="GY164">
        <v>0</v>
      </c>
      <c r="GZ164">
        <v>0</v>
      </c>
      <c r="HA164">
        <v>0</v>
      </c>
      <c r="HB164">
        <v>0</v>
      </c>
      <c r="HC164">
        <v>0</v>
      </c>
      <c r="HD164">
        <v>0</v>
      </c>
      <c r="HE164">
        <v>0</v>
      </c>
      <c r="HF164">
        <v>0</v>
      </c>
      <c r="HG164">
        <v>0</v>
      </c>
      <c r="HH164">
        <v>0</v>
      </c>
      <c r="HI164">
        <v>0</v>
      </c>
      <c r="HJ164">
        <v>0</v>
      </c>
      <c r="HK164">
        <v>0</v>
      </c>
      <c r="HL164">
        <v>0</v>
      </c>
      <c r="HM164">
        <v>0</v>
      </c>
      <c r="HN164">
        <v>0</v>
      </c>
      <c r="HO164">
        <v>0</v>
      </c>
      <c r="HP164">
        <v>0</v>
      </c>
      <c r="HQ164">
        <v>0</v>
      </c>
      <c r="HR164">
        <v>0</v>
      </c>
      <c r="HS164">
        <v>0</v>
      </c>
      <c r="HT164">
        <v>0</v>
      </c>
      <c r="HU164">
        <v>0</v>
      </c>
      <c r="HV164">
        <v>0</v>
      </c>
      <c r="HW164">
        <v>0</v>
      </c>
      <c r="HX164">
        <v>0</v>
      </c>
      <c r="HY164">
        <v>0</v>
      </c>
      <c r="HZ164">
        <v>0</v>
      </c>
      <c r="IA164">
        <v>0</v>
      </c>
      <c r="IB164">
        <v>0</v>
      </c>
      <c r="IC164">
        <v>0</v>
      </c>
      <c r="ID164">
        <v>0</v>
      </c>
      <c r="IE164">
        <v>0</v>
      </c>
      <c r="IF164">
        <v>0</v>
      </c>
      <c r="IG164">
        <v>0</v>
      </c>
      <c r="IH164">
        <v>0</v>
      </c>
      <c r="II164">
        <v>0</v>
      </c>
      <c r="IJ164">
        <v>0</v>
      </c>
      <c r="IK164">
        <v>0</v>
      </c>
    </row>
    <row r="165" spans="1:245" hidden="1">
      <c r="A165" s="340"/>
      <c r="B165" t="s">
        <v>1024</v>
      </c>
      <c r="F165">
        <v>1</v>
      </c>
      <c r="H165">
        <v>40</v>
      </c>
      <c r="J165" t="str">
        <f t="shared" si="6"/>
        <v>SDH150140</v>
      </c>
      <c r="K165">
        <v>630</v>
      </c>
      <c r="M165" s="340"/>
      <c r="N165" t="s">
        <v>1024</v>
      </c>
      <c r="O165">
        <v>1</v>
      </c>
      <c r="P165">
        <v>40</v>
      </c>
      <c r="Q165" s="183" t="str">
        <f t="shared" si="7"/>
        <v>SDH150140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10017</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s="131"/>
      <c r="DZ165" s="340"/>
      <c r="EA165" t="s">
        <v>1024</v>
      </c>
      <c r="EB165">
        <v>1</v>
      </c>
      <c r="EC165">
        <v>40</v>
      </c>
      <c r="ED165" s="183" t="str">
        <f t="shared" si="8"/>
        <v>SDH150140</v>
      </c>
      <c r="EE165">
        <v>10000</v>
      </c>
      <c r="EF165">
        <v>10000</v>
      </c>
      <c r="EG165">
        <v>10000</v>
      </c>
      <c r="EH165">
        <v>10000</v>
      </c>
      <c r="EI165">
        <v>10000</v>
      </c>
      <c r="EJ165">
        <v>10000</v>
      </c>
      <c r="EK165">
        <v>10000</v>
      </c>
      <c r="EL165">
        <v>10000</v>
      </c>
      <c r="EM165">
        <v>10000</v>
      </c>
      <c r="EN165">
        <v>10000</v>
      </c>
      <c r="EO165">
        <v>10000</v>
      </c>
      <c r="EP165">
        <v>10000</v>
      </c>
      <c r="EQ165">
        <v>10000</v>
      </c>
      <c r="ER165">
        <v>10000</v>
      </c>
      <c r="ES165">
        <v>10017</v>
      </c>
      <c r="ET165">
        <v>10017</v>
      </c>
      <c r="EU165">
        <v>10017</v>
      </c>
      <c r="EV165">
        <v>10017</v>
      </c>
      <c r="EW165">
        <v>10017</v>
      </c>
      <c r="EX165">
        <v>10017</v>
      </c>
      <c r="EY165">
        <v>10017</v>
      </c>
      <c r="EZ165">
        <v>10017</v>
      </c>
      <c r="FA165">
        <v>10017</v>
      </c>
      <c r="FB165">
        <v>10017</v>
      </c>
      <c r="FC165">
        <v>10017</v>
      </c>
      <c r="FD165">
        <v>10017</v>
      </c>
      <c r="FE165">
        <v>10017</v>
      </c>
      <c r="FF165">
        <v>10017</v>
      </c>
      <c r="FG165">
        <v>10017</v>
      </c>
      <c r="FH165">
        <v>10017</v>
      </c>
      <c r="FI165">
        <v>0</v>
      </c>
      <c r="FJ165">
        <v>0</v>
      </c>
      <c r="FK165">
        <v>0</v>
      </c>
      <c r="FL165">
        <v>0</v>
      </c>
      <c r="FM165">
        <v>0</v>
      </c>
      <c r="FN165">
        <v>0</v>
      </c>
      <c r="FO165">
        <v>0</v>
      </c>
      <c r="FP165">
        <v>0</v>
      </c>
      <c r="FQ165">
        <v>0</v>
      </c>
      <c r="FR165">
        <v>0</v>
      </c>
      <c r="FS165">
        <v>0</v>
      </c>
      <c r="FT165">
        <v>0</v>
      </c>
      <c r="FU165">
        <v>0</v>
      </c>
      <c r="FV165">
        <v>0</v>
      </c>
      <c r="FW165">
        <v>0</v>
      </c>
      <c r="FX165">
        <v>0</v>
      </c>
      <c r="FY165">
        <v>0</v>
      </c>
      <c r="FZ165">
        <v>0</v>
      </c>
      <c r="GA165">
        <v>0</v>
      </c>
      <c r="GB165">
        <v>0</v>
      </c>
      <c r="GC165">
        <v>0</v>
      </c>
      <c r="GD165">
        <v>0</v>
      </c>
      <c r="GE165">
        <v>0</v>
      </c>
      <c r="GF165">
        <v>0</v>
      </c>
      <c r="GG165">
        <v>0</v>
      </c>
      <c r="GH165">
        <v>0</v>
      </c>
      <c r="GI165">
        <v>0</v>
      </c>
      <c r="GJ165">
        <v>0</v>
      </c>
      <c r="GK165">
        <v>0</v>
      </c>
      <c r="GL165">
        <v>0</v>
      </c>
      <c r="GM165">
        <v>0</v>
      </c>
      <c r="GN165">
        <v>0</v>
      </c>
      <c r="GO165">
        <v>0</v>
      </c>
      <c r="GP165">
        <v>0</v>
      </c>
      <c r="GQ165">
        <v>0</v>
      </c>
      <c r="GR165">
        <v>0</v>
      </c>
      <c r="GS165">
        <v>0</v>
      </c>
      <c r="GT165">
        <v>0</v>
      </c>
      <c r="GU165">
        <v>0</v>
      </c>
      <c r="GV165">
        <v>0</v>
      </c>
      <c r="GW165">
        <v>0</v>
      </c>
      <c r="GX165">
        <v>0</v>
      </c>
      <c r="GY165">
        <v>0</v>
      </c>
      <c r="GZ165">
        <v>0</v>
      </c>
      <c r="HA165">
        <v>0</v>
      </c>
      <c r="HB165">
        <v>0</v>
      </c>
      <c r="HC165">
        <v>0</v>
      </c>
      <c r="HD165">
        <v>0</v>
      </c>
      <c r="HE165">
        <v>0</v>
      </c>
      <c r="HF165">
        <v>0</v>
      </c>
      <c r="HG165">
        <v>0</v>
      </c>
      <c r="HH165">
        <v>0</v>
      </c>
      <c r="HI165">
        <v>0</v>
      </c>
      <c r="HJ165">
        <v>0</v>
      </c>
      <c r="HK165">
        <v>0</v>
      </c>
      <c r="HL165">
        <v>0</v>
      </c>
      <c r="HM165">
        <v>0</v>
      </c>
      <c r="HN165">
        <v>0</v>
      </c>
      <c r="HO165">
        <v>0</v>
      </c>
      <c r="HP165">
        <v>0</v>
      </c>
      <c r="HQ165">
        <v>0</v>
      </c>
      <c r="HR165">
        <v>0</v>
      </c>
      <c r="HS165">
        <v>0</v>
      </c>
      <c r="HT165">
        <v>0</v>
      </c>
      <c r="HU165">
        <v>0</v>
      </c>
      <c r="HV165">
        <v>0</v>
      </c>
      <c r="HW165">
        <v>0</v>
      </c>
      <c r="HX165">
        <v>0</v>
      </c>
      <c r="HY165">
        <v>0</v>
      </c>
      <c r="HZ165">
        <v>0</v>
      </c>
      <c r="IA165">
        <v>0</v>
      </c>
      <c r="IB165">
        <v>0</v>
      </c>
      <c r="IC165">
        <v>0</v>
      </c>
      <c r="ID165">
        <v>0</v>
      </c>
      <c r="IE165">
        <v>0</v>
      </c>
      <c r="IF165">
        <v>0</v>
      </c>
      <c r="IG165">
        <v>0</v>
      </c>
      <c r="IH165">
        <v>0</v>
      </c>
      <c r="II165">
        <v>0</v>
      </c>
      <c r="IJ165">
        <v>0</v>
      </c>
      <c r="IK165">
        <v>0</v>
      </c>
    </row>
    <row r="166" spans="1:245" hidden="1">
      <c r="A166" s="340"/>
      <c r="B166" t="s">
        <v>1024</v>
      </c>
      <c r="F166">
        <v>1</v>
      </c>
      <c r="H166">
        <v>41</v>
      </c>
      <c r="J166" t="str">
        <f t="shared" si="6"/>
        <v>SDH150141</v>
      </c>
      <c r="K166">
        <v>645</v>
      </c>
      <c r="M166" s="340"/>
      <c r="N166" t="s">
        <v>1024</v>
      </c>
      <c r="O166">
        <v>1</v>
      </c>
      <c r="P166">
        <v>41</v>
      </c>
      <c r="Q166" s="183" t="str">
        <f t="shared" si="7"/>
        <v>SDH150141</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10255.5</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Y166" s="131"/>
      <c r="DZ166" s="340"/>
      <c r="EA166" t="s">
        <v>1024</v>
      </c>
      <c r="EB166">
        <v>1</v>
      </c>
      <c r="EC166">
        <v>41</v>
      </c>
      <c r="ED166" s="183" t="str">
        <f t="shared" si="8"/>
        <v>SDH150141</v>
      </c>
      <c r="EE166">
        <v>10000</v>
      </c>
      <c r="EF166">
        <v>10000</v>
      </c>
      <c r="EG166">
        <v>10000</v>
      </c>
      <c r="EH166">
        <v>10000</v>
      </c>
      <c r="EI166">
        <v>10000</v>
      </c>
      <c r="EJ166">
        <v>10000</v>
      </c>
      <c r="EK166">
        <v>10000</v>
      </c>
      <c r="EL166">
        <v>10000</v>
      </c>
      <c r="EM166">
        <v>10000</v>
      </c>
      <c r="EN166">
        <v>10000</v>
      </c>
      <c r="EO166">
        <v>10000</v>
      </c>
      <c r="EP166">
        <v>10000</v>
      </c>
      <c r="EQ166">
        <v>10000</v>
      </c>
      <c r="ER166">
        <v>10000</v>
      </c>
      <c r="ES166">
        <v>10255.5</v>
      </c>
      <c r="ET166">
        <v>10255.5</v>
      </c>
      <c r="EU166">
        <v>10255.5</v>
      </c>
      <c r="EV166">
        <v>10255.5</v>
      </c>
      <c r="EW166">
        <v>10255.5</v>
      </c>
      <c r="EX166">
        <v>10255.5</v>
      </c>
      <c r="EY166">
        <v>10255.5</v>
      </c>
      <c r="EZ166">
        <v>10255.5</v>
      </c>
      <c r="FA166">
        <v>10255.5</v>
      </c>
      <c r="FB166">
        <v>10255.5</v>
      </c>
      <c r="FC166">
        <v>10255.5</v>
      </c>
      <c r="FD166">
        <v>10255.5</v>
      </c>
      <c r="FE166">
        <v>10255.5</v>
      </c>
      <c r="FF166">
        <v>10255.5</v>
      </c>
      <c r="FG166">
        <v>10255.5</v>
      </c>
      <c r="FH166">
        <v>10255.5</v>
      </c>
      <c r="FI166">
        <v>0</v>
      </c>
      <c r="FJ166">
        <v>0</v>
      </c>
      <c r="FK166">
        <v>0</v>
      </c>
      <c r="FL166">
        <v>0</v>
      </c>
      <c r="FM166">
        <v>0</v>
      </c>
      <c r="FN166">
        <v>0</v>
      </c>
      <c r="FO166">
        <v>0</v>
      </c>
      <c r="FP166">
        <v>0</v>
      </c>
      <c r="FQ166">
        <v>0</v>
      </c>
      <c r="FR166">
        <v>0</v>
      </c>
      <c r="FS166">
        <v>0</v>
      </c>
      <c r="FT166">
        <v>0</v>
      </c>
      <c r="FU166">
        <v>0</v>
      </c>
      <c r="FV166">
        <v>0</v>
      </c>
      <c r="FW166">
        <v>0</v>
      </c>
      <c r="FX166">
        <v>0</v>
      </c>
      <c r="FY166">
        <v>0</v>
      </c>
      <c r="FZ166">
        <v>0</v>
      </c>
      <c r="GA166">
        <v>0</v>
      </c>
      <c r="GB166">
        <v>0</v>
      </c>
      <c r="GC166">
        <v>0</v>
      </c>
      <c r="GD166">
        <v>0</v>
      </c>
      <c r="GE166">
        <v>0</v>
      </c>
      <c r="GF166">
        <v>0</v>
      </c>
      <c r="GG166">
        <v>0</v>
      </c>
      <c r="GH166">
        <v>0</v>
      </c>
      <c r="GI166">
        <v>0</v>
      </c>
      <c r="GJ166">
        <v>0</v>
      </c>
      <c r="GK166">
        <v>0</v>
      </c>
      <c r="GL166">
        <v>0</v>
      </c>
      <c r="GM166">
        <v>0</v>
      </c>
      <c r="GN166">
        <v>0</v>
      </c>
      <c r="GO166">
        <v>0</v>
      </c>
      <c r="GP166">
        <v>0</v>
      </c>
      <c r="GQ166">
        <v>0</v>
      </c>
      <c r="GR166">
        <v>0</v>
      </c>
      <c r="GS166">
        <v>0</v>
      </c>
      <c r="GT166">
        <v>0</v>
      </c>
      <c r="GU166">
        <v>0</v>
      </c>
      <c r="GV166">
        <v>0</v>
      </c>
      <c r="GW166">
        <v>0</v>
      </c>
      <c r="GX166">
        <v>0</v>
      </c>
      <c r="GY166">
        <v>0</v>
      </c>
      <c r="GZ166">
        <v>0</v>
      </c>
      <c r="HA166">
        <v>0</v>
      </c>
      <c r="HB166">
        <v>0</v>
      </c>
      <c r="HC166">
        <v>0</v>
      </c>
      <c r="HD166">
        <v>0</v>
      </c>
      <c r="HE166">
        <v>0</v>
      </c>
      <c r="HF166">
        <v>0</v>
      </c>
      <c r="HG166">
        <v>0</v>
      </c>
      <c r="HH166">
        <v>0</v>
      </c>
      <c r="HI166">
        <v>0</v>
      </c>
      <c r="HJ166">
        <v>0</v>
      </c>
      <c r="HK166">
        <v>0</v>
      </c>
      <c r="HL166">
        <v>0</v>
      </c>
      <c r="HM166">
        <v>0</v>
      </c>
      <c r="HN166">
        <v>0</v>
      </c>
      <c r="HO166">
        <v>0</v>
      </c>
      <c r="HP166">
        <v>0</v>
      </c>
      <c r="HQ166">
        <v>0</v>
      </c>
      <c r="HR166">
        <v>0</v>
      </c>
      <c r="HS166">
        <v>0</v>
      </c>
      <c r="HT166">
        <v>0</v>
      </c>
      <c r="HU166">
        <v>0</v>
      </c>
      <c r="HV166">
        <v>0</v>
      </c>
      <c r="HW166">
        <v>0</v>
      </c>
      <c r="HX166">
        <v>0</v>
      </c>
      <c r="HY166">
        <v>0</v>
      </c>
      <c r="HZ166">
        <v>0</v>
      </c>
      <c r="IA166">
        <v>0</v>
      </c>
      <c r="IB166">
        <v>0</v>
      </c>
      <c r="IC166">
        <v>0</v>
      </c>
      <c r="ID166">
        <v>0</v>
      </c>
      <c r="IE166">
        <v>0</v>
      </c>
      <c r="IF166">
        <v>0</v>
      </c>
      <c r="IG166">
        <v>0</v>
      </c>
      <c r="IH166">
        <v>0</v>
      </c>
      <c r="II166">
        <v>0</v>
      </c>
      <c r="IJ166">
        <v>0</v>
      </c>
      <c r="IK166">
        <v>0</v>
      </c>
    </row>
    <row r="167" spans="1:245" hidden="1">
      <c r="A167" s="340"/>
      <c r="B167" t="s">
        <v>1024</v>
      </c>
      <c r="F167">
        <v>1</v>
      </c>
      <c r="H167">
        <v>42</v>
      </c>
      <c r="J167" t="str">
        <f t="shared" si="6"/>
        <v>SDH150142</v>
      </c>
      <c r="K167">
        <v>675</v>
      </c>
      <c r="M167" s="340"/>
      <c r="N167" t="s">
        <v>1024</v>
      </c>
      <c r="O167">
        <v>1</v>
      </c>
      <c r="P167">
        <v>42</v>
      </c>
      <c r="Q167" s="183" t="str">
        <f t="shared" si="7"/>
        <v>SDH150142</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10732.5</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s="131"/>
      <c r="DZ167" s="340"/>
      <c r="EA167" t="s">
        <v>1024</v>
      </c>
      <c r="EB167">
        <v>1</v>
      </c>
      <c r="EC167">
        <v>42</v>
      </c>
      <c r="ED167" s="183" t="str">
        <f t="shared" si="8"/>
        <v>SDH150142</v>
      </c>
      <c r="EE167">
        <v>10000</v>
      </c>
      <c r="EF167">
        <v>10000</v>
      </c>
      <c r="EG167">
        <v>10000</v>
      </c>
      <c r="EH167">
        <v>10000</v>
      </c>
      <c r="EI167">
        <v>10000</v>
      </c>
      <c r="EJ167">
        <v>10000</v>
      </c>
      <c r="EK167">
        <v>10000</v>
      </c>
      <c r="EL167">
        <v>10000</v>
      </c>
      <c r="EM167">
        <v>10000</v>
      </c>
      <c r="EN167">
        <v>10000</v>
      </c>
      <c r="EO167">
        <v>10000</v>
      </c>
      <c r="EP167">
        <v>10000</v>
      </c>
      <c r="EQ167">
        <v>10000</v>
      </c>
      <c r="ER167">
        <v>10017</v>
      </c>
      <c r="ES167">
        <v>10732.5</v>
      </c>
      <c r="ET167">
        <v>10732.5</v>
      </c>
      <c r="EU167">
        <v>10732.5</v>
      </c>
      <c r="EV167">
        <v>10732.5</v>
      </c>
      <c r="EW167">
        <v>10732.5</v>
      </c>
      <c r="EX167">
        <v>10732.5</v>
      </c>
      <c r="EY167">
        <v>10732.5</v>
      </c>
      <c r="EZ167">
        <v>10732.5</v>
      </c>
      <c r="FA167">
        <v>10732.5</v>
      </c>
      <c r="FB167">
        <v>10732.5</v>
      </c>
      <c r="FC167">
        <v>10732.5</v>
      </c>
      <c r="FD167">
        <v>10732.5</v>
      </c>
      <c r="FE167">
        <v>10732.5</v>
      </c>
      <c r="FF167">
        <v>10732.5</v>
      </c>
      <c r="FG167">
        <v>10732.5</v>
      </c>
      <c r="FH167">
        <v>10732.5</v>
      </c>
      <c r="FI167">
        <v>0</v>
      </c>
      <c r="FJ167">
        <v>0</v>
      </c>
      <c r="FK167">
        <v>0</v>
      </c>
      <c r="FL167">
        <v>0</v>
      </c>
      <c r="FM167">
        <v>0</v>
      </c>
      <c r="FN167">
        <v>0</v>
      </c>
      <c r="FO167">
        <v>0</v>
      </c>
      <c r="FP167">
        <v>0</v>
      </c>
      <c r="FQ167">
        <v>0</v>
      </c>
      <c r="FR167">
        <v>0</v>
      </c>
      <c r="FS167">
        <v>0</v>
      </c>
      <c r="FT167">
        <v>0</v>
      </c>
      <c r="FU167">
        <v>0</v>
      </c>
      <c r="FV167">
        <v>0</v>
      </c>
      <c r="FW167">
        <v>0</v>
      </c>
      <c r="FX167">
        <v>0</v>
      </c>
      <c r="FY167">
        <v>0</v>
      </c>
      <c r="FZ167">
        <v>0</v>
      </c>
      <c r="GA167">
        <v>0</v>
      </c>
      <c r="GB167">
        <v>0</v>
      </c>
      <c r="GC167">
        <v>0</v>
      </c>
      <c r="GD167">
        <v>0</v>
      </c>
      <c r="GE167">
        <v>0</v>
      </c>
      <c r="GF167">
        <v>0</v>
      </c>
      <c r="GG167">
        <v>0</v>
      </c>
      <c r="GH167">
        <v>0</v>
      </c>
      <c r="GI167">
        <v>0</v>
      </c>
      <c r="GJ167">
        <v>0</v>
      </c>
      <c r="GK167">
        <v>0</v>
      </c>
      <c r="GL167">
        <v>0</v>
      </c>
      <c r="GM167">
        <v>0</v>
      </c>
      <c r="GN167">
        <v>0</v>
      </c>
      <c r="GO167">
        <v>0</v>
      </c>
      <c r="GP167">
        <v>0</v>
      </c>
      <c r="GQ167">
        <v>0</v>
      </c>
      <c r="GR167">
        <v>0</v>
      </c>
      <c r="GS167">
        <v>0</v>
      </c>
      <c r="GT167">
        <v>0</v>
      </c>
      <c r="GU167">
        <v>0</v>
      </c>
      <c r="GV167">
        <v>0</v>
      </c>
      <c r="GW167">
        <v>0</v>
      </c>
      <c r="GX167">
        <v>0</v>
      </c>
      <c r="GY167">
        <v>0</v>
      </c>
      <c r="GZ167">
        <v>0</v>
      </c>
      <c r="HA167">
        <v>0</v>
      </c>
      <c r="HB167">
        <v>0</v>
      </c>
      <c r="HC167">
        <v>0</v>
      </c>
      <c r="HD167">
        <v>0</v>
      </c>
      <c r="HE167">
        <v>0</v>
      </c>
      <c r="HF167">
        <v>0</v>
      </c>
      <c r="HG167">
        <v>0</v>
      </c>
      <c r="HH167">
        <v>0</v>
      </c>
      <c r="HI167">
        <v>0</v>
      </c>
      <c r="HJ167">
        <v>0</v>
      </c>
      <c r="HK167">
        <v>0</v>
      </c>
      <c r="HL167">
        <v>0</v>
      </c>
      <c r="HM167">
        <v>0</v>
      </c>
      <c r="HN167">
        <v>0</v>
      </c>
      <c r="HO167">
        <v>0</v>
      </c>
      <c r="HP167">
        <v>0</v>
      </c>
      <c r="HQ167">
        <v>0</v>
      </c>
      <c r="HR167">
        <v>0</v>
      </c>
      <c r="HS167">
        <v>0</v>
      </c>
      <c r="HT167">
        <v>0</v>
      </c>
      <c r="HU167">
        <v>0</v>
      </c>
      <c r="HV167">
        <v>0</v>
      </c>
      <c r="HW167">
        <v>0</v>
      </c>
      <c r="HX167">
        <v>0</v>
      </c>
      <c r="HY167">
        <v>0</v>
      </c>
      <c r="HZ167">
        <v>0</v>
      </c>
      <c r="IA167">
        <v>0</v>
      </c>
      <c r="IB167">
        <v>0</v>
      </c>
      <c r="IC167">
        <v>0</v>
      </c>
      <c r="ID167">
        <v>0</v>
      </c>
      <c r="IE167">
        <v>0</v>
      </c>
      <c r="IF167">
        <v>0</v>
      </c>
      <c r="IG167">
        <v>0</v>
      </c>
      <c r="IH167">
        <v>0</v>
      </c>
      <c r="II167">
        <v>0</v>
      </c>
      <c r="IJ167">
        <v>0</v>
      </c>
      <c r="IK167">
        <v>0</v>
      </c>
    </row>
    <row r="168" spans="1:245" hidden="1">
      <c r="A168" s="340"/>
      <c r="B168" t="s">
        <v>1024</v>
      </c>
      <c r="F168">
        <v>1</v>
      </c>
      <c r="H168">
        <v>43</v>
      </c>
      <c r="J168" t="str">
        <f t="shared" si="6"/>
        <v>SDH150143</v>
      </c>
      <c r="K168">
        <v>720</v>
      </c>
      <c r="M168" s="340"/>
      <c r="N168" t="s">
        <v>1024</v>
      </c>
      <c r="O168">
        <v>1</v>
      </c>
      <c r="P168">
        <v>43</v>
      </c>
      <c r="Q168" s="183" t="str">
        <f t="shared" si="7"/>
        <v>SDH150143</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11448</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s="131"/>
      <c r="DZ168" s="340"/>
      <c r="EA168" t="s">
        <v>1024</v>
      </c>
      <c r="EB168">
        <v>1</v>
      </c>
      <c r="EC168">
        <v>43</v>
      </c>
      <c r="ED168" s="183" t="str">
        <f t="shared" si="8"/>
        <v>SDH150143</v>
      </c>
      <c r="EE168">
        <v>10000</v>
      </c>
      <c r="EF168">
        <v>10000</v>
      </c>
      <c r="EG168">
        <v>10000</v>
      </c>
      <c r="EH168">
        <v>10000</v>
      </c>
      <c r="EI168">
        <v>10000</v>
      </c>
      <c r="EJ168">
        <v>10000</v>
      </c>
      <c r="EK168">
        <v>10000</v>
      </c>
      <c r="EL168">
        <v>10000</v>
      </c>
      <c r="EM168">
        <v>10000</v>
      </c>
      <c r="EN168">
        <v>10000</v>
      </c>
      <c r="EO168">
        <v>10000</v>
      </c>
      <c r="EP168">
        <v>10000</v>
      </c>
      <c r="EQ168">
        <v>10000</v>
      </c>
      <c r="ER168">
        <v>10684.8</v>
      </c>
      <c r="ES168">
        <v>11448</v>
      </c>
      <c r="ET168">
        <v>11448</v>
      </c>
      <c r="EU168">
        <v>11448</v>
      </c>
      <c r="EV168">
        <v>11448</v>
      </c>
      <c r="EW168">
        <v>11448</v>
      </c>
      <c r="EX168">
        <v>11448</v>
      </c>
      <c r="EY168">
        <v>11448</v>
      </c>
      <c r="EZ168">
        <v>11448</v>
      </c>
      <c r="FA168">
        <v>11448</v>
      </c>
      <c r="FB168">
        <v>11448</v>
      </c>
      <c r="FC168">
        <v>11448</v>
      </c>
      <c r="FD168">
        <v>11448</v>
      </c>
      <c r="FE168">
        <v>11448</v>
      </c>
      <c r="FF168">
        <v>11448</v>
      </c>
      <c r="FG168">
        <v>11448</v>
      </c>
      <c r="FH168">
        <v>11448</v>
      </c>
      <c r="FI168">
        <v>0</v>
      </c>
      <c r="FJ168">
        <v>0</v>
      </c>
      <c r="FK168">
        <v>0</v>
      </c>
      <c r="FL168">
        <v>0</v>
      </c>
      <c r="FM168">
        <v>0</v>
      </c>
      <c r="FN168">
        <v>0</v>
      </c>
      <c r="FO168">
        <v>0</v>
      </c>
      <c r="FP168">
        <v>0</v>
      </c>
      <c r="FQ168">
        <v>0</v>
      </c>
      <c r="FR168">
        <v>0</v>
      </c>
      <c r="FS168">
        <v>0</v>
      </c>
      <c r="FT168">
        <v>0</v>
      </c>
      <c r="FU168">
        <v>0</v>
      </c>
      <c r="FV168">
        <v>0</v>
      </c>
      <c r="FW168">
        <v>0</v>
      </c>
      <c r="FX168">
        <v>0</v>
      </c>
      <c r="FY168">
        <v>0</v>
      </c>
      <c r="FZ168">
        <v>0</v>
      </c>
      <c r="GA168">
        <v>0</v>
      </c>
      <c r="GB168">
        <v>0</v>
      </c>
      <c r="GC168">
        <v>0</v>
      </c>
      <c r="GD168">
        <v>0</v>
      </c>
      <c r="GE168">
        <v>0</v>
      </c>
      <c r="GF168">
        <v>0</v>
      </c>
      <c r="GG168">
        <v>0</v>
      </c>
      <c r="GH168">
        <v>0</v>
      </c>
      <c r="GI168">
        <v>0</v>
      </c>
      <c r="GJ168">
        <v>0</v>
      </c>
      <c r="GK168">
        <v>0</v>
      </c>
      <c r="GL168">
        <v>0</v>
      </c>
      <c r="GM168">
        <v>0</v>
      </c>
      <c r="GN168">
        <v>0</v>
      </c>
      <c r="GO168">
        <v>0</v>
      </c>
      <c r="GP168">
        <v>0</v>
      </c>
      <c r="GQ168">
        <v>0</v>
      </c>
      <c r="GR168">
        <v>0</v>
      </c>
      <c r="GS168">
        <v>0</v>
      </c>
      <c r="GT168">
        <v>0</v>
      </c>
      <c r="GU168">
        <v>0</v>
      </c>
      <c r="GV168">
        <v>0</v>
      </c>
      <c r="GW168">
        <v>0</v>
      </c>
      <c r="GX168">
        <v>0</v>
      </c>
      <c r="GY168">
        <v>0</v>
      </c>
      <c r="GZ168">
        <v>0</v>
      </c>
      <c r="HA168">
        <v>0</v>
      </c>
      <c r="HB168">
        <v>0</v>
      </c>
      <c r="HC168">
        <v>0</v>
      </c>
      <c r="HD168">
        <v>0</v>
      </c>
      <c r="HE168">
        <v>0</v>
      </c>
      <c r="HF168">
        <v>0</v>
      </c>
      <c r="HG168">
        <v>0</v>
      </c>
      <c r="HH168">
        <v>0</v>
      </c>
      <c r="HI168">
        <v>0</v>
      </c>
      <c r="HJ168">
        <v>0</v>
      </c>
      <c r="HK168">
        <v>0</v>
      </c>
      <c r="HL168">
        <v>0</v>
      </c>
      <c r="HM168">
        <v>0</v>
      </c>
      <c r="HN168">
        <v>0</v>
      </c>
      <c r="HO168">
        <v>0</v>
      </c>
      <c r="HP168">
        <v>0</v>
      </c>
      <c r="HQ168">
        <v>0</v>
      </c>
      <c r="HR168">
        <v>0</v>
      </c>
      <c r="HS168">
        <v>0</v>
      </c>
      <c r="HT168">
        <v>0</v>
      </c>
      <c r="HU168">
        <v>0</v>
      </c>
      <c r="HV168">
        <v>0</v>
      </c>
      <c r="HW168">
        <v>0</v>
      </c>
      <c r="HX168">
        <v>0</v>
      </c>
      <c r="HY168">
        <v>0</v>
      </c>
      <c r="HZ168">
        <v>0</v>
      </c>
      <c r="IA168">
        <v>0</v>
      </c>
      <c r="IB168">
        <v>0</v>
      </c>
      <c r="IC168">
        <v>0</v>
      </c>
      <c r="ID168">
        <v>0</v>
      </c>
      <c r="IE168">
        <v>0</v>
      </c>
      <c r="IF168">
        <v>0</v>
      </c>
      <c r="IG168">
        <v>0</v>
      </c>
      <c r="IH168">
        <v>0</v>
      </c>
      <c r="II168">
        <v>0</v>
      </c>
      <c r="IJ168">
        <v>0</v>
      </c>
      <c r="IK168">
        <v>0</v>
      </c>
    </row>
    <row r="169" spans="1:245" hidden="1">
      <c r="A169" s="340"/>
      <c r="B169" t="s">
        <v>1024</v>
      </c>
      <c r="F169">
        <v>1</v>
      </c>
      <c r="H169">
        <v>44</v>
      </c>
      <c r="J169" t="str">
        <f t="shared" si="6"/>
        <v>SDH150144</v>
      </c>
      <c r="K169">
        <v>760</v>
      </c>
      <c r="M169" s="340"/>
      <c r="N169" t="s">
        <v>1024</v>
      </c>
      <c r="O169">
        <v>1</v>
      </c>
      <c r="P169">
        <v>44</v>
      </c>
      <c r="Q169" s="183" t="str">
        <f t="shared" si="7"/>
        <v>SDH150144</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12084</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s="131"/>
      <c r="DZ169" s="340"/>
      <c r="EA169" t="s">
        <v>1024</v>
      </c>
      <c r="EB169">
        <v>1</v>
      </c>
      <c r="EC169">
        <v>44</v>
      </c>
      <c r="ED169" s="183" t="str">
        <f t="shared" si="8"/>
        <v>SDH150144</v>
      </c>
      <c r="EE169">
        <v>10000</v>
      </c>
      <c r="EF169">
        <v>10000</v>
      </c>
      <c r="EG169">
        <v>10000</v>
      </c>
      <c r="EH169">
        <v>10000</v>
      </c>
      <c r="EI169">
        <v>10000</v>
      </c>
      <c r="EJ169">
        <v>10000</v>
      </c>
      <c r="EK169">
        <v>10000</v>
      </c>
      <c r="EL169">
        <v>10000</v>
      </c>
      <c r="EM169">
        <v>10000</v>
      </c>
      <c r="EN169">
        <v>10000</v>
      </c>
      <c r="EO169">
        <v>10000</v>
      </c>
      <c r="EP169">
        <v>10000</v>
      </c>
      <c r="EQ169">
        <v>10472.799999999999</v>
      </c>
      <c r="ER169">
        <v>11278.4</v>
      </c>
      <c r="ES169">
        <v>12084</v>
      </c>
      <c r="ET169">
        <v>12084</v>
      </c>
      <c r="EU169">
        <v>12084</v>
      </c>
      <c r="EV169">
        <v>12084</v>
      </c>
      <c r="EW169">
        <v>12084</v>
      </c>
      <c r="EX169">
        <v>12084</v>
      </c>
      <c r="EY169">
        <v>12084</v>
      </c>
      <c r="EZ169">
        <v>12084</v>
      </c>
      <c r="FA169">
        <v>12084</v>
      </c>
      <c r="FB169">
        <v>12084</v>
      </c>
      <c r="FC169">
        <v>12084</v>
      </c>
      <c r="FD169">
        <v>12084</v>
      </c>
      <c r="FE169">
        <v>12084</v>
      </c>
      <c r="FF169">
        <v>12084</v>
      </c>
      <c r="FG169">
        <v>12084</v>
      </c>
      <c r="FH169">
        <v>12084</v>
      </c>
      <c r="FI169">
        <v>0</v>
      </c>
      <c r="FJ169">
        <v>0</v>
      </c>
      <c r="FK169">
        <v>0</v>
      </c>
      <c r="FL169">
        <v>0</v>
      </c>
      <c r="FM169">
        <v>0</v>
      </c>
      <c r="FN169">
        <v>0</v>
      </c>
      <c r="FO169">
        <v>0</v>
      </c>
      <c r="FP169">
        <v>0</v>
      </c>
      <c r="FQ169">
        <v>0</v>
      </c>
      <c r="FR169">
        <v>0</v>
      </c>
      <c r="FS169">
        <v>0</v>
      </c>
      <c r="FT169">
        <v>0</v>
      </c>
      <c r="FU169">
        <v>0</v>
      </c>
      <c r="FV169">
        <v>0</v>
      </c>
      <c r="FW169">
        <v>0</v>
      </c>
      <c r="FX169">
        <v>0</v>
      </c>
      <c r="FY169">
        <v>0</v>
      </c>
      <c r="FZ169">
        <v>0</v>
      </c>
      <c r="GA169">
        <v>0</v>
      </c>
      <c r="GB169">
        <v>0</v>
      </c>
      <c r="GC169">
        <v>0</v>
      </c>
      <c r="GD169">
        <v>0</v>
      </c>
      <c r="GE169">
        <v>0</v>
      </c>
      <c r="GF169">
        <v>0</v>
      </c>
      <c r="GG169">
        <v>0</v>
      </c>
      <c r="GH169">
        <v>0</v>
      </c>
      <c r="GI169">
        <v>0</v>
      </c>
      <c r="GJ169">
        <v>0</v>
      </c>
      <c r="GK169">
        <v>0</v>
      </c>
      <c r="GL169">
        <v>0</v>
      </c>
      <c r="GM169">
        <v>0</v>
      </c>
      <c r="GN169">
        <v>0</v>
      </c>
      <c r="GO169">
        <v>0</v>
      </c>
      <c r="GP169">
        <v>0</v>
      </c>
      <c r="GQ169">
        <v>0</v>
      </c>
      <c r="GR169">
        <v>0</v>
      </c>
      <c r="GS169">
        <v>0</v>
      </c>
      <c r="GT169">
        <v>0</v>
      </c>
      <c r="GU169">
        <v>0</v>
      </c>
      <c r="GV169">
        <v>0</v>
      </c>
      <c r="GW169">
        <v>0</v>
      </c>
      <c r="GX169">
        <v>0</v>
      </c>
      <c r="GY169">
        <v>0</v>
      </c>
      <c r="GZ169">
        <v>0</v>
      </c>
      <c r="HA169">
        <v>0</v>
      </c>
      <c r="HB169">
        <v>0</v>
      </c>
      <c r="HC169">
        <v>0</v>
      </c>
      <c r="HD169">
        <v>0</v>
      </c>
      <c r="HE169">
        <v>0</v>
      </c>
      <c r="HF169">
        <v>0</v>
      </c>
      <c r="HG169">
        <v>0</v>
      </c>
      <c r="HH169">
        <v>0</v>
      </c>
      <c r="HI169">
        <v>0</v>
      </c>
      <c r="HJ169">
        <v>0</v>
      </c>
      <c r="HK169">
        <v>0</v>
      </c>
      <c r="HL169">
        <v>0</v>
      </c>
      <c r="HM169">
        <v>0</v>
      </c>
      <c r="HN169">
        <v>0</v>
      </c>
      <c r="HO169">
        <v>0</v>
      </c>
      <c r="HP169">
        <v>0</v>
      </c>
      <c r="HQ169">
        <v>0</v>
      </c>
      <c r="HR169">
        <v>0</v>
      </c>
      <c r="HS169">
        <v>0</v>
      </c>
      <c r="HT169">
        <v>0</v>
      </c>
      <c r="HU169">
        <v>0</v>
      </c>
      <c r="HV169">
        <v>0</v>
      </c>
      <c r="HW169">
        <v>0</v>
      </c>
      <c r="HX169">
        <v>0</v>
      </c>
      <c r="HY169">
        <v>0</v>
      </c>
      <c r="HZ169">
        <v>0</v>
      </c>
      <c r="IA169">
        <v>0</v>
      </c>
      <c r="IB169">
        <v>0</v>
      </c>
      <c r="IC169">
        <v>0</v>
      </c>
      <c r="ID169">
        <v>0</v>
      </c>
      <c r="IE169">
        <v>0</v>
      </c>
      <c r="IF169">
        <v>0</v>
      </c>
      <c r="IG169">
        <v>0</v>
      </c>
      <c r="IH169">
        <v>0</v>
      </c>
      <c r="II169">
        <v>0</v>
      </c>
      <c r="IJ169">
        <v>0</v>
      </c>
      <c r="IK169">
        <v>0</v>
      </c>
    </row>
    <row r="170" spans="1:245" hidden="1">
      <c r="A170" s="340"/>
      <c r="B170" t="s">
        <v>1024</v>
      </c>
      <c r="F170">
        <v>1</v>
      </c>
      <c r="H170">
        <v>45</v>
      </c>
      <c r="J170" t="str">
        <f t="shared" si="6"/>
        <v>SDH150145</v>
      </c>
      <c r="K170">
        <v>800</v>
      </c>
      <c r="M170" s="340"/>
      <c r="N170" t="s">
        <v>1024</v>
      </c>
      <c r="O170">
        <v>1</v>
      </c>
      <c r="P170">
        <v>45</v>
      </c>
      <c r="Q170" s="183" t="str">
        <f t="shared" si="7"/>
        <v>SDH150145</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12720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s="131"/>
      <c r="DZ170" s="340"/>
      <c r="EA170" t="s">
        <v>1024</v>
      </c>
      <c r="EB170">
        <v>1</v>
      </c>
      <c r="EC170">
        <v>45</v>
      </c>
      <c r="ED170" s="183" t="str">
        <f t="shared" si="8"/>
        <v>SDH150145</v>
      </c>
      <c r="EE170">
        <v>10000</v>
      </c>
      <c r="EF170">
        <v>10000</v>
      </c>
      <c r="EG170">
        <v>10000</v>
      </c>
      <c r="EH170">
        <v>10000</v>
      </c>
      <c r="EI170">
        <v>10000</v>
      </c>
      <c r="EJ170">
        <v>10000</v>
      </c>
      <c r="EK170">
        <v>10000</v>
      </c>
      <c r="EL170">
        <v>10000</v>
      </c>
      <c r="EM170">
        <v>10000</v>
      </c>
      <c r="EN170">
        <v>10000</v>
      </c>
      <c r="EO170">
        <v>10000</v>
      </c>
      <c r="EP170">
        <v>10176</v>
      </c>
      <c r="EQ170">
        <v>11024</v>
      </c>
      <c r="ER170">
        <v>11872</v>
      </c>
      <c r="ES170">
        <v>12720</v>
      </c>
      <c r="ET170">
        <v>12720</v>
      </c>
      <c r="EU170">
        <v>12720</v>
      </c>
      <c r="EV170">
        <v>12720</v>
      </c>
      <c r="EW170">
        <v>12720</v>
      </c>
      <c r="EX170">
        <v>12720</v>
      </c>
      <c r="EY170">
        <v>12720</v>
      </c>
      <c r="EZ170">
        <v>12720</v>
      </c>
      <c r="FA170">
        <v>12720</v>
      </c>
      <c r="FB170">
        <v>12720</v>
      </c>
      <c r="FC170">
        <v>12720</v>
      </c>
      <c r="FD170">
        <v>12720</v>
      </c>
      <c r="FE170">
        <v>12720</v>
      </c>
      <c r="FF170">
        <v>12720</v>
      </c>
      <c r="FG170">
        <v>12720</v>
      </c>
      <c r="FH170">
        <v>12720</v>
      </c>
      <c r="FI170">
        <v>0</v>
      </c>
      <c r="FJ170">
        <v>0</v>
      </c>
      <c r="FK170">
        <v>0</v>
      </c>
      <c r="FL170">
        <v>0</v>
      </c>
      <c r="FM170">
        <v>0</v>
      </c>
      <c r="FN170">
        <v>0</v>
      </c>
      <c r="FO170">
        <v>0</v>
      </c>
      <c r="FP170">
        <v>0</v>
      </c>
      <c r="FQ170">
        <v>0</v>
      </c>
      <c r="FR170">
        <v>0</v>
      </c>
      <c r="FS170">
        <v>0</v>
      </c>
      <c r="FT170">
        <v>0</v>
      </c>
      <c r="FU170">
        <v>0</v>
      </c>
      <c r="FV170">
        <v>0</v>
      </c>
      <c r="FW170">
        <v>0</v>
      </c>
      <c r="FX170">
        <v>0</v>
      </c>
      <c r="FY170">
        <v>0</v>
      </c>
      <c r="FZ170">
        <v>0</v>
      </c>
      <c r="GA170">
        <v>0</v>
      </c>
      <c r="GB170">
        <v>0</v>
      </c>
      <c r="GC170">
        <v>0</v>
      </c>
      <c r="GD170">
        <v>0</v>
      </c>
      <c r="GE170">
        <v>0</v>
      </c>
      <c r="GF170">
        <v>0</v>
      </c>
      <c r="GG170">
        <v>0</v>
      </c>
      <c r="GH170">
        <v>0</v>
      </c>
      <c r="GI170">
        <v>0</v>
      </c>
      <c r="GJ170">
        <v>0</v>
      </c>
      <c r="GK170">
        <v>0</v>
      </c>
      <c r="GL170">
        <v>0</v>
      </c>
      <c r="GM170">
        <v>0</v>
      </c>
      <c r="GN170">
        <v>0</v>
      </c>
      <c r="GO170">
        <v>0</v>
      </c>
      <c r="GP170">
        <v>0</v>
      </c>
      <c r="GQ170">
        <v>0</v>
      </c>
      <c r="GR170">
        <v>0</v>
      </c>
      <c r="GS170">
        <v>0</v>
      </c>
      <c r="GT170">
        <v>0</v>
      </c>
      <c r="GU170">
        <v>0</v>
      </c>
      <c r="GV170">
        <v>0</v>
      </c>
      <c r="GW170">
        <v>0</v>
      </c>
      <c r="GX170">
        <v>0</v>
      </c>
      <c r="GY170">
        <v>0</v>
      </c>
      <c r="GZ170">
        <v>0</v>
      </c>
      <c r="HA170">
        <v>0</v>
      </c>
      <c r="HB170">
        <v>0</v>
      </c>
      <c r="HC170">
        <v>0</v>
      </c>
      <c r="HD170">
        <v>0</v>
      </c>
      <c r="HE170">
        <v>0</v>
      </c>
      <c r="HF170">
        <v>0</v>
      </c>
      <c r="HG170">
        <v>0</v>
      </c>
      <c r="HH170">
        <v>0</v>
      </c>
      <c r="HI170">
        <v>0</v>
      </c>
      <c r="HJ170">
        <v>0</v>
      </c>
      <c r="HK170">
        <v>0</v>
      </c>
      <c r="HL170">
        <v>0</v>
      </c>
      <c r="HM170">
        <v>0</v>
      </c>
      <c r="HN170">
        <v>0</v>
      </c>
      <c r="HO170">
        <v>0</v>
      </c>
      <c r="HP170">
        <v>0</v>
      </c>
      <c r="HQ170">
        <v>0</v>
      </c>
      <c r="HR170">
        <v>0</v>
      </c>
      <c r="HS170">
        <v>0</v>
      </c>
      <c r="HT170">
        <v>0</v>
      </c>
      <c r="HU170">
        <v>0</v>
      </c>
      <c r="HV170">
        <v>0</v>
      </c>
      <c r="HW170">
        <v>0</v>
      </c>
      <c r="HX170">
        <v>0</v>
      </c>
      <c r="HY170">
        <v>0</v>
      </c>
      <c r="HZ170">
        <v>0</v>
      </c>
      <c r="IA170">
        <v>0</v>
      </c>
      <c r="IB170">
        <v>0</v>
      </c>
      <c r="IC170">
        <v>0</v>
      </c>
      <c r="ID170">
        <v>0</v>
      </c>
      <c r="IE170">
        <v>0</v>
      </c>
      <c r="IF170">
        <v>0</v>
      </c>
      <c r="IG170">
        <v>0</v>
      </c>
      <c r="IH170">
        <v>0</v>
      </c>
      <c r="II170">
        <v>0</v>
      </c>
      <c r="IJ170">
        <v>0</v>
      </c>
      <c r="IK170">
        <v>0</v>
      </c>
    </row>
    <row r="171" spans="1:245" hidden="1">
      <c r="A171" s="340"/>
      <c r="B171" t="s">
        <v>1024</v>
      </c>
      <c r="F171">
        <v>1</v>
      </c>
      <c r="H171">
        <v>46</v>
      </c>
      <c r="J171" t="str">
        <f t="shared" si="6"/>
        <v>SDH150146</v>
      </c>
      <c r="K171">
        <v>850</v>
      </c>
      <c r="M171" s="340"/>
      <c r="N171" t="s">
        <v>1024</v>
      </c>
      <c r="O171">
        <v>1</v>
      </c>
      <c r="P171">
        <v>46</v>
      </c>
      <c r="Q171" s="183" t="str">
        <f t="shared" si="7"/>
        <v>SDH150146</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13515</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s="131"/>
      <c r="DZ171" s="340"/>
      <c r="EA171" t="s">
        <v>1024</v>
      </c>
      <c r="EB171">
        <v>1</v>
      </c>
      <c r="EC171">
        <v>46</v>
      </c>
      <c r="ED171" s="183" t="str">
        <f t="shared" si="8"/>
        <v>SDH150146</v>
      </c>
      <c r="EE171">
        <v>10000</v>
      </c>
      <c r="EF171">
        <v>10000</v>
      </c>
      <c r="EG171">
        <v>10000</v>
      </c>
      <c r="EH171">
        <v>10000</v>
      </c>
      <c r="EI171">
        <v>10000</v>
      </c>
      <c r="EJ171">
        <v>10000</v>
      </c>
      <c r="EK171">
        <v>10000</v>
      </c>
      <c r="EL171">
        <v>10000</v>
      </c>
      <c r="EM171">
        <v>10000</v>
      </c>
      <c r="EN171">
        <v>10000</v>
      </c>
      <c r="EO171">
        <v>10000</v>
      </c>
      <c r="EP171">
        <v>10812</v>
      </c>
      <c r="EQ171">
        <v>11713</v>
      </c>
      <c r="ER171">
        <v>12614</v>
      </c>
      <c r="ES171">
        <v>13515</v>
      </c>
      <c r="ET171">
        <v>13515</v>
      </c>
      <c r="EU171">
        <v>13515</v>
      </c>
      <c r="EV171">
        <v>13515</v>
      </c>
      <c r="EW171">
        <v>13515</v>
      </c>
      <c r="EX171">
        <v>13515</v>
      </c>
      <c r="EY171">
        <v>13515</v>
      </c>
      <c r="EZ171">
        <v>13515</v>
      </c>
      <c r="FA171">
        <v>13515</v>
      </c>
      <c r="FB171">
        <v>13515</v>
      </c>
      <c r="FC171">
        <v>13515</v>
      </c>
      <c r="FD171">
        <v>13515</v>
      </c>
      <c r="FE171">
        <v>13515</v>
      </c>
      <c r="FF171">
        <v>13515</v>
      </c>
      <c r="FG171">
        <v>13515</v>
      </c>
      <c r="FH171">
        <v>13515</v>
      </c>
      <c r="FI171">
        <v>0</v>
      </c>
      <c r="FJ171">
        <v>0</v>
      </c>
      <c r="FK171">
        <v>0</v>
      </c>
      <c r="FL171">
        <v>0</v>
      </c>
      <c r="FM171">
        <v>0</v>
      </c>
      <c r="FN171">
        <v>0</v>
      </c>
      <c r="FO171">
        <v>0</v>
      </c>
      <c r="FP171">
        <v>0</v>
      </c>
      <c r="FQ171">
        <v>0</v>
      </c>
      <c r="FR171">
        <v>0</v>
      </c>
      <c r="FS171">
        <v>0</v>
      </c>
      <c r="FT171">
        <v>0</v>
      </c>
      <c r="FU171">
        <v>0</v>
      </c>
      <c r="FV171">
        <v>0</v>
      </c>
      <c r="FW171">
        <v>0</v>
      </c>
      <c r="FX171">
        <v>0</v>
      </c>
      <c r="FY171">
        <v>0</v>
      </c>
      <c r="FZ171">
        <v>0</v>
      </c>
      <c r="GA171">
        <v>0</v>
      </c>
      <c r="GB171">
        <v>0</v>
      </c>
      <c r="GC171">
        <v>0</v>
      </c>
      <c r="GD171">
        <v>0</v>
      </c>
      <c r="GE171">
        <v>0</v>
      </c>
      <c r="GF171">
        <v>0</v>
      </c>
      <c r="GG171">
        <v>0</v>
      </c>
      <c r="GH171">
        <v>0</v>
      </c>
      <c r="GI171">
        <v>0</v>
      </c>
      <c r="GJ171">
        <v>0</v>
      </c>
      <c r="GK171">
        <v>0</v>
      </c>
      <c r="GL171">
        <v>0</v>
      </c>
      <c r="GM171">
        <v>0</v>
      </c>
      <c r="GN171">
        <v>0</v>
      </c>
      <c r="GO171">
        <v>0</v>
      </c>
      <c r="GP171">
        <v>0</v>
      </c>
      <c r="GQ171">
        <v>0</v>
      </c>
      <c r="GR171">
        <v>0</v>
      </c>
      <c r="GS171">
        <v>0</v>
      </c>
      <c r="GT171">
        <v>0</v>
      </c>
      <c r="GU171">
        <v>0</v>
      </c>
      <c r="GV171">
        <v>0</v>
      </c>
      <c r="GW171">
        <v>0</v>
      </c>
      <c r="GX171">
        <v>0</v>
      </c>
      <c r="GY171">
        <v>0</v>
      </c>
      <c r="GZ171">
        <v>0</v>
      </c>
      <c r="HA171">
        <v>0</v>
      </c>
      <c r="HB171">
        <v>0</v>
      </c>
      <c r="HC171">
        <v>0</v>
      </c>
      <c r="HD171">
        <v>0</v>
      </c>
      <c r="HE171">
        <v>0</v>
      </c>
      <c r="HF171">
        <v>0</v>
      </c>
      <c r="HG171">
        <v>0</v>
      </c>
      <c r="HH171">
        <v>0</v>
      </c>
      <c r="HI171">
        <v>0</v>
      </c>
      <c r="HJ171">
        <v>0</v>
      </c>
      <c r="HK171">
        <v>0</v>
      </c>
      <c r="HL171">
        <v>0</v>
      </c>
      <c r="HM171">
        <v>0</v>
      </c>
      <c r="HN171">
        <v>0</v>
      </c>
      <c r="HO171">
        <v>0</v>
      </c>
      <c r="HP171">
        <v>0</v>
      </c>
      <c r="HQ171">
        <v>0</v>
      </c>
      <c r="HR171">
        <v>0</v>
      </c>
      <c r="HS171">
        <v>0</v>
      </c>
      <c r="HT171">
        <v>0</v>
      </c>
      <c r="HU171">
        <v>0</v>
      </c>
      <c r="HV171">
        <v>0</v>
      </c>
      <c r="HW171">
        <v>0</v>
      </c>
      <c r="HX171">
        <v>0</v>
      </c>
      <c r="HY171">
        <v>0</v>
      </c>
      <c r="HZ171">
        <v>0</v>
      </c>
      <c r="IA171">
        <v>0</v>
      </c>
      <c r="IB171">
        <v>0</v>
      </c>
      <c r="IC171">
        <v>0</v>
      </c>
      <c r="ID171">
        <v>0</v>
      </c>
      <c r="IE171">
        <v>0</v>
      </c>
      <c r="IF171">
        <v>0</v>
      </c>
      <c r="IG171">
        <v>0</v>
      </c>
      <c r="IH171">
        <v>0</v>
      </c>
      <c r="II171">
        <v>0</v>
      </c>
      <c r="IJ171">
        <v>0</v>
      </c>
      <c r="IK171">
        <v>0</v>
      </c>
    </row>
    <row r="172" spans="1:245" hidden="1">
      <c r="A172" s="340"/>
      <c r="B172" t="s">
        <v>1024</v>
      </c>
      <c r="F172">
        <v>1</v>
      </c>
      <c r="H172">
        <v>47</v>
      </c>
      <c r="J172" t="str">
        <f t="shared" si="6"/>
        <v>SDH150147</v>
      </c>
      <c r="K172">
        <v>905</v>
      </c>
      <c r="M172" s="340"/>
      <c r="N172" t="s">
        <v>1024</v>
      </c>
      <c r="O172">
        <v>1</v>
      </c>
      <c r="P172">
        <v>47</v>
      </c>
      <c r="Q172" s="183" t="str">
        <f t="shared" si="7"/>
        <v>SDH150147</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14389.5</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s="131"/>
      <c r="DZ172" s="340"/>
      <c r="EA172" t="s">
        <v>1024</v>
      </c>
      <c r="EB172">
        <v>1</v>
      </c>
      <c r="EC172">
        <v>47</v>
      </c>
      <c r="ED172" s="183" t="str">
        <f t="shared" si="8"/>
        <v>SDH150147</v>
      </c>
      <c r="EE172">
        <v>10000</v>
      </c>
      <c r="EF172">
        <v>10000</v>
      </c>
      <c r="EG172">
        <v>10000</v>
      </c>
      <c r="EH172">
        <v>10000</v>
      </c>
      <c r="EI172">
        <v>10000</v>
      </c>
      <c r="EJ172">
        <v>10000</v>
      </c>
      <c r="EK172">
        <v>10000</v>
      </c>
      <c r="EL172">
        <v>10000</v>
      </c>
      <c r="EM172">
        <v>10000</v>
      </c>
      <c r="EN172">
        <v>10000</v>
      </c>
      <c r="EO172">
        <v>10552.3</v>
      </c>
      <c r="EP172">
        <v>11511.6</v>
      </c>
      <c r="EQ172">
        <v>12470.9</v>
      </c>
      <c r="ER172">
        <v>13430.2</v>
      </c>
      <c r="ES172">
        <v>14389.5</v>
      </c>
      <c r="ET172">
        <v>14389.5</v>
      </c>
      <c r="EU172">
        <v>14389.5</v>
      </c>
      <c r="EV172">
        <v>14389.5</v>
      </c>
      <c r="EW172">
        <v>14389.5</v>
      </c>
      <c r="EX172">
        <v>14389.5</v>
      </c>
      <c r="EY172">
        <v>14389.5</v>
      </c>
      <c r="EZ172">
        <v>14389.5</v>
      </c>
      <c r="FA172">
        <v>14389.5</v>
      </c>
      <c r="FB172">
        <v>14389.5</v>
      </c>
      <c r="FC172">
        <v>14389.5</v>
      </c>
      <c r="FD172">
        <v>14389.5</v>
      </c>
      <c r="FE172">
        <v>14389.5</v>
      </c>
      <c r="FF172">
        <v>14389.5</v>
      </c>
      <c r="FG172">
        <v>14389.5</v>
      </c>
      <c r="FH172">
        <v>14389.5</v>
      </c>
      <c r="FI172">
        <v>0</v>
      </c>
      <c r="FJ172">
        <v>0</v>
      </c>
      <c r="FK172">
        <v>0</v>
      </c>
      <c r="FL172">
        <v>0</v>
      </c>
      <c r="FM172">
        <v>0</v>
      </c>
      <c r="FN172">
        <v>0</v>
      </c>
      <c r="FO172">
        <v>0</v>
      </c>
      <c r="FP172">
        <v>0</v>
      </c>
      <c r="FQ172">
        <v>0</v>
      </c>
      <c r="FR172">
        <v>0</v>
      </c>
      <c r="FS172">
        <v>0</v>
      </c>
      <c r="FT172">
        <v>0</v>
      </c>
      <c r="FU172">
        <v>0</v>
      </c>
      <c r="FV172">
        <v>0</v>
      </c>
      <c r="FW172">
        <v>0</v>
      </c>
      <c r="FX172">
        <v>0</v>
      </c>
      <c r="FY172">
        <v>0</v>
      </c>
      <c r="FZ172">
        <v>0</v>
      </c>
      <c r="GA172">
        <v>0</v>
      </c>
      <c r="GB172">
        <v>0</v>
      </c>
      <c r="GC172">
        <v>0</v>
      </c>
      <c r="GD172">
        <v>0</v>
      </c>
      <c r="GE172">
        <v>0</v>
      </c>
      <c r="GF172">
        <v>0</v>
      </c>
      <c r="GG172">
        <v>0</v>
      </c>
      <c r="GH172">
        <v>0</v>
      </c>
      <c r="GI172">
        <v>0</v>
      </c>
      <c r="GJ172">
        <v>0</v>
      </c>
      <c r="GK172">
        <v>0</v>
      </c>
      <c r="GL172">
        <v>0</v>
      </c>
      <c r="GM172">
        <v>0</v>
      </c>
      <c r="GN172">
        <v>0</v>
      </c>
      <c r="GO172">
        <v>0</v>
      </c>
      <c r="GP172">
        <v>0</v>
      </c>
      <c r="GQ172">
        <v>0</v>
      </c>
      <c r="GR172">
        <v>0</v>
      </c>
      <c r="GS172">
        <v>0</v>
      </c>
      <c r="GT172">
        <v>0</v>
      </c>
      <c r="GU172">
        <v>0</v>
      </c>
      <c r="GV172">
        <v>0</v>
      </c>
      <c r="GW172">
        <v>0</v>
      </c>
      <c r="GX172">
        <v>0</v>
      </c>
      <c r="GY172">
        <v>0</v>
      </c>
      <c r="GZ172">
        <v>0</v>
      </c>
      <c r="HA172">
        <v>0</v>
      </c>
      <c r="HB172">
        <v>0</v>
      </c>
      <c r="HC172">
        <v>0</v>
      </c>
      <c r="HD172">
        <v>0</v>
      </c>
      <c r="HE172">
        <v>0</v>
      </c>
      <c r="HF172">
        <v>0</v>
      </c>
      <c r="HG172">
        <v>0</v>
      </c>
      <c r="HH172">
        <v>0</v>
      </c>
      <c r="HI172">
        <v>0</v>
      </c>
      <c r="HJ172">
        <v>0</v>
      </c>
      <c r="HK172">
        <v>0</v>
      </c>
      <c r="HL172">
        <v>0</v>
      </c>
      <c r="HM172">
        <v>0</v>
      </c>
      <c r="HN172">
        <v>0</v>
      </c>
      <c r="HO172">
        <v>0</v>
      </c>
      <c r="HP172">
        <v>0</v>
      </c>
      <c r="HQ172">
        <v>0</v>
      </c>
      <c r="HR172">
        <v>0</v>
      </c>
      <c r="HS172">
        <v>0</v>
      </c>
      <c r="HT172">
        <v>0</v>
      </c>
      <c r="HU172">
        <v>0</v>
      </c>
      <c r="HV172">
        <v>0</v>
      </c>
      <c r="HW172">
        <v>0</v>
      </c>
      <c r="HX172">
        <v>0</v>
      </c>
      <c r="HY172">
        <v>0</v>
      </c>
      <c r="HZ172">
        <v>0</v>
      </c>
      <c r="IA172">
        <v>0</v>
      </c>
      <c r="IB172">
        <v>0</v>
      </c>
      <c r="IC172">
        <v>0</v>
      </c>
      <c r="ID172">
        <v>0</v>
      </c>
      <c r="IE172">
        <v>0</v>
      </c>
      <c r="IF172">
        <v>0</v>
      </c>
      <c r="IG172">
        <v>0</v>
      </c>
      <c r="IH172">
        <v>0</v>
      </c>
      <c r="II172">
        <v>0</v>
      </c>
      <c r="IJ172">
        <v>0</v>
      </c>
      <c r="IK172">
        <v>0</v>
      </c>
    </row>
    <row r="173" spans="1:245" hidden="1">
      <c r="A173" s="340"/>
      <c r="B173" t="s">
        <v>1024</v>
      </c>
      <c r="F173">
        <v>1</v>
      </c>
      <c r="H173">
        <v>48</v>
      </c>
      <c r="J173" t="str">
        <f t="shared" si="6"/>
        <v>SDH150148</v>
      </c>
      <c r="K173">
        <v>965</v>
      </c>
      <c r="M173" s="340"/>
      <c r="N173" t="s">
        <v>1024</v>
      </c>
      <c r="O173">
        <v>1</v>
      </c>
      <c r="P173">
        <v>48</v>
      </c>
      <c r="Q173" s="183" t="str">
        <f t="shared" si="7"/>
        <v>SDH150148</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15343.500000000002</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s="131"/>
      <c r="DZ173" s="340"/>
      <c r="EA173" t="s">
        <v>1024</v>
      </c>
      <c r="EB173">
        <v>1</v>
      </c>
      <c r="EC173">
        <v>48</v>
      </c>
      <c r="ED173" s="183" t="str">
        <f t="shared" si="8"/>
        <v>SDH150148</v>
      </c>
      <c r="EE173">
        <v>10000</v>
      </c>
      <c r="EF173">
        <v>10000</v>
      </c>
      <c r="EG173">
        <v>10000</v>
      </c>
      <c r="EH173">
        <v>10000</v>
      </c>
      <c r="EI173">
        <v>10000</v>
      </c>
      <c r="EJ173">
        <v>10000</v>
      </c>
      <c r="EK173">
        <v>10000</v>
      </c>
      <c r="EL173">
        <v>10000</v>
      </c>
      <c r="EM173">
        <v>10000</v>
      </c>
      <c r="EN173">
        <v>10229</v>
      </c>
      <c r="EO173">
        <v>11251.9</v>
      </c>
      <c r="EP173">
        <v>12274.8</v>
      </c>
      <c r="EQ173">
        <v>13297.7</v>
      </c>
      <c r="ER173">
        <v>14320.6</v>
      </c>
      <c r="ES173">
        <v>15343.5</v>
      </c>
      <c r="ET173">
        <v>15343.5</v>
      </c>
      <c r="EU173">
        <v>15343.5</v>
      </c>
      <c r="EV173">
        <v>15343.5</v>
      </c>
      <c r="EW173">
        <v>15343.5</v>
      </c>
      <c r="EX173">
        <v>15343.5</v>
      </c>
      <c r="EY173">
        <v>15343.5</v>
      </c>
      <c r="EZ173">
        <v>15343.5</v>
      </c>
      <c r="FA173">
        <v>15343.5</v>
      </c>
      <c r="FB173">
        <v>15343.5</v>
      </c>
      <c r="FC173">
        <v>15343.5</v>
      </c>
      <c r="FD173">
        <v>15343.5</v>
      </c>
      <c r="FE173">
        <v>15343.5</v>
      </c>
      <c r="FF173">
        <v>15343.5</v>
      </c>
      <c r="FG173">
        <v>15343.5</v>
      </c>
      <c r="FH173">
        <v>15343.5</v>
      </c>
      <c r="FI173">
        <v>0</v>
      </c>
      <c r="FJ173">
        <v>0</v>
      </c>
      <c r="FK173">
        <v>0</v>
      </c>
      <c r="FL173">
        <v>0</v>
      </c>
      <c r="FM173">
        <v>0</v>
      </c>
      <c r="FN173">
        <v>0</v>
      </c>
      <c r="FO173">
        <v>0</v>
      </c>
      <c r="FP173">
        <v>0</v>
      </c>
      <c r="FQ173">
        <v>0</v>
      </c>
      <c r="FR173">
        <v>0</v>
      </c>
      <c r="FS173">
        <v>0</v>
      </c>
      <c r="FT173">
        <v>0</v>
      </c>
      <c r="FU173">
        <v>0</v>
      </c>
      <c r="FV173">
        <v>0</v>
      </c>
      <c r="FW173">
        <v>0</v>
      </c>
      <c r="FX173">
        <v>0</v>
      </c>
      <c r="FY173">
        <v>0</v>
      </c>
      <c r="FZ173">
        <v>0</v>
      </c>
      <c r="GA173">
        <v>0</v>
      </c>
      <c r="GB173">
        <v>0</v>
      </c>
      <c r="GC173">
        <v>0</v>
      </c>
      <c r="GD173">
        <v>0</v>
      </c>
      <c r="GE173">
        <v>0</v>
      </c>
      <c r="GF173">
        <v>0</v>
      </c>
      <c r="GG173">
        <v>0</v>
      </c>
      <c r="GH173">
        <v>0</v>
      </c>
      <c r="GI173">
        <v>0</v>
      </c>
      <c r="GJ173">
        <v>0</v>
      </c>
      <c r="GK173">
        <v>0</v>
      </c>
      <c r="GL173">
        <v>0</v>
      </c>
      <c r="GM173">
        <v>0</v>
      </c>
      <c r="GN173">
        <v>0</v>
      </c>
      <c r="GO173">
        <v>0</v>
      </c>
      <c r="GP173">
        <v>0</v>
      </c>
      <c r="GQ173">
        <v>0</v>
      </c>
      <c r="GR173">
        <v>0</v>
      </c>
      <c r="GS173">
        <v>0</v>
      </c>
      <c r="GT173">
        <v>0</v>
      </c>
      <c r="GU173">
        <v>0</v>
      </c>
      <c r="GV173">
        <v>0</v>
      </c>
      <c r="GW173">
        <v>0</v>
      </c>
      <c r="GX173">
        <v>0</v>
      </c>
      <c r="GY173">
        <v>0</v>
      </c>
      <c r="GZ173">
        <v>0</v>
      </c>
      <c r="HA173">
        <v>0</v>
      </c>
      <c r="HB173">
        <v>0</v>
      </c>
      <c r="HC173">
        <v>0</v>
      </c>
      <c r="HD173">
        <v>0</v>
      </c>
      <c r="HE173">
        <v>0</v>
      </c>
      <c r="HF173">
        <v>0</v>
      </c>
      <c r="HG173">
        <v>0</v>
      </c>
      <c r="HH173">
        <v>0</v>
      </c>
      <c r="HI173">
        <v>0</v>
      </c>
      <c r="HJ173">
        <v>0</v>
      </c>
      <c r="HK173">
        <v>0</v>
      </c>
      <c r="HL173">
        <v>0</v>
      </c>
      <c r="HM173">
        <v>0</v>
      </c>
      <c r="HN173">
        <v>0</v>
      </c>
      <c r="HO173">
        <v>0</v>
      </c>
      <c r="HP173">
        <v>0</v>
      </c>
      <c r="HQ173">
        <v>0</v>
      </c>
      <c r="HR173">
        <v>0</v>
      </c>
      <c r="HS173">
        <v>0</v>
      </c>
      <c r="HT173">
        <v>0</v>
      </c>
      <c r="HU173">
        <v>0</v>
      </c>
      <c r="HV173">
        <v>0</v>
      </c>
      <c r="HW173">
        <v>0</v>
      </c>
      <c r="HX173">
        <v>0</v>
      </c>
      <c r="HY173">
        <v>0</v>
      </c>
      <c r="HZ173">
        <v>0</v>
      </c>
      <c r="IA173">
        <v>0</v>
      </c>
      <c r="IB173">
        <v>0</v>
      </c>
      <c r="IC173">
        <v>0</v>
      </c>
      <c r="ID173">
        <v>0</v>
      </c>
      <c r="IE173">
        <v>0</v>
      </c>
      <c r="IF173">
        <v>0</v>
      </c>
      <c r="IG173">
        <v>0</v>
      </c>
      <c r="IH173">
        <v>0</v>
      </c>
      <c r="II173">
        <v>0</v>
      </c>
      <c r="IJ173">
        <v>0</v>
      </c>
      <c r="IK173">
        <v>0</v>
      </c>
    </row>
    <row r="174" spans="1:245" hidden="1">
      <c r="A174" s="340"/>
      <c r="B174" t="s">
        <v>1024</v>
      </c>
      <c r="F174">
        <v>1</v>
      </c>
      <c r="H174">
        <v>49</v>
      </c>
      <c r="J174" t="str">
        <f t="shared" si="6"/>
        <v>SDH150149</v>
      </c>
      <c r="K174">
        <v>1030</v>
      </c>
      <c r="M174" s="340"/>
      <c r="N174" t="s">
        <v>1024</v>
      </c>
      <c r="O174">
        <v>1</v>
      </c>
      <c r="P174">
        <v>49</v>
      </c>
      <c r="Q174" s="183" t="str">
        <f t="shared" si="7"/>
        <v>SDH150149</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16377</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s="131"/>
      <c r="DZ174" s="340"/>
      <c r="EA174" t="s">
        <v>1024</v>
      </c>
      <c r="EB174">
        <v>1</v>
      </c>
      <c r="EC174">
        <v>49</v>
      </c>
      <c r="ED174" s="183" t="str">
        <f t="shared" si="8"/>
        <v>SDH150149</v>
      </c>
      <c r="EE174">
        <v>10000</v>
      </c>
      <c r="EF174">
        <v>10000</v>
      </c>
      <c r="EG174">
        <v>10000</v>
      </c>
      <c r="EH174">
        <v>10000</v>
      </c>
      <c r="EI174">
        <v>10000</v>
      </c>
      <c r="EJ174">
        <v>10000</v>
      </c>
      <c r="EK174">
        <v>10000</v>
      </c>
      <c r="EL174">
        <v>10000</v>
      </c>
      <c r="EM174">
        <v>10000</v>
      </c>
      <c r="EN174">
        <v>10918</v>
      </c>
      <c r="EO174">
        <v>12009.8</v>
      </c>
      <c r="EP174">
        <v>13101.6</v>
      </c>
      <c r="EQ174">
        <v>14193.4</v>
      </c>
      <c r="ER174">
        <v>15285.2</v>
      </c>
      <c r="ES174">
        <v>16377</v>
      </c>
      <c r="ET174">
        <v>16377</v>
      </c>
      <c r="EU174">
        <v>16377</v>
      </c>
      <c r="EV174">
        <v>16377</v>
      </c>
      <c r="EW174">
        <v>16377</v>
      </c>
      <c r="EX174">
        <v>16377</v>
      </c>
      <c r="EY174">
        <v>16377</v>
      </c>
      <c r="EZ174">
        <v>16377</v>
      </c>
      <c r="FA174">
        <v>16377</v>
      </c>
      <c r="FB174">
        <v>16377</v>
      </c>
      <c r="FC174">
        <v>16377</v>
      </c>
      <c r="FD174">
        <v>16377</v>
      </c>
      <c r="FE174">
        <v>16377</v>
      </c>
      <c r="FF174">
        <v>16377</v>
      </c>
      <c r="FG174">
        <v>16377</v>
      </c>
      <c r="FH174">
        <v>16377</v>
      </c>
      <c r="FI174">
        <v>0</v>
      </c>
      <c r="FJ174">
        <v>0</v>
      </c>
      <c r="FK174">
        <v>0</v>
      </c>
      <c r="FL174">
        <v>0</v>
      </c>
      <c r="FM174">
        <v>0</v>
      </c>
      <c r="FN174">
        <v>0</v>
      </c>
      <c r="FO174">
        <v>0</v>
      </c>
      <c r="FP174">
        <v>0</v>
      </c>
      <c r="FQ174">
        <v>0</v>
      </c>
      <c r="FR174">
        <v>0</v>
      </c>
      <c r="FS174">
        <v>0</v>
      </c>
      <c r="FT174">
        <v>0</v>
      </c>
      <c r="FU174">
        <v>0</v>
      </c>
      <c r="FV174">
        <v>0</v>
      </c>
      <c r="FW174">
        <v>0</v>
      </c>
      <c r="FX174">
        <v>0</v>
      </c>
      <c r="FY174">
        <v>0</v>
      </c>
      <c r="FZ174">
        <v>0</v>
      </c>
      <c r="GA174">
        <v>0</v>
      </c>
      <c r="GB174">
        <v>0</v>
      </c>
      <c r="GC174">
        <v>0</v>
      </c>
      <c r="GD174">
        <v>0</v>
      </c>
      <c r="GE174">
        <v>0</v>
      </c>
      <c r="GF174">
        <v>0</v>
      </c>
      <c r="GG174">
        <v>0</v>
      </c>
      <c r="GH174">
        <v>0</v>
      </c>
      <c r="GI174">
        <v>0</v>
      </c>
      <c r="GJ174">
        <v>0</v>
      </c>
      <c r="GK174">
        <v>0</v>
      </c>
      <c r="GL174">
        <v>0</v>
      </c>
      <c r="GM174">
        <v>0</v>
      </c>
      <c r="GN174">
        <v>0</v>
      </c>
      <c r="GO174">
        <v>0</v>
      </c>
      <c r="GP174">
        <v>0</v>
      </c>
      <c r="GQ174">
        <v>0</v>
      </c>
      <c r="GR174">
        <v>0</v>
      </c>
      <c r="GS174">
        <v>0</v>
      </c>
      <c r="GT174">
        <v>0</v>
      </c>
      <c r="GU174">
        <v>0</v>
      </c>
      <c r="GV174">
        <v>0</v>
      </c>
      <c r="GW174">
        <v>0</v>
      </c>
      <c r="GX174">
        <v>0</v>
      </c>
      <c r="GY174">
        <v>0</v>
      </c>
      <c r="GZ174">
        <v>0</v>
      </c>
      <c r="HA174">
        <v>0</v>
      </c>
      <c r="HB174">
        <v>0</v>
      </c>
      <c r="HC174">
        <v>0</v>
      </c>
      <c r="HD174">
        <v>0</v>
      </c>
      <c r="HE174">
        <v>0</v>
      </c>
      <c r="HF174">
        <v>0</v>
      </c>
      <c r="HG174">
        <v>0</v>
      </c>
      <c r="HH174">
        <v>0</v>
      </c>
      <c r="HI174">
        <v>0</v>
      </c>
      <c r="HJ174">
        <v>0</v>
      </c>
      <c r="HK174">
        <v>0</v>
      </c>
      <c r="HL174">
        <v>0</v>
      </c>
      <c r="HM174">
        <v>0</v>
      </c>
      <c r="HN174">
        <v>0</v>
      </c>
      <c r="HO174">
        <v>0</v>
      </c>
      <c r="HP174">
        <v>0</v>
      </c>
      <c r="HQ174">
        <v>0</v>
      </c>
      <c r="HR174">
        <v>0</v>
      </c>
      <c r="HS174">
        <v>0</v>
      </c>
      <c r="HT174">
        <v>0</v>
      </c>
      <c r="HU174">
        <v>0</v>
      </c>
      <c r="HV174">
        <v>0</v>
      </c>
      <c r="HW174">
        <v>0</v>
      </c>
      <c r="HX174">
        <v>0</v>
      </c>
      <c r="HY174">
        <v>0</v>
      </c>
      <c r="HZ174">
        <v>0</v>
      </c>
      <c r="IA174">
        <v>0</v>
      </c>
      <c r="IB174">
        <v>0</v>
      </c>
      <c r="IC174">
        <v>0</v>
      </c>
      <c r="ID174">
        <v>0</v>
      </c>
      <c r="IE174">
        <v>0</v>
      </c>
      <c r="IF174">
        <v>0</v>
      </c>
      <c r="IG174">
        <v>0</v>
      </c>
      <c r="IH174">
        <v>0</v>
      </c>
      <c r="II174">
        <v>0</v>
      </c>
      <c r="IJ174">
        <v>0</v>
      </c>
      <c r="IK174">
        <v>0</v>
      </c>
    </row>
    <row r="175" spans="1:245" hidden="1">
      <c r="A175" s="340"/>
      <c r="B175" t="s">
        <v>1024</v>
      </c>
      <c r="F175">
        <v>1</v>
      </c>
      <c r="H175">
        <v>50</v>
      </c>
      <c r="J175" t="str">
        <f t="shared" si="6"/>
        <v>SDH150150</v>
      </c>
      <c r="K175">
        <v>1075</v>
      </c>
      <c r="M175" s="340"/>
      <c r="N175" t="s">
        <v>1024</v>
      </c>
      <c r="O175">
        <v>1</v>
      </c>
      <c r="P175">
        <v>50</v>
      </c>
      <c r="Q175" s="183" t="str">
        <f t="shared" si="7"/>
        <v>SDH150150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17092.5</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s="131"/>
      <c r="DZ175" s="340"/>
      <c r="EA175" t="s">
        <v>1024</v>
      </c>
      <c r="EB175">
        <v>1</v>
      </c>
      <c r="EC175">
        <v>50</v>
      </c>
      <c r="ED175" s="183" t="str">
        <f t="shared" si="8"/>
        <v>SDH150150</v>
      </c>
      <c r="EE175">
        <v>10000</v>
      </c>
      <c r="EF175">
        <v>10000</v>
      </c>
      <c r="EG175">
        <v>10000</v>
      </c>
      <c r="EH175">
        <v>10000</v>
      </c>
      <c r="EI175">
        <v>10000</v>
      </c>
      <c r="EJ175">
        <v>10000</v>
      </c>
      <c r="EK175">
        <v>10000</v>
      </c>
      <c r="EL175">
        <v>10000</v>
      </c>
      <c r="EM175">
        <v>10255.5</v>
      </c>
      <c r="EN175">
        <v>11395</v>
      </c>
      <c r="EO175">
        <v>12534.5</v>
      </c>
      <c r="EP175">
        <v>13674</v>
      </c>
      <c r="EQ175">
        <v>14813.5</v>
      </c>
      <c r="ER175">
        <v>15953</v>
      </c>
      <c r="ES175">
        <v>17092.5</v>
      </c>
      <c r="ET175">
        <v>17092.5</v>
      </c>
      <c r="EU175">
        <v>17092.5</v>
      </c>
      <c r="EV175">
        <v>17092.5</v>
      </c>
      <c r="EW175">
        <v>17092.5</v>
      </c>
      <c r="EX175">
        <v>17092.5</v>
      </c>
      <c r="EY175">
        <v>17092.5</v>
      </c>
      <c r="EZ175">
        <v>17092.5</v>
      </c>
      <c r="FA175">
        <v>17092.5</v>
      </c>
      <c r="FB175">
        <v>17092.5</v>
      </c>
      <c r="FC175">
        <v>17092.5</v>
      </c>
      <c r="FD175">
        <v>17092.5</v>
      </c>
      <c r="FE175">
        <v>17092.5</v>
      </c>
      <c r="FF175">
        <v>17092.5</v>
      </c>
      <c r="FG175">
        <v>17092.5</v>
      </c>
      <c r="FH175">
        <v>17092.5</v>
      </c>
      <c r="FI175">
        <v>0</v>
      </c>
      <c r="FJ175">
        <v>0</v>
      </c>
      <c r="FK175">
        <v>0</v>
      </c>
      <c r="FL175">
        <v>0</v>
      </c>
      <c r="FM175">
        <v>0</v>
      </c>
      <c r="FN175">
        <v>0</v>
      </c>
      <c r="FO175">
        <v>0</v>
      </c>
      <c r="FP175">
        <v>0</v>
      </c>
      <c r="FQ175">
        <v>0</v>
      </c>
      <c r="FR175">
        <v>0</v>
      </c>
      <c r="FS175">
        <v>0</v>
      </c>
      <c r="FT175">
        <v>0</v>
      </c>
      <c r="FU175">
        <v>0</v>
      </c>
      <c r="FV175">
        <v>0</v>
      </c>
      <c r="FW175">
        <v>0</v>
      </c>
      <c r="FX175">
        <v>0</v>
      </c>
      <c r="FY175">
        <v>0</v>
      </c>
      <c r="FZ175">
        <v>0</v>
      </c>
      <c r="GA175">
        <v>0</v>
      </c>
      <c r="GB175">
        <v>0</v>
      </c>
      <c r="GC175">
        <v>0</v>
      </c>
      <c r="GD175">
        <v>0</v>
      </c>
      <c r="GE175">
        <v>0</v>
      </c>
      <c r="GF175">
        <v>0</v>
      </c>
      <c r="GG175">
        <v>0</v>
      </c>
      <c r="GH175">
        <v>0</v>
      </c>
      <c r="GI175">
        <v>0</v>
      </c>
      <c r="GJ175">
        <v>0</v>
      </c>
      <c r="GK175">
        <v>0</v>
      </c>
      <c r="GL175">
        <v>0</v>
      </c>
      <c r="GM175">
        <v>0</v>
      </c>
      <c r="GN175">
        <v>0</v>
      </c>
      <c r="GO175">
        <v>0</v>
      </c>
      <c r="GP175">
        <v>0</v>
      </c>
      <c r="GQ175">
        <v>0</v>
      </c>
      <c r="GR175">
        <v>0</v>
      </c>
      <c r="GS175">
        <v>0</v>
      </c>
      <c r="GT175">
        <v>0</v>
      </c>
      <c r="GU175">
        <v>0</v>
      </c>
      <c r="GV175">
        <v>0</v>
      </c>
      <c r="GW175">
        <v>0</v>
      </c>
      <c r="GX175">
        <v>0</v>
      </c>
      <c r="GY175">
        <v>0</v>
      </c>
      <c r="GZ175">
        <v>0</v>
      </c>
      <c r="HA175">
        <v>0</v>
      </c>
      <c r="HB175">
        <v>0</v>
      </c>
      <c r="HC175">
        <v>0</v>
      </c>
      <c r="HD175">
        <v>0</v>
      </c>
      <c r="HE175">
        <v>0</v>
      </c>
      <c r="HF175">
        <v>0</v>
      </c>
      <c r="HG175">
        <v>0</v>
      </c>
      <c r="HH175">
        <v>0</v>
      </c>
      <c r="HI175">
        <v>0</v>
      </c>
      <c r="HJ175">
        <v>0</v>
      </c>
      <c r="HK175">
        <v>0</v>
      </c>
      <c r="HL175">
        <v>0</v>
      </c>
      <c r="HM175">
        <v>0</v>
      </c>
      <c r="HN175">
        <v>0</v>
      </c>
      <c r="HO175">
        <v>0</v>
      </c>
      <c r="HP175">
        <v>0</v>
      </c>
      <c r="HQ175">
        <v>0</v>
      </c>
      <c r="HR175">
        <v>0</v>
      </c>
      <c r="HS175">
        <v>0</v>
      </c>
      <c r="HT175">
        <v>0</v>
      </c>
      <c r="HU175">
        <v>0</v>
      </c>
      <c r="HV175">
        <v>0</v>
      </c>
      <c r="HW175">
        <v>0</v>
      </c>
      <c r="HX175">
        <v>0</v>
      </c>
      <c r="HY175">
        <v>0</v>
      </c>
      <c r="HZ175">
        <v>0</v>
      </c>
      <c r="IA175">
        <v>0</v>
      </c>
      <c r="IB175">
        <v>0</v>
      </c>
      <c r="IC175">
        <v>0</v>
      </c>
      <c r="ID175">
        <v>0</v>
      </c>
      <c r="IE175">
        <v>0</v>
      </c>
      <c r="IF175">
        <v>0</v>
      </c>
      <c r="IG175">
        <v>0</v>
      </c>
      <c r="IH175">
        <v>0</v>
      </c>
      <c r="II175">
        <v>0</v>
      </c>
      <c r="IJ175">
        <v>0</v>
      </c>
      <c r="IK175">
        <v>0</v>
      </c>
    </row>
    <row r="176" spans="1:245" hidden="1">
      <c r="A176" s="340"/>
      <c r="B176" t="s">
        <v>1024</v>
      </c>
      <c r="F176">
        <v>1</v>
      </c>
      <c r="H176">
        <v>51</v>
      </c>
      <c r="J176" t="str">
        <f t="shared" si="6"/>
        <v>SDH150151</v>
      </c>
      <c r="K176">
        <v>1130</v>
      </c>
      <c r="M176" s="340"/>
      <c r="N176" t="s">
        <v>1024</v>
      </c>
      <c r="O176">
        <v>1</v>
      </c>
      <c r="P176">
        <v>51</v>
      </c>
      <c r="Q176" s="183" t="str">
        <f t="shared" si="7"/>
        <v>SDH150151</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17967</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s="131"/>
      <c r="DZ176" s="340"/>
      <c r="EA176" t="s">
        <v>1024</v>
      </c>
      <c r="EB176">
        <v>1</v>
      </c>
      <c r="EC176">
        <v>51</v>
      </c>
      <c r="ED176" s="183" t="str">
        <f t="shared" si="8"/>
        <v>SDH150151</v>
      </c>
      <c r="EE176">
        <v>10000</v>
      </c>
      <c r="EF176">
        <v>10000</v>
      </c>
      <c r="EG176">
        <v>10000</v>
      </c>
      <c r="EH176">
        <v>10000</v>
      </c>
      <c r="EI176">
        <v>10000</v>
      </c>
      <c r="EJ176">
        <v>10000</v>
      </c>
      <c r="EK176">
        <v>10000</v>
      </c>
      <c r="EL176">
        <v>10000</v>
      </c>
      <c r="EM176">
        <v>10780.2</v>
      </c>
      <c r="EN176">
        <v>11978</v>
      </c>
      <c r="EO176">
        <v>13175.8</v>
      </c>
      <c r="EP176">
        <v>14373.6</v>
      </c>
      <c r="EQ176">
        <v>15571.4</v>
      </c>
      <c r="ER176">
        <v>16769.2</v>
      </c>
      <c r="ES176">
        <v>17967</v>
      </c>
      <c r="ET176">
        <v>17967</v>
      </c>
      <c r="EU176">
        <v>17967</v>
      </c>
      <c r="EV176">
        <v>17967</v>
      </c>
      <c r="EW176">
        <v>17967</v>
      </c>
      <c r="EX176">
        <v>17967</v>
      </c>
      <c r="EY176">
        <v>17967</v>
      </c>
      <c r="EZ176">
        <v>17967</v>
      </c>
      <c r="FA176">
        <v>17967</v>
      </c>
      <c r="FB176">
        <v>17967</v>
      </c>
      <c r="FC176">
        <v>17967</v>
      </c>
      <c r="FD176">
        <v>17967</v>
      </c>
      <c r="FE176">
        <v>17967</v>
      </c>
      <c r="FF176">
        <v>17967</v>
      </c>
      <c r="FG176">
        <v>17967</v>
      </c>
      <c r="FH176">
        <v>17967</v>
      </c>
      <c r="FI176">
        <v>0</v>
      </c>
      <c r="FJ176">
        <v>0</v>
      </c>
      <c r="FK176">
        <v>0</v>
      </c>
      <c r="FL176">
        <v>0</v>
      </c>
      <c r="FM176">
        <v>0</v>
      </c>
      <c r="FN176">
        <v>0</v>
      </c>
      <c r="FO176">
        <v>0</v>
      </c>
      <c r="FP176">
        <v>0</v>
      </c>
      <c r="FQ176">
        <v>0</v>
      </c>
      <c r="FR176">
        <v>0</v>
      </c>
      <c r="FS176">
        <v>0</v>
      </c>
      <c r="FT176">
        <v>0</v>
      </c>
      <c r="FU176">
        <v>0</v>
      </c>
      <c r="FV176">
        <v>0</v>
      </c>
      <c r="FW176">
        <v>0</v>
      </c>
      <c r="FX176">
        <v>0</v>
      </c>
      <c r="FY176">
        <v>0</v>
      </c>
      <c r="FZ176">
        <v>0</v>
      </c>
      <c r="GA176">
        <v>0</v>
      </c>
      <c r="GB176">
        <v>0</v>
      </c>
      <c r="GC176">
        <v>0</v>
      </c>
      <c r="GD176">
        <v>0</v>
      </c>
      <c r="GE176">
        <v>0</v>
      </c>
      <c r="GF176">
        <v>0</v>
      </c>
      <c r="GG176">
        <v>0</v>
      </c>
      <c r="GH176">
        <v>0</v>
      </c>
      <c r="GI176">
        <v>0</v>
      </c>
      <c r="GJ176">
        <v>0</v>
      </c>
      <c r="GK176">
        <v>0</v>
      </c>
      <c r="GL176">
        <v>0</v>
      </c>
      <c r="GM176">
        <v>0</v>
      </c>
      <c r="GN176">
        <v>0</v>
      </c>
      <c r="GO176">
        <v>0</v>
      </c>
      <c r="GP176">
        <v>0</v>
      </c>
      <c r="GQ176">
        <v>0</v>
      </c>
      <c r="GR176">
        <v>0</v>
      </c>
      <c r="GS176">
        <v>0</v>
      </c>
      <c r="GT176">
        <v>0</v>
      </c>
      <c r="GU176">
        <v>0</v>
      </c>
      <c r="GV176">
        <v>0</v>
      </c>
      <c r="GW176">
        <v>0</v>
      </c>
      <c r="GX176">
        <v>0</v>
      </c>
      <c r="GY176">
        <v>0</v>
      </c>
      <c r="GZ176">
        <v>0</v>
      </c>
      <c r="HA176">
        <v>0</v>
      </c>
      <c r="HB176">
        <v>0</v>
      </c>
      <c r="HC176">
        <v>0</v>
      </c>
      <c r="HD176">
        <v>0</v>
      </c>
      <c r="HE176">
        <v>0</v>
      </c>
      <c r="HF176">
        <v>0</v>
      </c>
      <c r="HG176">
        <v>0</v>
      </c>
      <c r="HH176">
        <v>0</v>
      </c>
      <c r="HI176">
        <v>0</v>
      </c>
      <c r="HJ176">
        <v>0</v>
      </c>
      <c r="HK176">
        <v>0</v>
      </c>
      <c r="HL176">
        <v>0</v>
      </c>
      <c r="HM176">
        <v>0</v>
      </c>
      <c r="HN176">
        <v>0</v>
      </c>
      <c r="HO176">
        <v>0</v>
      </c>
      <c r="HP176">
        <v>0</v>
      </c>
      <c r="HQ176">
        <v>0</v>
      </c>
      <c r="HR176">
        <v>0</v>
      </c>
      <c r="HS176">
        <v>0</v>
      </c>
      <c r="HT176">
        <v>0</v>
      </c>
      <c r="HU176">
        <v>0</v>
      </c>
      <c r="HV176">
        <v>0</v>
      </c>
      <c r="HW176">
        <v>0</v>
      </c>
      <c r="HX176">
        <v>0</v>
      </c>
      <c r="HY176">
        <v>0</v>
      </c>
      <c r="HZ176">
        <v>0</v>
      </c>
      <c r="IA176">
        <v>0</v>
      </c>
      <c r="IB176">
        <v>0</v>
      </c>
      <c r="IC176">
        <v>0</v>
      </c>
      <c r="ID176">
        <v>0</v>
      </c>
      <c r="IE176">
        <v>0</v>
      </c>
      <c r="IF176">
        <v>0</v>
      </c>
      <c r="IG176">
        <v>0</v>
      </c>
      <c r="IH176">
        <v>0</v>
      </c>
      <c r="II176">
        <v>0</v>
      </c>
      <c r="IJ176">
        <v>0</v>
      </c>
      <c r="IK176">
        <v>0</v>
      </c>
    </row>
    <row r="177" spans="1:245" hidden="1">
      <c r="A177" s="340"/>
      <c r="B177" t="s">
        <v>1024</v>
      </c>
      <c r="F177">
        <v>1</v>
      </c>
      <c r="H177">
        <v>52</v>
      </c>
      <c r="J177" t="str">
        <f t="shared" si="6"/>
        <v>SDH150152</v>
      </c>
      <c r="K177">
        <v>1200</v>
      </c>
      <c r="M177" s="340"/>
      <c r="N177" t="s">
        <v>1024</v>
      </c>
      <c r="O177">
        <v>1</v>
      </c>
      <c r="P177">
        <v>52</v>
      </c>
      <c r="Q177" s="183" t="str">
        <f t="shared" si="7"/>
        <v>SDH150152</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19080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s="131"/>
      <c r="DZ177" s="340"/>
      <c r="EA177" t="s">
        <v>1024</v>
      </c>
      <c r="EB177">
        <v>1</v>
      </c>
      <c r="EC177">
        <v>52</v>
      </c>
      <c r="ED177" s="183" t="str">
        <f t="shared" si="8"/>
        <v>SDH150152</v>
      </c>
      <c r="EE177">
        <v>10000</v>
      </c>
      <c r="EF177">
        <v>10000</v>
      </c>
      <c r="EG177">
        <v>10000</v>
      </c>
      <c r="EH177">
        <v>10000</v>
      </c>
      <c r="EI177">
        <v>10000</v>
      </c>
      <c r="EJ177">
        <v>10000</v>
      </c>
      <c r="EK177">
        <v>10000</v>
      </c>
      <c r="EL177">
        <v>10176</v>
      </c>
      <c r="EM177">
        <v>11448</v>
      </c>
      <c r="EN177">
        <v>12720</v>
      </c>
      <c r="EO177">
        <v>13992</v>
      </c>
      <c r="EP177">
        <v>15264</v>
      </c>
      <c r="EQ177">
        <v>16536</v>
      </c>
      <c r="ER177">
        <v>17808</v>
      </c>
      <c r="ES177">
        <v>19080</v>
      </c>
      <c r="ET177">
        <v>19080</v>
      </c>
      <c r="EU177">
        <v>19080</v>
      </c>
      <c r="EV177">
        <v>19080</v>
      </c>
      <c r="EW177">
        <v>19080</v>
      </c>
      <c r="EX177">
        <v>19080</v>
      </c>
      <c r="EY177">
        <v>19080</v>
      </c>
      <c r="EZ177">
        <v>19080</v>
      </c>
      <c r="FA177">
        <v>19080</v>
      </c>
      <c r="FB177">
        <v>19080</v>
      </c>
      <c r="FC177">
        <v>19080</v>
      </c>
      <c r="FD177">
        <v>19080</v>
      </c>
      <c r="FE177">
        <v>19080</v>
      </c>
      <c r="FF177">
        <v>19080</v>
      </c>
      <c r="FG177">
        <v>19080</v>
      </c>
      <c r="FH177">
        <v>19080</v>
      </c>
      <c r="FI177">
        <v>0</v>
      </c>
      <c r="FJ177">
        <v>0</v>
      </c>
      <c r="FK177">
        <v>0</v>
      </c>
      <c r="FL177">
        <v>0</v>
      </c>
      <c r="FM177">
        <v>0</v>
      </c>
      <c r="FN177">
        <v>0</v>
      </c>
      <c r="FO177">
        <v>0</v>
      </c>
      <c r="FP177">
        <v>0</v>
      </c>
      <c r="FQ177">
        <v>0</v>
      </c>
      <c r="FR177">
        <v>0</v>
      </c>
      <c r="FS177">
        <v>0</v>
      </c>
      <c r="FT177">
        <v>0</v>
      </c>
      <c r="FU177">
        <v>0</v>
      </c>
      <c r="FV177">
        <v>0</v>
      </c>
      <c r="FW177">
        <v>0</v>
      </c>
      <c r="FX177">
        <v>0</v>
      </c>
      <c r="FY177">
        <v>0</v>
      </c>
      <c r="FZ177">
        <v>0</v>
      </c>
      <c r="GA177">
        <v>0</v>
      </c>
      <c r="GB177">
        <v>0</v>
      </c>
      <c r="GC177">
        <v>0</v>
      </c>
      <c r="GD177">
        <v>0</v>
      </c>
      <c r="GE177">
        <v>0</v>
      </c>
      <c r="GF177">
        <v>0</v>
      </c>
      <c r="GG177">
        <v>0</v>
      </c>
      <c r="GH177">
        <v>0</v>
      </c>
      <c r="GI177">
        <v>0</v>
      </c>
      <c r="GJ177">
        <v>0</v>
      </c>
      <c r="GK177">
        <v>0</v>
      </c>
      <c r="GL177">
        <v>0</v>
      </c>
      <c r="GM177">
        <v>0</v>
      </c>
      <c r="GN177">
        <v>0</v>
      </c>
      <c r="GO177">
        <v>0</v>
      </c>
      <c r="GP177">
        <v>0</v>
      </c>
      <c r="GQ177">
        <v>0</v>
      </c>
      <c r="GR177">
        <v>0</v>
      </c>
      <c r="GS177">
        <v>0</v>
      </c>
      <c r="GT177">
        <v>0</v>
      </c>
      <c r="GU177">
        <v>0</v>
      </c>
      <c r="GV177">
        <v>0</v>
      </c>
      <c r="GW177">
        <v>0</v>
      </c>
      <c r="GX177">
        <v>0</v>
      </c>
      <c r="GY177">
        <v>0</v>
      </c>
      <c r="GZ177">
        <v>0</v>
      </c>
      <c r="HA177">
        <v>0</v>
      </c>
      <c r="HB177">
        <v>0</v>
      </c>
      <c r="HC177">
        <v>0</v>
      </c>
      <c r="HD177">
        <v>0</v>
      </c>
      <c r="HE177">
        <v>0</v>
      </c>
      <c r="HF177">
        <v>0</v>
      </c>
      <c r="HG177">
        <v>0</v>
      </c>
      <c r="HH177">
        <v>0</v>
      </c>
      <c r="HI177">
        <v>0</v>
      </c>
      <c r="HJ177">
        <v>0</v>
      </c>
      <c r="HK177">
        <v>0</v>
      </c>
      <c r="HL177">
        <v>0</v>
      </c>
      <c r="HM177">
        <v>0</v>
      </c>
      <c r="HN177">
        <v>0</v>
      </c>
      <c r="HO177">
        <v>0</v>
      </c>
      <c r="HP177">
        <v>0</v>
      </c>
      <c r="HQ177">
        <v>0</v>
      </c>
      <c r="HR177">
        <v>0</v>
      </c>
      <c r="HS177">
        <v>0</v>
      </c>
      <c r="HT177">
        <v>0</v>
      </c>
      <c r="HU177">
        <v>0</v>
      </c>
      <c r="HV177">
        <v>0</v>
      </c>
      <c r="HW177">
        <v>0</v>
      </c>
      <c r="HX177">
        <v>0</v>
      </c>
      <c r="HY177">
        <v>0</v>
      </c>
      <c r="HZ177">
        <v>0</v>
      </c>
      <c r="IA177">
        <v>0</v>
      </c>
      <c r="IB177">
        <v>0</v>
      </c>
      <c r="IC177">
        <v>0</v>
      </c>
      <c r="ID177">
        <v>0</v>
      </c>
      <c r="IE177">
        <v>0</v>
      </c>
      <c r="IF177">
        <v>0</v>
      </c>
      <c r="IG177">
        <v>0</v>
      </c>
      <c r="IH177">
        <v>0</v>
      </c>
      <c r="II177">
        <v>0</v>
      </c>
      <c r="IJ177">
        <v>0</v>
      </c>
      <c r="IK177">
        <v>0</v>
      </c>
    </row>
    <row r="178" spans="1:245" hidden="1">
      <c r="A178" s="340"/>
      <c r="B178" t="s">
        <v>1024</v>
      </c>
      <c r="F178">
        <v>1</v>
      </c>
      <c r="H178">
        <v>53</v>
      </c>
      <c r="J178" t="str">
        <f t="shared" si="6"/>
        <v>SDH150153</v>
      </c>
      <c r="K178">
        <v>1275</v>
      </c>
      <c r="M178" s="340"/>
      <c r="N178" t="s">
        <v>1024</v>
      </c>
      <c r="O178">
        <v>1</v>
      </c>
      <c r="P178">
        <v>53</v>
      </c>
      <c r="Q178" s="183" t="str">
        <f t="shared" si="7"/>
        <v>SDH150153</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20272.5</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s="131"/>
      <c r="DZ178" s="340"/>
      <c r="EA178" t="s">
        <v>1024</v>
      </c>
      <c r="EB178">
        <v>1</v>
      </c>
      <c r="EC178">
        <v>53</v>
      </c>
      <c r="ED178" s="183" t="str">
        <f t="shared" si="8"/>
        <v>SDH150153</v>
      </c>
      <c r="EE178">
        <v>10000</v>
      </c>
      <c r="EF178">
        <v>10000</v>
      </c>
      <c r="EG178">
        <v>10000</v>
      </c>
      <c r="EH178">
        <v>10000</v>
      </c>
      <c r="EI178">
        <v>10000</v>
      </c>
      <c r="EJ178">
        <v>10000</v>
      </c>
      <c r="EK178">
        <v>10000</v>
      </c>
      <c r="EL178">
        <v>10812</v>
      </c>
      <c r="EM178">
        <v>12163.5</v>
      </c>
      <c r="EN178">
        <v>13515</v>
      </c>
      <c r="EO178">
        <v>14866.5</v>
      </c>
      <c r="EP178">
        <v>16218</v>
      </c>
      <c r="EQ178">
        <v>17569.5</v>
      </c>
      <c r="ER178">
        <v>18921</v>
      </c>
      <c r="ES178">
        <v>20272.5</v>
      </c>
      <c r="ET178">
        <v>20272.5</v>
      </c>
      <c r="EU178">
        <v>20272.5</v>
      </c>
      <c r="EV178">
        <v>20272.5</v>
      </c>
      <c r="EW178">
        <v>20272.5</v>
      </c>
      <c r="EX178">
        <v>20272.5</v>
      </c>
      <c r="EY178">
        <v>20272.5</v>
      </c>
      <c r="EZ178">
        <v>20272.5</v>
      </c>
      <c r="FA178">
        <v>20272.5</v>
      </c>
      <c r="FB178">
        <v>20272.5</v>
      </c>
      <c r="FC178">
        <v>20272.5</v>
      </c>
      <c r="FD178">
        <v>20272.5</v>
      </c>
      <c r="FE178">
        <v>20272.5</v>
      </c>
      <c r="FF178">
        <v>20272.5</v>
      </c>
      <c r="FG178">
        <v>20272.5</v>
      </c>
      <c r="FH178">
        <v>20272.5</v>
      </c>
      <c r="FI178">
        <v>0</v>
      </c>
      <c r="FJ178">
        <v>0</v>
      </c>
      <c r="FK178">
        <v>0</v>
      </c>
      <c r="FL178">
        <v>0</v>
      </c>
      <c r="FM178">
        <v>0</v>
      </c>
      <c r="FN178">
        <v>0</v>
      </c>
      <c r="FO178">
        <v>0</v>
      </c>
      <c r="FP178">
        <v>0</v>
      </c>
      <c r="FQ178">
        <v>0</v>
      </c>
      <c r="FR178">
        <v>0</v>
      </c>
      <c r="FS178">
        <v>0</v>
      </c>
      <c r="FT178">
        <v>0</v>
      </c>
      <c r="FU178">
        <v>0</v>
      </c>
      <c r="FV178">
        <v>0</v>
      </c>
      <c r="FW178">
        <v>0</v>
      </c>
      <c r="FX178">
        <v>0</v>
      </c>
      <c r="FY178">
        <v>0</v>
      </c>
      <c r="FZ178">
        <v>0</v>
      </c>
      <c r="GA178">
        <v>0</v>
      </c>
      <c r="GB178">
        <v>0</v>
      </c>
      <c r="GC178">
        <v>0</v>
      </c>
      <c r="GD178">
        <v>0</v>
      </c>
      <c r="GE178">
        <v>0</v>
      </c>
      <c r="GF178">
        <v>0</v>
      </c>
      <c r="GG178">
        <v>0</v>
      </c>
      <c r="GH178">
        <v>0</v>
      </c>
      <c r="GI178">
        <v>0</v>
      </c>
      <c r="GJ178">
        <v>0</v>
      </c>
      <c r="GK178">
        <v>0</v>
      </c>
      <c r="GL178">
        <v>0</v>
      </c>
      <c r="GM178">
        <v>0</v>
      </c>
      <c r="GN178">
        <v>0</v>
      </c>
      <c r="GO178">
        <v>0</v>
      </c>
      <c r="GP178">
        <v>0</v>
      </c>
      <c r="GQ178">
        <v>0</v>
      </c>
      <c r="GR178">
        <v>0</v>
      </c>
      <c r="GS178">
        <v>0</v>
      </c>
      <c r="GT178">
        <v>0</v>
      </c>
      <c r="GU178">
        <v>0</v>
      </c>
      <c r="GV178">
        <v>0</v>
      </c>
      <c r="GW178">
        <v>0</v>
      </c>
      <c r="GX178">
        <v>0</v>
      </c>
      <c r="GY178">
        <v>0</v>
      </c>
      <c r="GZ178">
        <v>0</v>
      </c>
      <c r="HA178">
        <v>0</v>
      </c>
      <c r="HB178">
        <v>0</v>
      </c>
      <c r="HC178">
        <v>0</v>
      </c>
      <c r="HD178">
        <v>0</v>
      </c>
      <c r="HE178">
        <v>0</v>
      </c>
      <c r="HF178">
        <v>0</v>
      </c>
      <c r="HG178">
        <v>0</v>
      </c>
      <c r="HH178">
        <v>0</v>
      </c>
      <c r="HI178">
        <v>0</v>
      </c>
      <c r="HJ178">
        <v>0</v>
      </c>
      <c r="HK178">
        <v>0</v>
      </c>
      <c r="HL178">
        <v>0</v>
      </c>
      <c r="HM178">
        <v>0</v>
      </c>
      <c r="HN178">
        <v>0</v>
      </c>
      <c r="HO178">
        <v>0</v>
      </c>
      <c r="HP178">
        <v>0</v>
      </c>
      <c r="HQ178">
        <v>0</v>
      </c>
      <c r="HR178">
        <v>0</v>
      </c>
      <c r="HS178">
        <v>0</v>
      </c>
      <c r="HT178">
        <v>0</v>
      </c>
      <c r="HU178">
        <v>0</v>
      </c>
      <c r="HV178">
        <v>0</v>
      </c>
      <c r="HW178">
        <v>0</v>
      </c>
      <c r="HX178">
        <v>0</v>
      </c>
      <c r="HY178">
        <v>0</v>
      </c>
      <c r="HZ178">
        <v>0</v>
      </c>
      <c r="IA178">
        <v>0</v>
      </c>
      <c r="IB178">
        <v>0</v>
      </c>
      <c r="IC178">
        <v>0</v>
      </c>
      <c r="ID178">
        <v>0</v>
      </c>
      <c r="IE178">
        <v>0</v>
      </c>
      <c r="IF178">
        <v>0</v>
      </c>
      <c r="IG178">
        <v>0</v>
      </c>
      <c r="IH178">
        <v>0</v>
      </c>
      <c r="II178">
        <v>0</v>
      </c>
      <c r="IJ178">
        <v>0</v>
      </c>
      <c r="IK178">
        <v>0</v>
      </c>
    </row>
    <row r="179" spans="1:245" hidden="1">
      <c r="A179" s="340"/>
      <c r="B179" t="s">
        <v>1024</v>
      </c>
      <c r="F179">
        <v>1</v>
      </c>
      <c r="H179">
        <v>54</v>
      </c>
      <c r="J179" t="str">
        <f t="shared" si="6"/>
        <v>SDH150154</v>
      </c>
      <c r="K179">
        <v>1360</v>
      </c>
      <c r="M179" s="340"/>
      <c r="N179" t="s">
        <v>1024</v>
      </c>
      <c r="O179">
        <v>1</v>
      </c>
      <c r="P179">
        <v>54</v>
      </c>
      <c r="Q179" s="183" t="str">
        <f t="shared" si="7"/>
        <v>SDH150154</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21624</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s="131"/>
      <c r="DZ179" s="340"/>
      <c r="EA179" t="s">
        <v>1024</v>
      </c>
      <c r="EB179">
        <v>1</v>
      </c>
      <c r="EC179">
        <v>54</v>
      </c>
      <c r="ED179" s="183" t="str">
        <f t="shared" si="8"/>
        <v>SDH150154</v>
      </c>
      <c r="EE179">
        <v>10000</v>
      </c>
      <c r="EF179">
        <v>10000</v>
      </c>
      <c r="EG179">
        <v>10000</v>
      </c>
      <c r="EH179">
        <v>10000</v>
      </c>
      <c r="EI179">
        <v>10000</v>
      </c>
      <c r="EJ179">
        <v>10000</v>
      </c>
      <c r="EK179">
        <v>10091.200000000001</v>
      </c>
      <c r="EL179">
        <v>11532.8</v>
      </c>
      <c r="EM179">
        <v>12974.4</v>
      </c>
      <c r="EN179">
        <v>14416</v>
      </c>
      <c r="EO179">
        <v>15857.6</v>
      </c>
      <c r="EP179">
        <v>17299.2</v>
      </c>
      <c r="EQ179">
        <v>18740.8</v>
      </c>
      <c r="ER179">
        <v>20182.400000000001</v>
      </c>
      <c r="ES179">
        <v>21624</v>
      </c>
      <c r="ET179">
        <v>21624</v>
      </c>
      <c r="EU179">
        <v>21624</v>
      </c>
      <c r="EV179">
        <v>21624</v>
      </c>
      <c r="EW179">
        <v>21624</v>
      </c>
      <c r="EX179">
        <v>21624</v>
      </c>
      <c r="EY179">
        <v>21624</v>
      </c>
      <c r="EZ179">
        <v>21624</v>
      </c>
      <c r="FA179">
        <v>21624</v>
      </c>
      <c r="FB179">
        <v>21624</v>
      </c>
      <c r="FC179">
        <v>21624</v>
      </c>
      <c r="FD179">
        <v>21624</v>
      </c>
      <c r="FE179">
        <v>21624</v>
      </c>
      <c r="FF179">
        <v>21624</v>
      </c>
      <c r="FG179">
        <v>21624</v>
      </c>
      <c r="FH179">
        <v>21624</v>
      </c>
      <c r="FI179">
        <v>0</v>
      </c>
      <c r="FJ179">
        <v>0</v>
      </c>
      <c r="FK179">
        <v>0</v>
      </c>
      <c r="FL179">
        <v>0</v>
      </c>
      <c r="FM179">
        <v>0</v>
      </c>
      <c r="FN179">
        <v>0</v>
      </c>
      <c r="FO179">
        <v>0</v>
      </c>
      <c r="FP179">
        <v>0</v>
      </c>
      <c r="FQ179">
        <v>0</v>
      </c>
      <c r="FR179">
        <v>0</v>
      </c>
      <c r="FS179">
        <v>0</v>
      </c>
      <c r="FT179">
        <v>0</v>
      </c>
      <c r="FU179">
        <v>0</v>
      </c>
      <c r="FV179">
        <v>0</v>
      </c>
      <c r="FW179">
        <v>0</v>
      </c>
      <c r="FX179">
        <v>0</v>
      </c>
      <c r="FY179">
        <v>0</v>
      </c>
      <c r="FZ179">
        <v>0</v>
      </c>
      <c r="GA179">
        <v>0</v>
      </c>
      <c r="GB179">
        <v>0</v>
      </c>
      <c r="GC179">
        <v>0</v>
      </c>
      <c r="GD179">
        <v>0</v>
      </c>
      <c r="GE179">
        <v>0</v>
      </c>
      <c r="GF179">
        <v>0</v>
      </c>
      <c r="GG179">
        <v>0</v>
      </c>
      <c r="GH179">
        <v>0</v>
      </c>
      <c r="GI179">
        <v>0</v>
      </c>
      <c r="GJ179">
        <v>0</v>
      </c>
      <c r="GK179">
        <v>0</v>
      </c>
      <c r="GL179">
        <v>0</v>
      </c>
      <c r="GM179">
        <v>0</v>
      </c>
      <c r="GN179">
        <v>0</v>
      </c>
      <c r="GO179">
        <v>0</v>
      </c>
      <c r="GP179">
        <v>0</v>
      </c>
      <c r="GQ179">
        <v>0</v>
      </c>
      <c r="GR179">
        <v>0</v>
      </c>
      <c r="GS179">
        <v>0</v>
      </c>
      <c r="GT179">
        <v>0</v>
      </c>
      <c r="GU179">
        <v>0</v>
      </c>
      <c r="GV179">
        <v>0</v>
      </c>
      <c r="GW179">
        <v>0</v>
      </c>
      <c r="GX179">
        <v>0</v>
      </c>
      <c r="GY179">
        <v>0</v>
      </c>
      <c r="GZ179">
        <v>0</v>
      </c>
      <c r="HA179">
        <v>0</v>
      </c>
      <c r="HB179">
        <v>0</v>
      </c>
      <c r="HC179">
        <v>0</v>
      </c>
      <c r="HD179">
        <v>0</v>
      </c>
      <c r="HE179">
        <v>0</v>
      </c>
      <c r="HF179">
        <v>0</v>
      </c>
      <c r="HG179">
        <v>0</v>
      </c>
      <c r="HH179">
        <v>0</v>
      </c>
      <c r="HI179">
        <v>0</v>
      </c>
      <c r="HJ179">
        <v>0</v>
      </c>
      <c r="HK179">
        <v>0</v>
      </c>
      <c r="HL179">
        <v>0</v>
      </c>
      <c r="HM179">
        <v>0</v>
      </c>
      <c r="HN179">
        <v>0</v>
      </c>
      <c r="HO179">
        <v>0</v>
      </c>
      <c r="HP179">
        <v>0</v>
      </c>
      <c r="HQ179">
        <v>0</v>
      </c>
      <c r="HR179">
        <v>0</v>
      </c>
      <c r="HS179">
        <v>0</v>
      </c>
      <c r="HT179">
        <v>0</v>
      </c>
      <c r="HU179">
        <v>0</v>
      </c>
      <c r="HV179">
        <v>0</v>
      </c>
      <c r="HW179">
        <v>0</v>
      </c>
      <c r="HX179">
        <v>0</v>
      </c>
      <c r="HY179">
        <v>0</v>
      </c>
      <c r="HZ179">
        <v>0</v>
      </c>
      <c r="IA179">
        <v>0</v>
      </c>
      <c r="IB179">
        <v>0</v>
      </c>
      <c r="IC179">
        <v>0</v>
      </c>
      <c r="ID179">
        <v>0</v>
      </c>
      <c r="IE179">
        <v>0</v>
      </c>
      <c r="IF179">
        <v>0</v>
      </c>
      <c r="IG179">
        <v>0</v>
      </c>
      <c r="IH179">
        <v>0</v>
      </c>
      <c r="II179">
        <v>0</v>
      </c>
      <c r="IJ179">
        <v>0</v>
      </c>
      <c r="IK179">
        <v>0</v>
      </c>
    </row>
    <row r="180" spans="1:245" hidden="1">
      <c r="A180" s="340"/>
      <c r="B180" t="s">
        <v>1024</v>
      </c>
      <c r="F180">
        <v>1</v>
      </c>
      <c r="H180">
        <v>55</v>
      </c>
      <c r="J180" t="str">
        <f t="shared" si="6"/>
        <v>SDH150155</v>
      </c>
      <c r="K180">
        <v>1440</v>
      </c>
      <c r="M180" s="340"/>
      <c r="N180" t="s">
        <v>1024</v>
      </c>
      <c r="O180">
        <v>1</v>
      </c>
      <c r="P180">
        <v>55</v>
      </c>
      <c r="Q180" s="183" t="str">
        <f t="shared" si="7"/>
        <v>SDH150155</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22896</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s="131"/>
      <c r="DZ180" s="340"/>
      <c r="EA180" t="s">
        <v>1024</v>
      </c>
      <c r="EB180">
        <v>1</v>
      </c>
      <c r="EC180">
        <v>55</v>
      </c>
      <c r="ED180" s="183" t="str">
        <f t="shared" si="8"/>
        <v>SDH150155</v>
      </c>
      <c r="EE180">
        <v>10000</v>
      </c>
      <c r="EF180">
        <v>10000</v>
      </c>
      <c r="EG180">
        <v>10000</v>
      </c>
      <c r="EH180">
        <v>10000</v>
      </c>
      <c r="EI180">
        <v>10000</v>
      </c>
      <c r="EJ180">
        <v>10000</v>
      </c>
      <c r="EK180">
        <v>10684.8</v>
      </c>
      <c r="EL180">
        <v>12211.2</v>
      </c>
      <c r="EM180">
        <v>13737.6</v>
      </c>
      <c r="EN180">
        <v>15264</v>
      </c>
      <c r="EO180">
        <v>16790.400000000001</v>
      </c>
      <c r="EP180">
        <v>18316.8</v>
      </c>
      <c r="EQ180">
        <v>19843.2</v>
      </c>
      <c r="ER180">
        <v>21369.599999999999</v>
      </c>
      <c r="ES180">
        <v>22896</v>
      </c>
      <c r="ET180">
        <v>22896</v>
      </c>
      <c r="EU180">
        <v>22896</v>
      </c>
      <c r="EV180">
        <v>22896</v>
      </c>
      <c r="EW180">
        <v>22896</v>
      </c>
      <c r="EX180">
        <v>22896</v>
      </c>
      <c r="EY180">
        <v>22896</v>
      </c>
      <c r="EZ180">
        <v>22896</v>
      </c>
      <c r="FA180">
        <v>22896</v>
      </c>
      <c r="FB180">
        <v>22896</v>
      </c>
      <c r="FC180">
        <v>22896</v>
      </c>
      <c r="FD180">
        <v>22896</v>
      </c>
      <c r="FE180">
        <v>22896</v>
      </c>
      <c r="FF180">
        <v>22896</v>
      </c>
      <c r="FG180">
        <v>22896</v>
      </c>
      <c r="FH180">
        <v>22896</v>
      </c>
      <c r="FI180">
        <v>0</v>
      </c>
      <c r="FJ180">
        <v>0</v>
      </c>
      <c r="FK180">
        <v>0</v>
      </c>
      <c r="FL180">
        <v>0</v>
      </c>
      <c r="FM180">
        <v>0</v>
      </c>
      <c r="FN180">
        <v>0</v>
      </c>
      <c r="FO180">
        <v>0</v>
      </c>
      <c r="FP180">
        <v>0</v>
      </c>
      <c r="FQ180">
        <v>0</v>
      </c>
      <c r="FR180">
        <v>0</v>
      </c>
      <c r="FS180">
        <v>0</v>
      </c>
      <c r="FT180">
        <v>0</v>
      </c>
      <c r="FU180">
        <v>0</v>
      </c>
      <c r="FV180">
        <v>0</v>
      </c>
      <c r="FW180">
        <v>0</v>
      </c>
      <c r="FX180">
        <v>0</v>
      </c>
      <c r="FY180">
        <v>0</v>
      </c>
      <c r="FZ180">
        <v>0</v>
      </c>
      <c r="GA180">
        <v>0</v>
      </c>
      <c r="GB180">
        <v>0</v>
      </c>
      <c r="GC180">
        <v>0</v>
      </c>
      <c r="GD180">
        <v>0</v>
      </c>
      <c r="GE180">
        <v>0</v>
      </c>
      <c r="GF180">
        <v>0</v>
      </c>
      <c r="GG180">
        <v>0</v>
      </c>
      <c r="GH180">
        <v>0</v>
      </c>
      <c r="GI180">
        <v>0</v>
      </c>
      <c r="GJ180">
        <v>0</v>
      </c>
      <c r="GK180">
        <v>0</v>
      </c>
      <c r="GL180">
        <v>0</v>
      </c>
      <c r="GM180">
        <v>0</v>
      </c>
      <c r="GN180">
        <v>0</v>
      </c>
      <c r="GO180">
        <v>0</v>
      </c>
      <c r="GP180">
        <v>0</v>
      </c>
      <c r="GQ180">
        <v>0</v>
      </c>
      <c r="GR180">
        <v>0</v>
      </c>
      <c r="GS180">
        <v>0</v>
      </c>
      <c r="GT180">
        <v>0</v>
      </c>
      <c r="GU180">
        <v>0</v>
      </c>
      <c r="GV180">
        <v>0</v>
      </c>
      <c r="GW180">
        <v>0</v>
      </c>
      <c r="GX180">
        <v>0</v>
      </c>
      <c r="GY180">
        <v>0</v>
      </c>
      <c r="GZ180">
        <v>0</v>
      </c>
      <c r="HA180">
        <v>0</v>
      </c>
      <c r="HB180">
        <v>0</v>
      </c>
      <c r="HC180">
        <v>0</v>
      </c>
      <c r="HD180">
        <v>0</v>
      </c>
      <c r="HE180">
        <v>0</v>
      </c>
      <c r="HF180">
        <v>0</v>
      </c>
      <c r="HG180">
        <v>0</v>
      </c>
      <c r="HH180">
        <v>0</v>
      </c>
      <c r="HI180">
        <v>0</v>
      </c>
      <c r="HJ180">
        <v>0</v>
      </c>
      <c r="HK180">
        <v>0</v>
      </c>
      <c r="HL180">
        <v>0</v>
      </c>
      <c r="HM180">
        <v>0</v>
      </c>
      <c r="HN180">
        <v>0</v>
      </c>
      <c r="HO180">
        <v>0</v>
      </c>
      <c r="HP180">
        <v>0</v>
      </c>
      <c r="HQ180">
        <v>0</v>
      </c>
      <c r="HR180">
        <v>0</v>
      </c>
      <c r="HS180">
        <v>0</v>
      </c>
      <c r="HT180">
        <v>0</v>
      </c>
      <c r="HU180">
        <v>0</v>
      </c>
      <c r="HV180">
        <v>0</v>
      </c>
      <c r="HW180">
        <v>0</v>
      </c>
      <c r="HX180">
        <v>0</v>
      </c>
      <c r="HY180">
        <v>0</v>
      </c>
      <c r="HZ180">
        <v>0</v>
      </c>
      <c r="IA180">
        <v>0</v>
      </c>
      <c r="IB180">
        <v>0</v>
      </c>
      <c r="IC180">
        <v>0</v>
      </c>
      <c r="ID180">
        <v>0</v>
      </c>
      <c r="IE180">
        <v>0</v>
      </c>
      <c r="IF180">
        <v>0</v>
      </c>
      <c r="IG180">
        <v>0</v>
      </c>
      <c r="IH180">
        <v>0</v>
      </c>
      <c r="II180">
        <v>0</v>
      </c>
      <c r="IJ180">
        <v>0</v>
      </c>
      <c r="IK180">
        <v>0</v>
      </c>
    </row>
    <row r="181" spans="1:245" hidden="1">
      <c r="A181" s="340"/>
      <c r="B181" t="s">
        <v>1024</v>
      </c>
      <c r="F181">
        <v>2</v>
      </c>
      <c r="H181">
        <v>0</v>
      </c>
      <c r="J181" t="str">
        <f t="shared" si="6"/>
        <v>SDH150200</v>
      </c>
      <c r="K181">
        <v>570</v>
      </c>
      <c r="M181" s="340"/>
      <c r="N181" t="s">
        <v>1024</v>
      </c>
      <c r="O181">
        <v>2</v>
      </c>
      <c r="P181">
        <v>0</v>
      </c>
      <c r="Q181" s="183" t="str">
        <f t="shared" si="7"/>
        <v>SDH150200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10000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s="131"/>
      <c r="DZ181" s="340"/>
      <c r="EA181" t="s">
        <v>1024</v>
      </c>
      <c r="EB181">
        <v>2</v>
      </c>
      <c r="EC181">
        <v>0</v>
      </c>
      <c r="ED181" s="183" t="str">
        <f t="shared" si="8"/>
        <v>SDH150200</v>
      </c>
      <c r="EE181">
        <v>10000</v>
      </c>
      <c r="EF181">
        <v>10000</v>
      </c>
      <c r="EG181">
        <v>10000</v>
      </c>
      <c r="EH181">
        <v>10000</v>
      </c>
      <c r="EI181">
        <v>10000</v>
      </c>
      <c r="EJ181">
        <v>10000</v>
      </c>
      <c r="EK181">
        <v>10000</v>
      </c>
      <c r="EL181">
        <v>10000</v>
      </c>
      <c r="EM181">
        <v>10000</v>
      </c>
      <c r="EN181">
        <v>10000</v>
      </c>
      <c r="EO181">
        <v>10000</v>
      </c>
      <c r="EP181">
        <v>10000</v>
      </c>
      <c r="EQ181">
        <v>10000</v>
      </c>
      <c r="ER181">
        <v>10000</v>
      </c>
      <c r="ES181">
        <v>10000</v>
      </c>
      <c r="ET181">
        <v>10000</v>
      </c>
      <c r="EU181">
        <v>10000</v>
      </c>
      <c r="EV181">
        <v>10000</v>
      </c>
      <c r="EW181">
        <v>10000</v>
      </c>
      <c r="EX181">
        <v>10000</v>
      </c>
      <c r="EY181">
        <v>10000</v>
      </c>
      <c r="EZ181">
        <v>10000</v>
      </c>
      <c r="FA181">
        <v>10000</v>
      </c>
      <c r="FB181">
        <v>10000</v>
      </c>
      <c r="FC181">
        <v>10000</v>
      </c>
      <c r="FD181">
        <v>10000</v>
      </c>
      <c r="FE181">
        <v>10000</v>
      </c>
      <c r="FF181">
        <v>10000</v>
      </c>
      <c r="FG181">
        <v>10000</v>
      </c>
      <c r="FH181">
        <v>10000</v>
      </c>
      <c r="FI181">
        <v>0</v>
      </c>
      <c r="FJ181">
        <v>0</v>
      </c>
      <c r="FK181">
        <v>0</v>
      </c>
      <c r="FL181">
        <v>0</v>
      </c>
      <c r="FM181">
        <v>0</v>
      </c>
      <c r="FN181">
        <v>0</v>
      </c>
      <c r="FO181">
        <v>0</v>
      </c>
      <c r="FP181">
        <v>0</v>
      </c>
      <c r="FQ181">
        <v>0</v>
      </c>
      <c r="FR181">
        <v>0</v>
      </c>
      <c r="FS181">
        <v>0</v>
      </c>
      <c r="FT181">
        <v>0</v>
      </c>
      <c r="FU181">
        <v>0</v>
      </c>
      <c r="FV181">
        <v>0</v>
      </c>
      <c r="FW181">
        <v>0</v>
      </c>
      <c r="FX181">
        <v>0</v>
      </c>
      <c r="FY181">
        <v>0</v>
      </c>
      <c r="FZ181">
        <v>0</v>
      </c>
      <c r="GA181">
        <v>0</v>
      </c>
      <c r="GB181">
        <v>0</v>
      </c>
      <c r="GC181">
        <v>0</v>
      </c>
      <c r="GD181">
        <v>0</v>
      </c>
      <c r="GE181">
        <v>0</v>
      </c>
      <c r="GF181">
        <v>0</v>
      </c>
      <c r="GG181">
        <v>0</v>
      </c>
      <c r="GH181">
        <v>0</v>
      </c>
      <c r="GI181">
        <v>0</v>
      </c>
      <c r="GJ181">
        <v>0</v>
      </c>
      <c r="GK181">
        <v>0</v>
      </c>
      <c r="GL181">
        <v>0</v>
      </c>
      <c r="GM181">
        <v>0</v>
      </c>
      <c r="GN181">
        <v>0</v>
      </c>
      <c r="GO181">
        <v>0</v>
      </c>
      <c r="GP181">
        <v>0</v>
      </c>
      <c r="GQ181">
        <v>0</v>
      </c>
      <c r="GR181">
        <v>0</v>
      </c>
      <c r="GS181">
        <v>0</v>
      </c>
      <c r="GT181">
        <v>0</v>
      </c>
      <c r="GU181">
        <v>0</v>
      </c>
      <c r="GV181">
        <v>0</v>
      </c>
      <c r="GW181">
        <v>0</v>
      </c>
      <c r="GX181">
        <v>0</v>
      </c>
      <c r="GY181">
        <v>0</v>
      </c>
      <c r="GZ181">
        <v>0</v>
      </c>
      <c r="HA181">
        <v>0</v>
      </c>
      <c r="HB181">
        <v>0</v>
      </c>
      <c r="HC181">
        <v>0</v>
      </c>
      <c r="HD181">
        <v>0</v>
      </c>
      <c r="HE181">
        <v>0</v>
      </c>
      <c r="HF181">
        <v>0</v>
      </c>
      <c r="HG181">
        <v>0</v>
      </c>
      <c r="HH181">
        <v>0</v>
      </c>
      <c r="HI181">
        <v>0</v>
      </c>
      <c r="HJ181">
        <v>0</v>
      </c>
      <c r="HK181">
        <v>0</v>
      </c>
      <c r="HL181">
        <v>0</v>
      </c>
      <c r="HM181">
        <v>0</v>
      </c>
      <c r="HN181">
        <v>0</v>
      </c>
      <c r="HO181">
        <v>0</v>
      </c>
      <c r="HP181">
        <v>0</v>
      </c>
      <c r="HQ181">
        <v>0</v>
      </c>
      <c r="HR181">
        <v>0</v>
      </c>
      <c r="HS181">
        <v>0</v>
      </c>
      <c r="HT181">
        <v>0</v>
      </c>
      <c r="HU181">
        <v>0</v>
      </c>
      <c r="HV181">
        <v>0</v>
      </c>
      <c r="HW181">
        <v>0</v>
      </c>
      <c r="HX181">
        <v>0</v>
      </c>
      <c r="HY181">
        <v>0</v>
      </c>
      <c r="HZ181">
        <v>0</v>
      </c>
      <c r="IA181">
        <v>0</v>
      </c>
      <c r="IB181">
        <v>0</v>
      </c>
      <c r="IC181">
        <v>0</v>
      </c>
      <c r="ID181">
        <v>0</v>
      </c>
      <c r="IE181">
        <v>0</v>
      </c>
      <c r="IF181">
        <v>0</v>
      </c>
      <c r="IG181">
        <v>0</v>
      </c>
      <c r="IH181">
        <v>0</v>
      </c>
      <c r="II181">
        <v>0</v>
      </c>
      <c r="IJ181">
        <v>0</v>
      </c>
      <c r="IK181">
        <v>0</v>
      </c>
    </row>
    <row r="182" spans="1:245" hidden="1">
      <c r="A182" s="340"/>
      <c r="B182" t="s">
        <v>1024</v>
      </c>
      <c r="F182">
        <v>2</v>
      </c>
      <c r="H182">
        <v>1</v>
      </c>
      <c r="J182" t="str">
        <f t="shared" si="6"/>
        <v>SDH150201</v>
      </c>
      <c r="K182">
        <v>570</v>
      </c>
      <c r="M182" s="340"/>
      <c r="N182" t="s">
        <v>1024</v>
      </c>
      <c r="O182">
        <v>2</v>
      </c>
      <c r="P182">
        <v>1</v>
      </c>
      <c r="Q182" s="183" t="str">
        <f t="shared" si="7"/>
        <v>SDH150201</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10000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s="131"/>
      <c r="DZ182" s="340"/>
      <c r="EA182" t="s">
        <v>1024</v>
      </c>
      <c r="EB182">
        <v>2</v>
      </c>
      <c r="EC182">
        <v>1</v>
      </c>
      <c r="ED182" s="183" t="str">
        <f t="shared" si="8"/>
        <v>SDH150201</v>
      </c>
      <c r="EE182">
        <v>10000</v>
      </c>
      <c r="EF182">
        <v>10000</v>
      </c>
      <c r="EG182">
        <v>10000</v>
      </c>
      <c r="EH182">
        <v>10000</v>
      </c>
      <c r="EI182">
        <v>10000</v>
      </c>
      <c r="EJ182">
        <v>10000</v>
      </c>
      <c r="EK182">
        <v>10000</v>
      </c>
      <c r="EL182">
        <v>10000</v>
      </c>
      <c r="EM182">
        <v>10000</v>
      </c>
      <c r="EN182">
        <v>10000</v>
      </c>
      <c r="EO182">
        <v>10000</v>
      </c>
      <c r="EP182">
        <v>10000</v>
      </c>
      <c r="EQ182">
        <v>10000</v>
      </c>
      <c r="ER182">
        <v>10000</v>
      </c>
      <c r="ES182">
        <v>10000</v>
      </c>
      <c r="ET182">
        <v>10000</v>
      </c>
      <c r="EU182">
        <v>10000</v>
      </c>
      <c r="EV182">
        <v>10000</v>
      </c>
      <c r="EW182">
        <v>10000</v>
      </c>
      <c r="EX182">
        <v>10000</v>
      </c>
      <c r="EY182">
        <v>10000</v>
      </c>
      <c r="EZ182">
        <v>10000</v>
      </c>
      <c r="FA182">
        <v>10000</v>
      </c>
      <c r="FB182">
        <v>10000</v>
      </c>
      <c r="FC182">
        <v>10000</v>
      </c>
      <c r="FD182">
        <v>10000</v>
      </c>
      <c r="FE182">
        <v>10000</v>
      </c>
      <c r="FF182">
        <v>10000</v>
      </c>
      <c r="FG182">
        <v>10000</v>
      </c>
      <c r="FH182">
        <v>10000</v>
      </c>
      <c r="FI182">
        <v>0</v>
      </c>
      <c r="FJ182">
        <v>0</v>
      </c>
      <c r="FK182">
        <v>0</v>
      </c>
      <c r="FL182">
        <v>0</v>
      </c>
      <c r="FM182">
        <v>0</v>
      </c>
      <c r="FN182">
        <v>0</v>
      </c>
      <c r="FO182">
        <v>0</v>
      </c>
      <c r="FP182">
        <v>0</v>
      </c>
      <c r="FQ182">
        <v>0</v>
      </c>
      <c r="FR182">
        <v>0</v>
      </c>
      <c r="FS182">
        <v>0</v>
      </c>
      <c r="FT182">
        <v>0</v>
      </c>
      <c r="FU182">
        <v>0</v>
      </c>
      <c r="FV182">
        <v>0</v>
      </c>
      <c r="FW182">
        <v>0</v>
      </c>
      <c r="FX182">
        <v>0</v>
      </c>
      <c r="FY182">
        <v>0</v>
      </c>
      <c r="FZ182">
        <v>0</v>
      </c>
      <c r="GA182">
        <v>0</v>
      </c>
      <c r="GB182">
        <v>0</v>
      </c>
      <c r="GC182">
        <v>0</v>
      </c>
      <c r="GD182">
        <v>0</v>
      </c>
      <c r="GE182">
        <v>0</v>
      </c>
      <c r="GF182">
        <v>0</v>
      </c>
      <c r="GG182">
        <v>0</v>
      </c>
      <c r="GH182">
        <v>0</v>
      </c>
      <c r="GI182">
        <v>0</v>
      </c>
      <c r="GJ182">
        <v>0</v>
      </c>
      <c r="GK182">
        <v>0</v>
      </c>
      <c r="GL182">
        <v>0</v>
      </c>
      <c r="GM182">
        <v>0</v>
      </c>
      <c r="GN182">
        <v>0</v>
      </c>
      <c r="GO182">
        <v>0</v>
      </c>
      <c r="GP182">
        <v>0</v>
      </c>
      <c r="GQ182">
        <v>0</v>
      </c>
      <c r="GR182">
        <v>0</v>
      </c>
      <c r="GS182">
        <v>0</v>
      </c>
      <c r="GT182">
        <v>0</v>
      </c>
      <c r="GU182">
        <v>0</v>
      </c>
      <c r="GV182">
        <v>0</v>
      </c>
      <c r="GW182">
        <v>0</v>
      </c>
      <c r="GX182">
        <v>0</v>
      </c>
      <c r="GY182">
        <v>0</v>
      </c>
      <c r="GZ182">
        <v>0</v>
      </c>
      <c r="HA182">
        <v>0</v>
      </c>
      <c r="HB182">
        <v>0</v>
      </c>
      <c r="HC182">
        <v>0</v>
      </c>
      <c r="HD182">
        <v>0</v>
      </c>
      <c r="HE182">
        <v>0</v>
      </c>
      <c r="HF182">
        <v>0</v>
      </c>
      <c r="HG182">
        <v>0</v>
      </c>
      <c r="HH182">
        <v>0</v>
      </c>
      <c r="HI182">
        <v>0</v>
      </c>
      <c r="HJ182">
        <v>0</v>
      </c>
      <c r="HK182">
        <v>0</v>
      </c>
      <c r="HL182">
        <v>0</v>
      </c>
      <c r="HM182">
        <v>0</v>
      </c>
      <c r="HN182">
        <v>0</v>
      </c>
      <c r="HO182">
        <v>0</v>
      </c>
      <c r="HP182">
        <v>0</v>
      </c>
      <c r="HQ182">
        <v>0</v>
      </c>
      <c r="HR182">
        <v>0</v>
      </c>
      <c r="HS182">
        <v>0</v>
      </c>
      <c r="HT182">
        <v>0</v>
      </c>
      <c r="HU182">
        <v>0</v>
      </c>
      <c r="HV182">
        <v>0</v>
      </c>
      <c r="HW182">
        <v>0</v>
      </c>
      <c r="HX182">
        <v>0</v>
      </c>
      <c r="HY182">
        <v>0</v>
      </c>
      <c r="HZ182">
        <v>0</v>
      </c>
      <c r="IA182">
        <v>0</v>
      </c>
      <c r="IB182">
        <v>0</v>
      </c>
      <c r="IC182">
        <v>0</v>
      </c>
      <c r="ID182">
        <v>0</v>
      </c>
      <c r="IE182">
        <v>0</v>
      </c>
      <c r="IF182">
        <v>0</v>
      </c>
      <c r="IG182">
        <v>0</v>
      </c>
      <c r="IH182">
        <v>0</v>
      </c>
      <c r="II182">
        <v>0</v>
      </c>
      <c r="IJ182">
        <v>0</v>
      </c>
      <c r="IK182">
        <v>0</v>
      </c>
    </row>
    <row r="183" spans="1:245" hidden="1">
      <c r="A183" s="340"/>
      <c r="B183" t="s">
        <v>1024</v>
      </c>
      <c r="F183">
        <v>2</v>
      </c>
      <c r="H183">
        <v>2</v>
      </c>
      <c r="J183" t="str">
        <f t="shared" si="6"/>
        <v>SDH150202</v>
      </c>
      <c r="K183">
        <v>570</v>
      </c>
      <c r="M183" s="340"/>
      <c r="N183" t="s">
        <v>1024</v>
      </c>
      <c r="O183">
        <v>2</v>
      </c>
      <c r="P183">
        <v>2</v>
      </c>
      <c r="Q183" s="183" t="str">
        <f t="shared" si="7"/>
        <v>SDH150202</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10000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s="131"/>
      <c r="DZ183" s="340"/>
      <c r="EA183" t="s">
        <v>1024</v>
      </c>
      <c r="EB183">
        <v>2</v>
      </c>
      <c r="EC183">
        <v>2</v>
      </c>
      <c r="ED183" s="183" t="str">
        <f t="shared" si="8"/>
        <v>SDH150202</v>
      </c>
      <c r="EE183">
        <v>10000</v>
      </c>
      <c r="EF183">
        <v>10000</v>
      </c>
      <c r="EG183">
        <v>10000</v>
      </c>
      <c r="EH183">
        <v>10000</v>
      </c>
      <c r="EI183">
        <v>10000</v>
      </c>
      <c r="EJ183">
        <v>10000</v>
      </c>
      <c r="EK183">
        <v>10000</v>
      </c>
      <c r="EL183">
        <v>10000</v>
      </c>
      <c r="EM183">
        <v>10000</v>
      </c>
      <c r="EN183">
        <v>10000</v>
      </c>
      <c r="EO183">
        <v>10000</v>
      </c>
      <c r="EP183">
        <v>10000</v>
      </c>
      <c r="EQ183">
        <v>10000</v>
      </c>
      <c r="ER183">
        <v>10000</v>
      </c>
      <c r="ES183">
        <v>10000</v>
      </c>
      <c r="ET183">
        <v>10000</v>
      </c>
      <c r="EU183">
        <v>10000</v>
      </c>
      <c r="EV183">
        <v>10000</v>
      </c>
      <c r="EW183">
        <v>10000</v>
      </c>
      <c r="EX183">
        <v>10000</v>
      </c>
      <c r="EY183">
        <v>10000</v>
      </c>
      <c r="EZ183">
        <v>10000</v>
      </c>
      <c r="FA183">
        <v>10000</v>
      </c>
      <c r="FB183">
        <v>10000</v>
      </c>
      <c r="FC183">
        <v>10000</v>
      </c>
      <c r="FD183">
        <v>10000</v>
      </c>
      <c r="FE183">
        <v>10000</v>
      </c>
      <c r="FF183">
        <v>10000</v>
      </c>
      <c r="FG183">
        <v>10000</v>
      </c>
      <c r="FH183">
        <v>10000</v>
      </c>
      <c r="FI183">
        <v>0</v>
      </c>
      <c r="FJ183">
        <v>0</v>
      </c>
      <c r="FK183">
        <v>0</v>
      </c>
      <c r="FL183">
        <v>0</v>
      </c>
      <c r="FM183">
        <v>0</v>
      </c>
      <c r="FN183">
        <v>0</v>
      </c>
      <c r="FO183">
        <v>0</v>
      </c>
      <c r="FP183">
        <v>0</v>
      </c>
      <c r="FQ183">
        <v>0</v>
      </c>
      <c r="FR183">
        <v>0</v>
      </c>
      <c r="FS183">
        <v>0</v>
      </c>
      <c r="FT183">
        <v>0</v>
      </c>
      <c r="FU183">
        <v>0</v>
      </c>
      <c r="FV183">
        <v>0</v>
      </c>
      <c r="FW183">
        <v>0</v>
      </c>
      <c r="FX183">
        <v>0</v>
      </c>
      <c r="FY183">
        <v>0</v>
      </c>
      <c r="FZ183">
        <v>0</v>
      </c>
      <c r="GA183">
        <v>0</v>
      </c>
      <c r="GB183">
        <v>0</v>
      </c>
      <c r="GC183">
        <v>0</v>
      </c>
      <c r="GD183">
        <v>0</v>
      </c>
      <c r="GE183">
        <v>0</v>
      </c>
      <c r="GF183">
        <v>0</v>
      </c>
      <c r="GG183">
        <v>0</v>
      </c>
      <c r="GH183">
        <v>0</v>
      </c>
      <c r="GI183">
        <v>0</v>
      </c>
      <c r="GJ183">
        <v>0</v>
      </c>
      <c r="GK183">
        <v>0</v>
      </c>
      <c r="GL183">
        <v>0</v>
      </c>
      <c r="GM183">
        <v>0</v>
      </c>
      <c r="GN183">
        <v>0</v>
      </c>
      <c r="GO183">
        <v>0</v>
      </c>
      <c r="GP183">
        <v>0</v>
      </c>
      <c r="GQ183">
        <v>0</v>
      </c>
      <c r="GR183">
        <v>0</v>
      </c>
      <c r="GS183">
        <v>0</v>
      </c>
      <c r="GT183">
        <v>0</v>
      </c>
      <c r="GU183">
        <v>0</v>
      </c>
      <c r="GV183">
        <v>0</v>
      </c>
      <c r="GW183">
        <v>0</v>
      </c>
      <c r="GX183">
        <v>0</v>
      </c>
      <c r="GY183">
        <v>0</v>
      </c>
      <c r="GZ183">
        <v>0</v>
      </c>
      <c r="HA183">
        <v>0</v>
      </c>
      <c r="HB183">
        <v>0</v>
      </c>
      <c r="HC183">
        <v>0</v>
      </c>
      <c r="HD183">
        <v>0</v>
      </c>
      <c r="HE183">
        <v>0</v>
      </c>
      <c r="HF183">
        <v>0</v>
      </c>
      <c r="HG183">
        <v>0</v>
      </c>
      <c r="HH183">
        <v>0</v>
      </c>
      <c r="HI183">
        <v>0</v>
      </c>
      <c r="HJ183">
        <v>0</v>
      </c>
      <c r="HK183">
        <v>0</v>
      </c>
      <c r="HL183">
        <v>0</v>
      </c>
      <c r="HM183">
        <v>0</v>
      </c>
      <c r="HN183">
        <v>0</v>
      </c>
      <c r="HO183">
        <v>0</v>
      </c>
      <c r="HP183">
        <v>0</v>
      </c>
      <c r="HQ183">
        <v>0</v>
      </c>
      <c r="HR183">
        <v>0</v>
      </c>
      <c r="HS183">
        <v>0</v>
      </c>
      <c r="HT183">
        <v>0</v>
      </c>
      <c r="HU183">
        <v>0</v>
      </c>
      <c r="HV183">
        <v>0</v>
      </c>
      <c r="HW183">
        <v>0</v>
      </c>
      <c r="HX183">
        <v>0</v>
      </c>
      <c r="HY183">
        <v>0</v>
      </c>
      <c r="HZ183">
        <v>0</v>
      </c>
      <c r="IA183">
        <v>0</v>
      </c>
      <c r="IB183">
        <v>0</v>
      </c>
      <c r="IC183">
        <v>0</v>
      </c>
      <c r="ID183">
        <v>0</v>
      </c>
      <c r="IE183">
        <v>0</v>
      </c>
      <c r="IF183">
        <v>0</v>
      </c>
      <c r="IG183">
        <v>0</v>
      </c>
      <c r="IH183">
        <v>0</v>
      </c>
      <c r="II183">
        <v>0</v>
      </c>
      <c r="IJ183">
        <v>0</v>
      </c>
      <c r="IK183">
        <v>0</v>
      </c>
    </row>
    <row r="184" spans="1:245" hidden="1">
      <c r="A184" s="340"/>
      <c r="B184" t="s">
        <v>1024</v>
      </c>
      <c r="F184">
        <v>2</v>
      </c>
      <c r="H184">
        <v>3</v>
      </c>
      <c r="J184" t="str">
        <f t="shared" si="6"/>
        <v>SDH150203</v>
      </c>
      <c r="K184">
        <v>570</v>
      </c>
      <c r="M184" s="340"/>
      <c r="N184" t="s">
        <v>1024</v>
      </c>
      <c r="O184">
        <v>2</v>
      </c>
      <c r="P184">
        <v>3</v>
      </c>
      <c r="Q184" s="183" t="str">
        <f t="shared" si="7"/>
        <v>SDH150203</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10000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s="131"/>
      <c r="DZ184" s="340"/>
      <c r="EA184" t="s">
        <v>1024</v>
      </c>
      <c r="EB184">
        <v>2</v>
      </c>
      <c r="EC184">
        <v>3</v>
      </c>
      <c r="ED184" s="183" t="str">
        <f t="shared" si="8"/>
        <v>SDH150203</v>
      </c>
      <c r="EE184">
        <v>10000</v>
      </c>
      <c r="EF184">
        <v>10000</v>
      </c>
      <c r="EG184">
        <v>10000</v>
      </c>
      <c r="EH184">
        <v>10000</v>
      </c>
      <c r="EI184">
        <v>10000</v>
      </c>
      <c r="EJ184">
        <v>10000</v>
      </c>
      <c r="EK184">
        <v>10000</v>
      </c>
      <c r="EL184">
        <v>10000</v>
      </c>
      <c r="EM184">
        <v>10000</v>
      </c>
      <c r="EN184">
        <v>10000</v>
      </c>
      <c r="EO184">
        <v>10000</v>
      </c>
      <c r="EP184">
        <v>10000</v>
      </c>
      <c r="EQ184">
        <v>10000</v>
      </c>
      <c r="ER184">
        <v>10000</v>
      </c>
      <c r="ES184">
        <v>10000</v>
      </c>
      <c r="ET184">
        <v>10000</v>
      </c>
      <c r="EU184">
        <v>10000</v>
      </c>
      <c r="EV184">
        <v>10000</v>
      </c>
      <c r="EW184">
        <v>10000</v>
      </c>
      <c r="EX184">
        <v>10000</v>
      </c>
      <c r="EY184">
        <v>10000</v>
      </c>
      <c r="EZ184">
        <v>10000</v>
      </c>
      <c r="FA184">
        <v>10000</v>
      </c>
      <c r="FB184">
        <v>10000</v>
      </c>
      <c r="FC184">
        <v>10000</v>
      </c>
      <c r="FD184">
        <v>10000</v>
      </c>
      <c r="FE184">
        <v>10000</v>
      </c>
      <c r="FF184">
        <v>10000</v>
      </c>
      <c r="FG184">
        <v>10000</v>
      </c>
      <c r="FH184">
        <v>10000</v>
      </c>
      <c r="FI184">
        <v>0</v>
      </c>
      <c r="FJ184">
        <v>0</v>
      </c>
      <c r="FK184">
        <v>0</v>
      </c>
      <c r="FL184">
        <v>0</v>
      </c>
      <c r="FM184">
        <v>0</v>
      </c>
      <c r="FN184">
        <v>0</v>
      </c>
      <c r="FO184">
        <v>0</v>
      </c>
      <c r="FP184">
        <v>0</v>
      </c>
      <c r="FQ184">
        <v>0</v>
      </c>
      <c r="FR184">
        <v>0</v>
      </c>
      <c r="FS184">
        <v>0</v>
      </c>
      <c r="FT184">
        <v>0</v>
      </c>
      <c r="FU184">
        <v>0</v>
      </c>
      <c r="FV184">
        <v>0</v>
      </c>
      <c r="FW184">
        <v>0</v>
      </c>
      <c r="FX184">
        <v>0</v>
      </c>
      <c r="FY184">
        <v>0</v>
      </c>
      <c r="FZ184">
        <v>0</v>
      </c>
      <c r="GA184">
        <v>0</v>
      </c>
      <c r="GB184">
        <v>0</v>
      </c>
      <c r="GC184">
        <v>0</v>
      </c>
      <c r="GD184">
        <v>0</v>
      </c>
      <c r="GE184">
        <v>0</v>
      </c>
      <c r="GF184">
        <v>0</v>
      </c>
      <c r="GG184">
        <v>0</v>
      </c>
      <c r="GH184">
        <v>0</v>
      </c>
      <c r="GI184">
        <v>0</v>
      </c>
      <c r="GJ184">
        <v>0</v>
      </c>
      <c r="GK184">
        <v>0</v>
      </c>
      <c r="GL184">
        <v>0</v>
      </c>
      <c r="GM184">
        <v>0</v>
      </c>
      <c r="GN184">
        <v>0</v>
      </c>
      <c r="GO184">
        <v>0</v>
      </c>
      <c r="GP184">
        <v>0</v>
      </c>
      <c r="GQ184">
        <v>0</v>
      </c>
      <c r="GR184">
        <v>0</v>
      </c>
      <c r="GS184">
        <v>0</v>
      </c>
      <c r="GT184">
        <v>0</v>
      </c>
      <c r="GU184">
        <v>0</v>
      </c>
      <c r="GV184">
        <v>0</v>
      </c>
      <c r="GW184">
        <v>0</v>
      </c>
      <c r="GX184">
        <v>0</v>
      </c>
      <c r="GY184">
        <v>0</v>
      </c>
      <c r="GZ184">
        <v>0</v>
      </c>
      <c r="HA184">
        <v>0</v>
      </c>
      <c r="HB184">
        <v>0</v>
      </c>
      <c r="HC184">
        <v>0</v>
      </c>
      <c r="HD184">
        <v>0</v>
      </c>
      <c r="HE184">
        <v>0</v>
      </c>
      <c r="HF184">
        <v>0</v>
      </c>
      <c r="HG184">
        <v>0</v>
      </c>
      <c r="HH184">
        <v>0</v>
      </c>
      <c r="HI184">
        <v>0</v>
      </c>
      <c r="HJ184">
        <v>0</v>
      </c>
      <c r="HK184">
        <v>0</v>
      </c>
      <c r="HL184">
        <v>0</v>
      </c>
      <c r="HM184">
        <v>0</v>
      </c>
      <c r="HN184">
        <v>0</v>
      </c>
      <c r="HO184">
        <v>0</v>
      </c>
      <c r="HP184">
        <v>0</v>
      </c>
      <c r="HQ184">
        <v>0</v>
      </c>
      <c r="HR184">
        <v>0</v>
      </c>
      <c r="HS184">
        <v>0</v>
      </c>
      <c r="HT184">
        <v>0</v>
      </c>
      <c r="HU184">
        <v>0</v>
      </c>
      <c r="HV184">
        <v>0</v>
      </c>
      <c r="HW184">
        <v>0</v>
      </c>
      <c r="HX184">
        <v>0</v>
      </c>
      <c r="HY184">
        <v>0</v>
      </c>
      <c r="HZ184">
        <v>0</v>
      </c>
      <c r="IA184">
        <v>0</v>
      </c>
      <c r="IB184">
        <v>0</v>
      </c>
      <c r="IC184">
        <v>0</v>
      </c>
      <c r="ID184">
        <v>0</v>
      </c>
      <c r="IE184">
        <v>0</v>
      </c>
      <c r="IF184">
        <v>0</v>
      </c>
      <c r="IG184">
        <v>0</v>
      </c>
      <c r="IH184">
        <v>0</v>
      </c>
      <c r="II184">
        <v>0</v>
      </c>
      <c r="IJ184">
        <v>0</v>
      </c>
      <c r="IK184">
        <v>0</v>
      </c>
    </row>
    <row r="185" spans="1:245" hidden="1">
      <c r="A185" s="340"/>
      <c r="B185" t="s">
        <v>1024</v>
      </c>
      <c r="F185">
        <v>2</v>
      </c>
      <c r="H185">
        <v>4</v>
      </c>
      <c r="J185" t="str">
        <f t="shared" si="6"/>
        <v>SDH150204</v>
      </c>
      <c r="K185">
        <v>570</v>
      </c>
      <c r="M185" s="340"/>
      <c r="N185" t="s">
        <v>1024</v>
      </c>
      <c r="O185">
        <v>2</v>
      </c>
      <c r="P185">
        <v>4</v>
      </c>
      <c r="Q185" s="183" t="str">
        <f t="shared" si="7"/>
        <v>SDH150204</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10000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s="131"/>
      <c r="DZ185" s="340"/>
      <c r="EA185" t="s">
        <v>1024</v>
      </c>
      <c r="EB185">
        <v>2</v>
      </c>
      <c r="EC185">
        <v>4</v>
      </c>
      <c r="ED185" s="183" t="str">
        <f t="shared" si="8"/>
        <v>SDH150204</v>
      </c>
      <c r="EE185">
        <v>10000</v>
      </c>
      <c r="EF185">
        <v>10000</v>
      </c>
      <c r="EG185">
        <v>10000</v>
      </c>
      <c r="EH185">
        <v>10000</v>
      </c>
      <c r="EI185">
        <v>10000</v>
      </c>
      <c r="EJ185">
        <v>10000</v>
      </c>
      <c r="EK185">
        <v>10000</v>
      </c>
      <c r="EL185">
        <v>10000</v>
      </c>
      <c r="EM185">
        <v>10000</v>
      </c>
      <c r="EN185">
        <v>10000</v>
      </c>
      <c r="EO185">
        <v>10000</v>
      </c>
      <c r="EP185">
        <v>10000</v>
      </c>
      <c r="EQ185">
        <v>10000</v>
      </c>
      <c r="ER185">
        <v>10000</v>
      </c>
      <c r="ES185">
        <v>10000</v>
      </c>
      <c r="ET185">
        <v>10000</v>
      </c>
      <c r="EU185">
        <v>10000</v>
      </c>
      <c r="EV185">
        <v>10000</v>
      </c>
      <c r="EW185">
        <v>10000</v>
      </c>
      <c r="EX185">
        <v>10000</v>
      </c>
      <c r="EY185">
        <v>10000</v>
      </c>
      <c r="EZ185">
        <v>10000</v>
      </c>
      <c r="FA185">
        <v>10000</v>
      </c>
      <c r="FB185">
        <v>10000</v>
      </c>
      <c r="FC185">
        <v>10000</v>
      </c>
      <c r="FD185">
        <v>10000</v>
      </c>
      <c r="FE185">
        <v>10000</v>
      </c>
      <c r="FF185">
        <v>10000</v>
      </c>
      <c r="FG185">
        <v>10000</v>
      </c>
      <c r="FH185">
        <v>10000</v>
      </c>
      <c r="FI185">
        <v>0</v>
      </c>
      <c r="FJ185">
        <v>0</v>
      </c>
      <c r="FK185">
        <v>0</v>
      </c>
      <c r="FL185">
        <v>0</v>
      </c>
      <c r="FM185">
        <v>0</v>
      </c>
      <c r="FN185">
        <v>0</v>
      </c>
      <c r="FO185">
        <v>0</v>
      </c>
      <c r="FP185">
        <v>0</v>
      </c>
      <c r="FQ185">
        <v>0</v>
      </c>
      <c r="FR185">
        <v>0</v>
      </c>
      <c r="FS185">
        <v>0</v>
      </c>
      <c r="FT185">
        <v>0</v>
      </c>
      <c r="FU185">
        <v>0</v>
      </c>
      <c r="FV185">
        <v>0</v>
      </c>
      <c r="FW185">
        <v>0</v>
      </c>
      <c r="FX185">
        <v>0</v>
      </c>
      <c r="FY185">
        <v>0</v>
      </c>
      <c r="FZ185">
        <v>0</v>
      </c>
      <c r="GA185">
        <v>0</v>
      </c>
      <c r="GB185">
        <v>0</v>
      </c>
      <c r="GC185">
        <v>0</v>
      </c>
      <c r="GD185">
        <v>0</v>
      </c>
      <c r="GE185">
        <v>0</v>
      </c>
      <c r="GF185">
        <v>0</v>
      </c>
      <c r="GG185">
        <v>0</v>
      </c>
      <c r="GH185">
        <v>0</v>
      </c>
      <c r="GI185">
        <v>0</v>
      </c>
      <c r="GJ185">
        <v>0</v>
      </c>
      <c r="GK185">
        <v>0</v>
      </c>
      <c r="GL185">
        <v>0</v>
      </c>
      <c r="GM185">
        <v>0</v>
      </c>
      <c r="GN185">
        <v>0</v>
      </c>
      <c r="GO185">
        <v>0</v>
      </c>
      <c r="GP185">
        <v>0</v>
      </c>
      <c r="GQ185">
        <v>0</v>
      </c>
      <c r="GR185">
        <v>0</v>
      </c>
      <c r="GS185">
        <v>0</v>
      </c>
      <c r="GT185">
        <v>0</v>
      </c>
      <c r="GU185">
        <v>0</v>
      </c>
      <c r="GV185">
        <v>0</v>
      </c>
      <c r="GW185">
        <v>0</v>
      </c>
      <c r="GX185">
        <v>0</v>
      </c>
      <c r="GY185">
        <v>0</v>
      </c>
      <c r="GZ185">
        <v>0</v>
      </c>
      <c r="HA185">
        <v>0</v>
      </c>
      <c r="HB185">
        <v>0</v>
      </c>
      <c r="HC185">
        <v>0</v>
      </c>
      <c r="HD185">
        <v>0</v>
      </c>
      <c r="HE185">
        <v>0</v>
      </c>
      <c r="HF185">
        <v>0</v>
      </c>
      <c r="HG185">
        <v>0</v>
      </c>
      <c r="HH185">
        <v>0</v>
      </c>
      <c r="HI185">
        <v>0</v>
      </c>
      <c r="HJ185">
        <v>0</v>
      </c>
      <c r="HK185">
        <v>0</v>
      </c>
      <c r="HL185">
        <v>0</v>
      </c>
      <c r="HM185">
        <v>0</v>
      </c>
      <c r="HN185">
        <v>0</v>
      </c>
      <c r="HO185">
        <v>0</v>
      </c>
      <c r="HP185">
        <v>0</v>
      </c>
      <c r="HQ185">
        <v>0</v>
      </c>
      <c r="HR185">
        <v>0</v>
      </c>
      <c r="HS185">
        <v>0</v>
      </c>
      <c r="HT185">
        <v>0</v>
      </c>
      <c r="HU185">
        <v>0</v>
      </c>
      <c r="HV185">
        <v>0</v>
      </c>
      <c r="HW185">
        <v>0</v>
      </c>
      <c r="HX185">
        <v>0</v>
      </c>
      <c r="HY185">
        <v>0</v>
      </c>
      <c r="HZ185">
        <v>0</v>
      </c>
      <c r="IA185">
        <v>0</v>
      </c>
      <c r="IB185">
        <v>0</v>
      </c>
      <c r="IC185">
        <v>0</v>
      </c>
      <c r="ID185">
        <v>0</v>
      </c>
      <c r="IE185">
        <v>0</v>
      </c>
      <c r="IF185">
        <v>0</v>
      </c>
      <c r="IG185">
        <v>0</v>
      </c>
      <c r="IH185">
        <v>0</v>
      </c>
      <c r="II185">
        <v>0</v>
      </c>
      <c r="IJ185">
        <v>0</v>
      </c>
      <c r="IK185">
        <v>0</v>
      </c>
    </row>
    <row r="186" spans="1:245" hidden="1">
      <c r="A186" s="340"/>
      <c r="B186" t="s">
        <v>1024</v>
      </c>
      <c r="F186">
        <v>2</v>
      </c>
      <c r="H186">
        <v>5</v>
      </c>
      <c r="J186" t="str">
        <f t="shared" si="6"/>
        <v>SDH150205</v>
      </c>
      <c r="K186">
        <v>570</v>
      </c>
      <c r="M186" s="340"/>
      <c r="N186" t="s">
        <v>1024</v>
      </c>
      <c r="O186">
        <v>2</v>
      </c>
      <c r="P186">
        <v>5</v>
      </c>
      <c r="Q186" s="183" t="str">
        <f t="shared" si="7"/>
        <v>SDH150205</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10000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s="131"/>
      <c r="DZ186" s="340"/>
      <c r="EA186" t="s">
        <v>1024</v>
      </c>
      <c r="EB186">
        <v>2</v>
      </c>
      <c r="EC186">
        <v>5</v>
      </c>
      <c r="ED186" s="183" t="str">
        <f t="shared" si="8"/>
        <v>SDH150205</v>
      </c>
      <c r="EE186">
        <v>10000</v>
      </c>
      <c r="EF186">
        <v>10000</v>
      </c>
      <c r="EG186">
        <v>10000</v>
      </c>
      <c r="EH186">
        <v>10000</v>
      </c>
      <c r="EI186">
        <v>10000</v>
      </c>
      <c r="EJ186">
        <v>10000</v>
      </c>
      <c r="EK186">
        <v>10000</v>
      </c>
      <c r="EL186">
        <v>10000</v>
      </c>
      <c r="EM186">
        <v>10000</v>
      </c>
      <c r="EN186">
        <v>10000</v>
      </c>
      <c r="EO186">
        <v>10000</v>
      </c>
      <c r="EP186">
        <v>10000</v>
      </c>
      <c r="EQ186">
        <v>10000</v>
      </c>
      <c r="ER186">
        <v>10000</v>
      </c>
      <c r="ES186">
        <v>10000</v>
      </c>
      <c r="ET186">
        <v>10000</v>
      </c>
      <c r="EU186">
        <v>10000</v>
      </c>
      <c r="EV186">
        <v>10000</v>
      </c>
      <c r="EW186">
        <v>10000</v>
      </c>
      <c r="EX186">
        <v>10000</v>
      </c>
      <c r="EY186">
        <v>10000</v>
      </c>
      <c r="EZ186">
        <v>10000</v>
      </c>
      <c r="FA186">
        <v>10000</v>
      </c>
      <c r="FB186">
        <v>10000</v>
      </c>
      <c r="FC186">
        <v>10000</v>
      </c>
      <c r="FD186">
        <v>10000</v>
      </c>
      <c r="FE186">
        <v>10000</v>
      </c>
      <c r="FF186">
        <v>10000</v>
      </c>
      <c r="FG186">
        <v>10000</v>
      </c>
      <c r="FH186">
        <v>10000</v>
      </c>
      <c r="FI186">
        <v>0</v>
      </c>
      <c r="FJ186">
        <v>0</v>
      </c>
      <c r="FK186">
        <v>0</v>
      </c>
      <c r="FL186">
        <v>0</v>
      </c>
      <c r="FM186">
        <v>0</v>
      </c>
      <c r="FN186">
        <v>0</v>
      </c>
      <c r="FO186">
        <v>0</v>
      </c>
      <c r="FP186">
        <v>0</v>
      </c>
      <c r="FQ186">
        <v>0</v>
      </c>
      <c r="FR186">
        <v>0</v>
      </c>
      <c r="FS186">
        <v>0</v>
      </c>
      <c r="FT186">
        <v>0</v>
      </c>
      <c r="FU186">
        <v>0</v>
      </c>
      <c r="FV186">
        <v>0</v>
      </c>
      <c r="FW186">
        <v>0</v>
      </c>
      <c r="FX186">
        <v>0</v>
      </c>
      <c r="FY186">
        <v>0</v>
      </c>
      <c r="FZ186">
        <v>0</v>
      </c>
      <c r="GA186">
        <v>0</v>
      </c>
      <c r="GB186">
        <v>0</v>
      </c>
      <c r="GC186">
        <v>0</v>
      </c>
      <c r="GD186">
        <v>0</v>
      </c>
      <c r="GE186">
        <v>0</v>
      </c>
      <c r="GF186">
        <v>0</v>
      </c>
      <c r="GG186">
        <v>0</v>
      </c>
      <c r="GH186">
        <v>0</v>
      </c>
      <c r="GI186">
        <v>0</v>
      </c>
      <c r="GJ186">
        <v>0</v>
      </c>
      <c r="GK186">
        <v>0</v>
      </c>
      <c r="GL186">
        <v>0</v>
      </c>
      <c r="GM186">
        <v>0</v>
      </c>
      <c r="GN186">
        <v>0</v>
      </c>
      <c r="GO186">
        <v>0</v>
      </c>
      <c r="GP186">
        <v>0</v>
      </c>
      <c r="GQ186">
        <v>0</v>
      </c>
      <c r="GR186">
        <v>0</v>
      </c>
      <c r="GS186">
        <v>0</v>
      </c>
      <c r="GT186">
        <v>0</v>
      </c>
      <c r="GU186">
        <v>0</v>
      </c>
      <c r="GV186">
        <v>0</v>
      </c>
      <c r="GW186">
        <v>0</v>
      </c>
      <c r="GX186">
        <v>0</v>
      </c>
      <c r="GY186">
        <v>0</v>
      </c>
      <c r="GZ186">
        <v>0</v>
      </c>
      <c r="HA186">
        <v>0</v>
      </c>
      <c r="HB186">
        <v>0</v>
      </c>
      <c r="HC186">
        <v>0</v>
      </c>
      <c r="HD186">
        <v>0</v>
      </c>
      <c r="HE186">
        <v>0</v>
      </c>
      <c r="HF186">
        <v>0</v>
      </c>
      <c r="HG186">
        <v>0</v>
      </c>
      <c r="HH186">
        <v>0</v>
      </c>
      <c r="HI186">
        <v>0</v>
      </c>
      <c r="HJ186">
        <v>0</v>
      </c>
      <c r="HK186">
        <v>0</v>
      </c>
      <c r="HL186">
        <v>0</v>
      </c>
      <c r="HM186">
        <v>0</v>
      </c>
      <c r="HN186">
        <v>0</v>
      </c>
      <c r="HO186">
        <v>0</v>
      </c>
      <c r="HP186">
        <v>0</v>
      </c>
      <c r="HQ186">
        <v>0</v>
      </c>
      <c r="HR186">
        <v>0</v>
      </c>
      <c r="HS186">
        <v>0</v>
      </c>
      <c r="HT186">
        <v>0</v>
      </c>
      <c r="HU186">
        <v>0</v>
      </c>
      <c r="HV186">
        <v>0</v>
      </c>
      <c r="HW186">
        <v>0</v>
      </c>
      <c r="HX186">
        <v>0</v>
      </c>
      <c r="HY186">
        <v>0</v>
      </c>
      <c r="HZ186">
        <v>0</v>
      </c>
      <c r="IA186">
        <v>0</v>
      </c>
      <c r="IB186">
        <v>0</v>
      </c>
      <c r="IC186">
        <v>0</v>
      </c>
      <c r="ID186">
        <v>0</v>
      </c>
      <c r="IE186">
        <v>0</v>
      </c>
      <c r="IF186">
        <v>0</v>
      </c>
      <c r="IG186">
        <v>0</v>
      </c>
      <c r="IH186">
        <v>0</v>
      </c>
      <c r="II186">
        <v>0</v>
      </c>
      <c r="IJ186">
        <v>0</v>
      </c>
      <c r="IK186">
        <v>0</v>
      </c>
    </row>
    <row r="187" spans="1:245" hidden="1">
      <c r="A187" s="340"/>
      <c r="B187" t="s">
        <v>1024</v>
      </c>
      <c r="F187">
        <v>2</v>
      </c>
      <c r="H187">
        <v>6</v>
      </c>
      <c r="J187" t="str">
        <f t="shared" si="6"/>
        <v>SDH150206</v>
      </c>
      <c r="K187">
        <v>570</v>
      </c>
      <c r="M187" s="340"/>
      <c r="N187" t="s">
        <v>1024</v>
      </c>
      <c r="O187">
        <v>2</v>
      </c>
      <c r="P187">
        <v>6</v>
      </c>
      <c r="Q187" s="183" t="str">
        <f t="shared" si="7"/>
        <v>SDH150206</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10000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s="131"/>
      <c r="DZ187" s="340"/>
      <c r="EA187" t="s">
        <v>1024</v>
      </c>
      <c r="EB187">
        <v>2</v>
      </c>
      <c r="EC187">
        <v>6</v>
      </c>
      <c r="ED187" s="183" t="str">
        <f t="shared" si="8"/>
        <v>SDH150206</v>
      </c>
      <c r="EE187">
        <v>10000</v>
      </c>
      <c r="EF187">
        <v>10000</v>
      </c>
      <c r="EG187">
        <v>10000</v>
      </c>
      <c r="EH187">
        <v>10000</v>
      </c>
      <c r="EI187">
        <v>10000</v>
      </c>
      <c r="EJ187">
        <v>10000</v>
      </c>
      <c r="EK187">
        <v>10000</v>
      </c>
      <c r="EL187">
        <v>10000</v>
      </c>
      <c r="EM187">
        <v>10000</v>
      </c>
      <c r="EN187">
        <v>10000</v>
      </c>
      <c r="EO187">
        <v>10000</v>
      </c>
      <c r="EP187">
        <v>10000</v>
      </c>
      <c r="EQ187">
        <v>10000</v>
      </c>
      <c r="ER187">
        <v>10000</v>
      </c>
      <c r="ES187">
        <v>10000</v>
      </c>
      <c r="ET187">
        <v>10000</v>
      </c>
      <c r="EU187">
        <v>10000</v>
      </c>
      <c r="EV187">
        <v>10000</v>
      </c>
      <c r="EW187">
        <v>10000</v>
      </c>
      <c r="EX187">
        <v>10000</v>
      </c>
      <c r="EY187">
        <v>10000</v>
      </c>
      <c r="EZ187">
        <v>10000</v>
      </c>
      <c r="FA187">
        <v>10000</v>
      </c>
      <c r="FB187">
        <v>10000</v>
      </c>
      <c r="FC187">
        <v>10000</v>
      </c>
      <c r="FD187">
        <v>10000</v>
      </c>
      <c r="FE187">
        <v>10000</v>
      </c>
      <c r="FF187">
        <v>10000</v>
      </c>
      <c r="FG187">
        <v>10000</v>
      </c>
      <c r="FH187">
        <v>10000</v>
      </c>
      <c r="FI187">
        <v>0</v>
      </c>
      <c r="FJ187">
        <v>0</v>
      </c>
      <c r="FK187">
        <v>0</v>
      </c>
      <c r="FL187">
        <v>0</v>
      </c>
      <c r="FM187">
        <v>0</v>
      </c>
      <c r="FN187">
        <v>0</v>
      </c>
      <c r="FO187">
        <v>0</v>
      </c>
      <c r="FP187">
        <v>0</v>
      </c>
      <c r="FQ187">
        <v>0</v>
      </c>
      <c r="FR187">
        <v>0</v>
      </c>
      <c r="FS187">
        <v>0</v>
      </c>
      <c r="FT187">
        <v>0</v>
      </c>
      <c r="FU187">
        <v>0</v>
      </c>
      <c r="FV187">
        <v>0</v>
      </c>
      <c r="FW187">
        <v>0</v>
      </c>
      <c r="FX187">
        <v>0</v>
      </c>
      <c r="FY187">
        <v>0</v>
      </c>
      <c r="FZ187">
        <v>0</v>
      </c>
      <c r="GA187">
        <v>0</v>
      </c>
      <c r="GB187">
        <v>0</v>
      </c>
      <c r="GC187">
        <v>0</v>
      </c>
      <c r="GD187">
        <v>0</v>
      </c>
      <c r="GE187">
        <v>0</v>
      </c>
      <c r="GF187">
        <v>0</v>
      </c>
      <c r="GG187">
        <v>0</v>
      </c>
      <c r="GH187">
        <v>0</v>
      </c>
      <c r="GI187">
        <v>0</v>
      </c>
      <c r="GJ187">
        <v>0</v>
      </c>
      <c r="GK187">
        <v>0</v>
      </c>
      <c r="GL187">
        <v>0</v>
      </c>
      <c r="GM187">
        <v>0</v>
      </c>
      <c r="GN187">
        <v>0</v>
      </c>
      <c r="GO187">
        <v>0</v>
      </c>
      <c r="GP187">
        <v>0</v>
      </c>
      <c r="GQ187">
        <v>0</v>
      </c>
      <c r="GR187">
        <v>0</v>
      </c>
      <c r="GS187">
        <v>0</v>
      </c>
      <c r="GT187">
        <v>0</v>
      </c>
      <c r="GU187">
        <v>0</v>
      </c>
      <c r="GV187">
        <v>0</v>
      </c>
      <c r="GW187">
        <v>0</v>
      </c>
      <c r="GX187">
        <v>0</v>
      </c>
      <c r="GY187">
        <v>0</v>
      </c>
      <c r="GZ187">
        <v>0</v>
      </c>
      <c r="HA187">
        <v>0</v>
      </c>
      <c r="HB187">
        <v>0</v>
      </c>
      <c r="HC187">
        <v>0</v>
      </c>
      <c r="HD187">
        <v>0</v>
      </c>
      <c r="HE187">
        <v>0</v>
      </c>
      <c r="HF187">
        <v>0</v>
      </c>
      <c r="HG187">
        <v>0</v>
      </c>
      <c r="HH187">
        <v>0</v>
      </c>
      <c r="HI187">
        <v>0</v>
      </c>
      <c r="HJ187">
        <v>0</v>
      </c>
      <c r="HK187">
        <v>0</v>
      </c>
      <c r="HL187">
        <v>0</v>
      </c>
      <c r="HM187">
        <v>0</v>
      </c>
      <c r="HN187">
        <v>0</v>
      </c>
      <c r="HO187">
        <v>0</v>
      </c>
      <c r="HP187">
        <v>0</v>
      </c>
      <c r="HQ187">
        <v>0</v>
      </c>
      <c r="HR187">
        <v>0</v>
      </c>
      <c r="HS187">
        <v>0</v>
      </c>
      <c r="HT187">
        <v>0</v>
      </c>
      <c r="HU187">
        <v>0</v>
      </c>
      <c r="HV187">
        <v>0</v>
      </c>
      <c r="HW187">
        <v>0</v>
      </c>
      <c r="HX187">
        <v>0</v>
      </c>
      <c r="HY187">
        <v>0</v>
      </c>
      <c r="HZ187">
        <v>0</v>
      </c>
      <c r="IA187">
        <v>0</v>
      </c>
      <c r="IB187">
        <v>0</v>
      </c>
      <c r="IC187">
        <v>0</v>
      </c>
      <c r="ID187">
        <v>0</v>
      </c>
      <c r="IE187">
        <v>0</v>
      </c>
      <c r="IF187">
        <v>0</v>
      </c>
      <c r="IG187">
        <v>0</v>
      </c>
      <c r="IH187">
        <v>0</v>
      </c>
      <c r="II187">
        <v>0</v>
      </c>
      <c r="IJ187">
        <v>0</v>
      </c>
      <c r="IK187">
        <v>0</v>
      </c>
    </row>
    <row r="188" spans="1:245" hidden="1">
      <c r="A188" s="340"/>
      <c r="B188" t="s">
        <v>1024</v>
      </c>
      <c r="F188">
        <v>2</v>
      </c>
      <c r="H188">
        <v>7</v>
      </c>
      <c r="J188" t="str">
        <f t="shared" si="6"/>
        <v>SDH150207</v>
      </c>
      <c r="K188">
        <v>570</v>
      </c>
      <c r="M188" s="340"/>
      <c r="N188" t="s">
        <v>1024</v>
      </c>
      <c r="O188">
        <v>2</v>
      </c>
      <c r="P188">
        <v>7</v>
      </c>
      <c r="Q188" s="183" t="str">
        <f t="shared" si="7"/>
        <v>SDH150207</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10000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V188">
        <v>0</v>
      </c>
      <c r="DW188">
        <v>0</v>
      </c>
      <c r="DX188">
        <v>0</v>
      </c>
      <c r="DY188" s="131"/>
      <c r="DZ188" s="340"/>
      <c r="EA188" t="s">
        <v>1024</v>
      </c>
      <c r="EB188">
        <v>2</v>
      </c>
      <c r="EC188">
        <v>7</v>
      </c>
      <c r="ED188" s="183" t="str">
        <f t="shared" si="8"/>
        <v>SDH150207</v>
      </c>
      <c r="EE188">
        <v>10000</v>
      </c>
      <c r="EF188">
        <v>10000</v>
      </c>
      <c r="EG188">
        <v>10000</v>
      </c>
      <c r="EH188">
        <v>10000</v>
      </c>
      <c r="EI188">
        <v>10000</v>
      </c>
      <c r="EJ188">
        <v>10000</v>
      </c>
      <c r="EK188">
        <v>10000</v>
      </c>
      <c r="EL188">
        <v>10000</v>
      </c>
      <c r="EM188">
        <v>10000</v>
      </c>
      <c r="EN188">
        <v>10000</v>
      </c>
      <c r="EO188">
        <v>10000</v>
      </c>
      <c r="EP188">
        <v>10000</v>
      </c>
      <c r="EQ188">
        <v>10000</v>
      </c>
      <c r="ER188">
        <v>10000</v>
      </c>
      <c r="ES188">
        <v>10000</v>
      </c>
      <c r="ET188">
        <v>10000</v>
      </c>
      <c r="EU188">
        <v>10000</v>
      </c>
      <c r="EV188">
        <v>10000</v>
      </c>
      <c r="EW188">
        <v>10000</v>
      </c>
      <c r="EX188">
        <v>10000</v>
      </c>
      <c r="EY188">
        <v>10000</v>
      </c>
      <c r="EZ188">
        <v>10000</v>
      </c>
      <c r="FA188">
        <v>10000</v>
      </c>
      <c r="FB188">
        <v>10000</v>
      </c>
      <c r="FC188">
        <v>10000</v>
      </c>
      <c r="FD188">
        <v>10000</v>
      </c>
      <c r="FE188">
        <v>10000</v>
      </c>
      <c r="FF188">
        <v>10000</v>
      </c>
      <c r="FG188">
        <v>10000</v>
      </c>
      <c r="FH188">
        <v>10000</v>
      </c>
      <c r="FI188">
        <v>0</v>
      </c>
      <c r="FJ188">
        <v>0</v>
      </c>
      <c r="FK188">
        <v>0</v>
      </c>
      <c r="FL188">
        <v>0</v>
      </c>
      <c r="FM188">
        <v>0</v>
      </c>
      <c r="FN188">
        <v>0</v>
      </c>
      <c r="FO188">
        <v>0</v>
      </c>
      <c r="FP188">
        <v>0</v>
      </c>
      <c r="FQ188">
        <v>0</v>
      </c>
      <c r="FR188">
        <v>0</v>
      </c>
      <c r="FS188">
        <v>0</v>
      </c>
      <c r="FT188">
        <v>0</v>
      </c>
      <c r="FU188">
        <v>0</v>
      </c>
      <c r="FV188">
        <v>0</v>
      </c>
      <c r="FW188">
        <v>0</v>
      </c>
      <c r="FX188">
        <v>0</v>
      </c>
      <c r="FY188">
        <v>0</v>
      </c>
      <c r="FZ188">
        <v>0</v>
      </c>
      <c r="GA188">
        <v>0</v>
      </c>
      <c r="GB188">
        <v>0</v>
      </c>
      <c r="GC188">
        <v>0</v>
      </c>
      <c r="GD188">
        <v>0</v>
      </c>
      <c r="GE188">
        <v>0</v>
      </c>
      <c r="GF188">
        <v>0</v>
      </c>
      <c r="GG188">
        <v>0</v>
      </c>
      <c r="GH188">
        <v>0</v>
      </c>
      <c r="GI188">
        <v>0</v>
      </c>
      <c r="GJ188">
        <v>0</v>
      </c>
      <c r="GK188">
        <v>0</v>
      </c>
      <c r="GL188">
        <v>0</v>
      </c>
      <c r="GM188">
        <v>0</v>
      </c>
      <c r="GN188">
        <v>0</v>
      </c>
      <c r="GO188">
        <v>0</v>
      </c>
      <c r="GP188">
        <v>0</v>
      </c>
      <c r="GQ188">
        <v>0</v>
      </c>
      <c r="GR188">
        <v>0</v>
      </c>
      <c r="GS188">
        <v>0</v>
      </c>
      <c r="GT188">
        <v>0</v>
      </c>
      <c r="GU188">
        <v>0</v>
      </c>
      <c r="GV188">
        <v>0</v>
      </c>
      <c r="GW188">
        <v>0</v>
      </c>
      <c r="GX188">
        <v>0</v>
      </c>
      <c r="GY188">
        <v>0</v>
      </c>
      <c r="GZ188">
        <v>0</v>
      </c>
      <c r="HA188">
        <v>0</v>
      </c>
      <c r="HB188">
        <v>0</v>
      </c>
      <c r="HC188">
        <v>0</v>
      </c>
      <c r="HD188">
        <v>0</v>
      </c>
      <c r="HE188">
        <v>0</v>
      </c>
      <c r="HF188">
        <v>0</v>
      </c>
      <c r="HG188">
        <v>0</v>
      </c>
      <c r="HH188">
        <v>0</v>
      </c>
      <c r="HI188">
        <v>0</v>
      </c>
      <c r="HJ188">
        <v>0</v>
      </c>
      <c r="HK188">
        <v>0</v>
      </c>
      <c r="HL188">
        <v>0</v>
      </c>
      <c r="HM188">
        <v>0</v>
      </c>
      <c r="HN188">
        <v>0</v>
      </c>
      <c r="HO188">
        <v>0</v>
      </c>
      <c r="HP188">
        <v>0</v>
      </c>
      <c r="HQ188">
        <v>0</v>
      </c>
      <c r="HR188">
        <v>0</v>
      </c>
      <c r="HS188">
        <v>0</v>
      </c>
      <c r="HT188">
        <v>0</v>
      </c>
      <c r="HU188">
        <v>0</v>
      </c>
      <c r="HV188">
        <v>0</v>
      </c>
      <c r="HW188">
        <v>0</v>
      </c>
      <c r="HX188">
        <v>0</v>
      </c>
      <c r="HY188">
        <v>0</v>
      </c>
      <c r="HZ188">
        <v>0</v>
      </c>
      <c r="IA188">
        <v>0</v>
      </c>
      <c r="IB188">
        <v>0</v>
      </c>
      <c r="IC188">
        <v>0</v>
      </c>
      <c r="ID188">
        <v>0</v>
      </c>
      <c r="IE188">
        <v>0</v>
      </c>
      <c r="IF188">
        <v>0</v>
      </c>
      <c r="IG188">
        <v>0</v>
      </c>
      <c r="IH188">
        <v>0</v>
      </c>
      <c r="II188">
        <v>0</v>
      </c>
      <c r="IJ188">
        <v>0</v>
      </c>
      <c r="IK188">
        <v>0</v>
      </c>
    </row>
    <row r="189" spans="1:245" hidden="1">
      <c r="A189" s="340"/>
      <c r="B189" t="s">
        <v>1024</v>
      </c>
      <c r="F189">
        <v>2</v>
      </c>
      <c r="H189">
        <v>8</v>
      </c>
      <c r="J189" t="str">
        <f t="shared" si="6"/>
        <v>SDH150208</v>
      </c>
      <c r="K189">
        <v>570</v>
      </c>
      <c r="M189" s="340"/>
      <c r="N189" t="s">
        <v>1024</v>
      </c>
      <c r="O189">
        <v>2</v>
      </c>
      <c r="P189">
        <v>8</v>
      </c>
      <c r="Q189" s="183" t="str">
        <f t="shared" si="7"/>
        <v>SDH150208</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10000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0</v>
      </c>
      <c r="DY189" s="131"/>
      <c r="DZ189" s="340"/>
      <c r="EA189" t="s">
        <v>1024</v>
      </c>
      <c r="EB189">
        <v>2</v>
      </c>
      <c r="EC189">
        <v>8</v>
      </c>
      <c r="ED189" s="183" t="str">
        <f t="shared" si="8"/>
        <v>SDH150208</v>
      </c>
      <c r="EE189">
        <v>10000</v>
      </c>
      <c r="EF189">
        <v>10000</v>
      </c>
      <c r="EG189">
        <v>10000</v>
      </c>
      <c r="EH189">
        <v>10000</v>
      </c>
      <c r="EI189">
        <v>10000</v>
      </c>
      <c r="EJ189">
        <v>10000</v>
      </c>
      <c r="EK189">
        <v>10000</v>
      </c>
      <c r="EL189">
        <v>10000</v>
      </c>
      <c r="EM189">
        <v>10000</v>
      </c>
      <c r="EN189">
        <v>10000</v>
      </c>
      <c r="EO189">
        <v>10000</v>
      </c>
      <c r="EP189">
        <v>10000</v>
      </c>
      <c r="EQ189">
        <v>10000</v>
      </c>
      <c r="ER189">
        <v>10000</v>
      </c>
      <c r="ES189">
        <v>10000</v>
      </c>
      <c r="ET189">
        <v>10000</v>
      </c>
      <c r="EU189">
        <v>10000</v>
      </c>
      <c r="EV189">
        <v>10000</v>
      </c>
      <c r="EW189">
        <v>10000</v>
      </c>
      <c r="EX189">
        <v>10000</v>
      </c>
      <c r="EY189">
        <v>10000</v>
      </c>
      <c r="EZ189">
        <v>10000</v>
      </c>
      <c r="FA189">
        <v>10000</v>
      </c>
      <c r="FB189">
        <v>10000</v>
      </c>
      <c r="FC189">
        <v>10000</v>
      </c>
      <c r="FD189">
        <v>10000</v>
      </c>
      <c r="FE189">
        <v>10000</v>
      </c>
      <c r="FF189">
        <v>10000</v>
      </c>
      <c r="FG189">
        <v>10000</v>
      </c>
      <c r="FH189">
        <v>10000</v>
      </c>
      <c r="FI189">
        <v>0</v>
      </c>
      <c r="FJ189">
        <v>0</v>
      </c>
      <c r="FK189">
        <v>0</v>
      </c>
      <c r="FL189">
        <v>0</v>
      </c>
      <c r="FM189">
        <v>0</v>
      </c>
      <c r="FN189">
        <v>0</v>
      </c>
      <c r="FO189">
        <v>0</v>
      </c>
      <c r="FP189">
        <v>0</v>
      </c>
      <c r="FQ189">
        <v>0</v>
      </c>
      <c r="FR189">
        <v>0</v>
      </c>
      <c r="FS189">
        <v>0</v>
      </c>
      <c r="FT189">
        <v>0</v>
      </c>
      <c r="FU189">
        <v>0</v>
      </c>
      <c r="FV189">
        <v>0</v>
      </c>
      <c r="FW189">
        <v>0</v>
      </c>
      <c r="FX189">
        <v>0</v>
      </c>
      <c r="FY189">
        <v>0</v>
      </c>
      <c r="FZ189">
        <v>0</v>
      </c>
      <c r="GA189">
        <v>0</v>
      </c>
      <c r="GB189">
        <v>0</v>
      </c>
      <c r="GC189">
        <v>0</v>
      </c>
      <c r="GD189">
        <v>0</v>
      </c>
      <c r="GE189">
        <v>0</v>
      </c>
      <c r="GF189">
        <v>0</v>
      </c>
      <c r="GG189">
        <v>0</v>
      </c>
      <c r="GH189">
        <v>0</v>
      </c>
      <c r="GI189">
        <v>0</v>
      </c>
      <c r="GJ189">
        <v>0</v>
      </c>
      <c r="GK189">
        <v>0</v>
      </c>
      <c r="GL189">
        <v>0</v>
      </c>
      <c r="GM189">
        <v>0</v>
      </c>
      <c r="GN189">
        <v>0</v>
      </c>
      <c r="GO189">
        <v>0</v>
      </c>
      <c r="GP189">
        <v>0</v>
      </c>
      <c r="GQ189">
        <v>0</v>
      </c>
      <c r="GR189">
        <v>0</v>
      </c>
      <c r="GS189">
        <v>0</v>
      </c>
      <c r="GT189">
        <v>0</v>
      </c>
      <c r="GU189">
        <v>0</v>
      </c>
      <c r="GV189">
        <v>0</v>
      </c>
      <c r="GW189">
        <v>0</v>
      </c>
      <c r="GX189">
        <v>0</v>
      </c>
      <c r="GY189">
        <v>0</v>
      </c>
      <c r="GZ189">
        <v>0</v>
      </c>
      <c r="HA189">
        <v>0</v>
      </c>
      <c r="HB189">
        <v>0</v>
      </c>
      <c r="HC189">
        <v>0</v>
      </c>
      <c r="HD189">
        <v>0</v>
      </c>
      <c r="HE189">
        <v>0</v>
      </c>
      <c r="HF189">
        <v>0</v>
      </c>
      <c r="HG189">
        <v>0</v>
      </c>
      <c r="HH189">
        <v>0</v>
      </c>
      <c r="HI189">
        <v>0</v>
      </c>
      <c r="HJ189">
        <v>0</v>
      </c>
      <c r="HK189">
        <v>0</v>
      </c>
      <c r="HL189">
        <v>0</v>
      </c>
      <c r="HM189">
        <v>0</v>
      </c>
      <c r="HN189">
        <v>0</v>
      </c>
      <c r="HO189">
        <v>0</v>
      </c>
      <c r="HP189">
        <v>0</v>
      </c>
      <c r="HQ189">
        <v>0</v>
      </c>
      <c r="HR189">
        <v>0</v>
      </c>
      <c r="HS189">
        <v>0</v>
      </c>
      <c r="HT189">
        <v>0</v>
      </c>
      <c r="HU189">
        <v>0</v>
      </c>
      <c r="HV189">
        <v>0</v>
      </c>
      <c r="HW189">
        <v>0</v>
      </c>
      <c r="HX189">
        <v>0</v>
      </c>
      <c r="HY189">
        <v>0</v>
      </c>
      <c r="HZ189">
        <v>0</v>
      </c>
      <c r="IA189">
        <v>0</v>
      </c>
      <c r="IB189">
        <v>0</v>
      </c>
      <c r="IC189">
        <v>0</v>
      </c>
      <c r="ID189">
        <v>0</v>
      </c>
      <c r="IE189">
        <v>0</v>
      </c>
      <c r="IF189">
        <v>0</v>
      </c>
      <c r="IG189">
        <v>0</v>
      </c>
      <c r="IH189">
        <v>0</v>
      </c>
      <c r="II189">
        <v>0</v>
      </c>
      <c r="IJ189">
        <v>0</v>
      </c>
      <c r="IK189">
        <v>0</v>
      </c>
    </row>
    <row r="190" spans="1:245" hidden="1">
      <c r="A190" s="340"/>
      <c r="B190" t="s">
        <v>1024</v>
      </c>
      <c r="F190">
        <v>2</v>
      </c>
      <c r="H190">
        <v>9</v>
      </c>
      <c r="J190" t="str">
        <f t="shared" si="6"/>
        <v>SDH150209</v>
      </c>
      <c r="K190">
        <v>570</v>
      </c>
      <c r="M190" s="340"/>
      <c r="N190" t="s">
        <v>1024</v>
      </c>
      <c r="O190">
        <v>2</v>
      </c>
      <c r="P190">
        <v>9</v>
      </c>
      <c r="Q190" s="183" t="str">
        <f t="shared" si="7"/>
        <v>SDH150209</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10000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V190">
        <v>0</v>
      </c>
      <c r="DW190">
        <v>0</v>
      </c>
      <c r="DX190">
        <v>0</v>
      </c>
      <c r="DY190" s="131"/>
      <c r="DZ190" s="340"/>
      <c r="EA190" t="s">
        <v>1024</v>
      </c>
      <c r="EB190">
        <v>2</v>
      </c>
      <c r="EC190">
        <v>9</v>
      </c>
      <c r="ED190" s="183" t="str">
        <f t="shared" si="8"/>
        <v>SDH150209</v>
      </c>
      <c r="EE190">
        <v>10000</v>
      </c>
      <c r="EF190">
        <v>10000</v>
      </c>
      <c r="EG190">
        <v>10000</v>
      </c>
      <c r="EH190">
        <v>10000</v>
      </c>
      <c r="EI190">
        <v>10000</v>
      </c>
      <c r="EJ190">
        <v>10000</v>
      </c>
      <c r="EK190">
        <v>10000</v>
      </c>
      <c r="EL190">
        <v>10000</v>
      </c>
      <c r="EM190">
        <v>10000</v>
      </c>
      <c r="EN190">
        <v>10000</v>
      </c>
      <c r="EO190">
        <v>10000</v>
      </c>
      <c r="EP190">
        <v>10000</v>
      </c>
      <c r="EQ190">
        <v>10000</v>
      </c>
      <c r="ER190">
        <v>10000</v>
      </c>
      <c r="ES190">
        <v>10000</v>
      </c>
      <c r="ET190">
        <v>10000</v>
      </c>
      <c r="EU190">
        <v>10000</v>
      </c>
      <c r="EV190">
        <v>10000</v>
      </c>
      <c r="EW190">
        <v>10000</v>
      </c>
      <c r="EX190">
        <v>10000</v>
      </c>
      <c r="EY190">
        <v>10000</v>
      </c>
      <c r="EZ190">
        <v>10000</v>
      </c>
      <c r="FA190">
        <v>10000</v>
      </c>
      <c r="FB190">
        <v>10000</v>
      </c>
      <c r="FC190">
        <v>10000</v>
      </c>
      <c r="FD190">
        <v>10000</v>
      </c>
      <c r="FE190">
        <v>10000</v>
      </c>
      <c r="FF190">
        <v>10000</v>
      </c>
      <c r="FG190">
        <v>10000</v>
      </c>
      <c r="FH190">
        <v>10000</v>
      </c>
      <c r="FI190">
        <v>0</v>
      </c>
      <c r="FJ190">
        <v>0</v>
      </c>
      <c r="FK190">
        <v>0</v>
      </c>
      <c r="FL190">
        <v>0</v>
      </c>
      <c r="FM190">
        <v>0</v>
      </c>
      <c r="FN190">
        <v>0</v>
      </c>
      <c r="FO190">
        <v>0</v>
      </c>
      <c r="FP190">
        <v>0</v>
      </c>
      <c r="FQ190">
        <v>0</v>
      </c>
      <c r="FR190">
        <v>0</v>
      </c>
      <c r="FS190">
        <v>0</v>
      </c>
      <c r="FT190">
        <v>0</v>
      </c>
      <c r="FU190">
        <v>0</v>
      </c>
      <c r="FV190">
        <v>0</v>
      </c>
      <c r="FW190">
        <v>0</v>
      </c>
      <c r="FX190">
        <v>0</v>
      </c>
      <c r="FY190">
        <v>0</v>
      </c>
      <c r="FZ190">
        <v>0</v>
      </c>
      <c r="GA190">
        <v>0</v>
      </c>
      <c r="GB190">
        <v>0</v>
      </c>
      <c r="GC190">
        <v>0</v>
      </c>
      <c r="GD190">
        <v>0</v>
      </c>
      <c r="GE190">
        <v>0</v>
      </c>
      <c r="GF190">
        <v>0</v>
      </c>
      <c r="GG190">
        <v>0</v>
      </c>
      <c r="GH190">
        <v>0</v>
      </c>
      <c r="GI190">
        <v>0</v>
      </c>
      <c r="GJ190">
        <v>0</v>
      </c>
      <c r="GK190">
        <v>0</v>
      </c>
      <c r="GL190">
        <v>0</v>
      </c>
      <c r="GM190">
        <v>0</v>
      </c>
      <c r="GN190">
        <v>0</v>
      </c>
      <c r="GO190">
        <v>0</v>
      </c>
      <c r="GP190">
        <v>0</v>
      </c>
      <c r="GQ190">
        <v>0</v>
      </c>
      <c r="GR190">
        <v>0</v>
      </c>
      <c r="GS190">
        <v>0</v>
      </c>
      <c r="GT190">
        <v>0</v>
      </c>
      <c r="GU190">
        <v>0</v>
      </c>
      <c r="GV190">
        <v>0</v>
      </c>
      <c r="GW190">
        <v>0</v>
      </c>
      <c r="GX190">
        <v>0</v>
      </c>
      <c r="GY190">
        <v>0</v>
      </c>
      <c r="GZ190">
        <v>0</v>
      </c>
      <c r="HA190">
        <v>0</v>
      </c>
      <c r="HB190">
        <v>0</v>
      </c>
      <c r="HC190">
        <v>0</v>
      </c>
      <c r="HD190">
        <v>0</v>
      </c>
      <c r="HE190">
        <v>0</v>
      </c>
      <c r="HF190">
        <v>0</v>
      </c>
      <c r="HG190">
        <v>0</v>
      </c>
      <c r="HH190">
        <v>0</v>
      </c>
      <c r="HI190">
        <v>0</v>
      </c>
      <c r="HJ190">
        <v>0</v>
      </c>
      <c r="HK190">
        <v>0</v>
      </c>
      <c r="HL190">
        <v>0</v>
      </c>
      <c r="HM190">
        <v>0</v>
      </c>
      <c r="HN190">
        <v>0</v>
      </c>
      <c r="HO190">
        <v>0</v>
      </c>
      <c r="HP190">
        <v>0</v>
      </c>
      <c r="HQ190">
        <v>0</v>
      </c>
      <c r="HR190">
        <v>0</v>
      </c>
      <c r="HS190">
        <v>0</v>
      </c>
      <c r="HT190">
        <v>0</v>
      </c>
      <c r="HU190">
        <v>0</v>
      </c>
      <c r="HV190">
        <v>0</v>
      </c>
      <c r="HW190">
        <v>0</v>
      </c>
      <c r="HX190">
        <v>0</v>
      </c>
      <c r="HY190">
        <v>0</v>
      </c>
      <c r="HZ190">
        <v>0</v>
      </c>
      <c r="IA190">
        <v>0</v>
      </c>
      <c r="IB190">
        <v>0</v>
      </c>
      <c r="IC190">
        <v>0</v>
      </c>
      <c r="ID190">
        <v>0</v>
      </c>
      <c r="IE190">
        <v>0</v>
      </c>
      <c r="IF190">
        <v>0</v>
      </c>
      <c r="IG190">
        <v>0</v>
      </c>
      <c r="IH190">
        <v>0</v>
      </c>
      <c r="II190">
        <v>0</v>
      </c>
      <c r="IJ190">
        <v>0</v>
      </c>
      <c r="IK190">
        <v>0</v>
      </c>
    </row>
    <row r="191" spans="1:245" hidden="1">
      <c r="A191" s="340"/>
      <c r="B191" t="s">
        <v>1024</v>
      </c>
      <c r="F191">
        <v>2</v>
      </c>
      <c r="H191">
        <v>10</v>
      </c>
      <c r="J191" t="str">
        <f t="shared" si="6"/>
        <v>SDH150210</v>
      </c>
      <c r="K191">
        <v>570</v>
      </c>
      <c r="M191" s="340"/>
      <c r="N191" t="s">
        <v>1024</v>
      </c>
      <c r="O191">
        <v>2</v>
      </c>
      <c r="P191">
        <v>10</v>
      </c>
      <c r="Q191" s="183" t="str">
        <f t="shared" si="7"/>
        <v>SDH150210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10000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s="131"/>
      <c r="DZ191" s="340"/>
      <c r="EA191" t="s">
        <v>1024</v>
      </c>
      <c r="EB191">
        <v>2</v>
      </c>
      <c r="EC191">
        <v>10</v>
      </c>
      <c r="ED191" s="183" t="str">
        <f t="shared" si="8"/>
        <v>SDH150210</v>
      </c>
      <c r="EE191">
        <v>10000</v>
      </c>
      <c r="EF191">
        <v>10000</v>
      </c>
      <c r="EG191">
        <v>10000</v>
      </c>
      <c r="EH191">
        <v>10000</v>
      </c>
      <c r="EI191">
        <v>10000</v>
      </c>
      <c r="EJ191">
        <v>10000</v>
      </c>
      <c r="EK191">
        <v>10000</v>
      </c>
      <c r="EL191">
        <v>10000</v>
      </c>
      <c r="EM191">
        <v>10000</v>
      </c>
      <c r="EN191">
        <v>10000</v>
      </c>
      <c r="EO191">
        <v>10000</v>
      </c>
      <c r="EP191">
        <v>10000</v>
      </c>
      <c r="EQ191">
        <v>10000</v>
      </c>
      <c r="ER191">
        <v>10000</v>
      </c>
      <c r="ES191">
        <v>10000</v>
      </c>
      <c r="ET191">
        <v>10000</v>
      </c>
      <c r="EU191">
        <v>10000</v>
      </c>
      <c r="EV191">
        <v>10000</v>
      </c>
      <c r="EW191">
        <v>10000</v>
      </c>
      <c r="EX191">
        <v>10000</v>
      </c>
      <c r="EY191">
        <v>10000</v>
      </c>
      <c r="EZ191">
        <v>10000</v>
      </c>
      <c r="FA191">
        <v>10000</v>
      </c>
      <c r="FB191">
        <v>10000</v>
      </c>
      <c r="FC191">
        <v>10000</v>
      </c>
      <c r="FD191">
        <v>10000</v>
      </c>
      <c r="FE191">
        <v>10000</v>
      </c>
      <c r="FF191">
        <v>10000</v>
      </c>
      <c r="FG191">
        <v>10000</v>
      </c>
      <c r="FH191">
        <v>10000</v>
      </c>
      <c r="FI191">
        <v>0</v>
      </c>
      <c r="FJ191">
        <v>0</v>
      </c>
      <c r="FK191">
        <v>0</v>
      </c>
      <c r="FL191">
        <v>0</v>
      </c>
      <c r="FM191">
        <v>0</v>
      </c>
      <c r="FN191">
        <v>0</v>
      </c>
      <c r="FO191">
        <v>0</v>
      </c>
      <c r="FP191">
        <v>0</v>
      </c>
      <c r="FQ191">
        <v>0</v>
      </c>
      <c r="FR191">
        <v>0</v>
      </c>
      <c r="FS191">
        <v>0</v>
      </c>
      <c r="FT191">
        <v>0</v>
      </c>
      <c r="FU191">
        <v>0</v>
      </c>
      <c r="FV191">
        <v>0</v>
      </c>
      <c r="FW191">
        <v>0</v>
      </c>
      <c r="FX191">
        <v>0</v>
      </c>
      <c r="FY191">
        <v>0</v>
      </c>
      <c r="FZ191">
        <v>0</v>
      </c>
      <c r="GA191">
        <v>0</v>
      </c>
      <c r="GB191">
        <v>0</v>
      </c>
      <c r="GC191">
        <v>0</v>
      </c>
      <c r="GD191">
        <v>0</v>
      </c>
      <c r="GE191">
        <v>0</v>
      </c>
      <c r="GF191">
        <v>0</v>
      </c>
      <c r="GG191">
        <v>0</v>
      </c>
      <c r="GH191">
        <v>0</v>
      </c>
      <c r="GI191">
        <v>0</v>
      </c>
      <c r="GJ191">
        <v>0</v>
      </c>
      <c r="GK191">
        <v>0</v>
      </c>
      <c r="GL191">
        <v>0</v>
      </c>
      <c r="GM191">
        <v>0</v>
      </c>
      <c r="GN191">
        <v>0</v>
      </c>
      <c r="GO191">
        <v>0</v>
      </c>
      <c r="GP191">
        <v>0</v>
      </c>
      <c r="GQ191">
        <v>0</v>
      </c>
      <c r="GR191">
        <v>0</v>
      </c>
      <c r="GS191">
        <v>0</v>
      </c>
      <c r="GT191">
        <v>0</v>
      </c>
      <c r="GU191">
        <v>0</v>
      </c>
      <c r="GV191">
        <v>0</v>
      </c>
      <c r="GW191">
        <v>0</v>
      </c>
      <c r="GX191">
        <v>0</v>
      </c>
      <c r="GY191">
        <v>0</v>
      </c>
      <c r="GZ191">
        <v>0</v>
      </c>
      <c r="HA191">
        <v>0</v>
      </c>
      <c r="HB191">
        <v>0</v>
      </c>
      <c r="HC191">
        <v>0</v>
      </c>
      <c r="HD191">
        <v>0</v>
      </c>
      <c r="HE191">
        <v>0</v>
      </c>
      <c r="HF191">
        <v>0</v>
      </c>
      <c r="HG191">
        <v>0</v>
      </c>
      <c r="HH191">
        <v>0</v>
      </c>
      <c r="HI191">
        <v>0</v>
      </c>
      <c r="HJ191">
        <v>0</v>
      </c>
      <c r="HK191">
        <v>0</v>
      </c>
      <c r="HL191">
        <v>0</v>
      </c>
      <c r="HM191">
        <v>0</v>
      </c>
      <c r="HN191">
        <v>0</v>
      </c>
      <c r="HO191">
        <v>0</v>
      </c>
      <c r="HP191">
        <v>0</v>
      </c>
      <c r="HQ191">
        <v>0</v>
      </c>
      <c r="HR191">
        <v>0</v>
      </c>
      <c r="HS191">
        <v>0</v>
      </c>
      <c r="HT191">
        <v>0</v>
      </c>
      <c r="HU191">
        <v>0</v>
      </c>
      <c r="HV191">
        <v>0</v>
      </c>
      <c r="HW191">
        <v>0</v>
      </c>
      <c r="HX191">
        <v>0</v>
      </c>
      <c r="HY191">
        <v>0</v>
      </c>
      <c r="HZ191">
        <v>0</v>
      </c>
      <c r="IA191">
        <v>0</v>
      </c>
      <c r="IB191">
        <v>0</v>
      </c>
      <c r="IC191">
        <v>0</v>
      </c>
      <c r="ID191">
        <v>0</v>
      </c>
      <c r="IE191">
        <v>0</v>
      </c>
      <c r="IF191">
        <v>0</v>
      </c>
      <c r="IG191">
        <v>0</v>
      </c>
      <c r="IH191">
        <v>0</v>
      </c>
      <c r="II191">
        <v>0</v>
      </c>
      <c r="IJ191">
        <v>0</v>
      </c>
      <c r="IK191">
        <v>0</v>
      </c>
    </row>
    <row r="192" spans="1:245" hidden="1">
      <c r="A192" s="340"/>
      <c r="B192" t="s">
        <v>1024</v>
      </c>
      <c r="F192">
        <v>2</v>
      </c>
      <c r="H192">
        <v>11</v>
      </c>
      <c r="J192" t="str">
        <f t="shared" si="6"/>
        <v>SDH150211</v>
      </c>
      <c r="K192">
        <v>570</v>
      </c>
      <c r="M192" s="340"/>
      <c r="N192" t="s">
        <v>1024</v>
      </c>
      <c r="O192">
        <v>2</v>
      </c>
      <c r="P192">
        <v>11</v>
      </c>
      <c r="Q192" s="183" t="str">
        <f t="shared" si="7"/>
        <v>SDH150211</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10000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s="131"/>
      <c r="DZ192" s="340"/>
      <c r="EA192" t="s">
        <v>1024</v>
      </c>
      <c r="EB192">
        <v>2</v>
      </c>
      <c r="EC192">
        <v>11</v>
      </c>
      <c r="ED192" s="183" t="str">
        <f t="shared" si="8"/>
        <v>SDH150211</v>
      </c>
      <c r="EE192">
        <v>10000</v>
      </c>
      <c r="EF192">
        <v>10000</v>
      </c>
      <c r="EG192">
        <v>10000</v>
      </c>
      <c r="EH192">
        <v>10000</v>
      </c>
      <c r="EI192">
        <v>10000</v>
      </c>
      <c r="EJ192">
        <v>10000</v>
      </c>
      <c r="EK192">
        <v>10000</v>
      </c>
      <c r="EL192">
        <v>10000</v>
      </c>
      <c r="EM192">
        <v>10000</v>
      </c>
      <c r="EN192">
        <v>10000</v>
      </c>
      <c r="EO192">
        <v>10000</v>
      </c>
      <c r="EP192">
        <v>10000</v>
      </c>
      <c r="EQ192">
        <v>10000</v>
      </c>
      <c r="ER192">
        <v>10000</v>
      </c>
      <c r="ES192">
        <v>10000</v>
      </c>
      <c r="ET192">
        <v>10000</v>
      </c>
      <c r="EU192">
        <v>10000</v>
      </c>
      <c r="EV192">
        <v>10000</v>
      </c>
      <c r="EW192">
        <v>10000</v>
      </c>
      <c r="EX192">
        <v>10000</v>
      </c>
      <c r="EY192">
        <v>10000</v>
      </c>
      <c r="EZ192">
        <v>10000</v>
      </c>
      <c r="FA192">
        <v>10000</v>
      </c>
      <c r="FB192">
        <v>10000</v>
      </c>
      <c r="FC192">
        <v>10000</v>
      </c>
      <c r="FD192">
        <v>10000</v>
      </c>
      <c r="FE192">
        <v>10000</v>
      </c>
      <c r="FF192">
        <v>10000</v>
      </c>
      <c r="FG192">
        <v>10000</v>
      </c>
      <c r="FH192">
        <v>10000</v>
      </c>
      <c r="FI192">
        <v>0</v>
      </c>
      <c r="FJ192">
        <v>0</v>
      </c>
      <c r="FK192">
        <v>0</v>
      </c>
      <c r="FL192">
        <v>0</v>
      </c>
      <c r="FM192">
        <v>0</v>
      </c>
      <c r="FN192">
        <v>0</v>
      </c>
      <c r="FO192">
        <v>0</v>
      </c>
      <c r="FP192">
        <v>0</v>
      </c>
      <c r="FQ192">
        <v>0</v>
      </c>
      <c r="FR192">
        <v>0</v>
      </c>
      <c r="FS192">
        <v>0</v>
      </c>
      <c r="FT192">
        <v>0</v>
      </c>
      <c r="FU192">
        <v>0</v>
      </c>
      <c r="FV192">
        <v>0</v>
      </c>
      <c r="FW192">
        <v>0</v>
      </c>
      <c r="FX192">
        <v>0</v>
      </c>
      <c r="FY192">
        <v>0</v>
      </c>
      <c r="FZ192">
        <v>0</v>
      </c>
      <c r="GA192">
        <v>0</v>
      </c>
      <c r="GB192">
        <v>0</v>
      </c>
      <c r="GC192">
        <v>0</v>
      </c>
      <c r="GD192">
        <v>0</v>
      </c>
      <c r="GE192">
        <v>0</v>
      </c>
      <c r="GF192">
        <v>0</v>
      </c>
      <c r="GG192">
        <v>0</v>
      </c>
      <c r="GH192">
        <v>0</v>
      </c>
      <c r="GI192">
        <v>0</v>
      </c>
      <c r="GJ192">
        <v>0</v>
      </c>
      <c r="GK192">
        <v>0</v>
      </c>
      <c r="GL192">
        <v>0</v>
      </c>
      <c r="GM192">
        <v>0</v>
      </c>
      <c r="GN192">
        <v>0</v>
      </c>
      <c r="GO192">
        <v>0</v>
      </c>
      <c r="GP192">
        <v>0</v>
      </c>
      <c r="GQ192">
        <v>0</v>
      </c>
      <c r="GR192">
        <v>0</v>
      </c>
      <c r="GS192">
        <v>0</v>
      </c>
      <c r="GT192">
        <v>0</v>
      </c>
      <c r="GU192">
        <v>0</v>
      </c>
      <c r="GV192">
        <v>0</v>
      </c>
      <c r="GW192">
        <v>0</v>
      </c>
      <c r="GX192">
        <v>0</v>
      </c>
      <c r="GY192">
        <v>0</v>
      </c>
      <c r="GZ192">
        <v>0</v>
      </c>
      <c r="HA192">
        <v>0</v>
      </c>
      <c r="HB192">
        <v>0</v>
      </c>
      <c r="HC192">
        <v>0</v>
      </c>
      <c r="HD192">
        <v>0</v>
      </c>
      <c r="HE192">
        <v>0</v>
      </c>
      <c r="HF192">
        <v>0</v>
      </c>
      <c r="HG192">
        <v>0</v>
      </c>
      <c r="HH192">
        <v>0</v>
      </c>
      <c r="HI192">
        <v>0</v>
      </c>
      <c r="HJ192">
        <v>0</v>
      </c>
      <c r="HK192">
        <v>0</v>
      </c>
      <c r="HL192">
        <v>0</v>
      </c>
      <c r="HM192">
        <v>0</v>
      </c>
      <c r="HN192">
        <v>0</v>
      </c>
      <c r="HO192">
        <v>0</v>
      </c>
      <c r="HP192">
        <v>0</v>
      </c>
      <c r="HQ192">
        <v>0</v>
      </c>
      <c r="HR192">
        <v>0</v>
      </c>
      <c r="HS192">
        <v>0</v>
      </c>
      <c r="HT192">
        <v>0</v>
      </c>
      <c r="HU192">
        <v>0</v>
      </c>
      <c r="HV192">
        <v>0</v>
      </c>
      <c r="HW192">
        <v>0</v>
      </c>
      <c r="HX192">
        <v>0</v>
      </c>
      <c r="HY192">
        <v>0</v>
      </c>
      <c r="HZ192">
        <v>0</v>
      </c>
      <c r="IA192">
        <v>0</v>
      </c>
      <c r="IB192">
        <v>0</v>
      </c>
      <c r="IC192">
        <v>0</v>
      </c>
      <c r="ID192">
        <v>0</v>
      </c>
      <c r="IE192">
        <v>0</v>
      </c>
      <c r="IF192">
        <v>0</v>
      </c>
      <c r="IG192">
        <v>0</v>
      </c>
      <c r="IH192">
        <v>0</v>
      </c>
      <c r="II192">
        <v>0</v>
      </c>
      <c r="IJ192">
        <v>0</v>
      </c>
      <c r="IK192">
        <v>0</v>
      </c>
    </row>
    <row r="193" spans="1:245" hidden="1">
      <c r="A193" s="340"/>
      <c r="B193" t="s">
        <v>1024</v>
      </c>
      <c r="F193">
        <v>2</v>
      </c>
      <c r="H193">
        <v>12</v>
      </c>
      <c r="J193" t="str">
        <f t="shared" si="6"/>
        <v>SDH150212</v>
      </c>
      <c r="K193">
        <v>570</v>
      </c>
      <c r="M193" s="340"/>
      <c r="N193" t="s">
        <v>1024</v>
      </c>
      <c r="O193">
        <v>2</v>
      </c>
      <c r="P193">
        <v>12</v>
      </c>
      <c r="Q193" s="183" t="str">
        <f t="shared" si="7"/>
        <v>SDH150212</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10000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s="131"/>
      <c r="DZ193" s="340"/>
      <c r="EA193" t="s">
        <v>1024</v>
      </c>
      <c r="EB193">
        <v>2</v>
      </c>
      <c r="EC193">
        <v>12</v>
      </c>
      <c r="ED193" s="183" t="str">
        <f t="shared" si="8"/>
        <v>SDH150212</v>
      </c>
      <c r="EE193">
        <v>10000</v>
      </c>
      <c r="EF193">
        <v>10000</v>
      </c>
      <c r="EG193">
        <v>10000</v>
      </c>
      <c r="EH193">
        <v>10000</v>
      </c>
      <c r="EI193">
        <v>10000</v>
      </c>
      <c r="EJ193">
        <v>10000</v>
      </c>
      <c r="EK193">
        <v>10000</v>
      </c>
      <c r="EL193">
        <v>10000</v>
      </c>
      <c r="EM193">
        <v>10000</v>
      </c>
      <c r="EN193">
        <v>10000</v>
      </c>
      <c r="EO193">
        <v>10000</v>
      </c>
      <c r="EP193">
        <v>10000</v>
      </c>
      <c r="EQ193">
        <v>10000</v>
      </c>
      <c r="ER193">
        <v>10000</v>
      </c>
      <c r="ES193">
        <v>10000</v>
      </c>
      <c r="ET193">
        <v>10000</v>
      </c>
      <c r="EU193">
        <v>10000</v>
      </c>
      <c r="EV193">
        <v>10000</v>
      </c>
      <c r="EW193">
        <v>10000</v>
      </c>
      <c r="EX193">
        <v>10000</v>
      </c>
      <c r="EY193">
        <v>10000</v>
      </c>
      <c r="EZ193">
        <v>10000</v>
      </c>
      <c r="FA193">
        <v>10000</v>
      </c>
      <c r="FB193">
        <v>10000</v>
      </c>
      <c r="FC193">
        <v>10000</v>
      </c>
      <c r="FD193">
        <v>10000</v>
      </c>
      <c r="FE193">
        <v>10000</v>
      </c>
      <c r="FF193">
        <v>10000</v>
      </c>
      <c r="FG193">
        <v>10000</v>
      </c>
      <c r="FH193">
        <v>10000</v>
      </c>
      <c r="FI193">
        <v>0</v>
      </c>
      <c r="FJ193">
        <v>0</v>
      </c>
      <c r="FK193">
        <v>0</v>
      </c>
      <c r="FL193">
        <v>0</v>
      </c>
      <c r="FM193">
        <v>0</v>
      </c>
      <c r="FN193">
        <v>0</v>
      </c>
      <c r="FO193">
        <v>0</v>
      </c>
      <c r="FP193">
        <v>0</v>
      </c>
      <c r="FQ193">
        <v>0</v>
      </c>
      <c r="FR193">
        <v>0</v>
      </c>
      <c r="FS193">
        <v>0</v>
      </c>
      <c r="FT193">
        <v>0</v>
      </c>
      <c r="FU193">
        <v>0</v>
      </c>
      <c r="FV193">
        <v>0</v>
      </c>
      <c r="FW193">
        <v>0</v>
      </c>
      <c r="FX193">
        <v>0</v>
      </c>
      <c r="FY193">
        <v>0</v>
      </c>
      <c r="FZ193">
        <v>0</v>
      </c>
      <c r="GA193">
        <v>0</v>
      </c>
      <c r="GB193">
        <v>0</v>
      </c>
      <c r="GC193">
        <v>0</v>
      </c>
      <c r="GD193">
        <v>0</v>
      </c>
      <c r="GE193">
        <v>0</v>
      </c>
      <c r="GF193">
        <v>0</v>
      </c>
      <c r="GG193">
        <v>0</v>
      </c>
      <c r="GH193">
        <v>0</v>
      </c>
      <c r="GI193">
        <v>0</v>
      </c>
      <c r="GJ193">
        <v>0</v>
      </c>
      <c r="GK193">
        <v>0</v>
      </c>
      <c r="GL193">
        <v>0</v>
      </c>
      <c r="GM193">
        <v>0</v>
      </c>
      <c r="GN193">
        <v>0</v>
      </c>
      <c r="GO193">
        <v>0</v>
      </c>
      <c r="GP193">
        <v>0</v>
      </c>
      <c r="GQ193">
        <v>0</v>
      </c>
      <c r="GR193">
        <v>0</v>
      </c>
      <c r="GS193">
        <v>0</v>
      </c>
      <c r="GT193">
        <v>0</v>
      </c>
      <c r="GU193">
        <v>0</v>
      </c>
      <c r="GV193">
        <v>0</v>
      </c>
      <c r="GW193">
        <v>0</v>
      </c>
      <c r="GX193">
        <v>0</v>
      </c>
      <c r="GY193">
        <v>0</v>
      </c>
      <c r="GZ193">
        <v>0</v>
      </c>
      <c r="HA193">
        <v>0</v>
      </c>
      <c r="HB193">
        <v>0</v>
      </c>
      <c r="HC193">
        <v>0</v>
      </c>
      <c r="HD193">
        <v>0</v>
      </c>
      <c r="HE193">
        <v>0</v>
      </c>
      <c r="HF193">
        <v>0</v>
      </c>
      <c r="HG193">
        <v>0</v>
      </c>
      <c r="HH193">
        <v>0</v>
      </c>
      <c r="HI193">
        <v>0</v>
      </c>
      <c r="HJ193">
        <v>0</v>
      </c>
      <c r="HK193">
        <v>0</v>
      </c>
      <c r="HL193">
        <v>0</v>
      </c>
      <c r="HM193">
        <v>0</v>
      </c>
      <c r="HN193">
        <v>0</v>
      </c>
      <c r="HO193">
        <v>0</v>
      </c>
      <c r="HP193">
        <v>0</v>
      </c>
      <c r="HQ193">
        <v>0</v>
      </c>
      <c r="HR193">
        <v>0</v>
      </c>
      <c r="HS193">
        <v>0</v>
      </c>
      <c r="HT193">
        <v>0</v>
      </c>
      <c r="HU193">
        <v>0</v>
      </c>
      <c r="HV193">
        <v>0</v>
      </c>
      <c r="HW193">
        <v>0</v>
      </c>
      <c r="HX193">
        <v>0</v>
      </c>
      <c r="HY193">
        <v>0</v>
      </c>
      <c r="HZ193">
        <v>0</v>
      </c>
      <c r="IA193">
        <v>0</v>
      </c>
      <c r="IB193">
        <v>0</v>
      </c>
      <c r="IC193">
        <v>0</v>
      </c>
      <c r="ID193">
        <v>0</v>
      </c>
      <c r="IE193">
        <v>0</v>
      </c>
      <c r="IF193">
        <v>0</v>
      </c>
      <c r="IG193">
        <v>0</v>
      </c>
      <c r="IH193">
        <v>0</v>
      </c>
      <c r="II193">
        <v>0</v>
      </c>
      <c r="IJ193">
        <v>0</v>
      </c>
      <c r="IK193">
        <v>0</v>
      </c>
    </row>
    <row r="194" spans="1:245" hidden="1">
      <c r="A194" s="340"/>
      <c r="B194" t="s">
        <v>1024</v>
      </c>
      <c r="F194">
        <v>2</v>
      </c>
      <c r="H194">
        <v>13</v>
      </c>
      <c r="J194" t="str">
        <f t="shared" ref="J194:J257" si="9">B194&amp;TEXT(F194,"00")&amp;TEXT(H194,"00")</f>
        <v>SDH150213</v>
      </c>
      <c r="K194">
        <v>570</v>
      </c>
      <c r="M194" s="340"/>
      <c r="N194" t="s">
        <v>1024</v>
      </c>
      <c r="O194">
        <v>2</v>
      </c>
      <c r="P194">
        <v>13</v>
      </c>
      <c r="Q194" s="183" t="str">
        <f t="shared" ref="Q194:Q257" si="10">N194&amp;TEXT(O194,"00")&amp;TEXT(P194,"00")</f>
        <v>SDH150213</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10000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s="131"/>
      <c r="DZ194" s="340"/>
      <c r="EA194" t="s">
        <v>1024</v>
      </c>
      <c r="EB194">
        <v>2</v>
      </c>
      <c r="EC194">
        <v>13</v>
      </c>
      <c r="ED194" s="183" t="str">
        <f t="shared" ref="ED194:ED257" si="11">EA194&amp;TEXT(EB194,"00")&amp;TEXT(EC194,"00")</f>
        <v>SDH150213</v>
      </c>
      <c r="EE194">
        <v>10000</v>
      </c>
      <c r="EF194">
        <v>10000</v>
      </c>
      <c r="EG194">
        <v>10000</v>
      </c>
      <c r="EH194">
        <v>10000</v>
      </c>
      <c r="EI194">
        <v>10000</v>
      </c>
      <c r="EJ194">
        <v>10000</v>
      </c>
      <c r="EK194">
        <v>10000</v>
      </c>
      <c r="EL194">
        <v>10000</v>
      </c>
      <c r="EM194">
        <v>10000</v>
      </c>
      <c r="EN194">
        <v>10000</v>
      </c>
      <c r="EO194">
        <v>10000</v>
      </c>
      <c r="EP194">
        <v>10000</v>
      </c>
      <c r="EQ194">
        <v>10000</v>
      </c>
      <c r="ER194">
        <v>10000</v>
      </c>
      <c r="ES194">
        <v>10000</v>
      </c>
      <c r="ET194">
        <v>10000</v>
      </c>
      <c r="EU194">
        <v>10000</v>
      </c>
      <c r="EV194">
        <v>10000</v>
      </c>
      <c r="EW194">
        <v>10000</v>
      </c>
      <c r="EX194">
        <v>10000</v>
      </c>
      <c r="EY194">
        <v>10000</v>
      </c>
      <c r="EZ194">
        <v>10000</v>
      </c>
      <c r="FA194">
        <v>10000</v>
      </c>
      <c r="FB194">
        <v>10000</v>
      </c>
      <c r="FC194">
        <v>10000</v>
      </c>
      <c r="FD194">
        <v>10000</v>
      </c>
      <c r="FE194">
        <v>10000</v>
      </c>
      <c r="FF194">
        <v>10000</v>
      </c>
      <c r="FG194">
        <v>10000</v>
      </c>
      <c r="FH194">
        <v>10000</v>
      </c>
      <c r="FI194">
        <v>0</v>
      </c>
      <c r="FJ194">
        <v>0</v>
      </c>
      <c r="FK194">
        <v>0</v>
      </c>
      <c r="FL194">
        <v>0</v>
      </c>
      <c r="FM194">
        <v>0</v>
      </c>
      <c r="FN194">
        <v>0</v>
      </c>
      <c r="FO194">
        <v>0</v>
      </c>
      <c r="FP194">
        <v>0</v>
      </c>
      <c r="FQ194">
        <v>0</v>
      </c>
      <c r="FR194">
        <v>0</v>
      </c>
      <c r="FS194">
        <v>0</v>
      </c>
      <c r="FT194">
        <v>0</v>
      </c>
      <c r="FU194">
        <v>0</v>
      </c>
      <c r="FV194">
        <v>0</v>
      </c>
      <c r="FW194">
        <v>0</v>
      </c>
      <c r="FX194">
        <v>0</v>
      </c>
      <c r="FY194">
        <v>0</v>
      </c>
      <c r="FZ194">
        <v>0</v>
      </c>
      <c r="GA194">
        <v>0</v>
      </c>
      <c r="GB194">
        <v>0</v>
      </c>
      <c r="GC194">
        <v>0</v>
      </c>
      <c r="GD194">
        <v>0</v>
      </c>
      <c r="GE194">
        <v>0</v>
      </c>
      <c r="GF194">
        <v>0</v>
      </c>
      <c r="GG194">
        <v>0</v>
      </c>
      <c r="GH194">
        <v>0</v>
      </c>
      <c r="GI194">
        <v>0</v>
      </c>
      <c r="GJ194">
        <v>0</v>
      </c>
      <c r="GK194">
        <v>0</v>
      </c>
      <c r="GL194">
        <v>0</v>
      </c>
      <c r="GM194">
        <v>0</v>
      </c>
      <c r="GN194">
        <v>0</v>
      </c>
      <c r="GO194">
        <v>0</v>
      </c>
      <c r="GP194">
        <v>0</v>
      </c>
      <c r="GQ194">
        <v>0</v>
      </c>
      <c r="GR194">
        <v>0</v>
      </c>
      <c r="GS194">
        <v>0</v>
      </c>
      <c r="GT194">
        <v>0</v>
      </c>
      <c r="GU194">
        <v>0</v>
      </c>
      <c r="GV194">
        <v>0</v>
      </c>
      <c r="GW194">
        <v>0</v>
      </c>
      <c r="GX194">
        <v>0</v>
      </c>
      <c r="GY194">
        <v>0</v>
      </c>
      <c r="GZ194">
        <v>0</v>
      </c>
      <c r="HA194">
        <v>0</v>
      </c>
      <c r="HB194">
        <v>0</v>
      </c>
      <c r="HC194">
        <v>0</v>
      </c>
      <c r="HD194">
        <v>0</v>
      </c>
      <c r="HE194">
        <v>0</v>
      </c>
      <c r="HF194">
        <v>0</v>
      </c>
      <c r="HG194">
        <v>0</v>
      </c>
      <c r="HH194">
        <v>0</v>
      </c>
      <c r="HI194">
        <v>0</v>
      </c>
      <c r="HJ194">
        <v>0</v>
      </c>
      <c r="HK194">
        <v>0</v>
      </c>
      <c r="HL194">
        <v>0</v>
      </c>
      <c r="HM194">
        <v>0</v>
      </c>
      <c r="HN194">
        <v>0</v>
      </c>
      <c r="HO194">
        <v>0</v>
      </c>
      <c r="HP194">
        <v>0</v>
      </c>
      <c r="HQ194">
        <v>0</v>
      </c>
      <c r="HR194">
        <v>0</v>
      </c>
      <c r="HS194">
        <v>0</v>
      </c>
      <c r="HT194">
        <v>0</v>
      </c>
      <c r="HU194">
        <v>0</v>
      </c>
      <c r="HV194">
        <v>0</v>
      </c>
      <c r="HW194">
        <v>0</v>
      </c>
      <c r="HX194">
        <v>0</v>
      </c>
      <c r="HY194">
        <v>0</v>
      </c>
      <c r="HZ194">
        <v>0</v>
      </c>
      <c r="IA194">
        <v>0</v>
      </c>
      <c r="IB194">
        <v>0</v>
      </c>
      <c r="IC194">
        <v>0</v>
      </c>
      <c r="ID194">
        <v>0</v>
      </c>
      <c r="IE194">
        <v>0</v>
      </c>
      <c r="IF194">
        <v>0</v>
      </c>
      <c r="IG194">
        <v>0</v>
      </c>
      <c r="IH194">
        <v>0</v>
      </c>
      <c r="II194">
        <v>0</v>
      </c>
      <c r="IJ194">
        <v>0</v>
      </c>
      <c r="IK194">
        <v>0</v>
      </c>
    </row>
    <row r="195" spans="1:245" hidden="1">
      <c r="A195" s="340"/>
      <c r="B195" t="s">
        <v>1024</v>
      </c>
      <c r="F195">
        <v>2</v>
      </c>
      <c r="H195">
        <v>14</v>
      </c>
      <c r="J195" t="str">
        <f t="shared" si="9"/>
        <v>SDH150214</v>
      </c>
      <c r="K195">
        <v>570</v>
      </c>
      <c r="M195" s="340"/>
      <c r="N195" t="s">
        <v>1024</v>
      </c>
      <c r="O195">
        <v>2</v>
      </c>
      <c r="P195">
        <v>14</v>
      </c>
      <c r="Q195" s="183" t="str">
        <f t="shared" si="10"/>
        <v>SDH150214</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10000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s="131"/>
      <c r="DZ195" s="340"/>
      <c r="EA195" t="s">
        <v>1024</v>
      </c>
      <c r="EB195">
        <v>2</v>
      </c>
      <c r="EC195">
        <v>14</v>
      </c>
      <c r="ED195" s="183" t="str">
        <f t="shared" si="11"/>
        <v>SDH150214</v>
      </c>
      <c r="EE195">
        <v>10000</v>
      </c>
      <c r="EF195">
        <v>10000</v>
      </c>
      <c r="EG195">
        <v>10000</v>
      </c>
      <c r="EH195">
        <v>10000</v>
      </c>
      <c r="EI195">
        <v>10000</v>
      </c>
      <c r="EJ195">
        <v>10000</v>
      </c>
      <c r="EK195">
        <v>10000</v>
      </c>
      <c r="EL195">
        <v>10000</v>
      </c>
      <c r="EM195">
        <v>10000</v>
      </c>
      <c r="EN195">
        <v>10000</v>
      </c>
      <c r="EO195">
        <v>10000</v>
      </c>
      <c r="EP195">
        <v>10000</v>
      </c>
      <c r="EQ195">
        <v>10000</v>
      </c>
      <c r="ER195">
        <v>10000</v>
      </c>
      <c r="ES195">
        <v>10000</v>
      </c>
      <c r="ET195">
        <v>10000</v>
      </c>
      <c r="EU195">
        <v>10000</v>
      </c>
      <c r="EV195">
        <v>10000</v>
      </c>
      <c r="EW195">
        <v>10000</v>
      </c>
      <c r="EX195">
        <v>10000</v>
      </c>
      <c r="EY195">
        <v>10000</v>
      </c>
      <c r="EZ195">
        <v>10000</v>
      </c>
      <c r="FA195">
        <v>10000</v>
      </c>
      <c r="FB195">
        <v>10000</v>
      </c>
      <c r="FC195">
        <v>10000</v>
      </c>
      <c r="FD195">
        <v>10000</v>
      </c>
      <c r="FE195">
        <v>10000</v>
      </c>
      <c r="FF195">
        <v>10000</v>
      </c>
      <c r="FG195">
        <v>10000</v>
      </c>
      <c r="FH195">
        <v>10000</v>
      </c>
      <c r="FI195">
        <v>0</v>
      </c>
      <c r="FJ195">
        <v>0</v>
      </c>
      <c r="FK195">
        <v>0</v>
      </c>
      <c r="FL195">
        <v>0</v>
      </c>
      <c r="FM195">
        <v>0</v>
      </c>
      <c r="FN195">
        <v>0</v>
      </c>
      <c r="FO195">
        <v>0</v>
      </c>
      <c r="FP195">
        <v>0</v>
      </c>
      <c r="FQ195">
        <v>0</v>
      </c>
      <c r="FR195">
        <v>0</v>
      </c>
      <c r="FS195">
        <v>0</v>
      </c>
      <c r="FT195">
        <v>0</v>
      </c>
      <c r="FU195">
        <v>0</v>
      </c>
      <c r="FV195">
        <v>0</v>
      </c>
      <c r="FW195">
        <v>0</v>
      </c>
      <c r="FX195">
        <v>0</v>
      </c>
      <c r="FY195">
        <v>0</v>
      </c>
      <c r="FZ195">
        <v>0</v>
      </c>
      <c r="GA195">
        <v>0</v>
      </c>
      <c r="GB195">
        <v>0</v>
      </c>
      <c r="GC195">
        <v>0</v>
      </c>
      <c r="GD195">
        <v>0</v>
      </c>
      <c r="GE195">
        <v>0</v>
      </c>
      <c r="GF195">
        <v>0</v>
      </c>
      <c r="GG195">
        <v>0</v>
      </c>
      <c r="GH195">
        <v>0</v>
      </c>
      <c r="GI195">
        <v>0</v>
      </c>
      <c r="GJ195">
        <v>0</v>
      </c>
      <c r="GK195">
        <v>0</v>
      </c>
      <c r="GL195">
        <v>0</v>
      </c>
      <c r="GM195">
        <v>0</v>
      </c>
      <c r="GN195">
        <v>0</v>
      </c>
      <c r="GO195">
        <v>0</v>
      </c>
      <c r="GP195">
        <v>0</v>
      </c>
      <c r="GQ195">
        <v>0</v>
      </c>
      <c r="GR195">
        <v>0</v>
      </c>
      <c r="GS195">
        <v>0</v>
      </c>
      <c r="GT195">
        <v>0</v>
      </c>
      <c r="GU195">
        <v>0</v>
      </c>
      <c r="GV195">
        <v>0</v>
      </c>
      <c r="GW195">
        <v>0</v>
      </c>
      <c r="GX195">
        <v>0</v>
      </c>
      <c r="GY195">
        <v>0</v>
      </c>
      <c r="GZ195">
        <v>0</v>
      </c>
      <c r="HA195">
        <v>0</v>
      </c>
      <c r="HB195">
        <v>0</v>
      </c>
      <c r="HC195">
        <v>0</v>
      </c>
      <c r="HD195">
        <v>0</v>
      </c>
      <c r="HE195">
        <v>0</v>
      </c>
      <c r="HF195">
        <v>0</v>
      </c>
      <c r="HG195">
        <v>0</v>
      </c>
      <c r="HH195">
        <v>0</v>
      </c>
      <c r="HI195">
        <v>0</v>
      </c>
      <c r="HJ195">
        <v>0</v>
      </c>
      <c r="HK195">
        <v>0</v>
      </c>
      <c r="HL195">
        <v>0</v>
      </c>
      <c r="HM195">
        <v>0</v>
      </c>
      <c r="HN195">
        <v>0</v>
      </c>
      <c r="HO195">
        <v>0</v>
      </c>
      <c r="HP195">
        <v>0</v>
      </c>
      <c r="HQ195">
        <v>0</v>
      </c>
      <c r="HR195">
        <v>0</v>
      </c>
      <c r="HS195">
        <v>0</v>
      </c>
      <c r="HT195">
        <v>0</v>
      </c>
      <c r="HU195">
        <v>0</v>
      </c>
      <c r="HV195">
        <v>0</v>
      </c>
      <c r="HW195">
        <v>0</v>
      </c>
      <c r="HX195">
        <v>0</v>
      </c>
      <c r="HY195">
        <v>0</v>
      </c>
      <c r="HZ195">
        <v>0</v>
      </c>
      <c r="IA195">
        <v>0</v>
      </c>
      <c r="IB195">
        <v>0</v>
      </c>
      <c r="IC195">
        <v>0</v>
      </c>
      <c r="ID195">
        <v>0</v>
      </c>
      <c r="IE195">
        <v>0</v>
      </c>
      <c r="IF195">
        <v>0</v>
      </c>
      <c r="IG195">
        <v>0</v>
      </c>
      <c r="IH195">
        <v>0</v>
      </c>
      <c r="II195">
        <v>0</v>
      </c>
      <c r="IJ195">
        <v>0</v>
      </c>
      <c r="IK195">
        <v>0</v>
      </c>
    </row>
    <row r="196" spans="1:245" hidden="1">
      <c r="A196" s="340"/>
      <c r="B196" t="s">
        <v>1024</v>
      </c>
      <c r="F196">
        <v>2</v>
      </c>
      <c r="H196">
        <v>15</v>
      </c>
      <c r="J196" t="str">
        <f t="shared" si="9"/>
        <v>SDH150215</v>
      </c>
      <c r="K196">
        <v>570</v>
      </c>
      <c r="M196" s="340"/>
      <c r="N196" t="s">
        <v>1024</v>
      </c>
      <c r="O196">
        <v>2</v>
      </c>
      <c r="P196">
        <v>15</v>
      </c>
      <c r="Q196" s="183" t="str">
        <f t="shared" si="10"/>
        <v>SDH150215</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10000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s="131"/>
      <c r="DZ196" s="340"/>
      <c r="EA196" t="s">
        <v>1024</v>
      </c>
      <c r="EB196">
        <v>2</v>
      </c>
      <c r="EC196">
        <v>15</v>
      </c>
      <c r="ED196" s="183" t="str">
        <f t="shared" si="11"/>
        <v>SDH150215</v>
      </c>
      <c r="EE196">
        <v>10000</v>
      </c>
      <c r="EF196">
        <v>10000</v>
      </c>
      <c r="EG196">
        <v>10000</v>
      </c>
      <c r="EH196">
        <v>10000</v>
      </c>
      <c r="EI196">
        <v>10000</v>
      </c>
      <c r="EJ196">
        <v>10000</v>
      </c>
      <c r="EK196">
        <v>10000</v>
      </c>
      <c r="EL196">
        <v>10000</v>
      </c>
      <c r="EM196">
        <v>10000</v>
      </c>
      <c r="EN196">
        <v>10000</v>
      </c>
      <c r="EO196">
        <v>10000</v>
      </c>
      <c r="EP196">
        <v>10000</v>
      </c>
      <c r="EQ196">
        <v>10000</v>
      </c>
      <c r="ER196">
        <v>10000</v>
      </c>
      <c r="ES196">
        <v>10000</v>
      </c>
      <c r="ET196">
        <v>10000</v>
      </c>
      <c r="EU196">
        <v>10000</v>
      </c>
      <c r="EV196">
        <v>10000</v>
      </c>
      <c r="EW196">
        <v>10000</v>
      </c>
      <c r="EX196">
        <v>10000</v>
      </c>
      <c r="EY196">
        <v>10000</v>
      </c>
      <c r="EZ196">
        <v>10000</v>
      </c>
      <c r="FA196">
        <v>10000</v>
      </c>
      <c r="FB196">
        <v>10000</v>
      </c>
      <c r="FC196">
        <v>10000</v>
      </c>
      <c r="FD196">
        <v>10000</v>
      </c>
      <c r="FE196">
        <v>10000</v>
      </c>
      <c r="FF196">
        <v>10000</v>
      </c>
      <c r="FG196">
        <v>10000</v>
      </c>
      <c r="FH196">
        <v>10000</v>
      </c>
      <c r="FI196">
        <v>0</v>
      </c>
      <c r="FJ196">
        <v>0</v>
      </c>
      <c r="FK196">
        <v>0</v>
      </c>
      <c r="FL196">
        <v>0</v>
      </c>
      <c r="FM196">
        <v>0</v>
      </c>
      <c r="FN196">
        <v>0</v>
      </c>
      <c r="FO196">
        <v>0</v>
      </c>
      <c r="FP196">
        <v>0</v>
      </c>
      <c r="FQ196">
        <v>0</v>
      </c>
      <c r="FR196">
        <v>0</v>
      </c>
      <c r="FS196">
        <v>0</v>
      </c>
      <c r="FT196">
        <v>0</v>
      </c>
      <c r="FU196">
        <v>0</v>
      </c>
      <c r="FV196">
        <v>0</v>
      </c>
      <c r="FW196">
        <v>0</v>
      </c>
      <c r="FX196">
        <v>0</v>
      </c>
      <c r="FY196">
        <v>0</v>
      </c>
      <c r="FZ196">
        <v>0</v>
      </c>
      <c r="GA196">
        <v>0</v>
      </c>
      <c r="GB196">
        <v>0</v>
      </c>
      <c r="GC196">
        <v>0</v>
      </c>
      <c r="GD196">
        <v>0</v>
      </c>
      <c r="GE196">
        <v>0</v>
      </c>
      <c r="GF196">
        <v>0</v>
      </c>
      <c r="GG196">
        <v>0</v>
      </c>
      <c r="GH196">
        <v>0</v>
      </c>
      <c r="GI196">
        <v>0</v>
      </c>
      <c r="GJ196">
        <v>0</v>
      </c>
      <c r="GK196">
        <v>0</v>
      </c>
      <c r="GL196">
        <v>0</v>
      </c>
      <c r="GM196">
        <v>0</v>
      </c>
      <c r="GN196">
        <v>0</v>
      </c>
      <c r="GO196">
        <v>0</v>
      </c>
      <c r="GP196">
        <v>0</v>
      </c>
      <c r="GQ196">
        <v>0</v>
      </c>
      <c r="GR196">
        <v>0</v>
      </c>
      <c r="GS196">
        <v>0</v>
      </c>
      <c r="GT196">
        <v>0</v>
      </c>
      <c r="GU196">
        <v>0</v>
      </c>
      <c r="GV196">
        <v>0</v>
      </c>
      <c r="GW196">
        <v>0</v>
      </c>
      <c r="GX196">
        <v>0</v>
      </c>
      <c r="GY196">
        <v>0</v>
      </c>
      <c r="GZ196">
        <v>0</v>
      </c>
      <c r="HA196">
        <v>0</v>
      </c>
      <c r="HB196">
        <v>0</v>
      </c>
      <c r="HC196">
        <v>0</v>
      </c>
      <c r="HD196">
        <v>0</v>
      </c>
      <c r="HE196">
        <v>0</v>
      </c>
      <c r="HF196">
        <v>0</v>
      </c>
      <c r="HG196">
        <v>0</v>
      </c>
      <c r="HH196">
        <v>0</v>
      </c>
      <c r="HI196">
        <v>0</v>
      </c>
      <c r="HJ196">
        <v>0</v>
      </c>
      <c r="HK196">
        <v>0</v>
      </c>
      <c r="HL196">
        <v>0</v>
      </c>
      <c r="HM196">
        <v>0</v>
      </c>
      <c r="HN196">
        <v>0</v>
      </c>
      <c r="HO196">
        <v>0</v>
      </c>
      <c r="HP196">
        <v>0</v>
      </c>
      <c r="HQ196">
        <v>0</v>
      </c>
      <c r="HR196">
        <v>0</v>
      </c>
      <c r="HS196">
        <v>0</v>
      </c>
      <c r="HT196">
        <v>0</v>
      </c>
      <c r="HU196">
        <v>0</v>
      </c>
      <c r="HV196">
        <v>0</v>
      </c>
      <c r="HW196">
        <v>0</v>
      </c>
      <c r="HX196">
        <v>0</v>
      </c>
      <c r="HY196">
        <v>0</v>
      </c>
      <c r="HZ196">
        <v>0</v>
      </c>
      <c r="IA196">
        <v>0</v>
      </c>
      <c r="IB196">
        <v>0</v>
      </c>
      <c r="IC196">
        <v>0</v>
      </c>
      <c r="ID196">
        <v>0</v>
      </c>
      <c r="IE196">
        <v>0</v>
      </c>
      <c r="IF196">
        <v>0</v>
      </c>
      <c r="IG196">
        <v>0</v>
      </c>
      <c r="IH196">
        <v>0</v>
      </c>
      <c r="II196">
        <v>0</v>
      </c>
      <c r="IJ196">
        <v>0</v>
      </c>
      <c r="IK196">
        <v>0</v>
      </c>
    </row>
    <row r="197" spans="1:245" hidden="1">
      <c r="A197" s="340"/>
      <c r="B197" t="s">
        <v>1024</v>
      </c>
      <c r="F197">
        <v>2</v>
      </c>
      <c r="H197">
        <v>16</v>
      </c>
      <c r="J197" t="str">
        <f t="shared" si="9"/>
        <v>SDH150216</v>
      </c>
      <c r="K197">
        <v>570</v>
      </c>
      <c r="M197" s="340"/>
      <c r="N197" t="s">
        <v>1024</v>
      </c>
      <c r="O197">
        <v>2</v>
      </c>
      <c r="P197">
        <v>16</v>
      </c>
      <c r="Q197" s="183" t="str">
        <f t="shared" si="10"/>
        <v>SDH150216</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10000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s="131"/>
      <c r="DZ197" s="340"/>
      <c r="EA197" t="s">
        <v>1024</v>
      </c>
      <c r="EB197">
        <v>2</v>
      </c>
      <c r="EC197">
        <v>16</v>
      </c>
      <c r="ED197" s="183" t="str">
        <f t="shared" si="11"/>
        <v>SDH150216</v>
      </c>
      <c r="EE197">
        <v>10000</v>
      </c>
      <c r="EF197">
        <v>10000</v>
      </c>
      <c r="EG197">
        <v>10000</v>
      </c>
      <c r="EH197">
        <v>10000</v>
      </c>
      <c r="EI197">
        <v>10000</v>
      </c>
      <c r="EJ197">
        <v>10000</v>
      </c>
      <c r="EK197">
        <v>10000</v>
      </c>
      <c r="EL197">
        <v>10000</v>
      </c>
      <c r="EM197">
        <v>10000</v>
      </c>
      <c r="EN197">
        <v>10000</v>
      </c>
      <c r="EO197">
        <v>10000</v>
      </c>
      <c r="EP197">
        <v>10000</v>
      </c>
      <c r="EQ197">
        <v>10000</v>
      </c>
      <c r="ER197">
        <v>10000</v>
      </c>
      <c r="ES197">
        <v>10000</v>
      </c>
      <c r="ET197">
        <v>10000</v>
      </c>
      <c r="EU197">
        <v>10000</v>
      </c>
      <c r="EV197">
        <v>10000</v>
      </c>
      <c r="EW197">
        <v>10000</v>
      </c>
      <c r="EX197">
        <v>10000</v>
      </c>
      <c r="EY197">
        <v>10000</v>
      </c>
      <c r="EZ197">
        <v>10000</v>
      </c>
      <c r="FA197">
        <v>10000</v>
      </c>
      <c r="FB197">
        <v>10000</v>
      </c>
      <c r="FC197">
        <v>10000</v>
      </c>
      <c r="FD197">
        <v>10000</v>
      </c>
      <c r="FE197">
        <v>10000</v>
      </c>
      <c r="FF197">
        <v>10000</v>
      </c>
      <c r="FG197">
        <v>10000</v>
      </c>
      <c r="FH197">
        <v>10000</v>
      </c>
      <c r="FI197">
        <v>0</v>
      </c>
      <c r="FJ197">
        <v>0</v>
      </c>
      <c r="FK197">
        <v>0</v>
      </c>
      <c r="FL197">
        <v>0</v>
      </c>
      <c r="FM197">
        <v>0</v>
      </c>
      <c r="FN197">
        <v>0</v>
      </c>
      <c r="FO197">
        <v>0</v>
      </c>
      <c r="FP197">
        <v>0</v>
      </c>
      <c r="FQ197">
        <v>0</v>
      </c>
      <c r="FR197">
        <v>0</v>
      </c>
      <c r="FS197">
        <v>0</v>
      </c>
      <c r="FT197">
        <v>0</v>
      </c>
      <c r="FU197">
        <v>0</v>
      </c>
      <c r="FV197">
        <v>0</v>
      </c>
      <c r="FW197">
        <v>0</v>
      </c>
      <c r="FX197">
        <v>0</v>
      </c>
      <c r="FY197">
        <v>0</v>
      </c>
      <c r="FZ197">
        <v>0</v>
      </c>
      <c r="GA197">
        <v>0</v>
      </c>
      <c r="GB197">
        <v>0</v>
      </c>
      <c r="GC197">
        <v>0</v>
      </c>
      <c r="GD197">
        <v>0</v>
      </c>
      <c r="GE197">
        <v>0</v>
      </c>
      <c r="GF197">
        <v>0</v>
      </c>
      <c r="GG197">
        <v>0</v>
      </c>
      <c r="GH197">
        <v>0</v>
      </c>
      <c r="GI197">
        <v>0</v>
      </c>
      <c r="GJ197">
        <v>0</v>
      </c>
      <c r="GK197">
        <v>0</v>
      </c>
      <c r="GL197">
        <v>0</v>
      </c>
      <c r="GM197">
        <v>0</v>
      </c>
      <c r="GN197">
        <v>0</v>
      </c>
      <c r="GO197">
        <v>0</v>
      </c>
      <c r="GP197">
        <v>0</v>
      </c>
      <c r="GQ197">
        <v>0</v>
      </c>
      <c r="GR197">
        <v>0</v>
      </c>
      <c r="GS197">
        <v>0</v>
      </c>
      <c r="GT197">
        <v>0</v>
      </c>
      <c r="GU197">
        <v>0</v>
      </c>
      <c r="GV197">
        <v>0</v>
      </c>
      <c r="GW197">
        <v>0</v>
      </c>
      <c r="GX197">
        <v>0</v>
      </c>
      <c r="GY197">
        <v>0</v>
      </c>
      <c r="GZ197">
        <v>0</v>
      </c>
      <c r="HA197">
        <v>0</v>
      </c>
      <c r="HB197">
        <v>0</v>
      </c>
      <c r="HC197">
        <v>0</v>
      </c>
      <c r="HD197">
        <v>0</v>
      </c>
      <c r="HE197">
        <v>0</v>
      </c>
      <c r="HF197">
        <v>0</v>
      </c>
      <c r="HG197">
        <v>0</v>
      </c>
      <c r="HH197">
        <v>0</v>
      </c>
      <c r="HI197">
        <v>0</v>
      </c>
      <c r="HJ197">
        <v>0</v>
      </c>
      <c r="HK197">
        <v>0</v>
      </c>
      <c r="HL197">
        <v>0</v>
      </c>
      <c r="HM197">
        <v>0</v>
      </c>
      <c r="HN197">
        <v>0</v>
      </c>
      <c r="HO197">
        <v>0</v>
      </c>
      <c r="HP197">
        <v>0</v>
      </c>
      <c r="HQ197">
        <v>0</v>
      </c>
      <c r="HR197">
        <v>0</v>
      </c>
      <c r="HS197">
        <v>0</v>
      </c>
      <c r="HT197">
        <v>0</v>
      </c>
      <c r="HU197">
        <v>0</v>
      </c>
      <c r="HV197">
        <v>0</v>
      </c>
      <c r="HW197">
        <v>0</v>
      </c>
      <c r="HX197">
        <v>0</v>
      </c>
      <c r="HY197">
        <v>0</v>
      </c>
      <c r="HZ197">
        <v>0</v>
      </c>
      <c r="IA197">
        <v>0</v>
      </c>
      <c r="IB197">
        <v>0</v>
      </c>
      <c r="IC197">
        <v>0</v>
      </c>
      <c r="ID197">
        <v>0</v>
      </c>
      <c r="IE197">
        <v>0</v>
      </c>
      <c r="IF197">
        <v>0</v>
      </c>
      <c r="IG197">
        <v>0</v>
      </c>
      <c r="IH197">
        <v>0</v>
      </c>
      <c r="II197">
        <v>0</v>
      </c>
      <c r="IJ197">
        <v>0</v>
      </c>
      <c r="IK197">
        <v>0</v>
      </c>
    </row>
    <row r="198" spans="1:245" hidden="1">
      <c r="A198" s="340"/>
      <c r="B198" t="s">
        <v>1024</v>
      </c>
      <c r="F198">
        <v>2</v>
      </c>
      <c r="H198">
        <v>17</v>
      </c>
      <c r="J198" t="str">
        <f t="shared" si="9"/>
        <v>SDH150217</v>
      </c>
      <c r="K198">
        <v>570</v>
      </c>
      <c r="M198" s="340"/>
      <c r="N198" t="s">
        <v>1024</v>
      </c>
      <c r="O198">
        <v>2</v>
      </c>
      <c r="P198">
        <v>17</v>
      </c>
      <c r="Q198" s="183" t="str">
        <f t="shared" si="10"/>
        <v>SDH150217</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10000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s="131"/>
      <c r="DZ198" s="340"/>
      <c r="EA198" t="s">
        <v>1024</v>
      </c>
      <c r="EB198">
        <v>2</v>
      </c>
      <c r="EC198">
        <v>17</v>
      </c>
      <c r="ED198" s="183" t="str">
        <f t="shared" si="11"/>
        <v>SDH150217</v>
      </c>
      <c r="EE198">
        <v>10000</v>
      </c>
      <c r="EF198">
        <v>10000</v>
      </c>
      <c r="EG198">
        <v>10000</v>
      </c>
      <c r="EH198">
        <v>10000</v>
      </c>
      <c r="EI198">
        <v>10000</v>
      </c>
      <c r="EJ198">
        <v>10000</v>
      </c>
      <c r="EK198">
        <v>10000</v>
      </c>
      <c r="EL198">
        <v>10000</v>
      </c>
      <c r="EM198">
        <v>10000</v>
      </c>
      <c r="EN198">
        <v>10000</v>
      </c>
      <c r="EO198">
        <v>10000</v>
      </c>
      <c r="EP198">
        <v>10000</v>
      </c>
      <c r="EQ198">
        <v>10000</v>
      </c>
      <c r="ER198">
        <v>10000</v>
      </c>
      <c r="ES198">
        <v>10000</v>
      </c>
      <c r="ET198">
        <v>10000</v>
      </c>
      <c r="EU198">
        <v>10000</v>
      </c>
      <c r="EV198">
        <v>10000</v>
      </c>
      <c r="EW198">
        <v>10000</v>
      </c>
      <c r="EX198">
        <v>10000</v>
      </c>
      <c r="EY198">
        <v>10000</v>
      </c>
      <c r="EZ198">
        <v>10000</v>
      </c>
      <c r="FA198">
        <v>10000</v>
      </c>
      <c r="FB198">
        <v>10000</v>
      </c>
      <c r="FC198">
        <v>10000</v>
      </c>
      <c r="FD198">
        <v>10000</v>
      </c>
      <c r="FE198">
        <v>10000</v>
      </c>
      <c r="FF198">
        <v>10000</v>
      </c>
      <c r="FG198">
        <v>10000</v>
      </c>
      <c r="FH198">
        <v>10000</v>
      </c>
      <c r="FI198">
        <v>0</v>
      </c>
      <c r="FJ198">
        <v>0</v>
      </c>
      <c r="FK198">
        <v>0</v>
      </c>
      <c r="FL198">
        <v>0</v>
      </c>
      <c r="FM198">
        <v>0</v>
      </c>
      <c r="FN198">
        <v>0</v>
      </c>
      <c r="FO198">
        <v>0</v>
      </c>
      <c r="FP198">
        <v>0</v>
      </c>
      <c r="FQ198">
        <v>0</v>
      </c>
      <c r="FR198">
        <v>0</v>
      </c>
      <c r="FS198">
        <v>0</v>
      </c>
      <c r="FT198">
        <v>0</v>
      </c>
      <c r="FU198">
        <v>0</v>
      </c>
      <c r="FV198">
        <v>0</v>
      </c>
      <c r="FW198">
        <v>0</v>
      </c>
      <c r="FX198">
        <v>0</v>
      </c>
      <c r="FY198">
        <v>0</v>
      </c>
      <c r="FZ198">
        <v>0</v>
      </c>
      <c r="GA198">
        <v>0</v>
      </c>
      <c r="GB198">
        <v>0</v>
      </c>
      <c r="GC198">
        <v>0</v>
      </c>
      <c r="GD198">
        <v>0</v>
      </c>
      <c r="GE198">
        <v>0</v>
      </c>
      <c r="GF198">
        <v>0</v>
      </c>
      <c r="GG198">
        <v>0</v>
      </c>
      <c r="GH198">
        <v>0</v>
      </c>
      <c r="GI198">
        <v>0</v>
      </c>
      <c r="GJ198">
        <v>0</v>
      </c>
      <c r="GK198">
        <v>0</v>
      </c>
      <c r="GL198">
        <v>0</v>
      </c>
      <c r="GM198">
        <v>0</v>
      </c>
      <c r="GN198">
        <v>0</v>
      </c>
      <c r="GO198">
        <v>0</v>
      </c>
      <c r="GP198">
        <v>0</v>
      </c>
      <c r="GQ198">
        <v>0</v>
      </c>
      <c r="GR198">
        <v>0</v>
      </c>
      <c r="GS198">
        <v>0</v>
      </c>
      <c r="GT198">
        <v>0</v>
      </c>
      <c r="GU198">
        <v>0</v>
      </c>
      <c r="GV198">
        <v>0</v>
      </c>
      <c r="GW198">
        <v>0</v>
      </c>
      <c r="GX198">
        <v>0</v>
      </c>
      <c r="GY198">
        <v>0</v>
      </c>
      <c r="GZ198">
        <v>0</v>
      </c>
      <c r="HA198">
        <v>0</v>
      </c>
      <c r="HB198">
        <v>0</v>
      </c>
      <c r="HC198">
        <v>0</v>
      </c>
      <c r="HD198">
        <v>0</v>
      </c>
      <c r="HE198">
        <v>0</v>
      </c>
      <c r="HF198">
        <v>0</v>
      </c>
      <c r="HG198">
        <v>0</v>
      </c>
      <c r="HH198">
        <v>0</v>
      </c>
      <c r="HI198">
        <v>0</v>
      </c>
      <c r="HJ198">
        <v>0</v>
      </c>
      <c r="HK198">
        <v>0</v>
      </c>
      <c r="HL198">
        <v>0</v>
      </c>
      <c r="HM198">
        <v>0</v>
      </c>
      <c r="HN198">
        <v>0</v>
      </c>
      <c r="HO198">
        <v>0</v>
      </c>
      <c r="HP198">
        <v>0</v>
      </c>
      <c r="HQ198">
        <v>0</v>
      </c>
      <c r="HR198">
        <v>0</v>
      </c>
      <c r="HS198">
        <v>0</v>
      </c>
      <c r="HT198">
        <v>0</v>
      </c>
      <c r="HU198">
        <v>0</v>
      </c>
      <c r="HV198">
        <v>0</v>
      </c>
      <c r="HW198">
        <v>0</v>
      </c>
      <c r="HX198">
        <v>0</v>
      </c>
      <c r="HY198">
        <v>0</v>
      </c>
      <c r="HZ198">
        <v>0</v>
      </c>
      <c r="IA198">
        <v>0</v>
      </c>
      <c r="IB198">
        <v>0</v>
      </c>
      <c r="IC198">
        <v>0</v>
      </c>
      <c r="ID198">
        <v>0</v>
      </c>
      <c r="IE198">
        <v>0</v>
      </c>
      <c r="IF198">
        <v>0</v>
      </c>
      <c r="IG198">
        <v>0</v>
      </c>
      <c r="IH198">
        <v>0</v>
      </c>
      <c r="II198">
        <v>0</v>
      </c>
      <c r="IJ198">
        <v>0</v>
      </c>
      <c r="IK198">
        <v>0</v>
      </c>
    </row>
    <row r="199" spans="1:245" hidden="1">
      <c r="A199" s="340"/>
      <c r="B199" t="s">
        <v>1024</v>
      </c>
      <c r="F199">
        <v>2</v>
      </c>
      <c r="H199">
        <v>18</v>
      </c>
      <c r="J199" t="str">
        <f t="shared" si="9"/>
        <v>SDH150218</v>
      </c>
      <c r="K199">
        <v>570</v>
      </c>
      <c r="M199" s="340"/>
      <c r="N199" t="s">
        <v>1024</v>
      </c>
      <c r="O199">
        <v>2</v>
      </c>
      <c r="P199">
        <v>18</v>
      </c>
      <c r="Q199" s="183" t="str">
        <f t="shared" si="10"/>
        <v>SDH150218</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10000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s="131"/>
      <c r="DZ199" s="340"/>
      <c r="EA199" t="s">
        <v>1024</v>
      </c>
      <c r="EB199">
        <v>2</v>
      </c>
      <c r="EC199">
        <v>18</v>
      </c>
      <c r="ED199" s="183" t="str">
        <f t="shared" si="11"/>
        <v>SDH150218</v>
      </c>
      <c r="EE199">
        <v>10000</v>
      </c>
      <c r="EF199">
        <v>10000</v>
      </c>
      <c r="EG199">
        <v>10000</v>
      </c>
      <c r="EH199">
        <v>10000</v>
      </c>
      <c r="EI199">
        <v>10000</v>
      </c>
      <c r="EJ199">
        <v>10000</v>
      </c>
      <c r="EK199">
        <v>10000</v>
      </c>
      <c r="EL199">
        <v>10000</v>
      </c>
      <c r="EM199">
        <v>10000</v>
      </c>
      <c r="EN199">
        <v>10000</v>
      </c>
      <c r="EO199">
        <v>10000</v>
      </c>
      <c r="EP199">
        <v>10000</v>
      </c>
      <c r="EQ199">
        <v>10000</v>
      </c>
      <c r="ER199">
        <v>10000</v>
      </c>
      <c r="ES199">
        <v>10000</v>
      </c>
      <c r="ET199">
        <v>10000</v>
      </c>
      <c r="EU199">
        <v>10000</v>
      </c>
      <c r="EV199">
        <v>10000</v>
      </c>
      <c r="EW199">
        <v>10000</v>
      </c>
      <c r="EX199">
        <v>10000</v>
      </c>
      <c r="EY199">
        <v>10000</v>
      </c>
      <c r="EZ199">
        <v>10000</v>
      </c>
      <c r="FA199">
        <v>10000</v>
      </c>
      <c r="FB199">
        <v>10000</v>
      </c>
      <c r="FC199">
        <v>10000</v>
      </c>
      <c r="FD199">
        <v>10000</v>
      </c>
      <c r="FE199">
        <v>10000</v>
      </c>
      <c r="FF199">
        <v>10000</v>
      </c>
      <c r="FG199">
        <v>10000</v>
      </c>
      <c r="FH199">
        <v>10000</v>
      </c>
      <c r="FI199">
        <v>0</v>
      </c>
      <c r="FJ199">
        <v>0</v>
      </c>
      <c r="FK199">
        <v>0</v>
      </c>
      <c r="FL199">
        <v>0</v>
      </c>
      <c r="FM199">
        <v>0</v>
      </c>
      <c r="FN199">
        <v>0</v>
      </c>
      <c r="FO199">
        <v>0</v>
      </c>
      <c r="FP199">
        <v>0</v>
      </c>
      <c r="FQ199">
        <v>0</v>
      </c>
      <c r="FR199">
        <v>0</v>
      </c>
      <c r="FS199">
        <v>0</v>
      </c>
      <c r="FT199">
        <v>0</v>
      </c>
      <c r="FU199">
        <v>0</v>
      </c>
      <c r="FV199">
        <v>0</v>
      </c>
      <c r="FW199">
        <v>0</v>
      </c>
      <c r="FX199">
        <v>0</v>
      </c>
      <c r="FY199">
        <v>0</v>
      </c>
      <c r="FZ199">
        <v>0</v>
      </c>
      <c r="GA199">
        <v>0</v>
      </c>
      <c r="GB199">
        <v>0</v>
      </c>
      <c r="GC199">
        <v>0</v>
      </c>
      <c r="GD199">
        <v>0</v>
      </c>
      <c r="GE199">
        <v>0</v>
      </c>
      <c r="GF199">
        <v>0</v>
      </c>
      <c r="GG199">
        <v>0</v>
      </c>
      <c r="GH199">
        <v>0</v>
      </c>
      <c r="GI199">
        <v>0</v>
      </c>
      <c r="GJ199">
        <v>0</v>
      </c>
      <c r="GK199">
        <v>0</v>
      </c>
      <c r="GL199">
        <v>0</v>
      </c>
      <c r="GM199">
        <v>0</v>
      </c>
      <c r="GN199">
        <v>0</v>
      </c>
      <c r="GO199">
        <v>0</v>
      </c>
      <c r="GP199">
        <v>0</v>
      </c>
      <c r="GQ199">
        <v>0</v>
      </c>
      <c r="GR199">
        <v>0</v>
      </c>
      <c r="GS199">
        <v>0</v>
      </c>
      <c r="GT199">
        <v>0</v>
      </c>
      <c r="GU199">
        <v>0</v>
      </c>
      <c r="GV199">
        <v>0</v>
      </c>
      <c r="GW199">
        <v>0</v>
      </c>
      <c r="GX199">
        <v>0</v>
      </c>
      <c r="GY199">
        <v>0</v>
      </c>
      <c r="GZ199">
        <v>0</v>
      </c>
      <c r="HA199">
        <v>0</v>
      </c>
      <c r="HB199">
        <v>0</v>
      </c>
      <c r="HC199">
        <v>0</v>
      </c>
      <c r="HD199">
        <v>0</v>
      </c>
      <c r="HE199">
        <v>0</v>
      </c>
      <c r="HF199">
        <v>0</v>
      </c>
      <c r="HG199">
        <v>0</v>
      </c>
      <c r="HH199">
        <v>0</v>
      </c>
      <c r="HI199">
        <v>0</v>
      </c>
      <c r="HJ199">
        <v>0</v>
      </c>
      <c r="HK199">
        <v>0</v>
      </c>
      <c r="HL199">
        <v>0</v>
      </c>
      <c r="HM199">
        <v>0</v>
      </c>
      <c r="HN199">
        <v>0</v>
      </c>
      <c r="HO199">
        <v>0</v>
      </c>
      <c r="HP199">
        <v>0</v>
      </c>
      <c r="HQ199">
        <v>0</v>
      </c>
      <c r="HR199">
        <v>0</v>
      </c>
      <c r="HS199">
        <v>0</v>
      </c>
      <c r="HT199">
        <v>0</v>
      </c>
      <c r="HU199">
        <v>0</v>
      </c>
      <c r="HV199">
        <v>0</v>
      </c>
      <c r="HW199">
        <v>0</v>
      </c>
      <c r="HX199">
        <v>0</v>
      </c>
      <c r="HY199">
        <v>0</v>
      </c>
      <c r="HZ199">
        <v>0</v>
      </c>
      <c r="IA199">
        <v>0</v>
      </c>
      <c r="IB199">
        <v>0</v>
      </c>
      <c r="IC199">
        <v>0</v>
      </c>
      <c r="ID199">
        <v>0</v>
      </c>
      <c r="IE199">
        <v>0</v>
      </c>
      <c r="IF199">
        <v>0</v>
      </c>
      <c r="IG199">
        <v>0</v>
      </c>
      <c r="IH199">
        <v>0</v>
      </c>
      <c r="II199">
        <v>0</v>
      </c>
      <c r="IJ199">
        <v>0</v>
      </c>
      <c r="IK199">
        <v>0</v>
      </c>
    </row>
    <row r="200" spans="1:245" hidden="1">
      <c r="A200" s="340"/>
      <c r="B200" t="s">
        <v>1024</v>
      </c>
      <c r="F200">
        <v>2</v>
      </c>
      <c r="H200">
        <v>19</v>
      </c>
      <c r="J200" t="str">
        <f t="shared" si="9"/>
        <v>SDH150219</v>
      </c>
      <c r="K200">
        <v>570</v>
      </c>
      <c r="M200" s="340"/>
      <c r="N200" t="s">
        <v>1024</v>
      </c>
      <c r="O200">
        <v>2</v>
      </c>
      <c r="P200">
        <v>19</v>
      </c>
      <c r="Q200" s="183" t="str">
        <f t="shared" si="10"/>
        <v>SDH150219</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10000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s="131"/>
      <c r="DZ200" s="340"/>
      <c r="EA200" t="s">
        <v>1024</v>
      </c>
      <c r="EB200">
        <v>2</v>
      </c>
      <c r="EC200">
        <v>19</v>
      </c>
      <c r="ED200" s="183" t="str">
        <f t="shared" si="11"/>
        <v>SDH150219</v>
      </c>
      <c r="EE200">
        <v>10000</v>
      </c>
      <c r="EF200">
        <v>10000</v>
      </c>
      <c r="EG200">
        <v>10000</v>
      </c>
      <c r="EH200">
        <v>10000</v>
      </c>
      <c r="EI200">
        <v>10000</v>
      </c>
      <c r="EJ200">
        <v>10000</v>
      </c>
      <c r="EK200">
        <v>10000</v>
      </c>
      <c r="EL200">
        <v>10000</v>
      </c>
      <c r="EM200">
        <v>10000</v>
      </c>
      <c r="EN200">
        <v>10000</v>
      </c>
      <c r="EO200">
        <v>10000</v>
      </c>
      <c r="EP200">
        <v>10000</v>
      </c>
      <c r="EQ200">
        <v>10000</v>
      </c>
      <c r="ER200">
        <v>10000</v>
      </c>
      <c r="ES200">
        <v>10000</v>
      </c>
      <c r="ET200">
        <v>10000</v>
      </c>
      <c r="EU200">
        <v>10000</v>
      </c>
      <c r="EV200">
        <v>10000</v>
      </c>
      <c r="EW200">
        <v>10000</v>
      </c>
      <c r="EX200">
        <v>10000</v>
      </c>
      <c r="EY200">
        <v>10000</v>
      </c>
      <c r="EZ200">
        <v>10000</v>
      </c>
      <c r="FA200">
        <v>10000</v>
      </c>
      <c r="FB200">
        <v>10000</v>
      </c>
      <c r="FC200">
        <v>10000</v>
      </c>
      <c r="FD200">
        <v>10000</v>
      </c>
      <c r="FE200">
        <v>10000</v>
      </c>
      <c r="FF200">
        <v>10000</v>
      </c>
      <c r="FG200">
        <v>10000</v>
      </c>
      <c r="FH200">
        <v>10000</v>
      </c>
      <c r="FI200">
        <v>0</v>
      </c>
      <c r="FJ200">
        <v>0</v>
      </c>
      <c r="FK200">
        <v>0</v>
      </c>
      <c r="FL200">
        <v>0</v>
      </c>
      <c r="FM200">
        <v>0</v>
      </c>
      <c r="FN200">
        <v>0</v>
      </c>
      <c r="FO200">
        <v>0</v>
      </c>
      <c r="FP200">
        <v>0</v>
      </c>
      <c r="FQ200">
        <v>0</v>
      </c>
      <c r="FR200">
        <v>0</v>
      </c>
      <c r="FS200">
        <v>0</v>
      </c>
      <c r="FT200">
        <v>0</v>
      </c>
      <c r="FU200">
        <v>0</v>
      </c>
      <c r="FV200">
        <v>0</v>
      </c>
      <c r="FW200">
        <v>0</v>
      </c>
      <c r="FX200">
        <v>0</v>
      </c>
      <c r="FY200">
        <v>0</v>
      </c>
      <c r="FZ200">
        <v>0</v>
      </c>
      <c r="GA200">
        <v>0</v>
      </c>
      <c r="GB200">
        <v>0</v>
      </c>
      <c r="GC200">
        <v>0</v>
      </c>
      <c r="GD200">
        <v>0</v>
      </c>
      <c r="GE200">
        <v>0</v>
      </c>
      <c r="GF200">
        <v>0</v>
      </c>
      <c r="GG200">
        <v>0</v>
      </c>
      <c r="GH200">
        <v>0</v>
      </c>
      <c r="GI200">
        <v>0</v>
      </c>
      <c r="GJ200">
        <v>0</v>
      </c>
      <c r="GK200">
        <v>0</v>
      </c>
      <c r="GL200">
        <v>0</v>
      </c>
      <c r="GM200">
        <v>0</v>
      </c>
      <c r="GN200">
        <v>0</v>
      </c>
      <c r="GO200">
        <v>0</v>
      </c>
      <c r="GP200">
        <v>0</v>
      </c>
      <c r="GQ200">
        <v>0</v>
      </c>
      <c r="GR200">
        <v>0</v>
      </c>
      <c r="GS200">
        <v>0</v>
      </c>
      <c r="GT200">
        <v>0</v>
      </c>
      <c r="GU200">
        <v>0</v>
      </c>
      <c r="GV200">
        <v>0</v>
      </c>
      <c r="GW200">
        <v>0</v>
      </c>
      <c r="GX200">
        <v>0</v>
      </c>
      <c r="GY200">
        <v>0</v>
      </c>
      <c r="GZ200">
        <v>0</v>
      </c>
      <c r="HA200">
        <v>0</v>
      </c>
      <c r="HB200">
        <v>0</v>
      </c>
      <c r="HC200">
        <v>0</v>
      </c>
      <c r="HD200">
        <v>0</v>
      </c>
      <c r="HE200">
        <v>0</v>
      </c>
      <c r="HF200">
        <v>0</v>
      </c>
      <c r="HG200">
        <v>0</v>
      </c>
      <c r="HH200">
        <v>0</v>
      </c>
      <c r="HI200">
        <v>0</v>
      </c>
      <c r="HJ200">
        <v>0</v>
      </c>
      <c r="HK200">
        <v>0</v>
      </c>
      <c r="HL200">
        <v>0</v>
      </c>
      <c r="HM200">
        <v>0</v>
      </c>
      <c r="HN200">
        <v>0</v>
      </c>
      <c r="HO200">
        <v>0</v>
      </c>
      <c r="HP200">
        <v>0</v>
      </c>
      <c r="HQ200">
        <v>0</v>
      </c>
      <c r="HR200">
        <v>0</v>
      </c>
      <c r="HS200">
        <v>0</v>
      </c>
      <c r="HT200">
        <v>0</v>
      </c>
      <c r="HU200">
        <v>0</v>
      </c>
      <c r="HV200">
        <v>0</v>
      </c>
      <c r="HW200">
        <v>0</v>
      </c>
      <c r="HX200">
        <v>0</v>
      </c>
      <c r="HY200">
        <v>0</v>
      </c>
      <c r="HZ200">
        <v>0</v>
      </c>
      <c r="IA200">
        <v>0</v>
      </c>
      <c r="IB200">
        <v>0</v>
      </c>
      <c r="IC200">
        <v>0</v>
      </c>
      <c r="ID200">
        <v>0</v>
      </c>
      <c r="IE200">
        <v>0</v>
      </c>
      <c r="IF200">
        <v>0</v>
      </c>
      <c r="IG200">
        <v>0</v>
      </c>
      <c r="IH200">
        <v>0</v>
      </c>
      <c r="II200">
        <v>0</v>
      </c>
      <c r="IJ200">
        <v>0</v>
      </c>
      <c r="IK200">
        <v>0</v>
      </c>
    </row>
    <row r="201" spans="1:245" hidden="1">
      <c r="A201" s="340"/>
      <c r="B201" t="s">
        <v>1024</v>
      </c>
      <c r="F201">
        <v>2</v>
      </c>
      <c r="H201">
        <v>20</v>
      </c>
      <c r="J201" t="str">
        <f t="shared" si="9"/>
        <v>SDH150220</v>
      </c>
      <c r="K201">
        <v>575</v>
      </c>
      <c r="M201" s="340"/>
      <c r="N201" t="s">
        <v>1024</v>
      </c>
      <c r="O201">
        <v>2</v>
      </c>
      <c r="P201">
        <v>20</v>
      </c>
      <c r="Q201" s="183" t="str">
        <f t="shared" si="10"/>
        <v>SDH150220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10000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s="131"/>
      <c r="DZ201" s="340"/>
      <c r="EA201" t="s">
        <v>1024</v>
      </c>
      <c r="EB201">
        <v>2</v>
      </c>
      <c r="EC201">
        <v>20</v>
      </c>
      <c r="ED201" s="183" t="str">
        <f t="shared" si="11"/>
        <v>SDH150220</v>
      </c>
      <c r="EE201">
        <v>10000</v>
      </c>
      <c r="EF201">
        <v>10000</v>
      </c>
      <c r="EG201">
        <v>10000</v>
      </c>
      <c r="EH201">
        <v>10000</v>
      </c>
      <c r="EI201">
        <v>10000</v>
      </c>
      <c r="EJ201">
        <v>10000</v>
      </c>
      <c r="EK201">
        <v>10000</v>
      </c>
      <c r="EL201">
        <v>10000</v>
      </c>
      <c r="EM201">
        <v>10000</v>
      </c>
      <c r="EN201">
        <v>10000</v>
      </c>
      <c r="EO201">
        <v>10000</v>
      </c>
      <c r="EP201">
        <v>10000</v>
      </c>
      <c r="EQ201">
        <v>10000</v>
      </c>
      <c r="ER201">
        <v>10000</v>
      </c>
      <c r="ES201">
        <v>10000</v>
      </c>
      <c r="ET201">
        <v>10000</v>
      </c>
      <c r="EU201">
        <v>10000</v>
      </c>
      <c r="EV201">
        <v>10000</v>
      </c>
      <c r="EW201">
        <v>10000</v>
      </c>
      <c r="EX201">
        <v>10000</v>
      </c>
      <c r="EY201">
        <v>10000</v>
      </c>
      <c r="EZ201">
        <v>10000</v>
      </c>
      <c r="FA201">
        <v>10000</v>
      </c>
      <c r="FB201">
        <v>10000</v>
      </c>
      <c r="FC201">
        <v>10000</v>
      </c>
      <c r="FD201">
        <v>10000</v>
      </c>
      <c r="FE201">
        <v>10000</v>
      </c>
      <c r="FF201">
        <v>10000</v>
      </c>
      <c r="FG201">
        <v>10000</v>
      </c>
      <c r="FH201">
        <v>10000</v>
      </c>
      <c r="FI201">
        <v>0</v>
      </c>
      <c r="FJ201">
        <v>0</v>
      </c>
      <c r="FK201">
        <v>0</v>
      </c>
      <c r="FL201">
        <v>0</v>
      </c>
      <c r="FM201">
        <v>0</v>
      </c>
      <c r="FN201">
        <v>0</v>
      </c>
      <c r="FO201">
        <v>0</v>
      </c>
      <c r="FP201">
        <v>0</v>
      </c>
      <c r="FQ201">
        <v>0</v>
      </c>
      <c r="FR201">
        <v>0</v>
      </c>
      <c r="FS201">
        <v>0</v>
      </c>
      <c r="FT201">
        <v>0</v>
      </c>
      <c r="FU201">
        <v>0</v>
      </c>
      <c r="FV201">
        <v>0</v>
      </c>
      <c r="FW201">
        <v>0</v>
      </c>
      <c r="FX201">
        <v>0</v>
      </c>
      <c r="FY201">
        <v>0</v>
      </c>
      <c r="FZ201">
        <v>0</v>
      </c>
      <c r="GA201">
        <v>0</v>
      </c>
      <c r="GB201">
        <v>0</v>
      </c>
      <c r="GC201">
        <v>0</v>
      </c>
      <c r="GD201">
        <v>0</v>
      </c>
      <c r="GE201">
        <v>0</v>
      </c>
      <c r="GF201">
        <v>0</v>
      </c>
      <c r="GG201">
        <v>0</v>
      </c>
      <c r="GH201">
        <v>0</v>
      </c>
      <c r="GI201">
        <v>0</v>
      </c>
      <c r="GJ201">
        <v>0</v>
      </c>
      <c r="GK201">
        <v>0</v>
      </c>
      <c r="GL201">
        <v>0</v>
      </c>
      <c r="GM201">
        <v>0</v>
      </c>
      <c r="GN201">
        <v>0</v>
      </c>
      <c r="GO201">
        <v>0</v>
      </c>
      <c r="GP201">
        <v>0</v>
      </c>
      <c r="GQ201">
        <v>0</v>
      </c>
      <c r="GR201">
        <v>0</v>
      </c>
      <c r="GS201">
        <v>0</v>
      </c>
      <c r="GT201">
        <v>0</v>
      </c>
      <c r="GU201">
        <v>0</v>
      </c>
      <c r="GV201">
        <v>0</v>
      </c>
      <c r="GW201">
        <v>0</v>
      </c>
      <c r="GX201">
        <v>0</v>
      </c>
      <c r="GY201">
        <v>0</v>
      </c>
      <c r="GZ201">
        <v>0</v>
      </c>
      <c r="HA201">
        <v>0</v>
      </c>
      <c r="HB201">
        <v>0</v>
      </c>
      <c r="HC201">
        <v>0</v>
      </c>
      <c r="HD201">
        <v>0</v>
      </c>
      <c r="HE201">
        <v>0</v>
      </c>
      <c r="HF201">
        <v>0</v>
      </c>
      <c r="HG201">
        <v>0</v>
      </c>
      <c r="HH201">
        <v>0</v>
      </c>
      <c r="HI201">
        <v>0</v>
      </c>
      <c r="HJ201">
        <v>0</v>
      </c>
      <c r="HK201">
        <v>0</v>
      </c>
      <c r="HL201">
        <v>0</v>
      </c>
      <c r="HM201">
        <v>0</v>
      </c>
      <c r="HN201">
        <v>0</v>
      </c>
      <c r="HO201">
        <v>0</v>
      </c>
      <c r="HP201">
        <v>0</v>
      </c>
      <c r="HQ201">
        <v>0</v>
      </c>
      <c r="HR201">
        <v>0</v>
      </c>
      <c r="HS201">
        <v>0</v>
      </c>
      <c r="HT201">
        <v>0</v>
      </c>
      <c r="HU201">
        <v>0</v>
      </c>
      <c r="HV201">
        <v>0</v>
      </c>
      <c r="HW201">
        <v>0</v>
      </c>
      <c r="HX201">
        <v>0</v>
      </c>
      <c r="HY201">
        <v>0</v>
      </c>
      <c r="HZ201">
        <v>0</v>
      </c>
      <c r="IA201">
        <v>0</v>
      </c>
      <c r="IB201">
        <v>0</v>
      </c>
      <c r="IC201">
        <v>0</v>
      </c>
      <c r="ID201">
        <v>0</v>
      </c>
      <c r="IE201">
        <v>0</v>
      </c>
      <c r="IF201">
        <v>0</v>
      </c>
      <c r="IG201">
        <v>0</v>
      </c>
      <c r="IH201">
        <v>0</v>
      </c>
      <c r="II201">
        <v>0</v>
      </c>
      <c r="IJ201">
        <v>0</v>
      </c>
      <c r="IK201">
        <v>0</v>
      </c>
    </row>
    <row r="202" spans="1:245" hidden="1">
      <c r="A202" s="340"/>
      <c r="B202" t="s">
        <v>1024</v>
      </c>
      <c r="F202">
        <v>2</v>
      </c>
      <c r="H202">
        <v>21</v>
      </c>
      <c r="J202" t="str">
        <f t="shared" si="9"/>
        <v>SDH150221</v>
      </c>
      <c r="K202">
        <v>575</v>
      </c>
      <c r="M202" s="340"/>
      <c r="N202" t="s">
        <v>1024</v>
      </c>
      <c r="O202">
        <v>2</v>
      </c>
      <c r="P202">
        <v>21</v>
      </c>
      <c r="Q202" s="183" t="str">
        <f t="shared" si="10"/>
        <v>SDH150221</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10000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s="131"/>
      <c r="DZ202" s="340"/>
      <c r="EA202" t="s">
        <v>1024</v>
      </c>
      <c r="EB202">
        <v>2</v>
      </c>
      <c r="EC202">
        <v>21</v>
      </c>
      <c r="ED202" s="183" t="str">
        <f t="shared" si="11"/>
        <v>SDH150221</v>
      </c>
      <c r="EE202">
        <v>10000</v>
      </c>
      <c r="EF202">
        <v>10000</v>
      </c>
      <c r="EG202">
        <v>10000</v>
      </c>
      <c r="EH202">
        <v>10000</v>
      </c>
      <c r="EI202">
        <v>10000</v>
      </c>
      <c r="EJ202">
        <v>10000</v>
      </c>
      <c r="EK202">
        <v>10000</v>
      </c>
      <c r="EL202">
        <v>10000</v>
      </c>
      <c r="EM202">
        <v>10000</v>
      </c>
      <c r="EN202">
        <v>10000</v>
      </c>
      <c r="EO202">
        <v>10000</v>
      </c>
      <c r="EP202">
        <v>10000</v>
      </c>
      <c r="EQ202">
        <v>10000</v>
      </c>
      <c r="ER202">
        <v>10000</v>
      </c>
      <c r="ES202">
        <v>10000</v>
      </c>
      <c r="ET202">
        <v>10000</v>
      </c>
      <c r="EU202">
        <v>10000</v>
      </c>
      <c r="EV202">
        <v>10000</v>
      </c>
      <c r="EW202">
        <v>10000</v>
      </c>
      <c r="EX202">
        <v>10000</v>
      </c>
      <c r="EY202">
        <v>10000</v>
      </c>
      <c r="EZ202">
        <v>10000</v>
      </c>
      <c r="FA202">
        <v>10000</v>
      </c>
      <c r="FB202">
        <v>10000</v>
      </c>
      <c r="FC202">
        <v>10000</v>
      </c>
      <c r="FD202">
        <v>10000</v>
      </c>
      <c r="FE202">
        <v>10000</v>
      </c>
      <c r="FF202">
        <v>10000</v>
      </c>
      <c r="FG202">
        <v>10000</v>
      </c>
      <c r="FH202">
        <v>10000</v>
      </c>
      <c r="FI202">
        <v>0</v>
      </c>
      <c r="FJ202">
        <v>0</v>
      </c>
      <c r="FK202">
        <v>0</v>
      </c>
      <c r="FL202">
        <v>0</v>
      </c>
      <c r="FM202">
        <v>0</v>
      </c>
      <c r="FN202">
        <v>0</v>
      </c>
      <c r="FO202">
        <v>0</v>
      </c>
      <c r="FP202">
        <v>0</v>
      </c>
      <c r="FQ202">
        <v>0</v>
      </c>
      <c r="FR202">
        <v>0</v>
      </c>
      <c r="FS202">
        <v>0</v>
      </c>
      <c r="FT202">
        <v>0</v>
      </c>
      <c r="FU202">
        <v>0</v>
      </c>
      <c r="FV202">
        <v>0</v>
      </c>
      <c r="FW202">
        <v>0</v>
      </c>
      <c r="FX202">
        <v>0</v>
      </c>
      <c r="FY202">
        <v>0</v>
      </c>
      <c r="FZ202">
        <v>0</v>
      </c>
      <c r="GA202">
        <v>0</v>
      </c>
      <c r="GB202">
        <v>0</v>
      </c>
      <c r="GC202">
        <v>0</v>
      </c>
      <c r="GD202">
        <v>0</v>
      </c>
      <c r="GE202">
        <v>0</v>
      </c>
      <c r="GF202">
        <v>0</v>
      </c>
      <c r="GG202">
        <v>0</v>
      </c>
      <c r="GH202">
        <v>0</v>
      </c>
      <c r="GI202">
        <v>0</v>
      </c>
      <c r="GJ202">
        <v>0</v>
      </c>
      <c r="GK202">
        <v>0</v>
      </c>
      <c r="GL202">
        <v>0</v>
      </c>
      <c r="GM202">
        <v>0</v>
      </c>
      <c r="GN202">
        <v>0</v>
      </c>
      <c r="GO202">
        <v>0</v>
      </c>
      <c r="GP202">
        <v>0</v>
      </c>
      <c r="GQ202">
        <v>0</v>
      </c>
      <c r="GR202">
        <v>0</v>
      </c>
      <c r="GS202">
        <v>0</v>
      </c>
      <c r="GT202">
        <v>0</v>
      </c>
      <c r="GU202">
        <v>0</v>
      </c>
      <c r="GV202">
        <v>0</v>
      </c>
      <c r="GW202">
        <v>0</v>
      </c>
      <c r="GX202">
        <v>0</v>
      </c>
      <c r="GY202">
        <v>0</v>
      </c>
      <c r="GZ202">
        <v>0</v>
      </c>
      <c r="HA202">
        <v>0</v>
      </c>
      <c r="HB202">
        <v>0</v>
      </c>
      <c r="HC202">
        <v>0</v>
      </c>
      <c r="HD202">
        <v>0</v>
      </c>
      <c r="HE202">
        <v>0</v>
      </c>
      <c r="HF202">
        <v>0</v>
      </c>
      <c r="HG202">
        <v>0</v>
      </c>
      <c r="HH202">
        <v>0</v>
      </c>
      <c r="HI202">
        <v>0</v>
      </c>
      <c r="HJ202">
        <v>0</v>
      </c>
      <c r="HK202">
        <v>0</v>
      </c>
      <c r="HL202">
        <v>0</v>
      </c>
      <c r="HM202">
        <v>0</v>
      </c>
      <c r="HN202">
        <v>0</v>
      </c>
      <c r="HO202">
        <v>0</v>
      </c>
      <c r="HP202">
        <v>0</v>
      </c>
      <c r="HQ202">
        <v>0</v>
      </c>
      <c r="HR202">
        <v>0</v>
      </c>
      <c r="HS202">
        <v>0</v>
      </c>
      <c r="HT202">
        <v>0</v>
      </c>
      <c r="HU202">
        <v>0</v>
      </c>
      <c r="HV202">
        <v>0</v>
      </c>
      <c r="HW202">
        <v>0</v>
      </c>
      <c r="HX202">
        <v>0</v>
      </c>
      <c r="HY202">
        <v>0</v>
      </c>
      <c r="HZ202">
        <v>0</v>
      </c>
      <c r="IA202">
        <v>0</v>
      </c>
      <c r="IB202">
        <v>0</v>
      </c>
      <c r="IC202">
        <v>0</v>
      </c>
      <c r="ID202">
        <v>0</v>
      </c>
      <c r="IE202">
        <v>0</v>
      </c>
      <c r="IF202">
        <v>0</v>
      </c>
      <c r="IG202">
        <v>0</v>
      </c>
      <c r="IH202">
        <v>0</v>
      </c>
      <c r="II202">
        <v>0</v>
      </c>
      <c r="IJ202">
        <v>0</v>
      </c>
      <c r="IK202">
        <v>0</v>
      </c>
    </row>
    <row r="203" spans="1:245" hidden="1">
      <c r="A203" s="340"/>
      <c r="B203" t="s">
        <v>1024</v>
      </c>
      <c r="F203">
        <v>2</v>
      </c>
      <c r="H203">
        <v>22</v>
      </c>
      <c r="J203" t="str">
        <f t="shared" si="9"/>
        <v>SDH150222</v>
      </c>
      <c r="K203">
        <v>575</v>
      </c>
      <c r="M203" s="340"/>
      <c r="N203" t="s">
        <v>1024</v>
      </c>
      <c r="O203">
        <v>2</v>
      </c>
      <c r="P203">
        <v>22</v>
      </c>
      <c r="Q203" s="183" t="str">
        <f t="shared" si="10"/>
        <v>SDH150222</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10000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Y203" s="131"/>
      <c r="DZ203" s="340"/>
      <c r="EA203" t="s">
        <v>1024</v>
      </c>
      <c r="EB203">
        <v>2</v>
      </c>
      <c r="EC203">
        <v>22</v>
      </c>
      <c r="ED203" s="183" t="str">
        <f t="shared" si="11"/>
        <v>SDH150222</v>
      </c>
      <c r="EE203">
        <v>10000</v>
      </c>
      <c r="EF203">
        <v>10000</v>
      </c>
      <c r="EG203">
        <v>10000</v>
      </c>
      <c r="EH203">
        <v>10000</v>
      </c>
      <c r="EI203">
        <v>10000</v>
      </c>
      <c r="EJ203">
        <v>10000</v>
      </c>
      <c r="EK203">
        <v>10000</v>
      </c>
      <c r="EL203">
        <v>10000</v>
      </c>
      <c r="EM203">
        <v>10000</v>
      </c>
      <c r="EN203">
        <v>10000</v>
      </c>
      <c r="EO203">
        <v>10000</v>
      </c>
      <c r="EP203">
        <v>10000</v>
      </c>
      <c r="EQ203">
        <v>10000</v>
      </c>
      <c r="ER203">
        <v>10000</v>
      </c>
      <c r="ES203">
        <v>10000</v>
      </c>
      <c r="ET203">
        <v>10000</v>
      </c>
      <c r="EU203">
        <v>10000</v>
      </c>
      <c r="EV203">
        <v>10000</v>
      </c>
      <c r="EW203">
        <v>10000</v>
      </c>
      <c r="EX203">
        <v>10000</v>
      </c>
      <c r="EY203">
        <v>10000</v>
      </c>
      <c r="EZ203">
        <v>10000</v>
      </c>
      <c r="FA203">
        <v>10000</v>
      </c>
      <c r="FB203">
        <v>10000</v>
      </c>
      <c r="FC203">
        <v>10000</v>
      </c>
      <c r="FD203">
        <v>10000</v>
      </c>
      <c r="FE203">
        <v>10000</v>
      </c>
      <c r="FF203">
        <v>10000</v>
      </c>
      <c r="FG203">
        <v>10000</v>
      </c>
      <c r="FH203">
        <v>10000</v>
      </c>
      <c r="FI203">
        <v>0</v>
      </c>
      <c r="FJ203">
        <v>0</v>
      </c>
      <c r="FK203">
        <v>0</v>
      </c>
      <c r="FL203">
        <v>0</v>
      </c>
      <c r="FM203">
        <v>0</v>
      </c>
      <c r="FN203">
        <v>0</v>
      </c>
      <c r="FO203">
        <v>0</v>
      </c>
      <c r="FP203">
        <v>0</v>
      </c>
      <c r="FQ203">
        <v>0</v>
      </c>
      <c r="FR203">
        <v>0</v>
      </c>
      <c r="FS203">
        <v>0</v>
      </c>
      <c r="FT203">
        <v>0</v>
      </c>
      <c r="FU203">
        <v>0</v>
      </c>
      <c r="FV203">
        <v>0</v>
      </c>
      <c r="FW203">
        <v>0</v>
      </c>
      <c r="FX203">
        <v>0</v>
      </c>
      <c r="FY203">
        <v>0</v>
      </c>
      <c r="FZ203">
        <v>0</v>
      </c>
      <c r="GA203">
        <v>0</v>
      </c>
      <c r="GB203">
        <v>0</v>
      </c>
      <c r="GC203">
        <v>0</v>
      </c>
      <c r="GD203">
        <v>0</v>
      </c>
      <c r="GE203">
        <v>0</v>
      </c>
      <c r="GF203">
        <v>0</v>
      </c>
      <c r="GG203">
        <v>0</v>
      </c>
      <c r="GH203">
        <v>0</v>
      </c>
      <c r="GI203">
        <v>0</v>
      </c>
      <c r="GJ203">
        <v>0</v>
      </c>
      <c r="GK203">
        <v>0</v>
      </c>
      <c r="GL203">
        <v>0</v>
      </c>
      <c r="GM203">
        <v>0</v>
      </c>
      <c r="GN203">
        <v>0</v>
      </c>
      <c r="GO203">
        <v>0</v>
      </c>
      <c r="GP203">
        <v>0</v>
      </c>
      <c r="GQ203">
        <v>0</v>
      </c>
      <c r="GR203">
        <v>0</v>
      </c>
      <c r="GS203">
        <v>0</v>
      </c>
      <c r="GT203">
        <v>0</v>
      </c>
      <c r="GU203">
        <v>0</v>
      </c>
      <c r="GV203">
        <v>0</v>
      </c>
      <c r="GW203">
        <v>0</v>
      </c>
      <c r="GX203">
        <v>0</v>
      </c>
      <c r="GY203">
        <v>0</v>
      </c>
      <c r="GZ203">
        <v>0</v>
      </c>
      <c r="HA203">
        <v>0</v>
      </c>
      <c r="HB203">
        <v>0</v>
      </c>
      <c r="HC203">
        <v>0</v>
      </c>
      <c r="HD203">
        <v>0</v>
      </c>
      <c r="HE203">
        <v>0</v>
      </c>
      <c r="HF203">
        <v>0</v>
      </c>
      <c r="HG203">
        <v>0</v>
      </c>
      <c r="HH203">
        <v>0</v>
      </c>
      <c r="HI203">
        <v>0</v>
      </c>
      <c r="HJ203">
        <v>0</v>
      </c>
      <c r="HK203">
        <v>0</v>
      </c>
      <c r="HL203">
        <v>0</v>
      </c>
      <c r="HM203">
        <v>0</v>
      </c>
      <c r="HN203">
        <v>0</v>
      </c>
      <c r="HO203">
        <v>0</v>
      </c>
      <c r="HP203">
        <v>0</v>
      </c>
      <c r="HQ203">
        <v>0</v>
      </c>
      <c r="HR203">
        <v>0</v>
      </c>
      <c r="HS203">
        <v>0</v>
      </c>
      <c r="HT203">
        <v>0</v>
      </c>
      <c r="HU203">
        <v>0</v>
      </c>
      <c r="HV203">
        <v>0</v>
      </c>
      <c r="HW203">
        <v>0</v>
      </c>
      <c r="HX203">
        <v>0</v>
      </c>
      <c r="HY203">
        <v>0</v>
      </c>
      <c r="HZ203">
        <v>0</v>
      </c>
      <c r="IA203">
        <v>0</v>
      </c>
      <c r="IB203">
        <v>0</v>
      </c>
      <c r="IC203">
        <v>0</v>
      </c>
      <c r="ID203">
        <v>0</v>
      </c>
      <c r="IE203">
        <v>0</v>
      </c>
      <c r="IF203">
        <v>0</v>
      </c>
      <c r="IG203">
        <v>0</v>
      </c>
      <c r="IH203">
        <v>0</v>
      </c>
      <c r="II203">
        <v>0</v>
      </c>
      <c r="IJ203">
        <v>0</v>
      </c>
      <c r="IK203">
        <v>0</v>
      </c>
    </row>
    <row r="204" spans="1:245" hidden="1">
      <c r="A204" s="340"/>
      <c r="B204" t="s">
        <v>1024</v>
      </c>
      <c r="F204">
        <v>2</v>
      </c>
      <c r="H204">
        <v>23</v>
      </c>
      <c r="J204" t="str">
        <f t="shared" si="9"/>
        <v>SDH150223</v>
      </c>
      <c r="K204">
        <v>575</v>
      </c>
      <c r="M204" s="340"/>
      <c r="N204" t="s">
        <v>1024</v>
      </c>
      <c r="O204">
        <v>2</v>
      </c>
      <c r="P204">
        <v>23</v>
      </c>
      <c r="Q204" s="183" t="str">
        <f t="shared" si="10"/>
        <v>SDH150223</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10000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s="131"/>
      <c r="DZ204" s="340"/>
      <c r="EA204" t="s">
        <v>1024</v>
      </c>
      <c r="EB204">
        <v>2</v>
      </c>
      <c r="EC204">
        <v>23</v>
      </c>
      <c r="ED204" s="183" t="str">
        <f t="shared" si="11"/>
        <v>SDH150223</v>
      </c>
      <c r="EE204">
        <v>10000</v>
      </c>
      <c r="EF204">
        <v>10000</v>
      </c>
      <c r="EG204">
        <v>10000</v>
      </c>
      <c r="EH204">
        <v>10000</v>
      </c>
      <c r="EI204">
        <v>10000</v>
      </c>
      <c r="EJ204">
        <v>10000</v>
      </c>
      <c r="EK204">
        <v>10000</v>
      </c>
      <c r="EL204">
        <v>10000</v>
      </c>
      <c r="EM204">
        <v>10000</v>
      </c>
      <c r="EN204">
        <v>10000</v>
      </c>
      <c r="EO204">
        <v>10000</v>
      </c>
      <c r="EP204">
        <v>10000</v>
      </c>
      <c r="EQ204">
        <v>10000</v>
      </c>
      <c r="ER204">
        <v>10000</v>
      </c>
      <c r="ES204">
        <v>10000</v>
      </c>
      <c r="ET204">
        <v>10000</v>
      </c>
      <c r="EU204">
        <v>10000</v>
      </c>
      <c r="EV204">
        <v>10000</v>
      </c>
      <c r="EW204">
        <v>10000</v>
      </c>
      <c r="EX204">
        <v>10000</v>
      </c>
      <c r="EY204">
        <v>10000</v>
      </c>
      <c r="EZ204">
        <v>10000</v>
      </c>
      <c r="FA204">
        <v>10000</v>
      </c>
      <c r="FB204">
        <v>10000</v>
      </c>
      <c r="FC204">
        <v>10000</v>
      </c>
      <c r="FD204">
        <v>10000</v>
      </c>
      <c r="FE204">
        <v>10000</v>
      </c>
      <c r="FF204">
        <v>10000</v>
      </c>
      <c r="FG204">
        <v>10000</v>
      </c>
      <c r="FH204">
        <v>10000</v>
      </c>
      <c r="FI204">
        <v>0</v>
      </c>
      <c r="FJ204">
        <v>0</v>
      </c>
      <c r="FK204">
        <v>0</v>
      </c>
      <c r="FL204">
        <v>0</v>
      </c>
      <c r="FM204">
        <v>0</v>
      </c>
      <c r="FN204">
        <v>0</v>
      </c>
      <c r="FO204">
        <v>0</v>
      </c>
      <c r="FP204">
        <v>0</v>
      </c>
      <c r="FQ204">
        <v>0</v>
      </c>
      <c r="FR204">
        <v>0</v>
      </c>
      <c r="FS204">
        <v>0</v>
      </c>
      <c r="FT204">
        <v>0</v>
      </c>
      <c r="FU204">
        <v>0</v>
      </c>
      <c r="FV204">
        <v>0</v>
      </c>
      <c r="FW204">
        <v>0</v>
      </c>
      <c r="FX204">
        <v>0</v>
      </c>
      <c r="FY204">
        <v>0</v>
      </c>
      <c r="FZ204">
        <v>0</v>
      </c>
      <c r="GA204">
        <v>0</v>
      </c>
      <c r="GB204">
        <v>0</v>
      </c>
      <c r="GC204">
        <v>0</v>
      </c>
      <c r="GD204">
        <v>0</v>
      </c>
      <c r="GE204">
        <v>0</v>
      </c>
      <c r="GF204">
        <v>0</v>
      </c>
      <c r="GG204">
        <v>0</v>
      </c>
      <c r="GH204">
        <v>0</v>
      </c>
      <c r="GI204">
        <v>0</v>
      </c>
      <c r="GJ204">
        <v>0</v>
      </c>
      <c r="GK204">
        <v>0</v>
      </c>
      <c r="GL204">
        <v>0</v>
      </c>
      <c r="GM204">
        <v>0</v>
      </c>
      <c r="GN204">
        <v>0</v>
      </c>
      <c r="GO204">
        <v>0</v>
      </c>
      <c r="GP204">
        <v>0</v>
      </c>
      <c r="GQ204">
        <v>0</v>
      </c>
      <c r="GR204">
        <v>0</v>
      </c>
      <c r="GS204">
        <v>0</v>
      </c>
      <c r="GT204">
        <v>0</v>
      </c>
      <c r="GU204">
        <v>0</v>
      </c>
      <c r="GV204">
        <v>0</v>
      </c>
      <c r="GW204">
        <v>0</v>
      </c>
      <c r="GX204">
        <v>0</v>
      </c>
      <c r="GY204">
        <v>0</v>
      </c>
      <c r="GZ204">
        <v>0</v>
      </c>
      <c r="HA204">
        <v>0</v>
      </c>
      <c r="HB204">
        <v>0</v>
      </c>
      <c r="HC204">
        <v>0</v>
      </c>
      <c r="HD204">
        <v>0</v>
      </c>
      <c r="HE204">
        <v>0</v>
      </c>
      <c r="HF204">
        <v>0</v>
      </c>
      <c r="HG204">
        <v>0</v>
      </c>
      <c r="HH204">
        <v>0</v>
      </c>
      <c r="HI204">
        <v>0</v>
      </c>
      <c r="HJ204">
        <v>0</v>
      </c>
      <c r="HK204">
        <v>0</v>
      </c>
      <c r="HL204">
        <v>0</v>
      </c>
      <c r="HM204">
        <v>0</v>
      </c>
      <c r="HN204">
        <v>0</v>
      </c>
      <c r="HO204">
        <v>0</v>
      </c>
      <c r="HP204">
        <v>0</v>
      </c>
      <c r="HQ204">
        <v>0</v>
      </c>
      <c r="HR204">
        <v>0</v>
      </c>
      <c r="HS204">
        <v>0</v>
      </c>
      <c r="HT204">
        <v>0</v>
      </c>
      <c r="HU204">
        <v>0</v>
      </c>
      <c r="HV204">
        <v>0</v>
      </c>
      <c r="HW204">
        <v>0</v>
      </c>
      <c r="HX204">
        <v>0</v>
      </c>
      <c r="HY204">
        <v>0</v>
      </c>
      <c r="HZ204">
        <v>0</v>
      </c>
      <c r="IA204">
        <v>0</v>
      </c>
      <c r="IB204">
        <v>0</v>
      </c>
      <c r="IC204">
        <v>0</v>
      </c>
      <c r="ID204">
        <v>0</v>
      </c>
      <c r="IE204">
        <v>0</v>
      </c>
      <c r="IF204">
        <v>0</v>
      </c>
      <c r="IG204">
        <v>0</v>
      </c>
      <c r="IH204">
        <v>0</v>
      </c>
      <c r="II204">
        <v>0</v>
      </c>
      <c r="IJ204">
        <v>0</v>
      </c>
      <c r="IK204">
        <v>0</v>
      </c>
    </row>
    <row r="205" spans="1:245" hidden="1">
      <c r="A205" s="340"/>
      <c r="B205" t="s">
        <v>1024</v>
      </c>
      <c r="F205">
        <v>2</v>
      </c>
      <c r="H205">
        <v>24</v>
      </c>
      <c r="J205" t="str">
        <f t="shared" si="9"/>
        <v>SDH150224</v>
      </c>
      <c r="K205">
        <v>575</v>
      </c>
      <c r="M205" s="340"/>
      <c r="N205" t="s">
        <v>1024</v>
      </c>
      <c r="O205">
        <v>2</v>
      </c>
      <c r="P205">
        <v>24</v>
      </c>
      <c r="Q205" s="183" t="str">
        <f t="shared" si="10"/>
        <v>SDH150224</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10000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s="131"/>
      <c r="DZ205" s="340"/>
      <c r="EA205" t="s">
        <v>1024</v>
      </c>
      <c r="EB205">
        <v>2</v>
      </c>
      <c r="EC205">
        <v>24</v>
      </c>
      <c r="ED205" s="183" t="str">
        <f t="shared" si="11"/>
        <v>SDH150224</v>
      </c>
      <c r="EE205">
        <v>10000</v>
      </c>
      <c r="EF205">
        <v>10000</v>
      </c>
      <c r="EG205">
        <v>10000</v>
      </c>
      <c r="EH205">
        <v>10000</v>
      </c>
      <c r="EI205">
        <v>10000</v>
      </c>
      <c r="EJ205">
        <v>10000</v>
      </c>
      <c r="EK205">
        <v>10000</v>
      </c>
      <c r="EL205">
        <v>10000</v>
      </c>
      <c r="EM205">
        <v>10000</v>
      </c>
      <c r="EN205">
        <v>10000</v>
      </c>
      <c r="EO205">
        <v>10000</v>
      </c>
      <c r="EP205">
        <v>10000</v>
      </c>
      <c r="EQ205">
        <v>10000</v>
      </c>
      <c r="ER205">
        <v>10000</v>
      </c>
      <c r="ES205">
        <v>10000</v>
      </c>
      <c r="ET205">
        <v>10000</v>
      </c>
      <c r="EU205">
        <v>10000</v>
      </c>
      <c r="EV205">
        <v>10000</v>
      </c>
      <c r="EW205">
        <v>10000</v>
      </c>
      <c r="EX205">
        <v>10000</v>
      </c>
      <c r="EY205">
        <v>10000</v>
      </c>
      <c r="EZ205">
        <v>10000</v>
      </c>
      <c r="FA205">
        <v>10000</v>
      </c>
      <c r="FB205">
        <v>10000</v>
      </c>
      <c r="FC205">
        <v>10000</v>
      </c>
      <c r="FD205">
        <v>10000</v>
      </c>
      <c r="FE205">
        <v>10000</v>
      </c>
      <c r="FF205">
        <v>10000</v>
      </c>
      <c r="FG205">
        <v>10000</v>
      </c>
      <c r="FH205">
        <v>10000</v>
      </c>
      <c r="FI205">
        <v>0</v>
      </c>
      <c r="FJ205">
        <v>0</v>
      </c>
      <c r="FK205">
        <v>0</v>
      </c>
      <c r="FL205">
        <v>0</v>
      </c>
      <c r="FM205">
        <v>0</v>
      </c>
      <c r="FN205">
        <v>0</v>
      </c>
      <c r="FO205">
        <v>0</v>
      </c>
      <c r="FP205">
        <v>0</v>
      </c>
      <c r="FQ205">
        <v>0</v>
      </c>
      <c r="FR205">
        <v>0</v>
      </c>
      <c r="FS205">
        <v>0</v>
      </c>
      <c r="FT205">
        <v>0</v>
      </c>
      <c r="FU205">
        <v>0</v>
      </c>
      <c r="FV205">
        <v>0</v>
      </c>
      <c r="FW205">
        <v>0</v>
      </c>
      <c r="FX205">
        <v>0</v>
      </c>
      <c r="FY205">
        <v>0</v>
      </c>
      <c r="FZ205">
        <v>0</v>
      </c>
      <c r="GA205">
        <v>0</v>
      </c>
      <c r="GB205">
        <v>0</v>
      </c>
      <c r="GC205">
        <v>0</v>
      </c>
      <c r="GD205">
        <v>0</v>
      </c>
      <c r="GE205">
        <v>0</v>
      </c>
      <c r="GF205">
        <v>0</v>
      </c>
      <c r="GG205">
        <v>0</v>
      </c>
      <c r="GH205">
        <v>0</v>
      </c>
      <c r="GI205">
        <v>0</v>
      </c>
      <c r="GJ205">
        <v>0</v>
      </c>
      <c r="GK205">
        <v>0</v>
      </c>
      <c r="GL205">
        <v>0</v>
      </c>
      <c r="GM205">
        <v>0</v>
      </c>
      <c r="GN205">
        <v>0</v>
      </c>
      <c r="GO205">
        <v>0</v>
      </c>
      <c r="GP205">
        <v>0</v>
      </c>
      <c r="GQ205">
        <v>0</v>
      </c>
      <c r="GR205">
        <v>0</v>
      </c>
      <c r="GS205">
        <v>0</v>
      </c>
      <c r="GT205">
        <v>0</v>
      </c>
      <c r="GU205">
        <v>0</v>
      </c>
      <c r="GV205">
        <v>0</v>
      </c>
      <c r="GW205">
        <v>0</v>
      </c>
      <c r="GX205">
        <v>0</v>
      </c>
      <c r="GY205">
        <v>0</v>
      </c>
      <c r="GZ205">
        <v>0</v>
      </c>
      <c r="HA205">
        <v>0</v>
      </c>
      <c r="HB205">
        <v>0</v>
      </c>
      <c r="HC205">
        <v>0</v>
      </c>
      <c r="HD205">
        <v>0</v>
      </c>
      <c r="HE205">
        <v>0</v>
      </c>
      <c r="HF205">
        <v>0</v>
      </c>
      <c r="HG205">
        <v>0</v>
      </c>
      <c r="HH205">
        <v>0</v>
      </c>
      <c r="HI205">
        <v>0</v>
      </c>
      <c r="HJ205">
        <v>0</v>
      </c>
      <c r="HK205">
        <v>0</v>
      </c>
      <c r="HL205">
        <v>0</v>
      </c>
      <c r="HM205">
        <v>0</v>
      </c>
      <c r="HN205">
        <v>0</v>
      </c>
      <c r="HO205">
        <v>0</v>
      </c>
      <c r="HP205">
        <v>0</v>
      </c>
      <c r="HQ205">
        <v>0</v>
      </c>
      <c r="HR205">
        <v>0</v>
      </c>
      <c r="HS205">
        <v>0</v>
      </c>
      <c r="HT205">
        <v>0</v>
      </c>
      <c r="HU205">
        <v>0</v>
      </c>
      <c r="HV205">
        <v>0</v>
      </c>
      <c r="HW205">
        <v>0</v>
      </c>
      <c r="HX205">
        <v>0</v>
      </c>
      <c r="HY205">
        <v>0</v>
      </c>
      <c r="HZ205">
        <v>0</v>
      </c>
      <c r="IA205">
        <v>0</v>
      </c>
      <c r="IB205">
        <v>0</v>
      </c>
      <c r="IC205">
        <v>0</v>
      </c>
      <c r="ID205">
        <v>0</v>
      </c>
      <c r="IE205">
        <v>0</v>
      </c>
      <c r="IF205">
        <v>0</v>
      </c>
      <c r="IG205">
        <v>0</v>
      </c>
      <c r="IH205">
        <v>0</v>
      </c>
      <c r="II205">
        <v>0</v>
      </c>
      <c r="IJ205">
        <v>0</v>
      </c>
      <c r="IK205">
        <v>0</v>
      </c>
    </row>
    <row r="206" spans="1:245" hidden="1">
      <c r="A206" s="340"/>
      <c r="B206" t="s">
        <v>1024</v>
      </c>
      <c r="F206">
        <v>2</v>
      </c>
      <c r="H206">
        <v>25</v>
      </c>
      <c r="J206" t="str">
        <f t="shared" si="9"/>
        <v>SDH150225</v>
      </c>
      <c r="K206">
        <v>585</v>
      </c>
      <c r="M206" s="340"/>
      <c r="N206" t="s">
        <v>1024</v>
      </c>
      <c r="O206">
        <v>2</v>
      </c>
      <c r="P206">
        <v>25</v>
      </c>
      <c r="Q206" s="183" t="str">
        <f t="shared" si="10"/>
        <v>SDH150225</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10000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Y206" s="131"/>
      <c r="DZ206" s="340"/>
      <c r="EA206" t="s">
        <v>1024</v>
      </c>
      <c r="EB206">
        <v>2</v>
      </c>
      <c r="EC206">
        <v>25</v>
      </c>
      <c r="ED206" s="183" t="str">
        <f t="shared" si="11"/>
        <v>SDH150225</v>
      </c>
      <c r="EE206">
        <v>10000</v>
      </c>
      <c r="EF206">
        <v>10000</v>
      </c>
      <c r="EG206">
        <v>10000</v>
      </c>
      <c r="EH206">
        <v>10000</v>
      </c>
      <c r="EI206">
        <v>10000</v>
      </c>
      <c r="EJ206">
        <v>10000</v>
      </c>
      <c r="EK206">
        <v>10000</v>
      </c>
      <c r="EL206">
        <v>10000</v>
      </c>
      <c r="EM206">
        <v>10000</v>
      </c>
      <c r="EN206">
        <v>10000</v>
      </c>
      <c r="EO206">
        <v>10000</v>
      </c>
      <c r="EP206">
        <v>10000</v>
      </c>
      <c r="EQ206">
        <v>10000</v>
      </c>
      <c r="ER206">
        <v>10000</v>
      </c>
      <c r="ES206">
        <v>10000</v>
      </c>
      <c r="ET206">
        <v>10000</v>
      </c>
      <c r="EU206">
        <v>10000</v>
      </c>
      <c r="EV206">
        <v>10000</v>
      </c>
      <c r="EW206">
        <v>10000</v>
      </c>
      <c r="EX206">
        <v>10000</v>
      </c>
      <c r="EY206">
        <v>10000</v>
      </c>
      <c r="EZ206">
        <v>10000</v>
      </c>
      <c r="FA206">
        <v>10000</v>
      </c>
      <c r="FB206">
        <v>10000</v>
      </c>
      <c r="FC206">
        <v>10000</v>
      </c>
      <c r="FD206">
        <v>10000</v>
      </c>
      <c r="FE206">
        <v>10000</v>
      </c>
      <c r="FF206">
        <v>10000</v>
      </c>
      <c r="FG206">
        <v>10000</v>
      </c>
      <c r="FH206">
        <v>10000</v>
      </c>
      <c r="FI206">
        <v>0</v>
      </c>
      <c r="FJ206">
        <v>0</v>
      </c>
      <c r="FK206">
        <v>0</v>
      </c>
      <c r="FL206">
        <v>0</v>
      </c>
      <c r="FM206">
        <v>0</v>
      </c>
      <c r="FN206">
        <v>0</v>
      </c>
      <c r="FO206">
        <v>0</v>
      </c>
      <c r="FP206">
        <v>0</v>
      </c>
      <c r="FQ206">
        <v>0</v>
      </c>
      <c r="FR206">
        <v>0</v>
      </c>
      <c r="FS206">
        <v>0</v>
      </c>
      <c r="FT206">
        <v>0</v>
      </c>
      <c r="FU206">
        <v>0</v>
      </c>
      <c r="FV206">
        <v>0</v>
      </c>
      <c r="FW206">
        <v>0</v>
      </c>
      <c r="FX206">
        <v>0</v>
      </c>
      <c r="FY206">
        <v>0</v>
      </c>
      <c r="FZ206">
        <v>0</v>
      </c>
      <c r="GA206">
        <v>0</v>
      </c>
      <c r="GB206">
        <v>0</v>
      </c>
      <c r="GC206">
        <v>0</v>
      </c>
      <c r="GD206">
        <v>0</v>
      </c>
      <c r="GE206">
        <v>0</v>
      </c>
      <c r="GF206">
        <v>0</v>
      </c>
      <c r="GG206">
        <v>0</v>
      </c>
      <c r="GH206">
        <v>0</v>
      </c>
      <c r="GI206">
        <v>0</v>
      </c>
      <c r="GJ206">
        <v>0</v>
      </c>
      <c r="GK206">
        <v>0</v>
      </c>
      <c r="GL206">
        <v>0</v>
      </c>
      <c r="GM206">
        <v>0</v>
      </c>
      <c r="GN206">
        <v>0</v>
      </c>
      <c r="GO206">
        <v>0</v>
      </c>
      <c r="GP206">
        <v>0</v>
      </c>
      <c r="GQ206">
        <v>0</v>
      </c>
      <c r="GR206">
        <v>0</v>
      </c>
      <c r="GS206">
        <v>0</v>
      </c>
      <c r="GT206">
        <v>0</v>
      </c>
      <c r="GU206">
        <v>0</v>
      </c>
      <c r="GV206">
        <v>0</v>
      </c>
      <c r="GW206">
        <v>0</v>
      </c>
      <c r="GX206">
        <v>0</v>
      </c>
      <c r="GY206">
        <v>0</v>
      </c>
      <c r="GZ206">
        <v>0</v>
      </c>
      <c r="HA206">
        <v>0</v>
      </c>
      <c r="HB206">
        <v>0</v>
      </c>
      <c r="HC206">
        <v>0</v>
      </c>
      <c r="HD206">
        <v>0</v>
      </c>
      <c r="HE206">
        <v>0</v>
      </c>
      <c r="HF206">
        <v>0</v>
      </c>
      <c r="HG206">
        <v>0</v>
      </c>
      <c r="HH206">
        <v>0</v>
      </c>
      <c r="HI206">
        <v>0</v>
      </c>
      <c r="HJ206">
        <v>0</v>
      </c>
      <c r="HK206">
        <v>0</v>
      </c>
      <c r="HL206">
        <v>0</v>
      </c>
      <c r="HM206">
        <v>0</v>
      </c>
      <c r="HN206">
        <v>0</v>
      </c>
      <c r="HO206">
        <v>0</v>
      </c>
      <c r="HP206">
        <v>0</v>
      </c>
      <c r="HQ206">
        <v>0</v>
      </c>
      <c r="HR206">
        <v>0</v>
      </c>
      <c r="HS206">
        <v>0</v>
      </c>
      <c r="HT206">
        <v>0</v>
      </c>
      <c r="HU206">
        <v>0</v>
      </c>
      <c r="HV206">
        <v>0</v>
      </c>
      <c r="HW206">
        <v>0</v>
      </c>
      <c r="HX206">
        <v>0</v>
      </c>
      <c r="HY206">
        <v>0</v>
      </c>
      <c r="HZ206">
        <v>0</v>
      </c>
      <c r="IA206">
        <v>0</v>
      </c>
      <c r="IB206">
        <v>0</v>
      </c>
      <c r="IC206">
        <v>0</v>
      </c>
      <c r="ID206">
        <v>0</v>
      </c>
      <c r="IE206">
        <v>0</v>
      </c>
      <c r="IF206">
        <v>0</v>
      </c>
      <c r="IG206">
        <v>0</v>
      </c>
      <c r="IH206">
        <v>0</v>
      </c>
      <c r="II206">
        <v>0</v>
      </c>
      <c r="IJ206">
        <v>0</v>
      </c>
      <c r="IK206">
        <v>0</v>
      </c>
    </row>
    <row r="207" spans="1:245" hidden="1">
      <c r="A207" s="340"/>
      <c r="B207" t="s">
        <v>1024</v>
      </c>
      <c r="F207">
        <v>2</v>
      </c>
      <c r="H207">
        <v>26</v>
      </c>
      <c r="J207" t="str">
        <f t="shared" si="9"/>
        <v>SDH150226</v>
      </c>
      <c r="K207">
        <v>585</v>
      </c>
      <c r="M207" s="340"/>
      <c r="N207" t="s">
        <v>1024</v>
      </c>
      <c r="O207">
        <v>2</v>
      </c>
      <c r="P207">
        <v>26</v>
      </c>
      <c r="Q207" s="183" t="str">
        <f t="shared" si="10"/>
        <v>SDH150226</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10000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s="131"/>
      <c r="DZ207" s="340"/>
      <c r="EA207" t="s">
        <v>1024</v>
      </c>
      <c r="EB207">
        <v>2</v>
      </c>
      <c r="EC207">
        <v>26</v>
      </c>
      <c r="ED207" s="183" t="str">
        <f t="shared" si="11"/>
        <v>SDH150226</v>
      </c>
      <c r="EE207">
        <v>10000</v>
      </c>
      <c r="EF207">
        <v>10000</v>
      </c>
      <c r="EG207">
        <v>10000</v>
      </c>
      <c r="EH207">
        <v>10000</v>
      </c>
      <c r="EI207">
        <v>10000</v>
      </c>
      <c r="EJ207">
        <v>10000</v>
      </c>
      <c r="EK207">
        <v>10000</v>
      </c>
      <c r="EL207">
        <v>10000</v>
      </c>
      <c r="EM207">
        <v>10000</v>
      </c>
      <c r="EN207">
        <v>10000</v>
      </c>
      <c r="EO207">
        <v>10000</v>
      </c>
      <c r="EP207">
        <v>10000</v>
      </c>
      <c r="EQ207">
        <v>10000</v>
      </c>
      <c r="ER207">
        <v>10000</v>
      </c>
      <c r="ES207">
        <v>10000</v>
      </c>
      <c r="ET207">
        <v>10000</v>
      </c>
      <c r="EU207">
        <v>10000</v>
      </c>
      <c r="EV207">
        <v>10000</v>
      </c>
      <c r="EW207">
        <v>10000</v>
      </c>
      <c r="EX207">
        <v>10000</v>
      </c>
      <c r="EY207">
        <v>10000</v>
      </c>
      <c r="EZ207">
        <v>10000</v>
      </c>
      <c r="FA207">
        <v>10000</v>
      </c>
      <c r="FB207">
        <v>10000</v>
      </c>
      <c r="FC207">
        <v>10000</v>
      </c>
      <c r="FD207">
        <v>10000</v>
      </c>
      <c r="FE207">
        <v>10000</v>
      </c>
      <c r="FF207">
        <v>10000</v>
      </c>
      <c r="FG207">
        <v>10000</v>
      </c>
      <c r="FH207">
        <v>10000</v>
      </c>
      <c r="FI207">
        <v>0</v>
      </c>
      <c r="FJ207">
        <v>0</v>
      </c>
      <c r="FK207">
        <v>0</v>
      </c>
      <c r="FL207">
        <v>0</v>
      </c>
      <c r="FM207">
        <v>0</v>
      </c>
      <c r="FN207">
        <v>0</v>
      </c>
      <c r="FO207">
        <v>0</v>
      </c>
      <c r="FP207">
        <v>0</v>
      </c>
      <c r="FQ207">
        <v>0</v>
      </c>
      <c r="FR207">
        <v>0</v>
      </c>
      <c r="FS207">
        <v>0</v>
      </c>
      <c r="FT207">
        <v>0</v>
      </c>
      <c r="FU207">
        <v>0</v>
      </c>
      <c r="FV207">
        <v>0</v>
      </c>
      <c r="FW207">
        <v>0</v>
      </c>
      <c r="FX207">
        <v>0</v>
      </c>
      <c r="FY207">
        <v>0</v>
      </c>
      <c r="FZ207">
        <v>0</v>
      </c>
      <c r="GA207">
        <v>0</v>
      </c>
      <c r="GB207">
        <v>0</v>
      </c>
      <c r="GC207">
        <v>0</v>
      </c>
      <c r="GD207">
        <v>0</v>
      </c>
      <c r="GE207">
        <v>0</v>
      </c>
      <c r="GF207">
        <v>0</v>
      </c>
      <c r="GG207">
        <v>0</v>
      </c>
      <c r="GH207">
        <v>0</v>
      </c>
      <c r="GI207">
        <v>0</v>
      </c>
      <c r="GJ207">
        <v>0</v>
      </c>
      <c r="GK207">
        <v>0</v>
      </c>
      <c r="GL207">
        <v>0</v>
      </c>
      <c r="GM207">
        <v>0</v>
      </c>
      <c r="GN207">
        <v>0</v>
      </c>
      <c r="GO207">
        <v>0</v>
      </c>
      <c r="GP207">
        <v>0</v>
      </c>
      <c r="GQ207">
        <v>0</v>
      </c>
      <c r="GR207">
        <v>0</v>
      </c>
      <c r="GS207">
        <v>0</v>
      </c>
      <c r="GT207">
        <v>0</v>
      </c>
      <c r="GU207">
        <v>0</v>
      </c>
      <c r="GV207">
        <v>0</v>
      </c>
      <c r="GW207">
        <v>0</v>
      </c>
      <c r="GX207">
        <v>0</v>
      </c>
      <c r="GY207">
        <v>0</v>
      </c>
      <c r="GZ207">
        <v>0</v>
      </c>
      <c r="HA207">
        <v>0</v>
      </c>
      <c r="HB207">
        <v>0</v>
      </c>
      <c r="HC207">
        <v>0</v>
      </c>
      <c r="HD207">
        <v>0</v>
      </c>
      <c r="HE207">
        <v>0</v>
      </c>
      <c r="HF207">
        <v>0</v>
      </c>
      <c r="HG207">
        <v>0</v>
      </c>
      <c r="HH207">
        <v>0</v>
      </c>
      <c r="HI207">
        <v>0</v>
      </c>
      <c r="HJ207">
        <v>0</v>
      </c>
      <c r="HK207">
        <v>0</v>
      </c>
      <c r="HL207">
        <v>0</v>
      </c>
      <c r="HM207">
        <v>0</v>
      </c>
      <c r="HN207">
        <v>0</v>
      </c>
      <c r="HO207">
        <v>0</v>
      </c>
      <c r="HP207">
        <v>0</v>
      </c>
      <c r="HQ207">
        <v>0</v>
      </c>
      <c r="HR207">
        <v>0</v>
      </c>
      <c r="HS207">
        <v>0</v>
      </c>
      <c r="HT207">
        <v>0</v>
      </c>
      <c r="HU207">
        <v>0</v>
      </c>
      <c r="HV207">
        <v>0</v>
      </c>
      <c r="HW207">
        <v>0</v>
      </c>
      <c r="HX207">
        <v>0</v>
      </c>
      <c r="HY207">
        <v>0</v>
      </c>
      <c r="HZ207">
        <v>0</v>
      </c>
      <c r="IA207">
        <v>0</v>
      </c>
      <c r="IB207">
        <v>0</v>
      </c>
      <c r="IC207">
        <v>0</v>
      </c>
      <c r="ID207">
        <v>0</v>
      </c>
      <c r="IE207">
        <v>0</v>
      </c>
      <c r="IF207">
        <v>0</v>
      </c>
      <c r="IG207">
        <v>0</v>
      </c>
      <c r="IH207">
        <v>0</v>
      </c>
      <c r="II207">
        <v>0</v>
      </c>
      <c r="IJ207">
        <v>0</v>
      </c>
      <c r="IK207">
        <v>0</v>
      </c>
    </row>
    <row r="208" spans="1:245" hidden="1">
      <c r="A208" s="340"/>
      <c r="B208" t="s">
        <v>1024</v>
      </c>
      <c r="F208">
        <v>2</v>
      </c>
      <c r="H208">
        <v>27</v>
      </c>
      <c r="J208" t="str">
        <f t="shared" si="9"/>
        <v>SDH150227</v>
      </c>
      <c r="K208">
        <v>585</v>
      </c>
      <c r="M208" s="340"/>
      <c r="N208" t="s">
        <v>1024</v>
      </c>
      <c r="O208">
        <v>2</v>
      </c>
      <c r="P208">
        <v>27</v>
      </c>
      <c r="Q208" s="183" t="str">
        <f t="shared" si="10"/>
        <v>SDH150227</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10000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s="131"/>
      <c r="DZ208" s="340"/>
      <c r="EA208" t="s">
        <v>1024</v>
      </c>
      <c r="EB208">
        <v>2</v>
      </c>
      <c r="EC208">
        <v>27</v>
      </c>
      <c r="ED208" s="183" t="str">
        <f t="shared" si="11"/>
        <v>SDH150227</v>
      </c>
      <c r="EE208">
        <v>10000</v>
      </c>
      <c r="EF208">
        <v>10000</v>
      </c>
      <c r="EG208">
        <v>10000</v>
      </c>
      <c r="EH208">
        <v>10000</v>
      </c>
      <c r="EI208">
        <v>10000</v>
      </c>
      <c r="EJ208">
        <v>10000</v>
      </c>
      <c r="EK208">
        <v>10000</v>
      </c>
      <c r="EL208">
        <v>10000</v>
      </c>
      <c r="EM208">
        <v>10000</v>
      </c>
      <c r="EN208">
        <v>10000</v>
      </c>
      <c r="EO208">
        <v>10000</v>
      </c>
      <c r="EP208">
        <v>10000</v>
      </c>
      <c r="EQ208">
        <v>10000</v>
      </c>
      <c r="ER208">
        <v>10000</v>
      </c>
      <c r="ES208">
        <v>10000</v>
      </c>
      <c r="ET208">
        <v>10000</v>
      </c>
      <c r="EU208">
        <v>10000</v>
      </c>
      <c r="EV208">
        <v>10000</v>
      </c>
      <c r="EW208">
        <v>10000</v>
      </c>
      <c r="EX208">
        <v>10000</v>
      </c>
      <c r="EY208">
        <v>10000</v>
      </c>
      <c r="EZ208">
        <v>10000</v>
      </c>
      <c r="FA208">
        <v>10000</v>
      </c>
      <c r="FB208">
        <v>10000</v>
      </c>
      <c r="FC208">
        <v>10000</v>
      </c>
      <c r="FD208">
        <v>10000</v>
      </c>
      <c r="FE208">
        <v>10000</v>
      </c>
      <c r="FF208">
        <v>10000</v>
      </c>
      <c r="FG208">
        <v>10000</v>
      </c>
      <c r="FH208">
        <v>10000</v>
      </c>
      <c r="FI208">
        <v>0</v>
      </c>
      <c r="FJ208">
        <v>0</v>
      </c>
      <c r="FK208">
        <v>0</v>
      </c>
      <c r="FL208">
        <v>0</v>
      </c>
      <c r="FM208">
        <v>0</v>
      </c>
      <c r="FN208">
        <v>0</v>
      </c>
      <c r="FO208">
        <v>0</v>
      </c>
      <c r="FP208">
        <v>0</v>
      </c>
      <c r="FQ208">
        <v>0</v>
      </c>
      <c r="FR208">
        <v>0</v>
      </c>
      <c r="FS208">
        <v>0</v>
      </c>
      <c r="FT208">
        <v>0</v>
      </c>
      <c r="FU208">
        <v>0</v>
      </c>
      <c r="FV208">
        <v>0</v>
      </c>
      <c r="FW208">
        <v>0</v>
      </c>
      <c r="FX208">
        <v>0</v>
      </c>
      <c r="FY208">
        <v>0</v>
      </c>
      <c r="FZ208">
        <v>0</v>
      </c>
      <c r="GA208">
        <v>0</v>
      </c>
      <c r="GB208">
        <v>0</v>
      </c>
      <c r="GC208">
        <v>0</v>
      </c>
      <c r="GD208">
        <v>0</v>
      </c>
      <c r="GE208">
        <v>0</v>
      </c>
      <c r="GF208">
        <v>0</v>
      </c>
      <c r="GG208">
        <v>0</v>
      </c>
      <c r="GH208">
        <v>0</v>
      </c>
      <c r="GI208">
        <v>0</v>
      </c>
      <c r="GJ208">
        <v>0</v>
      </c>
      <c r="GK208">
        <v>0</v>
      </c>
      <c r="GL208">
        <v>0</v>
      </c>
      <c r="GM208">
        <v>0</v>
      </c>
      <c r="GN208">
        <v>0</v>
      </c>
      <c r="GO208">
        <v>0</v>
      </c>
      <c r="GP208">
        <v>0</v>
      </c>
      <c r="GQ208">
        <v>0</v>
      </c>
      <c r="GR208">
        <v>0</v>
      </c>
      <c r="GS208">
        <v>0</v>
      </c>
      <c r="GT208">
        <v>0</v>
      </c>
      <c r="GU208">
        <v>0</v>
      </c>
      <c r="GV208">
        <v>0</v>
      </c>
      <c r="GW208">
        <v>0</v>
      </c>
      <c r="GX208">
        <v>0</v>
      </c>
      <c r="GY208">
        <v>0</v>
      </c>
      <c r="GZ208">
        <v>0</v>
      </c>
      <c r="HA208">
        <v>0</v>
      </c>
      <c r="HB208">
        <v>0</v>
      </c>
      <c r="HC208">
        <v>0</v>
      </c>
      <c r="HD208">
        <v>0</v>
      </c>
      <c r="HE208">
        <v>0</v>
      </c>
      <c r="HF208">
        <v>0</v>
      </c>
      <c r="HG208">
        <v>0</v>
      </c>
      <c r="HH208">
        <v>0</v>
      </c>
      <c r="HI208">
        <v>0</v>
      </c>
      <c r="HJ208">
        <v>0</v>
      </c>
      <c r="HK208">
        <v>0</v>
      </c>
      <c r="HL208">
        <v>0</v>
      </c>
      <c r="HM208">
        <v>0</v>
      </c>
      <c r="HN208">
        <v>0</v>
      </c>
      <c r="HO208">
        <v>0</v>
      </c>
      <c r="HP208">
        <v>0</v>
      </c>
      <c r="HQ208">
        <v>0</v>
      </c>
      <c r="HR208">
        <v>0</v>
      </c>
      <c r="HS208">
        <v>0</v>
      </c>
      <c r="HT208">
        <v>0</v>
      </c>
      <c r="HU208">
        <v>0</v>
      </c>
      <c r="HV208">
        <v>0</v>
      </c>
      <c r="HW208">
        <v>0</v>
      </c>
      <c r="HX208">
        <v>0</v>
      </c>
      <c r="HY208">
        <v>0</v>
      </c>
      <c r="HZ208">
        <v>0</v>
      </c>
      <c r="IA208">
        <v>0</v>
      </c>
      <c r="IB208">
        <v>0</v>
      </c>
      <c r="IC208">
        <v>0</v>
      </c>
      <c r="ID208">
        <v>0</v>
      </c>
      <c r="IE208">
        <v>0</v>
      </c>
      <c r="IF208">
        <v>0</v>
      </c>
      <c r="IG208">
        <v>0</v>
      </c>
      <c r="IH208">
        <v>0</v>
      </c>
      <c r="II208">
        <v>0</v>
      </c>
      <c r="IJ208">
        <v>0</v>
      </c>
      <c r="IK208">
        <v>0</v>
      </c>
    </row>
    <row r="209" spans="1:245" hidden="1">
      <c r="A209" s="340"/>
      <c r="B209" t="s">
        <v>1024</v>
      </c>
      <c r="F209">
        <v>2</v>
      </c>
      <c r="H209">
        <v>28</v>
      </c>
      <c r="J209" t="str">
        <f t="shared" si="9"/>
        <v>SDH150228</v>
      </c>
      <c r="K209">
        <v>590</v>
      </c>
      <c r="M209" s="340"/>
      <c r="N209" t="s">
        <v>1024</v>
      </c>
      <c r="O209">
        <v>2</v>
      </c>
      <c r="P209">
        <v>28</v>
      </c>
      <c r="Q209" s="183" t="str">
        <f t="shared" si="10"/>
        <v>SDH150228</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10000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Y209" s="131"/>
      <c r="DZ209" s="340"/>
      <c r="EA209" t="s">
        <v>1024</v>
      </c>
      <c r="EB209">
        <v>2</v>
      </c>
      <c r="EC209">
        <v>28</v>
      </c>
      <c r="ED209" s="183" t="str">
        <f t="shared" si="11"/>
        <v>SDH150228</v>
      </c>
      <c r="EE209">
        <v>10000</v>
      </c>
      <c r="EF209">
        <v>10000</v>
      </c>
      <c r="EG209">
        <v>10000</v>
      </c>
      <c r="EH209">
        <v>10000</v>
      </c>
      <c r="EI209">
        <v>10000</v>
      </c>
      <c r="EJ209">
        <v>10000</v>
      </c>
      <c r="EK209">
        <v>10000</v>
      </c>
      <c r="EL209">
        <v>10000</v>
      </c>
      <c r="EM209">
        <v>10000</v>
      </c>
      <c r="EN209">
        <v>10000</v>
      </c>
      <c r="EO209">
        <v>10000</v>
      </c>
      <c r="EP209">
        <v>10000</v>
      </c>
      <c r="EQ209">
        <v>10000</v>
      </c>
      <c r="ER209">
        <v>10000</v>
      </c>
      <c r="ES209">
        <v>10000</v>
      </c>
      <c r="ET209">
        <v>10000</v>
      </c>
      <c r="EU209">
        <v>10000</v>
      </c>
      <c r="EV209">
        <v>10000</v>
      </c>
      <c r="EW209">
        <v>10000</v>
      </c>
      <c r="EX209">
        <v>10000</v>
      </c>
      <c r="EY209">
        <v>10000</v>
      </c>
      <c r="EZ209">
        <v>10000</v>
      </c>
      <c r="FA209">
        <v>10000</v>
      </c>
      <c r="FB209">
        <v>10000</v>
      </c>
      <c r="FC209">
        <v>10000</v>
      </c>
      <c r="FD209">
        <v>10000</v>
      </c>
      <c r="FE209">
        <v>10000</v>
      </c>
      <c r="FF209">
        <v>10000</v>
      </c>
      <c r="FG209">
        <v>10000</v>
      </c>
      <c r="FH209">
        <v>10000</v>
      </c>
      <c r="FI209">
        <v>0</v>
      </c>
      <c r="FJ209">
        <v>0</v>
      </c>
      <c r="FK209">
        <v>0</v>
      </c>
      <c r="FL209">
        <v>0</v>
      </c>
      <c r="FM209">
        <v>0</v>
      </c>
      <c r="FN209">
        <v>0</v>
      </c>
      <c r="FO209">
        <v>0</v>
      </c>
      <c r="FP209">
        <v>0</v>
      </c>
      <c r="FQ209">
        <v>0</v>
      </c>
      <c r="FR209">
        <v>0</v>
      </c>
      <c r="FS209">
        <v>0</v>
      </c>
      <c r="FT209">
        <v>0</v>
      </c>
      <c r="FU209">
        <v>0</v>
      </c>
      <c r="FV209">
        <v>0</v>
      </c>
      <c r="FW209">
        <v>0</v>
      </c>
      <c r="FX209">
        <v>0</v>
      </c>
      <c r="FY209">
        <v>0</v>
      </c>
      <c r="FZ209">
        <v>0</v>
      </c>
      <c r="GA209">
        <v>0</v>
      </c>
      <c r="GB209">
        <v>0</v>
      </c>
      <c r="GC209">
        <v>0</v>
      </c>
      <c r="GD209">
        <v>0</v>
      </c>
      <c r="GE209">
        <v>0</v>
      </c>
      <c r="GF209">
        <v>0</v>
      </c>
      <c r="GG209">
        <v>0</v>
      </c>
      <c r="GH209">
        <v>0</v>
      </c>
      <c r="GI209">
        <v>0</v>
      </c>
      <c r="GJ209">
        <v>0</v>
      </c>
      <c r="GK209">
        <v>0</v>
      </c>
      <c r="GL209">
        <v>0</v>
      </c>
      <c r="GM209">
        <v>0</v>
      </c>
      <c r="GN209">
        <v>0</v>
      </c>
      <c r="GO209">
        <v>0</v>
      </c>
      <c r="GP209">
        <v>0</v>
      </c>
      <c r="GQ209">
        <v>0</v>
      </c>
      <c r="GR209">
        <v>0</v>
      </c>
      <c r="GS209">
        <v>0</v>
      </c>
      <c r="GT209">
        <v>0</v>
      </c>
      <c r="GU209">
        <v>0</v>
      </c>
      <c r="GV209">
        <v>0</v>
      </c>
      <c r="GW209">
        <v>0</v>
      </c>
      <c r="GX209">
        <v>0</v>
      </c>
      <c r="GY209">
        <v>0</v>
      </c>
      <c r="GZ209">
        <v>0</v>
      </c>
      <c r="HA209">
        <v>0</v>
      </c>
      <c r="HB209">
        <v>0</v>
      </c>
      <c r="HC209">
        <v>0</v>
      </c>
      <c r="HD209">
        <v>0</v>
      </c>
      <c r="HE209">
        <v>0</v>
      </c>
      <c r="HF209">
        <v>0</v>
      </c>
      <c r="HG209">
        <v>0</v>
      </c>
      <c r="HH209">
        <v>0</v>
      </c>
      <c r="HI209">
        <v>0</v>
      </c>
      <c r="HJ209">
        <v>0</v>
      </c>
      <c r="HK209">
        <v>0</v>
      </c>
      <c r="HL209">
        <v>0</v>
      </c>
      <c r="HM209">
        <v>0</v>
      </c>
      <c r="HN209">
        <v>0</v>
      </c>
      <c r="HO209">
        <v>0</v>
      </c>
      <c r="HP209">
        <v>0</v>
      </c>
      <c r="HQ209">
        <v>0</v>
      </c>
      <c r="HR209">
        <v>0</v>
      </c>
      <c r="HS209">
        <v>0</v>
      </c>
      <c r="HT209">
        <v>0</v>
      </c>
      <c r="HU209">
        <v>0</v>
      </c>
      <c r="HV209">
        <v>0</v>
      </c>
      <c r="HW209">
        <v>0</v>
      </c>
      <c r="HX209">
        <v>0</v>
      </c>
      <c r="HY209">
        <v>0</v>
      </c>
      <c r="HZ209">
        <v>0</v>
      </c>
      <c r="IA209">
        <v>0</v>
      </c>
      <c r="IB209">
        <v>0</v>
      </c>
      <c r="IC209">
        <v>0</v>
      </c>
      <c r="ID209">
        <v>0</v>
      </c>
      <c r="IE209">
        <v>0</v>
      </c>
      <c r="IF209">
        <v>0</v>
      </c>
      <c r="IG209">
        <v>0</v>
      </c>
      <c r="IH209">
        <v>0</v>
      </c>
      <c r="II209">
        <v>0</v>
      </c>
      <c r="IJ209">
        <v>0</v>
      </c>
      <c r="IK209">
        <v>0</v>
      </c>
    </row>
    <row r="210" spans="1:245" hidden="1">
      <c r="A210" s="340"/>
      <c r="B210" t="s">
        <v>1024</v>
      </c>
      <c r="F210">
        <v>2</v>
      </c>
      <c r="H210">
        <v>29</v>
      </c>
      <c r="J210" t="str">
        <f t="shared" si="9"/>
        <v>SDH150229</v>
      </c>
      <c r="K210">
        <v>590</v>
      </c>
      <c r="M210" s="340"/>
      <c r="N210" t="s">
        <v>1024</v>
      </c>
      <c r="O210">
        <v>2</v>
      </c>
      <c r="P210">
        <v>29</v>
      </c>
      <c r="Q210" s="183" t="str">
        <f t="shared" si="10"/>
        <v>SDH150229</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10000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s="131"/>
      <c r="DZ210" s="340"/>
      <c r="EA210" t="s">
        <v>1024</v>
      </c>
      <c r="EB210">
        <v>2</v>
      </c>
      <c r="EC210">
        <v>29</v>
      </c>
      <c r="ED210" s="183" t="str">
        <f t="shared" si="11"/>
        <v>SDH150229</v>
      </c>
      <c r="EE210">
        <v>10000</v>
      </c>
      <c r="EF210">
        <v>10000</v>
      </c>
      <c r="EG210">
        <v>10000</v>
      </c>
      <c r="EH210">
        <v>10000</v>
      </c>
      <c r="EI210">
        <v>10000</v>
      </c>
      <c r="EJ210">
        <v>10000</v>
      </c>
      <c r="EK210">
        <v>10000</v>
      </c>
      <c r="EL210">
        <v>10000</v>
      </c>
      <c r="EM210">
        <v>10000</v>
      </c>
      <c r="EN210">
        <v>10000</v>
      </c>
      <c r="EO210">
        <v>10000</v>
      </c>
      <c r="EP210">
        <v>10000</v>
      </c>
      <c r="EQ210">
        <v>10000</v>
      </c>
      <c r="ER210">
        <v>10000</v>
      </c>
      <c r="ES210">
        <v>10000</v>
      </c>
      <c r="ET210">
        <v>10000</v>
      </c>
      <c r="EU210">
        <v>10000</v>
      </c>
      <c r="EV210">
        <v>10000</v>
      </c>
      <c r="EW210">
        <v>10000</v>
      </c>
      <c r="EX210">
        <v>10000</v>
      </c>
      <c r="EY210">
        <v>10000</v>
      </c>
      <c r="EZ210">
        <v>10000</v>
      </c>
      <c r="FA210">
        <v>10000</v>
      </c>
      <c r="FB210">
        <v>10000</v>
      </c>
      <c r="FC210">
        <v>10000</v>
      </c>
      <c r="FD210">
        <v>10000</v>
      </c>
      <c r="FE210">
        <v>10000</v>
      </c>
      <c r="FF210">
        <v>10000</v>
      </c>
      <c r="FG210">
        <v>10000</v>
      </c>
      <c r="FH210">
        <v>10000</v>
      </c>
      <c r="FI210">
        <v>0</v>
      </c>
      <c r="FJ210">
        <v>0</v>
      </c>
      <c r="FK210">
        <v>0</v>
      </c>
      <c r="FL210">
        <v>0</v>
      </c>
      <c r="FM210">
        <v>0</v>
      </c>
      <c r="FN210">
        <v>0</v>
      </c>
      <c r="FO210">
        <v>0</v>
      </c>
      <c r="FP210">
        <v>0</v>
      </c>
      <c r="FQ210">
        <v>0</v>
      </c>
      <c r="FR210">
        <v>0</v>
      </c>
      <c r="FS210">
        <v>0</v>
      </c>
      <c r="FT210">
        <v>0</v>
      </c>
      <c r="FU210">
        <v>0</v>
      </c>
      <c r="FV210">
        <v>0</v>
      </c>
      <c r="FW210">
        <v>0</v>
      </c>
      <c r="FX210">
        <v>0</v>
      </c>
      <c r="FY210">
        <v>0</v>
      </c>
      <c r="FZ210">
        <v>0</v>
      </c>
      <c r="GA210">
        <v>0</v>
      </c>
      <c r="GB210">
        <v>0</v>
      </c>
      <c r="GC210">
        <v>0</v>
      </c>
      <c r="GD210">
        <v>0</v>
      </c>
      <c r="GE210">
        <v>0</v>
      </c>
      <c r="GF210">
        <v>0</v>
      </c>
      <c r="GG210">
        <v>0</v>
      </c>
      <c r="GH210">
        <v>0</v>
      </c>
      <c r="GI210">
        <v>0</v>
      </c>
      <c r="GJ210">
        <v>0</v>
      </c>
      <c r="GK210">
        <v>0</v>
      </c>
      <c r="GL210">
        <v>0</v>
      </c>
      <c r="GM210">
        <v>0</v>
      </c>
      <c r="GN210">
        <v>0</v>
      </c>
      <c r="GO210">
        <v>0</v>
      </c>
      <c r="GP210">
        <v>0</v>
      </c>
      <c r="GQ210">
        <v>0</v>
      </c>
      <c r="GR210">
        <v>0</v>
      </c>
      <c r="GS210">
        <v>0</v>
      </c>
      <c r="GT210">
        <v>0</v>
      </c>
      <c r="GU210">
        <v>0</v>
      </c>
      <c r="GV210">
        <v>0</v>
      </c>
      <c r="GW210">
        <v>0</v>
      </c>
      <c r="GX210">
        <v>0</v>
      </c>
      <c r="GY210">
        <v>0</v>
      </c>
      <c r="GZ210">
        <v>0</v>
      </c>
      <c r="HA210">
        <v>0</v>
      </c>
      <c r="HB210">
        <v>0</v>
      </c>
      <c r="HC210">
        <v>0</v>
      </c>
      <c r="HD210">
        <v>0</v>
      </c>
      <c r="HE210">
        <v>0</v>
      </c>
      <c r="HF210">
        <v>0</v>
      </c>
      <c r="HG210">
        <v>0</v>
      </c>
      <c r="HH210">
        <v>0</v>
      </c>
      <c r="HI210">
        <v>0</v>
      </c>
      <c r="HJ210">
        <v>0</v>
      </c>
      <c r="HK210">
        <v>0</v>
      </c>
      <c r="HL210">
        <v>0</v>
      </c>
      <c r="HM210">
        <v>0</v>
      </c>
      <c r="HN210">
        <v>0</v>
      </c>
      <c r="HO210">
        <v>0</v>
      </c>
      <c r="HP210">
        <v>0</v>
      </c>
      <c r="HQ210">
        <v>0</v>
      </c>
      <c r="HR210">
        <v>0</v>
      </c>
      <c r="HS210">
        <v>0</v>
      </c>
      <c r="HT210">
        <v>0</v>
      </c>
      <c r="HU210">
        <v>0</v>
      </c>
      <c r="HV210">
        <v>0</v>
      </c>
      <c r="HW210">
        <v>0</v>
      </c>
      <c r="HX210">
        <v>0</v>
      </c>
      <c r="HY210">
        <v>0</v>
      </c>
      <c r="HZ210">
        <v>0</v>
      </c>
      <c r="IA210">
        <v>0</v>
      </c>
      <c r="IB210">
        <v>0</v>
      </c>
      <c r="IC210">
        <v>0</v>
      </c>
      <c r="ID210">
        <v>0</v>
      </c>
      <c r="IE210">
        <v>0</v>
      </c>
      <c r="IF210">
        <v>0</v>
      </c>
      <c r="IG210">
        <v>0</v>
      </c>
      <c r="IH210">
        <v>0</v>
      </c>
      <c r="II210">
        <v>0</v>
      </c>
      <c r="IJ210">
        <v>0</v>
      </c>
      <c r="IK210">
        <v>0</v>
      </c>
    </row>
    <row r="211" spans="1:245" hidden="1">
      <c r="A211" s="340"/>
      <c r="B211" t="s">
        <v>1024</v>
      </c>
      <c r="F211">
        <v>2</v>
      </c>
      <c r="H211">
        <v>30</v>
      </c>
      <c r="J211" t="str">
        <f t="shared" si="9"/>
        <v>SDH150230</v>
      </c>
      <c r="K211">
        <v>595</v>
      </c>
      <c r="M211" s="340"/>
      <c r="N211" t="s">
        <v>1024</v>
      </c>
      <c r="O211">
        <v>2</v>
      </c>
      <c r="P211">
        <v>30</v>
      </c>
      <c r="Q211" s="183" t="str">
        <f t="shared" si="10"/>
        <v>SDH150230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10000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s="131"/>
      <c r="DZ211" s="340"/>
      <c r="EA211" t="s">
        <v>1024</v>
      </c>
      <c r="EB211">
        <v>2</v>
      </c>
      <c r="EC211">
        <v>30</v>
      </c>
      <c r="ED211" s="183" t="str">
        <f t="shared" si="11"/>
        <v>SDH150230</v>
      </c>
      <c r="EE211">
        <v>10000</v>
      </c>
      <c r="EF211">
        <v>10000</v>
      </c>
      <c r="EG211">
        <v>10000</v>
      </c>
      <c r="EH211">
        <v>10000</v>
      </c>
      <c r="EI211">
        <v>10000</v>
      </c>
      <c r="EJ211">
        <v>10000</v>
      </c>
      <c r="EK211">
        <v>10000</v>
      </c>
      <c r="EL211">
        <v>10000</v>
      </c>
      <c r="EM211">
        <v>10000</v>
      </c>
      <c r="EN211">
        <v>10000</v>
      </c>
      <c r="EO211">
        <v>10000</v>
      </c>
      <c r="EP211">
        <v>10000</v>
      </c>
      <c r="EQ211">
        <v>10000</v>
      </c>
      <c r="ER211">
        <v>10000</v>
      </c>
      <c r="ES211">
        <v>10000</v>
      </c>
      <c r="ET211">
        <v>10000</v>
      </c>
      <c r="EU211">
        <v>10000</v>
      </c>
      <c r="EV211">
        <v>10000</v>
      </c>
      <c r="EW211">
        <v>10000</v>
      </c>
      <c r="EX211">
        <v>10000</v>
      </c>
      <c r="EY211">
        <v>10000</v>
      </c>
      <c r="EZ211">
        <v>10000</v>
      </c>
      <c r="FA211">
        <v>10000</v>
      </c>
      <c r="FB211">
        <v>10000</v>
      </c>
      <c r="FC211">
        <v>10000</v>
      </c>
      <c r="FD211">
        <v>10000</v>
      </c>
      <c r="FE211">
        <v>10000</v>
      </c>
      <c r="FF211">
        <v>10000</v>
      </c>
      <c r="FG211">
        <v>10000</v>
      </c>
      <c r="FH211">
        <v>10000</v>
      </c>
      <c r="FI211">
        <v>0</v>
      </c>
      <c r="FJ211">
        <v>0</v>
      </c>
      <c r="FK211">
        <v>0</v>
      </c>
      <c r="FL211">
        <v>0</v>
      </c>
      <c r="FM211">
        <v>0</v>
      </c>
      <c r="FN211">
        <v>0</v>
      </c>
      <c r="FO211">
        <v>0</v>
      </c>
      <c r="FP211">
        <v>0</v>
      </c>
      <c r="FQ211">
        <v>0</v>
      </c>
      <c r="FR211">
        <v>0</v>
      </c>
      <c r="FS211">
        <v>0</v>
      </c>
      <c r="FT211">
        <v>0</v>
      </c>
      <c r="FU211">
        <v>0</v>
      </c>
      <c r="FV211">
        <v>0</v>
      </c>
      <c r="FW211">
        <v>0</v>
      </c>
      <c r="FX211">
        <v>0</v>
      </c>
      <c r="FY211">
        <v>0</v>
      </c>
      <c r="FZ211">
        <v>0</v>
      </c>
      <c r="GA211">
        <v>0</v>
      </c>
      <c r="GB211">
        <v>0</v>
      </c>
      <c r="GC211">
        <v>0</v>
      </c>
      <c r="GD211">
        <v>0</v>
      </c>
      <c r="GE211">
        <v>0</v>
      </c>
      <c r="GF211">
        <v>0</v>
      </c>
      <c r="GG211">
        <v>0</v>
      </c>
      <c r="GH211">
        <v>0</v>
      </c>
      <c r="GI211">
        <v>0</v>
      </c>
      <c r="GJ211">
        <v>0</v>
      </c>
      <c r="GK211">
        <v>0</v>
      </c>
      <c r="GL211">
        <v>0</v>
      </c>
      <c r="GM211">
        <v>0</v>
      </c>
      <c r="GN211">
        <v>0</v>
      </c>
      <c r="GO211">
        <v>0</v>
      </c>
      <c r="GP211">
        <v>0</v>
      </c>
      <c r="GQ211">
        <v>0</v>
      </c>
      <c r="GR211">
        <v>0</v>
      </c>
      <c r="GS211">
        <v>0</v>
      </c>
      <c r="GT211">
        <v>0</v>
      </c>
      <c r="GU211">
        <v>0</v>
      </c>
      <c r="GV211">
        <v>0</v>
      </c>
      <c r="GW211">
        <v>0</v>
      </c>
      <c r="GX211">
        <v>0</v>
      </c>
      <c r="GY211">
        <v>0</v>
      </c>
      <c r="GZ211">
        <v>0</v>
      </c>
      <c r="HA211">
        <v>0</v>
      </c>
      <c r="HB211">
        <v>0</v>
      </c>
      <c r="HC211">
        <v>0</v>
      </c>
      <c r="HD211">
        <v>0</v>
      </c>
      <c r="HE211">
        <v>0</v>
      </c>
      <c r="HF211">
        <v>0</v>
      </c>
      <c r="HG211">
        <v>0</v>
      </c>
      <c r="HH211">
        <v>0</v>
      </c>
      <c r="HI211">
        <v>0</v>
      </c>
      <c r="HJ211">
        <v>0</v>
      </c>
      <c r="HK211">
        <v>0</v>
      </c>
      <c r="HL211">
        <v>0</v>
      </c>
      <c r="HM211">
        <v>0</v>
      </c>
      <c r="HN211">
        <v>0</v>
      </c>
      <c r="HO211">
        <v>0</v>
      </c>
      <c r="HP211">
        <v>0</v>
      </c>
      <c r="HQ211">
        <v>0</v>
      </c>
      <c r="HR211">
        <v>0</v>
      </c>
      <c r="HS211">
        <v>0</v>
      </c>
      <c r="HT211">
        <v>0</v>
      </c>
      <c r="HU211">
        <v>0</v>
      </c>
      <c r="HV211">
        <v>0</v>
      </c>
      <c r="HW211">
        <v>0</v>
      </c>
      <c r="HX211">
        <v>0</v>
      </c>
      <c r="HY211">
        <v>0</v>
      </c>
      <c r="HZ211">
        <v>0</v>
      </c>
      <c r="IA211">
        <v>0</v>
      </c>
      <c r="IB211">
        <v>0</v>
      </c>
      <c r="IC211">
        <v>0</v>
      </c>
      <c r="ID211">
        <v>0</v>
      </c>
      <c r="IE211">
        <v>0</v>
      </c>
      <c r="IF211">
        <v>0</v>
      </c>
      <c r="IG211">
        <v>0</v>
      </c>
      <c r="IH211">
        <v>0</v>
      </c>
      <c r="II211">
        <v>0</v>
      </c>
      <c r="IJ211">
        <v>0</v>
      </c>
      <c r="IK211">
        <v>0</v>
      </c>
    </row>
    <row r="212" spans="1:245" hidden="1">
      <c r="A212" s="340"/>
      <c r="B212" t="s">
        <v>1024</v>
      </c>
      <c r="F212">
        <v>2</v>
      </c>
      <c r="H212">
        <v>31</v>
      </c>
      <c r="J212" t="str">
        <f t="shared" si="9"/>
        <v>SDH150231</v>
      </c>
      <c r="K212">
        <v>600</v>
      </c>
      <c r="M212" s="340"/>
      <c r="N212" t="s">
        <v>1024</v>
      </c>
      <c r="O212">
        <v>2</v>
      </c>
      <c r="P212">
        <v>31</v>
      </c>
      <c r="Q212" s="183" t="str">
        <f t="shared" si="10"/>
        <v>SDH150231</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10000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s="131"/>
      <c r="DZ212" s="340"/>
      <c r="EA212" t="s">
        <v>1024</v>
      </c>
      <c r="EB212">
        <v>2</v>
      </c>
      <c r="EC212">
        <v>31</v>
      </c>
      <c r="ED212" s="183" t="str">
        <f t="shared" si="11"/>
        <v>SDH150231</v>
      </c>
      <c r="EE212">
        <v>10000</v>
      </c>
      <c r="EF212">
        <v>10000</v>
      </c>
      <c r="EG212">
        <v>10000</v>
      </c>
      <c r="EH212">
        <v>10000</v>
      </c>
      <c r="EI212">
        <v>10000</v>
      </c>
      <c r="EJ212">
        <v>10000</v>
      </c>
      <c r="EK212">
        <v>10000</v>
      </c>
      <c r="EL212">
        <v>10000</v>
      </c>
      <c r="EM212">
        <v>10000</v>
      </c>
      <c r="EN212">
        <v>10000</v>
      </c>
      <c r="EO212">
        <v>10000</v>
      </c>
      <c r="EP212">
        <v>10000</v>
      </c>
      <c r="EQ212">
        <v>10000</v>
      </c>
      <c r="ER212">
        <v>10000</v>
      </c>
      <c r="ES212">
        <v>10000</v>
      </c>
      <c r="ET212">
        <v>10000</v>
      </c>
      <c r="EU212">
        <v>10000</v>
      </c>
      <c r="EV212">
        <v>10000</v>
      </c>
      <c r="EW212">
        <v>10000</v>
      </c>
      <c r="EX212">
        <v>10000</v>
      </c>
      <c r="EY212">
        <v>10000</v>
      </c>
      <c r="EZ212">
        <v>10000</v>
      </c>
      <c r="FA212">
        <v>10000</v>
      </c>
      <c r="FB212">
        <v>10000</v>
      </c>
      <c r="FC212">
        <v>10000</v>
      </c>
      <c r="FD212">
        <v>10000</v>
      </c>
      <c r="FE212">
        <v>10000</v>
      </c>
      <c r="FF212">
        <v>10000</v>
      </c>
      <c r="FG212">
        <v>10000</v>
      </c>
      <c r="FH212">
        <v>10000</v>
      </c>
      <c r="FI212">
        <v>0</v>
      </c>
      <c r="FJ212">
        <v>0</v>
      </c>
      <c r="FK212">
        <v>0</v>
      </c>
      <c r="FL212">
        <v>0</v>
      </c>
      <c r="FM212">
        <v>0</v>
      </c>
      <c r="FN212">
        <v>0</v>
      </c>
      <c r="FO212">
        <v>0</v>
      </c>
      <c r="FP212">
        <v>0</v>
      </c>
      <c r="FQ212">
        <v>0</v>
      </c>
      <c r="FR212">
        <v>0</v>
      </c>
      <c r="FS212">
        <v>0</v>
      </c>
      <c r="FT212">
        <v>0</v>
      </c>
      <c r="FU212">
        <v>0</v>
      </c>
      <c r="FV212">
        <v>0</v>
      </c>
      <c r="FW212">
        <v>0</v>
      </c>
      <c r="FX212">
        <v>0</v>
      </c>
      <c r="FY212">
        <v>0</v>
      </c>
      <c r="FZ212">
        <v>0</v>
      </c>
      <c r="GA212">
        <v>0</v>
      </c>
      <c r="GB212">
        <v>0</v>
      </c>
      <c r="GC212">
        <v>0</v>
      </c>
      <c r="GD212">
        <v>0</v>
      </c>
      <c r="GE212">
        <v>0</v>
      </c>
      <c r="GF212">
        <v>0</v>
      </c>
      <c r="GG212">
        <v>0</v>
      </c>
      <c r="GH212">
        <v>0</v>
      </c>
      <c r="GI212">
        <v>0</v>
      </c>
      <c r="GJ212">
        <v>0</v>
      </c>
      <c r="GK212">
        <v>0</v>
      </c>
      <c r="GL212">
        <v>0</v>
      </c>
      <c r="GM212">
        <v>0</v>
      </c>
      <c r="GN212">
        <v>0</v>
      </c>
      <c r="GO212">
        <v>0</v>
      </c>
      <c r="GP212">
        <v>0</v>
      </c>
      <c r="GQ212">
        <v>0</v>
      </c>
      <c r="GR212">
        <v>0</v>
      </c>
      <c r="GS212">
        <v>0</v>
      </c>
      <c r="GT212">
        <v>0</v>
      </c>
      <c r="GU212">
        <v>0</v>
      </c>
      <c r="GV212">
        <v>0</v>
      </c>
      <c r="GW212">
        <v>0</v>
      </c>
      <c r="GX212">
        <v>0</v>
      </c>
      <c r="GY212">
        <v>0</v>
      </c>
      <c r="GZ212">
        <v>0</v>
      </c>
      <c r="HA212">
        <v>0</v>
      </c>
      <c r="HB212">
        <v>0</v>
      </c>
      <c r="HC212">
        <v>0</v>
      </c>
      <c r="HD212">
        <v>0</v>
      </c>
      <c r="HE212">
        <v>0</v>
      </c>
      <c r="HF212">
        <v>0</v>
      </c>
      <c r="HG212">
        <v>0</v>
      </c>
      <c r="HH212">
        <v>0</v>
      </c>
      <c r="HI212">
        <v>0</v>
      </c>
      <c r="HJ212">
        <v>0</v>
      </c>
      <c r="HK212">
        <v>0</v>
      </c>
      <c r="HL212">
        <v>0</v>
      </c>
      <c r="HM212">
        <v>0</v>
      </c>
      <c r="HN212">
        <v>0</v>
      </c>
      <c r="HO212">
        <v>0</v>
      </c>
      <c r="HP212">
        <v>0</v>
      </c>
      <c r="HQ212">
        <v>0</v>
      </c>
      <c r="HR212">
        <v>0</v>
      </c>
      <c r="HS212">
        <v>0</v>
      </c>
      <c r="HT212">
        <v>0</v>
      </c>
      <c r="HU212">
        <v>0</v>
      </c>
      <c r="HV212">
        <v>0</v>
      </c>
      <c r="HW212">
        <v>0</v>
      </c>
      <c r="HX212">
        <v>0</v>
      </c>
      <c r="HY212">
        <v>0</v>
      </c>
      <c r="HZ212">
        <v>0</v>
      </c>
      <c r="IA212">
        <v>0</v>
      </c>
      <c r="IB212">
        <v>0</v>
      </c>
      <c r="IC212">
        <v>0</v>
      </c>
      <c r="ID212">
        <v>0</v>
      </c>
      <c r="IE212">
        <v>0</v>
      </c>
      <c r="IF212">
        <v>0</v>
      </c>
      <c r="IG212">
        <v>0</v>
      </c>
      <c r="IH212">
        <v>0</v>
      </c>
      <c r="II212">
        <v>0</v>
      </c>
      <c r="IJ212">
        <v>0</v>
      </c>
      <c r="IK212">
        <v>0</v>
      </c>
    </row>
    <row r="213" spans="1:245" hidden="1">
      <c r="A213" s="340"/>
      <c r="B213" t="s">
        <v>1024</v>
      </c>
      <c r="F213">
        <v>2</v>
      </c>
      <c r="H213">
        <v>32</v>
      </c>
      <c r="J213" t="str">
        <f t="shared" si="9"/>
        <v>SDH150232</v>
      </c>
      <c r="K213">
        <v>600</v>
      </c>
      <c r="M213" s="340"/>
      <c r="N213" t="s">
        <v>1024</v>
      </c>
      <c r="O213">
        <v>2</v>
      </c>
      <c r="P213">
        <v>32</v>
      </c>
      <c r="Q213" s="183" t="str">
        <f t="shared" si="10"/>
        <v>SDH150232</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10000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s="131"/>
      <c r="DZ213" s="340"/>
      <c r="EA213" t="s">
        <v>1024</v>
      </c>
      <c r="EB213">
        <v>2</v>
      </c>
      <c r="EC213">
        <v>32</v>
      </c>
      <c r="ED213" s="183" t="str">
        <f t="shared" si="11"/>
        <v>SDH150232</v>
      </c>
      <c r="EE213">
        <v>10000</v>
      </c>
      <c r="EF213">
        <v>10000</v>
      </c>
      <c r="EG213">
        <v>10000</v>
      </c>
      <c r="EH213">
        <v>10000</v>
      </c>
      <c r="EI213">
        <v>10000</v>
      </c>
      <c r="EJ213">
        <v>10000</v>
      </c>
      <c r="EK213">
        <v>10000</v>
      </c>
      <c r="EL213">
        <v>10000</v>
      </c>
      <c r="EM213">
        <v>10000</v>
      </c>
      <c r="EN213">
        <v>10000</v>
      </c>
      <c r="EO213">
        <v>10000</v>
      </c>
      <c r="EP213">
        <v>10000</v>
      </c>
      <c r="EQ213">
        <v>10000</v>
      </c>
      <c r="ER213">
        <v>10000</v>
      </c>
      <c r="ES213">
        <v>10000</v>
      </c>
      <c r="ET213">
        <v>10000</v>
      </c>
      <c r="EU213">
        <v>10000</v>
      </c>
      <c r="EV213">
        <v>10000</v>
      </c>
      <c r="EW213">
        <v>10000</v>
      </c>
      <c r="EX213">
        <v>10000</v>
      </c>
      <c r="EY213">
        <v>10000</v>
      </c>
      <c r="EZ213">
        <v>10000</v>
      </c>
      <c r="FA213">
        <v>10000</v>
      </c>
      <c r="FB213">
        <v>10000</v>
      </c>
      <c r="FC213">
        <v>10000</v>
      </c>
      <c r="FD213">
        <v>10000</v>
      </c>
      <c r="FE213">
        <v>10000</v>
      </c>
      <c r="FF213">
        <v>10000</v>
      </c>
      <c r="FG213">
        <v>10000</v>
      </c>
      <c r="FH213">
        <v>10000</v>
      </c>
      <c r="FI213">
        <v>0</v>
      </c>
      <c r="FJ213">
        <v>0</v>
      </c>
      <c r="FK213">
        <v>0</v>
      </c>
      <c r="FL213">
        <v>0</v>
      </c>
      <c r="FM213">
        <v>0</v>
      </c>
      <c r="FN213">
        <v>0</v>
      </c>
      <c r="FO213">
        <v>0</v>
      </c>
      <c r="FP213">
        <v>0</v>
      </c>
      <c r="FQ213">
        <v>0</v>
      </c>
      <c r="FR213">
        <v>0</v>
      </c>
      <c r="FS213">
        <v>0</v>
      </c>
      <c r="FT213">
        <v>0</v>
      </c>
      <c r="FU213">
        <v>0</v>
      </c>
      <c r="FV213">
        <v>0</v>
      </c>
      <c r="FW213">
        <v>0</v>
      </c>
      <c r="FX213">
        <v>0</v>
      </c>
      <c r="FY213">
        <v>0</v>
      </c>
      <c r="FZ213">
        <v>0</v>
      </c>
      <c r="GA213">
        <v>0</v>
      </c>
      <c r="GB213">
        <v>0</v>
      </c>
      <c r="GC213">
        <v>0</v>
      </c>
      <c r="GD213">
        <v>0</v>
      </c>
      <c r="GE213">
        <v>0</v>
      </c>
      <c r="GF213">
        <v>0</v>
      </c>
      <c r="GG213">
        <v>0</v>
      </c>
      <c r="GH213">
        <v>0</v>
      </c>
      <c r="GI213">
        <v>0</v>
      </c>
      <c r="GJ213">
        <v>0</v>
      </c>
      <c r="GK213">
        <v>0</v>
      </c>
      <c r="GL213">
        <v>0</v>
      </c>
      <c r="GM213">
        <v>0</v>
      </c>
      <c r="GN213">
        <v>0</v>
      </c>
      <c r="GO213">
        <v>0</v>
      </c>
      <c r="GP213">
        <v>0</v>
      </c>
      <c r="GQ213">
        <v>0</v>
      </c>
      <c r="GR213">
        <v>0</v>
      </c>
      <c r="GS213">
        <v>0</v>
      </c>
      <c r="GT213">
        <v>0</v>
      </c>
      <c r="GU213">
        <v>0</v>
      </c>
      <c r="GV213">
        <v>0</v>
      </c>
      <c r="GW213">
        <v>0</v>
      </c>
      <c r="GX213">
        <v>0</v>
      </c>
      <c r="GY213">
        <v>0</v>
      </c>
      <c r="GZ213">
        <v>0</v>
      </c>
      <c r="HA213">
        <v>0</v>
      </c>
      <c r="HB213">
        <v>0</v>
      </c>
      <c r="HC213">
        <v>0</v>
      </c>
      <c r="HD213">
        <v>0</v>
      </c>
      <c r="HE213">
        <v>0</v>
      </c>
      <c r="HF213">
        <v>0</v>
      </c>
      <c r="HG213">
        <v>0</v>
      </c>
      <c r="HH213">
        <v>0</v>
      </c>
      <c r="HI213">
        <v>0</v>
      </c>
      <c r="HJ213">
        <v>0</v>
      </c>
      <c r="HK213">
        <v>0</v>
      </c>
      <c r="HL213">
        <v>0</v>
      </c>
      <c r="HM213">
        <v>0</v>
      </c>
      <c r="HN213">
        <v>0</v>
      </c>
      <c r="HO213">
        <v>0</v>
      </c>
      <c r="HP213">
        <v>0</v>
      </c>
      <c r="HQ213">
        <v>0</v>
      </c>
      <c r="HR213">
        <v>0</v>
      </c>
      <c r="HS213">
        <v>0</v>
      </c>
      <c r="HT213">
        <v>0</v>
      </c>
      <c r="HU213">
        <v>0</v>
      </c>
      <c r="HV213">
        <v>0</v>
      </c>
      <c r="HW213">
        <v>0</v>
      </c>
      <c r="HX213">
        <v>0</v>
      </c>
      <c r="HY213">
        <v>0</v>
      </c>
      <c r="HZ213">
        <v>0</v>
      </c>
      <c r="IA213">
        <v>0</v>
      </c>
      <c r="IB213">
        <v>0</v>
      </c>
      <c r="IC213">
        <v>0</v>
      </c>
      <c r="ID213">
        <v>0</v>
      </c>
      <c r="IE213">
        <v>0</v>
      </c>
      <c r="IF213">
        <v>0</v>
      </c>
      <c r="IG213">
        <v>0</v>
      </c>
      <c r="IH213">
        <v>0</v>
      </c>
      <c r="II213">
        <v>0</v>
      </c>
      <c r="IJ213">
        <v>0</v>
      </c>
      <c r="IK213">
        <v>0</v>
      </c>
    </row>
    <row r="214" spans="1:245" hidden="1">
      <c r="A214" s="340"/>
      <c r="B214" t="s">
        <v>1024</v>
      </c>
      <c r="F214">
        <v>2</v>
      </c>
      <c r="H214">
        <v>33</v>
      </c>
      <c r="J214" t="str">
        <f t="shared" si="9"/>
        <v>SDH150233</v>
      </c>
      <c r="K214">
        <v>615</v>
      </c>
      <c r="M214" s="340"/>
      <c r="N214" t="s">
        <v>1024</v>
      </c>
      <c r="O214">
        <v>2</v>
      </c>
      <c r="P214">
        <v>33</v>
      </c>
      <c r="Q214" s="183" t="str">
        <f t="shared" si="10"/>
        <v>SDH150233</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10000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s="131"/>
      <c r="DZ214" s="340"/>
      <c r="EA214" t="s">
        <v>1024</v>
      </c>
      <c r="EB214">
        <v>2</v>
      </c>
      <c r="EC214">
        <v>33</v>
      </c>
      <c r="ED214" s="183" t="str">
        <f t="shared" si="11"/>
        <v>SDH150233</v>
      </c>
      <c r="EE214">
        <v>10000</v>
      </c>
      <c r="EF214">
        <v>10000</v>
      </c>
      <c r="EG214">
        <v>10000</v>
      </c>
      <c r="EH214">
        <v>10000</v>
      </c>
      <c r="EI214">
        <v>10000</v>
      </c>
      <c r="EJ214">
        <v>10000</v>
      </c>
      <c r="EK214">
        <v>10000</v>
      </c>
      <c r="EL214">
        <v>10000</v>
      </c>
      <c r="EM214">
        <v>10000</v>
      </c>
      <c r="EN214">
        <v>10000</v>
      </c>
      <c r="EO214">
        <v>10000</v>
      </c>
      <c r="EP214">
        <v>10000</v>
      </c>
      <c r="EQ214">
        <v>10000</v>
      </c>
      <c r="ER214">
        <v>10000</v>
      </c>
      <c r="ES214">
        <v>10000</v>
      </c>
      <c r="ET214">
        <v>10000</v>
      </c>
      <c r="EU214">
        <v>10000</v>
      </c>
      <c r="EV214">
        <v>10000</v>
      </c>
      <c r="EW214">
        <v>10000</v>
      </c>
      <c r="EX214">
        <v>10000</v>
      </c>
      <c r="EY214">
        <v>10000</v>
      </c>
      <c r="EZ214">
        <v>10000</v>
      </c>
      <c r="FA214">
        <v>10000</v>
      </c>
      <c r="FB214">
        <v>10000</v>
      </c>
      <c r="FC214">
        <v>10000</v>
      </c>
      <c r="FD214">
        <v>10000</v>
      </c>
      <c r="FE214">
        <v>10000</v>
      </c>
      <c r="FF214">
        <v>10000</v>
      </c>
      <c r="FG214">
        <v>10000</v>
      </c>
      <c r="FH214">
        <v>10000</v>
      </c>
      <c r="FI214">
        <v>0</v>
      </c>
      <c r="FJ214">
        <v>0</v>
      </c>
      <c r="FK214">
        <v>0</v>
      </c>
      <c r="FL214">
        <v>0</v>
      </c>
      <c r="FM214">
        <v>0</v>
      </c>
      <c r="FN214">
        <v>0</v>
      </c>
      <c r="FO214">
        <v>0</v>
      </c>
      <c r="FP214">
        <v>0</v>
      </c>
      <c r="FQ214">
        <v>0</v>
      </c>
      <c r="FR214">
        <v>0</v>
      </c>
      <c r="FS214">
        <v>0</v>
      </c>
      <c r="FT214">
        <v>0</v>
      </c>
      <c r="FU214">
        <v>0</v>
      </c>
      <c r="FV214">
        <v>0</v>
      </c>
      <c r="FW214">
        <v>0</v>
      </c>
      <c r="FX214">
        <v>0</v>
      </c>
      <c r="FY214">
        <v>0</v>
      </c>
      <c r="FZ214">
        <v>0</v>
      </c>
      <c r="GA214">
        <v>0</v>
      </c>
      <c r="GB214">
        <v>0</v>
      </c>
      <c r="GC214">
        <v>0</v>
      </c>
      <c r="GD214">
        <v>0</v>
      </c>
      <c r="GE214">
        <v>0</v>
      </c>
      <c r="GF214">
        <v>0</v>
      </c>
      <c r="GG214">
        <v>0</v>
      </c>
      <c r="GH214">
        <v>0</v>
      </c>
      <c r="GI214">
        <v>0</v>
      </c>
      <c r="GJ214">
        <v>0</v>
      </c>
      <c r="GK214">
        <v>0</v>
      </c>
      <c r="GL214">
        <v>0</v>
      </c>
      <c r="GM214">
        <v>0</v>
      </c>
      <c r="GN214">
        <v>0</v>
      </c>
      <c r="GO214">
        <v>0</v>
      </c>
      <c r="GP214">
        <v>0</v>
      </c>
      <c r="GQ214">
        <v>0</v>
      </c>
      <c r="GR214">
        <v>0</v>
      </c>
      <c r="GS214">
        <v>0</v>
      </c>
      <c r="GT214">
        <v>0</v>
      </c>
      <c r="GU214">
        <v>0</v>
      </c>
      <c r="GV214">
        <v>0</v>
      </c>
      <c r="GW214">
        <v>0</v>
      </c>
      <c r="GX214">
        <v>0</v>
      </c>
      <c r="GY214">
        <v>0</v>
      </c>
      <c r="GZ214">
        <v>0</v>
      </c>
      <c r="HA214">
        <v>0</v>
      </c>
      <c r="HB214">
        <v>0</v>
      </c>
      <c r="HC214">
        <v>0</v>
      </c>
      <c r="HD214">
        <v>0</v>
      </c>
      <c r="HE214">
        <v>0</v>
      </c>
      <c r="HF214">
        <v>0</v>
      </c>
      <c r="HG214">
        <v>0</v>
      </c>
      <c r="HH214">
        <v>0</v>
      </c>
      <c r="HI214">
        <v>0</v>
      </c>
      <c r="HJ214">
        <v>0</v>
      </c>
      <c r="HK214">
        <v>0</v>
      </c>
      <c r="HL214">
        <v>0</v>
      </c>
      <c r="HM214">
        <v>0</v>
      </c>
      <c r="HN214">
        <v>0</v>
      </c>
      <c r="HO214">
        <v>0</v>
      </c>
      <c r="HP214">
        <v>0</v>
      </c>
      <c r="HQ214">
        <v>0</v>
      </c>
      <c r="HR214">
        <v>0</v>
      </c>
      <c r="HS214">
        <v>0</v>
      </c>
      <c r="HT214">
        <v>0</v>
      </c>
      <c r="HU214">
        <v>0</v>
      </c>
      <c r="HV214">
        <v>0</v>
      </c>
      <c r="HW214">
        <v>0</v>
      </c>
      <c r="HX214">
        <v>0</v>
      </c>
      <c r="HY214">
        <v>0</v>
      </c>
      <c r="HZ214">
        <v>0</v>
      </c>
      <c r="IA214">
        <v>0</v>
      </c>
      <c r="IB214">
        <v>0</v>
      </c>
      <c r="IC214">
        <v>0</v>
      </c>
      <c r="ID214">
        <v>0</v>
      </c>
      <c r="IE214">
        <v>0</v>
      </c>
      <c r="IF214">
        <v>0</v>
      </c>
      <c r="IG214">
        <v>0</v>
      </c>
      <c r="IH214">
        <v>0</v>
      </c>
      <c r="II214">
        <v>0</v>
      </c>
      <c r="IJ214">
        <v>0</v>
      </c>
      <c r="IK214">
        <v>0</v>
      </c>
    </row>
    <row r="215" spans="1:245" hidden="1">
      <c r="A215" s="340"/>
      <c r="B215" t="s">
        <v>1024</v>
      </c>
      <c r="F215">
        <v>2</v>
      </c>
      <c r="H215">
        <v>34</v>
      </c>
      <c r="J215" t="str">
        <f t="shared" si="9"/>
        <v>SDH150234</v>
      </c>
      <c r="K215">
        <v>615</v>
      </c>
      <c r="M215" s="340"/>
      <c r="N215" t="s">
        <v>1024</v>
      </c>
      <c r="O215">
        <v>2</v>
      </c>
      <c r="P215">
        <v>34</v>
      </c>
      <c r="Q215" s="183" t="str">
        <f t="shared" si="10"/>
        <v>SDH150234</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10000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s="131"/>
      <c r="DZ215" s="340"/>
      <c r="EA215" t="s">
        <v>1024</v>
      </c>
      <c r="EB215">
        <v>2</v>
      </c>
      <c r="EC215">
        <v>34</v>
      </c>
      <c r="ED215" s="183" t="str">
        <f t="shared" si="11"/>
        <v>SDH150234</v>
      </c>
      <c r="EE215">
        <v>10000</v>
      </c>
      <c r="EF215">
        <v>10000</v>
      </c>
      <c r="EG215">
        <v>10000</v>
      </c>
      <c r="EH215">
        <v>10000</v>
      </c>
      <c r="EI215">
        <v>10000</v>
      </c>
      <c r="EJ215">
        <v>10000</v>
      </c>
      <c r="EK215">
        <v>10000</v>
      </c>
      <c r="EL215">
        <v>10000</v>
      </c>
      <c r="EM215">
        <v>10000</v>
      </c>
      <c r="EN215">
        <v>10000</v>
      </c>
      <c r="EO215">
        <v>10000</v>
      </c>
      <c r="EP215">
        <v>10000</v>
      </c>
      <c r="EQ215">
        <v>10000</v>
      </c>
      <c r="ER215">
        <v>10000</v>
      </c>
      <c r="ES215">
        <v>10000</v>
      </c>
      <c r="ET215">
        <v>10000</v>
      </c>
      <c r="EU215">
        <v>10000</v>
      </c>
      <c r="EV215">
        <v>10000</v>
      </c>
      <c r="EW215">
        <v>10000</v>
      </c>
      <c r="EX215">
        <v>10000</v>
      </c>
      <c r="EY215">
        <v>10000</v>
      </c>
      <c r="EZ215">
        <v>10000</v>
      </c>
      <c r="FA215">
        <v>10000</v>
      </c>
      <c r="FB215">
        <v>10000</v>
      </c>
      <c r="FC215">
        <v>10000</v>
      </c>
      <c r="FD215">
        <v>10000</v>
      </c>
      <c r="FE215">
        <v>10000</v>
      </c>
      <c r="FF215">
        <v>10000</v>
      </c>
      <c r="FG215">
        <v>10000</v>
      </c>
      <c r="FH215">
        <v>10000</v>
      </c>
      <c r="FI215">
        <v>0</v>
      </c>
      <c r="FJ215">
        <v>0</v>
      </c>
      <c r="FK215">
        <v>0</v>
      </c>
      <c r="FL215">
        <v>0</v>
      </c>
      <c r="FM215">
        <v>0</v>
      </c>
      <c r="FN215">
        <v>0</v>
      </c>
      <c r="FO215">
        <v>0</v>
      </c>
      <c r="FP215">
        <v>0</v>
      </c>
      <c r="FQ215">
        <v>0</v>
      </c>
      <c r="FR215">
        <v>0</v>
      </c>
      <c r="FS215">
        <v>0</v>
      </c>
      <c r="FT215">
        <v>0</v>
      </c>
      <c r="FU215">
        <v>0</v>
      </c>
      <c r="FV215">
        <v>0</v>
      </c>
      <c r="FW215">
        <v>0</v>
      </c>
      <c r="FX215">
        <v>0</v>
      </c>
      <c r="FY215">
        <v>0</v>
      </c>
      <c r="FZ215">
        <v>0</v>
      </c>
      <c r="GA215">
        <v>0</v>
      </c>
      <c r="GB215">
        <v>0</v>
      </c>
      <c r="GC215">
        <v>0</v>
      </c>
      <c r="GD215">
        <v>0</v>
      </c>
      <c r="GE215">
        <v>0</v>
      </c>
      <c r="GF215">
        <v>0</v>
      </c>
      <c r="GG215">
        <v>0</v>
      </c>
      <c r="GH215">
        <v>0</v>
      </c>
      <c r="GI215">
        <v>0</v>
      </c>
      <c r="GJ215">
        <v>0</v>
      </c>
      <c r="GK215">
        <v>0</v>
      </c>
      <c r="GL215">
        <v>0</v>
      </c>
      <c r="GM215">
        <v>0</v>
      </c>
      <c r="GN215">
        <v>0</v>
      </c>
      <c r="GO215">
        <v>0</v>
      </c>
      <c r="GP215">
        <v>0</v>
      </c>
      <c r="GQ215">
        <v>0</v>
      </c>
      <c r="GR215">
        <v>0</v>
      </c>
      <c r="GS215">
        <v>0</v>
      </c>
      <c r="GT215">
        <v>0</v>
      </c>
      <c r="GU215">
        <v>0</v>
      </c>
      <c r="GV215">
        <v>0</v>
      </c>
      <c r="GW215">
        <v>0</v>
      </c>
      <c r="GX215">
        <v>0</v>
      </c>
      <c r="GY215">
        <v>0</v>
      </c>
      <c r="GZ215">
        <v>0</v>
      </c>
      <c r="HA215">
        <v>0</v>
      </c>
      <c r="HB215">
        <v>0</v>
      </c>
      <c r="HC215">
        <v>0</v>
      </c>
      <c r="HD215">
        <v>0</v>
      </c>
      <c r="HE215">
        <v>0</v>
      </c>
      <c r="HF215">
        <v>0</v>
      </c>
      <c r="HG215">
        <v>0</v>
      </c>
      <c r="HH215">
        <v>0</v>
      </c>
      <c r="HI215">
        <v>0</v>
      </c>
      <c r="HJ215">
        <v>0</v>
      </c>
      <c r="HK215">
        <v>0</v>
      </c>
      <c r="HL215">
        <v>0</v>
      </c>
      <c r="HM215">
        <v>0</v>
      </c>
      <c r="HN215">
        <v>0</v>
      </c>
      <c r="HO215">
        <v>0</v>
      </c>
      <c r="HP215">
        <v>0</v>
      </c>
      <c r="HQ215">
        <v>0</v>
      </c>
      <c r="HR215">
        <v>0</v>
      </c>
      <c r="HS215">
        <v>0</v>
      </c>
      <c r="HT215">
        <v>0</v>
      </c>
      <c r="HU215">
        <v>0</v>
      </c>
      <c r="HV215">
        <v>0</v>
      </c>
      <c r="HW215">
        <v>0</v>
      </c>
      <c r="HX215">
        <v>0</v>
      </c>
      <c r="HY215">
        <v>0</v>
      </c>
      <c r="HZ215">
        <v>0</v>
      </c>
      <c r="IA215">
        <v>0</v>
      </c>
      <c r="IB215">
        <v>0</v>
      </c>
      <c r="IC215">
        <v>0</v>
      </c>
      <c r="ID215">
        <v>0</v>
      </c>
      <c r="IE215">
        <v>0</v>
      </c>
      <c r="IF215">
        <v>0</v>
      </c>
      <c r="IG215">
        <v>0</v>
      </c>
      <c r="IH215">
        <v>0</v>
      </c>
      <c r="II215">
        <v>0</v>
      </c>
      <c r="IJ215">
        <v>0</v>
      </c>
      <c r="IK215">
        <v>0</v>
      </c>
    </row>
    <row r="216" spans="1:245" hidden="1">
      <c r="A216" s="340"/>
      <c r="B216" t="s">
        <v>1024</v>
      </c>
      <c r="F216">
        <v>2</v>
      </c>
      <c r="H216">
        <v>35</v>
      </c>
      <c r="J216" t="str">
        <f t="shared" si="9"/>
        <v>SDH150235</v>
      </c>
      <c r="K216">
        <v>620</v>
      </c>
      <c r="M216" s="340"/>
      <c r="N216" t="s">
        <v>1024</v>
      </c>
      <c r="O216">
        <v>2</v>
      </c>
      <c r="P216">
        <v>35</v>
      </c>
      <c r="Q216" s="183" t="str">
        <f t="shared" si="10"/>
        <v>SDH150235</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10000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s="131"/>
      <c r="DZ216" s="340"/>
      <c r="EA216" t="s">
        <v>1024</v>
      </c>
      <c r="EB216">
        <v>2</v>
      </c>
      <c r="EC216">
        <v>35</v>
      </c>
      <c r="ED216" s="183" t="str">
        <f t="shared" si="11"/>
        <v>SDH150235</v>
      </c>
      <c r="EE216">
        <v>10000</v>
      </c>
      <c r="EF216">
        <v>10000</v>
      </c>
      <c r="EG216">
        <v>10000</v>
      </c>
      <c r="EH216">
        <v>10000</v>
      </c>
      <c r="EI216">
        <v>10000</v>
      </c>
      <c r="EJ216">
        <v>10000</v>
      </c>
      <c r="EK216">
        <v>10000</v>
      </c>
      <c r="EL216">
        <v>10000</v>
      </c>
      <c r="EM216">
        <v>10000</v>
      </c>
      <c r="EN216">
        <v>10000</v>
      </c>
      <c r="EO216">
        <v>10000</v>
      </c>
      <c r="EP216">
        <v>10000</v>
      </c>
      <c r="EQ216">
        <v>10000</v>
      </c>
      <c r="ER216">
        <v>10000</v>
      </c>
      <c r="ES216">
        <v>10000</v>
      </c>
      <c r="ET216">
        <v>10000</v>
      </c>
      <c r="EU216">
        <v>10000</v>
      </c>
      <c r="EV216">
        <v>10000</v>
      </c>
      <c r="EW216">
        <v>10000</v>
      </c>
      <c r="EX216">
        <v>10000</v>
      </c>
      <c r="EY216">
        <v>10000</v>
      </c>
      <c r="EZ216">
        <v>10000</v>
      </c>
      <c r="FA216">
        <v>10000</v>
      </c>
      <c r="FB216">
        <v>10000</v>
      </c>
      <c r="FC216">
        <v>10000</v>
      </c>
      <c r="FD216">
        <v>10000</v>
      </c>
      <c r="FE216">
        <v>10000</v>
      </c>
      <c r="FF216">
        <v>10000</v>
      </c>
      <c r="FG216">
        <v>10000</v>
      </c>
      <c r="FH216">
        <v>10000</v>
      </c>
      <c r="FI216">
        <v>0</v>
      </c>
      <c r="FJ216">
        <v>0</v>
      </c>
      <c r="FK216">
        <v>0</v>
      </c>
      <c r="FL216">
        <v>0</v>
      </c>
      <c r="FM216">
        <v>0</v>
      </c>
      <c r="FN216">
        <v>0</v>
      </c>
      <c r="FO216">
        <v>0</v>
      </c>
      <c r="FP216">
        <v>0</v>
      </c>
      <c r="FQ216">
        <v>0</v>
      </c>
      <c r="FR216">
        <v>0</v>
      </c>
      <c r="FS216">
        <v>0</v>
      </c>
      <c r="FT216">
        <v>0</v>
      </c>
      <c r="FU216">
        <v>0</v>
      </c>
      <c r="FV216">
        <v>0</v>
      </c>
      <c r="FW216">
        <v>0</v>
      </c>
      <c r="FX216">
        <v>0</v>
      </c>
      <c r="FY216">
        <v>0</v>
      </c>
      <c r="FZ216">
        <v>0</v>
      </c>
      <c r="GA216">
        <v>0</v>
      </c>
      <c r="GB216">
        <v>0</v>
      </c>
      <c r="GC216">
        <v>0</v>
      </c>
      <c r="GD216">
        <v>0</v>
      </c>
      <c r="GE216">
        <v>0</v>
      </c>
      <c r="GF216">
        <v>0</v>
      </c>
      <c r="GG216">
        <v>0</v>
      </c>
      <c r="GH216">
        <v>0</v>
      </c>
      <c r="GI216">
        <v>0</v>
      </c>
      <c r="GJ216">
        <v>0</v>
      </c>
      <c r="GK216">
        <v>0</v>
      </c>
      <c r="GL216">
        <v>0</v>
      </c>
      <c r="GM216">
        <v>0</v>
      </c>
      <c r="GN216">
        <v>0</v>
      </c>
      <c r="GO216">
        <v>0</v>
      </c>
      <c r="GP216">
        <v>0</v>
      </c>
      <c r="GQ216">
        <v>0</v>
      </c>
      <c r="GR216">
        <v>0</v>
      </c>
      <c r="GS216">
        <v>0</v>
      </c>
      <c r="GT216">
        <v>0</v>
      </c>
      <c r="GU216">
        <v>0</v>
      </c>
      <c r="GV216">
        <v>0</v>
      </c>
      <c r="GW216">
        <v>0</v>
      </c>
      <c r="GX216">
        <v>0</v>
      </c>
      <c r="GY216">
        <v>0</v>
      </c>
      <c r="GZ216">
        <v>0</v>
      </c>
      <c r="HA216">
        <v>0</v>
      </c>
      <c r="HB216">
        <v>0</v>
      </c>
      <c r="HC216">
        <v>0</v>
      </c>
      <c r="HD216">
        <v>0</v>
      </c>
      <c r="HE216">
        <v>0</v>
      </c>
      <c r="HF216">
        <v>0</v>
      </c>
      <c r="HG216">
        <v>0</v>
      </c>
      <c r="HH216">
        <v>0</v>
      </c>
      <c r="HI216">
        <v>0</v>
      </c>
      <c r="HJ216">
        <v>0</v>
      </c>
      <c r="HK216">
        <v>0</v>
      </c>
      <c r="HL216">
        <v>0</v>
      </c>
      <c r="HM216">
        <v>0</v>
      </c>
      <c r="HN216">
        <v>0</v>
      </c>
      <c r="HO216">
        <v>0</v>
      </c>
      <c r="HP216">
        <v>0</v>
      </c>
      <c r="HQ216">
        <v>0</v>
      </c>
      <c r="HR216">
        <v>0</v>
      </c>
      <c r="HS216">
        <v>0</v>
      </c>
      <c r="HT216">
        <v>0</v>
      </c>
      <c r="HU216">
        <v>0</v>
      </c>
      <c r="HV216">
        <v>0</v>
      </c>
      <c r="HW216">
        <v>0</v>
      </c>
      <c r="HX216">
        <v>0</v>
      </c>
      <c r="HY216">
        <v>0</v>
      </c>
      <c r="HZ216">
        <v>0</v>
      </c>
      <c r="IA216">
        <v>0</v>
      </c>
      <c r="IB216">
        <v>0</v>
      </c>
      <c r="IC216">
        <v>0</v>
      </c>
      <c r="ID216">
        <v>0</v>
      </c>
      <c r="IE216">
        <v>0</v>
      </c>
      <c r="IF216">
        <v>0</v>
      </c>
      <c r="IG216">
        <v>0</v>
      </c>
      <c r="IH216">
        <v>0</v>
      </c>
      <c r="II216">
        <v>0</v>
      </c>
      <c r="IJ216">
        <v>0</v>
      </c>
      <c r="IK216">
        <v>0</v>
      </c>
    </row>
    <row r="217" spans="1:245" hidden="1">
      <c r="A217" s="340"/>
      <c r="B217" t="s">
        <v>1024</v>
      </c>
      <c r="F217">
        <v>2</v>
      </c>
      <c r="H217">
        <v>36</v>
      </c>
      <c r="J217" t="str">
        <f t="shared" si="9"/>
        <v>SDH150236</v>
      </c>
      <c r="K217">
        <v>620</v>
      </c>
      <c r="M217" s="340"/>
      <c r="N217" t="s">
        <v>1024</v>
      </c>
      <c r="O217">
        <v>2</v>
      </c>
      <c r="P217">
        <v>36</v>
      </c>
      <c r="Q217" s="183" t="str">
        <f t="shared" si="10"/>
        <v>SDH150236</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10000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s="131"/>
      <c r="DZ217" s="340"/>
      <c r="EA217" t="s">
        <v>1024</v>
      </c>
      <c r="EB217">
        <v>2</v>
      </c>
      <c r="EC217">
        <v>36</v>
      </c>
      <c r="ED217" s="183" t="str">
        <f t="shared" si="11"/>
        <v>SDH150236</v>
      </c>
      <c r="EE217">
        <v>10000</v>
      </c>
      <c r="EF217">
        <v>10000</v>
      </c>
      <c r="EG217">
        <v>10000</v>
      </c>
      <c r="EH217">
        <v>10000</v>
      </c>
      <c r="EI217">
        <v>10000</v>
      </c>
      <c r="EJ217">
        <v>10000</v>
      </c>
      <c r="EK217">
        <v>10000</v>
      </c>
      <c r="EL217">
        <v>10000</v>
      </c>
      <c r="EM217">
        <v>10000</v>
      </c>
      <c r="EN217">
        <v>10000</v>
      </c>
      <c r="EO217">
        <v>10000</v>
      </c>
      <c r="EP217">
        <v>10000</v>
      </c>
      <c r="EQ217">
        <v>10000</v>
      </c>
      <c r="ER217">
        <v>10000</v>
      </c>
      <c r="ES217">
        <v>10000</v>
      </c>
      <c r="ET217">
        <v>10000</v>
      </c>
      <c r="EU217">
        <v>10000</v>
      </c>
      <c r="EV217">
        <v>10000</v>
      </c>
      <c r="EW217">
        <v>10000</v>
      </c>
      <c r="EX217">
        <v>10000</v>
      </c>
      <c r="EY217">
        <v>10000</v>
      </c>
      <c r="EZ217">
        <v>10000</v>
      </c>
      <c r="FA217">
        <v>10000</v>
      </c>
      <c r="FB217">
        <v>10000</v>
      </c>
      <c r="FC217">
        <v>10000</v>
      </c>
      <c r="FD217">
        <v>10000</v>
      </c>
      <c r="FE217">
        <v>10000</v>
      </c>
      <c r="FF217">
        <v>10000</v>
      </c>
      <c r="FG217">
        <v>10000</v>
      </c>
      <c r="FH217">
        <v>10000</v>
      </c>
      <c r="FI217">
        <v>0</v>
      </c>
      <c r="FJ217">
        <v>0</v>
      </c>
      <c r="FK217">
        <v>0</v>
      </c>
      <c r="FL217">
        <v>0</v>
      </c>
      <c r="FM217">
        <v>0</v>
      </c>
      <c r="FN217">
        <v>0</v>
      </c>
      <c r="FO217">
        <v>0</v>
      </c>
      <c r="FP217">
        <v>0</v>
      </c>
      <c r="FQ217">
        <v>0</v>
      </c>
      <c r="FR217">
        <v>0</v>
      </c>
      <c r="FS217">
        <v>0</v>
      </c>
      <c r="FT217">
        <v>0</v>
      </c>
      <c r="FU217">
        <v>0</v>
      </c>
      <c r="FV217">
        <v>0</v>
      </c>
      <c r="FW217">
        <v>0</v>
      </c>
      <c r="FX217">
        <v>0</v>
      </c>
      <c r="FY217">
        <v>0</v>
      </c>
      <c r="FZ217">
        <v>0</v>
      </c>
      <c r="GA217">
        <v>0</v>
      </c>
      <c r="GB217">
        <v>0</v>
      </c>
      <c r="GC217">
        <v>0</v>
      </c>
      <c r="GD217">
        <v>0</v>
      </c>
      <c r="GE217">
        <v>0</v>
      </c>
      <c r="GF217">
        <v>0</v>
      </c>
      <c r="GG217">
        <v>0</v>
      </c>
      <c r="GH217">
        <v>0</v>
      </c>
      <c r="GI217">
        <v>0</v>
      </c>
      <c r="GJ217">
        <v>0</v>
      </c>
      <c r="GK217">
        <v>0</v>
      </c>
      <c r="GL217">
        <v>0</v>
      </c>
      <c r="GM217">
        <v>0</v>
      </c>
      <c r="GN217">
        <v>0</v>
      </c>
      <c r="GO217">
        <v>0</v>
      </c>
      <c r="GP217">
        <v>0</v>
      </c>
      <c r="GQ217">
        <v>0</v>
      </c>
      <c r="GR217">
        <v>0</v>
      </c>
      <c r="GS217">
        <v>0</v>
      </c>
      <c r="GT217">
        <v>0</v>
      </c>
      <c r="GU217">
        <v>0</v>
      </c>
      <c r="GV217">
        <v>0</v>
      </c>
      <c r="GW217">
        <v>0</v>
      </c>
      <c r="GX217">
        <v>0</v>
      </c>
      <c r="GY217">
        <v>0</v>
      </c>
      <c r="GZ217">
        <v>0</v>
      </c>
      <c r="HA217">
        <v>0</v>
      </c>
      <c r="HB217">
        <v>0</v>
      </c>
      <c r="HC217">
        <v>0</v>
      </c>
      <c r="HD217">
        <v>0</v>
      </c>
      <c r="HE217">
        <v>0</v>
      </c>
      <c r="HF217">
        <v>0</v>
      </c>
      <c r="HG217">
        <v>0</v>
      </c>
      <c r="HH217">
        <v>0</v>
      </c>
      <c r="HI217">
        <v>0</v>
      </c>
      <c r="HJ217">
        <v>0</v>
      </c>
      <c r="HK217">
        <v>0</v>
      </c>
      <c r="HL217">
        <v>0</v>
      </c>
      <c r="HM217">
        <v>0</v>
      </c>
      <c r="HN217">
        <v>0</v>
      </c>
      <c r="HO217">
        <v>0</v>
      </c>
      <c r="HP217">
        <v>0</v>
      </c>
      <c r="HQ217">
        <v>0</v>
      </c>
      <c r="HR217">
        <v>0</v>
      </c>
      <c r="HS217">
        <v>0</v>
      </c>
      <c r="HT217">
        <v>0</v>
      </c>
      <c r="HU217">
        <v>0</v>
      </c>
      <c r="HV217">
        <v>0</v>
      </c>
      <c r="HW217">
        <v>0</v>
      </c>
      <c r="HX217">
        <v>0</v>
      </c>
      <c r="HY217">
        <v>0</v>
      </c>
      <c r="HZ217">
        <v>0</v>
      </c>
      <c r="IA217">
        <v>0</v>
      </c>
      <c r="IB217">
        <v>0</v>
      </c>
      <c r="IC217">
        <v>0</v>
      </c>
      <c r="ID217">
        <v>0</v>
      </c>
      <c r="IE217">
        <v>0</v>
      </c>
      <c r="IF217">
        <v>0</v>
      </c>
      <c r="IG217">
        <v>0</v>
      </c>
      <c r="IH217">
        <v>0</v>
      </c>
      <c r="II217">
        <v>0</v>
      </c>
      <c r="IJ217">
        <v>0</v>
      </c>
      <c r="IK217">
        <v>0</v>
      </c>
    </row>
    <row r="218" spans="1:245" hidden="1">
      <c r="A218" s="340"/>
      <c r="B218" t="s">
        <v>1024</v>
      </c>
      <c r="F218">
        <v>2</v>
      </c>
      <c r="H218">
        <v>37</v>
      </c>
      <c r="J218" t="str">
        <f t="shared" si="9"/>
        <v>SDH150237</v>
      </c>
      <c r="K218">
        <v>625</v>
      </c>
      <c r="M218" s="340"/>
      <c r="N218" t="s">
        <v>1024</v>
      </c>
      <c r="O218">
        <v>2</v>
      </c>
      <c r="P218">
        <v>37</v>
      </c>
      <c r="Q218" s="183" t="str">
        <f t="shared" si="10"/>
        <v>SDH150237</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10000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s="131"/>
      <c r="DZ218" s="340"/>
      <c r="EA218" t="s">
        <v>1024</v>
      </c>
      <c r="EB218">
        <v>2</v>
      </c>
      <c r="EC218">
        <v>37</v>
      </c>
      <c r="ED218" s="183" t="str">
        <f t="shared" si="11"/>
        <v>SDH150237</v>
      </c>
      <c r="EE218">
        <v>10000</v>
      </c>
      <c r="EF218">
        <v>10000</v>
      </c>
      <c r="EG218">
        <v>10000</v>
      </c>
      <c r="EH218">
        <v>10000</v>
      </c>
      <c r="EI218">
        <v>10000</v>
      </c>
      <c r="EJ218">
        <v>10000</v>
      </c>
      <c r="EK218">
        <v>10000</v>
      </c>
      <c r="EL218">
        <v>10000</v>
      </c>
      <c r="EM218">
        <v>10000</v>
      </c>
      <c r="EN218">
        <v>10000</v>
      </c>
      <c r="EO218">
        <v>10000</v>
      </c>
      <c r="EP218">
        <v>10000</v>
      </c>
      <c r="EQ218">
        <v>10000</v>
      </c>
      <c r="ER218">
        <v>10000</v>
      </c>
      <c r="ES218">
        <v>10000</v>
      </c>
      <c r="ET218">
        <v>10000</v>
      </c>
      <c r="EU218">
        <v>10000</v>
      </c>
      <c r="EV218">
        <v>10000</v>
      </c>
      <c r="EW218">
        <v>10000</v>
      </c>
      <c r="EX218">
        <v>10000</v>
      </c>
      <c r="EY218">
        <v>10000</v>
      </c>
      <c r="EZ218">
        <v>10000</v>
      </c>
      <c r="FA218">
        <v>10000</v>
      </c>
      <c r="FB218">
        <v>10000</v>
      </c>
      <c r="FC218">
        <v>10000</v>
      </c>
      <c r="FD218">
        <v>10000</v>
      </c>
      <c r="FE218">
        <v>10000</v>
      </c>
      <c r="FF218">
        <v>10000</v>
      </c>
      <c r="FG218">
        <v>10000</v>
      </c>
      <c r="FH218">
        <v>10000</v>
      </c>
      <c r="FI218">
        <v>0</v>
      </c>
      <c r="FJ218">
        <v>0</v>
      </c>
      <c r="FK218">
        <v>0</v>
      </c>
      <c r="FL218">
        <v>0</v>
      </c>
      <c r="FM218">
        <v>0</v>
      </c>
      <c r="FN218">
        <v>0</v>
      </c>
      <c r="FO218">
        <v>0</v>
      </c>
      <c r="FP218">
        <v>0</v>
      </c>
      <c r="FQ218">
        <v>0</v>
      </c>
      <c r="FR218">
        <v>0</v>
      </c>
      <c r="FS218">
        <v>0</v>
      </c>
      <c r="FT218">
        <v>0</v>
      </c>
      <c r="FU218">
        <v>0</v>
      </c>
      <c r="FV218">
        <v>0</v>
      </c>
      <c r="FW218">
        <v>0</v>
      </c>
      <c r="FX218">
        <v>0</v>
      </c>
      <c r="FY218">
        <v>0</v>
      </c>
      <c r="FZ218">
        <v>0</v>
      </c>
      <c r="GA218">
        <v>0</v>
      </c>
      <c r="GB218">
        <v>0</v>
      </c>
      <c r="GC218">
        <v>0</v>
      </c>
      <c r="GD218">
        <v>0</v>
      </c>
      <c r="GE218">
        <v>0</v>
      </c>
      <c r="GF218">
        <v>0</v>
      </c>
      <c r="GG218">
        <v>0</v>
      </c>
      <c r="GH218">
        <v>0</v>
      </c>
      <c r="GI218">
        <v>0</v>
      </c>
      <c r="GJ218">
        <v>0</v>
      </c>
      <c r="GK218">
        <v>0</v>
      </c>
      <c r="GL218">
        <v>0</v>
      </c>
      <c r="GM218">
        <v>0</v>
      </c>
      <c r="GN218">
        <v>0</v>
      </c>
      <c r="GO218">
        <v>0</v>
      </c>
      <c r="GP218">
        <v>0</v>
      </c>
      <c r="GQ218">
        <v>0</v>
      </c>
      <c r="GR218">
        <v>0</v>
      </c>
      <c r="GS218">
        <v>0</v>
      </c>
      <c r="GT218">
        <v>0</v>
      </c>
      <c r="GU218">
        <v>0</v>
      </c>
      <c r="GV218">
        <v>0</v>
      </c>
      <c r="GW218">
        <v>0</v>
      </c>
      <c r="GX218">
        <v>0</v>
      </c>
      <c r="GY218">
        <v>0</v>
      </c>
      <c r="GZ218">
        <v>0</v>
      </c>
      <c r="HA218">
        <v>0</v>
      </c>
      <c r="HB218">
        <v>0</v>
      </c>
      <c r="HC218">
        <v>0</v>
      </c>
      <c r="HD218">
        <v>0</v>
      </c>
      <c r="HE218">
        <v>0</v>
      </c>
      <c r="HF218">
        <v>0</v>
      </c>
      <c r="HG218">
        <v>0</v>
      </c>
      <c r="HH218">
        <v>0</v>
      </c>
      <c r="HI218">
        <v>0</v>
      </c>
      <c r="HJ218">
        <v>0</v>
      </c>
      <c r="HK218">
        <v>0</v>
      </c>
      <c r="HL218">
        <v>0</v>
      </c>
      <c r="HM218">
        <v>0</v>
      </c>
      <c r="HN218">
        <v>0</v>
      </c>
      <c r="HO218">
        <v>0</v>
      </c>
      <c r="HP218">
        <v>0</v>
      </c>
      <c r="HQ218">
        <v>0</v>
      </c>
      <c r="HR218">
        <v>0</v>
      </c>
      <c r="HS218">
        <v>0</v>
      </c>
      <c r="HT218">
        <v>0</v>
      </c>
      <c r="HU218">
        <v>0</v>
      </c>
      <c r="HV218">
        <v>0</v>
      </c>
      <c r="HW218">
        <v>0</v>
      </c>
      <c r="HX218">
        <v>0</v>
      </c>
      <c r="HY218">
        <v>0</v>
      </c>
      <c r="HZ218">
        <v>0</v>
      </c>
      <c r="IA218">
        <v>0</v>
      </c>
      <c r="IB218">
        <v>0</v>
      </c>
      <c r="IC218">
        <v>0</v>
      </c>
      <c r="ID218">
        <v>0</v>
      </c>
      <c r="IE218">
        <v>0</v>
      </c>
      <c r="IF218">
        <v>0</v>
      </c>
      <c r="IG218">
        <v>0</v>
      </c>
      <c r="IH218">
        <v>0</v>
      </c>
      <c r="II218">
        <v>0</v>
      </c>
      <c r="IJ218">
        <v>0</v>
      </c>
      <c r="IK218">
        <v>0</v>
      </c>
    </row>
    <row r="219" spans="1:245" hidden="1">
      <c r="A219" s="340"/>
      <c r="B219" t="s">
        <v>1024</v>
      </c>
      <c r="F219">
        <v>2</v>
      </c>
      <c r="H219">
        <v>38</v>
      </c>
      <c r="J219" t="str">
        <f t="shared" si="9"/>
        <v>SDH150238</v>
      </c>
      <c r="K219">
        <v>625</v>
      </c>
      <c r="M219" s="340"/>
      <c r="N219" t="s">
        <v>1024</v>
      </c>
      <c r="O219">
        <v>2</v>
      </c>
      <c r="P219">
        <v>38</v>
      </c>
      <c r="Q219" s="183" t="str">
        <f t="shared" si="10"/>
        <v>SDH150238</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10000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s="131"/>
      <c r="DZ219" s="340"/>
      <c r="EA219" t="s">
        <v>1024</v>
      </c>
      <c r="EB219">
        <v>2</v>
      </c>
      <c r="EC219">
        <v>38</v>
      </c>
      <c r="ED219" s="183" t="str">
        <f t="shared" si="11"/>
        <v>SDH150238</v>
      </c>
      <c r="EE219">
        <v>10000</v>
      </c>
      <c r="EF219">
        <v>10000</v>
      </c>
      <c r="EG219">
        <v>10000</v>
      </c>
      <c r="EH219">
        <v>10000</v>
      </c>
      <c r="EI219">
        <v>10000</v>
      </c>
      <c r="EJ219">
        <v>10000</v>
      </c>
      <c r="EK219">
        <v>10000</v>
      </c>
      <c r="EL219">
        <v>10000</v>
      </c>
      <c r="EM219">
        <v>10000</v>
      </c>
      <c r="EN219">
        <v>10000</v>
      </c>
      <c r="EO219">
        <v>10000</v>
      </c>
      <c r="EP219">
        <v>10000</v>
      </c>
      <c r="EQ219">
        <v>10000</v>
      </c>
      <c r="ER219">
        <v>10000</v>
      </c>
      <c r="ES219">
        <v>10000</v>
      </c>
      <c r="ET219">
        <v>10000</v>
      </c>
      <c r="EU219">
        <v>10000</v>
      </c>
      <c r="EV219">
        <v>10000</v>
      </c>
      <c r="EW219">
        <v>10000</v>
      </c>
      <c r="EX219">
        <v>10000</v>
      </c>
      <c r="EY219">
        <v>10000</v>
      </c>
      <c r="EZ219">
        <v>10000</v>
      </c>
      <c r="FA219">
        <v>10000</v>
      </c>
      <c r="FB219">
        <v>10000</v>
      </c>
      <c r="FC219">
        <v>10000</v>
      </c>
      <c r="FD219">
        <v>10000</v>
      </c>
      <c r="FE219">
        <v>10000</v>
      </c>
      <c r="FF219">
        <v>10000</v>
      </c>
      <c r="FG219">
        <v>10000</v>
      </c>
      <c r="FH219">
        <v>10000</v>
      </c>
      <c r="FI219">
        <v>0</v>
      </c>
      <c r="FJ219">
        <v>0</v>
      </c>
      <c r="FK219">
        <v>0</v>
      </c>
      <c r="FL219">
        <v>0</v>
      </c>
      <c r="FM219">
        <v>0</v>
      </c>
      <c r="FN219">
        <v>0</v>
      </c>
      <c r="FO219">
        <v>0</v>
      </c>
      <c r="FP219">
        <v>0</v>
      </c>
      <c r="FQ219">
        <v>0</v>
      </c>
      <c r="FR219">
        <v>0</v>
      </c>
      <c r="FS219">
        <v>0</v>
      </c>
      <c r="FT219">
        <v>0</v>
      </c>
      <c r="FU219">
        <v>0</v>
      </c>
      <c r="FV219">
        <v>0</v>
      </c>
      <c r="FW219">
        <v>0</v>
      </c>
      <c r="FX219">
        <v>0</v>
      </c>
      <c r="FY219">
        <v>0</v>
      </c>
      <c r="FZ219">
        <v>0</v>
      </c>
      <c r="GA219">
        <v>0</v>
      </c>
      <c r="GB219">
        <v>0</v>
      </c>
      <c r="GC219">
        <v>0</v>
      </c>
      <c r="GD219">
        <v>0</v>
      </c>
      <c r="GE219">
        <v>0</v>
      </c>
      <c r="GF219">
        <v>0</v>
      </c>
      <c r="GG219">
        <v>0</v>
      </c>
      <c r="GH219">
        <v>0</v>
      </c>
      <c r="GI219">
        <v>0</v>
      </c>
      <c r="GJ219">
        <v>0</v>
      </c>
      <c r="GK219">
        <v>0</v>
      </c>
      <c r="GL219">
        <v>0</v>
      </c>
      <c r="GM219">
        <v>0</v>
      </c>
      <c r="GN219">
        <v>0</v>
      </c>
      <c r="GO219">
        <v>0</v>
      </c>
      <c r="GP219">
        <v>0</v>
      </c>
      <c r="GQ219">
        <v>0</v>
      </c>
      <c r="GR219">
        <v>0</v>
      </c>
      <c r="GS219">
        <v>0</v>
      </c>
      <c r="GT219">
        <v>0</v>
      </c>
      <c r="GU219">
        <v>0</v>
      </c>
      <c r="GV219">
        <v>0</v>
      </c>
      <c r="GW219">
        <v>0</v>
      </c>
      <c r="GX219">
        <v>0</v>
      </c>
      <c r="GY219">
        <v>0</v>
      </c>
      <c r="GZ219">
        <v>0</v>
      </c>
      <c r="HA219">
        <v>0</v>
      </c>
      <c r="HB219">
        <v>0</v>
      </c>
      <c r="HC219">
        <v>0</v>
      </c>
      <c r="HD219">
        <v>0</v>
      </c>
      <c r="HE219">
        <v>0</v>
      </c>
      <c r="HF219">
        <v>0</v>
      </c>
      <c r="HG219">
        <v>0</v>
      </c>
      <c r="HH219">
        <v>0</v>
      </c>
      <c r="HI219">
        <v>0</v>
      </c>
      <c r="HJ219">
        <v>0</v>
      </c>
      <c r="HK219">
        <v>0</v>
      </c>
      <c r="HL219">
        <v>0</v>
      </c>
      <c r="HM219">
        <v>0</v>
      </c>
      <c r="HN219">
        <v>0</v>
      </c>
      <c r="HO219">
        <v>0</v>
      </c>
      <c r="HP219">
        <v>0</v>
      </c>
      <c r="HQ219">
        <v>0</v>
      </c>
      <c r="HR219">
        <v>0</v>
      </c>
      <c r="HS219">
        <v>0</v>
      </c>
      <c r="HT219">
        <v>0</v>
      </c>
      <c r="HU219">
        <v>0</v>
      </c>
      <c r="HV219">
        <v>0</v>
      </c>
      <c r="HW219">
        <v>0</v>
      </c>
      <c r="HX219">
        <v>0</v>
      </c>
      <c r="HY219">
        <v>0</v>
      </c>
      <c r="HZ219">
        <v>0</v>
      </c>
      <c r="IA219">
        <v>0</v>
      </c>
      <c r="IB219">
        <v>0</v>
      </c>
      <c r="IC219">
        <v>0</v>
      </c>
      <c r="ID219">
        <v>0</v>
      </c>
      <c r="IE219">
        <v>0</v>
      </c>
      <c r="IF219">
        <v>0</v>
      </c>
      <c r="IG219">
        <v>0</v>
      </c>
      <c r="IH219">
        <v>0</v>
      </c>
      <c r="II219">
        <v>0</v>
      </c>
      <c r="IJ219">
        <v>0</v>
      </c>
      <c r="IK219">
        <v>0</v>
      </c>
    </row>
    <row r="220" spans="1:245" hidden="1">
      <c r="A220" s="340"/>
      <c r="B220" t="s">
        <v>1024</v>
      </c>
      <c r="F220">
        <v>2</v>
      </c>
      <c r="H220">
        <v>39</v>
      </c>
      <c r="J220" t="str">
        <f t="shared" si="9"/>
        <v>SDH150239</v>
      </c>
      <c r="K220">
        <v>630</v>
      </c>
      <c r="M220" s="340"/>
      <c r="N220" t="s">
        <v>1024</v>
      </c>
      <c r="O220">
        <v>2</v>
      </c>
      <c r="P220">
        <v>39</v>
      </c>
      <c r="Q220" s="183" t="str">
        <f t="shared" si="10"/>
        <v>SDH150239</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10017</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s="131"/>
      <c r="DZ220" s="340"/>
      <c r="EA220" t="s">
        <v>1024</v>
      </c>
      <c r="EB220">
        <v>2</v>
      </c>
      <c r="EC220">
        <v>39</v>
      </c>
      <c r="ED220" s="183" t="str">
        <f t="shared" si="11"/>
        <v>SDH150239</v>
      </c>
      <c r="EE220">
        <v>10000</v>
      </c>
      <c r="EF220">
        <v>10000</v>
      </c>
      <c r="EG220">
        <v>10000</v>
      </c>
      <c r="EH220">
        <v>10000</v>
      </c>
      <c r="EI220">
        <v>10000</v>
      </c>
      <c r="EJ220">
        <v>10000</v>
      </c>
      <c r="EK220">
        <v>10000</v>
      </c>
      <c r="EL220">
        <v>10000</v>
      </c>
      <c r="EM220">
        <v>10000</v>
      </c>
      <c r="EN220">
        <v>10000</v>
      </c>
      <c r="EO220">
        <v>10000</v>
      </c>
      <c r="EP220">
        <v>10000</v>
      </c>
      <c r="EQ220">
        <v>10000</v>
      </c>
      <c r="ER220">
        <v>10000</v>
      </c>
      <c r="ES220">
        <v>10017</v>
      </c>
      <c r="ET220">
        <v>10017</v>
      </c>
      <c r="EU220">
        <v>10017</v>
      </c>
      <c r="EV220">
        <v>10017</v>
      </c>
      <c r="EW220">
        <v>10017</v>
      </c>
      <c r="EX220">
        <v>10017</v>
      </c>
      <c r="EY220">
        <v>10017</v>
      </c>
      <c r="EZ220">
        <v>10017</v>
      </c>
      <c r="FA220">
        <v>10017</v>
      </c>
      <c r="FB220">
        <v>10017</v>
      </c>
      <c r="FC220">
        <v>10017</v>
      </c>
      <c r="FD220">
        <v>10017</v>
      </c>
      <c r="FE220">
        <v>10017</v>
      </c>
      <c r="FF220">
        <v>10017</v>
      </c>
      <c r="FG220">
        <v>10017</v>
      </c>
      <c r="FH220">
        <v>10017</v>
      </c>
      <c r="FI220">
        <v>0</v>
      </c>
      <c r="FJ220">
        <v>0</v>
      </c>
      <c r="FK220">
        <v>0</v>
      </c>
      <c r="FL220">
        <v>0</v>
      </c>
      <c r="FM220">
        <v>0</v>
      </c>
      <c r="FN220">
        <v>0</v>
      </c>
      <c r="FO220">
        <v>0</v>
      </c>
      <c r="FP220">
        <v>0</v>
      </c>
      <c r="FQ220">
        <v>0</v>
      </c>
      <c r="FR220">
        <v>0</v>
      </c>
      <c r="FS220">
        <v>0</v>
      </c>
      <c r="FT220">
        <v>0</v>
      </c>
      <c r="FU220">
        <v>0</v>
      </c>
      <c r="FV220">
        <v>0</v>
      </c>
      <c r="FW220">
        <v>0</v>
      </c>
      <c r="FX220">
        <v>0</v>
      </c>
      <c r="FY220">
        <v>0</v>
      </c>
      <c r="FZ220">
        <v>0</v>
      </c>
      <c r="GA220">
        <v>0</v>
      </c>
      <c r="GB220">
        <v>0</v>
      </c>
      <c r="GC220">
        <v>0</v>
      </c>
      <c r="GD220">
        <v>0</v>
      </c>
      <c r="GE220">
        <v>0</v>
      </c>
      <c r="GF220">
        <v>0</v>
      </c>
      <c r="GG220">
        <v>0</v>
      </c>
      <c r="GH220">
        <v>0</v>
      </c>
      <c r="GI220">
        <v>0</v>
      </c>
      <c r="GJ220">
        <v>0</v>
      </c>
      <c r="GK220">
        <v>0</v>
      </c>
      <c r="GL220">
        <v>0</v>
      </c>
      <c r="GM220">
        <v>0</v>
      </c>
      <c r="GN220">
        <v>0</v>
      </c>
      <c r="GO220">
        <v>0</v>
      </c>
      <c r="GP220">
        <v>0</v>
      </c>
      <c r="GQ220">
        <v>0</v>
      </c>
      <c r="GR220">
        <v>0</v>
      </c>
      <c r="GS220">
        <v>0</v>
      </c>
      <c r="GT220">
        <v>0</v>
      </c>
      <c r="GU220">
        <v>0</v>
      </c>
      <c r="GV220">
        <v>0</v>
      </c>
      <c r="GW220">
        <v>0</v>
      </c>
      <c r="GX220">
        <v>0</v>
      </c>
      <c r="GY220">
        <v>0</v>
      </c>
      <c r="GZ220">
        <v>0</v>
      </c>
      <c r="HA220">
        <v>0</v>
      </c>
      <c r="HB220">
        <v>0</v>
      </c>
      <c r="HC220">
        <v>0</v>
      </c>
      <c r="HD220">
        <v>0</v>
      </c>
      <c r="HE220">
        <v>0</v>
      </c>
      <c r="HF220">
        <v>0</v>
      </c>
      <c r="HG220">
        <v>0</v>
      </c>
      <c r="HH220">
        <v>0</v>
      </c>
      <c r="HI220">
        <v>0</v>
      </c>
      <c r="HJ220">
        <v>0</v>
      </c>
      <c r="HK220">
        <v>0</v>
      </c>
      <c r="HL220">
        <v>0</v>
      </c>
      <c r="HM220">
        <v>0</v>
      </c>
      <c r="HN220">
        <v>0</v>
      </c>
      <c r="HO220">
        <v>0</v>
      </c>
      <c r="HP220">
        <v>0</v>
      </c>
      <c r="HQ220">
        <v>0</v>
      </c>
      <c r="HR220">
        <v>0</v>
      </c>
      <c r="HS220">
        <v>0</v>
      </c>
      <c r="HT220">
        <v>0</v>
      </c>
      <c r="HU220">
        <v>0</v>
      </c>
      <c r="HV220">
        <v>0</v>
      </c>
      <c r="HW220">
        <v>0</v>
      </c>
      <c r="HX220">
        <v>0</v>
      </c>
      <c r="HY220">
        <v>0</v>
      </c>
      <c r="HZ220">
        <v>0</v>
      </c>
      <c r="IA220">
        <v>0</v>
      </c>
      <c r="IB220">
        <v>0</v>
      </c>
      <c r="IC220">
        <v>0</v>
      </c>
      <c r="ID220">
        <v>0</v>
      </c>
      <c r="IE220">
        <v>0</v>
      </c>
      <c r="IF220">
        <v>0</v>
      </c>
      <c r="IG220">
        <v>0</v>
      </c>
      <c r="IH220">
        <v>0</v>
      </c>
      <c r="II220">
        <v>0</v>
      </c>
      <c r="IJ220">
        <v>0</v>
      </c>
      <c r="IK220">
        <v>0</v>
      </c>
    </row>
    <row r="221" spans="1:245" hidden="1">
      <c r="A221" s="340"/>
      <c r="B221" t="s">
        <v>1024</v>
      </c>
      <c r="F221">
        <v>2</v>
      </c>
      <c r="H221">
        <v>40</v>
      </c>
      <c r="J221" t="str">
        <f t="shared" si="9"/>
        <v>SDH150240</v>
      </c>
      <c r="K221">
        <v>630</v>
      </c>
      <c r="M221" s="340"/>
      <c r="N221" t="s">
        <v>1024</v>
      </c>
      <c r="O221">
        <v>2</v>
      </c>
      <c r="P221">
        <v>40</v>
      </c>
      <c r="Q221" s="183" t="str">
        <f t="shared" si="10"/>
        <v>SDH150240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10017</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0</v>
      </c>
      <c r="DY221" s="131"/>
      <c r="DZ221" s="340"/>
      <c r="EA221" t="s">
        <v>1024</v>
      </c>
      <c r="EB221">
        <v>2</v>
      </c>
      <c r="EC221">
        <v>40</v>
      </c>
      <c r="ED221" s="183" t="str">
        <f t="shared" si="11"/>
        <v>SDH150240</v>
      </c>
      <c r="EE221">
        <v>10000</v>
      </c>
      <c r="EF221">
        <v>10000</v>
      </c>
      <c r="EG221">
        <v>10000</v>
      </c>
      <c r="EH221">
        <v>10000</v>
      </c>
      <c r="EI221">
        <v>10000</v>
      </c>
      <c r="EJ221">
        <v>10000</v>
      </c>
      <c r="EK221">
        <v>10000</v>
      </c>
      <c r="EL221">
        <v>10000</v>
      </c>
      <c r="EM221">
        <v>10000</v>
      </c>
      <c r="EN221">
        <v>10000</v>
      </c>
      <c r="EO221">
        <v>10000</v>
      </c>
      <c r="EP221">
        <v>10000</v>
      </c>
      <c r="EQ221">
        <v>10000</v>
      </c>
      <c r="ER221">
        <v>10000</v>
      </c>
      <c r="ES221">
        <v>10017</v>
      </c>
      <c r="ET221">
        <v>10017</v>
      </c>
      <c r="EU221">
        <v>10017</v>
      </c>
      <c r="EV221">
        <v>10017</v>
      </c>
      <c r="EW221">
        <v>10017</v>
      </c>
      <c r="EX221">
        <v>10017</v>
      </c>
      <c r="EY221">
        <v>10017</v>
      </c>
      <c r="EZ221">
        <v>10017</v>
      </c>
      <c r="FA221">
        <v>10017</v>
      </c>
      <c r="FB221">
        <v>10017</v>
      </c>
      <c r="FC221">
        <v>10017</v>
      </c>
      <c r="FD221">
        <v>10017</v>
      </c>
      <c r="FE221">
        <v>10017</v>
      </c>
      <c r="FF221">
        <v>10017</v>
      </c>
      <c r="FG221">
        <v>10017</v>
      </c>
      <c r="FH221">
        <v>10017</v>
      </c>
      <c r="FI221">
        <v>0</v>
      </c>
      <c r="FJ221">
        <v>0</v>
      </c>
      <c r="FK221">
        <v>0</v>
      </c>
      <c r="FL221">
        <v>0</v>
      </c>
      <c r="FM221">
        <v>0</v>
      </c>
      <c r="FN221">
        <v>0</v>
      </c>
      <c r="FO221">
        <v>0</v>
      </c>
      <c r="FP221">
        <v>0</v>
      </c>
      <c r="FQ221">
        <v>0</v>
      </c>
      <c r="FR221">
        <v>0</v>
      </c>
      <c r="FS221">
        <v>0</v>
      </c>
      <c r="FT221">
        <v>0</v>
      </c>
      <c r="FU221">
        <v>0</v>
      </c>
      <c r="FV221">
        <v>0</v>
      </c>
      <c r="FW221">
        <v>0</v>
      </c>
      <c r="FX221">
        <v>0</v>
      </c>
      <c r="FY221">
        <v>0</v>
      </c>
      <c r="FZ221">
        <v>0</v>
      </c>
      <c r="GA221">
        <v>0</v>
      </c>
      <c r="GB221">
        <v>0</v>
      </c>
      <c r="GC221">
        <v>0</v>
      </c>
      <c r="GD221">
        <v>0</v>
      </c>
      <c r="GE221">
        <v>0</v>
      </c>
      <c r="GF221">
        <v>0</v>
      </c>
      <c r="GG221">
        <v>0</v>
      </c>
      <c r="GH221">
        <v>0</v>
      </c>
      <c r="GI221">
        <v>0</v>
      </c>
      <c r="GJ221">
        <v>0</v>
      </c>
      <c r="GK221">
        <v>0</v>
      </c>
      <c r="GL221">
        <v>0</v>
      </c>
      <c r="GM221">
        <v>0</v>
      </c>
      <c r="GN221">
        <v>0</v>
      </c>
      <c r="GO221">
        <v>0</v>
      </c>
      <c r="GP221">
        <v>0</v>
      </c>
      <c r="GQ221">
        <v>0</v>
      </c>
      <c r="GR221">
        <v>0</v>
      </c>
      <c r="GS221">
        <v>0</v>
      </c>
      <c r="GT221">
        <v>0</v>
      </c>
      <c r="GU221">
        <v>0</v>
      </c>
      <c r="GV221">
        <v>0</v>
      </c>
      <c r="GW221">
        <v>0</v>
      </c>
      <c r="GX221">
        <v>0</v>
      </c>
      <c r="GY221">
        <v>0</v>
      </c>
      <c r="GZ221">
        <v>0</v>
      </c>
      <c r="HA221">
        <v>0</v>
      </c>
      <c r="HB221">
        <v>0</v>
      </c>
      <c r="HC221">
        <v>0</v>
      </c>
      <c r="HD221">
        <v>0</v>
      </c>
      <c r="HE221">
        <v>0</v>
      </c>
      <c r="HF221">
        <v>0</v>
      </c>
      <c r="HG221">
        <v>0</v>
      </c>
      <c r="HH221">
        <v>0</v>
      </c>
      <c r="HI221">
        <v>0</v>
      </c>
      <c r="HJ221">
        <v>0</v>
      </c>
      <c r="HK221">
        <v>0</v>
      </c>
      <c r="HL221">
        <v>0</v>
      </c>
      <c r="HM221">
        <v>0</v>
      </c>
      <c r="HN221">
        <v>0</v>
      </c>
      <c r="HO221">
        <v>0</v>
      </c>
      <c r="HP221">
        <v>0</v>
      </c>
      <c r="HQ221">
        <v>0</v>
      </c>
      <c r="HR221">
        <v>0</v>
      </c>
      <c r="HS221">
        <v>0</v>
      </c>
      <c r="HT221">
        <v>0</v>
      </c>
      <c r="HU221">
        <v>0</v>
      </c>
      <c r="HV221">
        <v>0</v>
      </c>
      <c r="HW221">
        <v>0</v>
      </c>
      <c r="HX221">
        <v>0</v>
      </c>
      <c r="HY221">
        <v>0</v>
      </c>
      <c r="HZ221">
        <v>0</v>
      </c>
      <c r="IA221">
        <v>0</v>
      </c>
      <c r="IB221">
        <v>0</v>
      </c>
      <c r="IC221">
        <v>0</v>
      </c>
      <c r="ID221">
        <v>0</v>
      </c>
      <c r="IE221">
        <v>0</v>
      </c>
      <c r="IF221">
        <v>0</v>
      </c>
      <c r="IG221">
        <v>0</v>
      </c>
      <c r="IH221">
        <v>0</v>
      </c>
      <c r="II221">
        <v>0</v>
      </c>
      <c r="IJ221">
        <v>0</v>
      </c>
      <c r="IK221">
        <v>0</v>
      </c>
    </row>
    <row r="222" spans="1:245" hidden="1">
      <c r="A222" s="340"/>
      <c r="B222" t="s">
        <v>1024</v>
      </c>
      <c r="F222">
        <v>2</v>
      </c>
      <c r="H222">
        <v>41</v>
      </c>
      <c r="J222" t="str">
        <f t="shared" si="9"/>
        <v>SDH150241</v>
      </c>
      <c r="K222">
        <v>635</v>
      </c>
      <c r="M222" s="340"/>
      <c r="N222" t="s">
        <v>1024</v>
      </c>
      <c r="O222">
        <v>2</v>
      </c>
      <c r="P222">
        <v>41</v>
      </c>
      <c r="Q222" s="183" t="str">
        <f t="shared" si="10"/>
        <v>SDH150241</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10096.5</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Y222" s="131"/>
      <c r="DZ222" s="340"/>
      <c r="EA222" t="s">
        <v>1024</v>
      </c>
      <c r="EB222">
        <v>2</v>
      </c>
      <c r="EC222">
        <v>41</v>
      </c>
      <c r="ED222" s="183" t="str">
        <f t="shared" si="11"/>
        <v>SDH150241</v>
      </c>
      <c r="EE222">
        <v>10000</v>
      </c>
      <c r="EF222">
        <v>10000</v>
      </c>
      <c r="EG222">
        <v>10000</v>
      </c>
      <c r="EH222">
        <v>10000</v>
      </c>
      <c r="EI222">
        <v>10000</v>
      </c>
      <c r="EJ222">
        <v>10000</v>
      </c>
      <c r="EK222">
        <v>10000</v>
      </c>
      <c r="EL222">
        <v>10000</v>
      </c>
      <c r="EM222">
        <v>10000</v>
      </c>
      <c r="EN222">
        <v>10000</v>
      </c>
      <c r="EO222">
        <v>10000</v>
      </c>
      <c r="EP222">
        <v>10000</v>
      </c>
      <c r="EQ222">
        <v>10000</v>
      </c>
      <c r="ER222">
        <v>10000</v>
      </c>
      <c r="ES222">
        <v>10096.5</v>
      </c>
      <c r="ET222">
        <v>10096.5</v>
      </c>
      <c r="EU222">
        <v>10096.5</v>
      </c>
      <c r="EV222">
        <v>10096.5</v>
      </c>
      <c r="EW222">
        <v>10096.5</v>
      </c>
      <c r="EX222">
        <v>10096.5</v>
      </c>
      <c r="EY222">
        <v>10096.5</v>
      </c>
      <c r="EZ222">
        <v>10096.5</v>
      </c>
      <c r="FA222">
        <v>10096.5</v>
      </c>
      <c r="FB222">
        <v>10096.5</v>
      </c>
      <c r="FC222">
        <v>10096.5</v>
      </c>
      <c r="FD222">
        <v>10096.5</v>
      </c>
      <c r="FE222">
        <v>10096.5</v>
      </c>
      <c r="FF222">
        <v>10096.5</v>
      </c>
      <c r="FG222">
        <v>10096.5</v>
      </c>
      <c r="FH222">
        <v>10096.5</v>
      </c>
      <c r="FI222">
        <v>0</v>
      </c>
      <c r="FJ222">
        <v>0</v>
      </c>
      <c r="FK222">
        <v>0</v>
      </c>
      <c r="FL222">
        <v>0</v>
      </c>
      <c r="FM222">
        <v>0</v>
      </c>
      <c r="FN222">
        <v>0</v>
      </c>
      <c r="FO222">
        <v>0</v>
      </c>
      <c r="FP222">
        <v>0</v>
      </c>
      <c r="FQ222">
        <v>0</v>
      </c>
      <c r="FR222">
        <v>0</v>
      </c>
      <c r="FS222">
        <v>0</v>
      </c>
      <c r="FT222">
        <v>0</v>
      </c>
      <c r="FU222">
        <v>0</v>
      </c>
      <c r="FV222">
        <v>0</v>
      </c>
      <c r="FW222">
        <v>0</v>
      </c>
      <c r="FX222">
        <v>0</v>
      </c>
      <c r="FY222">
        <v>0</v>
      </c>
      <c r="FZ222">
        <v>0</v>
      </c>
      <c r="GA222">
        <v>0</v>
      </c>
      <c r="GB222">
        <v>0</v>
      </c>
      <c r="GC222">
        <v>0</v>
      </c>
      <c r="GD222">
        <v>0</v>
      </c>
      <c r="GE222">
        <v>0</v>
      </c>
      <c r="GF222">
        <v>0</v>
      </c>
      <c r="GG222">
        <v>0</v>
      </c>
      <c r="GH222">
        <v>0</v>
      </c>
      <c r="GI222">
        <v>0</v>
      </c>
      <c r="GJ222">
        <v>0</v>
      </c>
      <c r="GK222">
        <v>0</v>
      </c>
      <c r="GL222">
        <v>0</v>
      </c>
      <c r="GM222">
        <v>0</v>
      </c>
      <c r="GN222">
        <v>0</v>
      </c>
      <c r="GO222">
        <v>0</v>
      </c>
      <c r="GP222">
        <v>0</v>
      </c>
      <c r="GQ222">
        <v>0</v>
      </c>
      <c r="GR222">
        <v>0</v>
      </c>
      <c r="GS222">
        <v>0</v>
      </c>
      <c r="GT222">
        <v>0</v>
      </c>
      <c r="GU222">
        <v>0</v>
      </c>
      <c r="GV222">
        <v>0</v>
      </c>
      <c r="GW222">
        <v>0</v>
      </c>
      <c r="GX222">
        <v>0</v>
      </c>
      <c r="GY222">
        <v>0</v>
      </c>
      <c r="GZ222">
        <v>0</v>
      </c>
      <c r="HA222">
        <v>0</v>
      </c>
      <c r="HB222">
        <v>0</v>
      </c>
      <c r="HC222">
        <v>0</v>
      </c>
      <c r="HD222">
        <v>0</v>
      </c>
      <c r="HE222">
        <v>0</v>
      </c>
      <c r="HF222">
        <v>0</v>
      </c>
      <c r="HG222">
        <v>0</v>
      </c>
      <c r="HH222">
        <v>0</v>
      </c>
      <c r="HI222">
        <v>0</v>
      </c>
      <c r="HJ222">
        <v>0</v>
      </c>
      <c r="HK222">
        <v>0</v>
      </c>
      <c r="HL222">
        <v>0</v>
      </c>
      <c r="HM222">
        <v>0</v>
      </c>
      <c r="HN222">
        <v>0</v>
      </c>
      <c r="HO222">
        <v>0</v>
      </c>
      <c r="HP222">
        <v>0</v>
      </c>
      <c r="HQ222">
        <v>0</v>
      </c>
      <c r="HR222">
        <v>0</v>
      </c>
      <c r="HS222">
        <v>0</v>
      </c>
      <c r="HT222">
        <v>0</v>
      </c>
      <c r="HU222">
        <v>0</v>
      </c>
      <c r="HV222">
        <v>0</v>
      </c>
      <c r="HW222">
        <v>0</v>
      </c>
      <c r="HX222">
        <v>0</v>
      </c>
      <c r="HY222">
        <v>0</v>
      </c>
      <c r="HZ222">
        <v>0</v>
      </c>
      <c r="IA222">
        <v>0</v>
      </c>
      <c r="IB222">
        <v>0</v>
      </c>
      <c r="IC222">
        <v>0</v>
      </c>
      <c r="ID222">
        <v>0</v>
      </c>
      <c r="IE222">
        <v>0</v>
      </c>
      <c r="IF222">
        <v>0</v>
      </c>
      <c r="IG222">
        <v>0</v>
      </c>
      <c r="IH222">
        <v>0</v>
      </c>
      <c r="II222">
        <v>0</v>
      </c>
      <c r="IJ222">
        <v>0</v>
      </c>
      <c r="IK222">
        <v>0</v>
      </c>
    </row>
    <row r="223" spans="1:245" hidden="1">
      <c r="A223" s="340"/>
      <c r="B223" t="s">
        <v>1024</v>
      </c>
      <c r="F223">
        <v>2</v>
      </c>
      <c r="H223">
        <v>42</v>
      </c>
      <c r="J223" t="str">
        <f t="shared" si="9"/>
        <v>SDH150242</v>
      </c>
      <c r="K223">
        <v>640</v>
      </c>
      <c r="M223" s="340"/>
      <c r="N223" t="s">
        <v>1024</v>
      </c>
      <c r="O223">
        <v>2</v>
      </c>
      <c r="P223">
        <v>42</v>
      </c>
      <c r="Q223" s="183" t="str">
        <f t="shared" si="10"/>
        <v>SDH150242</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10176</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s="131"/>
      <c r="DZ223" s="340"/>
      <c r="EA223" t="s">
        <v>1024</v>
      </c>
      <c r="EB223">
        <v>2</v>
      </c>
      <c r="EC223">
        <v>42</v>
      </c>
      <c r="ED223" s="183" t="str">
        <f t="shared" si="11"/>
        <v>SDH150242</v>
      </c>
      <c r="EE223">
        <v>10000</v>
      </c>
      <c r="EF223">
        <v>10000</v>
      </c>
      <c r="EG223">
        <v>10000</v>
      </c>
      <c r="EH223">
        <v>10000</v>
      </c>
      <c r="EI223">
        <v>10000</v>
      </c>
      <c r="EJ223">
        <v>10000</v>
      </c>
      <c r="EK223">
        <v>10000</v>
      </c>
      <c r="EL223">
        <v>10000</v>
      </c>
      <c r="EM223">
        <v>10000</v>
      </c>
      <c r="EN223">
        <v>10000</v>
      </c>
      <c r="EO223">
        <v>10000</v>
      </c>
      <c r="EP223">
        <v>10000</v>
      </c>
      <c r="EQ223">
        <v>10000</v>
      </c>
      <c r="ER223">
        <v>10000</v>
      </c>
      <c r="ES223">
        <v>10176</v>
      </c>
      <c r="ET223">
        <v>10176</v>
      </c>
      <c r="EU223">
        <v>10176</v>
      </c>
      <c r="EV223">
        <v>10176</v>
      </c>
      <c r="EW223">
        <v>10176</v>
      </c>
      <c r="EX223">
        <v>10176</v>
      </c>
      <c r="EY223">
        <v>10176</v>
      </c>
      <c r="EZ223">
        <v>10176</v>
      </c>
      <c r="FA223">
        <v>10176</v>
      </c>
      <c r="FB223">
        <v>10176</v>
      </c>
      <c r="FC223">
        <v>10176</v>
      </c>
      <c r="FD223">
        <v>10176</v>
      </c>
      <c r="FE223">
        <v>10176</v>
      </c>
      <c r="FF223">
        <v>10176</v>
      </c>
      <c r="FG223">
        <v>10176</v>
      </c>
      <c r="FH223">
        <v>10176</v>
      </c>
      <c r="FI223">
        <v>0</v>
      </c>
      <c r="FJ223">
        <v>0</v>
      </c>
      <c r="FK223">
        <v>0</v>
      </c>
      <c r="FL223">
        <v>0</v>
      </c>
      <c r="FM223">
        <v>0</v>
      </c>
      <c r="FN223">
        <v>0</v>
      </c>
      <c r="FO223">
        <v>0</v>
      </c>
      <c r="FP223">
        <v>0</v>
      </c>
      <c r="FQ223">
        <v>0</v>
      </c>
      <c r="FR223">
        <v>0</v>
      </c>
      <c r="FS223">
        <v>0</v>
      </c>
      <c r="FT223">
        <v>0</v>
      </c>
      <c r="FU223">
        <v>0</v>
      </c>
      <c r="FV223">
        <v>0</v>
      </c>
      <c r="FW223">
        <v>0</v>
      </c>
      <c r="FX223">
        <v>0</v>
      </c>
      <c r="FY223">
        <v>0</v>
      </c>
      <c r="FZ223">
        <v>0</v>
      </c>
      <c r="GA223">
        <v>0</v>
      </c>
      <c r="GB223">
        <v>0</v>
      </c>
      <c r="GC223">
        <v>0</v>
      </c>
      <c r="GD223">
        <v>0</v>
      </c>
      <c r="GE223">
        <v>0</v>
      </c>
      <c r="GF223">
        <v>0</v>
      </c>
      <c r="GG223">
        <v>0</v>
      </c>
      <c r="GH223">
        <v>0</v>
      </c>
      <c r="GI223">
        <v>0</v>
      </c>
      <c r="GJ223">
        <v>0</v>
      </c>
      <c r="GK223">
        <v>0</v>
      </c>
      <c r="GL223">
        <v>0</v>
      </c>
      <c r="GM223">
        <v>0</v>
      </c>
      <c r="GN223">
        <v>0</v>
      </c>
      <c r="GO223">
        <v>0</v>
      </c>
      <c r="GP223">
        <v>0</v>
      </c>
      <c r="GQ223">
        <v>0</v>
      </c>
      <c r="GR223">
        <v>0</v>
      </c>
      <c r="GS223">
        <v>0</v>
      </c>
      <c r="GT223">
        <v>0</v>
      </c>
      <c r="GU223">
        <v>0</v>
      </c>
      <c r="GV223">
        <v>0</v>
      </c>
      <c r="GW223">
        <v>0</v>
      </c>
      <c r="GX223">
        <v>0</v>
      </c>
      <c r="GY223">
        <v>0</v>
      </c>
      <c r="GZ223">
        <v>0</v>
      </c>
      <c r="HA223">
        <v>0</v>
      </c>
      <c r="HB223">
        <v>0</v>
      </c>
      <c r="HC223">
        <v>0</v>
      </c>
      <c r="HD223">
        <v>0</v>
      </c>
      <c r="HE223">
        <v>0</v>
      </c>
      <c r="HF223">
        <v>0</v>
      </c>
      <c r="HG223">
        <v>0</v>
      </c>
      <c r="HH223">
        <v>0</v>
      </c>
      <c r="HI223">
        <v>0</v>
      </c>
      <c r="HJ223">
        <v>0</v>
      </c>
      <c r="HK223">
        <v>0</v>
      </c>
      <c r="HL223">
        <v>0</v>
      </c>
      <c r="HM223">
        <v>0</v>
      </c>
      <c r="HN223">
        <v>0</v>
      </c>
      <c r="HO223">
        <v>0</v>
      </c>
      <c r="HP223">
        <v>0</v>
      </c>
      <c r="HQ223">
        <v>0</v>
      </c>
      <c r="HR223">
        <v>0</v>
      </c>
      <c r="HS223">
        <v>0</v>
      </c>
      <c r="HT223">
        <v>0</v>
      </c>
      <c r="HU223">
        <v>0</v>
      </c>
      <c r="HV223">
        <v>0</v>
      </c>
      <c r="HW223">
        <v>0</v>
      </c>
      <c r="HX223">
        <v>0</v>
      </c>
      <c r="HY223">
        <v>0</v>
      </c>
      <c r="HZ223">
        <v>0</v>
      </c>
      <c r="IA223">
        <v>0</v>
      </c>
      <c r="IB223">
        <v>0</v>
      </c>
      <c r="IC223">
        <v>0</v>
      </c>
      <c r="ID223">
        <v>0</v>
      </c>
      <c r="IE223">
        <v>0</v>
      </c>
      <c r="IF223">
        <v>0</v>
      </c>
      <c r="IG223">
        <v>0</v>
      </c>
      <c r="IH223">
        <v>0</v>
      </c>
      <c r="II223">
        <v>0</v>
      </c>
      <c r="IJ223">
        <v>0</v>
      </c>
      <c r="IK223">
        <v>0</v>
      </c>
    </row>
    <row r="224" spans="1:245" hidden="1">
      <c r="A224" s="340"/>
      <c r="B224" t="s">
        <v>1024</v>
      </c>
      <c r="F224">
        <v>2</v>
      </c>
      <c r="H224">
        <v>43</v>
      </c>
      <c r="J224" t="str">
        <f t="shared" si="9"/>
        <v>SDH150243</v>
      </c>
      <c r="K224">
        <v>650</v>
      </c>
      <c r="M224" s="340"/>
      <c r="N224" t="s">
        <v>1024</v>
      </c>
      <c r="O224">
        <v>2</v>
      </c>
      <c r="P224">
        <v>43</v>
      </c>
      <c r="Q224" s="183" t="str">
        <f t="shared" si="10"/>
        <v>SDH150243</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10335</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s="131"/>
      <c r="DZ224" s="340"/>
      <c r="EA224" t="s">
        <v>1024</v>
      </c>
      <c r="EB224">
        <v>2</v>
      </c>
      <c r="EC224">
        <v>43</v>
      </c>
      <c r="ED224" s="183" t="str">
        <f t="shared" si="11"/>
        <v>SDH150243</v>
      </c>
      <c r="EE224">
        <v>10000</v>
      </c>
      <c r="EF224">
        <v>10000</v>
      </c>
      <c r="EG224">
        <v>10000</v>
      </c>
      <c r="EH224">
        <v>10000</v>
      </c>
      <c r="EI224">
        <v>10000</v>
      </c>
      <c r="EJ224">
        <v>10000</v>
      </c>
      <c r="EK224">
        <v>10000</v>
      </c>
      <c r="EL224">
        <v>10000</v>
      </c>
      <c r="EM224">
        <v>10000</v>
      </c>
      <c r="EN224">
        <v>10000</v>
      </c>
      <c r="EO224">
        <v>10000</v>
      </c>
      <c r="EP224">
        <v>10000</v>
      </c>
      <c r="EQ224">
        <v>10000</v>
      </c>
      <c r="ER224">
        <v>10000</v>
      </c>
      <c r="ES224">
        <v>10335</v>
      </c>
      <c r="ET224">
        <v>10335</v>
      </c>
      <c r="EU224">
        <v>10335</v>
      </c>
      <c r="EV224">
        <v>10335</v>
      </c>
      <c r="EW224">
        <v>10335</v>
      </c>
      <c r="EX224">
        <v>10335</v>
      </c>
      <c r="EY224">
        <v>10335</v>
      </c>
      <c r="EZ224">
        <v>10335</v>
      </c>
      <c r="FA224">
        <v>10335</v>
      </c>
      <c r="FB224">
        <v>10335</v>
      </c>
      <c r="FC224">
        <v>10335</v>
      </c>
      <c r="FD224">
        <v>10335</v>
      </c>
      <c r="FE224">
        <v>10335</v>
      </c>
      <c r="FF224">
        <v>10335</v>
      </c>
      <c r="FG224">
        <v>10335</v>
      </c>
      <c r="FH224">
        <v>10335</v>
      </c>
      <c r="FI224">
        <v>0</v>
      </c>
      <c r="FJ224">
        <v>0</v>
      </c>
      <c r="FK224">
        <v>0</v>
      </c>
      <c r="FL224">
        <v>0</v>
      </c>
      <c r="FM224">
        <v>0</v>
      </c>
      <c r="FN224">
        <v>0</v>
      </c>
      <c r="FO224">
        <v>0</v>
      </c>
      <c r="FP224">
        <v>0</v>
      </c>
      <c r="FQ224">
        <v>0</v>
      </c>
      <c r="FR224">
        <v>0</v>
      </c>
      <c r="FS224">
        <v>0</v>
      </c>
      <c r="FT224">
        <v>0</v>
      </c>
      <c r="FU224">
        <v>0</v>
      </c>
      <c r="FV224">
        <v>0</v>
      </c>
      <c r="FW224">
        <v>0</v>
      </c>
      <c r="FX224">
        <v>0</v>
      </c>
      <c r="FY224">
        <v>0</v>
      </c>
      <c r="FZ224">
        <v>0</v>
      </c>
      <c r="GA224">
        <v>0</v>
      </c>
      <c r="GB224">
        <v>0</v>
      </c>
      <c r="GC224">
        <v>0</v>
      </c>
      <c r="GD224">
        <v>0</v>
      </c>
      <c r="GE224">
        <v>0</v>
      </c>
      <c r="GF224">
        <v>0</v>
      </c>
      <c r="GG224">
        <v>0</v>
      </c>
      <c r="GH224">
        <v>0</v>
      </c>
      <c r="GI224">
        <v>0</v>
      </c>
      <c r="GJ224">
        <v>0</v>
      </c>
      <c r="GK224">
        <v>0</v>
      </c>
      <c r="GL224">
        <v>0</v>
      </c>
      <c r="GM224">
        <v>0</v>
      </c>
      <c r="GN224">
        <v>0</v>
      </c>
      <c r="GO224">
        <v>0</v>
      </c>
      <c r="GP224">
        <v>0</v>
      </c>
      <c r="GQ224">
        <v>0</v>
      </c>
      <c r="GR224">
        <v>0</v>
      </c>
      <c r="GS224">
        <v>0</v>
      </c>
      <c r="GT224">
        <v>0</v>
      </c>
      <c r="GU224">
        <v>0</v>
      </c>
      <c r="GV224">
        <v>0</v>
      </c>
      <c r="GW224">
        <v>0</v>
      </c>
      <c r="GX224">
        <v>0</v>
      </c>
      <c r="GY224">
        <v>0</v>
      </c>
      <c r="GZ224">
        <v>0</v>
      </c>
      <c r="HA224">
        <v>0</v>
      </c>
      <c r="HB224">
        <v>0</v>
      </c>
      <c r="HC224">
        <v>0</v>
      </c>
      <c r="HD224">
        <v>0</v>
      </c>
      <c r="HE224">
        <v>0</v>
      </c>
      <c r="HF224">
        <v>0</v>
      </c>
      <c r="HG224">
        <v>0</v>
      </c>
      <c r="HH224">
        <v>0</v>
      </c>
      <c r="HI224">
        <v>0</v>
      </c>
      <c r="HJ224">
        <v>0</v>
      </c>
      <c r="HK224">
        <v>0</v>
      </c>
      <c r="HL224">
        <v>0</v>
      </c>
      <c r="HM224">
        <v>0</v>
      </c>
      <c r="HN224">
        <v>0</v>
      </c>
      <c r="HO224">
        <v>0</v>
      </c>
      <c r="HP224">
        <v>0</v>
      </c>
      <c r="HQ224">
        <v>0</v>
      </c>
      <c r="HR224">
        <v>0</v>
      </c>
      <c r="HS224">
        <v>0</v>
      </c>
      <c r="HT224">
        <v>0</v>
      </c>
      <c r="HU224">
        <v>0</v>
      </c>
      <c r="HV224">
        <v>0</v>
      </c>
      <c r="HW224">
        <v>0</v>
      </c>
      <c r="HX224">
        <v>0</v>
      </c>
      <c r="HY224">
        <v>0</v>
      </c>
      <c r="HZ224">
        <v>0</v>
      </c>
      <c r="IA224">
        <v>0</v>
      </c>
      <c r="IB224">
        <v>0</v>
      </c>
      <c r="IC224">
        <v>0</v>
      </c>
      <c r="ID224">
        <v>0</v>
      </c>
      <c r="IE224">
        <v>0</v>
      </c>
      <c r="IF224">
        <v>0</v>
      </c>
      <c r="IG224">
        <v>0</v>
      </c>
      <c r="IH224">
        <v>0</v>
      </c>
      <c r="II224">
        <v>0</v>
      </c>
      <c r="IJ224">
        <v>0</v>
      </c>
      <c r="IK224">
        <v>0</v>
      </c>
    </row>
    <row r="225" spans="1:245" hidden="1">
      <c r="A225" s="340"/>
      <c r="B225" t="s">
        <v>1024</v>
      </c>
      <c r="F225">
        <v>2</v>
      </c>
      <c r="H225">
        <v>44</v>
      </c>
      <c r="J225" t="str">
        <f t="shared" si="9"/>
        <v>SDH150244</v>
      </c>
      <c r="K225">
        <v>670</v>
      </c>
      <c r="M225" s="340"/>
      <c r="N225" t="s">
        <v>1024</v>
      </c>
      <c r="O225">
        <v>2</v>
      </c>
      <c r="P225">
        <v>44</v>
      </c>
      <c r="Q225" s="183" t="str">
        <f t="shared" si="10"/>
        <v>SDH150244</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10653</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s="131"/>
      <c r="DZ225" s="340"/>
      <c r="EA225" t="s">
        <v>1024</v>
      </c>
      <c r="EB225">
        <v>2</v>
      </c>
      <c r="EC225">
        <v>44</v>
      </c>
      <c r="ED225" s="183" t="str">
        <f t="shared" si="11"/>
        <v>SDH150244</v>
      </c>
      <c r="EE225">
        <v>10000</v>
      </c>
      <c r="EF225">
        <v>10000</v>
      </c>
      <c r="EG225">
        <v>10000</v>
      </c>
      <c r="EH225">
        <v>10000</v>
      </c>
      <c r="EI225">
        <v>10000</v>
      </c>
      <c r="EJ225">
        <v>10000</v>
      </c>
      <c r="EK225">
        <v>10000</v>
      </c>
      <c r="EL225">
        <v>10000</v>
      </c>
      <c r="EM225">
        <v>10000</v>
      </c>
      <c r="EN225">
        <v>10000</v>
      </c>
      <c r="EO225">
        <v>10000</v>
      </c>
      <c r="EP225">
        <v>10000</v>
      </c>
      <c r="EQ225">
        <v>10000</v>
      </c>
      <c r="ER225">
        <v>10000</v>
      </c>
      <c r="ES225">
        <v>10653</v>
      </c>
      <c r="ET225">
        <v>10653</v>
      </c>
      <c r="EU225">
        <v>10653</v>
      </c>
      <c r="EV225">
        <v>10653</v>
      </c>
      <c r="EW225">
        <v>10653</v>
      </c>
      <c r="EX225">
        <v>10653</v>
      </c>
      <c r="EY225">
        <v>10653</v>
      </c>
      <c r="EZ225">
        <v>10653</v>
      </c>
      <c r="FA225">
        <v>10653</v>
      </c>
      <c r="FB225">
        <v>10653</v>
      </c>
      <c r="FC225">
        <v>10653</v>
      </c>
      <c r="FD225">
        <v>10653</v>
      </c>
      <c r="FE225">
        <v>10653</v>
      </c>
      <c r="FF225">
        <v>10653</v>
      </c>
      <c r="FG225">
        <v>10653</v>
      </c>
      <c r="FH225">
        <v>10653</v>
      </c>
      <c r="FI225">
        <v>0</v>
      </c>
      <c r="FJ225">
        <v>0</v>
      </c>
      <c r="FK225">
        <v>0</v>
      </c>
      <c r="FL225">
        <v>0</v>
      </c>
      <c r="FM225">
        <v>0</v>
      </c>
      <c r="FN225">
        <v>0</v>
      </c>
      <c r="FO225">
        <v>0</v>
      </c>
      <c r="FP225">
        <v>0</v>
      </c>
      <c r="FQ225">
        <v>0</v>
      </c>
      <c r="FR225">
        <v>0</v>
      </c>
      <c r="FS225">
        <v>0</v>
      </c>
      <c r="FT225">
        <v>0</v>
      </c>
      <c r="FU225">
        <v>0</v>
      </c>
      <c r="FV225">
        <v>0</v>
      </c>
      <c r="FW225">
        <v>0</v>
      </c>
      <c r="FX225">
        <v>0</v>
      </c>
      <c r="FY225">
        <v>0</v>
      </c>
      <c r="FZ225">
        <v>0</v>
      </c>
      <c r="GA225">
        <v>0</v>
      </c>
      <c r="GB225">
        <v>0</v>
      </c>
      <c r="GC225">
        <v>0</v>
      </c>
      <c r="GD225">
        <v>0</v>
      </c>
      <c r="GE225">
        <v>0</v>
      </c>
      <c r="GF225">
        <v>0</v>
      </c>
      <c r="GG225">
        <v>0</v>
      </c>
      <c r="GH225">
        <v>0</v>
      </c>
      <c r="GI225">
        <v>0</v>
      </c>
      <c r="GJ225">
        <v>0</v>
      </c>
      <c r="GK225">
        <v>0</v>
      </c>
      <c r="GL225">
        <v>0</v>
      </c>
      <c r="GM225">
        <v>0</v>
      </c>
      <c r="GN225">
        <v>0</v>
      </c>
      <c r="GO225">
        <v>0</v>
      </c>
      <c r="GP225">
        <v>0</v>
      </c>
      <c r="GQ225">
        <v>0</v>
      </c>
      <c r="GR225">
        <v>0</v>
      </c>
      <c r="GS225">
        <v>0</v>
      </c>
      <c r="GT225">
        <v>0</v>
      </c>
      <c r="GU225">
        <v>0</v>
      </c>
      <c r="GV225">
        <v>0</v>
      </c>
      <c r="GW225">
        <v>0</v>
      </c>
      <c r="GX225">
        <v>0</v>
      </c>
      <c r="GY225">
        <v>0</v>
      </c>
      <c r="GZ225">
        <v>0</v>
      </c>
      <c r="HA225">
        <v>0</v>
      </c>
      <c r="HB225">
        <v>0</v>
      </c>
      <c r="HC225">
        <v>0</v>
      </c>
      <c r="HD225">
        <v>0</v>
      </c>
      <c r="HE225">
        <v>0</v>
      </c>
      <c r="HF225">
        <v>0</v>
      </c>
      <c r="HG225">
        <v>0</v>
      </c>
      <c r="HH225">
        <v>0</v>
      </c>
      <c r="HI225">
        <v>0</v>
      </c>
      <c r="HJ225">
        <v>0</v>
      </c>
      <c r="HK225">
        <v>0</v>
      </c>
      <c r="HL225">
        <v>0</v>
      </c>
      <c r="HM225">
        <v>0</v>
      </c>
      <c r="HN225">
        <v>0</v>
      </c>
      <c r="HO225">
        <v>0</v>
      </c>
      <c r="HP225">
        <v>0</v>
      </c>
      <c r="HQ225">
        <v>0</v>
      </c>
      <c r="HR225">
        <v>0</v>
      </c>
      <c r="HS225">
        <v>0</v>
      </c>
      <c r="HT225">
        <v>0</v>
      </c>
      <c r="HU225">
        <v>0</v>
      </c>
      <c r="HV225">
        <v>0</v>
      </c>
      <c r="HW225">
        <v>0</v>
      </c>
      <c r="HX225">
        <v>0</v>
      </c>
      <c r="HY225">
        <v>0</v>
      </c>
      <c r="HZ225">
        <v>0</v>
      </c>
      <c r="IA225">
        <v>0</v>
      </c>
      <c r="IB225">
        <v>0</v>
      </c>
      <c r="IC225">
        <v>0</v>
      </c>
      <c r="ID225">
        <v>0</v>
      </c>
      <c r="IE225">
        <v>0</v>
      </c>
      <c r="IF225">
        <v>0</v>
      </c>
      <c r="IG225">
        <v>0</v>
      </c>
      <c r="IH225">
        <v>0</v>
      </c>
      <c r="II225">
        <v>0</v>
      </c>
      <c r="IJ225">
        <v>0</v>
      </c>
      <c r="IK225">
        <v>0</v>
      </c>
    </row>
    <row r="226" spans="1:245" hidden="1">
      <c r="A226" s="340"/>
      <c r="B226" t="s">
        <v>1024</v>
      </c>
      <c r="F226">
        <v>2</v>
      </c>
      <c r="H226">
        <v>45</v>
      </c>
      <c r="J226" t="str">
        <f t="shared" si="9"/>
        <v>SDH150245</v>
      </c>
      <c r="K226">
        <v>700</v>
      </c>
      <c r="M226" s="340"/>
      <c r="N226" t="s">
        <v>1024</v>
      </c>
      <c r="O226">
        <v>2</v>
      </c>
      <c r="P226">
        <v>45</v>
      </c>
      <c r="Q226" s="183" t="str">
        <f t="shared" si="10"/>
        <v>SDH150245</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11130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V226">
        <v>0</v>
      </c>
      <c r="DW226">
        <v>0</v>
      </c>
      <c r="DX226">
        <v>0</v>
      </c>
      <c r="DY226" s="131"/>
      <c r="DZ226" s="340"/>
      <c r="EA226" t="s">
        <v>1024</v>
      </c>
      <c r="EB226">
        <v>2</v>
      </c>
      <c r="EC226">
        <v>45</v>
      </c>
      <c r="ED226" s="183" t="str">
        <f t="shared" si="11"/>
        <v>SDH150245</v>
      </c>
      <c r="EE226">
        <v>10000</v>
      </c>
      <c r="EF226">
        <v>10000</v>
      </c>
      <c r="EG226">
        <v>10000</v>
      </c>
      <c r="EH226">
        <v>10000</v>
      </c>
      <c r="EI226">
        <v>10000</v>
      </c>
      <c r="EJ226">
        <v>10000</v>
      </c>
      <c r="EK226">
        <v>10000</v>
      </c>
      <c r="EL226">
        <v>10000</v>
      </c>
      <c r="EM226">
        <v>10000</v>
      </c>
      <c r="EN226">
        <v>10000</v>
      </c>
      <c r="EO226">
        <v>10000</v>
      </c>
      <c r="EP226">
        <v>10000</v>
      </c>
      <c r="EQ226">
        <v>10000</v>
      </c>
      <c r="ER226">
        <v>10388</v>
      </c>
      <c r="ES226">
        <v>11130</v>
      </c>
      <c r="ET226">
        <v>11130</v>
      </c>
      <c r="EU226">
        <v>11130</v>
      </c>
      <c r="EV226">
        <v>11130</v>
      </c>
      <c r="EW226">
        <v>11130</v>
      </c>
      <c r="EX226">
        <v>11130</v>
      </c>
      <c r="EY226">
        <v>11130</v>
      </c>
      <c r="EZ226">
        <v>11130</v>
      </c>
      <c r="FA226">
        <v>11130</v>
      </c>
      <c r="FB226">
        <v>11130</v>
      </c>
      <c r="FC226">
        <v>11130</v>
      </c>
      <c r="FD226">
        <v>11130</v>
      </c>
      <c r="FE226">
        <v>11130</v>
      </c>
      <c r="FF226">
        <v>11130</v>
      </c>
      <c r="FG226">
        <v>11130</v>
      </c>
      <c r="FH226">
        <v>11130</v>
      </c>
      <c r="FI226">
        <v>0</v>
      </c>
      <c r="FJ226">
        <v>0</v>
      </c>
      <c r="FK226">
        <v>0</v>
      </c>
      <c r="FL226">
        <v>0</v>
      </c>
      <c r="FM226">
        <v>0</v>
      </c>
      <c r="FN226">
        <v>0</v>
      </c>
      <c r="FO226">
        <v>0</v>
      </c>
      <c r="FP226">
        <v>0</v>
      </c>
      <c r="FQ226">
        <v>0</v>
      </c>
      <c r="FR226">
        <v>0</v>
      </c>
      <c r="FS226">
        <v>0</v>
      </c>
      <c r="FT226">
        <v>0</v>
      </c>
      <c r="FU226">
        <v>0</v>
      </c>
      <c r="FV226">
        <v>0</v>
      </c>
      <c r="FW226">
        <v>0</v>
      </c>
      <c r="FX226">
        <v>0</v>
      </c>
      <c r="FY226">
        <v>0</v>
      </c>
      <c r="FZ226">
        <v>0</v>
      </c>
      <c r="GA226">
        <v>0</v>
      </c>
      <c r="GB226">
        <v>0</v>
      </c>
      <c r="GC226">
        <v>0</v>
      </c>
      <c r="GD226">
        <v>0</v>
      </c>
      <c r="GE226">
        <v>0</v>
      </c>
      <c r="GF226">
        <v>0</v>
      </c>
      <c r="GG226">
        <v>0</v>
      </c>
      <c r="GH226">
        <v>0</v>
      </c>
      <c r="GI226">
        <v>0</v>
      </c>
      <c r="GJ226">
        <v>0</v>
      </c>
      <c r="GK226">
        <v>0</v>
      </c>
      <c r="GL226">
        <v>0</v>
      </c>
      <c r="GM226">
        <v>0</v>
      </c>
      <c r="GN226">
        <v>0</v>
      </c>
      <c r="GO226">
        <v>0</v>
      </c>
      <c r="GP226">
        <v>0</v>
      </c>
      <c r="GQ226">
        <v>0</v>
      </c>
      <c r="GR226">
        <v>0</v>
      </c>
      <c r="GS226">
        <v>0</v>
      </c>
      <c r="GT226">
        <v>0</v>
      </c>
      <c r="GU226">
        <v>0</v>
      </c>
      <c r="GV226">
        <v>0</v>
      </c>
      <c r="GW226">
        <v>0</v>
      </c>
      <c r="GX226">
        <v>0</v>
      </c>
      <c r="GY226">
        <v>0</v>
      </c>
      <c r="GZ226">
        <v>0</v>
      </c>
      <c r="HA226">
        <v>0</v>
      </c>
      <c r="HB226">
        <v>0</v>
      </c>
      <c r="HC226">
        <v>0</v>
      </c>
      <c r="HD226">
        <v>0</v>
      </c>
      <c r="HE226">
        <v>0</v>
      </c>
      <c r="HF226">
        <v>0</v>
      </c>
      <c r="HG226">
        <v>0</v>
      </c>
      <c r="HH226">
        <v>0</v>
      </c>
      <c r="HI226">
        <v>0</v>
      </c>
      <c r="HJ226">
        <v>0</v>
      </c>
      <c r="HK226">
        <v>0</v>
      </c>
      <c r="HL226">
        <v>0</v>
      </c>
      <c r="HM226">
        <v>0</v>
      </c>
      <c r="HN226">
        <v>0</v>
      </c>
      <c r="HO226">
        <v>0</v>
      </c>
      <c r="HP226">
        <v>0</v>
      </c>
      <c r="HQ226">
        <v>0</v>
      </c>
      <c r="HR226">
        <v>0</v>
      </c>
      <c r="HS226">
        <v>0</v>
      </c>
      <c r="HT226">
        <v>0</v>
      </c>
      <c r="HU226">
        <v>0</v>
      </c>
      <c r="HV226">
        <v>0</v>
      </c>
      <c r="HW226">
        <v>0</v>
      </c>
      <c r="HX226">
        <v>0</v>
      </c>
      <c r="HY226">
        <v>0</v>
      </c>
      <c r="HZ226">
        <v>0</v>
      </c>
      <c r="IA226">
        <v>0</v>
      </c>
      <c r="IB226">
        <v>0</v>
      </c>
      <c r="IC226">
        <v>0</v>
      </c>
      <c r="ID226">
        <v>0</v>
      </c>
      <c r="IE226">
        <v>0</v>
      </c>
      <c r="IF226">
        <v>0</v>
      </c>
      <c r="IG226">
        <v>0</v>
      </c>
      <c r="IH226">
        <v>0</v>
      </c>
      <c r="II226">
        <v>0</v>
      </c>
      <c r="IJ226">
        <v>0</v>
      </c>
      <c r="IK226">
        <v>0</v>
      </c>
    </row>
    <row r="227" spans="1:245" hidden="1">
      <c r="A227" s="340"/>
      <c r="B227" t="s">
        <v>1024</v>
      </c>
      <c r="F227">
        <v>2</v>
      </c>
      <c r="H227">
        <v>46</v>
      </c>
      <c r="J227" t="str">
        <f t="shared" si="9"/>
        <v>SDH150246</v>
      </c>
      <c r="K227">
        <v>725</v>
      </c>
      <c r="M227" s="340"/>
      <c r="N227" t="s">
        <v>1024</v>
      </c>
      <c r="O227">
        <v>2</v>
      </c>
      <c r="P227">
        <v>46</v>
      </c>
      <c r="Q227" s="183" t="str">
        <f t="shared" si="10"/>
        <v>SDH150246</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11527.5</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V227">
        <v>0</v>
      </c>
      <c r="DW227">
        <v>0</v>
      </c>
      <c r="DX227">
        <v>0</v>
      </c>
      <c r="DY227" s="131"/>
      <c r="DZ227" s="340"/>
      <c r="EA227" t="s">
        <v>1024</v>
      </c>
      <c r="EB227">
        <v>2</v>
      </c>
      <c r="EC227">
        <v>46</v>
      </c>
      <c r="ED227" s="183" t="str">
        <f t="shared" si="11"/>
        <v>SDH150246</v>
      </c>
      <c r="EE227">
        <v>10000</v>
      </c>
      <c r="EF227">
        <v>10000</v>
      </c>
      <c r="EG227">
        <v>10000</v>
      </c>
      <c r="EH227">
        <v>10000</v>
      </c>
      <c r="EI227">
        <v>10000</v>
      </c>
      <c r="EJ227">
        <v>10000</v>
      </c>
      <c r="EK227">
        <v>10000</v>
      </c>
      <c r="EL227">
        <v>10000</v>
      </c>
      <c r="EM227">
        <v>10000</v>
      </c>
      <c r="EN227">
        <v>10000</v>
      </c>
      <c r="EO227">
        <v>10000</v>
      </c>
      <c r="EP227">
        <v>10000</v>
      </c>
      <c r="EQ227">
        <v>10000</v>
      </c>
      <c r="ER227">
        <v>10759</v>
      </c>
      <c r="ES227">
        <v>11527.5</v>
      </c>
      <c r="ET227">
        <v>11527.5</v>
      </c>
      <c r="EU227">
        <v>11527.5</v>
      </c>
      <c r="EV227">
        <v>11527.5</v>
      </c>
      <c r="EW227">
        <v>11527.5</v>
      </c>
      <c r="EX227">
        <v>11527.5</v>
      </c>
      <c r="EY227">
        <v>11527.5</v>
      </c>
      <c r="EZ227">
        <v>11527.5</v>
      </c>
      <c r="FA227">
        <v>11527.5</v>
      </c>
      <c r="FB227">
        <v>11527.5</v>
      </c>
      <c r="FC227">
        <v>11527.5</v>
      </c>
      <c r="FD227">
        <v>11527.5</v>
      </c>
      <c r="FE227">
        <v>11527.5</v>
      </c>
      <c r="FF227">
        <v>11527.5</v>
      </c>
      <c r="FG227">
        <v>11527.5</v>
      </c>
      <c r="FH227">
        <v>11527.5</v>
      </c>
      <c r="FI227">
        <v>0</v>
      </c>
      <c r="FJ227">
        <v>0</v>
      </c>
      <c r="FK227">
        <v>0</v>
      </c>
      <c r="FL227">
        <v>0</v>
      </c>
      <c r="FM227">
        <v>0</v>
      </c>
      <c r="FN227">
        <v>0</v>
      </c>
      <c r="FO227">
        <v>0</v>
      </c>
      <c r="FP227">
        <v>0</v>
      </c>
      <c r="FQ227">
        <v>0</v>
      </c>
      <c r="FR227">
        <v>0</v>
      </c>
      <c r="FS227">
        <v>0</v>
      </c>
      <c r="FT227">
        <v>0</v>
      </c>
      <c r="FU227">
        <v>0</v>
      </c>
      <c r="FV227">
        <v>0</v>
      </c>
      <c r="FW227">
        <v>0</v>
      </c>
      <c r="FX227">
        <v>0</v>
      </c>
      <c r="FY227">
        <v>0</v>
      </c>
      <c r="FZ227">
        <v>0</v>
      </c>
      <c r="GA227">
        <v>0</v>
      </c>
      <c r="GB227">
        <v>0</v>
      </c>
      <c r="GC227">
        <v>0</v>
      </c>
      <c r="GD227">
        <v>0</v>
      </c>
      <c r="GE227">
        <v>0</v>
      </c>
      <c r="GF227">
        <v>0</v>
      </c>
      <c r="GG227">
        <v>0</v>
      </c>
      <c r="GH227">
        <v>0</v>
      </c>
      <c r="GI227">
        <v>0</v>
      </c>
      <c r="GJ227">
        <v>0</v>
      </c>
      <c r="GK227">
        <v>0</v>
      </c>
      <c r="GL227">
        <v>0</v>
      </c>
      <c r="GM227">
        <v>0</v>
      </c>
      <c r="GN227">
        <v>0</v>
      </c>
      <c r="GO227">
        <v>0</v>
      </c>
      <c r="GP227">
        <v>0</v>
      </c>
      <c r="GQ227">
        <v>0</v>
      </c>
      <c r="GR227">
        <v>0</v>
      </c>
      <c r="GS227">
        <v>0</v>
      </c>
      <c r="GT227">
        <v>0</v>
      </c>
      <c r="GU227">
        <v>0</v>
      </c>
      <c r="GV227">
        <v>0</v>
      </c>
      <c r="GW227">
        <v>0</v>
      </c>
      <c r="GX227">
        <v>0</v>
      </c>
      <c r="GY227">
        <v>0</v>
      </c>
      <c r="GZ227">
        <v>0</v>
      </c>
      <c r="HA227">
        <v>0</v>
      </c>
      <c r="HB227">
        <v>0</v>
      </c>
      <c r="HC227">
        <v>0</v>
      </c>
      <c r="HD227">
        <v>0</v>
      </c>
      <c r="HE227">
        <v>0</v>
      </c>
      <c r="HF227">
        <v>0</v>
      </c>
      <c r="HG227">
        <v>0</v>
      </c>
      <c r="HH227">
        <v>0</v>
      </c>
      <c r="HI227">
        <v>0</v>
      </c>
      <c r="HJ227">
        <v>0</v>
      </c>
      <c r="HK227">
        <v>0</v>
      </c>
      <c r="HL227">
        <v>0</v>
      </c>
      <c r="HM227">
        <v>0</v>
      </c>
      <c r="HN227">
        <v>0</v>
      </c>
      <c r="HO227">
        <v>0</v>
      </c>
      <c r="HP227">
        <v>0</v>
      </c>
      <c r="HQ227">
        <v>0</v>
      </c>
      <c r="HR227">
        <v>0</v>
      </c>
      <c r="HS227">
        <v>0</v>
      </c>
      <c r="HT227">
        <v>0</v>
      </c>
      <c r="HU227">
        <v>0</v>
      </c>
      <c r="HV227">
        <v>0</v>
      </c>
      <c r="HW227">
        <v>0</v>
      </c>
      <c r="HX227">
        <v>0</v>
      </c>
      <c r="HY227">
        <v>0</v>
      </c>
      <c r="HZ227">
        <v>0</v>
      </c>
      <c r="IA227">
        <v>0</v>
      </c>
      <c r="IB227">
        <v>0</v>
      </c>
      <c r="IC227">
        <v>0</v>
      </c>
      <c r="ID227">
        <v>0</v>
      </c>
      <c r="IE227">
        <v>0</v>
      </c>
      <c r="IF227">
        <v>0</v>
      </c>
      <c r="IG227">
        <v>0</v>
      </c>
      <c r="IH227">
        <v>0</v>
      </c>
      <c r="II227">
        <v>0</v>
      </c>
      <c r="IJ227">
        <v>0</v>
      </c>
      <c r="IK227">
        <v>0</v>
      </c>
    </row>
    <row r="228" spans="1:245" hidden="1">
      <c r="A228" s="340"/>
      <c r="B228" t="s">
        <v>1024</v>
      </c>
      <c r="F228">
        <v>2</v>
      </c>
      <c r="H228">
        <v>47</v>
      </c>
      <c r="J228" t="str">
        <f t="shared" si="9"/>
        <v>SDH150247</v>
      </c>
      <c r="K228">
        <v>750</v>
      </c>
      <c r="M228" s="340"/>
      <c r="N228" t="s">
        <v>1024</v>
      </c>
      <c r="O228">
        <v>2</v>
      </c>
      <c r="P228">
        <v>47</v>
      </c>
      <c r="Q228" s="183" t="str">
        <f t="shared" si="10"/>
        <v>SDH150247</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11924.999999999998</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0</v>
      </c>
      <c r="DX228">
        <v>0</v>
      </c>
      <c r="DY228" s="131"/>
      <c r="DZ228" s="340"/>
      <c r="EA228" t="s">
        <v>1024</v>
      </c>
      <c r="EB228">
        <v>2</v>
      </c>
      <c r="EC228">
        <v>47</v>
      </c>
      <c r="ED228" s="183" t="str">
        <f t="shared" si="11"/>
        <v>SDH150247</v>
      </c>
      <c r="EE228">
        <v>10000</v>
      </c>
      <c r="EF228">
        <v>10000</v>
      </c>
      <c r="EG228">
        <v>10000</v>
      </c>
      <c r="EH228">
        <v>10000</v>
      </c>
      <c r="EI228">
        <v>10000</v>
      </c>
      <c r="EJ228">
        <v>10000</v>
      </c>
      <c r="EK228">
        <v>10000</v>
      </c>
      <c r="EL228">
        <v>10000</v>
      </c>
      <c r="EM228">
        <v>10000</v>
      </c>
      <c r="EN228">
        <v>10000</v>
      </c>
      <c r="EO228">
        <v>10000</v>
      </c>
      <c r="EP228">
        <v>10000</v>
      </c>
      <c r="EQ228">
        <v>10335</v>
      </c>
      <c r="ER228">
        <v>11130</v>
      </c>
      <c r="ES228">
        <v>11925</v>
      </c>
      <c r="ET228">
        <v>11925</v>
      </c>
      <c r="EU228">
        <v>11925</v>
      </c>
      <c r="EV228">
        <v>11925</v>
      </c>
      <c r="EW228">
        <v>11925</v>
      </c>
      <c r="EX228">
        <v>11925</v>
      </c>
      <c r="EY228">
        <v>11925</v>
      </c>
      <c r="EZ228">
        <v>11925</v>
      </c>
      <c r="FA228">
        <v>11925</v>
      </c>
      <c r="FB228">
        <v>11925</v>
      </c>
      <c r="FC228">
        <v>11925</v>
      </c>
      <c r="FD228">
        <v>11925</v>
      </c>
      <c r="FE228">
        <v>11925</v>
      </c>
      <c r="FF228">
        <v>11925</v>
      </c>
      <c r="FG228">
        <v>11925</v>
      </c>
      <c r="FH228">
        <v>11925</v>
      </c>
      <c r="FI228">
        <v>0</v>
      </c>
      <c r="FJ228">
        <v>0</v>
      </c>
      <c r="FK228">
        <v>0</v>
      </c>
      <c r="FL228">
        <v>0</v>
      </c>
      <c r="FM228">
        <v>0</v>
      </c>
      <c r="FN228">
        <v>0</v>
      </c>
      <c r="FO228">
        <v>0</v>
      </c>
      <c r="FP228">
        <v>0</v>
      </c>
      <c r="FQ228">
        <v>0</v>
      </c>
      <c r="FR228">
        <v>0</v>
      </c>
      <c r="FS228">
        <v>0</v>
      </c>
      <c r="FT228">
        <v>0</v>
      </c>
      <c r="FU228">
        <v>0</v>
      </c>
      <c r="FV228">
        <v>0</v>
      </c>
      <c r="FW228">
        <v>0</v>
      </c>
      <c r="FX228">
        <v>0</v>
      </c>
      <c r="FY228">
        <v>0</v>
      </c>
      <c r="FZ228">
        <v>0</v>
      </c>
      <c r="GA228">
        <v>0</v>
      </c>
      <c r="GB228">
        <v>0</v>
      </c>
      <c r="GC228">
        <v>0</v>
      </c>
      <c r="GD228">
        <v>0</v>
      </c>
      <c r="GE228">
        <v>0</v>
      </c>
      <c r="GF228">
        <v>0</v>
      </c>
      <c r="GG228">
        <v>0</v>
      </c>
      <c r="GH228">
        <v>0</v>
      </c>
      <c r="GI228">
        <v>0</v>
      </c>
      <c r="GJ228">
        <v>0</v>
      </c>
      <c r="GK228">
        <v>0</v>
      </c>
      <c r="GL228">
        <v>0</v>
      </c>
      <c r="GM228">
        <v>0</v>
      </c>
      <c r="GN228">
        <v>0</v>
      </c>
      <c r="GO228">
        <v>0</v>
      </c>
      <c r="GP228">
        <v>0</v>
      </c>
      <c r="GQ228">
        <v>0</v>
      </c>
      <c r="GR228">
        <v>0</v>
      </c>
      <c r="GS228">
        <v>0</v>
      </c>
      <c r="GT228">
        <v>0</v>
      </c>
      <c r="GU228">
        <v>0</v>
      </c>
      <c r="GV228">
        <v>0</v>
      </c>
      <c r="GW228">
        <v>0</v>
      </c>
      <c r="GX228">
        <v>0</v>
      </c>
      <c r="GY228">
        <v>0</v>
      </c>
      <c r="GZ228">
        <v>0</v>
      </c>
      <c r="HA228">
        <v>0</v>
      </c>
      <c r="HB228">
        <v>0</v>
      </c>
      <c r="HC228">
        <v>0</v>
      </c>
      <c r="HD228">
        <v>0</v>
      </c>
      <c r="HE228">
        <v>0</v>
      </c>
      <c r="HF228">
        <v>0</v>
      </c>
      <c r="HG228">
        <v>0</v>
      </c>
      <c r="HH228">
        <v>0</v>
      </c>
      <c r="HI228">
        <v>0</v>
      </c>
      <c r="HJ228">
        <v>0</v>
      </c>
      <c r="HK228">
        <v>0</v>
      </c>
      <c r="HL228">
        <v>0</v>
      </c>
      <c r="HM228">
        <v>0</v>
      </c>
      <c r="HN228">
        <v>0</v>
      </c>
      <c r="HO228">
        <v>0</v>
      </c>
      <c r="HP228">
        <v>0</v>
      </c>
      <c r="HQ228">
        <v>0</v>
      </c>
      <c r="HR228">
        <v>0</v>
      </c>
      <c r="HS228">
        <v>0</v>
      </c>
      <c r="HT228">
        <v>0</v>
      </c>
      <c r="HU228">
        <v>0</v>
      </c>
      <c r="HV228">
        <v>0</v>
      </c>
      <c r="HW228">
        <v>0</v>
      </c>
      <c r="HX228">
        <v>0</v>
      </c>
      <c r="HY228">
        <v>0</v>
      </c>
      <c r="HZ228">
        <v>0</v>
      </c>
      <c r="IA228">
        <v>0</v>
      </c>
      <c r="IB228">
        <v>0</v>
      </c>
      <c r="IC228">
        <v>0</v>
      </c>
      <c r="ID228">
        <v>0</v>
      </c>
      <c r="IE228">
        <v>0</v>
      </c>
      <c r="IF228">
        <v>0</v>
      </c>
      <c r="IG228">
        <v>0</v>
      </c>
      <c r="IH228">
        <v>0</v>
      </c>
      <c r="II228">
        <v>0</v>
      </c>
      <c r="IJ228">
        <v>0</v>
      </c>
      <c r="IK228">
        <v>0</v>
      </c>
    </row>
    <row r="229" spans="1:245" hidden="1">
      <c r="A229" s="340"/>
      <c r="B229" t="s">
        <v>1024</v>
      </c>
      <c r="F229">
        <v>2</v>
      </c>
      <c r="H229">
        <v>48</v>
      </c>
      <c r="J229" t="str">
        <f t="shared" si="9"/>
        <v>SDH150248</v>
      </c>
      <c r="K229">
        <v>780</v>
      </c>
      <c r="M229" s="340"/>
      <c r="N229" t="s">
        <v>1024</v>
      </c>
      <c r="O229">
        <v>2</v>
      </c>
      <c r="P229">
        <v>48</v>
      </c>
      <c r="Q229" s="183" t="str">
        <f t="shared" si="10"/>
        <v>SDH150248</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12402</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Y229" s="131"/>
      <c r="DZ229" s="340"/>
      <c r="EA229" t="s">
        <v>1024</v>
      </c>
      <c r="EB229">
        <v>2</v>
      </c>
      <c r="EC229">
        <v>48</v>
      </c>
      <c r="ED229" s="183" t="str">
        <f t="shared" si="11"/>
        <v>SDH150248</v>
      </c>
      <c r="EE229">
        <v>10000</v>
      </c>
      <c r="EF229">
        <v>10000</v>
      </c>
      <c r="EG229">
        <v>10000</v>
      </c>
      <c r="EH229">
        <v>10000</v>
      </c>
      <c r="EI229">
        <v>10000</v>
      </c>
      <c r="EJ229">
        <v>10000</v>
      </c>
      <c r="EK229">
        <v>10000</v>
      </c>
      <c r="EL229">
        <v>10000</v>
      </c>
      <c r="EM229">
        <v>10000</v>
      </c>
      <c r="EN229">
        <v>10000</v>
      </c>
      <c r="EO229">
        <v>10000</v>
      </c>
      <c r="EP229">
        <v>10000</v>
      </c>
      <c r="EQ229">
        <v>10748.4</v>
      </c>
      <c r="ER229">
        <v>11575.2</v>
      </c>
      <c r="ES229">
        <v>12402</v>
      </c>
      <c r="ET229">
        <v>12402</v>
      </c>
      <c r="EU229">
        <v>12402</v>
      </c>
      <c r="EV229">
        <v>12402</v>
      </c>
      <c r="EW229">
        <v>12402</v>
      </c>
      <c r="EX229">
        <v>12402</v>
      </c>
      <c r="EY229">
        <v>12402</v>
      </c>
      <c r="EZ229">
        <v>12402</v>
      </c>
      <c r="FA229">
        <v>12402</v>
      </c>
      <c r="FB229">
        <v>12402</v>
      </c>
      <c r="FC229">
        <v>12402</v>
      </c>
      <c r="FD229">
        <v>12402</v>
      </c>
      <c r="FE229">
        <v>12402</v>
      </c>
      <c r="FF229">
        <v>12402</v>
      </c>
      <c r="FG229">
        <v>12402</v>
      </c>
      <c r="FH229">
        <v>12402</v>
      </c>
      <c r="FI229">
        <v>0</v>
      </c>
      <c r="FJ229">
        <v>0</v>
      </c>
      <c r="FK229">
        <v>0</v>
      </c>
      <c r="FL229">
        <v>0</v>
      </c>
      <c r="FM229">
        <v>0</v>
      </c>
      <c r="FN229">
        <v>0</v>
      </c>
      <c r="FO229">
        <v>0</v>
      </c>
      <c r="FP229">
        <v>0</v>
      </c>
      <c r="FQ229">
        <v>0</v>
      </c>
      <c r="FR229">
        <v>0</v>
      </c>
      <c r="FS229">
        <v>0</v>
      </c>
      <c r="FT229">
        <v>0</v>
      </c>
      <c r="FU229">
        <v>0</v>
      </c>
      <c r="FV229">
        <v>0</v>
      </c>
      <c r="FW229">
        <v>0</v>
      </c>
      <c r="FX229">
        <v>0</v>
      </c>
      <c r="FY229">
        <v>0</v>
      </c>
      <c r="FZ229">
        <v>0</v>
      </c>
      <c r="GA229">
        <v>0</v>
      </c>
      <c r="GB229">
        <v>0</v>
      </c>
      <c r="GC229">
        <v>0</v>
      </c>
      <c r="GD229">
        <v>0</v>
      </c>
      <c r="GE229">
        <v>0</v>
      </c>
      <c r="GF229">
        <v>0</v>
      </c>
      <c r="GG229">
        <v>0</v>
      </c>
      <c r="GH229">
        <v>0</v>
      </c>
      <c r="GI229">
        <v>0</v>
      </c>
      <c r="GJ229">
        <v>0</v>
      </c>
      <c r="GK229">
        <v>0</v>
      </c>
      <c r="GL229">
        <v>0</v>
      </c>
      <c r="GM229">
        <v>0</v>
      </c>
      <c r="GN229">
        <v>0</v>
      </c>
      <c r="GO229">
        <v>0</v>
      </c>
      <c r="GP229">
        <v>0</v>
      </c>
      <c r="GQ229">
        <v>0</v>
      </c>
      <c r="GR229">
        <v>0</v>
      </c>
      <c r="GS229">
        <v>0</v>
      </c>
      <c r="GT229">
        <v>0</v>
      </c>
      <c r="GU229">
        <v>0</v>
      </c>
      <c r="GV229">
        <v>0</v>
      </c>
      <c r="GW229">
        <v>0</v>
      </c>
      <c r="GX229">
        <v>0</v>
      </c>
      <c r="GY229">
        <v>0</v>
      </c>
      <c r="GZ229">
        <v>0</v>
      </c>
      <c r="HA229">
        <v>0</v>
      </c>
      <c r="HB229">
        <v>0</v>
      </c>
      <c r="HC229">
        <v>0</v>
      </c>
      <c r="HD229">
        <v>0</v>
      </c>
      <c r="HE229">
        <v>0</v>
      </c>
      <c r="HF229">
        <v>0</v>
      </c>
      <c r="HG229">
        <v>0</v>
      </c>
      <c r="HH229">
        <v>0</v>
      </c>
      <c r="HI229">
        <v>0</v>
      </c>
      <c r="HJ229">
        <v>0</v>
      </c>
      <c r="HK229">
        <v>0</v>
      </c>
      <c r="HL229">
        <v>0</v>
      </c>
      <c r="HM229">
        <v>0</v>
      </c>
      <c r="HN229">
        <v>0</v>
      </c>
      <c r="HO229">
        <v>0</v>
      </c>
      <c r="HP229">
        <v>0</v>
      </c>
      <c r="HQ229">
        <v>0</v>
      </c>
      <c r="HR229">
        <v>0</v>
      </c>
      <c r="HS229">
        <v>0</v>
      </c>
      <c r="HT229">
        <v>0</v>
      </c>
      <c r="HU229">
        <v>0</v>
      </c>
      <c r="HV229">
        <v>0</v>
      </c>
      <c r="HW229">
        <v>0</v>
      </c>
      <c r="HX229">
        <v>0</v>
      </c>
      <c r="HY229">
        <v>0</v>
      </c>
      <c r="HZ229">
        <v>0</v>
      </c>
      <c r="IA229">
        <v>0</v>
      </c>
      <c r="IB229">
        <v>0</v>
      </c>
      <c r="IC229">
        <v>0</v>
      </c>
      <c r="ID229">
        <v>0</v>
      </c>
      <c r="IE229">
        <v>0</v>
      </c>
      <c r="IF229">
        <v>0</v>
      </c>
      <c r="IG229">
        <v>0</v>
      </c>
      <c r="IH229">
        <v>0</v>
      </c>
      <c r="II229">
        <v>0</v>
      </c>
      <c r="IJ229">
        <v>0</v>
      </c>
      <c r="IK229">
        <v>0</v>
      </c>
    </row>
    <row r="230" spans="1:245" hidden="1">
      <c r="A230" s="340"/>
      <c r="B230" t="s">
        <v>1024</v>
      </c>
      <c r="F230">
        <v>2</v>
      </c>
      <c r="H230">
        <v>49</v>
      </c>
      <c r="J230" t="str">
        <f t="shared" si="9"/>
        <v>SDH150249</v>
      </c>
      <c r="K230">
        <v>805</v>
      </c>
      <c r="M230" s="340"/>
      <c r="N230" t="s">
        <v>1024</v>
      </c>
      <c r="O230">
        <v>2</v>
      </c>
      <c r="P230">
        <v>49</v>
      </c>
      <c r="Q230" s="183" t="str">
        <f t="shared" si="10"/>
        <v>SDH150249</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12799.5</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0</v>
      </c>
      <c r="DT230">
        <v>0</v>
      </c>
      <c r="DU230">
        <v>0</v>
      </c>
      <c r="DV230">
        <v>0</v>
      </c>
      <c r="DW230">
        <v>0</v>
      </c>
      <c r="DX230">
        <v>0</v>
      </c>
      <c r="DY230" s="131"/>
      <c r="DZ230" s="340"/>
      <c r="EA230" t="s">
        <v>1024</v>
      </c>
      <c r="EB230">
        <v>2</v>
      </c>
      <c r="EC230">
        <v>49</v>
      </c>
      <c r="ED230" s="183" t="str">
        <f t="shared" si="11"/>
        <v>SDH150249</v>
      </c>
      <c r="EE230">
        <v>10000</v>
      </c>
      <c r="EF230">
        <v>10000</v>
      </c>
      <c r="EG230">
        <v>10000</v>
      </c>
      <c r="EH230">
        <v>10000</v>
      </c>
      <c r="EI230">
        <v>10000</v>
      </c>
      <c r="EJ230">
        <v>10000</v>
      </c>
      <c r="EK230">
        <v>10000</v>
      </c>
      <c r="EL230">
        <v>10000</v>
      </c>
      <c r="EM230">
        <v>10000</v>
      </c>
      <c r="EN230">
        <v>10000</v>
      </c>
      <c r="EO230">
        <v>10000</v>
      </c>
      <c r="EP230">
        <v>10239.6</v>
      </c>
      <c r="EQ230">
        <v>11092.9</v>
      </c>
      <c r="ER230">
        <v>11946.2</v>
      </c>
      <c r="ES230">
        <v>12799.5</v>
      </c>
      <c r="ET230">
        <v>12799.5</v>
      </c>
      <c r="EU230">
        <v>12799.5</v>
      </c>
      <c r="EV230">
        <v>12799.5</v>
      </c>
      <c r="EW230">
        <v>12799.5</v>
      </c>
      <c r="EX230">
        <v>12799.5</v>
      </c>
      <c r="EY230">
        <v>12799.5</v>
      </c>
      <c r="EZ230">
        <v>12799.5</v>
      </c>
      <c r="FA230">
        <v>12799.5</v>
      </c>
      <c r="FB230">
        <v>12799.5</v>
      </c>
      <c r="FC230">
        <v>12799.5</v>
      </c>
      <c r="FD230">
        <v>12799.5</v>
      </c>
      <c r="FE230">
        <v>12799.5</v>
      </c>
      <c r="FF230">
        <v>12799.5</v>
      </c>
      <c r="FG230">
        <v>12799.5</v>
      </c>
      <c r="FH230">
        <v>12799.5</v>
      </c>
      <c r="FI230">
        <v>0</v>
      </c>
      <c r="FJ230">
        <v>0</v>
      </c>
      <c r="FK230">
        <v>0</v>
      </c>
      <c r="FL230">
        <v>0</v>
      </c>
      <c r="FM230">
        <v>0</v>
      </c>
      <c r="FN230">
        <v>0</v>
      </c>
      <c r="FO230">
        <v>0</v>
      </c>
      <c r="FP230">
        <v>0</v>
      </c>
      <c r="FQ230">
        <v>0</v>
      </c>
      <c r="FR230">
        <v>0</v>
      </c>
      <c r="FS230">
        <v>0</v>
      </c>
      <c r="FT230">
        <v>0</v>
      </c>
      <c r="FU230">
        <v>0</v>
      </c>
      <c r="FV230">
        <v>0</v>
      </c>
      <c r="FW230">
        <v>0</v>
      </c>
      <c r="FX230">
        <v>0</v>
      </c>
      <c r="FY230">
        <v>0</v>
      </c>
      <c r="FZ230">
        <v>0</v>
      </c>
      <c r="GA230">
        <v>0</v>
      </c>
      <c r="GB230">
        <v>0</v>
      </c>
      <c r="GC230">
        <v>0</v>
      </c>
      <c r="GD230">
        <v>0</v>
      </c>
      <c r="GE230">
        <v>0</v>
      </c>
      <c r="GF230">
        <v>0</v>
      </c>
      <c r="GG230">
        <v>0</v>
      </c>
      <c r="GH230">
        <v>0</v>
      </c>
      <c r="GI230">
        <v>0</v>
      </c>
      <c r="GJ230">
        <v>0</v>
      </c>
      <c r="GK230">
        <v>0</v>
      </c>
      <c r="GL230">
        <v>0</v>
      </c>
      <c r="GM230">
        <v>0</v>
      </c>
      <c r="GN230">
        <v>0</v>
      </c>
      <c r="GO230">
        <v>0</v>
      </c>
      <c r="GP230">
        <v>0</v>
      </c>
      <c r="GQ230">
        <v>0</v>
      </c>
      <c r="GR230">
        <v>0</v>
      </c>
      <c r="GS230">
        <v>0</v>
      </c>
      <c r="GT230">
        <v>0</v>
      </c>
      <c r="GU230">
        <v>0</v>
      </c>
      <c r="GV230">
        <v>0</v>
      </c>
      <c r="GW230">
        <v>0</v>
      </c>
      <c r="GX230">
        <v>0</v>
      </c>
      <c r="GY230">
        <v>0</v>
      </c>
      <c r="GZ230">
        <v>0</v>
      </c>
      <c r="HA230">
        <v>0</v>
      </c>
      <c r="HB230">
        <v>0</v>
      </c>
      <c r="HC230">
        <v>0</v>
      </c>
      <c r="HD230">
        <v>0</v>
      </c>
      <c r="HE230">
        <v>0</v>
      </c>
      <c r="HF230">
        <v>0</v>
      </c>
      <c r="HG230">
        <v>0</v>
      </c>
      <c r="HH230">
        <v>0</v>
      </c>
      <c r="HI230">
        <v>0</v>
      </c>
      <c r="HJ230">
        <v>0</v>
      </c>
      <c r="HK230">
        <v>0</v>
      </c>
      <c r="HL230">
        <v>0</v>
      </c>
      <c r="HM230">
        <v>0</v>
      </c>
      <c r="HN230">
        <v>0</v>
      </c>
      <c r="HO230">
        <v>0</v>
      </c>
      <c r="HP230">
        <v>0</v>
      </c>
      <c r="HQ230">
        <v>0</v>
      </c>
      <c r="HR230">
        <v>0</v>
      </c>
      <c r="HS230">
        <v>0</v>
      </c>
      <c r="HT230">
        <v>0</v>
      </c>
      <c r="HU230">
        <v>0</v>
      </c>
      <c r="HV230">
        <v>0</v>
      </c>
      <c r="HW230">
        <v>0</v>
      </c>
      <c r="HX230">
        <v>0</v>
      </c>
      <c r="HY230">
        <v>0</v>
      </c>
      <c r="HZ230">
        <v>0</v>
      </c>
      <c r="IA230">
        <v>0</v>
      </c>
      <c r="IB230">
        <v>0</v>
      </c>
      <c r="IC230">
        <v>0</v>
      </c>
      <c r="ID230">
        <v>0</v>
      </c>
      <c r="IE230">
        <v>0</v>
      </c>
      <c r="IF230">
        <v>0</v>
      </c>
      <c r="IG230">
        <v>0</v>
      </c>
      <c r="IH230">
        <v>0</v>
      </c>
      <c r="II230">
        <v>0</v>
      </c>
      <c r="IJ230">
        <v>0</v>
      </c>
      <c r="IK230">
        <v>0</v>
      </c>
    </row>
    <row r="231" spans="1:245" hidden="1">
      <c r="A231" s="340"/>
      <c r="B231" t="s">
        <v>1024</v>
      </c>
      <c r="F231">
        <v>2</v>
      </c>
      <c r="H231">
        <v>50</v>
      </c>
      <c r="J231" t="str">
        <f t="shared" si="9"/>
        <v>SDH150250</v>
      </c>
      <c r="K231">
        <v>840</v>
      </c>
      <c r="M231" s="340"/>
      <c r="N231" t="s">
        <v>1024</v>
      </c>
      <c r="O231">
        <v>2</v>
      </c>
      <c r="P231">
        <v>50</v>
      </c>
      <c r="Q231" s="183" t="str">
        <f t="shared" si="10"/>
        <v>SDH150250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13355.999999999998</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0</v>
      </c>
      <c r="DT231">
        <v>0</v>
      </c>
      <c r="DU231">
        <v>0</v>
      </c>
      <c r="DV231">
        <v>0</v>
      </c>
      <c r="DW231">
        <v>0</v>
      </c>
      <c r="DX231">
        <v>0</v>
      </c>
      <c r="DY231" s="131"/>
      <c r="DZ231" s="340"/>
      <c r="EA231" t="s">
        <v>1024</v>
      </c>
      <c r="EB231">
        <v>2</v>
      </c>
      <c r="EC231">
        <v>50</v>
      </c>
      <c r="ED231" s="183" t="str">
        <f t="shared" si="11"/>
        <v>SDH150250</v>
      </c>
      <c r="EE231">
        <v>10000</v>
      </c>
      <c r="EF231">
        <v>10000</v>
      </c>
      <c r="EG231">
        <v>10000</v>
      </c>
      <c r="EH231">
        <v>10000</v>
      </c>
      <c r="EI231">
        <v>10000</v>
      </c>
      <c r="EJ231">
        <v>10000</v>
      </c>
      <c r="EK231">
        <v>10000</v>
      </c>
      <c r="EL231">
        <v>10000</v>
      </c>
      <c r="EM231">
        <v>10000</v>
      </c>
      <c r="EN231">
        <v>10000</v>
      </c>
      <c r="EO231">
        <v>10000</v>
      </c>
      <c r="EP231">
        <v>10684.8</v>
      </c>
      <c r="EQ231">
        <v>11575.2</v>
      </c>
      <c r="ER231">
        <v>12465.6</v>
      </c>
      <c r="ES231">
        <v>13356</v>
      </c>
      <c r="ET231">
        <v>13356</v>
      </c>
      <c r="EU231">
        <v>13356</v>
      </c>
      <c r="EV231">
        <v>13356</v>
      </c>
      <c r="EW231">
        <v>13356</v>
      </c>
      <c r="EX231">
        <v>13356</v>
      </c>
      <c r="EY231">
        <v>13356</v>
      </c>
      <c r="EZ231">
        <v>13356</v>
      </c>
      <c r="FA231">
        <v>13356</v>
      </c>
      <c r="FB231">
        <v>13356</v>
      </c>
      <c r="FC231">
        <v>13356</v>
      </c>
      <c r="FD231">
        <v>13356</v>
      </c>
      <c r="FE231">
        <v>13356</v>
      </c>
      <c r="FF231">
        <v>13356</v>
      </c>
      <c r="FG231">
        <v>13356</v>
      </c>
      <c r="FH231">
        <v>13356</v>
      </c>
      <c r="FI231">
        <v>0</v>
      </c>
      <c r="FJ231">
        <v>0</v>
      </c>
      <c r="FK231">
        <v>0</v>
      </c>
      <c r="FL231">
        <v>0</v>
      </c>
      <c r="FM231">
        <v>0</v>
      </c>
      <c r="FN231">
        <v>0</v>
      </c>
      <c r="FO231">
        <v>0</v>
      </c>
      <c r="FP231">
        <v>0</v>
      </c>
      <c r="FQ231">
        <v>0</v>
      </c>
      <c r="FR231">
        <v>0</v>
      </c>
      <c r="FS231">
        <v>0</v>
      </c>
      <c r="FT231">
        <v>0</v>
      </c>
      <c r="FU231">
        <v>0</v>
      </c>
      <c r="FV231">
        <v>0</v>
      </c>
      <c r="FW231">
        <v>0</v>
      </c>
      <c r="FX231">
        <v>0</v>
      </c>
      <c r="FY231">
        <v>0</v>
      </c>
      <c r="FZ231">
        <v>0</v>
      </c>
      <c r="GA231">
        <v>0</v>
      </c>
      <c r="GB231">
        <v>0</v>
      </c>
      <c r="GC231">
        <v>0</v>
      </c>
      <c r="GD231">
        <v>0</v>
      </c>
      <c r="GE231">
        <v>0</v>
      </c>
      <c r="GF231">
        <v>0</v>
      </c>
      <c r="GG231">
        <v>0</v>
      </c>
      <c r="GH231">
        <v>0</v>
      </c>
      <c r="GI231">
        <v>0</v>
      </c>
      <c r="GJ231">
        <v>0</v>
      </c>
      <c r="GK231">
        <v>0</v>
      </c>
      <c r="GL231">
        <v>0</v>
      </c>
      <c r="GM231">
        <v>0</v>
      </c>
      <c r="GN231">
        <v>0</v>
      </c>
      <c r="GO231">
        <v>0</v>
      </c>
      <c r="GP231">
        <v>0</v>
      </c>
      <c r="GQ231">
        <v>0</v>
      </c>
      <c r="GR231">
        <v>0</v>
      </c>
      <c r="GS231">
        <v>0</v>
      </c>
      <c r="GT231">
        <v>0</v>
      </c>
      <c r="GU231">
        <v>0</v>
      </c>
      <c r="GV231">
        <v>0</v>
      </c>
      <c r="GW231">
        <v>0</v>
      </c>
      <c r="GX231">
        <v>0</v>
      </c>
      <c r="GY231">
        <v>0</v>
      </c>
      <c r="GZ231">
        <v>0</v>
      </c>
      <c r="HA231">
        <v>0</v>
      </c>
      <c r="HB231">
        <v>0</v>
      </c>
      <c r="HC231">
        <v>0</v>
      </c>
      <c r="HD231">
        <v>0</v>
      </c>
      <c r="HE231">
        <v>0</v>
      </c>
      <c r="HF231">
        <v>0</v>
      </c>
      <c r="HG231">
        <v>0</v>
      </c>
      <c r="HH231">
        <v>0</v>
      </c>
      <c r="HI231">
        <v>0</v>
      </c>
      <c r="HJ231">
        <v>0</v>
      </c>
      <c r="HK231">
        <v>0</v>
      </c>
      <c r="HL231">
        <v>0</v>
      </c>
      <c r="HM231">
        <v>0</v>
      </c>
      <c r="HN231">
        <v>0</v>
      </c>
      <c r="HO231">
        <v>0</v>
      </c>
      <c r="HP231">
        <v>0</v>
      </c>
      <c r="HQ231">
        <v>0</v>
      </c>
      <c r="HR231">
        <v>0</v>
      </c>
      <c r="HS231">
        <v>0</v>
      </c>
      <c r="HT231">
        <v>0</v>
      </c>
      <c r="HU231">
        <v>0</v>
      </c>
      <c r="HV231">
        <v>0</v>
      </c>
      <c r="HW231">
        <v>0</v>
      </c>
      <c r="HX231">
        <v>0</v>
      </c>
      <c r="HY231">
        <v>0</v>
      </c>
      <c r="HZ231">
        <v>0</v>
      </c>
      <c r="IA231">
        <v>0</v>
      </c>
      <c r="IB231">
        <v>0</v>
      </c>
      <c r="IC231">
        <v>0</v>
      </c>
      <c r="ID231">
        <v>0</v>
      </c>
      <c r="IE231">
        <v>0</v>
      </c>
      <c r="IF231">
        <v>0</v>
      </c>
      <c r="IG231">
        <v>0</v>
      </c>
      <c r="IH231">
        <v>0</v>
      </c>
      <c r="II231">
        <v>0</v>
      </c>
      <c r="IJ231">
        <v>0</v>
      </c>
      <c r="IK231">
        <v>0</v>
      </c>
    </row>
    <row r="232" spans="1:245" hidden="1">
      <c r="A232" s="340"/>
      <c r="B232" t="s">
        <v>1024</v>
      </c>
      <c r="F232">
        <v>2</v>
      </c>
      <c r="H232">
        <v>51</v>
      </c>
      <c r="J232" t="str">
        <f t="shared" si="9"/>
        <v>SDH150251</v>
      </c>
      <c r="K232">
        <v>885</v>
      </c>
      <c r="M232" s="340"/>
      <c r="N232" t="s">
        <v>1024</v>
      </c>
      <c r="O232">
        <v>2</v>
      </c>
      <c r="P232">
        <v>51</v>
      </c>
      <c r="Q232" s="183" t="str">
        <f t="shared" si="10"/>
        <v>SDH150251</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14071.499999999998</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V232">
        <v>0</v>
      </c>
      <c r="DW232">
        <v>0</v>
      </c>
      <c r="DX232">
        <v>0</v>
      </c>
      <c r="DY232" s="131"/>
      <c r="DZ232" s="340"/>
      <c r="EA232" t="s">
        <v>1024</v>
      </c>
      <c r="EB232">
        <v>2</v>
      </c>
      <c r="EC232">
        <v>51</v>
      </c>
      <c r="ED232" s="183" t="str">
        <f t="shared" si="11"/>
        <v>SDH150251</v>
      </c>
      <c r="EE232">
        <v>10000</v>
      </c>
      <c r="EF232">
        <v>10000</v>
      </c>
      <c r="EG232">
        <v>10000</v>
      </c>
      <c r="EH232">
        <v>10000</v>
      </c>
      <c r="EI232">
        <v>10000</v>
      </c>
      <c r="EJ232">
        <v>10000</v>
      </c>
      <c r="EK232">
        <v>10000</v>
      </c>
      <c r="EL232">
        <v>10000</v>
      </c>
      <c r="EM232">
        <v>10000</v>
      </c>
      <c r="EN232">
        <v>10000</v>
      </c>
      <c r="EO232">
        <v>10319.1</v>
      </c>
      <c r="EP232">
        <v>11257.2</v>
      </c>
      <c r="EQ232">
        <v>12195.3</v>
      </c>
      <c r="ER232">
        <v>13133.4</v>
      </c>
      <c r="ES232">
        <v>14071.5</v>
      </c>
      <c r="ET232">
        <v>14071.5</v>
      </c>
      <c r="EU232">
        <v>14071.5</v>
      </c>
      <c r="EV232">
        <v>14071.5</v>
      </c>
      <c r="EW232">
        <v>14071.5</v>
      </c>
      <c r="EX232">
        <v>14071.5</v>
      </c>
      <c r="EY232">
        <v>14071.5</v>
      </c>
      <c r="EZ232">
        <v>14071.5</v>
      </c>
      <c r="FA232">
        <v>14071.5</v>
      </c>
      <c r="FB232">
        <v>14071.5</v>
      </c>
      <c r="FC232">
        <v>14071.5</v>
      </c>
      <c r="FD232">
        <v>14071.5</v>
      </c>
      <c r="FE232">
        <v>14071.5</v>
      </c>
      <c r="FF232">
        <v>14071.5</v>
      </c>
      <c r="FG232">
        <v>14071.5</v>
      </c>
      <c r="FH232">
        <v>14071.5</v>
      </c>
      <c r="FI232">
        <v>0</v>
      </c>
      <c r="FJ232">
        <v>0</v>
      </c>
      <c r="FK232">
        <v>0</v>
      </c>
      <c r="FL232">
        <v>0</v>
      </c>
      <c r="FM232">
        <v>0</v>
      </c>
      <c r="FN232">
        <v>0</v>
      </c>
      <c r="FO232">
        <v>0</v>
      </c>
      <c r="FP232">
        <v>0</v>
      </c>
      <c r="FQ232">
        <v>0</v>
      </c>
      <c r="FR232">
        <v>0</v>
      </c>
      <c r="FS232">
        <v>0</v>
      </c>
      <c r="FT232">
        <v>0</v>
      </c>
      <c r="FU232">
        <v>0</v>
      </c>
      <c r="FV232">
        <v>0</v>
      </c>
      <c r="FW232">
        <v>0</v>
      </c>
      <c r="FX232">
        <v>0</v>
      </c>
      <c r="FY232">
        <v>0</v>
      </c>
      <c r="FZ232">
        <v>0</v>
      </c>
      <c r="GA232">
        <v>0</v>
      </c>
      <c r="GB232">
        <v>0</v>
      </c>
      <c r="GC232">
        <v>0</v>
      </c>
      <c r="GD232">
        <v>0</v>
      </c>
      <c r="GE232">
        <v>0</v>
      </c>
      <c r="GF232">
        <v>0</v>
      </c>
      <c r="GG232">
        <v>0</v>
      </c>
      <c r="GH232">
        <v>0</v>
      </c>
      <c r="GI232">
        <v>0</v>
      </c>
      <c r="GJ232">
        <v>0</v>
      </c>
      <c r="GK232">
        <v>0</v>
      </c>
      <c r="GL232">
        <v>0</v>
      </c>
      <c r="GM232">
        <v>0</v>
      </c>
      <c r="GN232">
        <v>0</v>
      </c>
      <c r="GO232">
        <v>0</v>
      </c>
      <c r="GP232">
        <v>0</v>
      </c>
      <c r="GQ232">
        <v>0</v>
      </c>
      <c r="GR232">
        <v>0</v>
      </c>
      <c r="GS232">
        <v>0</v>
      </c>
      <c r="GT232">
        <v>0</v>
      </c>
      <c r="GU232">
        <v>0</v>
      </c>
      <c r="GV232">
        <v>0</v>
      </c>
      <c r="GW232">
        <v>0</v>
      </c>
      <c r="GX232">
        <v>0</v>
      </c>
      <c r="GY232">
        <v>0</v>
      </c>
      <c r="GZ232">
        <v>0</v>
      </c>
      <c r="HA232">
        <v>0</v>
      </c>
      <c r="HB232">
        <v>0</v>
      </c>
      <c r="HC232">
        <v>0</v>
      </c>
      <c r="HD232">
        <v>0</v>
      </c>
      <c r="HE232">
        <v>0</v>
      </c>
      <c r="HF232">
        <v>0</v>
      </c>
      <c r="HG232">
        <v>0</v>
      </c>
      <c r="HH232">
        <v>0</v>
      </c>
      <c r="HI232">
        <v>0</v>
      </c>
      <c r="HJ232">
        <v>0</v>
      </c>
      <c r="HK232">
        <v>0</v>
      </c>
      <c r="HL232">
        <v>0</v>
      </c>
      <c r="HM232">
        <v>0</v>
      </c>
      <c r="HN232">
        <v>0</v>
      </c>
      <c r="HO232">
        <v>0</v>
      </c>
      <c r="HP232">
        <v>0</v>
      </c>
      <c r="HQ232">
        <v>0</v>
      </c>
      <c r="HR232">
        <v>0</v>
      </c>
      <c r="HS232">
        <v>0</v>
      </c>
      <c r="HT232">
        <v>0</v>
      </c>
      <c r="HU232">
        <v>0</v>
      </c>
      <c r="HV232">
        <v>0</v>
      </c>
      <c r="HW232">
        <v>0</v>
      </c>
      <c r="HX232">
        <v>0</v>
      </c>
      <c r="HY232">
        <v>0</v>
      </c>
      <c r="HZ232">
        <v>0</v>
      </c>
      <c r="IA232">
        <v>0</v>
      </c>
      <c r="IB232">
        <v>0</v>
      </c>
      <c r="IC232">
        <v>0</v>
      </c>
      <c r="ID232">
        <v>0</v>
      </c>
      <c r="IE232">
        <v>0</v>
      </c>
      <c r="IF232">
        <v>0</v>
      </c>
      <c r="IG232">
        <v>0</v>
      </c>
      <c r="IH232">
        <v>0</v>
      </c>
      <c r="II232">
        <v>0</v>
      </c>
      <c r="IJ232">
        <v>0</v>
      </c>
      <c r="IK232">
        <v>0</v>
      </c>
    </row>
    <row r="233" spans="1:245" hidden="1">
      <c r="A233" s="340"/>
      <c r="B233" t="s">
        <v>1024</v>
      </c>
      <c r="F233">
        <v>2</v>
      </c>
      <c r="H233">
        <v>52</v>
      </c>
      <c r="J233" t="str">
        <f t="shared" si="9"/>
        <v>SDH150252</v>
      </c>
      <c r="K233">
        <v>925</v>
      </c>
      <c r="M233" s="340"/>
      <c r="N233" t="s">
        <v>1024</v>
      </c>
      <c r="O233">
        <v>2</v>
      </c>
      <c r="P233">
        <v>52</v>
      </c>
      <c r="Q233" s="183" t="str">
        <f t="shared" si="10"/>
        <v>SDH150252</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14707.5</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V233">
        <v>0</v>
      </c>
      <c r="DW233">
        <v>0</v>
      </c>
      <c r="DX233">
        <v>0</v>
      </c>
      <c r="DY233" s="131"/>
      <c r="DZ233" s="340"/>
      <c r="EA233" t="s">
        <v>1024</v>
      </c>
      <c r="EB233">
        <v>2</v>
      </c>
      <c r="EC233">
        <v>52</v>
      </c>
      <c r="ED233" s="183" t="str">
        <f t="shared" si="11"/>
        <v>SDH150252</v>
      </c>
      <c r="EE233">
        <v>10000</v>
      </c>
      <c r="EF233">
        <v>10000</v>
      </c>
      <c r="EG233">
        <v>10000</v>
      </c>
      <c r="EH233">
        <v>10000</v>
      </c>
      <c r="EI233">
        <v>10000</v>
      </c>
      <c r="EJ233">
        <v>10000</v>
      </c>
      <c r="EK233">
        <v>10000</v>
      </c>
      <c r="EL233">
        <v>10000</v>
      </c>
      <c r="EM233">
        <v>10000</v>
      </c>
      <c r="EN233">
        <v>10000</v>
      </c>
      <c r="EO233">
        <v>10785.5</v>
      </c>
      <c r="EP233">
        <v>11766</v>
      </c>
      <c r="EQ233">
        <v>12746.5</v>
      </c>
      <c r="ER233">
        <v>13727</v>
      </c>
      <c r="ES233">
        <v>14707.5</v>
      </c>
      <c r="ET233">
        <v>14707.5</v>
      </c>
      <c r="EU233">
        <v>14707.5</v>
      </c>
      <c r="EV233">
        <v>14707.5</v>
      </c>
      <c r="EW233">
        <v>14707.5</v>
      </c>
      <c r="EX233">
        <v>14707.5</v>
      </c>
      <c r="EY233">
        <v>14707.5</v>
      </c>
      <c r="EZ233">
        <v>14707.5</v>
      </c>
      <c r="FA233">
        <v>14707.5</v>
      </c>
      <c r="FB233">
        <v>14707.5</v>
      </c>
      <c r="FC233">
        <v>14707.5</v>
      </c>
      <c r="FD233">
        <v>14707.5</v>
      </c>
      <c r="FE233">
        <v>14707.5</v>
      </c>
      <c r="FF233">
        <v>14707.5</v>
      </c>
      <c r="FG233">
        <v>14707.5</v>
      </c>
      <c r="FH233">
        <v>14707.5</v>
      </c>
      <c r="FI233">
        <v>0</v>
      </c>
      <c r="FJ233">
        <v>0</v>
      </c>
      <c r="FK233">
        <v>0</v>
      </c>
      <c r="FL233">
        <v>0</v>
      </c>
      <c r="FM233">
        <v>0</v>
      </c>
      <c r="FN233">
        <v>0</v>
      </c>
      <c r="FO233">
        <v>0</v>
      </c>
      <c r="FP233">
        <v>0</v>
      </c>
      <c r="FQ233">
        <v>0</v>
      </c>
      <c r="FR233">
        <v>0</v>
      </c>
      <c r="FS233">
        <v>0</v>
      </c>
      <c r="FT233">
        <v>0</v>
      </c>
      <c r="FU233">
        <v>0</v>
      </c>
      <c r="FV233">
        <v>0</v>
      </c>
      <c r="FW233">
        <v>0</v>
      </c>
      <c r="FX233">
        <v>0</v>
      </c>
      <c r="FY233">
        <v>0</v>
      </c>
      <c r="FZ233">
        <v>0</v>
      </c>
      <c r="GA233">
        <v>0</v>
      </c>
      <c r="GB233">
        <v>0</v>
      </c>
      <c r="GC233">
        <v>0</v>
      </c>
      <c r="GD233">
        <v>0</v>
      </c>
      <c r="GE233">
        <v>0</v>
      </c>
      <c r="GF233">
        <v>0</v>
      </c>
      <c r="GG233">
        <v>0</v>
      </c>
      <c r="GH233">
        <v>0</v>
      </c>
      <c r="GI233">
        <v>0</v>
      </c>
      <c r="GJ233">
        <v>0</v>
      </c>
      <c r="GK233">
        <v>0</v>
      </c>
      <c r="GL233">
        <v>0</v>
      </c>
      <c r="GM233">
        <v>0</v>
      </c>
      <c r="GN233">
        <v>0</v>
      </c>
      <c r="GO233">
        <v>0</v>
      </c>
      <c r="GP233">
        <v>0</v>
      </c>
      <c r="GQ233">
        <v>0</v>
      </c>
      <c r="GR233">
        <v>0</v>
      </c>
      <c r="GS233">
        <v>0</v>
      </c>
      <c r="GT233">
        <v>0</v>
      </c>
      <c r="GU233">
        <v>0</v>
      </c>
      <c r="GV233">
        <v>0</v>
      </c>
      <c r="GW233">
        <v>0</v>
      </c>
      <c r="GX233">
        <v>0</v>
      </c>
      <c r="GY233">
        <v>0</v>
      </c>
      <c r="GZ233">
        <v>0</v>
      </c>
      <c r="HA233">
        <v>0</v>
      </c>
      <c r="HB233">
        <v>0</v>
      </c>
      <c r="HC233">
        <v>0</v>
      </c>
      <c r="HD233">
        <v>0</v>
      </c>
      <c r="HE233">
        <v>0</v>
      </c>
      <c r="HF233">
        <v>0</v>
      </c>
      <c r="HG233">
        <v>0</v>
      </c>
      <c r="HH233">
        <v>0</v>
      </c>
      <c r="HI233">
        <v>0</v>
      </c>
      <c r="HJ233">
        <v>0</v>
      </c>
      <c r="HK233">
        <v>0</v>
      </c>
      <c r="HL233">
        <v>0</v>
      </c>
      <c r="HM233">
        <v>0</v>
      </c>
      <c r="HN233">
        <v>0</v>
      </c>
      <c r="HO233">
        <v>0</v>
      </c>
      <c r="HP233">
        <v>0</v>
      </c>
      <c r="HQ233">
        <v>0</v>
      </c>
      <c r="HR233">
        <v>0</v>
      </c>
      <c r="HS233">
        <v>0</v>
      </c>
      <c r="HT233">
        <v>0</v>
      </c>
      <c r="HU233">
        <v>0</v>
      </c>
      <c r="HV233">
        <v>0</v>
      </c>
      <c r="HW233">
        <v>0</v>
      </c>
      <c r="HX233">
        <v>0</v>
      </c>
      <c r="HY233">
        <v>0</v>
      </c>
      <c r="HZ233">
        <v>0</v>
      </c>
      <c r="IA233">
        <v>0</v>
      </c>
      <c r="IB233">
        <v>0</v>
      </c>
      <c r="IC233">
        <v>0</v>
      </c>
      <c r="ID233">
        <v>0</v>
      </c>
      <c r="IE233">
        <v>0</v>
      </c>
      <c r="IF233">
        <v>0</v>
      </c>
      <c r="IG233">
        <v>0</v>
      </c>
      <c r="IH233">
        <v>0</v>
      </c>
      <c r="II233">
        <v>0</v>
      </c>
      <c r="IJ233">
        <v>0</v>
      </c>
      <c r="IK233">
        <v>0</v>
      </c>
    </row>
    <row r="234" spans="1:245" hidden="1">
      <c r="A234" s="340"/>
      <c r="B234" t="s">
        <v>1024</v>
      </c>
      <c r="F234">
        <v>2</v>
      </c>
      <c r="H234">
        <v>53</v>
      </c>
      <c r="J234" t="str">
        <f t="shared" si="9"/>
        <v>SDH150253</v>
      </c>
      <c r="K234">
        <v>970</v>
      </c>
      <c r="M234" s="340"/>
      <c r="N234" t="s">
        <v>1024</v>
      </c>
      <c r="O234">
        <v>2</v>
      </c>
      <c r="P234">
        <v>53</v>
      </c>
      <c r="Q234" s="183" t="str">
        <f t="shared" si="10"/>
        <v>SDH150253</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15423</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V234">
        <v>0</v>
      </c>
      <c r="DW234">
        <v>0</v>
      </c>
      <c r="DX234">
        <v>0</v>
      </c>
      <c r="DY234" s="131"/>
      <c r="DZ234" s="340"/>
      <c r="EA234" t="s">
        <v>1024</v>
      </c>
      <c r="EB234">
        <v>2</v>
      </c>
      <c r="EC234">
        <v>53</v>
      </c>
      <c r="ED234" s="183" t="str">
        <f t="shared" si="11"/>
        <v>SDH150253</v>
      </c>
      <c r="EE234">
        <v>10000</v>
      </c>
      <c r="EF234">
        <v>10000</v>
      </c>
      <c r="EG234">
        <v>10000</v>
      </c>
      <c r="EH234">
        <v>10000</v>
      </c>
      <c r="EI234">
        <v>10000</v>
      </c>
      <c r="EJ234">
        <v>10000</v>
      </c>
      <c r="EK234">
        <v>10000</v>
      </c>
      <c r="EL234">
        <v>10000</v>
      </c>
      <c r="EM234">
        <v>10000</v>
      </c>
      <c r="EN234">
        <v>10282</v>
      </c>
      <c r="EO234">
        <v>11310.2</v>
      </c>
      <c r="EP234">
        <v>12338.4</v>
      </c>
      <c r="EQ234">
        <v>13366.6</v>
      </c>
      <c r="ER234">
        <v>14394.8</v>
      </c>
      <c r="ES234">
        <v>15423</v>
      </c>
      <c r="ET234">
        <v>15423</v>
      </c>
      <c r="EU234">
        <v>15423</v>
      </c>
      <c r="EV234">
        <v>15423</v>
      </c>
      <c r="EW234">
        <v>15423</v>
      </c>
      <c r="EX234">
        <v>15423</v>
      </c>
      <c r="EY234">
        <v>15423</v>
      </c>
      <c r="EZ234">
        <v>15423</v>
      </c>
      <c r="FA234">
        <v>15423</v>
      </c>
      <c r="FB234">
        <v>15423</v>
      </c>
      <c r="FC234">
        <v>15423</v>
      </c>
      <c r="FD234">
        <v>15423</v>
      </c>
      <c r="FE234">
        <v>15423</v>
      </c>
      <c r="FF234">
        <v>15423</v>
      </c>
      <c r="FG234">
        <v>15423</v>
      </c>
      <c r="FH234">
        <v>15423</v>
      </c>
      <c r="FI234">
        <v>0</v>
      </c>
      <c r="FJ234">
        <v>0</v>
      </c>
      <c r="FK234">
        <v>0</v>
      </c>
      <c r="FL234">
        <v>0</v>
      </c>
      <c r="FM234">
        <v>0</v>
      </c>
      <c r="FN234">
        <v>0</v>
      </c>
      <c r="FO234">
        <v>0</v>
      </c>
      <c r="FP234">
        <v>0</v>
      </c>
      <c r="FQ234">
        <v>0</v>
      </c>
      <c r="FR234">
        <v>0</v>
      </c>
      <c r="FS234">
        <v>0</v>
      </c>
      <c r="FT234">
        <v>0</v>
      </c>
      <c r="FU234">
        <v>0</v>
      </c>
      <c r="FV234">
        <v>0</v>
      </c>
      <c r="FW234">
        <v>0</v>
      </c>
      <c r="FX234">
        <v>0</v>
      </c>
      <c r="FY234">
        <v>0</v>
      </c>
      <c r="FZ234">
        <v>0</v>
      </c>
      <c r="GA234">
        <v>0</v>
      </c>
      <c r="GB234">
        <v>0</v>
      </c>
      <c r="GC234">
        <v>0</v>
      </c>
      <c r="GD234">
        <v>0</v>
      </c>
      <c r="GE234">
        <v>0</v>
      </c>
      <c r="GF234">
        <v>0</v>
      </c>
      <c r="GG234">
        <v>0</v>
      </c>
      <c r="GH234">
        <v>0</v>
      </c>
      <c r="GI234">
        <v>0</v>
      </c>
      <c r="GJ234">
        <v>0</v>
      </c>
      <c r="GK234">
        <v>0</v>
      </c>
      <c r="GL234">
        <v>0</v>
      </c>
      <c r="GM234">
        <v>0</v>
      </c>
      <c r="GN234">
        <v>0</v>
      </c>
      <c r="GO234">
        <v>0</v>
      </c>
      <c r="GP234">
        <v>0</v>
      </c>
      <c r="GQ234">
        <v>0</v>
      </c>
      <c r="GR234">
        <v>0</v>
      </c>
      <c r="GS234">
        <v>0</v>
      </c>
      <c r="GT234">
        <v>0</v>
      </c>
      <c r="GU234">
        <v>0</v>
      </c>
      <c r="GV234">
        <v>0</v>
      </c>
      <c r="GW234">
        <v>0</v>
      </c>
      <c r="GX234">
        <v>0</v>
      </c>
      <c r="GY234">
        <v>0</v>
      </c>
      <c r="GZ234">
        <v>0</v>
      </c>
      <c r="HA234">
        <v>0</v>
      </c>
      <c r="HB234">
        <v>0</v>
      </c>
      <c r="HC234">
        <v>0</v>
      </c>
      <c r="HD234">
        <v>0</v>
      </c>
      <c r="HE234">
        <v>0</v>
      </c>
      <c r="HF234">
        <v>0</v>
      </c>
      <c r="HG234">
        <v>0</v>
      </c>
      <c r="HH234">
        <v>0</v>
      </c>
      <c r="HI234">
        <v>0</v>
      </c>
      <c r="HJ234">
        <v>0</v>
      </c>
      <c r="HK234">
        <v>0</v>
      </c>
      <c r="HL234">
        <v>0</v>
      </c>
      <c r="HM234">
        <v>0</v>
      </c>
      <c r="HN234">
        <v>0</v>
      </c>
      <c r="HO234">
        <v>0</v>
      </c>
      <c r="HP234">
        <v>0</v>
      </c>
      <c r="HQ234">
        <v>0</v>
      </c>
      <c r="HR234">
        <v>0</v>
      </c>
      <c r="HS234">
        <v>0</v>
      </c>
      <c r="HT234">
        <v>0</v>
      </c>
      <c r="HU234">
        <v>0</v>
      </c>
      <c r="HV234">
        <v>0</v>
      </c>
      <c r="HW234">
        <v>0</v>
      </c>
      <c r="HX234">
        <v>0</v>
      </c>
      <c r="HY234">
        <v>0</v>
      </c>
      <c r="HZ234">
        <v>0</v>
      </c>
      <c r="IA234">
        <v>0</v>
      </c>
      <c r="IB234">
        <v>0</v>
      </c>
      <c r="IC234">
        <v>0</v>
      </c>
      <c r="ID234">
        <v>0</v>
      </c>
      <c r="IE234">
        <v>0</v>
      </c>
      <c r="IF234">
        <v>0</v>
      </c>
      <c r="IG234">
        <v>0</v>
      </c>
      <c r="IH234">
        <v>0</v>
      </c>
      <c r="II234">
        <v>0</v>
      </c>
      <c r="IJ234">
        <v>0</v>
      </c>
      <c r="IK234">
        <v>0</v>
      </c>
    </row>
    <row r="235" spans="1:245" hidden="1">
      <c r="A235" s="340"/>
      <c r="B235" t="s">
        <v>1024</v>
      </c>
      <c r="F235">
        <v>2</v>
      </c>
      <c r="H235">
        <v>54</v>
      </c>
      <c r="J235" t="str">
        <f t="shared" si="9"/>
        <v>SDH150254</v>
      </c>
      <c r="K235">
        <v>1010</v>
      </c>
      <c r="M235" s="340"/>
      <c r="N235" t="s">
        <v>1024</v>
      </c>
      <c r="O235">
        <v>2</v>
      </c>
      <c r="P235">
        <v>54</v>
      </c>
      <c r="Q235" s="183" t="str">
        <f t="shared" si="10"/>
        <v>SDH150254</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16059.000000000002</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V235">
        <v>0</v>
      </c>
      <c r="DW235">
        <v>0</v>
      </c>
      <c r="DX235">
        <v>0</v>
      </c>
      <c r="DY235" s="131"/>
      <c r="DZ235" s="340"/>
      <c r="EA235" t="s">
        <v>1024</v>
      </c>
      <c r="EB235">
        <v>2</v>
      </c>
      <c r="EC235">
        <v>54</v>
      </c>
      <c r="ED235" s="183" t="str">
        <f t="shared" si="11"/>
        <v>SDH150254</v>
      </c>
      <c r="EE235">
        <v>10000</v>
      </c>
      <c r="EF235">
        <v>10000</v>
      </c>
      <c r="EG235">
        <v>10000</v>
      </c>
      <c r="EH235">
        <v>10000</v>
      </c>
      <c r="EI235">
        <v>10000</v>
      </c>
      <c r="EJ235">
        <v>10000</v>
      </c>
      <c r="EK235">
        <v>10000</v>
      </c>
      <c r="EL235">
        <v>10000</v>
      </c>
      <c r="EM235">
        <v>10000</v>
      </c>
      <c r="EN235">
        <v>10706</v>
      </c>
      <c r="EO235">
        <v>11776.6</v>
      </c>
      <c r="EP235">
        <v>12847.2</v>
      </c>
      <c r="EQ235">
        <v>13917.8</v>
      </c>
      <c r="ER235">
        <v>14988.4</v>
      </c>
      <c r="ES235">
        <v>16059</v>
      </c>
      <c r="ET235">
        <v>16059</v>
      </c>
      <c r="EU235">
        <v>16059</v>
      </c>
      <c r="EV235">
        <v>16059</v>
      </c>
      <c r="EW235">
        <v>16059</v>
      </c>
      <c r="EX235">
        <v>16059</v>
      </c>
      <c r="EY235">
        <v>16059</v>
      </c>
      <c r="EZ235">
        <v>16059</v>
      </c>
      <c r="FA235">
        <v>16059</v>
      </c>
      <c r="FB235">
        <v>16059</v>
      </c>
      <c r="FC235">
        <v>16059</v>
      </c>
      <c r="FD235">
        <v>16059</v>
      </c>
      <c r="FE235">
        <v>16059</v>
      </c>
      <c r="FF235">
        <v>16059</v>
      </c>
      <c r="FG235">
        <v>16059</v>
      </c>
      <c r="FH235">
        <v>16059</v>
      </c>
      <c r="FI235">
        <v>0</v>
      </c>
      <c r="FJ235">
        <v>0</v>
      </c>
      <c r="FK235">
        <v>0</v>
      </c>
      <c r="FL235">
        <v>0</v>
      </c>
      <c r="FM235">
        <v>0</v>
      </c>
      <c r="FN235">
        <v>0</v>
      </c>
      <c r="FO235">
        <v>0</v>
      </c>
      <c r="FP235">
        <v>0</v>
      </c>
      <c r="FQ235">
        <v>0</v>
      </c>
      <c r="FR235">
        <v>0</v>
      </c>
      <c r="FS235">
        <v>0</v>
      </c>
      <c r="FT235">
        <v>0</v>
      </c>
      <c r="FU235">
        <v>0</v>
      </c>
      <c r="FV235">
        <v>0</v>
      </c>
      <c r="FW235">
        <v>0</v>
      </c>
      <c r="FX235">
        <v>0</v>
      </c>
      <c r="FY235">
        <v>0</v>
      </c>
      <c r="FZ235">
        <v>0</v>
      </c>
      <c r="GA235">
        <v>0</v>
      </c>
      <c r="GB235">
        <v>0</v>
      </c>
      <c r="GC235">
        <v>0</v>
      </c>
      <c r="GD235">
        <v>0</v>
      </c>
      <c r="GE235">
        <v>0</v>
      </c>
      <c r="GF235">
        <v>0</v>
      </c>
      <c r="GG235">
        <v>0</v>
      </c>
      <c r="GH235">
        <v>0</v>
      </c>
      <c r="GI235">
        <v>0</v>
      </c>
      <c r="GJ235">
        <v>0</v>
      </c>
      <c r="GK235">
        <v>0</v>
      </c>
      <c r="GL235">
        <v>0</v>
      </c>
      <c r="GM235">
        <v>0</v>
      </c>
      <c r="GN235">
        <v>0</v>
      </c>
      <c r="GO235">
        <v>0</v>
      </c>
      <c r="GP235">
        <v>0</v>
      </c>
      <c r="GQ235">
        <v>0</v>
      </c>
      <c r="GR235">
        <v>0</v>
      </c>
      <c r="GS235">
        <v>0</v>
      </c>
      <c r="GT235">
        <v>0</v>
      </c>
      <c r="GU235">
        <v>0</v>
      </c>
      <c r="GV235">
        <v>0</v>
      </c>
      <c r="GW235">
        <v>0</v>
      </c>
      <c r="GX235">
        <v>0</v>
      </c>
      <c r="GY235">
        <v>0</v>
      </c>
      <c r="GZ235">
        <v>0</v>
      </c>
      <c r="HA235">
        <v>0</v>
      </c>
      <c r="HB235">
        <v>0</v>
      </c>
      <c r="HC235">
        <v>0</v>
      </c>
      <c r="HD235">
        <v>0</v>
      </c>
      <c r="HE235">
        <v>0</v>
      </c>
      <c r="HF235">
        <v>0</v>
      </c>
      <c r="HG235">
        <v>0</v>
      </c>
      <c r="HH235">
        <v>0</v>
      </c>
      <c r="HI235">
        <v>0</v>
      </c>
      <c r="HJ235">
        <v>0</v>
      </c>
      <c r="HK235">
        <v>0</v>
      </c>
      <c r="HL235">
        <v>0</v>
      </c>
      <c r="HM235">
        <v>0</v>
      </c>
      <c r="HN235">
        <v>0</v>
      </c>
      <c r="HO235">
        <v>0</v>
      </c>
      <c r="HP235">
        <v>0</v>
      </c>
      <c r="HQ235">
        <v>0</v>
      </c>
      <c r="HR235">
        <v>0</v>
      </c>
      <c r="HS235">
        <v>0</v>
      </c>
      <c r="HT235">
        <v>0</v>
      </c>
      <c r="HU235">
        <v>0</v>
      </c>
      <c r="HV235">
        <v>0</v>
      </c>
      <c r="HW235">
        <v>0</v>
      </c>
      <c r="HX235">
        <v>0</v>
      </c>
      <c r="HY235">
        <v>0</v>
      </c>
      <c r="HZ235">
        <v>0</v>
      </c>
      <c r="IA235">
        <v>0</v>
      </c>
      <c r="IB235">
        <v>0</v>
      </c>
      <c r="IC235">
        <v>0</v>
      </c>
      <c r="ID235">
        <v>0</v>
      </c>
      <c r="IE235">
        <v>0</v>
      </c>
      <c r="IF235">
        <v>0</v>
      </c>
      <c r="IG235">
        <v>0</v>
      </c>
      <c r="IH235">
        <v>0</v>
      </c>
      <c r="II235">
        <v>0</v>
      </c>
      <c r="IJ235">
        <v>0</v>
      </c>
      <c r="IK235">
        <v>0</v>
      </c>
    </row>
    <row r="236" spans="1:245" hidden="1">
      <c r="A236" s="340"/>
      <c r="B236" t="s">
        <v>1024</v>
      </c>
      <c r="F236">
        <v>2</v>
      </c>
      <c r="H236">
        <v>55</v>
      </c>
      <c r="J236" t="str">
        <f t="shared" si="9"/>
        <v>SDH150255</v>
      </c>
      <c r="K236">
        <v>1050</v>
      </c>
      <c r="M236" s="340"/>
      <c r="N236" t="s">
        <v>1024</v>
      </c>
      <c r="O236">
        <v>2</v>
      </c>
      <c r="P236">
        <v>55</v>
      </c>
      <c r="Q236" s="183" t="str">
        <f t="shared" si="10"/>
        <v>SDH150255</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16695</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Y236" s="131"/>
      <c r="DZ236" s="340"/>
      <c r="EA236" t="s">
        <v>1024</v>
      </c>
      <c r="EB236">
        <v>2</v>
      </c>
      <c r="EC236">
        <v>55</v>
      </c>
      <c r="ED236" s="183" t="str">
        <f t="shared" si="11"/>
        <v>SDH150255</v>
      </c>
      <c r="EE236">
        <v>10000</v>
      </c>
      <c r="EF236">
        <v>10000</v>
      </c>
      <c r="EG236">
        <v>10000</v>
      </c>
      <c r="EH236">
        <v>10000</v>
      </c>
      <c r="EI236">
        <v>10000</v>
      </c>
      <c r="EJ236">
        <v>10000</v>
      </c>
      <c r="EK236">
        <v>10000</v>
      </c>
      <c r="EL236">
        <v>10000</v>
      </c>
      <c r="EM236">
        <v>10017</v>
      </c>
      <c r="EN236">
        <v>11130</v>
      </c>
      <c r="EO236">
        <v>12243</v>
      </c>
      <c r="EP236">
        <v>13356</v>
      </c>
      <c r="EQ236">
        <v>14469</v>
      </c>
      <c r="ER236">
        <v>15582</v>
      </c>
      <c r="ES236">
        <v>16695</v>
      </c>
      <c r="ET236">
        <v>16695</v>
      </c>
      <c r="EU236">
        <v>16695</v>
      </c>
      <c r="EV236">
        <v>16695</v>
      </c>
      <c r="EW236">
        <v>16695</v>
      </c>
      <c r="EX236">
        <v>16695</v>
      </c>
      <c r="EY236">
        <v>16695</v>
      </c>
      <c r="EZ236">
        <v>16695</v>
      </c>
      <c r="FA236">
        <v>16695</v>
      </c>
      <c r="FB236">
        <v>16695</v>
      </c>
      <c r="FC236">
        <v>16695</v>
      </c>
      <c r="FD236">
        <v>16695</v>
      </c>
      <c r="FE236">
        <v>16695</v>
      </c>
      <c r="FF236">
        <v>16695</v>
      </c>
      <c r="FG236">
        <v>16695</v>
      </c>
      <c r="FH236">
        <v>16695</v>
      </c>
      <c r="FI236">
        <v>0</v>
      </c>
      <c r="FJ236">
        <v>0</v>
      </c>
      <c r="FK236">
        <v>0</v>
      </c>
      <c r="FL236">
        <v>0</v>
      </c>
      <c r="FM236">
        <v>0</v>
      </c>
      <c r="FN236">
        <v>0</v>
      </c>
      <c r="FO236">
        <v>0</v>
      </c>
      <c r="FP236">
        <v>0</v>
      </c>
      <c r="FQ236">
        <v>0</v>
      </c>
      <c r="FR236">
        <v>0</v>
      </c>
      <c r="FS236">
        <v>0</v>
      </c>
      <c r="FT236">
        <v>0</v>
      </c>
      <c r="FU236">
        <v>0</v>
      </c>
      <c r="FV236">
        <v>0</v>
      </c>
      <c r="FW236">
        <v>0</v>
      </c>
      <c r="FX236">
        <v>0</v>
      </c>
      <c r="FY236">
        <v>0</v>
      </c>
      <c r="FZ236">
        <v>0</v>
      </c>
      <c r="GA236">
        <v>0</v>
      </c>
      <c r="GB236">
        <v>0</v>
      </c>
      <c r="GC236">
        <v>0</v>
      </c>
      <c r="GD236">
        <v>0</v>
      </c>
      <c r="GE236">
        <v>0</v>
      </c>
      <c r="GF236">
        <v>0</v>
      </c>
      <c r="GG236">
        <v>0</v>
      </c>
      <c r="GH236">
        <v>0</v>
      </c>
      <c r="GI236">
        <v>0</v>
      </c>
      <c r="GJ236">
        <v>0</v>
      </c>
      <c r="GK236">
        <v>0</v>
      </c>
      <c r="GL236">
        <v>0</v>
      </c>
      <c r="GM236">
        <v>0</v>
      </c>
      <c r="GN236">
        <v>0</v>
      </c>
      <c r="GO236">
        <v>0</v>
      </c>
      <c r="GP236">
        <v>0</v>
      </c>
      <c r="GQ236">
        <v>0</v>
      </c>
      <c r="GR236">
        <v>0</v>
      </c>
      <c r="GS236">
        <v>0</v>
      </c>
      <c r="GT236">
        <v>0</v>
      </c>
      <c r="GU236">
        <v>0</v>
      </c>
      <c r="GV236">
        <v>0</v>
      </c>
      <c r="GW236">
        <v>0</v>
      </c>
      <c r="GX236">
        <v>0</v>
      </c>
      <c r="GY236">
        <v>0</v>
      </c>
      <c r="GZ236">
        <v>0</v>
      </c>
      <c r="HA236">
        <v>0</v>
      </c>
      <c r="HB236">
        <v>0</v>
      </c>
      <c r="HC236">
        <v>0</v>
      </c>
      <c r="HD236">
        <v>0</v>
      </c>
      <c r="HE236">
        <v>0</v>
      </c>
      <c r="HF236">
        <v>0</v>
      </c>
      <c r="HG236">
        <v>0</v>
      </c>
      <c r="HH236">
        <v>0</v>
      </c>
      <c r="HI236">
        <v>0</v>
      </c>
      <c r="HJ236">
        <v>0</v>
      </c>
      <c r="HK236">
        <v>0</v>
      </c>
      <c r="HL236">
        <v>0</v>
      </c>
      <c r="HM236">
        <v>0</v>
      </c>
      <c r="HN236">
        <v>0</v>
      </c>
      <c r="HO236">
        <v>0</v>
      </c>
      <c r="HP236">
        <v>0</v>
      </c>
      <c r="HQ236">
        <v>0</v>
      </c>
      <c r="HR236">
        <v>0</v>
      </c>
      <c r="HS236">
        <v>0</v>
      </c>
      <c r="HT236">
        <v>0</v>
      </c>
      <c r="HU236">
        <v>0</v>
      </c>
      <c r="HV236">
        <v>0</v>
      </c>
      <c r="HW236">
        <v>0</v>
      </c>
      <c r="HX236">
        <v>0</v>
      </c>
      <c r="HY236">
        <v>0</v>
      </c>
      <c r="HZ236">
        <v>0</v>
      </c>
      <c r="IA236">
        <v>0</v>
      </c>
      <c r="IB236">
        <v>0</v>
      </c>
      <c r="IC236">
        <v>0</v>
      </c>
      <c r="ID236">
        <v>0</v>
      </c>
      <c r="IE236">
        <v>0</v>
      </c>
      <c r="IF236">
        <v>0</v>
      </c>
      <c r="IG236">
        <v>0</v>
      </c>
      <c r="IH236">
        <v>0</v>
      </c>
      <c r="II236">
        <v>0</v>
      </c>
      <c r="IJ236">
        <v>0</v>
      </c>
      <c r="IK236">
        <v>0</v>
      </c>
    </row>
    <row r="237" spans="1:245" hidden="1">
      <c r="A237" s="340"/>
      <c r="B237" t="s">
        <v>944</v>
      </c>
      <c r="F237">
        <v>1</v>
      </c>
      <c r="H237">
        <v>0</v>
      </c>
      <c r="J237" t="str">
        <f t="shared" si="9"/>
        <v>SDH200100</v>
      </c>
      <c r="K237">
        <v>405</v>
      </c>
      <c r="M237" s="340"/>
      <c r="N237" t="s">
        <v>944</v>
      </c>
      <c r="O237">
        <v>1</v>
      </c>
      <c r="P237">
        <v>0</v>
      </c>
      <c r="Q237" s="183" t="str">
        <f t="shared" si="10"/>
        <v>SDH200100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10000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v>
      </c>
      <c r="DV237">
        <v>0</v>
      </c>
      <c r="DW237">
        <v>0</v>
      </c>
      <c r="DX237">
        <v>0</v>
      </c>
      <c r="DY237" s="131"/>
      <c r="DZ237" s="340"/>
      <c r="EA237" t="s">
        <v>944</v>
      </c>
      <c r="EB237">
        <v>1</v>
      </c>
      <c r="EC237">
        <v>0</v>
      </c>
      <c r="ED237" s="183" t="str">
        <f t="shared" si="11"/>
        <v>SDH200100</v>
      </c>
      <c r="EE237">
        <v>10000</v>
      </c>
      <c r="EF237">
        <v>10000</v>
      </c>
      <c r="EG237">
        <v>10000</v>
      </c>
      <c r="EH237">
        <v>10000</v>
      </c>
      <c r="EI237">
        <v>10000</v>
      </c>
      <c r="EJ237">
        <v>10000</v>
      </c>
      <c r="EK237">
        <v>10000</v>
      </c>
      <c r="EL237">
        <v>10000</v>
      </c>
      <c r="EM237">
        <v>10000</v>
      </c>
      <c r="EN237">
        <v>10000</v>
      </c>
      <c r="EO237">
        <v>10000</v>
      </c>
      <c r="EP237">
        <v>10000</v>
      </c>
      <c r="EQ237">
        <v>10000</v>
      </c>
      <c r="ER237">
        <v>10000</v>
      </c>
      <c r="ES237">
        <v>10000</v>
      </c>
      <c r="ET237">
        <v>10000</v>
      </c>
      <c r="EU237">
        <v>10000</v>
      </c>
      <c r="EV237">
        <v>10000</v>
      </c>
      <c r="EW237">
        <v>10000</v>
      </c>
      <c r="EX237">
        <v>10000</v>
      </c>
      <c r="EY237">
        <v>10000</v>
      </c>
      <c r="EZ237">
        <v>10000</v>
      </c>
      <c r="FA237">
        <v>10000</v>
      </c>
      <c r="FB237">
        <v>10000</v>
      </c>
      <c r="FC237">
        <v>10000</v>
      </c>
      <c r="FD237">
        <v>10000</v>
      </c>
      <c r="FE237">
        <v>10000</v>
      </c>
      <c r="FF237">
        <v>10000</v>
      </c>
      <c r="FG237">
        <v>10000</v>
      </c>
      <c r="FH237">
        <v>10000</v>
      </c>
      <c r="FI237">
        <v>10000</v>
      </c>
      <c r="FJ237">
        <v>10000</v>
      </c>
      <c r="FK237">
        <v>10000</v>
      </c>
      <c r="FL237">
        <v>10000</v>
      </c>
      <c r="FM237">
        <v>10000</v>
      </c>
      <c r="FN237">
        <v>0</v>
      </c>
      <c r="FO237">
        <v>0</v>
      </c>
      <c r="FP237">
        <v>0</v>
      </c>
      <c r="FQ237">
        <v>0</v>
      </c>
      <c r="FR237">
        <v>0</v>
      </c>
      <c r="FS237">
        <v>0</v>
      </c>
      <c r="FT237">
        <v>0</v>
      </c>
      <c r="FU237">
        <v>0</v>
      </c>
      <c r="FV237">
        <v>0</v>
      </c>
      <c r="FW237">
        <v>0</v>
      </c>
      <c r="FX237">
        <v>0</v>
      </c>
      <c r="FY237">
        <v>0</v>
      </c>
      <c r="FZ237">
        <v>0</v>
      </c>
      <c r="GA237">
        <v>0</v>
      </c>
      <c r="GB237">
        <v>0</v>
      </c>
      <c r="GC237">
        <v>0</v>
      </c>
      <c r="GD237">
        <v>0</v>
      </c>
      <c r="GE237">
        <v>0</v>
      </c>
      <c r="GF237">
        <v>0</v>
      </c>
      <c r="GG237">
        <v>0</v>
      </c>
      <c r="GH237">
        <v>0</v>
      </c>
      <c r="GI237">
        <v>0</v>
      </c>
      <c r="GJ237">
        <v>0</v>
      </c>
      <c r="GK237">
        <v>0</v>
      </c>
      <c r="GL237">
        <v>0</v>
      </c>
      <c r="GM237">
        <v>0</v>
      </c>
      <c r="GN237">
        <v>0</v>
      </c>
      <c r="GO237">
        <v>0</v>
      </c>
      <c r="GP237">
        <v>0</v>
      </c>
      <c r="GQ237">
        <v>0</v>
      </c>
      <c r="GR237">
        <v>0</v>
      </c>
      <c r="GS237">
        <v>0</v>
      </c>
      <c r="GT237">
        <v>0</v>
      </c>
      <c r="GU237">
        <v>0</v>
      </c>
      <c r="GV237">
        <v>0</v>
      </c>
      <c r="GW237">
        <v>0</v>
      </c>
      <c r="GX237">
        <v>0</v>
      </c>
      <c r="GY237">
        <v>0</v>
      </c>
      <c r="GZ237">
        <v>0</v>
      </c>
      <c r="HA237">
        <v>0</v>
      </c>
      <c r="HB237">
        <v>0</v>
      </c>
      <c r="HC237">
        <v>0</v>
      </c>
      <c r="HD237">
        <v>0</v>
      </c>
      <c r="HE237">
        <v>0</v>
      </c>
      <c r="HF237">
        <v>0</v>
      </c>
      <c r="HG237">
        <v>0</v>
      </c>
      <c r="HH237">
        <v>0</v>
      </c>
      <c r="HI237">
        <v>0</v>
      </c>
      <c r="HJ237">
        <v>0</v>
      </c>
      <c r="HK237">
        <v>0</v>
      </c>
      <c r="HL237">
        <v>0</v>
      </c>
      <c r="HM237">
        <v>0</v>
      </c>
      <c r="HN237">
        <v>0</v>
      </c>
      <c r="HO237">
        <v>0</v>
      </c>
      <c r="HP237">
        <v>0</v>
      </c>
      <c r="HQ237">
        <v>0</v>
      </c>
      <c r="HR237">
        <v>0</v>
      </c>
      <c r="HS237">
        <v>0</v>
      </c>
      <c r="HT237">
        <v>0</v>
      </c>
      <c r="HU237">
        <v>0</v>
      </c>
      <c r="HV237">
        <v>0</v>
      </c>
      <c r="HW237">
        <v>0</v>
      </c>
      <c r="HX237">
        <v>0</v>
      </c>
      <c r="HY237">
        <v>0</v>
      </c>
      <c r="HZ237">
        <v>0</v>
      </c>
      <c r="IA237">
        <v>0</v>
      </c>
      <c r="IB237">
        <v>0</v>
      </c>
      <c r="IC237">
        <v>0</v>
      </c>
      <c r="ID237">
        <v>0</v>
      </c>
      <c r="IE237">
        <v>0</v>
      </c>
      <c r="IF237">
        <v>0</v>
      </c>
      <c r="IG237">
        <v>0</v>
      </c>
      <c r="IH237">
        <v>0</v>
      </c>
      <c r="II237">
        <v>0</v>
      </c>
      <c r="IJ237">
        <v>0</v>
      </c>
      <c r="IK237">
        <v>0</v>
      </c>
    </row>
    <row r="238" spans="1:245" hidden="1">
      <c r="A238" s="340"/>
      <c r="B238" t="s">
        <v>944</v>
      </c>
      <c r="F238">
        <v>1</v>
      </c>
      <c r="H238">
        <v>1</v>
      </c>
      <c r="J238" t="str">
        <f t="shared" si="9"/>
        <v>SDH200101</v>
      </c>
      <c r="K238">
        <v>405</v>
      </c>
      <c r="M238" s="340"/>
      <c r="N238" t="s">
        <v>944</v>
      </c>
      <c r="O238">
        <v>1</v>
      </c>
      <c r="P238">
        <v>1</v>
      </c>
      <c r="Q238" s="183" t="str">
        <f t="shared" si="10"/>
        <v>SDH200101</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10000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0</v>
      </c>
      <c r="DV238">
        <v>0</v>
      </c>
      <c r="DW238">
        <v>0</v>
      </c>
      <c r="DX238">
        <v>0</v>
      </c>
      <c r="DY238" s="131"/>
      <c r="DZ238" s="340"/>
      <c r="EA238" t="s">
        <v>944</v>
      </c>
      <c r="EB238">
        <v>1</v>
      </c>
      <c r="EC238">
        <v>1</v>
      </c>
      <c r="ED238" s="183" t="str">
        <f t="shared" si="11"/>
        <v>SDH200101</v>
      </c>
      <c r="EE238">
        <v>10000</v>
      </c>
      <c r="EF238">
        <v>10000</v>
      </c>
      <c r="EG238">
        <v>10000</v>
      </c>
      <c r="EH238">
        <v>10000</v>
      </c>
      <c r="EI238">
        <v>10000</v>
      </c>
      <c r="EJ238">
        <v>10000</v>
      </c>
      <c r="EK238">
        <v>10000</v>
      </c>
      <c r="EL238">
        <v>10000</v>
      </c>
      <c r="EM238">
        <v>10000</v>
      </c>
      <c r="EN238">
        <v>10000</v>
      </c>
      <c r="EO238">
        <v>10000</v>
      </c>
      <c r="EP238">
        <v>10000</v>
      </c>
      <c r="EQ238">
        <v>10000</v>
      </c>
      <c r="ER238">
        <v>10000</v>
      </c>
      <c r="ES238">
        <v>10000</v>
      </c>
      <c r="ET238">
        <v>10000</v>
      </c>
      <c r="EU238">
        <v>10000</v>
      </c>
      <c r="EV238">
        <v>10000</v>
      </c>
      <c r="EW238">
        <v>10000</v>
      </c>
      <c r="EX238">
        <v>10000</v>
      </c>
      <c r="EY238">
        <v>10000</v>
      </c>
      <c r="EZ238">
        <v>10000</v>
      </c>
      <c r="FA238">
        <v>10000</v>
      </c>
      <c r="FB238">
        <v>10000</v>
      </c>
      <c r="FC238">
        <v>10000</v>
      </c>
      <c r="FD238">
        <v>10000</v>
      </c>
      <c r="FE238">
        <v>10000</v>
      </c>
      <c r="FF238">
        <v>10000</v>
      </c>
      <c r="FG238">
        <v>10000</v>
      </c>
      <c r="FH238">
        <v>10000</v>
      </c>
      <c r="FI238">
        <v>10000</v>
      </c>
      <c r="FJ238">
        <v>10000</v>
      </c>
      <c r="FK238">
        <v>10000</v>
      </c>
      <c r="FL238">
        <v>10000</v>
      </c>
      <c r="FM238">
        <v>10000</v>
      </c>
      <c r="FN238">
        <v>0</v>
      </c>
      <c r="FO238">
        <v>0</v>
      </c>
      <c r="FP238">
        <v>0</v>
      </c>
      <c r="FQ238">
        <v>0</v>
      </c>
      <c r="FR238">
        <v>0</v>
      </c>
      <c r="FS238">
        <v>0</v>
      </c>
      <c r="FT238">
        <v>0</v>
      </c>
      <c r="FU238">
        <v>0</v>
      </c>
      <c r="FV238">
        <v>0</v>
      </c>
      <c r="FW238">
        <v>0</v>
      </c>
      <c r="FX238">
        <v>0</v>
      </c>
      <c r="FY238">
        <v>0</v>
      </c>
      <c r="FZ238">
        <v>0</v>
      </c>
      <c r="GA238">
        <v>0</v>
      </c>
      <c r="GB238">
        <v>0</v>
      </c>
      <c r="GC238">
        <v>0</v>
      </c>
      <c r="GD238">
        <v>0</v>
      </c>
      <c r="GE238">
        <v>0</v>
      </c>
      <c r="GF238">
        <v>0</v>
      </c>
      <c r="GG238">
        <v>0</v>
      </c>
      <c r="GH238">
        <v>0</v>
      </c>
      <c r="GI238">
        <v>0</v>
      </c>
      <c r="GJ238">
        <v>0</v>
      </c>
      <c r="GK238">
        <v>0</v>
      </c>
      <c r="GL238">
        <v>0</v>
      </c>
      <c r="GM238">
        <v>0</v>
      </c>
      <c r="GN238">
        <v>0</v>
      </c>
      <c r="GO238">
        <v>0</v>
      </c>
      <c r="GP238">
        <v>0</v>
      </c>
      <c r="GQ238">
        <v>0</v>
      </c>
      <c r="GR238">
        <v>0</v>
      </c>
      <c r="GS238">
        <v>0</v>
      </c>
      <c r="GT238">
        <v>0</v>
      </c>
      <c r="GU238">
        <v>0</v>
      </c>
      <c r="GV238">
        <v>0</v>
      </c>
      <c r="GW238">
        <v>0</v>
      </c>
      <c r="GX238">
        <v>0</v>
      </c>
      <c r="GY238">
        <v>0</v>
      </c>
      <c r="GZ238">
        <v>0</v>
      </c>
      <c r="HA238">
        <v>0</v>
      </c>
      <c r="HB238">
        <v>0</v>
      </c>
      <c r="HC238">
        <v>0</v>
      </c>
      <c r="HD238">
        <v>0</v>
      </c>
      <c r="HE238">
        <v>0</v>
      </c>
      <c r="HF238">
        <v>0</v>
      </c>
      <c r="HG238">
        <v>0</v>
      </c>
      <c r="HH238">
        <v>0</v>
      </c>
      <c r="HI238">
        <v>0</v>
      </c>
      <c r="HJ238">
        <v>0</v>
      </c>
      <c r="HK238">
        <v>0</v>
      </c>
      <c r="HL238">
        <v>0</v>
      </c>
      <c r="HM238">
        <v>0</v>
      </c>
      <c r="HN238">
        <v>0</v>
      </c>
      <c r="HO238">
        <v>0</v>
      </c>
      <c r="HP238">
        <v>0</v>
      </c>
      <c r="HQ238">
        <v>0</v>
      </c>
      <c r="HR238">
        <v>0</v>
      </c>
      <c r="HS238">
        <v>0</v>
      </c>
      <c r="HT238">
        <v>0</v>
      </c>
      <c r="HU238">
        <v>0</v>
      </c>
      <c r="HV238">
        <v>0</v>
      </c>
      <c r="HW238">
        <v>0</v>
      </c>
      <c r="HX238">
        <v>0</v>
      </c>
      <c r="HY238">
        <v>0</v>
      </c>
      <c r="HZ238">
        <v>0</v>
      </c>
      <c r="IA238">
        <v>0</v>
      </c>
      <c r="IB238">
        <v>0</v>
      </c>
      <c r="IC238">
        <v>0</v>
      </c>
      <c r="ID238">
        <v>0</v>
      </c>
      <c r="IE238">
        <v>0</v>
      </c>
      <c r="IF238">
        <v>0</v>
      </c>
      <c r="IG238">
        <v>0</v>
      </c>
      <c r="IH238">
        <v>0</v>
      </c>
      <c r="II238">
        <v>0</v>
      </c>
      <c r="IJ238">
        <v>0</v>
      </c>
      <c r="IK238">
        <v>0</v>
      </c>
    </row>
    <row r="239" spans="1:245" hidden="1">
      <c r="A239" s="340"/>
      <c r="B239" t="s">
        <v>944</v>
      </c>
      <c r="F239">
        <v>1</v>
      </c>
      <c r="H239">
        <v>2</v>
      </c>
      <c r="J239" t="str">
        <f t="shared" si="9"/>
        <v>SDH200102</v>
      </c>
      <c r="K239">
        <v>405</v>
      </c>
      <c r="M239" s="340"/>
      <c r="N239" t="s">
        <v>944</v>
      </c>
      <c r="O239">
        <v>1</v>
      </c>
      <c r="P239">
        <v>2</v>
      </c>
      <c r="Q239" s="183" t="str">
        <f t="shared" si="10"/>
        <v>SDH200102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10000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Y239" s="131"/>
      <c r="DZ239" s="340"/>
      <c r="EA239" t="s">
        <v>944</v>
      </c>
      <c r="EB239">
        <v>1</v>
      </c>
      <c r="EC239">
        <v>2</v>
      </c>
      <c r="ED239" s="183" t="str">
        <f t="shared" si="11"/>
        <v>SDH200102</v>
      </c>
      <c r="EE239">
        <v>10000</v>
      </c>
      <c r="EF239">
        <v>10000</v>
      </c>
      <c r="EG239">
        <v>10000</v>
      </c>
      <c r="EH239">
        <v>10000</v>
      </c>
      <c r="EI239">
        <v>10000</v>
      </c>
      <c r="EJ239">
        <v>10000</v>
      </c>
      <c r="EK239">
        <v>10000</v>
      </c>
      <c r="EL239">
        <v>10000</v>
      </c>
      <c r="EM239">
        <v>10000</v>
      </c>
      <c r="EN239">
        <v>10000</v>
      </c>
      <c r="EO239">
        <v>10000</v>
      </c>
      <c r="EP239">
        <v>10000</v>
      </c>
      <c r="EQ239">
        <v>10000</v>
      </c>
      <c r="ER239">
        <v>10000</v>
      </c>
      <c r="ES239">
        <v>10000</v>
      </c>
      <c r="ET239">
        <v>10000</v>
      </c>
      <c r="EU239">
        <v>10000</v>
      </c>
      <c r="EV239">
        <v>10000</v>
      </c>
      <c r="EW239">
        <v>10000</v>
      </c>
      <c r="EX239">
        <v>10000</v>
      </c>
      <c r="EY239">
        <v>10000</v>
      </c>
      <c r="EZ239">
        <v>10000</v>
      </c>
      <c r="FA239">
        <v>10000</v>
      </c>
      <c r="FB239">
        <v>10000</v>
      </c>
      <c r="FC239">
        <v>10000</v>
      </c>
      <c r="FD239">
        <v>10000</v>
      </c>
      <c r="FE239">
        <v>10000</v>
      </c>
      <c r="FF239">
        <v>10000</v>
      </c>
      <c r="FG239">
        <v>10000</v>
      </c>
      <c r="FH239">
        <v>10000</v>
      </c>
      <c r="FI239">
        <v>10000</v>
      </c>
      <c r="FJ239">
        <v>10000</v>
      </c>
      <c r="FK239">
        <v>10000</v>
      </c>
      <c r="FL239">
        <v>10000</v>
      </c>
      <c r="FM239">
        <v>10000</v>
      </c>
      <c r="FN239">
        <v>0</v>
      </c>
      <c r="FO239">
        <v>0</v>
      </c>
      <c r="FP239">
        <v>0</v>
      </c>
      <c r="FQ239">
        <v>0</v>
      </c>
      <c r="FR239">
        <v>0</v>
      </c>
      <c r="FS239">
        <v>0</v>
      </c>
      <c r="FT239">
        <v>0</v>
      </c>
      <c r="FU239">
        <v>0</v>
      </c>
      <c r="FV239">
        <v>0</v>
      </c>
      <c r="FW239">
        <v>0</v>
      </c>
      <c r="FX239">
        <v>0</v>
      </c>
      <c r="FY239">
        <v>0</v>
      </c>
      <c r="FZ239">
        <v>0</v>
      </c>
      <c r="GA239">
        <v>0</v>
      </c>
      <c r="GB239">
        <v>0</v>
      </c>
      <c r="GC239">
        <v>0</v>
      </c>
      <c r="GD239">
        <v>0</v>
      </c>
      <c r="GE239">
        <v>0</v>
      </c>
      <c r="GF239">
        <v>0</v>
      </c>
      <c r="GG239">
        <v>0</v>
      </c>
      <c r="GH239">
        <v>0</v>
      </c>
      <c r="GI239">
        <v>0</v>
      </c>
      <c r="GJ239">
        <v>0</v>
      </c>
      <c r="GK239">
        <v>0</v>
      </c>
      <c r="GL239">
        <v>0</v>
      </c>
      <c r="GM239">
        <v>0</v>
      </c>
      <c r="GN239">
        <v>0</v>
      </c>
      <c r="GO239">
        <v>0</v>
      </c>
      <c r="GP239">
        <v>0</v>
      </c>
      <c r="GQ239">
        <v>0</v>
      </c>
      <c r="GR239">
        <v>0</v>
      </c>
      <c r="GS239">
        <v>0</v>
      </c>
      <c r="GT239">
        <v>0</v>
      </c>
      <c r="GU239">
        <v>0</v>
      </c>
      <c r="GV239">
        <v>0</v>
      </c>
      <c r="GW239">
        <v>0</v>
      </c>
      <c r="GX239">
        <v>0</v>
      </c>
      <c r="GY239">
        <v>0</v>
      </c>
      <c r="GZ239">
        <v>0</v>
      </c>
      <c r="HA239">
        <v>0</v>
      </c>
      <c r="HB239">
        <v>0</v>
      </c>
      <c r="HC239">
        <v>0</v>
      </c>
      <c r="HD239">
        <v>0</v>
      </c>
      <c r="HE239">
        <v>0</v>
      </c>
      <c r="HF239">
        <v>0</v>
      </c>
      <c r="HG239">
        <v>0</v>
      </c>
      <c r="HH239">
        <v>0</v>
      </c>
      <c r="HI239">
        <v>0</v>
      </c>
      <c r="HJ239">
        <v>0</v>
      </c>
      <c r="HK239">
        <v>0</v>
      </c>
      <c r="HL239">
        <v>0</v>
      </c>
      <c r="HM239">
        <v>0</v>
      </c>
      <c r="HN239">
        <v>0</v>
      </c>
      <c r="HO239">
        <v>0</v>
      </c>
      <c r="HP239">
        <v>0</v>
      </c>
      <c r="HQ239">
        <v>0</v>
      </c>
      <c r="HR239">
        <v>0</v>
      </c>
      <c r="HS239">
        <v>0</v>
      </c>
      <c r="HT239">
        <v>0</v>
      </c>
      <c r="HU239">
        <v>0</v>
      </c>
      <c r="HV239">
        <v>0</v>
      </c>
      <c r="HW239">
        <v>0</v>
      </c>
      <c r="HX239">
        <v>0</v>
      </c>
      <c r="HY239">
        <v>0</v>
      </c>
      <c r="HZ239">
        <v>0</v>
      </c>
      <c r="IA239">
        <v>0</v>
      </c>
      <c r="IB239">
        <v>0</v>
      </c>
      <c r="IC239">
        <v>0</v>
      </c>
      <c r="ID239">
        <v>0</v>
      </c>
      <c r="IE239">
        <v>0</v>
      </c>
      <c r="IF239">
        <v>0</v>
      </c>
      <c r="IG239">
        <v>0</v>
      </c>
      <c r="IH239">
        <v>0</v>
      </c>
      <c r="II239">
        <v>0</v>
      </c>
      <c r="IJ239">
        <v>0</v>
      </c>
      <c r="IK239">
        <v>0</v>
      </c>
    </row>
    <row r="240" spans="1:245" hidden="1">
      <c r="A240" s="340"/>
      <c r="B240" t="s">
        <v>944</v>
      </c>
      <c r="F240">
        <v>1</v>
      </c>
      <c r="H240">
        <v>3</v>
      </c>
      <c r="J240" t="str">
        <f t="shared" si="9"/>
        <v>SDH200103</v>
      </c>
      <c r="K240">
        <v>405</v>
      </c>
      <c r="M240" s="340"/>
      <c r="N240" t="s">
        <v>944</v>
      </c>
      <c r="O240">
        <v>1</v>
      </c>
      <c r="P240">
        <v>3</v>
      </c>
      <c r="Q240" s="183" t="str">
        <f t="shared" si="10"/>
        <v>SDH200103</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10000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s="131"/>
      <c r="DZ240" s="340"/>
      <c r="EA240" t="s">
        <v>944</v>
      </c>
      <c r="EB240">
        <v>1</v>
      </c>
      <c r="EC240">
        <v>3</v>
      </c>
      <c r="ED240" s="183" t="str">
        <f t="shared" si="11"/>
        <v>SDH200103</v>
      </c>
      <c r="EE240">
        <v>10000</v>
      </c>
      <c r="EF240">
        <v>10000</v>
      </c>
      <c r="EG240">
        <v>10000</v>
      </c>
      <c r="EH240">
        <v>10000</v>
      </c>
      <c r="EI240">
        <v>10000</v>
      </c>
      <c r="EJ240">
        <v>10000</v>
      </c>
      <c r="EK240">
        <v>10000</v>
      </c>
      <c r="EL240">
        <v>10000</v>
      </c>
      <c r="EM240">
        <v>10000</v>
      </c>
      <c r="EN240">
        <v>10000</v>
      </c>
      <c r="EO240">
        <v>10000</v>
      </c>
      <c r="EP240">
        <v>10000</v>
      </c>
      <c r="EQ240">
        <v>10000</v>
      </c>
      <c r="ER240">
        <v>10000</v>
      </c>
      <c r="ES240">
        <v>10000</v>
      </c>
      <c r="ET240">
        <v>10000</v>
      </c>
      <c r="EU240">
        <v>10000</v>
      </c>
      <c r="EV240">
        <v>10000</v>
      </c>
      <c r="EW240">
        <v>10000</v>
      </c>
      <c r="EX240">
        <v>10000</v>
      </c>
      <c r="EY240">
        <v>10000</v>
      </c>
      <c r="EZ240">
        <v>10000</v>
      </c>
      <c r="FA240">
        <v>10000</v>
      </c>
      <c r="FB240">
        <v>10000</v>
      </c>
      <c r="FC240">
        <v>10000</v>
      </c>
      <c r="FD240">
        <v>10000</v>
      </c>
      <c r="FE240">
        <v>10000</v>
      </c>
      <c r="FF240">
        <v>10000</v>
      </c>
      <c r="FG240">
        <v>10000</v>
      </c>
      <c r="FH240">
        <v>10000</v>
      </c>
      <c r="FI240">
        <v>10000</v>
      </c>
      <c r="FJ240">
        <v>10000</v>
      </c>
      <c r="FK240">
        <v>10000</v>
      </c>
      <c r="FL240">
        <v>10000</v>
      </c>
      <c r="FM240">
        <v>10000</v>
      </c>
      <c r="FN240">
        <v>0</v>
      </c>
      <c r="FO240">
        <v>0</v>
      </c>
      <c r="FP240">
        <v>0</v>
      </c>
      <c r="FQ240">
        <v>0</v>
      </c>
      <c r="FR240">
        <v>0</v>
      </c>
      <c r="FS240">
        <v>0</v>
      </c>
      <c r="FT240">
        <v>0</v>
      </c>
      <c r="FU240">
        <v>0</v>
      </c>
      <c r="FV240">
        <v>0</v>
      </c>
      <c r="FW240">
        <v>0</v>
      </c>
      <c r="FX240">
        <v>0</v>
      </c>
      <c r="FY240">
        <v>0</v>
      </c>
      <c r="FZ240">
        <v>0</v>
      </c>
      <c r="GA240">
        <v>0</v>
      </c>
      <c r="GB240">
        <v>0</v>
      </c>
      <c r="GC240">
        <v>0</v>
      </c>
      <c r="GD240">
        <v>0</v>
      </c>
      <c r="GE240">
        <v>0</v>
      </c>
      <c r="GF240">
        <v>0</v>
      </c>
      <c r="GG240">
        <v>0</v>
      </c>
      <c r="GH240">
        <v>0</v>
      </c>
      <c r="GI240">
        <v>0</v>
      </c>
      <c r="GJ240">
        <v>0</v>
      </c>
      <c r="GK240">
        <v>0</v>
      </c>
      <c r="GL240">
        <v>0</v>
      </c>
      <c r="GM240">
        <v>0</v>
      </c>
      <c r="GN240">
        <v>0</v>
      </c>
      <c r="GO240">
        <v>0</v>
      </c>
      <c r="GP240">
        <v>0</v>
      </c>
      <c r="GQ240">
        <v>0</v>
      </c>
      <c r="GR240">
        <v>0</v>
      </c>
      <c r="GS240">
        <v>0</v>
      </c>
      <c r="GT240">
        <v>0</v>
      </c>
      <c r="GU240">
        <v>0</v>
      </c>
      <c r="GV240">
        <v>0</v>
      </c>
      <c r="GW240">
        <v>0</v>
      </c>
      <c r="GX240">
        <v>0</v>
      </c>
      <c r="GY240">
        <v>0</v>
      </c>
      <c r="GZ240">
        <v>0</v>
      </c>
      <c r="HA240">
        <v>0</v>
      </c>
      <c r="HB240">
        <v>0</v>
      </c>
      <c r="HC240">
        <v>0</v>
      </c>
      <c r="HD240">
        <v>0</v>
      </c>
      <c r="HE240">
        <v>0</v>
      </c>
      <c r="HF240">
        <v>0</v>
      </c>
      <c r="HG240">
        <v>0</v>
      </c>
      <c r="HH240">
        <v>0</v>
      </c>
      <c r="HI240">
        <v>0</v>
      </c>
      <c r="HJ240">
        <v>0</v>
      </c>
      <c r="HK240">
        <v>0</v>
      </c>
      <c r="HL240">
        <v>0</v>
      </c>
      <c r="HM240">
        <v>0</v>
      </c>
      <c r="HN240">
        <v>0</v>
      </c>
      <c r="HO240">
        <v>0</v>
      </c>
      <c r="HP240">
        <v>0</v>
      </c>
      <c r="HQ240">
        <v>0</v>
      </c>
      <c r="HR240">
        <v>0</v>
      </c>
      <c r="HS240">
        <v>0</v>
      </c>
      <c r="HT240">
        <v>0</v>
      </c>
      <c r="HU240">
        <v>0</v>
      </c>
      <c r="HV240">
        <v>0</v>
      </c>
      <c r="HW240">
        <v>0</v>
      </c>
      <c r="HX240">
        <v>0</v>
      </c>
      <c r="HY240">
        <v>0</v>
      </c>
      <c r="HZ240">
        <v>0</v>
      </c>
      <c r="IA240">
        <v>0</v>
      </c>
      <c r="IB240">
        <v>0</v>
      </c>
      <c r="IC240">
        <v>0</v>
      </c>
      <c r="ID240">
        <v>0</v>
      </c>
      <c r="IE240">
        <v>0</v>
      </c>
      <c r="IF240">
        <v>0</v>
      </c>
      <c r="IG240">
        <v>0</v>
      </c>
      <c r="IH240">
        <v>0</v>
      </c>
      <c r="II240">
        <v>0</v>
      </c>
      <c r="IJ240">
        <v>0</v>
      </c>
      <c r="IK240">
        <v>0</v>
      </c>
    </row>
    <row r="241" spans="1:245" hidden="1">
      <c r="A241" s="340"/>
      <c r="B241" t="s">
        <v>944</v>
      </c>
      <c r="F241">
        <v>1</v>
      </c>
      <c r="H241">
        <v>4</v>
      </c>
      <c r="J241" t="str">
        <f t="shared" si="9"/>
        <v>SDH200104</v>
      </c>
      <c r="K241">
        <v>405</v>
      </c>
      <c r="M241" s="340"/>
      <c r="N241" t="s">
        <v>944</v>
      </c>
      <c r="O241">
        <v>1</v>
      </c>
      <c r="P241">
        <v>4</v>
      </c>
      <c r="Q241" s="183" t="str">
        <f t="shared" si="10"/>
        <v>SDH200104</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10000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v>0</v>
      </c>
      <c r="DW241">
        <v>0</v>
      </c>
      <c r="DX241">
        <v>0</v>
      </c>
      <c r="DY241" s="131"/>
      <c r="DZ241" s="340"/>
      <c r="EA241" t="s">
        <v>944</v>
      </c>
      <c r="EB241">
        <v>1</v>
      </c>
      <c r="EC241">
        <v>4</v>
      </c>
      <c r="ED241" s="183" t="str">
        <f t="shared" si="11"/>
        <v>SDH200104</v>
      </c>
      <c r="EE241">
        <v>10000</v>
      </c>
      <c r="EF241">
        <v>10000</v>
      </c>
      <c r="EG241">
        <v>10000</v>
      </c>
      <c r="EH241">
        <v>10000</v>
      </c>
      <c r="EI241">
        <v>10000</v>
      </c>
      <c r="EJ241">
        <v>10000</v>
      </c>
      <c r="EK241">
        <v>10000</v>
      </c>
      <c r="EL241">
        <v>10000</v>
      </c>
      <c r="EM241">
        <v>10000</v>
      </c>
      <c r="EN241">
        <v>10000</v>
      </c>
      <c r="EO241">
        <v>10000</v>
      </c>
      <c r="EP241">
        <v>10000</v>
      </c>
      <c r="EQ241">
        <v>10000</v>
      </c>
      <c r="ER241">
        <v>10000</v>
      </c>
      <c r="ES241">
        <v>10000</v>
      </c>
      <c r="ET241">
        <v>10000</v>
      </c>
      <c r="EU241">
        <v>10000</v>
      </c>
      <c r="EV241">
        <v>10000</v>
      </c>
      <c r="EW241">
        <v>10000</v>
      </c>
      <c r="EX241">
        <v>10000</v>
      </c>
      <c r="EY241">
        <v>10000</v>
      </c>
      <c r="EZ241">
        <v>10000</v>
      </c>
      <c r="FA241">
        <v>10000</v>
      </c>
      <c r="FB241">
        <v>10000</v>
      </c>
      <c r="FC241">
        <v>10000</v>
      </c>
      <c r="FD241">
        <v>10000</v>
      </c>
      <c r="FE241">
        <v>10000</v>
      </c>
      <c r="FF241">
        <v>10000</v>
      </c>
      <c r="FG241">
        <v>10000</v>
      </c>
      <c r="FH241">
        <v>10000</v>
      </c>
      <c r="FI241">
        <v>10000</v>
      </c>
      <c r="FJ241">
        <v>10000</v>
      </c>
      <c r="FK241">
        <v>10000</v>
      </c>
      <c r="FL241">
        <v>10000</v>
      </c>
      <c r="FM241">
        <v>10000</v>
      </c>
      <c r="FN241">
        <v>0</v>
      </c>
      <c r="FO241">
        <v>0</v>
      </c>
      <c r="FP241">
        <v>0</v>
      </c>
      <c r="FQ241">
        <v>0</v>
      </c>
      <c r="FR241">
        <v>0</v>
      </c>
      <c r="FS241">
        <v>0</v>
      </c>
      <c r="FT241">
        <v>0</v>
      </c>
      <c r="FU241">
        <v>0</v>
      </c>
      <c r="FV241">
        <v>0</v>
      </c>
      <c r="FW241">
        <v>0</v>
      </c>
      <c r="FX241">
        <v>0</v>
      </c>
      <c r="FY241">
        <v>0</v>
      </c>
      <c r="FZ241">
        <v>0</v>
      </c>
      <c r="GA241">
        <v>0</v>
      </c>
      <c r="GB241">
        <v>0</v>
      </c>
      <c r="GC241">
        <v>0</v>
      </c>
      <c r="GD241">
        <v>0</v>
      </c>
      <c r="GE241">
        <v>0</v>
      </c>
      <c r="GF241">
        <v>0</v>
      </c>
      <c r="GG241">
        <v>0</v>
      </c>
      <c r="GH241">
        <v>0</v>
      </c>
      <c r="GI241">
        <v>0</v>
      </c>
      <c r="GJ241">
        <v>0</v>
      </c>
      <c r="GK241">
        <v>0</v>
      </c>
      <c r="GL241">
        <v>0</v>
      </c>
      <c r="GM241">
        <v>0</v>
      </c>
      <c r="GN241">
        <v>0</v>
      </c>
      <c r="GO241">
        <v>0</v>
      </c>
      <c r="GP241">
        <v>0</v>
      </c>
      <c r="GQ241">
        <v>0</v>
      </c>
      <c r="GR241">
        <v>0</v>
      </c>
      <c r="GS241">
        <v>0</v>
      </c>
      <c r="GT241">
        <v>0</v>
      </c>
      <c r="GU241">
        <v>0</v>
      </c>
      <c r="GV241">
        <v>0</v>
      </c>
      <c r="GW241">
        <v>0</v>
      </c>
      <c r="GX241">
        <v>0</v>
      </c>
      <c r="GY241">
        <v>0</v>
      </c>
      <c r="GZ241">
        <v>0</v>
      </c>
      <c r="HA241">
        <v>0</v>
      </c>
      <c r="HB241">
        <v>0</v>
      </c>
      <c r="HC241">
        <v>0</v>
      </c>
      <c r="HD241">
        <v>0</v>
      </c>
      <c r="HE241">
        <v>0</v>
      </c>
      <c r="HF241">
        <v>0</v>
      </c>
      <c r="HG241">
        <v>0</v>
      </c>
      <c r="HH241">
        <v>0</v>
      </c>
      <c r="HI241">
        <v>0</v>
      </c>
      <c r="HJ241">
        <v>0</v>
      </c>
      <c r="HK241">
        <v>0</v>
      </c>
      <c r="HL241">
        <v>0</v>
      </c>
      <c r="HM241">
        <v>0</v>
      </c>
      <c r="HN241">
        <v>0</v>
      </c>
      <c r="HO241">
        <v>0</v>
      </c>
      <c r="HP241">
        <v>0</v>
      </c>
      <c r="HQ241">
        <v>0</v>
      </c>
      <c r="HR241">
        <v>0</v>
      </c>
      <c r="HS241">
        <v>0</v>
      </c>
      <c r="HT241">
        <v>0</v>
      </c>
      <c r="HU241">
        <v>0</v>
      </c>
      <c r="HV241">
        <v>0</v>
      </c>
      <c r="HW241">
        <v>0</v>
      </c>
      <c r="HX241">
        <v>0</v>
      </c>
      <c r="HY241">
        <v>0</v>
      </c>
      <c r="HZ241">
        <v>0</v>
      </c>
      <c r="IA241">
        <v>0</v>
      </c>
      <c r="IB241">
        <v>0</v>
      </c>
      <c r="IC241">
        <v>0</v>
      </c>
      <c r="ID241">
        <v>0</v>
      </c>
      <c r="IE241">
        <v>0</v>
      </c>
      <c r="IF241">
        <v>0</v>
      </c>
      <c r="IG241">
        <v>0</v>
      </c>
      <c r="IH241">
        <v>0</v>
      </c>
      <c r="II241">
        <v>0</v>
      </c>
      <c r="IJ241">
        <v>0</v>
      </c>
      <c r="IK241">
        <v>0</v>
      </c>
    </row>
    <row r="242" spans="1:245" hidden="1">
      <c r="A242" s="340"/>
      <c r="B242" t="s">
        <v>944</v>
      </c>
      <c r="F242">
        <v>1</v>
      </c>
      <c r="H242">
        <v>5</v>
      </c>
      <c r="J242" t="str">
        <f t="shared" si="9"/>
        <v>SDH200105</v>
      </c>
      <c r="K242">
        <v>405</v>
      </c>
      <c r="M242" s="340"/>
      <c r="N242" t="s">
        <v>944</v>
      </c>
      <c r="O242">
        <v>1</v>
      </c>
      <c r="P242">
        <v>5</v>
      </c>
      <c r="Q242" s="183" t="str">
        <f t="shared" si="10"/>
        <v>SDH200105</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10000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v>0</v>
      </c>
      <c r="DN242">
        <v>0</v>
      </c>
      <c r="DO242">
        <v>0</v>
      </c>
      <c r="DP242">
        <v>0</v>
      </c>
      <c r="DQ242">
        <v>0</v>
      </c>
      <c r="DR242">
        <v>0</v>
      </c>
      <c r="DS242">
        <v>0</v>
      </c>
      <c r="DT242">
        <v>0</v>
      </c>
      <c r="DU242">
        <v>0</v>
      </c>
      <c r="DV242">
        <v>0</v>
      </c>
      <c r="DW242">
        <v>0</v>
      </c>
      <c r="DX242">
        <v>0</v>
      </c>
      <c r="DY242" s="131"/>
      <c r="DZ242" s="340"/>
      <c r="EA242" t="s">
        <v>944</v>
      </c>
      <c r="EB242">
        <v>1</v>
      </c>
      <c r="EC242">
        <v>5</v>
      </c>
      <c r="ED242" s="183" t="str">
        <f t="shared" si="11"/>
        <v>SDH200105</v>
      </c>
      <c r="EE242">
        <v>10000</v>
      </c>
      <c r="EF242">
        <v>10000</v>
      </c>
      <c r="EG242">
        <v>10000</v>
      </c>
      <c r="EH242">
        <v>10000</v>
      </c>
      <c r="EI242">
        <v>10000</v>
      </c>
      <c r="EJ242">
        <v>10000</v>
      </c>
      <c r="EK242">
        <v>10000</v>
      </c>
      <c r="EL242">
        <v>10000</v>
      </c>
      <c r="EM242">
        <v>10000</v>
      </c>
      <c r="EN242">
        <v>10000</v>
      </c>
      <c r="EO242">
        <v>10000</v>
      </c>
      <c r="EP242">
        <v>10000</v>
      </c>
      <c r="EQ242">
        <v>10000</v>
      </c>
      <c r="ER242">
        <v>10000</v>
      </c>
      <c r="ES242">
        <v>10000</v>
      </c>
      <c r="ET242">
        <v>10000</v>
      </c>
      <c r="EU242">
        <v>10000</v>
      </c>
      <c r="EV242">
        <v>10000</v>
      </c>
      <c r="EW242">
        <v>10000</v>
      </c>
      <c r="EX242">
        <v>10000</v>
      </c>
      <c r="EY242">
        <v>10000</v>
      </c>
      <c r="EZ242">
        <v>10000</v>
      </c>
      <c r="FA242">
        <v>10000</v>
      </c>
      <c r="FB242">
        <v>10000</v>
      </c>
      <c r="FC242">
        <v>10000</v>
      </c>
      <c r="FD242">
        <v>10000</v>
      </c>
      <c r="FE242">
        <v>10000</v>
      </c>
      <c r="FF242">
        <v>10000</v>
      </c>
      <c r="FG242">
        <v>10000</v>
      </c>
      <c r="FH242">
        <v>10000</v>
      </c>
      <c r="FI242">
        <v>10000</v>
      </c>
      <c r="FJ242">
        <v>10000</v>
      </c>
      <c r="FK242">
        <v>10000</v>
      </c>
      <c r="FL242">
        <v>10000</v>
      </c>
      <c r="FM242">
        <v>10000</v>
      </c>
      <c r="FN242">
        <v>0</v>
      </c>
      <c r="FO242">
        <v>0</v>
      </c>
      <c r="FP242">
        <v>0</v>
      </c>
      <c r="FQ242">
        <v>0</v>
      </c>
      <c r="FR242">
        <v>0</v>
      </c>
      <c r="FS242">
        <v>0</v>
      </c>
      <c r="FT242">
        <v>0</v>
      </c>
      <c r="FU242">
        <v>0</v>
      </c>
      <c r="FV242">
        <v>0</v>
      </c>
      <c r="FW242">
        <v>0</v>
      </c>
      <c r="FX242">
        <v>0</v>
      </c>
      <c r="FY242">
        <v>0</v>
      </c>
      <c r="FZ242">
        <v>0</v>
      </c>
      <c r="GA242">
        <v>0</v>
      </c>
      <c r="GB242">
        <v>0</v>
      </c>
      <c r="GC242">
        <v>0</v>
      </c>
      <c r="GD242">
        <v>0</v>
      </c>
      <c r="GE242">
        <v>0</v>
      </c>
      <c r="GF242">
        <v>0</v>
      </c>
      <c r="GG242">
        <v>0</v>
      </c>
      <c r="GH242">
        <v>0</v>
      </c>
      <c r="GI242">
        <v>0</v>
      </c>
      <c r="GJ242">
        <v>0</v>
      </c>
      <c r="GK242">
        <v>0</v>
      </c>
      <c r="GL242">
        <v>0</v>
      </c>
      <c r="GM242">
        <v>0</v>
      </c>
      <c r="GN242">
        <v>0</v>
      </c>
      <c r="GO242">
        <v>0</v>
      </c>
      <c r="GP242">
        <v>0</v>
      </c>
      <c r="GQ242">
        <v>0</v>
      </c>
      <c r="GR242">
        <v>0</v>
      </c>
      <c r="GS242">
        <v>0</v>
      </c>
      <c r="GT242">
        <v>0</v>
      </c>
      <c r="GU242">
        <v>0</v>
      </c>
      <c r="GV242">
        <v>0</v>
      </c>
      <c r="GW242">
        <v>0</v>
      </c>
      <c r="GX242">
        <v>0</v>
      </c>
      <c r="GY242">
        <v>0</v>
      </c>
      <c r="GZ242">
        <v>0</v>
      </c>
      <c r="HA242">
        <v>0</v>
      </c>
      <c r="HB242">
        <v>0</v>
      </c>
      <c r="HC242">
        <v>0</v>
      </c>
      <c r="HD242">
        <v>0</v>
      </c>
      <c r="HE242">
        <v>0</v>
      </c>
      <c r="HF242">
        <v>0</v>
      </c>
      <c r="HG242">
        <v>0</v>
      </c>
      <c r="HH242">
        <v>0</v>
      </c>
      <c r="HI242">
        <v>0</v>
      </c>
      <c r="HJ242">
        <v>0</v>
      </c>
      <c r="HK242">
        <v>0</v>
      </c>
      <c r="HL242">
        <v>0</v>
      </c>
      <c r="HM242">
        <v>0</v>
      </c>
      <c r="HN242">
        <v>0</v>
      </c>
      <c r="HO242">
        <v>0</v>
      </c>
      <c r="HP242">
        <v>0</v>
      </c>
      <c r="HQ242">
        <v>0</v>
      </c>
      <c r="HR242">
        <v>0</v>
      </c>
      <c r="HS242">
        <v>0</v>
      </c>
      <c r="HT242">
        <v>0</v>
      </c>
      <c r="HU242">
        <v>0</v>
      </c>
      <c r="HV242">
        <v>0</v>
      </c>
      <c r="HW242">
        <v>0</v>
      </c>
      <c r="HX242">
        <v>0</v>
      </c>
      <c r="HY242">
        <v>0</v>
      </c>
      <c r="HZ242">
        <v>0</v>
      </c>
      <c r="IA242">
        <v>0</v>
      </c>
      <c r="IB242">
        <v>0</v>
      </c>
      <c r="IC242">
        <v>0</v>
      </c>
      <c r="ID242">
        <v>0</v>
      </c>
      <c r="IE242">
        <v>0</v>
      </c>
      <c r="IF242">
        <v>0</v>
      </c>
      <c r="IG242">
        <v>0</v>
      </c>
      <c r="IH242">
        <v>0</v>
      </c>
      <c r="II242">
        <v>0</v>
      </c>
      <c r="IJ242">
        <v>0</v>
      </c>
      <c r="IK242">
        <v>0</v>
      </c>
    </row>
    <row r="243" spans="1:245" hidden="1">
      <c r="A243" s="340"/>
      <c r="B243" t="s">
        <v>944</v>
      </c>
      <c r="F243">
        <v>1</v>
      </c>
      <c r="H243">
        <v>6</v>
      </c>
      <c r="J243" t="str">
        <f t="shared" si="9"/>
        <v>SDH200106</v>
      </c>
      <c r="K243">
        <v>405</v>
      </c>
      <c r="M243" s="340"/>
      <c r="N243" t="s">
        <v>944</v>
      </c>
      <c r="O243">
        <v>1</v>
      </c>
      <c r="P243">
        <v>6</v>
      </c>
      <c r="Q243" s="183" t="str">
        <f t="shared" si="10"/>
        <v>SDH200106</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10000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V243">
        <v>0</v>
      </c>
      <c r="DW243">
        <v>0</v>
      </c>
      <c r="DX243">
        <v>0</v>
      </c>
      <c r="DY243" s="131"/>
      <c r="DZ243" s="340"/>
      <c r="EA243" t="s">
        <v>944</v>
      </c>
      <c r="EB243">
        <v>1</v>
      </c>
      <c r="EC243">
        <v>6</v>
      </c>
      <c r="ED243" s="183" t="str">
        <f t="shared" si="11"/>
        <v>SDH200106</v>
      </c>
      <c r="EE243">
        <v>10000</v>
      </c>
      <c r="EF243">
        <v>10000</v>
      </c>
      <c r="EG243">
        <v>10000</v>
      </c>
      <c r="EH243">
        <v>10000</v>
      </c>
      <c r="EI243">
        <v>10000</v>
      </c>
      <c r="EJ243">
        <v>10000</v>
      </c>
      <c r="EK243">
        <v>10000</v>
      </c>
      <c r="EL243">
        <v>10000</v>
      </c>
      <c r="EM243">
        <v>10000</v>
      </c>
      <c r="EN243">
        <v>10000</v>
      </c>
      <c r="EO243">
        <v>10000</v>
      </c>
      <c r="EP243">
        <v>10000</v>
      </c>
      <c r="EQ243">
        <v>10000</v>
      </c>
      <c r="ER243">
        <v>10000</v>
      </c>
      <c r="ES243">
        <v>10000</v>
      </c>
      <c r="ET243">
        <v>10000</v>
      </c>
      <c r="EU243">
        <v>10000</v>
      </c>
      <c r="EV243">
        <v>10000</v>
      </c>
      <c r="EW243">
        <v>10000</v>
      </c>
      <c r="EX243">
        <v>10000</v>
      </c>
      <c r="EY243">
        <v>10000</v>
      </c>
      <c r="EZ243">
        <v>10000</v>
      </c>
      <c r="FA243">
        <v>10000</v>
      </c>
      <c r="FB243">
        <v>10000</v>
      </c>
      <c r="FC243">
        <v>10000</v>
      </c>
      <c r="FD243">
        <v>10000</v>
      </c>
      <c r="FE243">
        <v>10000</v>
      </c>
      <c r="FF243">
        <v>10000</v>
      </c>
      <c r="FG243">
        <v>10000</v>
      </c>
      <c r="FH243">
        <v>10000</v>
      </c>
      <c r="FI243">
        <v>10000</v>
      </c>
      <c r="FJ243">
        <v>10000</v>
      </c>
      <c r="FK243">
        <v>10000</v>
      </c>
      <c r="FL243">
        <v>10000</v>
      </c>
      <c r="FM243">
        <v>10000</v>
      </c>
      <c r="FN243">
        <v>0</v>
      </c>
      <c r="FO243">
        <v>0</v>
      </c>
      <c r="FP243">
        <v>0</v>
      </c>
      <c r="FQ243">
        <v>0</v>
      </c>
      <c r="FR243">
        <v>0</v>
      </c>
      <c r="FS243">
        <v>0</v>
      </c>
      <c r="FT243">
        <v>0</v>
      </c>
      <c r="FU243">
        <v>0</v>
      </c>
      <c r="FV243">
        <v>0</v>
      </c>
      <c r="FW243">
        <v>0</v>
      </c>
      <c r="FX243">
        <v>0</v>
      </c>
      <c r="FY243">
        <v>0</v>
      </c>
      <c r="FZ243">
        <v>0</v>
      </c>
      <c r="GA243">
        <v>0</v>
      </c>
      <c r="GB243">
        <v>0</v>
      </c>
      <c r="GC243">
        <v>0</v>
      </c>
      <c r="GD243">
        <v>0</v>
      </c>
      <c r="GE243">
        <v>0</v>
      </c>
      <c r="GF243">
        <v>0</v>
      </c>
      <c r="GG243">
        <v>0</v>
      </c>
      <c r="GH243">
        <v>0</v>
      </c>
      <c r="GI243">
        <v>0</v>
      </c>
      <c r="GJ243">
        <v>0</v>
      </c>
      <c r="GK243">
        <v>0</v>
      </c>
      <c r="GL243">
        <v>0</v>
      </c>
      <c r="GM243">
        <v>0</v>
      </c>
      <c r="GN243">
        <v>0</v>
      </c>
      <c r="GO243">
        <v>0</v>
      </c>
      <c r="GP243">
        <v>0</v>
      </c>
      <c r="GQ243">
        <v>0</v>
      </c>
      <c r="GR243">
        <v>0</v>
      </c>
      <c r="GS243">
        <v>0</v>
      </c>
      <c r="GT243">
        <v>0</v>
      </c>
      <c r="GU243">
        <v>0</v>
      </c>
      <c r="GV243">
        <v>0</v>
      </c>
      <c r="GW243">
        <v>0</v>
      </c>
      <c r="GX243">
        <v>0</v>
      </c>
      <c r="GY243">
        <v>0</v>
      </c>
      <c r="GZ243">
        <v>0</v>
      </c>
      <c r="HA243">
        <v>0</v>
      </c>
      <c r="HB243">
        <v>0</v>
      </c>
      <c r="HC243">
        <v>0</v>
      </c>
      <c r="HD243">
        <v>0</v>
      </c>
      <c r="HE243">
        <v>0</v>
      </c>
      <c r="HF243">
        <v>0</v>
      </c>
      <c r="HG243">
        <v>0</v>
      </c>
      <c r="HH243">
        <v>0</v>
      </c>
      <c r="HI243">
        <v>0</v>
      </c>
      <c r="HJ243">
        <v>0</v>
      </c>
      <c r="HK243">
        <v>0</v>
      </c>
      <c r="HL243">
        <v>0</v>
      </c>
      <c r="HM243">
        <v>0</v>
      </c>
      <c r="HN243">
        <v>0</v>
      </c>
      <c r="HO243">
        <v>0</v>
      </c>
      <c r="HP243">
        <v>0</v>
      </c>
      <c r="HQ243">
        <v>0</v>
      </c>
      <c r="HR243">
        <v>0</v>
      </c>
      <c r="HS243">
        <v>0</v>
      </c>
      <c r="HT243">
        <v>0</v>
      </c>
      <c r="HU243">
        <v>0</v>
      </c>
      <c r="HV243">
        <v>0</v>
      </c>
      <c r="HW243">
        <v>0</v>
      </c>
      <c r="HX243">
        <v>0</v>
      </c>
      <c r="HY243">
        <v>0</v>
      </c>
      <c r="HZ243">
        <v>0</v>
      </c>
      <c r="IA243">
        <v>0</v>
      </c>
      <c r="IB243">
        <v>0</v>
      </c>
      <c r="IC243">
        <v>0</v>
      </c>
      <c r="ID243">
        <v>0</v>
      </c>
      <c r="IE243">
        <v>0</v>
      </c>
      <c r="IF243">
        <v>0</v>
      </c>
      <c r="IG243">
        <v>0</v>
      </c>
      <c r="IH243">
        <v>0</v>
      </c>
      <c r="II243">
        <v>0</v>
      </c>
      <c r="IJ243">
        <v>0</v>
      </c>
      <c r="IK243">
        <v>0</v>
      </c>
    </row>
    <row r="244" spans="1:245" hidden="1">
      <c r="A244" s="340"/>
      <c r="B244" t="s">
        <v>944</v>
      </c>
      <c r="F244">
        <v>1</v>
      </c>
      <c r="H244">
        <v>7</v>
      </c>
      <c r="J244" t="str">
        <f t="shared" si="9"/>
        <v>SDH200107</v>
      </c>
      <c r="K244">
        <v>405</v>
      </c>
      <c r="M244" s="340"/>
      <c r="N244" t="s">
        <v>944</v>
      </c>
      <c r="O244">
        <v>1</v>
      </c>
      <c r="P244">
        <v>7</v>
      </c>
      <c r="Q244" s="183" t="str">
        <f t="shared" si="10"/>
        <v>SDH200107</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10000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Y244" s="131"/>
      <c r="DZ244" s="340"/>
      <c r="EA244" t="s">
        <v>944</v>
      </c>
      <c r="EB244">
        <v>1</v>
      </c>
      <c r="EC244">
        <v>7</v>
      </c>
      <c r="ED244" s="183" t="str">
        <f t="shared" si="11"/>
        <v>SDH200107</v>
      </c>
      <c r="EE244">
        <v>10000</v>
      </c>
      <c r="EF244">
        <v>10000</v>
      </c>
      <c r="EG244">
        <v>10000</v>
      </c>
      <c r="EH244">
        <v>10000</v>
      </c>
      <c r="EI244">
        <v>10000</v>
      </c>
      <c r="EJ244">
        <v>10000</v>
      </c>
      <c r="EK244">
        <v>10000</v>
      </c>
      <c r="EL244">
        <v>10000</v>
      </c>
      <c r="EM244">
        <v>10000</v>
      </c>
      <c r="EN244">
        <v>10000</v>
      </c>
      <c r="EO244">
        <v>10000</v>
      </c>
      <c r="EP244">
        <v>10000</v>
      </c>
      <c r="EQ244">
        <v>10000</v>
      </c>
      <c r="ER244">
        <v>10000</v>
      </c>
      <c r="ES244">
        <v>10000</v>
      </c>
      <c r="ET244">
        <v>10000</v>
      </c>
      <c r="EU244">
        <v>10000</v>
      </c>
      <c r="EV244">
        <v>10000</v>
      </c>
      <c r="EW244">
        <v>10000</v>
      </c>
      <c r="EX244">
        <v>10000</v>
      </c>
      <c r="EY244">
        <v>10000</v>
      </c>
      <c r="EZ244">
        <v>10000</v>
      </c>
      <c r="FA244">
        <v>10000</v>
      </c>
      <c r="FB244">
        <v>10000</v>
      </c>
      <c r="FC244">
        <v>10000</v>
      </c>
      <c r="FD244">
        <v>10000</v>
      </c>
      <c r="FE244">
        <v>10000</v>
      </c>
      <c r="FF244">
        <v>10000</v>
      </c>
      <c r="FG244">
        <v>10000</v>
      </c>
      <c r="FH244">
        <v>10000</v>
      </c>
      <c r="FI244">
        <v>10000</v>
      </c>
      <c r="FJ244">
        <v>10000</v>
      </c>
      <c r="FK244">
        <v>10000</v>
      </c>
      <c r="FL244">
        <v>10000</v>
      </c>
      <c r="FM244">
        <v>10000</v>
      </c>
      <c r="FN244">
        <v>0</v>
      </c>
      <c r="FO244">
        <v>0</v>
      </c>
      <c r="FP244">
        <v>0</v>
      </c>
      <c r="FQ244">
        <v>0</v>
      </c>
      <c r="FR244">
        <v>0</v>
      </c>
      <c r="FS244">
        <v>0</v>
      </c>
      <c r="FT244">
        <v>0</v>
      </c>
      <c r="FU244">
        <v>0</v>
      </c>
      <c r="FV244">
        <v>0</v>
      </c>
      <c r="FW244">
        <v>0</v>
      </c>
      <c r="FX244">
        <v>0</v>
      </c>
      <c r="FY244">
        <v>0</v>
      </c>
      <c r="FZ244">
        <v>0</v>
      </c>
      <c r="GA244">
        <v>0</v>
      </c>
      <c r="GB244">
        <v>0</v>
      </c>
      <c r="GC244">
        <v>0</v>
      </c>
      <c r="GD244">
        <v>0</v>
      </c>
      <c r="GE244">
        <v>0</v>
      </c>
      <c r="GF244">
        <v>0</v>
      </c>
      <c r="GG244">
        <v>0</v>
      </c>
      <c r="GH244">
        <v>0</v>
      </c>
      <c r="GI244">
        <v>0</v>
      </c>
      <c r="GJ244">
        <v>0</v>
      </c>
      <c r="GK244">
        <v>0</v>
      </c>
      <c r="GL244">
        <v>0</v>
      </c>
      <c r="GM244">
        <v>0</v>
      </c>
      <c r="GN244">
        <v>0</v>
      </c>
      <c r="GO244">
        <v>0</v>
      </c>
      <c r="GP244">
        <v>0</v>
      </c>
      <c r="GQ244">
        <v>0</v>
      </c>
      <c r="GR244">
        <v>0</v>
      </c>
      <c r="GS244">
        <v>0</v>
      </c>
      <c r="GT244">
        <v>0</v>
      </c>
      <c r="GU244">
        <v>0</v>
      </c>
      <c r="GV244">
        <v>0</v>
      </c>
      <c r="GW244">
        <v>0</v>
      </c>
      <c r="GX244">
        <v>0</v>
      </c>
      <c r="GY244">
        <v>0</v>
      </c>
      <c r="GZ244">
        <v>0</v>
      </c>
      <c r="HA244">
        <v>0</v>
      </c>
      <c r="HB244">
        <v>0</v>
      </c>
      <c r="HC244">
        <v>0</v>
      </c>
      <c r="HD244">
        <v>0</v>
      </c>
      <c r="HE244">
        <v>0</v>
      </c>
      <c r="HF244">
        <v>0</v>
      </c>
      <c r="HG244">
        <v>0</v>
      </c>
      <c r="HH244">
        <v>0</v>
      </c>
      <c r="HI244">
        <v>0</v>
      </c>
      <c r="HJ244">
        <v>0</v>
      </c>
      <c r="HK244">
        <v>0</v>
      </c>
      <c r="HL244">
        <v>0</v>
      </c>
      <c r="HM244">
        <v>0</v>
      </c>
      <c r="HN244">
        <v>0</v>
      </c>
      <c r="HO244">
        <v>0</v>
      </c>
      <c r="HP244">
        <v>0</v>
      </c>
      <c r="HQ244">
        <v>0</v>
      </c>
      <c r="HR244">
        <v>0</v>
      </c>
      <c r="HS244">
        <v>0</v>
      </c>
      <c r="HT244">
        <v>0</v>
      </c>
      <c r="HU244">
        <v>0</v>
      </c>
      <c r="HV244">
        <v>0</v>
      </c>
      <c r="HW244">
        <v>0</v>
      </c>
      <c r="HX244">
        <v>0</v>
      </c>
      <c r="HY244">
        <v>0</v>
      </c>
      <c r="HZ244">
        <v>0</v>
      </c>
      <c r="IA244">
        <v>0</v>
      </c>
      <c r="IB244">
        <v>0</v>
      </c>
      <c r="IC244">
        <v>0</v>
      </c>
      <c r="ID244">
        <v>0</v>
      </c>
      <c r="IE244">
        <v>0</v>
      </c>
      <c r="IF244">
        <v>0</v>
      </c>
      <c r="IG244">
        <v>0</v>
      </c>
      <c r="IH244">
        <v>0</v>
      </c>
      <c r="II244">
        <v>0</v>
      </c>
      <c r="IJ244">
        <v>0</v>
      </c>
      <c r="IK244">
        <v>0</v>
      </c>
    </row>
    <row r="245" spans="1:245" hidden="1">
      <c r="A245" s="340"/>
      <c r="B245" t="s">
        <v>944</v>
      </c>
      <c r="F245">
        <v>1</v>
      </c>
      <c r="H245">
        <v>8</v>
      </c>
      <c r="J245" t="str">
        <f t="shared" si="9"/>
        <v>SDH200108</v>
      </c>
      <c r="K245">
        <v>405</v>
      </c>
      <c r="M245" s="340"/>
      <c r="N245" t="s">
        <v>944</v>
      </c>
      <c r="O245">
        <v>1</v>
      </c>
      <c r="P245">
        <v>8</v>
      </c>
      <c r="Q245" s="183" t="str">
        <f t="shared" si="10"/>
        <v>SDH200108</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10000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v>0</v>
      </c>
      <c r="DV245">
        <v>0</v>
      </c>
      <c r="DW245">
        <v>0</v>
      </c>
      <c r="DX245">
        <v>0</v>
      </c>
      <c r="DY245" s="131"/>
      <c r="DZ245" s="340"/>
      <c r="EA245" t="s">
        <v>944</v>
      </c>
      <c r="EB245">
        <v>1</v>
      </c>
      <c r="EC245">
        <v>8</v>
      </c>
      <c r="ED245" s="183" t="str">
        <f t="shared" si="11"/>
        <v>SDH200108</v>
      </c>
      <c r="EE245">
        <v>10000</v>
      </c>
      <c r="EF245">
        <v>10000</v>
      </c>
      <c r="EG245">
        <v>10000</v>
      </c>
      <c r="EH245">
        <v>10000</v>
      </c>
      <c r="EI245">
        <v>10000</v>
      </c>
      <c r="EJ245">
        <v>10000</v>
      </c>
      <c r="EK245">
        <v>10000</v>
      </c>
      <c r="EL245">
        <v>10000</v>
      </c>
      <c r="EM245">
        <v>10000</v>
      </c>
      <c r="EN245">
        <v>10000</v>
      </c>
      <c r="EO245">
        <v>10000</v>
      </c>
      <c r="EP245">
        <v>10000</v>
      </c>
      <c r="EQ245">
        <v>10000</v>
      </c>
      <c r="ER245">
        <v>10000</v>
      </c>
      <c r="ES245">
        <v>10000</v>
      </c>
      <c r="ET245">
        <v>10000</v>
      </c>
      <c r="EU245">
        <v>10000</v>
      </c>
      <c r="EV245">
        <v>10000</v>
      </c>
      <c r="EW245">
        <v>10000</v>
      </c>
      <c r="EX245">
        <v>10000</v>
      </c>
      <c r="EY245">
        <v>10000</v>
      </c>
      <c r="EZ245">
        <v>10000</v>
      </c>
      <c r="FA245">
        <v>10000</v>
      </c>
      <c r="FB245">
        <v>10000</v>
      </c>
      <c r="FC245">
        <v>10000</v>
      </c>
      <c r="FD245">
        <v>10000</v>
      </c>
      <c r="FE245">
        <v>10000</v>
      </c>
      <c r="FF245">
        <v>10000</v>
      </c>
      <c r="FG245">
        <v>10000</v>
      </c>
      <c r="FH245">
        <v>10000</v>
      </c>
      <c r="FI245">
        <v>10000</v>
      </c>
      <c r="FJ245">
        <v>10000</v>
      </c>
      <c r="FK245">
        <v>10000</v>
      </c>
      <c r="FL245">
        <v>10000</v>
      </c>
      <c r="FM245">
        <v>10000</v>
      </c>
      <c r="FN245">
        <v>0</v>
      </c>
      <c r="FO245">
        <v>0</v>
      </c>
      <c r="FP245">
        <v>0</v>
      </c>
      <c r="FQ245">
        <v>0</v>
      </c>
      <c r="FR245">
        <v>0</v>
      </c>
      <c r="FS245">
        <v>0</v>
      </c>
      <c r="FT245">
        <v>0</v>
      </c>
      <c r="FU245">
        <v>0</v>
      </c>
      <c r="FV245">
        <v>0</v>
      </c>
      <c r="FW245">
        <v>0</v>
      </c>
      <c r="FX245">
        <v>0</v>
      </c>
      <c r="FY245">
        <v>0</v>
      </c>
      <c r="FZ245">
        <v>0</v>
      </c>
      <c r="GA245">
        <v>0</v>
      </c>
      <c r="GB245">
        <v>0</v>
      </c>
      <c r="GC245">
        <v>0</v>
      </c>
      <c r="GD245">
        <v>0</v>
      </c>
      <c r="GE245">
        <v>0</v>
      </c>
      <c r="GF245">
        <v>0</v>
      </c>
      <c r="GG245">
        <v>0</v>
      </c>
      <c r="GH245">
        <v>0</v>
      </c>
      <c r="GI245">
        <v>0</v>
      </c>
      <c r="GJ245">
        <v>0</v>
      </c>
      <c r="GK245">
        <v>0</v>
      </c>
      <c r="GL245">
        <v>0</v>
      </c>
      <c r="GM245">
        <v>0</v>
      </c>
      <c r="GN245">
        <v>0</v>
      </c>
      <c r="GO245">
        <v>0</v>
      </c>
      <c r="GP245">
        <v>0</v>
      </c>
      <c r="GQ245">
        <v>0</v>
      </c>
      <c r="GR245">
        <v>0</v>
      </c>
      <c r="GS245">
        <v>0</v>
      </c>
      <c r="GT245">
        <v>0</v>
      </c>
      <c r="GU245">
        <v>0</v>
      </c>
      <c r="GV245">
        <v>0</v>
      </c>
      <c r="GW245">
        <v>0</v>
      </c>
      <c r="GX245">
        <v>0</v>
      </c>
      <c r="GY245">
        <v>0</v>
      </c>
      <c r="GZ245">
        <v>0</v>
      </c>
      <c r="HA245">
        <v>0</v>
      </c>
      <c r="HB245">
        <v>0</v>
      </c>
      <c r="HC245">
        <v>0</v>
      </c>
      <c r="HD245">
        <v>0</v>
      </c>
      <c r="HE245">
        <v>0</v>
      </c>
      <c r="HF245">
        <v>0</v>
      </c>
      <c r="HG245">
        <v>0</v>
      </c>
      <c r="HH245">
        <v>0</v>
      </c>
      <c r="HI245">
        <v>0</v>
      </c>
      <c r="HJ245">
        <v>0</v>
      </c>
      <c r="HK245">
        <v>0</v>
      </c>
      <c r="HL245">
        <v>0</v>
      </c>
      <c r="HM245">
        <v>0</v>
      </c>
      <c r="HN245">
        <v>0</v>
      </c>
      <c r="HO245">
        <v>0</v>
      </c>
      <c r="HP245">
        <v>0</v>
      </c>
      <c r="HQ245">
        <v>0</v>
      </c>
      <c r="HR245">
        <v>0</v>
      </c>
      <c r="HS245">
        <v>0</v>
      </c>
      <c r="HT245">
        <v>0</v>
      </c>
      <c r="HU245">
        <v>0</v>
      </c>
      <c r="HV245">
        <v>0</v>
      </c>
      <c r="HW245">
        <v>0</v>
      </c>
      <c r="HX245">
        <v>0</v>
      </c>
      <c r="HY245">
        <v>0</v>
      </c>
      <c r="HZ245">
        <v>0</v>
      </c>
      <c r="IA245">
        <v>0</v>
      </c>
      <c r="IB245">
        <v>0</v>
      </c>
      <c r="IC245">
        <v>0</v>
      </c>
      <c r="ID245">
        <v>0</v>
      </c>
      <c r="IE245">
        <v>0</v>
      </c>
      <c r="IF245">
        <v>0</v>
      </c>
      <c r="IG245">
        <v>0</v>
      </c>
      <c r="IH245">
        <v>0</v>
      </c>
      <c r="II245">
        <v>0</v>
      </c>
      <c r="IJ245">
        <v>0</v>
      </c>
      <c r="IK245">
        <v>0</v>
      </c>
    </row>
    <row r="246" spans="1:245" hidden="1">
      <c r="A246" s="340"/>
      <c r="B246" t="s">
        <v>944</v>
      </c>
      <c r="F246">
        <v>1</v>
      </c>
      <c r="H246">
        <v>9</v>
      </c>
      <c r="J246" t="str">
        <f t="shared" si="9"/>
        <v>SDH200109</v>
      </c>
      <c r="K246">
        <v>405</v>
      </c>
      <c r="M246" s="340"/>
      <c r="N246" t="s">
        <v>944</v>
      </c>
      <c r="O246">
        <v>1</v>
      </c>
      <c r="P246">
        <v>9</v>
      </c>
      <c r="Q246" s="183" t="str">
        <f t="shared" si="10"/>
        <v>SDH200109</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10000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Y246" s="131"/>
      <c r="DZ246" s="340"/>
      <c r="EA246" t="s">
        <v>944</v>
      </c>
      <c r="EB246">
        <v>1</v>
      </c>
      <c r="EC246">
        <v>9</v>
      </c>
      <c r="ED246" s="183" t="str">
        <f t="shared" si="11"/>
        <v>SDH200109</v>
      </c>
      <c r="EE246">
        <v>10000</v>
      </c>
      <c r="EF246">
        <v>10000</v>
      </c>
      <c r="EG246">
        <v>10000</v>
      </c>
      <c r="EH246">
        <v>10000</v>
      </c>
      <c r="EI246">
        <v>10000</v>
      </c>
      <c r="EJ246">
        <v>10000</v>
      </c>
      <c r="EK246">
        <v>10000</v>
      </c>
      <c r="EL246">
        <v>10000</v>
      </c>
      <c r="EM246">
        <v>10000</v>
      </c>
      <c r="EN246">
        <v>10000</v>
      </c>
      <c r="EO246">
        <v>10000</v>
      </c>
      <c r="EP246">
        <v>10000</v>
      </c>
      <c r="EQ246">
        <v>10000</v>
      </c>
      <c r="ER246">
        <v>10000</v>
      </c>
      <c r="ES246">
        <v>10000</v>
      </c>
      <c r="ET246">
        <v>10000</v>
      </c>
      <c r="EU246">
        <v>10000</v>
      </c>
      <c r="EV246">
        <v>10000</v>
      </c>
      <c r="EW246">
        <v>10000</v>
      </c>
      <c r="EX246">
        <v>10000</v>
      </c>
      <c r="EY246">
        <v>10000</v>
      </c>
      <c r="EZ246">
        <v>10000</v>
      </c>
      <c r="FA246">
        <v>10000</v>
      </c>
      <c r="FB246">
        <v>10000</v>
      </c>
      <c r="FC246">
        <v>10000</v>
      </c>
      <c r="FD246">
        <v>10000</v>
      </c>
      <c r="FE246">
        <v>10000</v>
      </c>
      <c r="FF246">
        <v>10000</v>
      </c>
      <c r="FG246">
        <v>10000</v>
      </c>
      <c r="FH246">
        <v>10000</v>
      </c>
      <c r="FI246">
        <v>10000</v>
      </c>
      <c r="FJ246">
        <v>10000</v>
      </c>
      <c r="FK246">
        <v>10000</v>
      </c>
      <c r="FL246">
        <v>10000</v>
      </c>
      <c r="FM246">
        <v>10000</v>
      </c>
      <c r="FN246">
        <v>0</v>
      </c>
      <c r="FO246">
        <v>0</v>
      </c>
      <c r="FP246">
        <v>0</v>
      </c>
      <c r="FQ246">
        <v>0</v>
      </c>
      <c r="FR246">
        <v>0</v>
      </c>
      <c r="FS246">
        <v>0</v>
      </c>
      <c r="FT246">
        <v>0</v>
      </c>
      <c r="FU246">
        <v>0</v>
      </c>
      <c r="FV246">
        <v>0</v>
      </c>
      <c r="FW246">
        <v>0</v>
      </c>
      <c r="FX246">
        <v>0</v>
      </c>
      <c r="FY246">
        <v>0</v>
      </c>
      <c r="FZ246">
        <v>0</v>
      </c>
      <c r="GA246">
        <v>0</v>
      </c>
      <c r="GB246">
        <v>0</v>
      </c>
      <c r="GC246">
        <v>0</v>
      </c>
      <c r="GD246">
        <v>0</v>
      </c>
      <c r="GE246">
        <v>0</v>
      </c>
      <c r="GF246">
        <v>0</v>
      </c>
      <c r="GG246">
        <v>0</v>
      </c>
      <c r="GH246">
        <v>0</v>
      </c>
      <c r="GI246">
        <v>0</v>
      </c>
      <c r="GJ246">
        <v>0</v>
      </c>
      <c r="GK246">
        <v>0</v>
      </c>
      <c r="GL246">
        <v>0</v>
      </c>
      <c r="GM246">
        <v>0</v>
      </c>
      <c r="GN246">
        <v>0</v>
      </c>
      <c r="GO246">
        <v>0</v>
      </c>
      <c r="GP246">
        <v>0</v>
      </c>
      <c r="GQ246">
        <v>0</v>
      </c>
      <c r="GR246">
        <v>0</v>
      </c>
      <c r="GS246">
        <v>0</v>
      </c>
      <c r="GT246">
        <v>0</v>
      </c>
      <c r="GU246">
        <v>0</v>
      </c>
      <c r="GV246">
        <v>0</v>
      </c>
      <c r="GW246">
        <v>0</v>
      </c>
      <c r="GX246">
        <v>0</v>
      </c>
      <c r="GY246">
        <v>0</v>
      </c>
      <c r="GZ246">
        <v>0</v>
      </c>
      <c r="HA246">
        <v>0</v>
      </c>
      <c r="HB246">
        <v>0</v>
      </c>
      <c r="HC246">
        <v>0</v>
      </c>
      <c r="HD246">
        <v>0</v>
      </c>
      <c r="HE246">
        <v>0</v>
      </c>
      <c r="HF246">
        <v>0</v>
      </c>
      <c r="HG246">
        <v>0</v>
      </c>
      <c r="HH246">
        <v>0</v>
      </c>
      <c r="HI246">
        <v>0</v>
      </c>
      <c r="HJ246">
        <v>0</v>
      </c>
      <c r="HK246">
        <v>0</v>
      </c>
      <c r="HL246">
        <v>0</v>
      </c>
      <c r="HM246">
        <v>0</v>
      </c>
      <c r="HN246">
        <v>0</v>
      </c>
      <c r="HO246">
        <v>0</v>
      </c>
      <c r="HP246">
        <v>0</v>
      </c>
      <c r="HQ246">
        <v>0</v>
      </c>
      <c r="HR246">
        <v>0</v>
      </c>
      <c r="HS246">
        <v>0</v>
      </c>
      <c r="HT246">
        <v>0</v>
      </c>
      <c r="HU246">
        <v>0</v>
      </c>
      <c r="HV246">
        <v>0</v>
      </c>
      <c r="HW246">
        <v>0</v>
      </c>
      <c r="HX246">
        <v>0</v>
      </c>
      <c r="HY246">
        <v>0</v>
      </c>
      <c r="HZ246">
        <v>0</v>
      </c>
      <c r="IA246">
        <v>0</v>
      </c>
      <c r="IB246">
        <v>0</v>
      </c>
      <c r="IC246">
        <v>0</v>
      </c>
      <c r="ID246">
        <v>0</v>
      </c>
      <c r="IE246">
        <v>0</v>
      </c>
      <c r="IF246">
        <v>0</v>
      </c>
      <c r="IG246">
        <v>0</v>
      </c>
      <c r="IH246">
        <v>0</v>
      </c>
      <c r="II246">
        <v>0</v>
      </c>
      <c r="IJ246">
        <v>0</v>
      </c>
      <c r="IK246">
        <v>0</v>
      </c>
    </row>
    <row r="247" spans="1:245" hidden="1">
      <c r="A247" s="340"/>
      <c r="B247" t="s">
        <v>944</v>
      </c>
      <c r="F247">
        <v>1</v>
      </c>
      <c r="H247">
        <v>10</v>
      </c>
      <c r="J247" t="str">
        <f t="shared" si="9"/>
        <v>SDH200110</v>
      </c>
      <c r="K247">
        <v>405</v>
      </c>
      <c r="M247" s="340"/>
      <c r="N247" t="s">
        <v>944</v>
      </c>
      <c r="O247">
        <v>1</v>
      </c>
      <c r="P247">
        <v>10</v>
      </c>
      <c r="Q247" s="183" t="str">
        <f t="shared" si="10"/>
        <v>SDH200110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10000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0</v>
      </c>
      <c r="DU247">
        <v>0</v>
      </c>
      <c r="DV247">
        <v>0</v>
      </c>
      <c r="DW247">
        <v>0</v>
      </c>
      <c r="DX247">
        <v>0</v>
      </c>
      <c r="DY247" s="131"/>
      <c r="DZ247" s="340"/>
      <c r="EA247" t="s">
        <v>944</v>
      </c>
      <c r="EB247">
        <v>1</v>
      </c>
      <c r="EC247">
        <v>10</v>
      </c>
      <c r="ED247" s="183" t="str">
        <f t="shared" si="11"/>
        <v>SDH200110</v>
      </c>
      <c r="EE247">
        <v>10000</v>
      </c>
      <c r="EF247">
        <v>10000</v>
      </c>
      <c r="EG247">
        <v>10000</v>
      </c>
      <c r="EH247">
        <v>10000</v>
      </c>
      <c r="EI247">
        <v>10000</v>
      </c>
      <c r="EJ247">
        <v>10000</v>
      </c>
      <c r="EK247">
        <v>10000</v>
      </c>
      <c r="EL247">
        <v>10000</v>
      </c>
      <c r="EM247">
        <v>10000</v>
      </c>
      <c r="EN247">
        <v>10000</v>
      </c>
      <c r="EO247">
        <v>10000</v>
      </c>
      <c r="EP247">
        <v>10000</v>
      </c>
      <c r="EQ247">
        <v>10000</v>
      </c>
      <c r="ER247">
        <v>10000</v>
      </c>
      <c r="ES247">
        <v>10000</v>
      </c>
      <c r="ET247">
        <v>10000</v>
      </c>
      <c r="EU247">
        <v>10000</v>
      </c>
      <c r="EV247">
        <v>10000</v>
      </c>
      <c r="EW247">
        <v>10000</v>
      </c>
      <c r="EX247">
        <v>10000</v>
      </c>
      <c r="EY247">
        <v>10000</v>
      </c>
      <c r="EZ247">
        <v>10000</v>
      </c>
      <c r="FA247">
        <v>10000</v>
      </c>
      <c r="FB247">
        <v>10000</v>
      </c>
      <c r="FC247">
        <v>10000</v>
      </c>
      <c r="FD247">
        <v>10000</v>
      </c>
      <c r="FE247">
        <v>10000</v>
      </c>
      <c r="FF247">
        <v>10000</v>
      </c>
      <c r="FG247">
        <v>10000</v>
      </c>
      <c r="FH247">
        <v>10000</v>
      </c>
      <c r="FI247">
        <v>10000</v>
      </c>
      <c r="FJ247">
        <v>10000</v>
      </c>
      <c r="FK247">
        <v>10000</v>
      </c>
      <c r="FL247">
        <v>10000</v>
      </c>
      <c r="FM247">
        <v>10000</v>
      </c>
      <c r="FN247">
        <v>0</v>
      </c>
      <c r="FO247">
        <v>0</v>
      </c>
      <c r="FP247">
        <v>0</v>
      </c>
      <c r="FQ247">
        <v>0</v>
      </c>
      <c r="FR247">
        <v>0</v>
      </c>
      <c r="FS247">
        <v>0</v>
      </c>
      <c r="FT247">
        <v>0</v>
      </c>
      <c r="FU247">
        <v>0</v>
      </c>
      <c r="FV247">
        <v>0</v>
      </c>
      <c r="FW247">
        <v>0</v>
      </c>
      <c r="FX247">
        <v>0</v>
      </c>
      <c r="FY247">
        <v>0</v>
      </c>
      <c r="FZ247">
        <v>0</v>
      </c>
      <c r="GA247">
        <v>0</v>
      </c>
      <c r="GB247">
        <v>0</v>
      </c>
      <c r="GC247">
        <v>0</v>
      </c>
      <c r="GD247">
        <v>0</v>
      </c>
      <c r="GE247">
        <v>0</v>
      </c>
      <c r="GF247">
        <v>0</v>
      </c>
      <c r="GG247">
        <v>0</v>
      </c>
      <c r="GH247">
        <v>0</v>
      </c>
      <c r="GI247">
        <v>0</v>
      </c>
      <c r="GJ247">
        <v>0</v>
      </c>
      <c r="GK247">
        <v>0</v>
      </c>
      <c r="GL247">
        <v>0</v>
      </c>
      <c r="GM247">
        <v>0</v>
      </c>
      <c r="GN247">
        <v>0</v>
      </c>
      <c r="GO247">
        <v>0</v>
      </c>
      <c r="GP247">
        <v>0</v>
      </c>
      <c r="GQ247">
        <v>0</v>
      </c>
      <c r="GR247">
        <v>0</v>
      </c>
      <c r="GS247">
        <v>0</v>
      </c>
      <c r="GT247">
        <v>0</v>
      </c>
      <c r="GU247">
        <v>0</v>
      </c>
      <c r="GV247">
        <v>0</v>
      </c>
      <c r="GW247">
        <v>0</v>
      </c>
      <c r="GX247">
        <v>0</v>
      </c>
      <c r="GY247">
        <v>0</v>
      </c>
      <c r="GZ247">
        <v>0</v>
      </c>
      <c r="HA247">
        <v>0</v>
      </c>
      <c r="HB247">
        <v>0</v>
      </c>
      <c r="HC247">
        <v>0</v>
      </c>
      <c r="HD247">
        <v>0</v>
      </c>
      <c r="HE247">
        <v>0</v>
      </c>
      <c r="HF247">
        <v>0</v>
      </c>
      <c r="HG247">
        <v>0</v>
      </c>
      <c r="HH247">
        <v>0</v>
      </c>
      <c r="HI247">
        <v>0</v>
      </c>
      <c r="HJ247">
        <v>0</v>
      </c>
      <c r="HK247">
        <v>0</v>
      </c>
      <c r="HL247">
        <v>0</v>
      </c>
      <c r="HM247">
        <v>0</v>
      </c>
      <c r="HN247">
        <v>0</v>
      </c>
      <c r="HO247">
        <v>0</v>
      </c>
      <c r="HP247">
        <v>0</v>
      </c>
      <c r="HQ247">
        <v>0</v>
      </c>
      <c r="HR247">
        <v>0</v>
      </c>
      <c r="HS247">
        <v>0</v>
      </c>
      <c r="HT247">
        <v>0</v>
      </c>
      <c r="HU247">
        <v>0</v>
      </c>
      <c r="HV247">
        <v>0</v>
      </c>
      <c r="HW247">
        <v>0</v>
      </c>
      <c r="HX247">
        <v>0</v>
      </c>
      <c r="HY247">
        <v>0</v>
      </c>
      <c r="HZ247">
        <v>0</v>
      </c>
      <c r="IA247">
        <v>0</v>
      </c>
      <c r="IB247">
        <v>0</v>
      </c>
      <c r="IC247">
        <v>0</v>
      </c>
      <c r="ID247">
        <v>0</v>
      </c>
      <c r="IE247">
        <v>0</v>
      </c>
      <c r="IF247">
        <v>0</v>
      </c>
      <c r="IG247">
        <v>0</v>
      </c>
      <c r="IH247">
        <v>0</v>
      </c>
      <c r="II247">
        <v>0</v>
      </c>
      <c r="IJ247">
        <v>0</v>
      </c>
      <c r="IK247">
        <v>0</v>
      </c>
    </row>
    <row r="248" spans="1:245" hidden="1">
      <c r="A248" s="340"/>
      <c r="B248" t="s">
        <v>944</v>
      </c>
      <c r="F248">
        <v>1</v>
      </c>
      <c r="H248">
        <v>11</v>
      </c>
      <c r="J248" t="str">
        <f t="shared" si="9"/>
        <v>SDH200111</v>
      </c>
      <c r="K248">
        <v>405</v>
      </c>
      <c r="M248" s="340"/>
      <c r="N248" t="s">
        <v>944</v>
      </c>
      <c r="O248">
        <v>1</v>
      </c>
      <c r="P248">
        <v>11</v>
      </c>
      <c r="Q248" s="183" t="str">
        <f t="shared" si="10"/>
        <v>SDH200111</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10000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V248">
        <v>0</v>
      </c>
      <c r="DW248">
        <v>0</v>
      </c>
      <c r="DX248">
        <v>0</v>
      </c>
      <c r="DY248" s="131"/>
      <c r="DZ248" s="340"/>
      <c r="EA248" t="s">
        <v>944</v>
      </c>
      <c r="EB248">
        <v>1</v>
      </c>
      <c r="EC248">
        <v>11</v>
      </c>
      <c r="ED248" s="183" t="str">
        <f t="shared" si="11"/>
        <v>SDH200111</v>
      </c>
      <c r="EE248">
        <v>10000</v>
      </c>
      <c r="EF248">
        <v>10000</v>
      </c>
      <c r="EG248">
        <v>10000</v>
      </c>
      <c r="EH248">
        <v>10000</v>
      </c>
      <c r="EI248">
        <v>10000</v>
      </c>
      <c r="EJ248">
        <v>10000</v>
      </c>
      <c r="EK248">
        <v>10000</v>
      </c>
      <c r="EL248">
        <v>10000</v>
      </c>
      <c r="EM248">
        <v>10000</v>
      </c>
      <c r="EN248">
        <v>10000</v>
      </c>
      <c r="EO248">
        <v>10000</v>
      </c>
      <c r="EP248">
        <v>10000</v>
      </c>
      <c r="EQ248">
        <v>10000</v>
      </c>
      <c r="ER248">
        <v>10000</v>
      </c>
      <c r="ES248">
        <v>10000</v>
      </c>
      <c r="ET248">
        <v>10000</v>
      </c>
      <c r="EU248">
        <v>10000</v>
      </c>
      <c r="EV248">
        <v>10000</v>
      </c>
      <c r="EW248">
        <v>10000</v>
      </c>
      <c r="EX248">
        <v>10000</v>
      </c>
      <c r="EY248">
        <v>10000</v>
      </c>
      <c r="EZ248">
        <v>10000</v>
      </c>
      <c r="FA248">
        <v>10000</v>
      </c>
      <c r="FB248">
        <v>10000</v>
      </c>
      <c r="FC248">
        <v>10000</v>
      </c>
      <c r="FD248">
        <v>10000</v>
      </c>
      <c r="FE248">
        <v>10000</v>
      </c>
      <c r="FF248">
        <v>10000</v>
      </c>
      <c r="FG248">
        <v>10000</v>
      </c>
      <c r="FH248">
        <v>10000</v>
      </c>
      <c r="FI248">
        <v>10000</v>
      </c>
      <c r="FJ248">
        <v>10000</v>
      </c>
      <c r="FK248">
        <v>10000</v>
      </c>
      <c r="FL248">
        <v>10000</v>
      </c>
      <c r="FM248">
        <v>10000</v>
      </c>
      <c r="FN248">
        <v>0</v>
      </c>
      <c r="FO248">
        <v>0</v>
      </c>
      <c r="FP248">
        <v>0</v>
      </c>
      <c r="FQ248">
        <v>0</v>
      </c>
      <c r="FR248">
        <v>0</v>
      </c>
      <c r="FS248">
        <v>0</v>
      </c>
      <c r="FT248">
        <v>0</v>
      </c>
      <c r="FU248">
        <v>0</v>
      </c>
      <c r="FV248">
        <v>0</v>
      </c>
      <c r="FW248">
        <v>0</v>
      </c>
      <c r="FX248">
        <v>0</v>
      </c>
      <c r="FY248">
        <v>0</v>
      </c>
      <c r="FZ248">
        <v>0</v>
      </c>
      <c r="GA248">
        <v>0</v>
      </c>
      <c r="GB248">
        <v>0</v>
      </c>
      <c r="GC248">
        <v>0</v>
      </c>
      <c r="GD248">
        <v>0</v>
      </c>
      <c r="GE248">
        <v>0</v>
      </c>
      <c r="GF248">
        <v>0</v>
      </c>
      <c r="GG248">
        <v>0</v>
      </c>
      <c r="GH248">
        <v>0</v>
      </c>
      <c r="GI248">
        <v>0</v>
      </c>
      <c r="GJ248">
        <v>0</v>
      </c>
      <c r="GK248">
        <v>0</v>
      </c>
      <c r="GL248">
        <v>0</v>
      </c>
      <c r="GM248">
        <v>0</v>
      </c>
      <c r="GN248">
        <v>0</v>
      </c>
      <c r="GO248">
        <v>0</v>
      </c>
      <c r="GP248">
        <v>0</v>
      </c>
      <c r="GQ248">
        <v>0</v>
      </c>
      <c r="GR248">
        <v>0</v>
      </c>
      <c r="GS248">
        <v>0</v>
      </c>
      <c r="GT248">
        <v>0</v>
      </c>
      <c r="GU248">
        <v>0</v>
      </c>
      <c r="GV248">
        <v>0</v>
      </c>
      <c r="GW248">
        <v>0</v>
      </c>
      <c r="GX248">
        <v>0</v>
      </c>
      <c r="GY248">
        <v>0</v>
      </c>
      <c r="GZ248">
        <v>0</v>
      </c>
      <c r="HA248">
        <v>0</v>
      </c>
      <c r="HB248">
        <v>0</v>
      </c>
      <c r="HC248">
        <v>0</v>
      </c>
      <c r="HD248">
        <v>0</v>
      </c>
      <c r="HE248">
        <v>0</v>
      </c>
      <c r="HF248">
        <v>0</v>
      </c>
      <c r="HG248">
        <v>0</v>
      </c>
      <c r="HH248">
        <v>0</v>
      </c>
      <c r="HI248">
        <v>0</v>
      </c>
      <c r="HJ248">
        <v>0</v>
      </c>
      <c r="HK248">
        <v>0</v>
      </c>
      <c r="HL248">
        <v>0</v>
      </c>
      <c r="HM248">
        <v>0</v>
      </c>
      <c r="HN248">
        <v>0</v>
      </c>
      <c r="HO248">
        <v>0</v>
      </c>
      <c r="HP248">
        <v>0</v>
      </c>
      <c r="HQ248">
        <v>0</v>
      </c>
      <c r="HR248">
        <v>0</v>
      </c>
      <c r="HS248">
        <v>0</v>
      </c>
      <c r="HT248">
        <v>0</v>
      </c>
      <c r="HU248">
        <v>0</v>
      </c>
      <c r="HV248">
        <v>0</v>
      </c>
      <c r="HW248">
        <v>0</v>
      </c>
      <c r="HX248">
        <v>0</v>
      </c>
      <c r="HY248">
        <v>0</v>
      </c>
      <c r="HZ248">
        <v>0</v>
      </c>
      <c r="IA248">
        <v>0</v>
      </c>
      <c r="IB248">
        <v>0</v>
      </c>
      <c r="IC248">
        <v>0</v>
      </c>
      <c r="ID248">
        <v>0</v>
      </c>
      <c r="IE248">
        <v>0</v>
      </c>
      <c r="IF248">
        <v>0</v>
      </c>
      <c r="IG248">
        <v>0</v>
      </c>
      <c r="IH248">
        <v>0</v>
      </c>
      <c r="II248">
        <v>0</v>
      </c>
      <c r="IJ248">
        <v>0</v>
      </c>
      <c r="IK248">
        <v>0</v>
      </c>
    </row>
    <row r="249" spans="1:245" hidden="1">
      <c r="A249" s="340"/>
      <c r="B249" t="s">
        <v>944</v>
      </c>
      <c r="F249">
        <v>1</v>
      </c>
      <c r="H249">
        <v>12</v>
      </c>
      <c r="J249" t="str">
        <f t="shared" si="9"/>
        <v>SDH200112</v>
      </c>
      <c r="K249">
        <v>405</v>
      </c>
      <c r="M249" s="340"/>
      <c r="N249" t="s">
        <v>944</v>
      </c>
      <c r="O249">
        <v>1</v>
      </c>
      <c r="P249">
        <v>12</v>
      </c>
      <c r="Q249" s="183" t="str">
        <f t="shared" si="10"/>
        <v>SDH200112</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10000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V249">
        <v>0</v>
      </c>
      <c r="DW249">
        <v>0</v>
      </c>
      <c r="DX249">
        <v>0</v>
      </c>
      <c r="DY249" s="131"/>
      <c r="DZ249" s="340"/>
      <c r="EA249" t="s">
        <v>944</v>
      </c>
      <c r="EB249">
        <v>1</v>
      </c>
      <c r="EC249">
        <v>12</v>
      </c>
      <c r="ED249" s="183" t="str">
        <f t="shared" si="11"/>
        <v>SDH200112</v>
      </c>
      <c r="EE249">
        <v>10000</v>
      </c>
      <c r="EF249">
        <v>10000</v>
      </c>
      <c r="EG249">
        <v>10000</v>
      </c>
      <c r="EH249">
        <v>10000</v>
      </c>
      <c r="EI249">
        <v>10000</v>
      </c>
      <c r="EJ249">
        <v>10000</v>
      </c>
      <c r="EK249">
        <v>10000</v>
      </c>
      <c r="EL249">
        <v>10000</v>
      </c>
      <c r="EM249">
        <v>10000</v>
      </c>
      <c r="EN249">
        <v>10000</v>
      </c>
      <c r="EO249">
        <v>10000</v>
      </c>
      <c r="EP249">
        <v>10000</v>
      </c>
      <c r="EQ249">
        <v>10000</v>
      </c>
      <c r="ER249">
        <v>10000</v>
      </c>
      <c r="ES249">
        <v>10000</v>
      </c>
      <c r="ET249">
        <v>10000</v>
      </c>
      <c r="EU249">
        <v>10000</v>
      </c>
      <c r="EV249">
        <v>10000</v>
      </c>
      <c r="EW249">
        <v>10000</v>
      </c>
      <c r="EX249">
        <v>10000</v>
      </c>
      <c r="EY249">
        <v>10000</v>
      </c>
      <c r="EZ249">
        <v>10000</v>
      </c>
      <c r="FA249">
        <v>10000</v>
      </c>
      <c r="FB249">
        <v>10000</v>
      </c>
      <c r="FC249">
        <v>10000</v>
      </c>
      <c r="FD249">
        <v>10000</v>
      </c>
      <c r="FE249">
        <v>10000</v>
      </c>
      <c r="FF249">
        <v>10000</v>
      </c>
      <c r="FG249">
        <v>10000</v>
      </c>
      <c r="FH249">
        <v>10000</v>
      </c>
      <c r="FI249">
        <v>10000</v>
      </c>
      <c r="FJ249">
        <v>10000</v>
      </c>
      <c r="FK249">
        <v>10000</v>
      </c>
      <c r="FL249">
        <v>10000</v>
      </c>
      <c r="FM249">
        <v>10000</v>
      </c>
      <c r="FN249">
        <v>0</v>
      </c>
      <c r="FO249">
        <v>0</v>
      </c>
      <c r="FP249">
        <v>0</v>
      </c>
      <c r="FQ249">
        <v>0</v>
      </c>
      <c r="FR249">
        <v>0</v>
      </c>
      <c r="FS249">
        <v>0</v>
      </c>
      <c r="FT249">
        <v>0</v>
      </c>
      <c r="FU249">
        <v>0</v>
      </c>
      <c r="FV249">
        <v>0</v>
      </c>
      <c r="FW249">
        <v>0</v>
      </c>
      <c r="FX249">
        <v>0</v>
      </c>
      <c r="FY249">
        <v>0</v>
      </c>
      <c r="FZ249">
        <v>0</v>
      </c>
      <c r="GA249">
        <v>0</v>
      </c>
      <c r="GB249">
        <v>0</v>
      </c>
      <c r="GC249">
        <v>0</v>
      </c>
      <c r="GD249">
        <v>0</v>
      </c>
      <c r="GE249">
        <v>0</v>
      </c>
      <c r="GF249">
        <v>0</v>
      </c>
      <c r="GG249">
        <v>0</v>
      </c>
      <c r="GH249">
        <v>0</v>
      </c>
      <c r="GI249">
        <v>0</v>
      </c>
      <c r="GJ249">
        <v>0</v>
      </c>
      <c r="GK249">
        <v>0</v>
      </c>
      <c r="GL249">
        <v>0</v>
      </c>
      <c r="GM249">
        <v>0</v>
      </c>
      <c r="GN249">
        <v>0</v>
      </c>
      <c r="GO249">
        <v>0</v>
      </c>
      <c r="GP249">
        <v>0</v>
      </c>
      <c r="GQ249">
        <v>0</v>
      </c>
      <c r="GR249">
        <v>0</v>
      </c>
      <c r="GS249">
        <v>0</v>
      </c>
      <c r="GT249">
        <v>0</v>
      </c>
      <c r="GU249">
        <v>0</v>
      </c>
      <c r="GV249">
        <v>0</v>
      </c>
      <c r="GW249">
        <v>0</v>
      </c>
      <c r="GX249">
        <v>0</v>
      </c>
      <c r="GY249">
        <v>0</v>
      </c>
      <c r="GZ249">
        <v>0</v>
      </c>
      <c r="HA249">
        <v>0</v>
      </c>
      <c r="HB249">
        <v>0</v>
      </c>
      <c r="HC249">
        <v>0</v>
      </c>
      <c r="HD249">
        <v>0</v>
      </c>
      <c r="HE249">
        <v>0</v>
      </c>
      <c r="HF249">
        <v>0</v>
      </c>
      <c r="HG249">
        <v>0</v>
      </c>
      <c r="HH249">
        <v>0</v>
      </c>
      <c r="HI249">
        <v>0</v>
      </c>
      <c r="HJ249">
        <v>0</v>
      </c>
      <c r="HK249">
        <v>0</v>
      </c>
      <c r="HL249">
        <v>0</v>
      </c>
      <c r="HM249">
        <v>0</v>
      </c>
      <c r="HN249">
        <v>0</v>
      </c>
      <c r="HO249">
        <v>0</v>
      </c>
      <c r="HP249">
        <v>0</v>
      </c>
      <c r="HQ249">
        <v>0</v>
      </c>
      <c r="HR249">
        <v>0</v>
      </c>
      <c r="HS249">
        <v>0</v>
      </c>
      <c r="HT249">
        <v>0</v>
      </c>
      <c r="HU249">
        <v>0</v>
      </c>
      <c r="HV249">
        <v>0</v>
      </c>
      <c r="HW249">
        <v>0</v>
      </c>
      <c r="HX249">
        <v>0</v>
      </c>
      <c r="HY249">
        <v>0</v>
      </c>
      <c r="HZ249">
        <v>0</v>
      </c>
      <c r="IA249">
        <v>0</v>
      </c>
      <c r="IB249">
        <v>0</v>
      </c>
      <c r="IC249">
        <v>0</v>
      </c>
      <c r="ID249">
        <v>0</v>
      </c>
      <c r="IE249">
        <v>0</v>
      </c>
      <c r="IF249">
        <v>0</v>
      </c>
      <c r="IG249">
        <v>0</v>
      </c>
      <c r="IH249">
        <v>0</v>
      </c>
      <c r="II249">
        <v>0</v>
      </c>
      <c r="IJ249">
        <v>0</v>
      </c>
      <c r="IK249">
        <v>0</v>
      </c>
    </row>
    <row r="250" spans="1:245" hidden="1">
      <c r="A250" s="340"/>
      <c r="B250" t="s">
        <v>944</v>
      </c>
      <c r="F250">
        <v>1</v>
      </c>
      <c r="H250">
        <v>13</v>
      </c>
      <c r="J250" t="str">
        <f t="shared" si="9"/>
        <v>SDH200113</v>
      </c>
      <c r="K250">
        <v>405</v>
      </c>
      <c r="M250" s="340"/>
      <c r="N250" t="s">
        <v>944</v>
      </c>
      <c r="O250">
        <v>1</v>
      </c>
      <c r="P250">
        <v>13</v>
      </c>
      <c r="Q250" s="183" t="str">
        <f t="shared" si="10"/>
        <v>SDH200113</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10000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v>0</v>
      </c>
      <c r="DQ250">
        <v>0</v>
      </c>
      <c r="DR250">
        <v>0</v>
      </c>
      <c r="DS250">
        <v>0</v>
      </c>
      <c r="DT250">
        <v>0</v>
      </c>
      <c r="DU250">
        <v>0</v>
      </c>
      <c r="DV250">
        <v>0</v>
      </c>
      <c r="DW250">
        <v>0</v>
      </c>
      <c r="DX250">
        <v>0</v>
      </c>
      <c r="DY250" s="131"/>
      <c r="DZ250" s="340"/>
      <c r="EA250" t="s">
        <v>944</v>
      </c>
      <c r="EB250">
        <v>1</v>
      </c>
      <c r="EC250">
        <v>13</v>
      </c>
      <c r="ED250" s="183" t="str">
        <f t="shared" si="11"/>
        <v>SDH200113</v>
      </c>
      <c r="EE250">
        <v>10000</v>
      </c>
      <c r="EF250">
        <v>10000</v>
      </c>
      <c r="EG250">
        <v>10000</v>
      </c>
      <c r="EH250">
        <v>10000</v>
      </c>
      <c r="EI250">
        <v>10000</v>
      </c>
      <c r="EJ250">
        <v>10000</v>
      </c>
      <c r="EK250">
        <v>10000</v>
      </c>
      <c r="EL250">
        <v>10000</v>
      </c>
      <c r="EM250">
        <v>10000</v>
      </c>
      <c r="EN250">
        <v>10000</v>
      </c>
      <c r="EO250">
        <v>10000</v>
      </c>
      <c r="EP250">
        <v>10000</v>
      </c>
      <c r="EQ250">
        <v>10000</v>
      </c>
      <c r="ER250">
        <v>10000</v>
      </c>
      <c r="ES250">
        <v>10000</v>
      </c>
      <c r="ET250">
        <v>10000</v>
      </c>
      <c r="EU250">
        <v>10000</v>
      </c>
      <c r="EV250">
        <v>10000</v>
      </c>
      <c r="EW250">
        <v>10000</v>
      </c>
      <c r="EX250">
        <v>10000</v>
      </c>
      <c r="EY250">
        <v>10000</v>
      </c>
      <c r="EZ250">
        <v>10000</v>
      </c>
      <c r="FA250">
        <v>10000</v>
      </c>
      <c r="FB250">
        <v>10000</v>
      </c>
      <c r="FC250">
        <v>10000</v>
      </c>
      <c r="FD250">
        <v>10000</v>
      </c>
      <c r="FE250">
        <v>10000</v>
      </c>
      <c r="FF250">
        <v>10000</v>
      </c>
      <c r="FG250">
        <v>10000</v>
      </c>
      <c r="FH250">
        <v>10000</v>
      </c>
      <c r="FI250">
        <v>10000</v>
      </c>
      <c r="FJ250">
        <v>10000</v>
      </c>
      <c r="FK250">
        <v>10000</v>
      </c>
      <c r="FL250">
        <v>10000</v>
      </c>
      <c r="FM250">
        <v>10000</v>
      </c>
      <c r="FN250">
        <v>0</v>
      </c>
      <c r="FO250">
        <v>0</v>
      </c>
      <c r="FP250">
        <v>0</v>
      </c>
      <c r="FQ250">
        <v>0</v>
      </c>
      <c r="FR250">
        <v>0</v>
      </c>
      <c r="FS250">
        <v>0</v>
      </c>
      <c r="FT250">
        <v>0</v>
      </c>
      <c r="FU250">
        <v>0</v>
      </c>
      <c r="FV250">
        <v>0</v>
      </c>
      <c r="FW250">
        <v>0</v>
      </c>
      <c r="FX250">
        <v>0</v>
      </c>
      <c r="FY250">
        <v>0</v>
      </c>
      <c r="FZ250">
        <v>0</v>
      </c>
      <c r="GA250">
        <v>0</v>
      </c>
      <c r="GB250">
        <v>0</v>
      </c>
      <c r="GC250">
        <v>0</v>
      </c>
      <c r="GD250">
        <v>0</v>
      </c>
      <c r="GE250">
        <v>0</v>
      </c>
      <c r="GF250">
        <v>0</v>
      </c>
      <c r="GG250">
        <v>0</v>
      </c>
      <c r="GH250">
        <v>0</v>
      </c>
      <c r="GI250">
        <v>0</v>
      </c>
      <c r="GJ250">
        <v>0</v>
      </c>
      <c r="GK250">
        <v>0</v>
      </c>
      <c r="GL250">
        <v>0</v>
      </c>
      <c r="GM250">
        <v>0</v>
      </c>
      <c r="GN250">
        <v>0</v>
      </c>
      <c r="GO250">
        <v>0</v>
      </c>
      <c r="GP250">
        <v>0</v>
      </c>
      <c r="GQ250">
        <v>0</v>
      </c>
      <c r="GR250">
        <v>0</v>
      </c>
      <c r="GS250">
        <v>0</v>
      </c>
      <c r="GT250">
        <v>0</v>
      </c>
      <c r="GU250">
        <v>0</v>
      </c>
      <c r="GV250">
        <v>0</v>
      </c>
      <c r="GW250">
        <v>0</v>
      </c>
      <c r="GX250">
        <v>0</v>
      </c>
      <c r="GY250">
        <v>0</v>
      </c>
      <c r="GZ250">
        <v>0</v>
      </c>
      <c r="HA250">
        <v>0</v>
      </c>
      <c r="HB250">
        <v>0</v>
      </c>
      <c r="HC250">
        <v>0</v>
      </c>
      <c r="HD250">
        <v>0</v>
      </c>
      <c r="HE250">
        <v>0</v>
      </c>
      <c r="HF250">
        <v>0</v>
      </c>
      <c r="HG250">
        <v>0</v>
      </c>
      <c r="HH250">
        <v>0</v>
      </c>
      <c r="HI250">
        <v>0</v>
      </c>
      <c r="HJ250">
        <v>0</v>
      </c>
      <c r="HK250">
        <v>0</v>
      </c>
      <c r="HL250">
        <v>0</v>
      </c>
      <c r="HM250">
        <v>0</v>
      </c>
      <c r="HN250">
        <v>0</v>
      </c>
      <c r="HO250">
        <v>0</v>
      </c>
      <c r="HP250">
        <v>0</v>
      </c>
      <c r="HQ250">
        <v>0</v>
      </c>
      <c r="HR250">
        <v>0</v>
      </c>
      <c r="HS250">
        <v>0</v>
      </c>
      <c r="HT250">
        <v>0</v>
      </c>
      <c r="HU250">
        <v>0</v>
      </c>
      <c r="HV250">
        <v>0</v>
      </c>
      <c r="HW250">
        <v>0</v>
      </c>
      <c r="HX250">
        <v>0</v>
      </c>
      <c r="HY250">
        <v>0</v>
      </c>
      <c r="HZ250">
        <v>0</v>
      </c>
      <c r="IA250">
        <v>0</v>
      </c>
      <c r="IB250">
        <v>0</v>
      </c>
      <c r="IC250">
        <v>0</v>
      </c>
      <c r="ID250">
        <v>0</v>
      </c>
      <c r="IE250">
        <v>0</v>
      </c>
      <c r="IF250">
        <v>0</v>
      </c>
      <c r="IG250">
        <v>0</v>
      </c>
      <c r="IH250">
        <v>0</v>
      </c>
      <c r="II250">
        <v>0</v>
      </c>
      <c r="IJ250">
        <v>0</v>
      </c>
      <c r="IK250">
        <v>0</v>
      </c>
    </row>
    <row r="251" spans="1:245" hidden="1">
      <c r="A251" s="340"/>
      <c r="B251" t="s">
        <v>944</v>
      </c>
      <c r="F251">
        <v>1</v>
      </c>
      <c r="H251">
        <v>14</v>
      </c>
      <c r="J251" t="str">
        <f t="shared" si="9"/>
        <v>SDH200114</v>
      </c>
      <c r="K251">
        <v>405</v>
      </c>
      <c r="M251" s="340"/>
      <c r="N251" t="s">
        <v>944</v>
      </c>
      <c r="O251">
        <v>1</v>
      </c>
      <c r="P251">
        <v>14</v>
      </c>
      <c r="Q251" s="183" t="str">
        <f t="shared" si="10"/>
        <v>SDH200114</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10000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v>0</v>
      </c>
      <c r="DV251">
        <v>0</v>
      </c>
      <c r="DW251">
        <v>0</v>
      </c>
      <c r="DX251">
        <v>0</v>
      </c>
      <c r="DY251" s="131"/>
      <c r="DZ251" s="340"/>
      <c r="EA251" t="s">
        <v>944</v>
      </c>
      <c r="EB251">
        <v>1</v>
      </c>
      <c r="EC251">
        <v>14</v>
      </c>
      <c r="ED251" s="183" t="str">
        <f t="shared" si="11"/>
        <v>SDH200114</v>
      </c>
      <c r="EE251">
        <v>10000</v>
      </c>
      <c r="EF251">
        <v>10000</v>
      </c>
      <c r="EG251">
        <v>10000</v>
      </c>
      <c r="EH251">
        <v>10000</v>
      </c>
      <c r="EI251">
        <v>10000</v>
      </c>
      <c r="EJ251">
        <v>10000</v>
      </c>
      <c r="EK251">
        <v>10000</v>
      </c>
      <c r="EL251">
        <v>10000</v>
      </c>
      <c r="EM251">
        <v>10000</v>
      </c>
      <c r="EN251">
        <v>10000</v>
      </c>
      <c r="EO251">
        <v>10000</v>
      </c>
      <c r="EP251">
        <v>10000</v>
      </c>
      <c r="EQ251">
        <v>10000</v>
      </c>
      <c r="ER251">
        <v>10000</v>
      </c>
      <c r="ES251">
        <v>10000</v>
      </c>
      <c r="ET251">
        <v>10000</v>
      </c>
      <c r="EU251">
        <v>10000</v>
      </c>
      <c r="EV251">
        <v>10000</v>
      </c>
      <c r="EW251">
        <v>10000</v>
      </c>
      <c r="EX251">
        <v>10000</v>
      </c>
      <c r="EY251">
        <v>10000</v>
      </c>
      <c r="EZ251">
        <v>10000</v>
      </c>
      <c r="FA251">
        <v>10000</v>
      </c>
      <c r="FB251">
        <v>10000</v>
      </c>
      <c r="FC251">
        <v>10000</v>
      </c>
      <c r="FD251">
        <v>10000</v>
      </c>
      <c r="FE251">
        <v>10000</v>
      </c>
      <c r="FF251">
        <v>10000</v>
      </c>
      <c r="FG251">
        <v>10000</v>
      </c>
      <c r="FH251">
        <v>10000</v>
      </c>
      <c r="FI251">
        <v>10000</v>
      </c>
      <c r="FJ251">
        <v>10000</v>
      </c>
      <c r="FK251">
        <v>10000</v>
      </c>
      <c r="FL251">
        <v>10000</v>
      </c>
      <c r="FM251">
        <v>10000</v>
      </c>
      <c r="FN251">
        <v>0</v>
      </c>
      <c r="FO251">
        <v>0</v>
      </c>
      <c r="FP251">
        <v>0</v>
      </c>
      <c r="FQ251">
        <v>0</v>
      </c>
      <c r="FR251">
        <v>0</v>
      </c>
      <c r="FS251">
        <v>0</v>
      </c>
      <c r="FT251">
        <v>0</v>
      </c>
      <c r="FU251">
        <v>0</v>
      </c>
      <c r="FV251">
        <v>0</v>
      </c>
      <c r="FW251">
        <v>0</v>
      </c>
      <c r="FX251">
        <v>0</v>
      </c>
      <c r="FY251">
        <v>0</v>
      </c>
      <c r="FZ251">
        <v>0</v>
      </c>
      <c r="GA251">
        <v>0</v>
      </c>
      <c r="GB251">
        <v>0</v>
      </c>
      <c r="GC251">
        <v>0</v>
      </c>
      <c r="GD251">
        <v>0</v>
      </c>
      <c r="GE251">
        <v>0</v>
      </c>
      <c r="GF251">
        <v>0</v>
      </c>
      <c r="GG251">
        <v>0</v>
      </c>
      <c r="GH251">
        <v>0</v>
      </c>
      <c r="GI251">
        <v>0</v>
      </c>
      <c r="GJ251">
        <v>0</v>
      </c>
      <c r="GK251">
        <v>0</v>
      </c>
      <c r="GL251">
        <v>0</v>
      </c>
      <c r="GM251">
        <v>0</v>
      </c>
      <c r="GN251">
        <v>0</v>
      </c>
      <c r="GO251">
        <v>0</v>
      </c>
      <c r="GP251">
        <v>0</v>
      </c>
      <c r="GQ251">
        <v>0</v>
      </c>
      <c r="GR251">
        <v>0</v>
      </c>
      <c r="GS251">
        <v>0</v>
      </c>
      <c r="GT251">
        <v>0</v>
      </c>
      <c r="GU251">
        <v>0</v>
      </c>
      <c r="GV251">
        <v>0</v>
      </c>
      <c r="GW251">
        <v>0</v>
      </c>
      <c r="GX251">
        <v>0</v>
      </c>
      <c r="GY251">
        <v>0</v>
      </c>
      <c r="GZ251">
        <v>0</v>
      </c>
      <c r="HA251">
        <v>0</v>
      </c>
      <c r="HB251">
        <v>0</v>
      </c>
      <c r="HC251">
        <v>0</v>
      </c>
      <c r="HD251">
        <v>0</v>
      </c>
      <c r="HE251">
        <v>0</v>
      </c>
      <c r="HF251">
        <v>0</v>
      </c>
      <c r="HG251">
        <v>0</v>
      </c>
      <c r="HH251">
        <v>0</v>
      </c>
      <c r="HI251">
        <v>0</v>
      </c>
      <c r="HJ251">
        <v>0</v>
      </c>
      <c r="HK251">
        <v>0</v>
      </c>
      <c r="HL251">
        <v>0</v>
      </c>
      <c r="HM251">
        <v>0</v>
      </c>
      <c r="HN251">
        <v>0</v>
      </c>
      <c r="HO251">
        <v>0</v>
      </c>
      <c r="HP251">
        <v>0</v>
      </c>
      <c r="HQ251">
        <v>0</v>
      </c>
      <c r="HR251">
        <v>0</v>
      </c>
      <c r="HS251">
        <v>0</v>
      </c>
      <c r="HT251">
        <v>0</v>
      </c>
      <c r="HU251">
        <v>0</v>
      </c>
      <c r="HV251">
        <v>0</v>
      </c>
      <c r="HW251">
        <v>0</v>
      </c>
      <c r="HX251">
        <v>0</v>
      </c>
      <c r="HY251">
        <v>0</v>
      </c>
      <c r="HZ251">
        <v>0</v>
      </c>
      <c r="IA251">
        <v>0</v>
      </c>
      <c r="IB251">
        <v>0</v>
      </c>
      <c r="IC251">
        <v>0</v>
      </c>
      <c r="ID251">
        <v>0</v>
      </c>
      <c r="IE251">
        <v>0</v>
      </c>
      <c r="IF251">
        <v>0</v>
      </c>
      <c r="IG251">
        <v>0</v>
      </c>
      <c r="IH251">
        <v>0</v>
      </c>
      <c r="II251">
        <v>0</v>
      </c>
      <c r="IJ251">
        <v>0</v>
      </c>
      <c r="IK251">
        <v>0</v>
      </c>
    </row>
    <row r="252" spans="1:245" hidden="1">
      <c r="A252" s="340"/>
      <c r="B252" t="s">
        <v>944</v>
      </c>
      <c r="F252">
        <v>1</v>
      </c>
      <c r="H252">
        <v>15</v>
      </c>
      <c r="J252" t="str">
        <f t="shared" si="9"/>
        <v>SDH200115</v>
      </c>
      <c r="K252">
        <v>405</v>
      </c>
      <c r="M252" s="340"/>
      <c r="N252" t="s">
        <v>944</v>
      </c>
      <c r="O252">
        <v>1</v>
      </c>
      <c r="P252">
        <v>15</v>
      </c>
      <c r="Q252" s="183" t="str">
        <f t="shared" si="10"/>
        <v>SDH200115</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10000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v>0</v>
      </c>
      <c r="DQ252">
        <v>0</v>
      </c>
      <c r="DR252">
        <v>0</v>
      </c>
      <c r="DS252">
        <v>0</v>
      </c>
      <c r="DT252">
        <v>0</v>
      </c>
      <c r="DU252">
        <v>0</v>
      </c>
      <c r="DV252">
        <v>0</v>
      </c>
      <c r="DW252">
        <v>0</v>
      </c>
      <c r="DX252">
        <v>0</v>
      </c>
      <c r="DY252" s="131"/>
      <c r="DZ252" s="340"/>
      <c r="EA252" t="s">
        <v>944</v>
      </c>
      <c r="EB252">
        <v>1</v>
      </c>
      <c r="EC252">
        <v>15</v>
      </c>
      <c r="ED252" s="183" t="str">
        <f t="shared" si="11"/>
        <v>SDH200115</v>
      </c>
      <c r="EE252">
        <v>10000</v>
      </c>
      <c r="EF252">
        <v>10000</v>
      </c>
      <c r="EG252">
        <v>10000</v>
      </c>
      <c r="EH252">
        <v>10000</v>
      </c>
      <c r="EI252">
        <v>10000</v>
      </c>
      <c r="EJ252">
        <v>10000</v>
      </c>
      <c r="EK252">
        <v>10000</v>
      </c>
      <c r="EL252">
        <v>10000</v>
      </c>
      <c r="EM252">
        <v>10000</v>
      </c>
      <c r="EN252">
        <v>10000</v>
      </c>
      <c r="EO252">
        <v>10000</v>
      </c>
      <c r="EP252">
        <v>10000</v>
      </c>
      <c r="EQ252">
        <v>10000</v>
      </c>
      <c r="ER252">
        <v>10000</v>
      </c>
      <c r="ES252">
        <v>10000</v>
      </c>
      <c r="ET252">
        <v>10000</v>
      </c>
      <c r="EU252">
        <v>10000</v>
      </c>
      <c r="EV252">
        <v>10000</v>
      </c>
      <c r="EW252">
        <v>10000</v>
      </c>
      <c r="EX252">
        <v>10000</v>
      </c>
      <c r="EY252">
        <v>10000</v>
      </c>
      <c r="EZ252">
        <v>10000</v>
      </c>
      <c r="FA252">
        <v>10000</v>
      </c>
      <c r="FB252">
        <v>10000</v>
      </c>
      <c r="FC252">
        <v>10000</v>
      </c>
      <c r="FD252">
        <v>10000</v>
      </c>
      <c r="FE252">
        <v>10000</v>
      </c>
      <c r="FF252">
        <v>10000</v>
      </c>
      <c r="FG252">
        <v>10000</v>
      </c>
      <c r="FH252">
        <v>10000</v>
      </c>
      <c r="FI252">
        <v>10000</v>
      </c>
      <c r="FJ252">
        <v>10000</v>
      </c>
      <c r="FK252">
        <v>10000</v>
      </c>
      <c r="FL252">
        <v>10000</v>
      </c>
      <c r="FM252">
        <v>10000</v>
      </c>
      <c r="FN252">
        <v>0</v>
      </c>
      <c r="FO252">
        <v>0</v>
      </c>
      <c r="FP252">
        <v>0</v>
      </c>
      <c r="FQ252">
        <v>0</v>
      </c>
      <c r="FR252">
        <v>0</v>
      </c>
      <c r="FS252">
        <v>0</v>
      </c>
      <c r="FT252">
        <v>0</v>
      </c>
      <c r="FU252">
        <v>0</v>
      </c>
      <c r="FV252">
        <v>0</v>
      </c>
      <c r="FW252">
        <v>0</v>
      </c>
      <c r="FX252">
        <v>0</v>
      </c>
      <c r="FY252">
        <v>0</v>
      </c>
      <c r="FZ252">
        <v>0</v>
      </c>
      <c r="GA252">
        <v>0</v>
      </c>
      <c r="GB252">
        <v>0</v>
      </c>
      <c r="GC252">
        <v>0</v>
      </c>
      <c r="GD252">
        <v>0</v>
      </c>
      <c r="GE252">
        <v>0</v>
      </c>
      <c r="GF252">
        <v>0</v>
      </c>
      <c r="GG252">
        <v>0</v>
      </c>
      <c r="GH252">
        <v>0</v>
      </c>
      <c r="GI252">
        <v>0</v>
      </c>
      <c r="GJ252">
        <v>0</v>
      </c>
      <c r="GK252">
        <v>0</v>
      </c>
      <c r="GL252">
        <v>0</v>
      </c>
      <c r="GM252">
        <v>0</v>
      </c>
      <c r="GN252">
        <v>0</v>
      </c>
      <c r="GO252">
        <v>0</v>
      </c>
      <c r="GP252">
        <v>0</v>
      </c>
      <c r="GQ252">
        <v>0</v>
      </c>
      <c r="GR252">
        <v>0</v>
      </c>
      <c r="GS252">
        <v>0</v>
      </c>
      <c r="GT252">
        <v>0</v>
      </c>
      <c r="GU252">
        <v>0</v>
      </c>
      <c r="GV252">
        <v>0</v>
      </c>
      <c r="GW252">
        <v>0</v>
      </c>
      <c r="GX252">
        <v>0</v>
      </c>
      <c r="GY252">
        <v>0</v>
      </c>
      <c r="GZ252">
        <v>0</v>
      </c>
      <c r="HA252">
        <v>0</v>
      </c>
      <c r="HB252">
        <v>0</v>
      </c>
      <c r="HC252">
        <v>0</v>
      </c>
      <c r="HD252">
        <v>0</v>
      </c>
      <c r="HE252">
        <v>0</v>
      </c>
      <c r="HF252">
        <v>0</v>
      </c>
      <c r="HG252">
        <v>0</v>
      </c>
      <c r="HH252">
        <v>0</v>
      </c>
      <c r="HI252">
        <v>0</v>
      </c>
      <c r="HJ252">
        <v>0</v>
      </c>
      <c r="HK252">
        <v>0</v>
      </c>
      <c r="HL252">
        <v>0</v>
      </c>
      <c r="HM252">
        <v>0</v>
      </c>
      <c r="HN252">
        <v>0</v>
      </c>
      <c r="HO252">
        <v>0</v>
      </c>
      <c r="HP252">
        <v>0</v>
      </c>
      <c r="HQ252">
        <v>0</v>
      </c>
      <c r="HR252">
        <v>0</v>
      </c>
      <c r="HS252">
        <v>0</v>
      </c>
      <c r="HT252">
        <v>0</v>
      </c>
      <c r="HU252">
        <v>0</v>
      </c>
      <c r="HV252">
        <v>0</v>
      </c>
      <c r="HW252">
        <v>0</v>
      </c>
      <c r="HX252">
        <v>0</v>
      </c>
      <c r="HY252">
        <v>0</v>
      </c>
      <c r="HZ252">
        <v>0</v>
      </c>
      <c r="IA252">
        <v>0</v>
      </c>
      <c r="IB252">
        <v>0</v>
      </c>
      <c r="IC252">
        <v>0</v>
      </c>
      <c r="ID252">
        <v>0</v>
      </c>
      <c r="IE252">
        <v>0</v>
      </c>
      <c r="IF252">
        <v>0</v>
      </c>
      <c r="IG252">
        <v>0</v>
      </c>
      <c r="IH252">
        <v>0</v>
      </c>
      <c r="II252">
        <v>0</v>
      </c>
      <c r="IJ252">
        <v>0</v>
      </c>
      <c r="IK252">
        <v>0</v>
      </c>
    </row>
    <row r="253" spans="1:245" hidden="1">
      <c r="A253" s="340"/>
      <c r="B253" t="s">
        <v>944</v>
      </c>
      <c r="F253">
        <v>1</v>
      </c>
      <c r="H253">
        <v>16</v>
      </c>
      <c r="J253" t="str">
        <f t="shared" si="9"/>
        <v>SDH200116</v>
      </c>
      <c r="K253">
        <v>410</v>
      </c>
      <c r="M253" s="340"/>
      <c r="N253" t="s">
        <v>944</v>
      </c>
      <c r="O253">
        <v>1</v>
      </c>
      <c r="P253">
        <v>16</v>
      </c>
      <c r="Q253" s="183" t="str">
        <f t="shared" si="10"/>
        <v>SDH200116</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10000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V253">
        <v>0</v>
      </c>
      <c r="DW253">
        <v>0</v>
      </c>
      <c r="DX253">
        <v>0</v>
      </c>
      <c r="DY253" s="131"/>
      <c r="DZ253" s="340"/>
      <c r="EA253" t="s">
        <v>944</v>
      </c>
      <c r="EB253">
        <v>1</v>
      </c>
      <c r="EC253">
        <v>16</v>
      </c>
      <c r="ED253" s="183" t="str">
        <f t="shared" si="11"/>
        <v>SDH200116</v>
      </c>
      <c r="EE253">
        <v>10000</v>
      </c>
      <c r="EF253">
        <v>10000</v>
      </c>
      <c r="EG253">
        <v>10000</v>
      </c>
      <c r="EH253">
        <v>10000</v>
      </c>
      <c r="EI253">
        <v>10000</v>
      </c>
      <c r="EJ253">
        <v>10000</v>
      </c>
      <c r="EK253">
        <v>10000</v>
      </c>
      <c r="EL253">
        <v>10000</v>
      </c>
      <c r="EM253">
        <v>10000</v>
      </c>
      <c r="EN253">
        <v>10000</v>
      </c>
      <c r="EO253">
        <v>10000</v>
      </c>
      <c r="EP253">
        <v>10000</v>
      </c>
      <c r="EQ253">
        <v>10000</v>
      </c>
      <c r="ER253">
        <v>10000</v>
      </c>
      <c r="ES253">
        <v>10000</v>
      </c>
      <c r="ET253">
        <v>10000</v>
      </c>
      <c r="EU253">
        <v>10000</v>
      </c>
      <c r="EV253">
        <v>10000</v>
      </c>
      <c r="EW253">
        <v>10000</v>
      </c>
      <c r="EX253">
        <v>10000</v>
      </c>
      <c r="EY253">
        <v>10000</v>
      </c>
      <c r="EZ253">
        <v>10000</v>
      </c>
      <c r="FA253">
        <v>10000</v>
      </c>
      <c r="FB253">
        <v>10000</v>
      </c>
      <c r="FC253">
        <v>10000</v>
      </c>
      <c r="FD253">
        <v>10000</v>
      </c>
      <c r="FE253">
        <v>10000</v>
      </c>
      <c r="FF253">
        <v>10000</v>
      </c>
      <c r="FG253">
        <v>10000</v>
      </c>
      <c r="FH253">
        <v>10000</v>
      </c>
      <c r="FI253">
        <v>10000</v>
      </c>
      <c r="FJ253">
        <v>10000</v>
      </c>
      <c r="FK253">
        <v>10000</v>
      </c>
      <c r="FL253">
        <v>10000</v>
      </c>
      <c r="FM253">
        <v>10000</v>
      </c>
      <c r="FN253">
        <v>0</v>
      </c>
      <c r="FO253">
        <v>0</v>
      </c>
      <c r="FP253">
        <v>0</v>
      </c>
      <c r="FQ253">
        <v>0</v>
      </c>
      <c r="FR253">
        <v>0</v>
      </c>
      <c r="FS253">
        <v>0</v>
      </c>
      <c r="FT253">
        <v>0</v>
      </c>
      <c r="FU253">
        <v>0</v>
      </c>
      <c r="FV253">
        <v>0</v>
      </c>
      <c r="FW253">
        <v>0</v>
      </c>
      <c r="FX253">
        <v>0</v>
      </c>
      <c r="FY253">
        <v>0</v>
      </c>
      <c r="FZ253">
        <v>0</v>
      </c>
      <c r="GA253">
        <v>0</v>
      </c>
      <c r="GB253">
        <v>0</v>
      </c>
      <c r="GC253">
        <v>0</v>
      </c>
      <c r="GD253">
        <v>0</v>
      </c>
      <c r="GE253">
        <v>0</v>
      </c>
      <c r="GF253">
        <v>0</v>
      </c>
      <c r="GG253">
        <v>0</v>
      </c>
      <c r="GH253">
        <v>0</v>
      </c>
      <c r="GI253">
        <v>0</v>
      </c>
      <c r="GJ253">
        <v>0</v>
      </c>
      <c r="GK253">
        <v>0</v>
      </c>
      <c r="GL253">
        <v>0</v>
      </c>
      <c r="GM253">
        <v>0</v>
      </c>
      <c r="GN253">
        <v>0</v>
      </c>
      <c r="GO253">
        <v>0</v>
      </c>
      <c r="GP253">
        <v>0</v>
      </c>
      <c r="GQ253">
        <v>0</v>
      </c>
      <c r="GR253">
        <v>0</v>
      </c>
      <c r="GS253">
        <v>0</v>
      </c>
      <c r="GT253">
        <v>0</v>
      </c>
      <c r="GU253">
        <v>0</v>
      </c>
      <c r="GV253">
        <v>0</v>
      </c>
      <c r="GW253">
        <v>0</v>
      </c>
      <c r="GX253">
        <v>0</v>
      </c>
      <c r="GY253">
        <v>0</v>
      </c>
      <c r="GZ253">
        <v>0</v>
      </c>
      <c r="HA253">
        <v>0</v>
      </c>
      <c r="HB253">
        <v>0</v>
      </c>
      <c r="HC253">
        <v>0</v>
      </c>
      <c r="HD253">
        <v>0</v>
      </c>
      <c r="HE253">
        <v>0</v>
      </c>
      <c r="HF253">
        <v>0</v>
      </c>
      <c r="HG253">
        <v>0</v>
      </c>
      <c r="HH253">
        <v>0</v>
      </c>
      <c r="HI253">
        <v>0</v>
      </c>
      <c r="HJ253">
        <v>0</v>
      </c>
      <c r="HK253">
        <v>0</v>
      </c>
      <c r="HL253">
        <v>0</v>
      </c>
      <c r="HM253">
        <v>0</v>
      </c>
      <c r="HN253">
        <v>0</v>
      </c>
      <c r="HO253">
        <v>0</v>
      </c>
      <c r="HP253">
        <v>0</v>
      </c>
      <c r="HQ253">
        <v>0</v>
      </c>
      <c r="HR253">
        <v>0</v>
      </c>
      <c r="HS253">
        <v>0</v>
      </c>
      <c r="HT253">
        <v>0</v>
      </c>
      <c r="HU253">
        <v>0</v>
      </c>
      <c r="HV253">
        <v>0</v>
      </c>
      <c r="HW253">
        <v>0</v>
      </c>
      <c r="HX253">
        <v>0</v>
      </c>
      <c r="HY253">
        <v>0</v>
      </c>
      <c r="HZ253">
        <v>0</v>
      </c>
      <c r="IA253">
        <v>0</v>
      </c>
      <c r="IB253">
        <v>0</v>
      </c>
      <c r="IC253">
        <v>0</v>
      </c>
      <c r="ID253">
        <v>0</v>
      </c>
      <c r="IE253">
        <v>0</v>
      </c>
      <c r="IF253">
        <v>0</v>
      </c>
      <c r="IG253">
        <v>0</v>
      </c>
      <c r="IH253">
        <v>0</v>
      </c>
      <c r="II253">
        <v>0</v>
      </c>
      <c r="IJ253">
        <v>0</v>
      </c>
      <c r="IK253">
        <v>0</v>
      </c>
    </row>
    <row r="254" spans="1:245" hidden="1">
      <c r="A254" s="340"/>
      <c r="B254" t="s">
        <v>944</v>
      </c>
      <c r="F254">
        <v>1</v>
      </c>
      <c r="H254">
        <v>17</v>
      </c>
      <c r="J254" t="str">
        <f t="shared" si="9"/>
        <v>SDH200117</v>
      </c>
      <c r="K254">
        <v>410</v>
      </c>
      <c r="M254" s="340"/>
      <c r="N254" t="s">
        <v>944</v>
      </c>
      <c r="O254">
        <v>1</v>
      </c>
      <c r="P254">
        <v>17</v>
      </c>
      <c r="Q254" s="183" t="str">
        <f t="shared" si="10"/>
        <v>SDH200117</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10000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0</v>
      </c>
      <c r="DO254">
        <v>0</v>
      </c>
      <c r="DP254">
        <v>0</v>
      </c>
      <c r="DQ254">
        <v>0</v>
      </c>
      <c r="DR254">
        <v>0</v>
      </c>
      <c r="DS254">
        <v>0</v>
      </c>
      <c r="DT254">
        <v>0</v>
      </c>
      <c r="DU254">
        <v>0</v>
      </c>
      <c r="DV254">
        <v>0</v>
      </c>
      <c r="DW254">
        <v>0</v>
      </c>
      <c r="DX254">
        <v>0</v>
      </c>
      <c r="DY254" s="131"/>
      <c r="DZ254" s="340"/>
      <c r="EA254" t="s">
        <v>944</v>
      </c>
      <c r="EB254">
        <v>1</v>
      </c>
      <c r="EC254">
        <v>17</v>
      </c>
      <c r="ED254" s="183" t="str">
        <f t="shared" si="11"/>
        <v>SDH200117</v>
      </c>
      <c r="EE254">
        <v>10000</v>
      </c>
      <c r="EF254">
        <v>10000</v>
      </c>
      <c r="EG254">
        <v>10000</v>
      </c>
      <c r="EH254">
        <v>10000</v>
      </c>
      <c r="EI254">
        <v>10000</v>
      </c>
      <c r="EJ254">
        <v>10000</v>
      </c>
      <c r="EK254">
        <v>10000</v>
      </c>
      <c r="EL254">
        <v>10000</v>
      </c>
      <c r="EM254">
        <v>10000</v>
      </c>
      <c r="EN254">
        <v>10000</v>
      </c>
      <c r="EO254">
        <v>10000</v>
      </c>
      <c r="EP254">
        <v>10000</v>
      </c>
      <c r="EQ254">
        <v>10000</v>
      </c>
      <c r="ER254">
        <v>10000</v>
      </c>
      <c r="ES254">
        <v>10000</v>
      </c>
      <c r="ET254">
        <v>10000</v>
      </c>
      <c r="EU254">
        <v>10000</v>
      </c>
      <c r="EV254">
        <v>10000</v>
      </c>
      <c r="EW254">
        <v>10000</v>
      </c>
      <c r="EX254">
        <v>10000</v>
      </c>
      <c r="EY254">
        <v>10000</v>
      </c>
      <c r="EZ254">
        <v>10000</v>
      </c>
      <c r="FA254">
        <v>10000</v>
      </c>
      <c r="FB254">
        <v>10000</v>
      </c>
      <c r="FC254">
        <v>10000</v>
      </c>
      <c r="FD254">
        <v>10000</v>
      </c>
      <c r="FE254">
        <v>10000</v>
      </c>
      <c r="FF254">
        <v>10000</v>
      </c>
      <c r="FG254">
        <v>10000</v>
      </c>
      <c r="FH254">
        <v>10000</v>
      </c>
      <c r="FI254">
        <v>10000</v>
      </c>
      <c r="FJ254">
        <v>10000</v>
      </c>
      <c r="FK254">
        <v>10000</v>
      </c>
      <c r="FL254">
        <v>10000</v>
      </c>
      <c r="FM254">
        <v>10000</v>
      </c>
      <c r="FN254">
        <v>0</v>
      </c>
      <c r="FO254">
        <v>0</v>
      </c>
      <c r="FP254">
        <v>0</v>
      </c>
      <c r="FQ254">
        <v>0</v>
      </c>
      <c r="FR254">
        <v>0</v>
      </c>
      <c r="FS254">
        <v>0</v>
      </c>
      <c r="FT254">
        <v>0</v>
      </c>
      <c r="FU254">
        <v>0</v>
      </c>
      <c r="FV254">
        <v>0</v>
      </c>
      <c r="FW254">
        <v>0</v>
      </c>
      <c r="FX254">
        <v>0</v>
      </c>
      <c r="FY254">
        <v>0</v>
      </c>
      <c r="FZ254">
        <v>0</v>
      </c>
      <c r="GA254">
        <v>0</v>
      </c>
      <c r="GB254">
        <v>0</v>
      </c>
      <c r="GC254">
        <v>0</v>
      </c>
      <c r="GD254">
        <v>0</v>
      </c>
      <c r="GE254">
        <v>0</v>
      </c>
      <c r="GF254">
        <v>0</v>
      </c>
      <c r="GG254">
        <v>0</v>
      </c>
      <c r="GH254">
        <v>0</v>
      </c>
      <c r="GI254">
        <v>0</v>
      </c>
      <c r="GJ254">
        <v>0</v>
      </c>
      <c r="GK254">
        <v>0</v>
      </c>
      <c r="GL254">
        <v>0</v>
      </c>
      <c r="GM254">
        <v>0</v>
      </c>
      <c r="GN254">
        <v>0</v>
      </c>
      <c r="GO254">
        <v>0</v>
      </c>
      <c r="GP254">
        <v>0</v>
      </c>
      <c r="GQ254">
        <v>0</v>
      </c>
      <c r="GR254">
        <v>0</v>
      </c>
      <c r="GS254">
        <v>0</v>
      </c>
      <c r="GT254">
        <v>0</v>
      </c>
      <c r="GU254">
        <v>0</v>
      </c>
      <c r="GV254">
        <v>0</v>
      </c>
      <c r="GW254">
        <v>0</v>
      </c>
      <c r="GX254">
        <v>0</v>
      </c>
      <c r="GY254">
        <v>0</v>
      </c>
      <c r="GZ254">
        <v>0</v>
      </c>
      <c r="HA254">
        <v>0</v>
      </c>
      <c r="HB254">
        <v>0</v>
      </c>
      <c r="HC254">
        <v>0</v>
      </c>
      <c r="HD254">
        <v>0</v>
      </c>
      <c r="HE254">
        <v>0</v>
      </c>
      <c r="HF254">
        <v>0</v>
      </c>
      <c r="HG254">
        <v>0</v>
      </c>
      <c r="HH254">
        <v>0</v>
      </c>
      <c r="HI254">
        <v>0</v>
      </c>
      <c r="HJ254">
        <v>0</v>
      </c>
      <c r="HK254">
        <v>0</v>
      </c>
      <c r="HL254">
        <v>0</v>
      </c>
      <c r="HM254">
        <v>0</v>
      </c>
      <c r="HN254">
        <v>0</v>
      </c>
      <c r="HO254">
        <v>0</v>
      </c>
      <c r="HP254">
        <v>0</v>
      </c>
      <c r="HQ254">
        <v>0</v>
      </c>
      <c r="HR254">
        <v>0</v>
      </c>
      <c r="HS254">
        <v>0</v>
      </c>
      <c r="HT254">
        <v>0</v>
      </c>
      <c r="HU254">
        <v>0</v>
      </c>
      <c r="HV254">
        <v>0</v>
      </c>
      <c r="HW254">
        <v>0</v>
      </c>
      <c r="HX254">
        <v>0</v>
      </c>
      <c r="HY254">
        <v>0</v>
      </c>
      <c r="HZ254">
        <v>0</v>
      </c>
      <c r="IA254">
        <v>0</v>
      </c>
      <c r="IB254">
        <v>0</v>
      </c>
      <c r="IC254">
        <v>0</v>
      </c>
      <c r="ID254">
        <v>0</v>
      </c>
      <c r="IE254">
        <v>0</v>
      </c>
      <c r="IF254">
        <v>0</v>
      </c>
      <c r="IG254">
        <v>0</v>
      </c>
      <c r="IH254">
        <v>0</v>
      </c>
      <c r="II254">
        <v>0</v>
      </c>
      <c r="IJ254">
        <v>0</v>
      </c>
      <c r="IK254">
        <v>0</v>
      </c>
    </row>
    <row r="255" spans="1:245" hidden="1">
      <c r="A255" s="340"/>
      <c r="B255" t="s">
        <v>944</v>
      </c>
      <c r="F255">
        <v>1</v>
      </c>
      <c r="H255">
        <v>18</v>
      </c>
      <c r="J255" t="str">
        <f t="shared" si="9"/>
        <v>SDH200118</v>
      </c>
      <c r="K255">
        <v>410</v>
      </c>
      <c r="M255" s="340"/>
      <c r="N255" t="s">
        <v>944</v>
      </c>
      <c r="O255">
        <v>1</v>
      </c>
      <c r="P255">
        <v>18</v>
      </c>
      <c r="Q255" s="183" t="str">
        <f t="shared" si="10"/>
        <v>SDH200118</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10000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0</v>
      </c>
      <c r="DU255">
        <v>0</v>
      </c>
      <c r="DV255">
        <v>0</v>
      </c>
      <c r="DW255">
        <v>0</v>
      </c>
      <c r="DX255">
        <v>0</v>
      </c>
      <c r="DY255" s="131"/>
      <c r="DZ255" s="340"/>
      <c r="EA255" t="s">
        <v>944</v>
      </c>
      <c r="EB255">
        <v>1</v>
      </c>
      <c r="EC255">
        <v>18</v>
      </c>
      <c r="ED255" s="183" t="str">
        <f t="shared" si="11"/>
        <v>SDH200118</v>
      </c>
      <c r="EE255">
        <v>10000</v>
      </c>
      <c r="EF255">
        <v>10000</v>
      </c>
      <c r="EG255">
        <v>10000</v>
      </c>
      <c r="EH255">
        <v>10000</v>
      </c>
      <c r="EI255">
        <v>10000</v>
      </c>
      <c r="EJ255">
        <v>10000</v>
      </c>
      <c r="EK255">
        <v>10000</v>
      </c>
      <c r="EL255">
        <v>10000</v>
      </c>
      <c r="EM255">
        <v>10000</v>
      </c>
      <c r="EN255">
        <v>10000</v>
      </c>
      <c r="EO255">
        <v>10000</v>
      </c>
      <c r="EP255">
        <v>10000</v>
      </c>
      <c r="EQ255">
        <v>10000</v>
      </c>
      <c r="ER255">
        <v>10000</v>
      </c>
      <c r="ES255">
        <v>10000</v>
      </c>
      <c r="ET255">
        <v>10000</v>
      </c>
      <c r="EU255">
        <v>10000</v>
      </c>
      <c r="EV255">
        <v>10000</v>
      </c>
      <c r="EW255">
        <v>10000</v>
      </c>
      <c r="EX255">
        <v>10000</v>
      </c>
      <c r="EY255">
        <v>10000</v>
      </c>
      <c r="EZ255">
        <v>10000</v>
      </c>
      <c r="FA255">
        <v>10000</v>
      </c>
      <c r="FB255">
        <v>10000</v>
      </c>
      <c r="FC255">
        <v>10000</v>
      </c>
      <c r="FD255">
        <v>10000</v>
      </c>
      <c r="FE255">
        <v>10000</v>
      </c>
      <c r="FF255">
        <v>10000</v>
      </c>
      <c r="FG255">
        <v>10000</v>
      </c>
      <c r="FH255">
        <v>10000</v>
      </c>
      <c r="FI255">
        <v>10000</v>
      </c>
      <c r="FJ255">
        <v>10000</v>
      </c>
      <c r="FK255">
        <v>10000</v>
      </c>
      <c r="FL255">
        <v>10000</v>
      </c>
      <c r="FM255">
        <v>10000</v>
      </c>
      <c r="FN255">
        <v>0</v>
      </c>
      <c r="FO255">
        <v>0</v>
      </c>
      <c r="FP255">
        <v>0</v>
      </c>
      <c r="FQ255">
        <v>0</v>
      </c>
      <c r="FR255">
        <v>0</v>
      </c>
      <c r="FS255">
        <v>0</v>
      </c>
      <c r="FT255">
        <v>0</v>
      </c>
      <c r="FU255">
        <v>0</v>
      </c>
      <c r="FV255">
        <v>0</v>
      </c>
      <c r="FW255">
        <v>0</v>
      </c>
      <c r="FX255">
        <v>0</v>
      </c>
      <c r="FY255">
        <v>0</v>
      </c>
      <c r="FZ255">
        <v>0</v>
      </c>
      <c r="GA255">
        <v>0</v>
      </c>
      <c r="GB255">
        <v>0</v>
      </c>
      <c r="GC255">
        <v>0</v>
      </c>
      <c r="GD255">
        <v>0</v>
      </c>
      <c r="GE255">
        <v>0</v>
      </c>
      <c r="GF255">
        <v>0</v>
      </c>
      <c r="GG255">
        <v>0</v>
      </c>
      <c r="GH255">
        <v>0</v>
      </c>
      <c r="GI255">
        <v>0</v>
      </c>
      <c r="GJ255">
        <v>0</v>
      </c>
      <c r="GK255">
        <v>0</v>
      </c>
      <c r="GL255">
        <v>0</v>
      </c>
      <c r="GM255">
        <v>0</v>
      </c>
      <c r="GN255">
        <v>0</v>
      </c>
      <c r="GO255">
        <v>0</v>
      </c>
      <c r="GP255">
        <v>0</v>
      </c>
      <c r="GQ255">
        <v>0</v>
      </c>
      <c r="GR255">
        <v>0</v>
      </c>
      <c r="GS255">
        <v>0</v>
      </c>
      <c r="GT255">
        <v>0</v>
      </c>
      <c r="GU255">
        <v>0</v>
      </c>
      <c r="GV255">
        <v>0</v>
      </c>
      <c r="GW255">
        <v>0</v>
      </c>
      <c r="GX255">
        <v>0</v>
      </c>
      <c r="GY255">
        <v>0</v>
      </c>
      <c r="GZ255">
        <v>0</v>
      </c>
      <c r="HA255">
        <v>0</v>
      </c>
      <c r="HB255">
        <v>0</v>
      </c>
      <c r="HC255">
        <v>0</v>
      </c>
      <c r="HD255">
        <v>0</v>
      </c>
      <c r="HE255">
        <v>0</v>
      </c>
      <c r="HF255">
        <v>0</v>
      </c>
      <c r="HG255">
        <v>0</v>
      </c>
      <c r="HH255">
        <v>0</v>
      </c>
      <c r="HI255">
        <v>0</v>
      </c>
      <c r="HJ255">
        <v>0</v>
      </c>
      <c r="HK255">
        <v>0</v>
      </c>
      <c r="HL255">
        <v>0</v>
      </c>
      <c r="HM255">
        <v>0</v>
      </c>
      <c r="HN255">
        <v>0</v>
      </c>
      <c r="HO255">
        <v>0</v>
      </c>
      <c r="HP255">
        <v>0</v>
      </c>
      <c r="HQ255">
        <v>0</v>
      </c>
      <c r="HR255">
        <v>0</v>
      </c>
      <c r="HS255">
        <v>0</v>
      </c>
      <c r="HT255">
        <v>0</v>
      </c>
      <c r="HU255">
        <v>0</v>
      </c>
      <c r="HV255">
        <v>0</v>
      </c>
      <c r="HW255">
        <v>0</v>
      </c>
      <c r="HX255">
        <v>0</v>
      </c>
      <c r="HY255">
        <v>0</v>
      </c>
      <c r="HZ255">
        <v>0</v>
      </c>
      <c r="IA255">
        <v>0</v>
      </c>
      <c r="IB255">
        <v>0</v>
      </c>
      <c r="IC255">
        <v>0</v>
      </c>
      <c r="ID255">
        <v>0</v>
      </c>
      <c r="IE255">
        <v>0</v>
      </c>
      <c r="IF255">
        <v>0</v>
      </c>
      <c r="IG255">
        <v>0</v>
      </c>
      <c r="IH255">
        <v>0</v>
      </c>
      <c r="II255">
        <v>0</v>
      </c>
      <c r="IJ255">
        <v>0</v>
      </c>
      <c r="IK255">
        <v>0</v>
      </c>
    </row>
    <row r="256" spans="1:245" hidden="1">
      <c r="A256" s="340"/>
      <c r="B256" t="s">
        <v>944</v>
      </c>
      <c r="F256">
        <v>1</v>
      </c>
      <c r="H256">
        <v>19</v>
      </c>
      <c r="J256" t="str">
        <f t="shared" si="9"/>
        <v>SDH200119</v>
      </c>
      <c r="K256">
        <v>410</v>
      </c>
      <c r="M256" s="340"/>
      <c r="N256" t="s">
        <v>944</v>
      </c>
      <c r="O256">
        <v>1</v>
      </c>
      <c r="P256">
        <v>19</v>
      </c>
      <c r="Q256" s="183" t="str">
        <f t="shared" si="10"/>
        <v>SDH200119</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10000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0</v>
      </c>
      <c r="DQ256">
        <v>0</v>
      </c>
      <c r="DR256">
        <v>0</v>
      </c>
      <c r="DS256">
        <v>0</v>
      </c>
      <c r="DT256">
        <v>0</v>
      </c>
      <c r="DU256">
        <v>0</v>
      </c>
      <c r="DV256">
        <v>0</v>
      </c>
      <c r="DW256">
        <v>0</v>
      </c>
      <c r="DX256">
        <v>0</v>
      </c>
      <c r="DY256" s="131"/>
      <c r="DZ256" s="340"/>
      <c r="EA256" t="s">
        <v>944</v>
      </c>
      <c r="EB256">
        <v>1</v>
      </c>
      <c r="EC256">
        <v>19</v>
      </c>
      <c r="ED256" s="183" t="str">
        <f t="shared" si="11"/>
        <v>SDH200119</v>
      </c>
      <c r="EE256">
        <v>10000</v>
      </c>
      <c r="EF256">
        <v>10000</v>
      </c>
      <c r="EG256">
        <v>10000</v>
      </c>
      <c r="EH256">
        <v>10000</v>
      </c>
      <c r="EI256">
        <v>10000</v>
      </c>
      <c r="EJ256">
        <v>10000</v>
      </c>
      <c r="EK256">
        <v>10000</v>
      </c>
      <c r="EL256">
        <v>10000</v>
      </c>
      <c r="EM256">
        <v>10000</v>
      </c>
      <c r="EN256">
        <v>10000</v>
      </c>
      <c r="EO256">
        <v>10000</v>
      </c>
      <c r="EP256">
        <v>10000</v>
      </c>
      <c r="EQ256">
        <v>10000</v>
      </c>
      <c r="ER256">
        <v>10000</v>
      </c>
      <c r="ES256">
        <v>10000</v>
      </c>
      <c r="ET256">
        <v>10000</v>
      </c>
      <c r="EU256">
        <v>10000</v>
      </c>
      <c r="EV256">
        <v>10000</v>
      </c>
      <c r="EW256">
        <v>10000</v>
      </c>
      <c r="EX256">
        <v>10000</v>
      </c>
      <c r="EY256">
        <v>10000</v>
      </c>
      <c r="EZ256">
        <v>10000</v>
      </c>
      <c r="FA256">
        <v>10000</v>
      </c>
      <c r="FB256">
        <v>10000</v>
      </c>
      <c r="FC256">
        <v>10000</v>
      </c>
      <c r="FD256">
        <v>10000</v>
      </c>
      <c r="FE256">
        <v>10000</v>
      </c>
      <c r="FF256">
        <v>10000</v>
      </c>
      <c r="FG256">
        <v>10000</v>
      </c>
      <c r="FH256">
        <v>10000</v>
      </c>
      <c r="FI256">
        <v>10000</v>
      </c>
      <c r="FJ256">
        <v>10000</v>
      </c>
      <c r="FK256">
        <v>10000</v>
      </c>
      <c r="FL256">
        <v>10000</v>
      </c>
      <c r="FM256">
        <v>10000</v>
      </c>
      <c r="FN256">
        <v>0</v>
      </c>
      <c r="FO256">
        <v>0</v>
      </c>
      <c r="FP256">
        <v>0</v>
      </c>
      <c r="FQ256">
        <v>0</v>
      </c>
      <c r="FR256">
        <v>0</v>
      </c>
      <c r="FS256">
        <v>0</v>
      </c>
      <c r="FT256">
        <v>0</v>
      </c>
      <c r="FU256">
        <v>0</v>
      </c>
      <c r="FV256">
        <v>0</v>
      </c>
      <c r="FW256">
        <v>0</v>
      </c>
      <c r="FX256">
        <v>0</v>
      </c>
      <c r="FY256">
        <v>0</v>
      </c>
      <c r="FZ256">
        <v>0</v>
      </c>
      <c r="GA256">
        <v>0</v>
      </c>
      <c r="GB256">
        <v>0</v>
      </c>
      <c r="GC256">
        <v>0</v>
      </c>
      <c r="GD256">
        <v>0</v>
      </c>
      <c r="GE256">
        <v>0</v>
      </c>
      <c r="GF256">
        <v>0</v>
      </c>
      <c r="GG256">
        <v>0</v>
      </c>
      <c r="GH256">
        <v>0</v>
      </c>
      <c r="GI256">
        <v>0</v>
      </c>
      <c r="GJ256">
        <v>0</v>
      </c>
      <c r="GK256">
        <v>0</v>
      </c>
      <c r="GL256">
        <v>0</v>
      </c>
      <c r="GM256">
        <v>0</v>
      </c>
      <c r="GN256">
        <v>0</v>
      </c>
      <c r="GO256">
        <v>0</v>
      </c>
      <c r="GP256">
        <v>0</v>
      </c>
      <c r="GQ256">
        <v>0</v>
      </c>
      <c r="GR256">
        <v>0</v>
      </c>
      <c r="GS256">
        <v>0</v>
      </c>
      <c r="GT256">
        <v>0</v>
      </c>
      <c r="GU256">
        <v>0</v>
      </c>
      <c r="GV256">
        <v>0</v>
      </c>
      <c r="GW256">
        <v>0</v>
      </c>
      <c r="GX256">
        <v>0</v>
      </c>
      <c r="GY256">
        <v>0</v>
      </c>
      <c r="GZ256">
        <v>0</v>
      </c>
      <c r="HA256">
        <v>0</v>
      </c>
      <c r="HB256">
        <v>0</v>
      </c>
      <c r="HC256">
        <v>0</v>
      </c>
      <c r="HD256">
        <v>0</v>
      </c>
      <c r="HE256">
        <v>0</v>
      </c>
      <c r="HF256">
        <v>0</v>
      </c>
      <c r="HG256">
        <v>0</v>
      </c>
      <c r="HH256">
        <v>0</v>
      </c>
      <c r="HI256">
        <v>0</v>
      </c>
      <c r="HJ256">
        <v>0</v>
      </c>
      <c r="HK256">
        <v>0</v>
      </c>
      <c r="HL256">
        <v>0</v>
      </c>
      <c r="HM256">
        <v>0</v>
      </c>
      <c r="HN256">
        <v>0</v>
      </c>
      <c r="HO256">
        <v>0</v>
      </c>
      <c r="HP256">
        <v>0</v>
      </c>
      <c r="HQ256">
        <v>0</v>
      </c>
      <c r="HR256">
        <v>0</v>
      </c>
      <c r="HS256">
        <v>0</v>
      </c>
      <c r="HT256">
        <v>0</v>
      </c>
      <c r="HU256">
        <v>0</v>
      </c>
      <c r="HV256">
        <v>0</v>
      </c>
      <c r="HW256">
        <v>0</v>
      </c>
      <c r="HX256">
        <v>0</v>
      </c>
      <c r="HY256">
        <v>0</v>
      </c>
      <c r="HZ256">
        <v>0</v>
      </c>
      <c r="IA256">
        <v>0</v>
      </c>
      <c r="IB256">
        <v>0</v>
      </c>
      <c r="IC256">
        <v>0</v>
      </c>
      <c r="ID256">
        <v>0</v>
      </c>
      <c r="IE256">
        <v>0</v>
      </c>
      <c r="IF256">
        <v>0</v>
      </c>
      <c r="IG256">
        <v>0</v>
      </c>
      <c r="IH256">
        <v>0</v>
      </c>
      <c r="II256">
        <v>0</v>
      </c>
      <c r="IJ256">
        <v>0</v>
      </c>
      <c r="IK256">
        <v>0</v>
      </c>
    </row>
    <row r="257" spans="1:245" hidden="1">
      <c r="A257" s="340"/>
      <c r="B257" t="s">
        <v>944</v>
      </c>
      <c r="F257">
        <v>1</v>
      </c>
      <c r="H257">
        <v>20</v>
      </c>
      <c r="J257" t="str">
        <f t="shared" si="9"/>
        <v>SDH200120</v>
      </c>
      <c r="K257">
        <v>410</v>
      </c>
      <c r="M257" s="340"/>
      <c r="N257" t="s">
        <v>944</v>
      </c>
      <c r="O257">
        <v>1</v>
      </c>
      <c r="P257">
        <v>20</v>
      </c>
      <c r="Q257" s="183" t="str">
        <f t="shared" si="10"/>
        <v>SDH200120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10000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0</v>
      </c>
      <c r="DV257">
        <v>0</v>
      </c>
      <c r="DW257">
        <v>0</v>
      </c>
      <c r="DX257">
        <v>0</v>
      </c>
      <c r="DY257" s="131"/>
      <c r="DZ257" s="340"/>
      <c r="EA257" t="s">
        <v>944</v>
      </c>
      <c r="EB257">
        <v>1</v>
      </c>
      <c r="EC257">
        <v>20</v>
      </c>
      <c r="ED257" s="183" t="str">
        <f t="shared" si="11"/>
        <v>SDH200120</v>
      </c>
      <c r="EE257">
        <v>10000</v>
      </c>
      <c r="EF257">
        <v>10000</v>
      </c>
      <c r="EG257">
        <v>10000</v>
      </c>
      <c r="EH257">
        <v>10000</v>
      </c>
      <c r="EI257">
        <v>10000</v>
      </c>
      <c r="EJ257">
        <v>10000</v>
      </c>
      <c r="EK257">
        <v>10000</v>
      </c>
      <c r="EL257">
        <v>10000</v>
      </c>
      <c r="EM257">
        <v>10000</v>
      </c>
      <c r="EN257">
        <v>10000</v>
      </c>
      <c r="EO257">
        <v>10000</v>
      </c>
      <c r="EP257">
        <v>10000</v>
      </c>
      <c r="EQ257">
        <v>10000</v>
      </c>
      <c r="ER257">
        <v>10000</v>
      </c>
      <c r="ES257">
        <v>10000</v>
      </c>
      <c r="ET257">
        <v>10000</v>
      </c>
      <c r="EU257">
        <v>10000</v>
      </c>
      <c r="EV257">
        <v>10000</v>
      </c>
      <c r="EW257">
        <v>10000</v>
      </c>
      <c r="EX257">
        <v>10000</v>
      </c>
      <c r="EY257">
        <v>10000</v>
      </c>
      <c r="EZ257">
        <v>10000</v>
      </c>
      <c r="FA257">
        <v>10000</v>
      </c>
      <c r="FB257">
        <v>10000</v>
      </c>
      <c r="FC257">
        <v>10000</v>
      </c>
      <c r="FD257">
        <v>10000</v>
      </c>
      <c r="FE257">
        <v>10000</v>
      </c>
      <c r="FF257">
        <v>10000</v>
      </c>
      <c r="FG257">
        <v>10000</v>
      </c>
      <c r="FH257">
        <v>10000</v>
      </c>
      <c r="FI257">
        <v>10000</v>
      </c>
      <c r="FJ257">
        <v>10000</v>
      </c>
      <c r="FK257">
        <v>10000</v>
      </c>
      <c r="FL257">
        <v>10000</v>
      </c>
      <c r="FM257">
        <v>10000</v>
      </c>
      <c r="FN257">
        <v>0</v>
      </c>
      <c r="FO257">
        <v>0</v>
      </c>
      <c r="FP257">
        <v>0</v>
      </c>
      <c r="FQ257">
        <v>0</v>
      </c>
      <c r="FR257">
        <v>0</v>
      </c>
      <c r="FS257">
        <v>0</v>
      </c>
      <c r="FT257">
        <v>0</v>
      </c>
      <c r="FU257">
        <v>0</v>
      </c>
      <c r="FV257">
        <v>0</v>
      </c>
      <c r="FW257">
        <v>0</v>
      </c>
      <c r="FX257">
        <v>0</v>
      </c>
      <c r="FY257">
        <v>0</v>
      </c>
      <c r="FZ257">
        <v>0</v>
      </c>
      <c r="GA257">
        <v>0</v>
      </c>
      <c r="GB257">
        <v>0</v>
      </c>
      <c r="GC257">
        <v>0</v>
      </c>
      <c r="GD257">
        <v>0</v>
      </c>
      <c r="GE257">
        <v>0</v>
      </c>
      <c r="GF257">
        <v>0</v>
      </c>
      <c r="GG257">
        <v>0</v>
      </c>
      <c r="GH257">
        <v>0</v>
      </c>
      <c r="GI257">
        <v>0</v>
      </c>
      <c r="GJ257">
        <v>0</v>
      </c>
      <c r="GK257">
        <v>0</v>
      </c>
      <c r="GL257">
        <v>0</v>
      </c>
      <c r="GM257">
        <v>0</v>
      </c>
      <c r="GN257">
        <v>0</v>
      </c>
      <c r="GO257">
        <v>0</v>
      </c>
      <c r="GP257">
        <v>0</v>
      </c>
      <c r="GQ257">
        <v>0</v>
      </c>
      <c r="GR257">
        <v>0</v>
      </c>
      <c r="GS257">
        <v>0</v>
      </c>
      <c r="GT257">
        <v>0</v>
      </c>
      <c r="GU257">
        <v>0</v>
      </c>
      <c r="GV257">
        <v>0</v>
      </c>
      <c r="GW257">
        <v>0</v>
      </c>
      <c r="GX257">
        <v>0</v>
      </c>
      <c r="GY257">
        <v>0</v>
      </c>
      <c r="GZ257">
        <v>0</v>
      </c>
      <c r="HA257">
        <v>0</v>
      </c>
      <c r="HB257">
        <v>0</v>
      </c>
      <c r="HC257">
        <v>0</v>
      </c>
      <c r="HD257">
        <v>0</v>
      </c>
      <c r="HE257">
        <v>0</v>
      </c>
      <c r="HF257">
        <v>0</v>
      </c>
      <c r="HG257">
        <v>0</v>
      </c>
      <c r="HH257">
        <v>0</v>
      </c>
      <c r="HI257">
        <v>0</v>
      </c>
      <c r="HJ257">
        <v>0</v>
      </c>
      <c r="HK257">
        <v>0</v>
      </c>
      <c r="HL257">
        <v>0</v>
      </c>
      <c r="HM257">
        <v>0</v>
      </c>
      <c r="HN257">
        <v>0</v>
      </c>
      <c r="HO257">
        <v>0</v>
      </c>
      <c r="HP257">
        <v>0</v>
      </c>
      <c r="HQ257">
        <v>0</v>
      </c>
      <c r="HR257">
        <v>0</v>
      </c>
      <c r="HS257">
        <v>0</v>
      </c>
      <c r="HT257">
        <v>0</v>
      </c>
      <c r="HU257">
        <v>0</v>
      </c>
      <c r="HV257">
        <v>0</v>
      </c>
      <c r="HW257">
        <v>0</v>
      </c>
      <c r="HX257">
        <v>0</v>
      </c>
      <c r="HY257">
        <v>0</v>
      </c>
      <c r="HZ257">
        <v>0</v>
      </c>
      <c r="IA257">
        <v>0</v>
      </c>
      <c r="IB257">
        <v>0</v>
      </c>
      <c r="IC257">
        <v>0</v>
      </c>
      <c r="ID257">
        <v>0</v>
      </c>
      <c r="IE257">
        <v>0</v>
      </c>
      <c r="IF257">
        <v>0</v>
      </c>
      <c r="IG257">
        <v>0</v>
      </c>
      <c r="IH257">
        <v>0</v>
      </c>
      <c r="II257">
        <v>0</v>
      </c>
      <c r="IJ257">
        <v>0</v>
      </c>
      <c r="IK257">
        <v>0</v>
      </c>
    </row>
    <row r="258" spans="1:245" hidden="1">
      <c r="A258" s="340"/>
      <c r="B258" t="s">
        <v>944</v>
      </c>
      <c r="F258">
        <v>1</v>
      </c>
      <c r="H258">
        <v>21</v>
      </c>
      <c r="J258" t="str">
        <f t="shared" ref="J258:J321" si="12">B258&amp;TEXT(F258,"00")&amp;TEXT(H258,"00")</f>
        <v>SDH200121</v>
      </c>
      <c r="K258">
        <v>415</v>
      </c>
      <c r="M258" s="340"/>
      <c r="N258" t="s">
        <v>944</v>
      </c>
      <c r="O258">
        <v>1</v>
      </c>
      <c r="P258">
        <v>21</v>
      </c>
      <c r="Q258" s="183" t="str">
        <f t="shared" ref="Q258:Q321" si="13">N258&amp;TEXT(O258,"00")&amp;TEXT(P258,"00")</f>
        <v>SDH200121</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10000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0</v>
      </c>
      <c r="DN258">
        <v>0</v>
      </c>
      <c r="DO258">
        <v>0</v>
      </c>
      <c r="DP258">
        <v>0</v>
      </c>
      <c r="DQ258">
        <v>0</v>
      </c>
      <c r="DR258">
        <v>0</v>
      </c>
      <c r="DS258">
        <v>0</v>
      </c>
      <c r="DT258">
        <v>0</v>
      </c>
      <c r="DU258">
        <v>0</v>
      </c>
      <c r="DV258">
        <v>0</v>
      </c>
      <c r="DW258">
        <v>0</v>
      </c>
      <c r="DX258">
        <v>0</v>
      </c>
      <c r="DY258" s="131"/>
      <c r="DZ258" s="340"/>
      <c r="EA258" t="s">
        <v>944</v>
      </c>
      <c r="EB258">
        <v>1</v>
      </c>
      <c r="EC258">
        <v>21</v>
      </c>
      <c r="ED258" s="183" t="str">
        <f t="shared" ref="ED258:ED321" si="14">EA258&amp;TEXT(EB258,"00")&amp;TEXT(EC258,"00")</f>
        <v>SDH200121</v>
      </c>
      <c r="EE258">
        <v>10000</v>
      </c>
      <c r="EF258">
        <v>10000</v>
      </c>
      <c r="EG258">
        <v>10000</v>
      </c>
      <c r="EH258">
        <v>10000</v>
      </c>
      <c r="EI258">
        <v>10000</v>
      </c>
      <c r="EJ258">
        <v>10000</v>
      </c>
      <c r="EK258">
        <v>10000</v>
      </c>
      <c r="EL258">
        <v>10000</v>
      </c>
      <c r="EM258">
        <v>10000</v>
      </c>
      <c r="EN258">
        <v>10000</v>
      </c>
      <c r="EO258">
        <v>10000</v>
      </c>
      <c r="EP258">
        <v>10000</v>
      </c>
      <c r="EQ258">
        <v>10000</v>
      </c>
      <c r="ER258">
        <v>10000</v>
      </c>
      <c r="ES258">
        <v>10000</v>
      </c>
      <c r="ET258">
        <v>10000</v>
      </c>
      <c r="EU258">
        <v>10000</v>
      </c>
      <c r="EV258">
        <v>10000</v>
      </c>
      <c r="EW258">
        <v>10000</v>
      </c>
      <c r="EX258">
        <v>10000</v>
      </c>
      <c r="EY258">
        <v>10000</v>
      </c>
      <c r="EZ258">
        <v>10000</v>
      </c>
      <c r="FA258">
        <v>10000</v>
      </c>
      <c r="FB258">
        <v>10000</v>
      </c>
      <c r="FC258">
        <v>10000</v>
      </c>
      <c r="FD258">
        <v>10000</v>
      </c>
      <c r="FE258">
        <v>10000</v>
      </c>
      <c r="FF258">
        <v>10000</v>
      </c>
      <c r="FG258">
        <v>10000</v>
      </c>
      <c r="FH258">
        <v>10000</v>
      </c>
      <c r="FI258">
        <v>10000</v>
      </c>
      <c r="FJ258">
        <v>10000</v>
      </c>
      <c r="FK258">
        <v>10000</v>
      </c>
      <c r="FL258">
        <v>10000</v>
      </c>
      <c r="FM258">
        <v>10000</v>
      </c>
      <c r="FN258">
        <v>0</v>
      </c>
      <c r="FO258">
        <v>0</v>
      </c>
      <c r="FP258">
        <v>0</v>
      </c>
      <c r="FQ258">
        <v>0</v>
      </c>
      <c r="FR258">
        <v>0</v>
      </c>
      <c r="FS258">
        <v>0</v>
      </c>
      <c r="FT258">
        <v>0</v>
      </c>
      <c r="FU258">
        <v>0</v>
      </c>
      <c r="FV258">
        <v>0</v>
      </c>
      <c r="FW258">
        <v>0</v>
      </c>
      <c r="FX258">
        <v>0</v>
      </c>
      <c r="FY258">
        <v>0</v>
      </c>
      <c r="FZ258">
        <v>0</v>
      </c>
      <c r="GA258">
        <v>0</v>
      </c>
      <c r="GB258">
        <v>0</v>
      </c>
      <c r="GC258">
        <v>0</v>
      </c>
      <c r="GD258">
        <v>0</v>
      </c>
      <c r="GE258">
        <v>0</v>
      </c>
      <c r="GF258">
        <v>0</v>
      </c>
      <c r="GG258">
        <v>0</v>
      </c>
      <c r="GH258">
        <v>0</v>
      </c>
      <c r="GI258">
        <v>0</v>
      </c>
      <c r="GJ258">
        <v>0</v>
      </c>
      <c r="GK258">
        <v>0</v>
      </c>
      <c r="GL258">
        <v>0</v>
      </c>
      <c r="GM258">
        <v>0</v>
      </c>
      <c r="GN258">
        <v>0</v>
      </c>
      <c r="GO258">
        <v>0</v>
      </c>
      <c r="GP258">
        <v>0</v>
      </c>
      <c r="GQ258">
        <v>0</v>
      </c>
      <c r="GR258">
        <v>0</v>
      </c>
      <c r="GS258">
        <v>0</v>
      </c>
      <c r="GT258">
        <v>0</v>
      </c>
      <c r="GU258">
        <v>0</v>
      </c>
      <c r="GV258">
        <v>0</v>
      </c>
      <c r="GW258">
        <v>0</v>
      </c>
      <c r="GX258">
        <v>0</v>
      </c>
      <c r="GY258">
        <v>0</v>
      </c>
      <c r="GZ258">
        <v>0</v>
      </c>
      <c r="HA258">
        <v>0</v>
      </c>
      <c r="HB258">
        <v>0</v>
      </c>
      <c r="HC258">
        <v>0</v>
      </c>
      <c r="HD258">
        <v>0</v>
      </c>
      <c r="HE258">
        <v>0</v>
      </c>
      <c r="HF258">
        <v>0</v>
      </c>
      <c r="HG258">
        <v>0</v>
      </c>
      <c r="HH258">
        <v>0</v>
      </c>
      <c r="HI258">
        <v>0</v>
      </c>
      <c r="HJ258">
        <v>0</v>
      </c>
      <c r="HK258">
        <v>0</v>
      </c>
      <c r="HL258">
        <v>0</v>
      </c>
      <c r="HM258">
        <v>0</v>
      </c>
      <c r="HN258">
        <v>0</v>
      </c>
      <c r="HO258">
        <v>0</v>
      </c>
      <c r="HP258">
        <v>0</v>
      </c>
      <c r="HQ258">
        <v>0</v>
      </c>
      <c r="HR258">
        <v>0</v>
      </c>
      <c r="HS258">
        <v>0</v>
      </c>
      <c r="HT258">
        <v>0</v>
      </c>
      <c r="HU258">
        <v>0</v>
      </c>
      <c r="HV258">
        <v>0</v>
      </c>
      <c r="HW258">
        <v>0</v>
      </c>
      <c r="HX258">
        <v>0</v>
      </c>
      <c r="HY258">
        <v>0</v>
      </c>
      <c r="HZ258">
        <v>0</v>
      </c>
      <c r="IA258">
        <v>0</v>
      </c>
      <c r="IB258">
        <v>0</v>
      </c>
      <c r="IC258">
        <v>0</v>
      </c>
      <c r="ID258">
        <v>0</v>
      </c>
      <c r="IE258">
        <v>0</v>
      </c>
      <c r="IF258">
        <v>0</v>
      </c>
      <c r="IG258">
        <v>0</v>
      </c>
      <c r="IH258">
        <v>0</v>
      </c>
      <c r="II258">
        <v>0</v>
      </c>
      <c r="IJ258">
        <v>0</v>
      </c>
      <c r="IK258">
        <v>0</v>
      </c>
    </row>
    <row r="259" spans="1:245" hidden="1">
      <c r="A259" s="340"/>
      <c r="B259" t="s">
        <v>944</v>
      </c>
      <c r="F259">
        <v>1</v>
      </c>
      <c r="H259">
        <v>22</v>
      </c>
      <c r="J259" t="str">
        <f t="shared" si="12"/>
        <v>SDH200122</v>
      </c>
      <c r="K259">
        <v>415</v>
      </c>
      <c r="M259" s="340"/>
      <c r="N259" t="s">
        <v>944</v>
      </c>
      <c r="O259">
        <v>1</v>
      </c>
      <c r="P259">
        <v>22</v>
      </c>
      <c r="Q259" s="183" t="str">
        <f t="shared" si="13"/>
        <v>SDH200122</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10000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V259">
        <v>0</v>
      </c>
      <c r="DW259">
        <v>0</v>
      </c>
      <c r="DX259">
        <v>0</v>
      </c>
      <c r="DY259" s="131"/>
      <c r="DZ259" s="340"/>
      <c r="EA259" t="s">
        <v>944</v>
      </c>
      <c r="EB259">
        <v>1</v>
      </c>
      <c r="EC259">
        <v>22</v>
      </c>
      <c r="ED259" s="183" t="str">
        <f t="shared" si="14"/>
        <v>SDH200122</v>
      </c>
      <c r="EE259">
        <v>10000</v>
      </c>
      <c r="EF259">
        <v>10000</v>
      </c>
      <c r="EG259">
        <v>10000</v>
      </c>
      <c r="EH259">
        <v>10000</v>
      </c>
      <c r="EI259">
        <v>10000</v>
      </c>
      <c r="EJ259">
        <v>10000</v>
      </c>
      <c r="EK259">
        <v>10000</v>
      </c>
      <c r="EL259">
        <v>10000</v>
      </c>
      <c r="EM259">
        <v>10000</v>
      </c>
      <c r="EN259">
        <v>10000</v>
      </c>
      <c r="EO259">
        <v>10000</v>
      </c>
      <c r="EP259">
        <v>10000</v>
      </c>
      <c r="EQ259">
        <v>10000</v>
      </c>
      <c r="ER259">
        <v>10000</v>
      </c>
      <c r="ES259">
        <v>10000</v>
      </c>
      <c r="ET259">
        <v>10000</v>
      </c>
      <c r="EU259">
        <v>10000</v>
      </c>
      <c r="EV259">
        <v>10000</v>
      </c>
      <c r="EW259">
        <v>10000</v>
      </c>
      <c r="EX259">
        <v>10000</v>
      </c>
      <c r="EY259">
        <v>10000</v>
      </c>
      <c r="EZ259">
        <v>10000</v>
      </c>
      <c r="FA259">
        <v>10000</v>
      </c>
      <c r="FB259">
        <v>10000</v>
      </c>
      <c r="FC259">
        <v>10000</v>
      </c>
      <c r="FD259">
        <v>10000</v>
      </c>
      <c r="FE259">
        <v>10000</v>
      </c>
      <c r="FF259">
        <v>10000</v>
      </c>
      <c r="FG259">
        <v>10000</v>
      </c>
      <c r="FH259">
        <v>10000</v>
      </c>
      <c r="FI259">
        <v>10000</v>
      </c>
      <c r="FJ259">
        <v>10000</v>
      </c>
      <c r="FK259">
        <v>10000</v>
      </c>
      <c r="FL259">
        <v>10000</v>
      </c>
      <c r="FM259">
        <v>10000</v>
      </c>
      <c r="FN259">
        <v>0</v>
      </c>
      <c r="FO259">
        <v>0</v>
      </c>
      <c r="FP259">
        <v>0</v>
      </c>
      <c r="FQ259">
        <v>0</v>
      </c>
      <c r="FR259">
        <v>0</v>
      </c>
      <c r="FS259">
        <v>0</v>
      </c>
      <c r="FT259">
        <v>0</v>
      </c>
      <c r="FU259">
        <v>0</v>
      </c>
      <c r="FV259">
        <v>0</v>
      </c>
      <c r="FW259">
        <v>0</v>
      </c>
      <c r="FX259">
        <v>0</v>
      </c>
      <c r="FY259">
        <v>0</v>
      </c>
      <c r="FZ259">
        <v>0</v>
      </c>
      <c r="GA259">
        <v>0</v>
      </c>
      <c r="GB259">
        <v>0</v>
      </c>
      <c r="GC259">
        <v>0</v>
      </c>
      <c r="GD259">
        <v>0</v>
      </c>
      <c r="GE259">
        <v>0</v>
      </c>
      <c r="GF259">
        <v>0</v>
      </c>
      <c r="GG259">
        <v>0</v>
      </c>
      <c r="GH259">
        <v>0</v>
      </c>
      <c r="GI259">
        <v>0</v>
      </c>
      <c r="GJ259">
        <v>0</v>
      </c>
      <c r="GK259">
        <v>0</v>
      </c>
      <c r="GL259">
        <v>0</v>
      </c>
      <c r="GM259">
        <v>0</v>
      </c>
      <c r="GN259">
        <v>0</v>
      </c>
      <c r="GO259">
        <v>0</v>
      </c>
      <c r="GP259">
        <v>0</v>
      </c>
      <c r="GQ259">
        <v>0</v>
      </c>
      <c r="GR259">
        <v>0</v>
      </c>
      <c r="GS259">
        <v>0</v>
      </c>
      <c r="GT259">
        <v>0</v>
      </c>
      <c r="GU259">
        <v>0</v>
      </c>
      <c r="GV259">
        <v>0</v>
      </c>
      <c r="GW259">
        <v>0</v>
      </c>
      <c r="GX259">
        <v>0</v>
      </c>
      <c r="GY259">
        <v>0</v>
      </c>
      <c r="GZ259">
        <v>0</v>
      </c>
      <c r="HA259">
        <v>0</v>
      </c>
      <c r="HB259">
        <v>0</v>
      </c>
      <c r="HC259">
        <v>0</v>
      </c>
      <c r="HD259">
        <v>0</v>
      </c>
      <c r="HE259">
        <v>0</v>
      </c>
      <c r="HF259">
        <v>0</v>
      </c>
      <c r="HG259">
        <v>0</v>
      </c>
      <c r="HH259">
        <v>0</v>
      </c>
      <c r="HI259">
        <v>0</v>
      </c>
      <c r="HJ259">
        <v>0</v>
      </c>
      <c r="HK259">
        <v>0</v>
      </c>
      <c r="HL259">
        <v>0</v>
      </c>
      <c r="HM259">
        <v>0</v>
      </c>
      <c r="HN259">
        <v>0</v>
      </c>
      <c r="HO259">
        <v>0</v>
      </c>
      <c r="HP259">
        <v>0</v>
      </c>
      <c r="HQ259">
        <v>0</v>
      </c>
      <c r="HR259">
        <v>0</v>
      </c>
      <c r="HS259">
        <v>0</v>
      </c>
      <c r="HT259">
        <v>0</v>
      </c>
      <c r="HU259">
        <v>0</v>
      </c>
      <c r="HV259">
        <v>0</v>
      </c>
      <c r="HW259">
        <v>0</v>
      </c>
      <c r="HX259">
        <v>0</v>
      </c>
      <c r="HY259">
        <v>0</v>
      </c>
      <c r="HZ259">
        <v>0</v>
      </c>
      <c r="IA259">
        <v>0</v>
      </c>
      <c r="IB259">
        <v>0</v>
      </c>
      <c r="IC259">
        <v>0</v>
      </c>
      <c r="ID259">
        <v>0</v>
      </c>
      <c r="IE259">
        <v>0</v>
      </c>
      <c r="IF259">
        <v>0</v>
      </c>
      <c r="IG259">
        <v>0</v>
      </c>
      <c r="IH259">
        <v>0</v>
      </c>
      <c r="II259">
        <v>0</v>
      </c>
      <c r="IJ259">
        <v>0</v>
      </c>
      <c r="IK259">
        <v>0</v>
      </c>
    </row>
    <row r="260" spans="1:245" hidden="1">
      <c r="A260" s="340"/>
      <c r="B260" t="s">
        <v>944</v>
      </c>
      <c r="F260">
        <v>1</v>
      </c>
      <c r="H260">
        <v>23</v>
      </c>
      <c r="J260" t="str">
        <f t="shared" si="12"/>
        <v>SDH200123</v>
      </c>
      <c r="K260">
        <v>415</v>
      </c>
      <c r="M260" s="340"/>
      <c r="N260" t="s">
        <v>944</v>
      </c>
      <c r="O260">
        <v>1</v>
      </c>
      <c r="P260">
        <v>23</v>
      </c>
      <c r="Q260" s="183" t="str">
        <f t="shared" si="13"/>
        <v>SDH200123</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c r="AZ260">
        <v>10000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0</v>
      </c>
      <c r="DK260">
        <v>0</v>
      </c>
      <c r="DL260">
        <v>0</v>
      </c>
      <c r="DM260">
        <v>0</v>
      </c>
      <c r="DN260">
        <v>0</v>
      </c>
      <c r="DO260">
        <v>0</v>
      </c>
      <c r="DP260">
        <v>0</v>
      </c>
      <c r="DQ260">
        <v>0</v>
      </c>
      <c r="DR260">
        <v>0</v>
      </c>
      <c r="DS260">
        <v>0</v>
      </c>
      <c r="DT260">
        <v>0</v>
      </c>
      <c r="DU260">
        <v>0</v>
      </c>
      <c r="DV260">
        <v>0</v>
      </c>
      <c r="DW260">
        <v>0</v>
      </c>
      <c r="DX260">
        <v>0</v>
      </c>
      <c r="DY260" s="131"/>
      <c r="DZ260" s="340"/>
      <c r="EA260" t="s">
        <v>944</v>
      </c>
      <c r="EB260">
        <v>1</v>
      </c>
      <c r="EC260">
        <v>23</v>
      </c>
      <c r="ED260" s="183" t="str">
        <f t="shared" si="14"/>
        <v>SDH200123</v>
      </c>
      <c r="EE260">
        <v>10000</v>
      </c>
      <c r="EF260">
        <v>10000</v>
      </c>
      <c r="EG260">
        <v>10000</v>
      </c>
      <c r="EH260">
        <v>10000</v>
      </c>
      <c r="EI260">
        <v>10000</v>
      </c>
      <c r="EJ260">
        <v>10000</v>
      </c>
      <c r="EK260">
        <v>10000</v>
      </c>
      <c r="EL260">
        <v>10000</v>
      </c>
      <c r="EM260">
        <v>10000</v>
      </c>
      <c r="EN260">
        <v>10000</v>
      </c>
      <c r="EO260">
        <v>10000</v>
      </c>
      <c r="EP260">
        <v>10000</v>
      </c>
      <c r="EQ260">
        <v>10000</v>
      </c>
      <c r="ER260">
        <v>10000</v>
      </c>
      <c r="ES260">
        <v>10000</v>
      </c>
      <c r="ET260">
        <v>10000</v>
      </c>
      <c r="EU260">
        <v>10000</v>
      </c>
      <c r="EV260">
        <v>10000</v>
      </c>
      <c r="EW260">
        <v>10000</v>
      </c>
      <c r="EX260">
        <v>10000</v>
      </c>
      <c r="EY260">
        <v>10000</v>
      </c>
      <c r="EZ260">
        <v>10000</v>
      </c>
      <c r="FA260">
        <v>10000</v>
      </c>
      <c r="FB260">
        <v>10000</v>
      </c>
      <c r="FC260">
        <v>10000</v>
      </c>
      <c r="FD260">
        <v>10000</v>
      </c>
      <c r="FE260">
        <v>10000</v>
      </c>
      <c r="FF260">
        <v>10000</v>
      </c>
      <c r="FG260">
        <v>10000</v>
      </c>
      <c r="FH260">
        <v>10000</v>
      </c>
      <c r="FI260">
        <v>10000</v>
      </c>
      <c r="FJ260">
        <v>10000</v>
      </c>
      <c r="FK260">
        <v>10000</v>
      </c>
      <c r="FL260">
        <v>10000</v>
      </c>
      <c r="FM260">
        <v>10000</v>
      </c>
      <c r="FN260">
        <v>0</v>
      </c>
      <c r="FO260">
        <v>0</v>
      </c>
      <c r="FP260">
        <v>0</v>
      </c>
      <c r="FQ260">
        <v>0</v>
      </c>
      <c r="FR260">
        <v>0</v>
      </c>
      <c r="FS260">
        <v>0</v>
      </c>
      <c r="FT260">
        <v>0</v>
      </c>
      <c r="FU260">
        <v>0</v>
      </c>
      <c r="FV260">
        <v>0</v>
      </c>
      <c r="FW260">
        <v>0</v>
      </c>
      <c r="FX260">
        <v>0</v>
      </c>
      <c r="FY260">
        <v>0</v>
      </c>
      <c r="FZ260">
        <v>0</v>
      </c>
      <c r="GA260">
        <v>0</v>
      </c>
      <c r="GB260">
        <v>0</v>
      </c>
      <c r="GC260">
        <v>0</v>
      </c>
      <c r="GD260">
        <v>0</v>
      </c>
      <c r="GE260">
        <v>0</v>
      </c>
      <c r="GF260">
        <v>0</v>
      </c>
      <c r="GG260">
        <v>0</v>
      </c>
      <c r="GH260">
        <v>0</v>
      </c>
      <c r="GI260">
        <v>0</v>
      </c>
      <c r="GJ260">
        <v>0</v>
      </c>
      <c r="GK260">
        <v>0</v>
      </c>
      <c r="GL260">
        <v>0</v>
      </c>
      <c r="GM260">
        <v>0</v>
      </c>
      <c r="GN260">
        <v>0</v>
      </c>
      <c r="GO260">
        <v>0</v>
      </c>
      <c r="GP260">
        <v>0</v>
      </c>
      <c r="GQ260">
        <v>0</v>
      </c>
      <c r="GR260">
        <v>0</v>
      </c>
      <c r="GS260">
        <v>0</v>
      </c>
      <c r="GT260">
        <v>0</v>
      </c>
      <c r="GU260">
        <v>0</v>
      </c>
      <c r="GV260">
        <v>0</v>
      </c>
      <c r="GW260">
        <v>0</v>
      </c>
      <c r="GX260">
        <v>0</v>
      </c>
      <c r="GY260">
        <v>0</v>
      </c>
      <c r="GZ260">
        <v>0</v>
      </c>
      <c r="HA260">
        <v>0</v>
      </c>
      <c r="HB260">
        <v>0</v>
      </c>
      <c r="HC260">
        <v>0</v>
      </c>
      <c r="HD260">
        <v>0</v>
      </c>
      <c r="HE260">
        <v>0</v>
      </c>
      <c r="HF260">
        <v>0</v>
      </c>
      <c r="HG260">
        <v>0</v>
      </c>
      <c r="HH260">
        <v>0</v>
      </c>
      <c r="HI260">
        <v>0</v>
      </c>
      <c r="HJ260">
        <v>0</v>
      </c>
      <c r="HK260">
        <v>0</v>
      </c>
      <c r="HL260">
        <v>0</v>
      </c>
      <c r="HM260">
        <v>0</v>
      </c>
      <c r="HN260">
        <v>0</v>
      </c>
      <c r="HO260">
        <v>0</v>
      </c>
      <c r="HP260">
        <v>0</v>
      </c>
      <c r="HQ260">
        <v>0</v>
      </c>
      <c r="HR260">
        <v>0</v>
      </c>
      <c r="HS260">
        <v>0</v>
      </c>
      <c r="HT260">
        <v>0</v>
      </c>
      <c r="HU260">
        <v>0</v>
      </c>
      <c r="HV260">
        <v>0</v>
      </c>
      <c r="HW260">
        <v>0</v>
      </c>
      <c r="HX260">
        <v>0</v>
      </c>
      <c r="HY260">
        <v>0</v>
      </c>
      <c r="HZ260">
        <v>0</v>
      </c>
      <c r="IA260">
        <v>0</v>
      </c>
      <c r="IB260">
        <v>0</v>
      </c>
      <c r="IC260">
        <v>0</v>
      </c>
      <c r="ID260">
        <v>0</v>
      </c>
      <c r="IE260">
        <v>0</v>
      </c>
      <c r="IF260">
        <v>0</v>
      </c>
      <c r="IG260">
        <v>0</v>
      </c>
      <c r="IH260">
        <v>0</v>
      </c>
      <c r="II260">
        <v>0</v>
      </c>
      <c r="IJ260">
        <v>0</v>
      </c>
      <c r="IK260">
        <v>0</v>
      </c>
    </row>
    <row r="261" spans="1:245" hidden="1">
      <c r="A261" s="340"/>
      <c r="B261" t="s">
        <v>944</v>
      </c>
      <c r="F261">
        <v>1</v>
      </c>
      <c r="H261">
        <v>24</v>
      </c>
      <c r="J261" t="str">
        <f t="shared" si="12"/>
        <v>SDH200124</v>
      </c>
      <c r="K261">
        <v>415</v>
      </c>
      <c r="M261" s="340"/>
      <c r="N261" t="s">
        <v>944</v>
      </c>
      <c r="O261">
        <v>1</v>
      </c>
      <c r="P261">
        <v>24</v>
      </c>
      <c r="Q261" s="183" t="str">
        <f t="shared" si="13"/>
        <v>SDH200124</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10000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0</v>
      </c>
      <c r="DV261">
        <v>0</v>
      </c>
      <c r="DW261">
        <v>0</v>
      </c>
      <c r="DX261">
        <v>0</v>
      </c>
      <c r="DY261" s="131"/>
      <c r="DZ261" s="340"/>
      <c r="EA261" t="s">
        <v>944</v>
      </c>
      <c r="EB261">
        <v>1</v>
      </c>
      <c r="EC261">
        <v>24</v>
      </c>
      <c r="ED261" s="183" t="str">
        <f t="shared" si="14"/>
        <v>SDH200124</v>
      </c>
      <c r="EE261">
        <v>10000</v>
      </c>
      <c r="EF261">
        <v>10000</v>
      </c>
      <c r="EG261">
        <v>10000</v>
      </c>
      <c r="EH261">
        <v>10000</v>
      </c>
      <c r="EI261">
        <v>10000</v>
      </c>
      <c r="EJ261">
        <v>10000</v>
      </c>
      <c r="EK261">
        <v>10000</v>
      </c>
      <c r="EL261">
        <v>10000</v>
      </c>
      <c r="EM261">
        <v>10000</v>
      </c>
      <c r="EN261">
        <v>10000</v>
      </c>
      <c r="EO261">
        <v>10000</v>
      </c>
      <c r="EP261">
        <v>10000</v>
      </c>
      <c r="EQ261">
        <v>10000</v>
      </c>
      <c r="ER261">
        <v>10000</v>
      </c>
      <c r="ES261">
        <v>10000</v>
      </c>
      <c r="ET261">
        <v>10000</v>
      </c>
      <c r="EU261">
        <v>10000</v>
      </c>
      <c r="EV261">
        <v>10000</v>
      </c>
      <c r="EW261">
        <v>10000</v>
      </c>
      <c r="EX261">
        <v>10000</v>
      </c>
      <c r="EY261">
        <v>10000</v>
      </c>
      <c r="EZ261">
        <v>10000</v>
      </c>
      <c r="FA261">
        <v>10000</v>
      </c>
      <c r="FB261">
        <v>10000</v>
      </c>
      <c r="FC261">
        <v>10000</v>
      </c>
      <c r="FD261">
        <v>10000</v>
      </c>
      <c r="FE261">
        <v>10000</v>
      </c>
      <c r="FF261">
        <v>10000</v>
      </c>
      <c r="FG261">
        <v>10000</v>
      </c>
      <c r="FH261">
        <v>10000</v>
      </c>
      <c r="FI261">
        <v>10000</v>
      </c>
      <c r="FJ261">
        <v>10000</v>
      </c>
      <c r="FK261">
        <v>10000</v>
      </c>
      <c r="FL261">
        <v>10000</v>
      </c>
      <c r="FM261">
        <v>10000</v>
      </c>
      <c r="FN261">
        <v>0</v>
      </c>
      <c r="FO261">
        <v>0</v>
      </c>
      <c r="FP261">
        <v>0</v>
      </c>
      <c r="FQ261">
        <v>0</v>
      </c>
      <c r="FR261">
        <v>0</v>
      </c>
      <c r="FS261">
        <v>0</v>
      </c>
      <c r="FT261">
        <v>0</v>
      </c>
      <c r="FU261">
        <v>0</v>
      </c>
      <c r="FV261">
        <v>0</v>
      </c>
      <c r="FW261">
        <v>0</v>
      </c>
      <c r="FX261">
        <v>0</v>
      </c>
      <c r="FY261">
        <v>0</v>
      </c>
      <c r="FZ261">
        <v>0</v>
      </c>
      <c r="GA261">
        <v>0</v>
      </c>
      <c r="GB261">
        <v>0</v>
      </c>
      <c r="GC261">
        <v>0</v>
      </c>
      <c r="GD261">
        <v>0</v>
      </c>
      <c r="GE261">
        <v>0</v>
      </c>
      <c r="GF261">
        <v>0</v>
      </c>
      <c r="GG261">
        <v>0</v>
      </c>
      <c r="GH261">
        <v>0</v>
      </c>
      <c r="GI261">
        <v>0</v>
      </c>
      <c r="GJ261">
        <v>0</v>
      </c>
      <c r="GK261">
        <v>0</v>
      </c>
      <c r="GL261">
        <v>0</v>
      </c>
      <c r="GM261">
        <v>0</v>
      </c>
      <c r="GN261">
        <v>0</v>
      </c>
      <c r="GO261">
        <v>0</v>
      </c>
      <c r="GP261">
        <v>0</v>
      </c>
      <c r="GQ261">
        <v>0</v>
      </c>
      <c r="GR261">
        <v>0</v>
      </c>
      <c r="GS261">
        <v>0</v>
      </c>
      <c r="GT261">
        <v>0</v>
      </c>
      <c r="GU261">
        <v>0</v>
      </c>
      <c r="GV261">
        <v>0</v>
      </c>
      <c r="GW261">
        <v>0</v>
      </c>
      <c r="GX261">
        <v>0</v>
      </c>
      <c r="GY261">
        <v>0</v>
      </c>
      <c r="GZ261">
        <v>0</v>
      </c>
      <c r="HA261">
        <v>0</v>
      </c>
      <c r="HB261">
        <v>0</v>
      </c>
      <c r="HC261">
        <v>0</v>
      </c>
      <c r="HD261">
        <v>0</v>
      </c>
      <c r="HE261">
        <v>0</v>
      </c>
      <c r="HF261">
        <v>0</v>
      </c>
      <c r="HG261">
        <v>0</v>
      </c>
      <c r="HH261">
        <v>0</v>
      </c>
      <c r="HI261">
        <v>0</v>
      </c>
      <c r="HJ261">
        <v>0</v>
      </c>
      <c r="HK261">
        <v>0</v>
      </c>
      <c r="HL261">
        <v>0</v>
      </c>
      <c r="HM261">
        <v>0</v>
      </c>
      <c r="HN261">
        <v>0</v>
      </c>
      <c r="HO261">
        <v>0</v>
      </c>
      <c r="HP261">
        <v>0</v>
      </c>
      <c r="HQ261">
        <v>0</v>
      </c>
      <c r="HR261">
        <v>0</v>
      </c>
      <c r="HS261">
        <v>0</v>
      </c>
      <c r="HT261">
        <v>0</v>
      </c>
      <c r="HU261">
        <v>0</v>
      </c>
      <c r="HV261">
        <v>0</v>
      </c>
      <c r="HW261">
        <v>0</v>
      </c>
      <c r="HX261">
        <v>0</v>
      </c>
      <c r="HY261">
        <v>0</v>
      </c>
      <c r="HZ261">
        <v>0</v>
      </c>
      <c r="IA261">
        <v>0</v>
      </c>
      <c r="IB261">
        <v>0</v>
      </c>
      <c r="IC261">
        <v>0</v>
      </c>
      <c r="ID261">
        <v>0</v>
      </c>
      <c r="IE261">
        <v>0</v>
      </c>
      <c r="IF261">
        <v>0</v>
      </c>
      <c r="IG261">
        <v>0</v>
      </c>
      <c r="IH261">
        <v>0</v>
      </c>
      <c r="II261">
        <v>0</v>
      </c>
      <c r="IJ261">
        <v>0</v>
      </c>
      <c r="IK261">
        <v>0</v>
      </c>
    </row>
    <row r="262" spans="1:245" hidden="1">
      <c r="A262" s="340"/>
      <c r="B262" t="s">
        <v>944</v>
      </c>
      <c r="F262">
        <v>1</v>
      </c>
      <c r="H262">
        <v>25</v>
      </c>
      <c r="J262" t="str">
        <f t="shared" si="12"/>
        <v>SDH200125</v>
      </c>
      <c r="K262">
        <v>420</v>
      </c>
      <c r="M262" s="340"/>
      <c r="N262" t="s">
        <v>944</v>
      </c>
      <c r="O262">
        <v>1</v>
      </c>
      <c r="P262">
        <v>25</v>
      </c>
      <c r="Q262" s="183" t="str">
        <f t="shared" si="13"/>
        <v>SDH200125</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10000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0</v>
      </c>
      <c r="DQ262">
        <v>0</v>
      </c>
      <c r="DR262">
        <v>0</v>
      </c>
      <c r="DS262">
        <v>0</v>
      </c>
      <c r="DT262">
        <v>0</v>
      </c>
      <c r="DU262">
        <v>0</v>
      </c>
      <c r="DV262">
        <v>0</v>
      </c>
      <c r="DW262">
        <v>0</v>
      </c>
      <c r="DX262">
        <v>0</v>
      </c>
      <c r="DY262" s="131"/>
      <c r="DZ262" s="340"/>
      <c r="EA262" t="s">
        <v>944</v>
      </c>
      <c r="EB262">
        <v>1</v>
      </c>
      <c r="EC262">
        <v>25</v>
      </c>
      <c r="ED262" s="183" t="str">
        <f t="shared" si="14"/>
        <v>SDH200125</v>
      </c>
      <c r="EE262">
        <v>10000</v>
      </c>
      <c r="EF262">
        <v>10000</v>
      </c>
      <c r="EG262">
        <v>10000</v>
      </c>
      <c r="EH262">
        <v>10000</v>
      </c>
      <c r="EI262">
        <v>10000</v>
      </c>
      <c r="EJ262">
        <v>10000</v>
      </c>
      <c r="EK262">
        <v>10000</v>
      </c>
      <c r="EL262">
        <v>10000</v>
      </c>
      <c r="EM262">
        <v>10000</v>
      </c>
      <c r="EN262">
        <v>10000</v>
      </c>
      <c r="EO262">
        <v>10000</v>
      </c>
      <c r="EP262">
        <v>10000</v>
      </c>
      <c r="EQ262">
        <v>10000</v>
      </c>
      <c r="ER262">
        <v>10000</v>
      </c>
      <c r="ES262">
        <v>10000</v>
      </c>
      <c r="ET262">
        <v>10000</v>
      </c>
      <c r="EU262">
        <v>10000</v>
      </c>
      <c r="EV262">
        <v>10000</v>
      </c>
      <c r="EW262">
        <v>10000</v>
      </c>
      <c r="EX262">
        <v>10000</v>
      </c>
      <c r="EY262">
        <v>10000</v>
      </c>
      <c r="EZ262">
        <v>10000</v>
      </c>
      <c r="FA262">
        <v>10000</v>
      </c>
      <c r="FB262">
        <v>10000</v>
      </c>
      <c r="FC262">
        <v>10000</v>
      </c>
      <c r="FD262">
        <v>10000</v>
      </c>
      <c r="FE262">
        <v>10000</v>
      </c>
      <c r="FF262">
        <v>10000</v>
      </c>
      <c r="FG262">
        <v>10000</v>
      </c>
      <c r="FH262">
        <v>10000</v>
      </c>
      <c r="FI262">
        <v>10000</v>
      </c>
      <c r="FJ262">
        <v>10000</v>
      </c>
      <c r="FK262">
        <v>10000</v>
      </c>
      <c r="FL262">
        <v>10000</v>
      </c>
      <c r="FM262">
        <v>10000</v>
      </c>
      <c r="FN262">
        <v>0</v>
      </c>
      <c r="FO262">
        <v>0</v>
      </c>
      <c r="FP262">
        <v>0</v>
      </c>
      <c r="FQ262">
        <v>0</v>
      </c>
      <c r="FR262">
        <v>0</v>
      </c>
      <c r="FS262">
        <v>0</v>
      </c>
      <c r="FT262">
        <v>0</v>
      </c>
      <c r="FU262">
        <v>0</v>
      </c>
      <c r="FV262">
        <v>0</v>
      </c>
      <c r="FW262">
        <v>0</v>
      </c>
      <c r="FX262">
        <v>0</v>
      </c>
      <c r="FY262">
        <v>0</v>
      </c>
      <c r="FZ262">
        <v>0</v>
      </c>
      <c r="GA262">
        <v>0</v>
      </c>
      <c r="GB262">
        <v>0</v>
      </c>
      <c r="GC262">
        <v>0</v>
      </c>
      <c r="GD262">
        <v>0</v>
      </c>
      <c r="GE262">
        <v>0</v>
      </c>
      <c r="GF262">
        <v>0</v>
      </c>
      <c r="GG262">
        <v>0</v>
      </c>
      <c r="GH262">
        <v>0</v>
      </c>
      <c r="GI262">
        <v>0</v>
      </c>
      <c r="GJ262">
        <v>0</v>
      </c>
      <c r="GK262">
        <v>0</v>
      </c>
      <c r="GL262">
        <v>0</v>
      </c>
      <c r="GM262">
        <v>0</v>
      </c>
      <c r="GN262">
        <v>0</v>
      </c>
      <c r="GO262">
        <v>0</v>
      </c>
      <c r="GP262">
        <v>0</v>
      </c>
      <c r="GQ262">
        <v>0</v>
      </c>
      <c r="GR262">
        <v>0</v>
      </c>
      <c r="GS262">
        <v>0</v>
      </c>
      <c r="GT262">
        <v>0</v>
      </c>
      <c r="GU262">
        <v>0</v>
      </c>
      <c r="GV262">
        <v>0</v>
      </c>
      <c r="GW262">
        <v>0</v>
      </c>
      <c r="GX262">
        <v>0</v>
      </c>
      <c r="GY262">
        <v>0</v>
      </c>
      <c r="GZ262">
        <v>0</v>
      </c>
      <c r="HA262">
        <v>0</v>
      </c>
      <c r="HB262">
        <v>0</v>
      </c>
      <c r="HC262">
        <v>0</v>
      </c>
      <c r="HD262">
        <v>0</v>
      </c>
      <c r="HE262">
        <v>0</v>
      </c>
      <c r="HF262">
        <v>0</v>
      </c>
      <c r="HG262">
        <v>0</v>
      </c>
      <c r="HH262">
        <v>0</v>
      </c>
      <c r="HI262">
        <v>0</v>
      </c>
      <c r="HJ262">
        <v>0</v>
      </c>
      <c r="HK262">
        <v>0</v>
      </c>
      <c r="HL262">
        <v>0</v>
      </c>
      <c r="HM262">
        <v>0</v>
      </c>
      <c r="HN262">
        <v>0</v>
      </c>
      <c r="HO262">
        <v>0</v>
      </c>
      <c r="HP262">
        <v>0</v>
      </c>
      <c r="HQ262">
        <v>0</v>
      </c>
      <c r="HR262">
        <v>0</v>
      </c>
      <c r="HS262">
        <v>0</v>
      </c>
      <c r="HT262">
        <v>0</v>
      </c>
      <c r="HU262">
        <v>0</v>
      </c>
      <c r="HV262">
        <v>0</v>
      </c>
      <c r="HW262">
        <v>0</v>
      </c>
      <c r="HX262">
        <v>0</v>
      </c>
      <c r="HY262">
        <v>0</v>
      </c>
      <c r="HZ262">
        <v>0</v>
      </c>
      <c r="IA262">
        <v>0</v>
      </c>
      <c r="IB262">
        <v>0</v>
      </c>
      <c r="IC262">
        <v>0</v>
      </c>
      <c r="ID262">
        <v>0</v>
      </c>
      <c r="IE262">
        <v>0</v>
      </c>
      <c r="IF262">
        <v>0</v>
      </c>
      <c r="IG262">
        <v>0</v>
      </c>
      <c r="IH262">
        <v>0</v>
      </c>
      <c r="II262">
        <v>0</v>
      </c>
      <c r="IJ262">
        <v>0</v>
      </c>
      <c r="IK262">
        <v>0</v>
      </c>
    </row>
    <row r="263" spans="1:245" hidden="1">
      <c r="A263" s="340"/>
      <c r="B263" t="s">
        <v>944</v>
      </c>
      <c r="F263">
        <v>1</v>
      </c>
      <c r="H263">
        <v>26</v>
      </c>
      <c r="J263" t="str">
        <f t="shared" si="12"/>
        <v>SDH200126</v>
      </c>
      <c r="K263">
        <v>420</v>
      </c>
      <c r="M263" s="340"/>
      <c r="N263" t="s">
        <v>944</v>
      </c>
      <c r="O263">
        <v>1</v>
      </c>
      <c r="P263">
        <v>26</v>
      </c>
      <c r="Q263" s="183" t="str">
        <f t="shared" si="13"/>
        <v>SDH200126</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10000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V263">
        <v>0</v>
      </c>
      <c r="DW263">
        <v>0</v>
      </c>
      <c r="DX263">
        <v>0</v>
      </c>
      <c r="DY263" s="131"/>
      <c r="DZ263" s="340"/>
      <c r="EA263" t="s">
        <v>944</v>
      </c>
      <c r="EB263">
        <v>1</v>
      </c>
      <c r="EC263">
        <v>26</v>
      </c>
      <c r="ED263" s="183" t="str">
        <f t="shared" si="14"/>
        <v>SDH200126</v>
      </c>
      <c r="EE263">
        <v>10000</v>
      </c>
      <c r="EF263">
        <v>10000</v>
      </c>
      <c r="EG263">
        <v>10000</v>
      </c>
      <c r="EH263">
        <v>10000</v>
      </c>
      <c r="EI263">
        <v>10000</v>
      </c>
      <c r="EJ263">
        <v>10000</v>
      </c>
      <c r="EK263">
        <v>10000</v>
      </c>
      <c r="EL263">
        <v>10000</v>
      </c>
      <c r="EM263">
        <v>10000</v>
      </c>
      <c r="EN263">
        <v>10000</v>
      </c>
      <c r="EO263">
        <v>10000</v>
      </c>
      <c r="EP263">
        <v>10000</v>
      </c>
      <c r="EQ263">
        <v>10000</v>
      </c>
      <c r="ER263">
        <v>10000</v>
      </c>
      <c r="ES263">
        <v>10000</v>
      </c>
      <c r="ET263">
        <v>10000</v>
      </c>
      <c r="EU263">
        <v>10000</v>
      </c>
      <c r="EV263">
        <v>10000</v>
      </c>
      <c r="EW263">
        <v>10000</v>
      </c>
      <c r="EX263">
        <v>10000</v>
      </c>
      <c r="EY263">
        <v>10000</v>
      </c>
      <c r="EZ263">
        <v>10000</v>
      </c>
      <c r="FA263">
        <v>10000</v>
      </c>
      <c r="FB263">
        <v>10000</v>
      </c>
      <c r="FC263">
        <v>10000</v>
      </c>
      <c r="FD263">
        <v>10000</v>
      </c>
      <c r="FE263">
        <v>10000</v>
      </c>
      <c r="FF263">
        <v>10000</v>
      </c>
      <c r="FG263">
        <v>10000</v>
      </c>
      <c r="FH263">
        <v>10000</v>
      </c>
      <c r="FI263">
        <v>10000</v>
      </c>
      <c r="FJ263">
        <v>10000</v>
      </c>
      <c r="FK263">
        <v>10000</v>
      </c>
      <c r="FL263">
        <v>10000</v>
      </c>
      <c r="FM263">
        <v>10000</v>
      </c>
      <c r="FN263">
        <v>0</v>
      </c>
      <c r="FO263">
        <v>0</v>
      </c>
      <c r="FP263">
        <v>0</v>
      </c>
      <c r="FQ263">
        <v>0</v>
      </c>
      <c r="FR263">
        <v>0</v>
      </c>
      <c r="FS263">
        <v>0</v>
      </c>
      <c r="FT263">
        <v>0</v>
      </c>
      <c r="FU263">
        <v>0</v>
      </c>
      <c r="FV263">
        <v>0</v>
      </c>
      <c r="FW263">
        <v>0</v>
      </c>
      <c r="FX263">
        <v>0</v>
      </c>
      <c r="FY263">
        <v>0</v>
      </c>
      <c r="FZ263">
        <v>0</v>
      </c>
      <c r="GA263">
        <v>0</v>
      </c>
      <c r="GB263">
        <v>0</v>
      </c>
      <c r="GC263">
        <v>0</v>
      </c>
      <c r="GD263">
        <v>0</v>
      </c>
      <c r="GE263">
        <v>0</v>
      </c>
      <c r="GF263">
        <v>0</v>
      </c>
      <c r="GG263">
        <v>0</v>
      </c>
      <c r="GH263">
        <v>0</v>
      </c>
      <c r="GI263">
        <v>0</v>
      </c>
      <c r="GJ263">
        <v>0</v>
      </c>
      <c r="GK263">
        <v>0</v>
      </c>
      <c r="GL263">
        <v>0</v>
      </c>
      <c r="GM263">
        <v>0</v>
      </c>
      <c r="GN263">
        <v>0</v>
      </c>
      <c r="GO263">
        <v>0</v>
      </c>
      <c r="GP263">
        <v>0</v>
      </c>
      <c r="GQ263">
        <v>0</v>
      </c>
      <c r="GR263">
        <v>0</v>
      </c>
      <c r="GS263">
        <v>0</v>
      </c>
      <c r="GT263">
        <v>0</v>
      </c>
      <c r="GU263">
        <v>0</v>
      </c>
      <c r="GV263">
        <v>0</v>
      </c>
      <c r="GW263">
        <v>0</v>
      </c>
      <c r="GX263">
        <v>0</v>
      </c>
      <c r="GY263">
        <v>0</v>
      </c>
      <c r="GZ263">
        <v>0</v>
      </c>
      <c r="HA263">
        <v>0</v>
      </c>
      <c r="HB263">
        <v>0</v>
      </c>
      <c r="HC263">
        <v>0</v>
      </c>
      <c r="HD263">
        <v>0</v>
      </c>
      <c r="HE263">
        <v>0</v>
      </c>
      <c r="HF263">
        <v>0</v>
      </c>
      <c r="HG263">
        <v>0</v>
      </c>
      <c r="HH263">
        <v>0</v>
      </c>
      <c r="HI263">
        <v>0</v>
      </c>
      <c r="HJ263">
        <v>0</v>
      </c>
      <c r="HK263">
        <v>0</v>
      </c>
      <c r="HL263">
        <v>0</v>
      </c>
      <c r="HM263">
        <v>0</v>
      </c>
      <c r="HN263">
        <v>0</v>
      </c>
      <c r="HO263">
        <v>0</v>
      </c>
      <c r="HP263">
        <v>0</v>
      </c>
      <c r="HQ263">
        <v>0</v>
      </c>
      <c r="HR263">
        <v>0</v>
      </c>
      <c r="HS263">
        <v>0</v>
      </c>
      <c r="HT263">
        <v>0</v>
      </c>
      <c r="HU263">
        <v>0</v>
      </c>
      <c r="HV263">
        <v>0</v>
      </c>
      <c r="HW263">
        <v>0</v>
      </c>
      <c r="HX263">
        <v>0</v>
      </c>
      <c r="HY263">
        <v>0</v>
      </c>
      <c r="HZ263">
        <v>0</v>
      </c>
      <c r="IA263">
        <v>0</v>
      </c>
      <c r="IB263">
        <v>0</v>
      </c>
      <c r="IC263">
        <v>0</v>
      </c>
      <c r="ID263">
        <v>0</v>
      </c>
      <c r="IE263">
        <v>0</v>
      </c>
      <c r="IF263">
        <v>0</v>
      </c>
      <c r="IG263">
        <v>0</v>
      </c>
      <c r="IH263">
        <v>0</v>
      </c>
      <c r="II263">
        <v>0</v>
      </c>
      <c r="IJ263">
        <v>0</v>
      </c>
      <c r="IK263">
        <v>0</v>
      </c>
    </row>
    <row r="264" spans="1:245" hidden="1">
      <c r="A264" s="340"/>
      <c r="B264" t="s">
        <v>944</v>
      </c>
      <c r="F264">
        <v>1</v>
      </c>
      <c r="H264">
        <v>27</v>
      </c>
      <c r="J264" t="str">
        <f t="shared" si="12"/>
        <v>SDH200127</v>
      </c>
      <c r="K264">
        <v>425</v>
      </c>
      <c r="M264" s="340"/>
      <c r="N264" t="s">
        <v>944</v>
      </c>
      <c r="O264">
        <v>1</v>
      </c>
      <c r="P264">
        <v>27</v>
      </c>
      <c r="Q264" s="183" t="str">
        <f t="shared" si="13"/>
        <v>SDH200127</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10000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c r="DK264">
        <v>0</v>
      </c>
      <c r="DL264">
        <v>0</v>
      </c>
      <c r="DM264">
        <v>0</v>
      </c>
      <c r="DN264">
        <v>0</v>
      </c>
      <c r="DO264">
        <v>0</v>
      </c>
      <c r="DP264">
        <v>0</v>
      </c>
      <c r="DQ264">
        <v>0</v>
      </c>
      <c r="DR264">
        <v>0</v>
      </c>
      <c r="DS264">
        <v>0</v>
      </c>
      <c r="DT264">
        <v>0</v>
      </c>
      <c r="DU264">
        <v>0</v>
      </c>
      <c r="DV264">
        <v>0</v>
      </c>
      <c r="DW264">
        <v>0</v>
      </c>
      <c r="DX264">
        <v>0</v>
      </c>
      <c r="DY264" s="131"/>
      <c r="DZ264" s="340"/>
      <c r="EA264" t="s">
        <v>944</v>
      </c>
      <c r="EB264">
        <v>1</v>
      </c>
      <c r="EC264">
        <v>27</v>
      </c>
      <c r="ED264" s="183" t="str">
        <f t="shared" si="14"/>
        <v>SDH200127</v>
      </c>
      <c r="EE264">
        <v>10000</v>
      </c>
      <c r="EF264">
        <v>10000</v>
      </c>
      <c r="EG264">
        <v>10000</v>
      </c>
      <c r="EH264">
        <v>10000</v>
      </c>
      <c r="EI264">
        <v>10000</v>
      </c>
      <c r="EJ264">
        <v>10000</v>
      </c>
      <c r="EK264">
        <v>10000</v>
      </c>
      <c r="EL264">
        <v>10000</v>
      </c>
      <c r="EM264">
        <v>10000</v>
      </c>
      <c r="EN264">
        <v>10000</v>
      </c>
      <c r="EO264">
        <v>10000</v>
      </c>
      <c r="EP264">
        <v>10000</v>
      </c>
      <c r="EQ264">
        <v>10000</v>
      </c>
      <c r="ER264">
        <v>10000</v>
      </c>
      <c r="ES264">
        <v>10000</v>
      </c>
      <c r="ET264">
        <v>10000</v>
      </c>
      <c r="EU264">
        <v>10000</v>
      </c>
      <c r="EV264">
        <v>10000</v>
      </c>
      <c r="EW264">
        <v>10000</v>
      </c>
      <c r="EX264">
        <v>10000</v>
      </c>
      <c r="EY264">
        <v>10000</v>
      </c>
      <c r="EZ264">
        <v>10000</v>
      </c>
      <c r="FA264">
        <v>10000</v>
      </c>
      <c r="FB264">
        <v>10000</v>
      </c>
      <c r="FC264">
        <v>10000</v>
      </c>
      <c r="FD264">
        <v>10000</v>
      </c>
      <c r="FE264">
        <v>10000</v>
      </c>
      <c r="FF264">
        <v>10000</v>
      </c>
      <c r="FG264">
        <v>10000</v>
      </c>
      <c r="FH264">
        <v>10000</v>
      </c>
      <c r="FI264">
        <v>10000</v>
      </c>
      <c r="FJ264">
        <v>10000</v>
      </c>
      <c r="FK264">
        <v>10000</v>
      </c>
      <c r="FL264">
        <v>10000</v>
      </c>
      <c r="FM264">
        <v>10000</v>
      </c>
      <c r="FN264">
        <v>0</v>
      </c>
      <c r="FO264">
        <v>0</v>
      </c>
      <c r="FP264">
        <v>0</v>
      </c>
      <c r="FQ264">
        <v>0</v>
      </c>
      <c r="FR264">
        <v>0</v>
      </c>
      <c r="FS264">
        <v>0</v>
      </c>
      <c r="FT264">
        <v>0</v>
      </c>
      <c r="FU264">
        <v>0</v>
      </c>
      <c r="FV264">
        <v>0</v>
      </c>
      <c r="FW264">
        <v>0</v>
      </c>
      <c r="FX264">
        <v>0</v>
      </c>
      <c r="FY264">
        <v>0</v>
      </c>
      <c r="FZ264">
        <v>0</v>
      </c>
      <c r="GA264">
        <v>0</v>
      </c>
      <c r="GB264">
        <v>0</v>
      </c>
      <c r="GC264">
        <v>0</v>
      </c>
      <c r="GD264">
        <v>0</v>
      </c>
      <c r="GE264">
        <v>0</v>
      </c>
      <c r="GF264">
        <v>0</v>
      </c>
      <c r="GG264">
        <v>0</v>
      </c>
      <c r="GH264">
        <v>0</v>
      </c>
      <c r="GI264">
        <v>0</v>
      </c>
      <c r="GJ264">
        <v>0</v>
      </c>
      <c r="GK264">
        <v>0</v>
      </c>
      <c r="GL264">
        <v>0</v>
      </c>
      <c r="GM264">
        <v>0</v>
      </c>
      <c r="GN264">
        <v>0</v>
      </c>
      <c r="GO264">
        <v>0</v>
      </c>
      <c r="GP264">
        <v>0</v>
      </c>
      <c r="GQ264">
        <v>0</v>
      </c>
      <c r="GR264">
        <v>0</v>
      </c>
      <c r="GS264">
        <v>0</v>
      </c>
      <c r="GT264">
        <v>0</v>
      </c>
      <c r="GU264">
        <v>0</v>
      </c>
      <c r="GV264">
        <v>0</v>
      </c>
      <c r="GW264">
        <v>0</v>
      </c>
      <c r="GX264">
        <v>0</v>
      </c>
      <c r="GY264">
        <v>0</v>
      </c>
      <c r="GZ264">
        <v>0</v>
      </c>
      <c r="HA264">
        <v>0</v>
      </c>
      <c r="HB264">
        <v>0</v>
      </c>
      <c r="HC264">
        <v>0</v>
      </c>
      <c r="HD264">
        <v>0</v>
      </c>
      <c r="HE264">
        <v>0</v>
      </c>
      <c r="HF264">
        <v>0</v>
      </c>
      <c r="HG264">
        <v>0</v>
      </c>
      <c r="HH264">
        <v>0</v>
      </c>
      <c r="HI264">
        <v>0</v>
      </c>
      <c r="HJ264">
        <v>0</v>
      </c>
      <c r="HK264">
        <v>0</v>
      </c>
      <c r="HL264">
        <v>0</v>
      </c>
      <c r="HM264">
        <v>0</v>
      </c>
      <c r="HN264">
        <v>0</v>
      </c>
      <c r="HO264">
        <v>0</v>
      </c>
      <c r="HP264">
        <v>0</v>
      </c>
      <c r="HQ264">
        <v>0</v>
      </c>
      <c r="HR264">
        <v>0</v>
      </c>
      <c r="HS264">
        <v>0</v>
      </c>
      <c r="HT264">
        <v>0</v>
      </c>
      <c r="HU264">
        <v>0</v>
      </c>
      <c r="HV264">
        <v>0</v>
      </c>
      <c r="HW264">
        <v>0</v>
      </c>
      <c r="HX264">
        <v>0</v>
      </c>
      <c r="HY264">
        <v>0</v>
      </c>
      <c r="HZ264">
        <v>0</v>
      </c>
      <c r="IA264">
        <v>0</v>
      </c>
      <c r="IB264">
        <v>0</v>
      </c>
      <c r="IC264">
        <v>0</v>
      </c>
      <c r="ID264">
        <v>0</v>
      </c>
      <c r="IE264">
        <v>0</v>
      </c>
      <c r="IF264">
        <v>0</v>
      </c>
      <c r="IG264">
        <v>0</v>
      </c>
      <c r="IH264">
        <v>0</v>
      </c>
      <c r="II264">
        <v>0</v>
      </c>
      <c r="IJ264">
        <v>0</v>
      </c>
      <c r="IK264">
        <v>0</v>
      </c>
    </row>
    <row r="265" spans="1:245" hidden="1">
      <c r="A265" s="340"/>
      <c r="B265" t="s">
        <v>944</v>
      </c>
      <c r="F265">
        <v>1</v>
      </c>
      <c r="H265">
        <v>28</v>
      </c>
      <c r="J265" t="str">
        <f t="shared" si="12"/>
        <v>SDH200128</v>
      </c>
      <c r="K265">
        <v>425</v>
      </c>
      <c r="M265" s="340"/>
      <c r="N265" t="s">
        <v>944</v>
      </c>
      <c r="O265">
        <v>1</v>
      </c>
      <c r="P265">
        <v>28</v>
      </c>
      <c r="Q265" s="183" t="str">
        <f t="shared" si="13"/>
        <v>SDH200128</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10000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v>0</v>
      </c>
      <c r="DQ265">
        <v>0</v>
      </c>
      <c r="DR265">
        <v>0</v>
      </c>
      <c r="DS265">
        <v>0</v>
      </c>
      <c r="DT265">
        <v>0</v>
      </c>
      <c r="DU265">
        <v>0</v>
      </c>
      <c r="DV265">
        <v>0</v>
      </c>
      <c r="DW265">
        <v>0</v>
      </c>
      <c r="DX265">
        <v>0</v>
      </c>
      <c r="DY265" s="131"/>
      <c r="DZ265" s="340"/>
      <c r="EA265" t="s">
        <v>944</v>
      </c>
      <c r="EB265">
        <v>1</v>
      </c>
      <c r="EC265">
        <v>28</v>
      </c>
      <c r="ED265" s="183" t="str">
        <f t="shared" si="14"/>
        <v>SDH200128</v>
      </c>
      <c r="EE265">
        <v>10000</v>
      </c>
      <c r="EF265">
        <v>10000</v>
      </c>
      <c r="EG265">
        <v>10000</v>
      </c>
      <c r="EH265">
        <v>10000</v>
      </c>
      <c r="EI265">
        <v>10000</v>
      </c>
      <c r="EJ265">
        <v>10000</v>
      </c>
      <c r="EK265">
        <v>10000</v>
      </c>
      <c r="EL265">
        <v>10000</v>
      </c>
      <c r="EM265">
        <v>10000</v>
      </c>
      <c r="EN265">
        <v>10000</v>
      </c>
      <c r="EO265">
        <v>10000</v>
      </c>
      <c r="EP265">
        <v>10000</v>
      </c>
      <c r="EQ265">
        <v>10000</v>
      </c>
      <c r="ER265">
        <v>10000</v>
      </c>
      <c r="ES265">
        <v>10000</v>
      </c>
      <c r="ET265">
        <v>10000</v>
      </c>
      <c r="EU265">
        <v>10000</v>
      </c>
      <c r="EV265">
        <v>10000</v>
      </c>
      <c r="EW265">
        <v>10000</v>
      </c>
      <c r="EX265">
        <v>10000</v>
      </c>
      <c r="EY265">
        <v>10000</v>
      </c>
      <c r="EZ265">
        <v>10000</v>
      </c>
      <c r="FA265">
        <v>10000</v>
      </c>
      <c r="FB265">
        <v>10000</v>
      </c>
      <c r="FC265">
        <v>10000</v>
      </c>
      <c r="FD265">
        <v>10000</v>
      </c>
      <c r="FE265">
        <v>10000</v>
      </c>
      <c r="FF265">
        <v>10000</v>
      </c>
      <c r="FG265">
        <v>10000</v>
      </c>
      <c r="FH265">
        <v>10000</v>
      </c>
      <c r="FI265">
        <v>10000</v>
      </c>
      <c r="FJ265">
        <v>10000</v>
      </c>
      <c r="FK265">
        <v>10000</v>
      </c>
      <c r="FL265">
        <v>10000</v>
      </c>
      <c r="FM265">
        <v>10000</v>
      </c>
      <c r="FN265">
        <v>0</v>
      </c>
      <c r="FO265">
        <v>0</v>
      </c>
      <c r="FP265">
        <v>0</v>
      </c>
      <c r="FQ265">
        <v>0</v>
      </c>
      <c r="FR265">
        <v>0</v>
      </c>
      <c r="FS265">
        <v>0</v>
      </c>
      <c r="FT265">
        <v>0</v>
      </c>
      <c r="FU265">
        <v>0</v>
      </c>
      <c r="FV265">
        <v>0</v>
      </c>
      <c r="FW265">
        <v>0</v>
      </c>
      <c r="FX265">
        <v>0</v>
      </c>
      <c r="FY265">
        <v>0</v>
      </c>
      <c r="FZ265">
        <v>0</v>
      </c>
      <c r="GA265">
        <v>0</v>
      </c>
      <c r="GB265">
        <v>0</v>
      </c>
      <c r="GC265">
        <v>0</v>
      </c>
      <c r="GD265">
        <v>0</v>
      </c>
      <c r="GE265">
        <v>0</v>
      </c>
      <c r="GF265">
        <v>0</v>
      </c>
      <c r="GG265">
        <v>0</v>
      </c>
      <c r="GH265">
        <v>0</v>
      </c>
      <c r="GI265">
        <v>0</v>
      </c>
      <c r="GJ265">
        <v>0</v>
      </c>
      <c r="GK265">
        <v>0</v>
      </c>
      <c r="GL265">
        <v>0</v>
      </c>
      <c r="GM265">
        <v>0</v>
      </c>
      <c r="GN265">
        <v>0</v>
      </c>
      <c r="GO265">
        <v>0</v>
      </c>
      <c r="GP265">
        <v>0</v>
      </c>
      <c r="GQ265">
        <v>0</v>
      </c>
      <c r="GR265">
        <v>0</v>
      </c>
      <c r="GS265">
        <v>0</v>
      </c>
      <c r="GT265">
        <v>0</v>
      </c>
      <c r="GU265">
        <v>0</v>
      </c>
      <c r="GV265">
        <v>0</v>
      </c>
      <c r="GW265">
        <v>0</v>
      </c>
      <c r="GX265">
        <v>0</v>
      </c>
      <c r="GY265">
        <v>0</v>
      </c>
      <c r="GZ265">
        <v>0</v>
      </c>
      <c r="HA265">
        <v>0</v>
      </c>
      <c r="HB265">
        <v>0</v>
      </c>
      <c r="HC265">
        <v>0</v>
      </c>
      <c r="HD265">
        <v>0</v>
      </c>
      <c r="HE265">
        <v>0</v>
      </c>
      <c r="HF265">
        <v>0</v>
      </c>
      <c r="HG265">
        <v>0</v>
      </c>
      <c r="HH265">
        <v>0</v>
      </c>
      <c r="HI265">
        <v>0</v>
      </c>
      <c r="HJ265">
        <v>0</v>
      </c>
      <c r="HK265">
        <v>0</v>
      </c>
      <c r="HL265">
        <v>0</v>
      </c>
      <c r="HM265">
        <v>0</v>
      </c>
      <c r="HN265">
        <v>0</v>
      </c>
      <c r="HO265">
        <v>0</v>
      </c>
      <c r="HP265">
        <v>0</v>
      </c>
      <c r="HQ265">
        <v>0</v>
      </c>
      <c r="HR265">
        <v>0</v>
      </c>
      <c r="HS265">
        <v>0</v>
      </c>
      <c r="HT265">
        <v>0</v>
      </c>
      <c r="HU265">
        <v>0</v>
      </c>
      <c r="HV265">
        <v>0</v>
      </c>
      <c r="HW265">
        <v>0</v>
      </c>
      <c r="HX265">
        <v>0</v>
      </c>
      <c r="HY265">
        <v>0</v>
      </c>
      <c r="HZ265">
        <v>0</v>
      </c>
      <c r="IA265">
        <v>0</v>
      </c>
      <c r="IB265">
        <v>0</v>
      </c>
      <c r="IC265">
        <v>0</v>
      </c>
      <c r="ID265">
        <v>0</v>
      </c>
      <c r="IE265">
        <v>0</v>
      </c>
      <c r="IF265">
        <v>0</v>
      </c>
      <c r="IG265">
        <v>0</v>
      </c>
      <c r="IH265">
        <v>0</v>
      </c>
      <c r="II265">
        <v>0</v>
      </c>
      <c r="IJ265">
        <v>0</v>
      </c>
      <c r="IK265">
        <v>0</v>
      </c>
    </row>
    <row r="266" spans="1:245" hidden="1">
      <c r="A266" s="340"/>
      <c r="B266" t="s">
        <v>944</v>
      </c>
      <c r="F266">
        <v>1</v>
      </c>
      <c r="H266">
        <v>29</v>
      </c>
      <c r="J266" t="str">
        <f t="shared" si="12"/>
        <v>SDH200129</v>
      </c>
      <c r="K266">
        <v>435</v>
      </c>
      <c r="M266" s="340"/>
      <c r="N266" t="s">
        <v>944</v>
      </c>
      <c r="O266">
        <v>1</v>
      </c>
      <c r="P266">
        <v>29</v>
      </c>
      <c r="Q266" s="183" t="str">
        <f t="shared" si="13"/>
        <v>SDH200129</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10000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V266">
        <v>0</v>
      </c>
      <c r="DW266">
        <v>0</v>
      </c>
      <c r="DX266">
        <v>0</v>
      </c>
      <c r="DY266" s="131"/>
      <c r="DZ266" s="340"/>
      <c r="EA266" t="s">
        <v>944</v>
      </c>
      <c r="EB266">
        <v>1</v>
      </c>
      <c r="EC266">
        <v>29</v>
      </c>
      <c r="ED266" s="183" t="str">
        <f t="shared" si="14"/>
        <v>SDH200129</v>
      </c>
      <c r="EE266">
        <v>10000</v>
      </c>
      <c r="EF266">
        <v>10000</v>
      </c>
      <c r="EG266">
        <v>10000</v>
      </c>
      <c r="EH266">
        <v>10000</v>
      </c>
      <c r="EI266">
        <v>10000</v>
      </c>
      <c r="EJ266">
        <v>10000</v>
      </c>
      <c r="EK266">
        <v>10000</v>
      </c>
      <c r="EL266">
        <v>10000</v>
      </c>
      <c r="EM266">
        <v>10000</v>
      </c>
      <c r="EN266">
        <v>10000</v>
      </c>
      <c r="EO266">
        <v>10000</v>
      </c>
      <c r="EP266">
        <v>10000</v>
      </c>
      <c r="EQ266">
        <v>10000</v>
      </c>
      <c r="ER266">
        <v>10000</v>
      </c>
      <c r="ES266">
        <v>10000</v>
      </c>
      <c r="ET266">
        <v>10000</v>
      </c>
      <c r="EU266">
        <v>10000</v>
      </c>
      <c r="EV266">
        <v>10000</v>
      </c>
      <c r="EW266">
        <v>10000</v>
      </c>
      <c r="EX266">
        <v>10000</v>
      </c>
      <c r="EY266">
        <v>10000</v>
      </c>
      <c r="EZ266">
        <v>10000</v>
      </c>
      <c r="FA266">
        <v>10000</v>
      </c>
      <c r="FB266">
        <v>10000</v>
      </c>
      <c r="FC266">
        <v>10000</v>
      </c>
      <c r="FD266">
        <v>10000</v>
      </c>
      <c r="FE266">
        <v>10000</v>
      </c>
      <c r="FF266">
        <v>10000</v>
      </c>
      <c r="FG266">
        <v>10000</v>
      </c>
      <c r="FH266">
        <v>10000</v>
      </c>
      <c r="FI266">
        <v>10000</v>
      </c>
      <c r="FJ266">
        <v>10000</v>
      </c>
      <c r="FK266">
        <v>10000</v>
      </c>
      <c r="FL266">
        <v>10000</v>
      </c>
      <c r="FM266">
        <v>10000</v>
      </c>
      <c r="FN266">
        <v>0</v>
      </c>
      <c r="FO266">
        <v>0</v>
      </c>
      <c r="FP266">
        <v>0</v>
      </c>
      <c r="FQ266">
        <v>0</v>
      </c>
      <c r="FR266">
        <v>0</v>
      </c>
      <c r="FS266">
        <v>0</v>
      </c>
      <c r="FT266">
        <v>0</v>
      </c>
      <c r="FU266">
        <v>0</v>
      </c>
      <c r="FV266">
        <v>0</v>
      </c>
      <c r="FW266">
        <v>0</v>
      </c>
      <c r="FX266">
        <v>0</v>
      </c>
      <c r="FY266">
        <v>0</v>
      </c>
      <c r="FZ266">
        <v>0</v>
      </c>
      <c r="GA266">
        <v>0</v>
      </c>
      <c r="GB266">
        <v>0</v>
      </c>
      <c r="GC266">
        <v>0</v>
      </c>
      <c r="GD266">
        <v>0</v>
      </c>
      <c r="GE266">
        <v>0</v>
      </c>
      <c r="GF266">
        <v>0</v>
      </c>
      <c r="GG266">
        <v>0</v>
      </c>
      <c r="GH266">
        <v>0</v>
      </c>
      <c r="GI266">
        <v>0</v>
      </c>
      <c r="GJ266">
        <v>0</v>
      </c>
      <c r="GK266">
        <v>0</v>
      </c>
      <c r="GL266">
        <v>0</v>
      </c>
      <c r="GM266">
        <v>0</v>
      </c>
      <c r="GN266">
        <v>0</v>
      </c>
      <c r="GO266">
        <v>0</v>
      </c>
      <c r="GP266">
        <v>0</v>
      </c>
      <c r="GQ266">
        <v>0</v>
      </c>
      <c r="GR266">
        <v>0</v>
      </c>
      <c r="GS266">
        <v>0</v>
      </c>
      <c r="GT266">
        <v>0</v>
      </c>
      <c r="GU266">
        <v>0</v>
      </c>
      <c r="GV266">
        <v>0</v>
      </c>
      <c r="GW266">
        <v>0</v>
      </c>
      <c r="GX266">
        <v>0</v>
      </c>
      <c r="GY266">
        <v>0</v>
      </c>
      <c r="GZ266">
        <v>0</v>
      </c>
      <c r="HA266">
        <v>0</v>
      </c>
      <c r="HB266">
        <v>0</v>
      </c>
      <c r="HC266">
        <v>0</v>
      </c>
      <c r="HD266">
        <v>0</v>
      </c>
      <c r="HE266">
        <v>0</v>
      </c>
      <c r="HF266">
        <v>0</v>
      </c>
      <c r="HG266">
        <v>0</v>
      </c>
      <c r="HH266">
        <v>0</v>
      </c>
      <c r="HI266">
        <v>0</v>
      </c>
      <c r="HJ266">
        <v>0</v>
      </c>
      <c r="HK266">
        <v>0</v>
      </c>
      <c r="HL266">
        <v>0</v>
      </c>
      <c r="HM266">
        <v>0</v>
      </c>
      <c r="HN266">
        <v>0</v>
      </c>
      <c r="HO266">
        <v>0</v>
      </c>
      <c r="HP266">
        <v>0</v>
      </c>
      <c r="HQ266">
        <v>0</v>
      </c>
      <c r="HR266">
        <v>0</v>
      </c>
      <c r="HS266">
        <v>0</v>
      </c>
      <c r="HT266">
        <v>0</v>
      </c>
      <c r="HU266">
        <v>0</v>
      </c>
      <c r="HV266">
        <v>0</v>
      </c>
      <c r="HW266">
        <v>0</v>
      </c>
      <c r="HX266">
        <v>0</v>
      </c>
      <c r="HY266">
        <v>0</v>
      </c>
      <c r="HZ266">
        <v>0</v>
      </c>
      <c r="IA266">
        <v>0</v>
      </c>
      <c r="IB266">
        <v>0</v>
      </c>
      <c r="IC266">
        <v>0</v>
      </c>
      <c r="ID266">
        <v>0</v>
      </c>
      <c r="IE266">
        <v>0</v>
      </c>
      <c r="IF266">
        <v>0</v>
      </c>
      <c r="IG266">
        <v>0</v>
      </c>
      <c r="IH266">
        <v>0</v>
      </c>
      <c r="II266">
        <v>0</v>
      </c>
      <c r="IJ266">
        <v>0</v>
      </c>
      <c r="IK266">
        <v>0</v>
      </c>
    </row>
    <row r="267" spans="1:245" hidden="1">
      <c r="A267" s="340"/>
      <c r="B267" t="s">
        <v>944</v>
      </c>
      <c r="F267">
        <v>1</v>
      </c>
      <c r="H267">
        <v>30</v>
      </c>
      <c r="J267" t="str">
        <f t="shared" si="12"/>
        <v>SDH200130</v>
      </c>
      <c r="K267">
        <v>435</v>
      </c>
      <c r="M267" s="340"/>
      <c r="N267" t="s">
        <v>944</v>
      </c>
      <c r="O267">
        <v>1</v>
      </c>
      <c r="P267">
        <v>30</v>
      </c>
      <c r="Q267" s="183" t="str">
        <f t="shared" si="13"/>
        <v>SDH200130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10000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V267">
        <v>0</v>
      </c>
      <c r="DW267">
        <v>0</v>
      </c>
      <c r="DX267">
        <v>0</v>
      </c>
      <c r="DY267" s="131"/>
      <c r="DZ267" s="340"/>
      <c r="EA267" t="s">
        <v>944</v>
      </c>
      <c r="EB267">
        <v>1</v>
      </c>
      <c r="EC267">
        <v>30</v>
      </c>
      <c r="ED267" s="183" t="str">
        <f t="shared" si="14"/>
        <v>SDH200130</v>
      </c>
      <c r="EE267">
        <v>10000</v>
      </c>
      <c r="EF267">
        <v>10000</v>
      </c>
      <c r="EG267">
        <v>10000</v>
      </c>
      <c r="EH267">
        <v>10000</v>
      </c>
      <c r="EI267">
        <v>10000</v>
      </c>
      <c r="EJ267">
        <v>10000</v>
      </c>
      <c r="EK267">
        <v>10000</v>
      </c>
      <c r="EL267">
        <v>10000</v>
      </c>
      <c r="EM267">
        <v>10000</v>
      </c>
      <c r="EN267">
        <v>10000</v>
      </c>
      <c r="EO267">
        <v>10000</v>
      </c>
      <c r="EP267">
        <v>10000</v>
      </c>
      <c r="EQ267">
        <v>10000</v>
      </c>
      <c r="ER267">
        <v>10000</v>
      </c>
      <c r="ES267">
        <v>10000</v>
      </c>
      <c r="ET267">
        <v>10000</v>
      </c>
      <c r="EU267">
        <v>10000</v>
      </c>
      <c r="EV267">
        <v>10000</v>
      </c>
      <c r="EW267">
        <v>10000</v>
      </c>
      <c r="EX267">
        <v>10000</v>
      </c>
      <c r="EY267">
        <v>10000</v>
      </c>
      <c r="EZ267">
        <v>10000</v>
      </c>
      <c r="FA267">
        <v>10000</v>
      </c>
      <c r="FB267">
        <v>10000</v>
      </c>
      <c r="FC267">
        <v>10000</v>
      </c>
      <c r="FD267">
        <v>10000</v>
      </c>
      <c r="FE267">
        <v>10000</v>
      </c>
      <c r="FF267">
        <v>10000</v>
      </c>
      <c r="FG267">
        <v>10000</v>
      </c>
      <c r="FH267">
        <v>10000</v>
      </c>
      <c r="FI267">
        <v>10000</v>
      </c>
      <c r="FJ267">
        <v>10000</v>
      </c>
      <c r="FK267">
        <v>10000</v>
      </c>
      <c r="FL267">
        <v>10000</v>
      </c>
      <c r="FM267">
        <v>10000</v>
      </c>
      <c r="FN267">
        <v>0</v>
      </c>
      <c r="FO267">
        <v>0</v>
      </c>
      <c r="FP267">
        <v>0</v>
      </c>
      <c r="FQ267">
        <v>0</v>
      </c>
      <c r="FR267">
        <v>0</v>
      </c>
      <c r="FS267">
        <v>0</v>
      </c>
      <c r="FT267">
        <v>0</v>
      </c>
      <c r="FU267">
        <v>0</v>
      </c>
      <c r="FV267">
        <v>0</v>
      </c>
      <c r="FW267">
        <v>0</v>
      </c>
      <c r="FX267">
        <v>0</v>
      </c>
      <c r="FY267">
        <v>0</v>
      </c>
      <c r="FZ267">
        <v>0</v>
      </c>
      <c r="GA267">
        <v>0</v>
      </c>
      <c r="GB267">
        <v>0</v>
      </c>
      <c r="GC267">
        <v>0</v>
      </c>
      <c r="GD267">
        <v>0</v>
      </c>
      <c r="GE267">
        <v>0</v>
      </c>
      <c r="GF267">
        <v>0</v>
      </c>
      <c r="GG267">
        <v>0</v>
      </c>
      <c r="GH267">
        <v>0</v>
      </c>
      <c r="GI267">
        <v>0</v>
      </c>
      <c r="GJ267">
        <v>0</v>
      </c>
      <c r="GK267">
        <v>0</v>
      </c>
      <c r="GL267">
        <v>0</v>
      </c>
      <c r="GM267">
        <v>0</v>
      </c>
      <c r="GN267">
        <v>0</v>
      </c>
      <c r="GO267">
        <v>0</v>
      </c>
      <c r="GP267">
        <v>0</v>
      </c>
      <c r="GQ267">
        <v>0</v>
      </c>
      <c r="GR267">
        <v>0</v>
      </c>
      <c r="GS267">
        <v>0</v>
      </c>
      <c r="GT267">
        <v>0</v>
      </c>
      <c r="GU267">
        <v>0</v>
      </c>
      <c r="GV267">
        <v>0</v>
      </c>
      <c r="GW267">
        <v>0</v>
      </c>
      <c r="GX267">
        <v>0</v>
      </c>
      <c r="GY267">
        <v>0</v>
      </c>
      <c r="GZ267">
        <v>0</v>
      </c>
      <c r="HA267">
        <v>0</v>
      </c>
      <c r="HB267">
        <v>0</v>
      </c>
      <c r="HC267">
        <v>0</v>
      </c>
      <c r="HD267">
        <v>0</v>
      </c>
      <c r="HE267">
        <v>0</v>
      </c>
      <c r="HF267">
        <v>0</v>
      </c>
      <c r="HG267">
        <v>0</v>
      </c>
      <c r="HH267">
        <v>0</v>
      </c>
      <c r="HI267">
        <v>0</v>
      </c>
      <c r="HJ267">
        <v>0</v>
      </c>
      <c r="HK267">
        <v>0</v>
      </c>
      <c r="HL267">
        <v>0</v>
      </c>
      <c r="HM267">
        <v>0</v>
      </c>
      <c r="HN267">
        <v>0</v>
      </c>
      <c r="HO267">
        <v>0</v>
      </c>
      <c r="HP267">
        <v>0</v>
      </c>
      <c r="HQ267">
        <v>0</v>
      </c>
      <c r="HR267">
        <v>0</v>
      </c>
      <c r="HS267">
        <v>0</v>
      </c>
      <c r="HT267">
        <v>0</v>
      </c>
      <c r="HU267">
        <v>0</v>
      </c>
      <c r="HV267">
        <v>0</v>
      </c>
      <c r="HW267">
        <v>0</v>
      </c>
      <c r="HX267">
        <v>0</v>
      </c>
      <c r="HY267">
        <v>0</v>
      </c>
      <c r="HZ267">
        <v>0</v>
      </c>
      <c r="IA267">
        <v>0</v>
      </c>
      <c r="IB267">
        <v>0</v>
      </c>
      <c r="IC267">
        <v>0</v>
      </c>
      <c r="ID267">
        <v>0</v>
      </c>
      <c r="IE267">
        <v>0</v>
      </c>
      <c r="IF267">
        <v>0</v>
      </c>
      <c r="IG267">
        <v>0</v>
      </c>
      <c r="IH267">
        <v>0</v>
      </c>
      <c r="II267">
        <v>0</v>
      </c>
      <c r="IJ267">
        <v>0</v>
      </c>
      <c r="IK267">
        <v>0</v>
      </c>
    </row>
    <row r="268" spans="1:245" hidden="1">
      <c r="A268" s="340"/>
      <c r="B268" t="s">
        <v>944</v>
      </c>
      <c r="F268">
        <v>1</v>
      </c>
      <c r="H268">
        <v>31</v>
      </c>
      <c r="J268" t="str">
        <f t="shared" si="12"/>
        <v>SDH200131</v>
      </c>
      <c r="K268">
        <v>440</v>
      </c>
      <c r="M268" s="340"/>
      <c r="N268" t="s">
        <v>944</v>
      </c>
      <c r="O268">
        <v>1</v>
      </c>
      <c r="P268">
        <v>31</v>
      </c>
      <c r="Q268" s="183" t="str">
        <f t="shared" si="13"/>
        <v>SDH200131</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10000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0</v>
      </c>
      <c r="CH268">
        <v>0</v>
      </c>
      <c r="CI268">
        <v>0</v>
      </c>
      <c r="CJ268">
        <v>0</v>
      </c>
      <c r="CK268">
        <v>0</v>
      </c>
      <c r="CL268">
        <v>0</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0</v>
      </c>
      <c r="DI268">
        <v>0</v>
      </c>
      <c r="DJ268">
        <v>0</v>
      </c>
      <c r="DK268">
        <v>0</v>
      </c>
      <c r="DL268">
        <v>0</v>
      </c>
      <c r="DM268">
        <v>0</v>
      </c>
      <c r="DN268">
        <v>0</v>
      </c>
      <c r="DO268">
        <v>0</v>
      </c>
      <c r="DP268">
        <v>0</v>
      </c>
      <c r="DQ268">
        <v>0</v>
      </c>
      <c r="DR268">
        <v>0</v>
      </c>
      <c r="DS268">
        <v>0</v>
      </c>
      <c r="DT268">
        <v>0</v>
      </c>
      <c r="DU268">
        <v>0</v>
      </c>
      <c r="DV268">
        <v>0</v>
      </c>
      <c r="DW268">
        <v>0</v>
      </c>
      <c r="DX268">
        <v>0</v>
      </c>
      <c r="DY268" s="131"/>
      <c r="DZ268" s="340"/>
      <c r="EA268" t="s">
        <v>944</v>
      </c>
      <c r="EB268">
        <v>1</v>
      </c>
      <c r="EC268">
        <v>31</v>
      </c>
      <c r="ED268" s="183" t="str">
        <f t="shared" si="14"/>
        <v>SDH200131</v>
      </c>
      <c r="EE268">
        <v>10000</v>
      </c>
      <c r="EF268">
        <v>10000</v>
      </c>
      <c r="EG268">
        <v>10000</v>
      </c>
      <c r="EH268">
        <v>10000</v>
      </c>
      <c r="EI268">
        <v>10000</v>
      </c>
      <c r="EJ268">
        <v>10000</v>
      </c>
      <c r="EK268">
        <v>10000</v>
      </c>
      <c r="EL268">
        <v>10000</v>
      </c>
      <c r="EM268">
        <v>10000</v>
      </c>
      <c r="EN268">
        <v>10000</v>
      </c>
      <c r="EO268">
        <v>10000</v>
      </c>
      <c r="EP268">
        <v>10000</v>
      </c>
      <c r="EQ268">
        <v>10000</v>
      </c>
      <c r="ER268">
        <v>10000</v>
      </c>
      <c r="ES268">
        <v>10000</v>
      </c>
      <c r="ET268">
        <v>10000</v>
      </c>
      <c r="EU268">
        <v>10000</v>
      </c>
      <c r="EV268">
        <v>10000</v>
      </c>
      <c r="EW268">
        <v>10000</v>
      </c>
      <c r="EX268">
        <v>10000</v>
      </c>
      <c r="EY268">
        <v>10000</v>
      </c>
      <c r="EZ268">
        <v>10000</v>
      </c>
      <c r="FA268">
        <v>10000</v>
      </c>
      <c r="FB268">
        <v>10000</v>
      </c>
      <c r="FC268">
        <v>10000</v>
      </c>
      <c r="FD268">
        <v>10000</v>
      </c>
      <c r="FE268">
        <v>10000</v>
      </c>
      <c r="FF268">
        <v>10000</v>
      </c>
      <c r="FG268">
        <v>10000</v>
      </c>
      <c r="FH268">
        <v>10000</v>
      </c>
      <c r="FI268">
        <v>10000</v>
      </c>
      <c r="FJ268">
        <v>10000</v>
      </c>
      <c r="FK268">
        <v>10000</v>
      </c>
      <c r="FL268">
        <v>10000</v>
      </c>
      <c r="FM268">
        <v>10000</v>
      </c>
      <c r="FN268">
        <v>0</v>
      </c>
      <c r="FO268">
        <v>0</v>
      </c>
      <c r="FP268">
        <v>0</v>
      </c>
      <c r="FQ268">
        <v>0</v>
      </c>
      <c r="FR268">
        <v>0</v>
      </c>
      <c r="FS268">
        <v>0</v>
      </c>
      <c r="FT268">
        <v>0</v>
      </c>
      <c r="FU268">
        <v>0</v>
      </c>
      <c r="FV268">
        <v>0</v>
      </c>
      <c r="FW268">
        <v>0</v>
      </c>
      <c r="FX268">
        <v>0</v>
      </c>
      <c r="FY268">
        <v>0</v>
      </c>
      <c r="FZ268">
        <v>0</v>
      </c>
      <c r="GA268">
        <v>0</v>
      </c>
      <c r="GB268">
        <v>0</v>
      </c>
      <c r="GC268">
        <v>0</v>
      </c>
      <c r="GD268">
        <v>0</v>
      </c>
      <c r="GE268">
        <v>0</v>
      </c>
      <c r="GF268">
        <v>0</v>
      </c>
      <c r="GG268">
        <v>0</v>
      </c>
      <c r="GH268">
        <v>0</v>
      </c>
      <c r="GI268">
        <v>0</v>
      </c>
      <c r="GJ268">
        <v>0</v>
      </c>
      <c r="GK268">
        <v>0</v>
      </c>
      <c r="GL268">
        <v>0</v>
      </c>
      <c r="GM268">
        <v>0</v>
      </c>
      <c r="GN268">
        <v>0</v>
      </c>
      <c r="GO268">
        <v>0</v>
      </c>
      <c r="GP268">
        <v>0</v>
      </c>
      <c r="GQ268">
        <v>0</v>
      </c>
      <c r="GR268">
        <v>0</v>
      </c>
      <c r="GS268">
        <v>0</v>
      </c>
      <c r="GT268">
        <v>0</v>
      </c>
      <c r="GU268">
        <v>0</v>
      </c>
      <c r="GV268">
        <v>0</v>
      </c>
      <c r="GW268">
        <v>0</v>
      </c>
      <c r="GX268">
        <v>0</v>
      </c>
      <c r="GY268">
        <v>0</v>
      </c>
      <c r="GZ268">
        <v>0</v>
      </c>
      <c r="HA268">
        <v>0</v>
      </c>
      <c r="HB268">
        <v>0</v>
      </c>
      <c r="HC268">
        <v>0</v>
      </c>
      <c r="HD268">
        <v>0</v>
      </c>
      <c r="HE268">
        <v>0</v>
      </c>
      <c r="HF268">
        <v>0</v>
      </c>
      <c r="HG268">
        <v>0</v>
      </c>
      <c r="HH268">
        <v>0</v>
      </c>
      <c r="HI268">
        <v>0</v>
      </c>
      <c r="HJ268">
        <v>0</v>
      </c>
      <c r="HK268">
        <v>0</v>
      </c>
      <c r="HL268">
        <v>0</v>
      </c>
      <c r="HM268">
        <v>0</v>
      </c>
      <c r="HN268">
        <v>0</v>
      </c>
      <c r="HO268">
        <v>0</v>
      </c>
      <c r="HP268">
        <v>0</v>
      </c>
      <c r="HQ268">
        <v>0</v>
      </c>
      <c r="HR268">
        <v>0</v>
      </c>
      <c r="HS268">
        <v>0</v>
      </c>
      <c r="HT268">
        <v>0</v>
      </c>
      <c r="HU268">
        <v>0</v>
      </c>
      <c r="HV268">
        <v>0</v>
      </c>
      <c r="HW268">
        <v>0</v>
      </c>
      <c r="HX268">
        <v>0</v>
      </c>
      <c r="HY268">
        <v>0</v>
      </c>
      <c r="HZ268">
        <v>0</v>
      </c>
      <c r="IA268">
        <v>0</v>
      </c>
      <c r="IB268">
        <v>0</v>
      </c>
      <c r="IC268">
        <v>0</v>
      </c>
      <c r="ID268">
        <v>0</v>
      </c>
      <c r="IE268">
        <v>0</v>
      </c>
      <c r="IF268">
        <v>0</v>
      </c>
      <c r="IG268">
        <v>0</v>
      </c>
      <c r="IH268">
        <v>0</v>
      </c>
      <c r="II268">
        <v>0</v>
      </c>
      <c r="IJ268">
        <v>0</v>
      </c>
      <c r="IK268">
        <v>0</v>
      </c>
    </row>
    <row r="269" spans="1:245" hidden="1">
      <c r="A269" s="340"/>
      <c r="B269" t="s">
        <v>944</v>
      </c>
      <c r="F269">
        <v>1</v>
      </c>
      <c r="H269">
        <v>32</v>
      </c>
      <c r="J269" t="str">
        <f t="shared" si="12"/>
        <v>SDH200132</v>
      </c>
      <c r="K269">
        <v>440</v>
      </c>
      <c r="M269" s="340"/>
      <c r="N269" t="s">
        <v>944</v>
      </c>
      <c r="O269">
        <v>1</v>
      </c>
      <c r="P269">
        <v>32</v>
      </c>
      <c r="Q269" s="183" t="str">
        <f t="shared" si="13"/>
        <v>SDH200132</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10000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c r="CB269">
        <v>0</v>
      </c>
      <c r="CC269">
        <v>0</v>
      </c>
      <c r="CD269">
        <v>0</v>
      </c>
      <c r="CE269">
        <v>0</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c r="DK269">
        <v>0</v>
      </c>
      <c r="DL269">
        <v>0</v>
      </c>
      <c r="DM269">
        <v>0</v>
      </c>
      <c r="DN269">
        <v>0</v>
      </c>
      <c r="DO269">
        <v>0</v>
      </c>
      <c r="DP269">
        <v>0</v>
      </c>
      <c r="DQ269">
        <v>0</v>
      </c>
      <c r="DR269">
        <v>0</v>
      </c>
      <c r="DS269">
        <v>0</v>
      </c>
      <c r="DT269">
        <v>0</v>
      </c>
      <c r="DU269">
        <v>0</v>
      </c>
      <c r="DV269">
        <v>0</v>
      </c>
      <c r="DW269">
        <v>0</v>
      </c>
      <c r="DX269">
        <v>0</v>
      </c>
      <c r="DY269" s="131"/>
      <c r="DZ269" s="340"/>
      <c r="EA269" t="s">
        <v>944</v>
      </c>
      <c r="EB269">
        <v>1</v>
      </c>
      <c r="EC269">
        <v>32</v>
      </c>
      <c r="ED269" s="183" t="str">
        <f t="shared" si="14"/>
        <v>SDH200132</v>
      </c>
      <c r="EE269">
        <v>10000</v>
      </c>
      <c r="EF269">
        <v>10000</v>
      </c>
      <c r="EG269">
        <v>10000</v>
      </c>
      <c r="EH269">
        <v>10000</v>
      </c>
      <c r="EI269">
        <v>10000</v>
      </c>
      <c r="EJ269">
        <v>10000</v>
      </c>
      <c r="EK269">
        <v>10000</v>
      </c>
      <c r="EL269">
        <v>10000</v>
      </c>
      <c r="EM269">
        <v>10000</v>
      </c>
      <c r="EN269">
        <v>10000</v>
      </c>
      <c r="EO269">
        <v>10000</v>
      </c>
      <c r="EP269">
        <v>10000</v>
      </c>
      <c r="EQ269">
        <v>10000</v>
      </c>
      <c r="ER269">
        <v>10000</v>
      </c>
      <c r="ES269">
        <v>10000</v>
      </c>
      <c r="ET269">
        <v>10000</v>
      </c>
      <c r="EU269">
        <v>10000</v>
      </c>
      <c r="EV269">
        <v>10000</v>
      </c>
      <c r="EW269">
        <v>10000</v>
      </c>
      <c r="EX269">
        <v>10000</v>
      </c>
      <c r="EY269">
        <v>10000</v>
      </c>
      <c r="EZ269">
        <v>10000</v>
      </c>
      <c r="FA269">
        <v>10000</v>
      </c>
      <c r="FB269">
        <v>10000</v>
      </c>
      <c r="FC269">
        <v>10000</v>
      </c>
      <c r="FD269">
        <v>10000</v>
      </c>
      <c r="FE269">
        <v>10000</v>
      </c>
      <c r="FF269">
        <v>10000</v>
      </c>
      <c r="FG269">
        <v>10000</v>
      </c>
      <c r="FH269">
        <v>10000</v>
      </c>
      <c r="FI269">
        <v>10000</v>
      </c>
      <c r="FJ269">
        <v>10000</v>
      </c>
      <c r="FK269">
        <v>10000</v>
      </c>
      <c r="FL269">
        <v>10000</v>
      </c>
      <c r="FM269">
        <v>10000</v>
      </c>
      <c r="FN269">
        <v>0</v>
      </c>
      <c r="FO269">
        <v>0</v>
      </c>
      <c r="FP269">
        <v>0</v>
      </c>
      <c r="FQ269">
        <v>0</v>
      </c>
      <c r="FR269">
        <v>0</v>
      </c>
      <c r="FS269">
        <v>0</v>
      </c>
      <c r="FT269">
        <v>0</v>
      </c>
      <c r="FU269">
        <v>0</v>
      </c>
      <c r="FV269">
        <v>0</v>
      </c>
      <c r="FW269">
        <v>0</v>
      </c>
      <c r="FX269">
        <v>0</v>
      </c>
      <c r="FY269">
        <v>0</v>
      </c>
      <c r="FZ269">
        <v>0</v>
      </c>
      <c r="GA269">
        <v>0</v>
      </c>
      <c r="GB269">
        <v>0</v>
      </c>
      <c r="GC269">
        <v>0</v>
      </c>
      <c r="GD269">
        <v>0</v>
      </c>
      <c r="GE269">
        <v>0</v>
      </c>
      <c r="GF269">
        <v>0</v>
      </c>
      <c r="GG269">
        <v>0</v>
      </c>
      <c r="GH269">
        <v>0</v>
      </c>
      <c r="GI269">
        <v>0</v>
      </c>
      <c r="GJ269">
        <v>0</v>
      </c>
      <c r="GK269">
        <v>0</v>
      </c>
      <c r="GL269">
        <v>0</v>
      </c>
      <c r="GM269">
        <v>0</v>
      </c>
      <c r="GN269">
        <v>0</v>
      </c>
      <c r="GO269">
        <v>0</v>
      </c>
      <c r="GP269">
        <v>0</v>
      </c>
      <c r="GQ269">
        <v>0</v>
      </c>
      <c r="GR269">
        <v>0</v>
      </c>
      <c r="GS269">
        <v>0</v>
      </c>
      <c r="GT269">
        <v>0</v>
      </c>
      <c r="GU269">
        <v>0</v>
      </c>
      <c r="GV269">
        <v>0</v>
      </c>
      <c r="GW269">
        <v>0</v>
      </c>
      <c r="GX269">
        <v>0</v>
      </c>
      <c r="GY269">
        <v>0</v>
      </c>
      <c r="GZ269">
        <v>0</v>
      </c>
      <c r="HA269">
        <v>0</v>
      </c>
      <c r="HB269">
        <v>0</v>
      </c>
      <c r="HC269">
        <v>0</v>
      </c>
      <c r="HD269">
        <v>0</v>
      </c>
      <c r="HE269">
        <v>0</v>
      </c>
      <c r="HF269">
        <v>0</v>
      </c>
      <c r="HG269">
        <v>0</v>
      </c>
      <c r="HH269">
        <v>0</v>
      </c>
      <c r="HI269">
        <v>0</v>
      </c>
      <c r="HJ269">
        <v>0</v>
      </c>
      <c r="HK269">
        <v>0</v>
      </c>
      <c r="HL269">
        <v>0</v>
      </c>
      <c r="HM269">
        <v>0</v>
      </c>
      <c r="HN269">
        <v>0</v>
      </c>
      <c r="HO269">
        <v>0</v>
      </c>
      <c r="HP269">
        <v>0</v>
      </c>
      <c r="HQ269">
        <v>0</v>
      </c>
      <c r="HR269">
        <v>0</v>
      </c>
      <c r="HS269">
        <v>0</v>
      </c>
      <c r="HT269">
        <v>0</v>
      </c>
      <c r="HU269">
        <v>0</v>
      </c>
      <c r="HV269">
        <v>0</v>
      </c>
      <c r="HW269">
        <v>0</v>
      </c>
      <c r="HX269">
        <v>0</v>
      </c>
      <c r="HY269">
        <v>0</v>
      </c>
      <c r="HZ269">
        <v>0</v>
      </c>
      <c r="IA269">
        <v>0</v>
      </c>
      <c r="IB269">
        <v>0</v>
      </c>
      <c r="IC269">
        <v>0</v>
      </c>
      <c r="ID269">
        <v>0</v>
      </c>
      <c r="IE269">
        <v>0</v>
      </c>
      <c r="IF269">
        <v>0</v>
      </c>
      <c r="IG269">
        <v>0</v>
      </c>
      <c r="IH269">
        <v>0</v>
      </c>
      <c r="II269">
        <v>0</v>
      </c>
      <c r="IJ269">
        <v>0</v>
      </c>
      <c r="IK269">
        <v>0</v>
      </c>
    </row>
    <row r="270" spans="1:245" hidden="1">
      <c r="A270" s="340"/>
      <c r="B270" t="s">
        <v>944</v>
      </c>
      <c r="F270">
        <v>1</v>
      </c>
      <c r="H270">
        <v>33</v>
      </c>
      <c r="J270" t="str">
        <f t="shared" si="12"/>
        <v>SDH200133</v>
      </c>
      <c r="K270">
        <v>445</v>
      </c>
      <c r="M270" s="340"/>
      <c r="N270" t="s">
        <v>944</v>
      </c>
      <c r="O270">
        <v>1</v>
      </c>
      <c r="P270">
        <v>33</v>
      </c>
      <c r="Q270" s="183" t="str">
        <f t="shared" si="13"/>
        <v>SDH200133</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10000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0</v>
      </c>
      <c r="DM270">
        <v>0</v>
      </c>
      <c r="DN270">
        <v>0</v>
      </c>
      <c r="DO270">
        <v>0</v>
      </c>
      <c r="DP270">
        <v>0</v>
      </c>
      <c r="DQ270">
        <v>0</v>
      </c>
      <c r="DR270">
        <v>0</v>
      </c>
      <c r="DS270">
        <v>0</v>
      </c>
      <c r="DT270">
        <v>0</v>
      </c>
      <c r="DU270">
        <v>0</v>
      </c>
      <c r="DV270">
        <v>0</v>
      </c>
      <c r="DW270">
        <v>0</v>
      </c>
      <c r="DX270">
        <v>0</v>
      </c>
      <c r="DY270" s="131"/>
      <c r="DZ270" s="340"/>
      <c r="EA270" t="s">
        <v>944</v>
      </c>
      <c r="EB270">
        <v>1</v>
      </c>
      <c r="EC270">
        <v>33</v>
      </c>
      <c r="ED270" s="183" t="str">
        <f t="shared" si="14"/>
        <v>SDH200133</v>
      </c>
      <c r="EE270">
        <v>10000</v>
      </c>
      <c r="EF270">
        <v>10000</v>
      </c>
      <c r="EG270">
        <v>10000</v>
      </c>
      <c r="EH270">
        <v>10000</v>
      </c>
      <c r="EI270">
        <v>10000</v>
      </c>
      <c r="EJ270">
        <v>10000</v>
      </c>
      <c r="EK270">
        <v>10000</v>
      </c>
      <c r="EL270">
        <v>10000</v>
      </c>
      <c r="EM270">
        <v>10000</v>
      </c>
      <c r="EN270">
        <v>10000</v>
      </c>
      <c r="EO270">
        <v>10000</v>
      </c>
      <c r="EP270">
        <v>10000</v>
      </c>
      <c r="EQ270">
        <v>10000</v>
      </c>
      <c r="ER270">
        <v>10000</v>
      </c>
      <c r="ES270">
        <v>10000</v>
      </c>
      <c r="ET270">
        <v>10000</v>
      </c>
      <c r="EU270">
        <v>10000</v>
      </c>
      <c r="EV270">
        <v>10000</v>
      </c>
      <c r="EW270">
        <v>10000</v>
      </c>
      <c r="EX270">
        <v>10000</v>
      </c>
      <c r="EY270">
        <v>10000</v>
      </c>
      <c r="EZ270">
        <v>10000</v>
      </c>
      <c r="FA270">
        <v>10000</v>
      </c>
      <c r="FB270">
        <v>10000</v>
      </c>
      <c r="FC270">
        <v>10000</v>
      </c>
      <c r="FD270">
        <v>10000</v>
      </c>
      <c r="FE270">
        <v>10000</v>
      </c>
      <c r="FF270">
        <v>10000</v>
      </c>
      <c r="FG270">
        <v>10000</v>
      </c>
      <c r="FH270">
        <v>10000</v>
      </c>
      <c r="FI270">
        <v>10000</v>
      </c>
      <c r="FJ270">
        <v>10000</v>
      </c>
      <c r="FK270">
        <v>10000</v>
      </c>
      <c r="FL270">
        <v>10000</v>
      </c>
      <c r="FM270">
        <v>10000</v>
      </c>
      <c r="FN270">
        <v>0</v>
      </c>
      <c r="FO270">
        <v>0</v>
      </c>
      <c r="FP270">
        <v>0</v>
      </c>
      <c r="FQ270">
        <v>0</v>
      </c>
      <c r="FR270">
        <v>0</v>
      </c>
      <c r="FS270">
        <v>0</v>
      </c>
      <c r="FT270">
        <v>0</v>
      </c>
      <c r="FU270">
        <v>0</v>
      </c>
      <c r="FV270">
        <v>0</v>
      </c>
      <c r="FW270">
        <v>0</v>
      </c>
      <c r="FX270">
        <v>0</v>
      </c>
      <c r="FY270">
        <v>0</v>
      </c>
      <c r="FZ270">
        <v>0</v>
      </c>
      <c r="GA270">
        <v>0</v>
      </c>
      <c r="GB270">
        <v>0</v>
      </c>
      <c r="GC270">
        <v>0</v>
      </c>
      <c r="GD270">
        <v>0</v>
      </c>
      <c r="GE270">
        <v>0</v>
      </c>
      <c r="GF270">
        <v>0</v>
      </c>
      <c r="GG270">
        <v>0</v>
      </c>
      <c r="GH270">
        <v>0</v>
      </c>
      <c r="GI270">
        <v>0</v>
      </c>
      <c r="GJ270">
        <v>0</v>
      </c>
      <c r="GK270">
        <v>0</v>
      </c>
      <c r="GL270">
        <v>0</v>
      </c>
      <c r="GM270">
        <v>0</v>
      </c>
      <c r="GN270">
        <v>0</v>
      </c>
      <c r="GO270">
        <v>0</v>
      </c>
      <c r="GP270">
        <v>0</v>
      </c>
      <c r="GQ270">
        <v>0</v>
      </c>
      <c r="GR270">
        <v>0</v>
      </c>
      <c r="GS270">
        <v>0</v>
      </c>
      <c r="GT270">
        <v>0</v>
      </c>
      <c r="GU270">
        <v>0</v>
      </c>
      <c r="GV270">
        <v>0</v>
      </c>
      <c r="GW270">
        <v>0</v>
      </c>
      <c r="GX270">
        <v>0</v>
      </c>
      <c r="GY270">
        <v>0</v>
      </c>
      <c r="GZ270">
        <v>0</v>
      </c>
      <c r="HA270">
        <v>0</v>
      </c>
      <c r="HB270">
        <v>0</v>
      </c>
      <c r="HC270">
        <v>0</v>
      </c>
      <c r="HD270">
        <v>0</v>
      </c>
      <c r="HE270">
        <v>0</v>
      </c>
      <c r="HF270">
        <v>0</v>
      </c>
      <c r="HG270">
        <v>0</v>
      </c>
      <c r="HH270">
        <v>0</v>
      </c>
      <c r="HI270">
        <v>0</v>
      </c>
      <c r="HJ270">
        <v>0</v>
      </c>
      <c r="HK270">
        <v>0</v>
      </c>
      <c r="HL270">
        <v>0</v>
      </c>
      <c r="HM270">
        <v>0</v>
      </c>
      <c r="HN270">
        <v>0</v>
      </c>
      <c r="HO270">
        <v>0</v>
      </c>
      <c r="HP270">
        <v>0</v>
      </c>
      <c r="HQ270">
        <v>0</v>
      </c>
      <c r="HR270">
        <v>0</v>
      </c>
      <c r="HS270">
        <v>0</v>
      </c>
      <c r="HT270">
        <v>0</v>
      </c>
      <c r="HU270">
        <v>0</v>
      </c>
      <c r="HV270">
        <v>0</v>
      </c>
      <c r="HW270">
        <v>0</v>
      </c>
      <c r="HX270">
        <v>0</v>
      </c>
      <c r="HY270">
        <v>0</v>
      </c>
      <c r="HZ270">
        <v>0</v>
      </c>
      <c r="IA270">
        <v>0</v>
      </c>
      <c r="IB270">
        <v>0</v>
      </c>
      <c r="IC270">
        <v>0</v>
      </c>
      <c r="ID270">
        <v>0</v>
      </c>
      <c r="IE270">
        <v>0</v>
      </c>
      <c r="IF270">
        <v>0</v>
      </c>
      <c r="IG270">
        <v>0</v>
      </c>
      <c r="IH270">
        <v>0</v>
      </c>
      <c r="II270">
        <v>0</v>
      </c>
      <c r="IJ270">
        <v>0</v>
      </c>
      <c r="IK270">
        <v>0</v>
      </c>
    </row>
    <row r="271" spans="1:245" hidden="1">
      <c r="A271" s="340"/>
      <c r="B271" t="s">
        <v>944</v>
      </c>
      <c r="F271">
        <v>1</v>
      </c>
      <c r="H271">
        <v>34</v>
      </c>
      <c r="J271" t="str">
        <f t="shared" si="12"/>
        <v>SDH200134</v>
      </c>
      <c r="K271">
        <v>450</v>
      </c>
      <c r="M271" s="340"/>
      <c r="N271" t="s">
        <v>944</v>
      </c>
      <c r="O271">
        <v>1</v>
      </c>
      <c r="P271">
        <v>34</v>
      </c>
      <c r="Q271" s="183" t="str">
        <f t="shared" si="13"/>
        <v>SDH200134</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10000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c r="CB271">
        <v>0</v>
      </c>
      <c r="CC271">
        <v>0</v>
      </c>
      <c r="CD271">
        <v>0</v>
      </c>
      <c r="CE271">
        <v>0</v>
      </c>
      <c r="CF271">
        <v>0</v>
      </c>
      <c r="CG271">
        <v>0</v>
      </c>
      <c r="CH271">
        <v>0</v>
      </c>
      <c r="CI271">
        <v>0</v>
      </c>
      <c r="CJ271">
        <v>0</v>
      </c>
      <c r="CK271">
        <v>0</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0</v>
      </c>
      <c r="DP271">
        <v>0</v>
      </c>
      <c r="DQ271">
        <v>0</v>
      </c>
      <c r="DR271">
        <v>0</v>
      </c>
      <c r="DS271">
        <v>0</v>
      </c>
      <c r="DT271">
        <v>0</v>
      </c>
      <c r="DU271">
        <v>0</v>
      </c>
      <c r="DV271">
        <v>0</v>
      </c>
      <c r="DW271">
        <v>0</v>
      </c>
      <c r="DX271">
        <v>0</v>
      </c>
      <c r="DY271" s="131"/>
      <c r="DZ271" s="340"/>
      <c r="EA271" t="s">
        <v>944</v>
      </c>
      <c r="EB271">
        <v>1</v>
      </c>
      <c r="EC271">
        <v>34</v>
      </c>
      <c r="ED271" s="183" t="str">
        <f t="shared" si="14"/>
        <v>SDH200134</v>
      </c>
      <c r="EE271">
        <v>10000</v>
      </c>
      <c r="EF271">
        <v>10000</v>
      </c>
      <c r="EG271">
        <v>10000</v>
      </c>
      <c r="EH271">
        <v>10000</v>
      </c>
      <c r="EI271">
        <v>10000</v>
      </c>
      <c r="EJ271">
        <v>10000</v>
      </c>
      <c r="EK271">
        <v>10000</v>
      </c>
      <c r="EL271">
        <v>10000</v>
      </c>
      <c r="EM271">
        <v>10000</v>
      </c>
      <c r="EN271">
        <v>10000</v>
      </c>
      <c r="EO271">
        <v>10000</v>
      </c>
      <c r="EP271">
        <v>10000</v>
      </c>
      <c r="EQ271">
        <v>10000</v>
      </c>
      <c r="ER271">
        <v>10000</v>
      </c>
      <c r="ES271">
        <v>10000</v>
      </c>
      <c r="ET271">
        <v>10000</v>
      </c>
      <c r="EU271">
        <v>10000</v>
      </c>
      <c r="EV271">
        <v>10000</v>
      </c>
      <c r="EW271">
        <v>10000</v>
      </c>
      <c r="EX271">
        <v>10000</v>
      </c>
      <c r="EY271">
        <v>10000</v>
      </c>
      <c r="EZ271">
        <v>10000</v>
      </c>
      <c r="FA271">
        <v>10000</v>
      </c>
      <c r="FB271">
        <v>10000</v>
      </c>
      <c r="FC271">
        <v>10000</v>
      </c>
      <c r="FD271">
        <v>10000</v>
      </c>
      <c r="FE271">
        <v>10000</v>
      </c>
      <c r="FF271">
        <v>10000</v>
      </c>
      <c r="FG271">
        <v>10000</v>
      </c>
      <c r="FH271">
        <v>10000</v>
      </c>
      <c r="FI271">
        <v>10000</v>
      </c>
      <c r="FJ271">
        <v>10000</v>
      </c>
      <c r="FK271">
        <v>10000</v>
      </c>
      <c r="FL271">
        <v>10000</v>
      </c>
      <c r="FM271">
        <v>10000</v>
      </c>
      <c r="FN271">
        <v>0</v>
      </c>
      <c r="FO271">
        <v>0</v>
      </c>
      <c r="FP271">
        <v>0</v>
      </c>
      <c r="FQ271">
        <v>0</v>
      </c>
      <c r="FR271">
        <v>0</v>
      </c>
      <c r="FS271">
        <v>0</v>
      </c>
      <c r="FT271">
        <v>0</v>
      </c>
      <c r="FU271">
        <v>0</v>
      </c>
      <c r="FV271">
        <v>0</v>
      </c>
      <c r="FW271">
        <v>0</v>
      </c>
      <c r="FX271">
        <v>0</v>
      </c>
      <c r="FY271">
        <v>0</v>
      </c>
      <c r="FZ271">
        <v>0</v>
      </c>
      <c r="GA271">
        <v>0</v>
      </c>
      <c r="GB271">
        <v>0</v>
      </c>
      <c r="GC271">
        <v>0</v>
      </c>
      <c r="GD271">
        <v>0</v>
      </c>
      <c r="GE271">
        <v>0</v>
      </c>
      <c r="GF271">
        <v>0</v>
      </c>
      <c r="GG271">
        <v>0</v>
      </c>
      <c r="GH271">
        <v>0</v>
      </c>
      <c r="GI271">
        <v>0</v>
      </c>
      <c r="GJ271">
        <v>0</v>
      </c>
      <c r="GK271">
        <v>0</v>
      </c>
      <c r="GL271">
        <v>0</v>
      </c>
      <c r="GM271">
        <v>0</v>
      </c>
      <c r="GN271">
        <v>0</v>
      </c>
      <c r="GO271">
        <v>0</v>
      </c>
      <c r="GP271">
        <v>0</v>
      </c>
      <c r="GQ271">
        <v>0</v>
      </c>
      <c r="GR271">
        <v>0</v>
      </c>
      <c r="GS271">
        <v>0</v>
      </c>
      <c r="GT271">
        <v>0</v>
      </c>
      <c r="GU271">
        <v>0</v>
      </c>
      <c r="GV271">
        <v>0</v>
      </c>
      <c r="GW271">
        <v>0</v>
      </c>
      <c r="GX271">
        <v>0</v>
      </c>
      <c r="GY271">
        <v>0</v>
      </c>
      <c r="GZ271">
        <v>0</v>
      </c>
      <c r="HA271">
        <v>0</v>
      </c>
      <c r="HB271">
        <v>0</v>
      </c>
      <c r="HC271">
        <v>0</v>
      </c>
      <c r="HD271">
        <v>0</v>
      </c>
      <c r="HE271">
        <v>0</v>
      </c>
      <c r="HF271">
        <v>0</v>
      </c>
      <c r="HG271">
        <v>0</v>
      </c>
      <c r="HH271">
        <v>0</v>
      </c>
      <c r="HI271">
        <v>0</v>
      </c>
      <c r="HJ271">
        <v>0</v>
      </c>
      <c r="HK271">
        <v>0</v>
      </c>
      <c r="HL271">
        <v>0</v>
      </c>
      <c r="HM271">
        <v>0</v>
      </c>
      <c r="HN271">
        <v>0</v>
      </c>
      <c r="HO271">
        <v>0</v>
      </c>
      <c r="HP271">
        <v>0</v>
      </c>
      <c r="HQ271">
        <v>0</v>
      </c>
      <c r="HR271">
        <v>0</v>
      </c>
      <c r="HS271">
        <v>0</v>
      </c>
      <c r="HT271">
        <v>0</v>
      </c>
      <c r="HU271">
        <v>0</v>
      </c>
      <c r="HV271">
        <v>0</v>
      </c>
      <c r="HW271">
        <v>0</v>
      </c>
      <c r="HX271">
        <v>0</v>
      </c>
      <c r="HY271">
        <v>0</v>
      </c>
      <c r="HZ271">
        <v>0</v>
      </c>
      <c r="IA271">
        <v>0</v>
      </c>
      <c r="IB271">
        <v>0</v>
      </c>
      <c r="IC271">
        <v>0</v>
      </c>
      <c r="ID271">
        <v>0</v>
      </c>
      <c r="IE271">
        <v>0</v>
      </c>
      <c r="IF271">
        <v>0</v>
      </c>
      <c r="IG271">
        <v>0</v>
      </c>
      <c r="IH271">
        <v>0</v>
      </c>
      <c r="II271">
        <v>0</v>
      </c>
      <c r="IJ271">
        <v>0</v>
      </c>
      <c r="IK271">
        <v>0</v>
      </c>
    </row>
    <row r="272" spans="1:245" hidden="1">
      <c r="A272" s="340"/>
      <c r="B272" t="s">
        <v>944</v>
      </c>
      <c r="F272">
        <v>1</v>
      </c>
      <c r="H272">
        <v>35</v>
      </c>
      <c r="J272" t="str">
        <f t="shared" si="12"/>
        <v>SDH200135</v>
      </c>
      <c r="K272">
        <v>460</v>
      </c>
      <c r="M272" s="340"/>
      <c r="N272" t="s">
        <v>944</v>
      </c>
      <c r="O272">
        <v>1</v>
      </c>
      <c r="P272">
        <v>35</v>
      </c>
      <c r="Q272" s="183" t="str">
        <f t="shared" si="13"/>
        <v>SDH200135</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10000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v>
      </c>
      <c r="CL272">
        <v>0</v>
      </c>
      <c r="CM272">
        <v>0</v>
      </c>
      <c r="CN272">
        <v>0</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0</v>
      </c>
      <c r="DM272">
        <v>0</v>
      </c>
      <c r="DN272">
        <v>0</v>
      </c>
      <c r="DO272">
        <v>0</v>
      </c>
      <c r="DP272">
        <v>0</v>
      </c>
      <c r="DQ272">
        <v>0</v>
      </c>
      <c r="DR272">
        <v>0</v>
      </c>
      <c r="DS272">
        <v>0</v>
      </c>
      <c r="DT272">
        <v>0</v>
      </c>
      <c r="DU272">
        <v>0</v>
      </c>
      <c r="DV272">
        <v>0</v>
      </c>
      <c r="DW272">
        <v>0</v>
      </c>
      <c r="DX272">
        <v>0</v>
      </c>
      <c r="DY272" s="131"/>
      <c r="DZ272" s="340"/>
      <c r="EA272" t="s">
        <v>944</v>
      </c>
      <c r="EB272">
        <v>1</v>
      </c>
      <c r="EC272">
        <v>35</v>
      </c>
      <c r="ED272" s="183" t="str">
        <f t="shared" si="14"/>
        <v>SDH200135</v>
      </c>
      <c r="EE272">
        <v>10000</v>
      </c>
      <c r="EF272">
        <v>10000</v>
      </c>
      <c r="EG272">
        <v>10000</v>
      </c>
      <c r="EH272">
        <v>10000</v>
      </c>
      <c r="EI272">
        <v>10000</v>
      </c>
      <c r="EJ272">
        <v>10000</v>
      </c>
      <c r="EK272">
        <v>10000</v>
      </c>
      <c r="EL272">
        <v>10000</v>
      </c>
      <c r="EM272">
        <v>10000</v>
      </c>
      <c r="EN272">
        <v>10000</v>
      </c>
      <c r="EO272">
        <v>10000</v>
      </c>
      <c r="EP272">
        <v>10000</v>
      </c>
      <c r="EQ272">
        <v>10000</v>
      </c>
      <c r="ER272">
        <v>10000</v>
      </c>
      <c r="ES272">
        <v>10000</v>
      </c>
      <c r="ET272">
        <v>10000</v>
      </c>
      <c r="EU272">
        <v>10000</v>
      </c>
      <c r="EV272">
        <v>10000</v>
      </c>
      <c r="EW272">
        <v>10000</v>
      </c>
      <c r="EX272">
        <v>10000</v>
      </c>
      <c r="EY272">
        <v>10000</v>
      </c>
      <c r="EZ272">
        <v>10000</v>
      </c>
      <c r="FA272">
        <v>10000</v>
      </c>
      <c r="FB272">
        <v>10000</v>
      </c>
      <c r="FC272">
        <v>10000</v>
      </c>
      <c r="FD272">
        <v>10000</v>
      </c>
      <c r="FE272">
        <v>10000</v>
      </c>
      <c r="FF272">
        <v>10000</v>
      </c>
      <c r="FG272">
        <v>10000</v>
      </c>
      <c r="FH272">
        <v>10000</v>
      </c>
      <c r="FI272">
        <v>10000</v>
      </c>
      <c r="FJ272">
        <v>10000</v>
      </c>
      <c r="FK272">
        <v>10000</v>
      </c>
      <c r="FL272">
        <v>10000</v>
      </c>
      <c r="FM272">
        <v>10000</v>
      </c>
      <c r="FN272">
        <v>0</v>
      </c>
      <c r="FO272">
        <v>0</v>
      </c>
      <c r="FP272">
        <v>0</v>
      </c>
      <c r="FQ272">
        <v>0</v>
      </c>
      <c r="FR272">
        <v>0</v>
      </c>
      <c r="FS272">
        <v>0</v>
      </c>
      <c r="FT272">
        <v>0</v>
      </c>
      <c r="FU272">
        <v>0</v>
      </c>
      <c r="FV272">
        <v>0</v>
      </c>
      <c r="FW272">
        <v>0</v>
      </c>
      <c r="FX272">
        <v>0</v>
      </c>
      <c r="FY272">
        <v>0</v>
      </c>
      <c r="FZ272">
        <v>0</v>
      </c>
      <c r="GA272">
        <v>0</v>
      </c>
      <c r="GB272">
        <v>0</v>
      </c>
      <c r="GC272">
        <v>0</v>
      </c>
      <c r="GD272">
        <v>0</v>
      </c>
      <c r="GE272">
        <v>0</v>
      </c>
      <c r="GF272">
        <v>0</v>
      </c>
      <c r="GG272">
        <v>0</v>
      </c>
      <c r="GH272">
        <v>0</v>
      </c>
      <c r="GI272">
        <v>0</v>
      </c>
      <c r="GJ272">
        <v>0</v>
      </c>
      <c r="GK272">
        <v>0</v>
      </c>
      <c r="GL272">
        <v>0</v>
      </c>
      <c r="GM272">
        <v>0</v>
      </c>
      <c r="GN272">
        <v>0</v>
      </c>
      <c r="GO272">
        <v>0</v>
      </c>
      <c r="GP272">
        <v>0</v>
      </c>
      <c r="GQ272">
        <v>0</v>
      </c>
      <c r="GR272">
        <v>0</v>
      </c>
      <c r="GS272">
        <v>0</v>
      </c>
      <c r="GT272">
        <v>0</v>
      </c>
      <c r="GU272">
        <v>0</v>
      </c>
      <c r="GV272">
        <v>0</v>
      </c>
      <c r="GW272">
        <v>0</v>
      </c>
      <c r="GX272">
        <v>0</v>
      </c>
      <c r="GY272">
        <v>0</v>
      </c>
      <c r="GZ272">
        <v>0</v>
      </c>
      <c r="HA272">
        <v>0</v>
      </c>
      <c r="HB272">
        <v>0</v>
      </c>
      <c r="HC272">
        <v>0</v>
      </c>
      <c r="HD272">
        <v>0</v>
      </c>
      <c r="HE272">
        <v>0</v>
      </c>
      <c r="HF272">
        <v>0</v>
      </c>
      <c r="HG272">
        <v>0</v>
      </c>
      <c r="HH272">
        <v>0</v>
      </c>
      <c r="HI272">
        <v>0</v>
      </c>
      <c r="HJ272">
        <v>0</v>
      </c>
      <c r="HK272">
        <v>0</v>
      </c>
      <c r="HL272">
        <v>0</v>
      </c>
      <c r="HM272">
        <v>0</v>
      </c>
      <c r="HN272">
        <v>0</v>
      </c>
      <c r="HO272">
        <v>0</v>
      </c>
      <c r="HP272">
        <v>0</v>
      </c>
      <c r="HQ272">
        <v>0</v>
      </c>
      <c r="HR272">
        <v>0</v>
      </c>
      <c r="HS272">
        <v>0</v>
      </c>
      <c r="HT272">
        <v>0</v>
      </c>
      <c r="HU272">
        <v>0</v>
      </c>
      <c r="HV272">
        <v>0</v>
      </c>
      <c r="HW272">
        <v>0</v>
      </c>
      <c r="HX272">
        <v>0</v>
      </c>
      <c r="HY272">
        <v>0</v>
      </c>
      <c r="HZ272">
        <v>0</v>
      </c>
      <c r="IA272">
        <v>0</v>
      </c>
      <c r="IB272">
        <v>0</v>
      </c>
      <c r="IC272">
        <v>0</v>
      </c>
      <c r="ID272">
        <v>0</v>
      </c>
      <c r="IE272">
        <v>0</v>
      </c>
      <c r="IF272">
        <v>0</v>
      </c>
      <c r="IG272">
        <v>0</v>
      </c>
      <c r="IH272">
        <v>0</v>
      </c>
      <c r="II272">
        <v>0</v>
      </c>
      <c r="IJ272">
        <v>0</v>
      </c>
      <c r="IK272">
        <v>0</v>
      </c>
    </row>
    <row r="273" spans="1:245" hidden="1">
      <c r="A273" s="340"/>
      <c r="B273" t="s">
        <v>944</v>
      </c>
      <c r="F273">
        <v>1</v>
      </c>
      <c r="H273">
        <v>36</v>
      </c>
      <c r="J273" t="str">
        <f t="shared" si="12"/>
        <v>SDH200136</v>
      </c>
      <c r="K273">
        <v>465</v>
      </c>
      <c r="M273" s="340"/>
      <c r="N273" t="s">
        <v>944</v>
      </c>
      <c r="O273">
        <v>1</v>
      </c>
      <c r="P273">
        <v>36</v>
      </c>
      <c r="Q273" s="183" t="str">
        <f t="shared" si="13"/>
        <v>SDH200136</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10000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0</v>
      </c>
      <c r="DJ273">
        <v>0</v>
      </c>
      <c r="DK273">
        <v>0</v>
      </c>
      <c r="DL273">
        <v>0</v>
      </c>
      <c r="DM273">
        <v>0</v>
      </c>
      <c r="DN273">
        <v>0</v>
      </c>
      <c r="DO273">
        <v>0</v>
      </c>
      <c r="DP273">
        <v>0</v>
      </c>
      <c r="DQ273">
        <v>0</v>
      </c>
      <c r="DR273">
        <v>0</v>
      </c>
      <c r="DS273">
        <v>0</v>
      </c>
      <c r="DT273">
        <v>0</v>
      </c>
      <c r="DU273">
        <v>0</v>
      </c>
      <c r="DV273">
        <v>0</v>
      </c>
      <c r="DW273">
        <v>0</v>
      </c>
      <c r="DX273">
        <v>0</v>
      </c>
      <c r="DY273" s="131"/>
      <c r="DZ273" s="340"/>
      <c r="EA273" t="s">
        <v>944</v>
      </c>
      <c r="EB273">
        <v>1</v>
      </c>
      <c r="EC273">
        <v>36</v>
      </c>
      <c r="ED273" s="183" t="str">
        <f t="shared" si="14"/>
        <v>SDH200136</v>
      </c>
      <c r="EE273">
        <v>10000</v>
      </c>
      <c r="EF273">
        <v>10000</v>
      </c>
      <c r="EG273">
        <v>10000</v>
      </c>
      <c r="EH273">
        <v>10000</v>
      </c>
      <c r="EI273">
        <v>10000</v>
      </c>
      <c r="EJ273">
        <v>10000</v>
      </c>
      <c r="EK273">
        <v>10000</v>
      </c>
      <c r="EL273">
        <v>10000</v>
      </c>
      <c r="EM273">
        <v>10000</v>
      </c>
      <c r="EN273">
        <v>10000</v>
      </c>
      <c r="EO273">
        <v>10000</v>
      </c>
      <c r="EP273">
        <v>10000</v>
      </c>
      <c r="EQ273">
        <v>10000</v>
      </c>
      <c r="ER273">
        <v>10000</v>
      </c>
      <c r="ES273">
        <v>10000</v>
      </c>
      <c r="ET273">
        <v>10000</v>
      </c>
      <c r="EU273">
        <v>10000</v>
      </c>
      <c r="EV273">
        <v>10000</v>
      </c>
      <c r="EW273">
        <v>10000</v>
      </c>
      <c r="EX273">
        <v>10000</v>
      </c>
      <c r="EY273">
        <v>10000</v>
      </c>
      <c r="EZ273">
        <v>10000</v>
      </c>
      <c r="FA273">
        <v>10000</v>
      </c>
      <c r="FB273">
        <v>10000</v>
      </c>
      <c r="FC273">
        <v>10000</v>
      </c>
      <c r="FD273">
        <v>10000</v>
      </c>
      <c r="FE273">
        <v>10000</v>
      </c>
      <c r="FF273">
        <v>10000</v>
      </c>
      <c r="FG273">
        <v>10000</v>
      </c>
      <c r="FH273">
        <v>10000</v>
      </c>
      <c r="FI273">
        <v>10000</v>
      </c>
      <c r="FJ273">
        <v>10000</v>
      </c>
      <c r="FK273">
        <v>10000</v>
      </c>
      <c r="FL273">
        <v>10000</v>
      </c>
      <c r="FM273">
        <v>10000</v>
      </c>
      <c r="FN273">
        <v>0</v>
      </c>
      <c r="FO273">
        <v>0</v>
      </c>
      <c r="FP273">
        <v>0</v>
      </c>
      <c r="FQ273">
        <v>0</v>
      </c>
      <c r="FR273">
        <v>0</v>
      </c>
      <c r="FS273">
        <v>0</v>
      </c>
      <c r="FT273">
        <v>0</v>
      </c>
      <c r="FU273">
        <v>0</v>
      </c>
      <c r="FV273">
        <v>0</v>
      </c>
      <c r="FW273">
        <v>0</v>
      </c>
      <c r="FX273">
        <v>0</v>
      </c>
      <c r="FY273">
        <v>0</v>
      </c>
      <c r="FZ273">
        <v>0</v>
      </c>
      <c r="GA273">
        <v>0</v>
      </c>
      <c r="GB273">
        <v>0</v>
      </c>
      <c r="GC273">
        <v>0</v>
      </c>
      <c r="GD273">
        <v>0</v>
      </c>
      <c r="GE273">
        <v>0</v>
      </c>
      <c r="GF273">
        <v>0</v>
      </c>
      <c r="GG273">
        <v>0</v>
      </c>
      <c r="GH273">
        <v>0</v>
      </c>
      <c r="GI273">
        <v>0</v>
      </c>
      <c r="GJ273">
        <v>0</v>
      </c>
      <c r="GK273">
        <v>0</v>
      </c>
      <c r="GL273">
        <v>0</v>
      </c>
      <c r="GM273">
        <v>0</v>
      </c>
      <c r="GN273">
        <v>0</v>
      </c>
      <c r="GO273">
        <v>0</v>
      </c>
      <c r="GP273">
        <v>0</v>
      </c>
      <c r="GQ273">
        <v>0</v>
      </c>
      <c r="GR273">
        <v>0</v>
      </c>
      <c r="GS273">
        <v>0</v>
      </c>
      <c r="GT273">
        <v>0</v>
      </c>
      <c r="GU273">
        <v>0</v>
      </c>
      <c r="GV273">
        <v>0</v>
      </c>
      <c r="GW273">
        <v>0</v>
      </c>
      <c r="GX273">
        <v>0</v>
      </c>
      <c r="GY273">
        <v>0</v>
      </c>
      <c r="GZ273">
        <v>0</v>
      </c>
      <c r="HA273">
        <v>0</v>
      </c>
      <c r="HB273">
        <v>0</v>
      </c>
      <c r="HC273">
        <v>0</v>
      </c>
      <c r="HD273">
        <v>0</v>
      </c>
      <c r="HE273">
        <v>0</v>
      </c>
      <c r="HF273">
        <v>0</v>
      </c>
      <c r="HG273">
        <v>0</v>
      </c>
      <c r="HH273">
        <v>0</v>
      </c>
      <c r="HI273">
        <v>0</v>
      </c>
      <c r="HJ273">
        <v>0</v>
      </c>
      <c r="HK273">
        <v>0</v>
      </c>
      <c r="HL273">
        <v>0</v>
      </c>
      <c r="HM273">
        <v>0</v>
      </c>
      <c r="HN273">
        <v>0</v>
      </c>
      <c r="HO273">
        <v>0</v>
      </c>
      <c r="HP273">
        <v>0</v>
      </c>
      <c r="HQ273">
        <v>0</v>
      </c>
      <c r="HR273">
        <v>0</v>
      </c>
      <c r="HS273">
        <v>0</v>
      </c>
      <c r="HT273">
        <v>0</v>
      </c>
      <c r="HU273">
        <v>0</v>
      </c>
      <c r="HV273">
        <v>0</v>
      </c>
      <c r="HW273">
        <v>0</v>
      </c>
      <c r="HX273">
        <v>0</v>
      </c>
      <c r="HY273">
        <v>0</v>
      </c>
      <c r="HZ273">
        <v>0</v>
      </c>
      <c r="IA273">
        <v>0</v>
      </c>
      <c r="IB273">
        <v>0</v>
      </c>
      <c r="IC273">
        <v>0</v>
      </c>
      <c r="ID273">
        <v>0</v>
      </c>
      <c r="IE273">
        <v>0</v>
      </c>
      <c r="IF273">
        <v>0</v>
      </c>
      <c r="IG273">
        <v>0</v>
      </c>
      <c r="IH273">
        <v>0</v>
      </c>
      <c r="II273">
        <v>0</v>
      </c>
      <c r="IJ273">
        <v>0</v>
      </c>
      <c r="IK273">
        <v>0</v>
      </c>
    </row>
    <row r="274" spans="1:245" hidden="1">
      <c r="A274" s="340"/>
      <c r="B274" t="s">
        <v>944</v>
      </c>
      <c r="F274">
        <v>1</v>
      </c>
      <c r="H274">
        <v>37</v>
      </c>
      <c r="J274" t="str">
        <f t="shared" si="12"/>
        <v>SDH200137</v>
      </c>
      <c r="K274">
        <v>465</v>
      </c>
      <c r="M274" s="340"/>
      <c r="N274" t="s">
        <v>944</v>
      </c>
      <c r="O274">
        <v>1</v>
      </c>
      <c r="P274">
        <v>37</v>
      </c>
      <c r="Q274" s="183" t="str">
        <f t="shared" si="13"/>
        <v>SDH200137</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10000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0</v>
      </c>
      <c r="DS274">
        <v>0</v>
      </c>
      <c r="DT274">
        <v>0</v>
      </c>
      <c r="DU274">
        <v>0</v>
      </c>
      <c r="DV274">
        <v>0</v>
      </c>
      <c r="DW274">
        <v>0</v>
      </c>
      <c r="DX274">
        <v>0</v>
      </c>
      <c r="DY274" s="131"/>
      <c r="DZ274" s="340"/>
      <c r="EA274" t="s">
        <v>944</v>
      </c>
      <c r="EB274">
        <v>1</v>
      </c>
      <c r="EC274">
        <v>37</v>
      </c>
      <c r="ED274" s="183" t="str">
        <f t="shared" si="14"/>
        <v>SDH200137</v>
      </c>
      <c r="EE274">
        <v>10000</v>
      </c>
      <c r="EF274">
        <v>10000</v>
      </c>
      <c r="EG274">
        <v>10000</v>
      </c>
      <c r="EH274">
        <v>10000</v>
      </c>
      <c r="EI274">
        <v>10000</v>
      </c>
      <c r="EJ274">
        <v>10000</v>
      </c>
      <c r="EK274">
        <v>10000</v>
      </c>
      <c r="EL274">
        <v>10000</v>
      </c>
      <c r="EM274">
        <v>10000</v>
      </c>
      <c r="EN274">
        <v>10000</v>
      </c>
      <c r="EO274">
        <v>10000</v>
      </c>
      <c r="EP274">
        <v>10000</v>
      </c>
      <c r="EQ274">
        <v>10000</v>
      </c>
      <c r="ER274">
        <v>10000</v>
      </c>
      <c r="ES274">
        <v>10000</v>
      </c>
      <c r="ET274">
        <v>10000</v>
      </c>
      <c r="EU274">
        <v>10000</v>
      </c>
      <c r="EV274">
        <v>10000</v>
      </c>
      <c r="EW274">
        <v>10000</v>
      </c>
      <c r="EX274">
        <v>10000</v>
      </c>
      <c r="EY274">
        <v>10000</v>
      </c>
      <c r="EZ274">
        <v>10000</v>
      </c>
      <c r="FA274">
        <v>10000</v>
      </c>
      <c r="FB274">
        <v>10000</v>
      </c>
      <c r="FC274">
        <v>10000</v>
      </c>
      <c r="FD274">
        <v>10000</v>
      </c>
      <c r="FE274">
        <v>10000</v>
      </c>
      <c r="FF274">
        <v>10000</v>
      </c>
      <c r="FG274">
        <v>10000</v>
      </c>
      <c r="FH274">
        <v>10000</v>
      </c>
      <c r="FI274">
        <v>10000</v>
      </c>
      <c r="FJ274">
        <v>10000</v>
      </c>
      <c r="FK274">
        <v>10000</v>
      </c>
      <c r="FL274">
        <v>10000</v>
      </c>
      <c r="FM274">
        <v>10000</v>
      </c>
      <c r="FN274">
        <v>0</v>
      </c>
      <c r="FO274">
        <v>0</v>
      </c>
      <c r="FP274">
        <v>0</v>
      </c>
      <c r="FQ274">
        <v>0</v>
      </c>
      <c r="FR274">
        <v>0</v>
      </c>
      <c r="FS274">
        <v>0</v>
      </c>
      <c r="FT274">
        <v>0</v>
      </c>
      <c r="FU274">
        <v>0</v>
      </c>
      <c r="FV274">
        <v>0</v>
      </c>
      <c r="FW274">
        <v>0</v>
      </c>
      <c r="FX274">
        <v>0</v>
      </c>
      <c r="FY274">
        <v>0</v>
      </c>
      <c r="FZ274">
        <v>0</v>
      </c>
      <c r="GA274">
        <v>0</v>
      </c>
      <c r="GB274">
        <v>0</v>
      </c>
      <c r="GC274">
        <v>0</v>
      </c>
      <c r="GD274">
        <v>0</v>
      </c>
      <c r="GE274">
        <v>0</v>
      </c>
      <c r="GF274">
        <v>0</v>
      </c>
      <c r="GG274">
        <v>0</v>
      </c>
      <c r="GH274">
        <v>0</v>
      </c>
      <c r="GI274">
        <v>0</v>
      </c>
      <c r="GJ274">
        <v>0</v>
      </c>
      <c r="GK274">
        <v>0</v>
      </c>
      <c r="GL274">
        <v>0</v>
      </c>
      <c r="GM274">
        <v>0</v>
      </c>
      <c r="GN274">
        <v>0</v>
      </c>
      <c r="GO274">
        <v>0</v>
      </c>
      <c r="GP274">
        <v>0</v>
      </c>
      <c r="GQ274">
        <v>0</v>
      </c>
      <c r="GR274">
        <v>0</v>
      </c>
      <c r="GS274">
        <v>0</v>
      </c>
      <c r="GT274">
        <v>0</v>
      </c>
      <c r="GU274">
        <v>0</v>
      </c>
      <c r="GV274">
        <v>0</v>
      </c>
      <c r="GW274">
        <v>0</v>
      </c>
      <c r="GX274">
        <v>0</v>
      </c>
      <c r="GY274">
        <v>0</v>
      </c>
      <c r="GZ274">
        <v>0</v>
      </c>
      <c r="HA274">
        <v>0</v>
      </c>
      <c r="HB274">
        <v>0</v>
      </c>
      <c r="HC274">
        <v>0</v>
      </c>
      <c r="HD274">
        <v>0</v>
      </c>
      <c r="HE274">
        <v>0</v>
      </c>
      <c r="HF274">
        <v>0</v>
      </c>
      <c r="HG274">
        <v>0</v>
      </c>
      <c r="HH274">
        <v>0</v>
      </c>
      <c r="HI274">
        <v>0</v>
      </c>
      <c r="HJ274">
        <v>0</v>
      </c>
      <c r="HK274">
        <v>0</v>
      </c>
      <c r="HL274">
        <v>0</v>
      </c>
      <c r="HM274">
        <v>0</v>
      </c>
      <c r="HN274">
        <v>0</v>
      </c>
      <c r="HO274">
        <v>0</v>
      </c>
      <c r="HP274">
        <v>0</v>
      </c>
      <c r="HQ274">
        <v>0</v>
      </c>
      <c r="HR274">
        <v>0</v>
      </c>
      <c r="HS274">
        <v>0</v>
      </c>
      <c r="HT274">
        <v>0</v>
      </c>
      <c r="HU274">
        <v>0</v>
      </c>
      <c r="HV274">
        <v>0</v>
      </c>
      <c r="HW274">
        <v>0</v>
      </c>
      <c r="HX274">
        <v>0</v>
      </c>
      <c r="HY274">
        <v>0</v>
      </c>
      <c r="HZ274">
        <v>0</v>
      </c>
      <c r="IA274">
        <v>0</v>
      </c>
      <c r="IB274">
        <v>0</v>
      </c>
      <c r="IC274">
        <v>0</v>
      </c>
      <c r="ID274">
        <v>0</v>
      </c>
      <c r="IE274">
        <v>0</v>
      </c>
      <c r="IF274">
        <v>0</v>
      </c>
      <c r="IG274">
        <v>0</v>
      </c>
      <c r="IH274">
        <v>0</v>
      </c>
      <c r="II274">
        <v>0</v>
      </c>
      <c r="IJ274">
        <v>0</v>
      </c>
      <c r="IK274">
        <v>0</v>
      </c>
    </row>
    <row r="275" spans="1:245" hidden="1">
      <c r="A275" s="340"/>
      <c r="B275" t="s">
        <v>944</v>
      </c>
      <c r="F275">
        <v>1</v>
      </c>
      <c r="H275">
        <v>38</v>
      </c>
      <c r="J275" t="str">
        <f t="shared" si="12"/>
        <v>SDH200138</v>
      </c>
      <c r="K275">
        <v>470</v>
      </c>
      <c r="M275" s="340"/>
      <c r="N275" t="s">
        <v>944</v>
      </c>
      <c r="O275">
        <v>1</v>
      </c>
      <c r="P275">
        <v>38</v>
      </c>
      <c r="Q275" s="183" t="str">
        <f t="shared" si="13"/>
        <v>SDH200138</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10000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0</v>
      </c>
      <c r="DV275">
        <v>0</v>
      </c>
      <c r="DW275">
        <v>0</v>
      </c>
      <c r="DX275">
        <v>0</v>
      </c>
      <c r="DY275" s="131"/>
      <c r="DZ275" s="340"/>
      <c r="EA275" t="s">
        <v>944</v>
      </c>
      <c r="EB275">
        <v>1</v>
      </c>
      <c r="EC275">
        <v>38</v>
      </c>
      <c r="ED275" s="183" t="str">
        <f t="shared" si="14"/>
        <v>SDH200138</v>
      </c>
      <c r="EE275">
        <v>10000</v>
      </c>
      <c r="EF275">
        <v>10000</v>
      </c>
      <c r="EG275">
        <v>10000</v>
      </c>
      <c r="EH275">
        <v>10000</v>
      </c>
      <c r="EI275">
        <v>10000</v>
      </c>
      <c r="EJ275">
        <v>10000</v>
      </c>
      <c r="EK275">
        <v>10000</v>
      </c>
      <c r="EL275">
        <v>10000</v>
      </c>
      <c r="EM275">
        <v>10000</v>
      </c>
      <c r="EN275">
        <v>10000</v>
      </c>
      <c r="EO275">
        <v>10000</v>
      </c>
      <c r="EP275">
        <v>10000</v>
      </c>
      <c r="EQ275">
        <v>10000</v>
      </c>
      <c r="ER275">
        <v>10000</v>
      </c>
      <c r="ES275">
        <v>10000</v>
      </c>
      <c r="ET275">
        <v>10000</v>
      </c>
      <c r="EU275">
        <v>10000</v>
      </c>
      <c r="EV275">
        <v>10000</v>
      </c>
      <c r="EW275">
        <v>10000</v>
      </c>
      <c r="EX275">
        <v>10000</v>
      </c>
      <c r="EY275">
        <v>10000</v>
      </c>
      <c r="EZ275">
        <v>10000</v>
      </c>
      <c r="FA275">
        <v>10000</v>
      </c>
      <c r="FB275">
        <v>10000</v>
      </c>
      <c r="FC275">
        <v>10000</v>
      </c>
      <c r="FD275">
        <v>10000</v>
      </c>
      <c r="FE275">
        <v>10000</v>
      </c>
      <c r="FF275">
        <v>10000</v>
      </c>
      <c r="FG275">
        <v>10000</v>
      </c>
      <c r="FH275">
        <v>10000</v>
      </c>
      <c r="FI275">
        <v>10000</v>
      </c>
      <c r="FJ275">
        <v>10000</v>
      </c>
      <c r="FK275">
        <v>10000</v>
      </c>
      <c r="FL275">
        <v>10000</v>
      </c>
      <c r="FM275">
        <v>10000</v>
      </c>
      <c r="FN275">
        <v>0</v>
      </c>
      <c r="FO275">
        <v>0</v>
      </c>
      <c r="FP275">
        <v>0</v>
      </c>
      <c r="FQ275">
        <v>0</v>
      </c>
      <c r="FR275">
        <v>0</v>
      </c>
      <c r="FS275">
        <v>0</v>
      </c>
      <c r="FT275">
        <v>0</v>
      </c>
      <c r="FU275">
        <v>0</v>
      </c>
      <c r="FV275">
        <v>0</v>
      </c>
      <c r="FW275">
        <v>0</v>
      </c>
      <c r="FX275">
        <v>0</v>
      </c>
      <c r="FY275">
        <v>0</v>
      </c>
      <c r="FZ275">
        <v>0</v>
      </c>
      <c r="GA275">
        <v>0</v>
      </c>
      <c r="GB275">
        <v>0</v>
      </c>
      <c r="GC275">
        <v>0</v>
      </c>
      <c r="GD275">
        <v>0</v>
      </c>
      <c r="GE275">
        <v>0</v>
      </c>
      <c r="GF275">
        <v>0</v>
      </c>
      <c r="GG275">
        <v>0</v>
      </c>
      <c r="GH275">
        <v>0</v>
      </c>
      <c r="GI275">
        <v>0</v>
      </c>
      <c r="GJ275">
        <v>0</v>
      </c>
      <c r="GK275">
        <v>0</v>
      </c>
      <c r="GL275">
        <v>0</v>
      </c>
      <c r="GM275">
        <v>0</v>
      </c>
      <c r="GN275">
        <v>0</v>
      </c>
      <c r="GO275">
        <v>0</v>
      </c>
      <c r="GP275">
        <v>0</v>
      </c>
      <c r="GQ275">
        <v>0</v>
      </c>
      <c r="GR275">
        <v>0</v>
      </c>
      <c r="GS275">
        <v>0</v>
      </c>
      <c r="GT275">
        <v>0</v>
      </c>
      <c r="GU275">
        <v>0</v>
      </c>
      <c r="GV275">
        <v>0</v>
      </c>
      <c r="GW275">
        <v>0</v>
      </c>
      <c r="GX275">
        <v>0</v>
      </c>
      <c r="GY275">
        <v>0</v>
      </c>
      <c r="GZ275">
        <v>0</v>
      </c>
      <c r="HA275">
        <v>0</v>
      </c>
      <c r="HB275">
        <v>0</v>
      </c>
      <c r="HC275">
        <v>0</v>
      </c>
      <c r="HD275">
        <v>0</v>
      </c>
      <c r="HE275">
        <v>0</v>
      </c>
      <c r="HF275">
        <v>0</v>
      </c>
      <c r="HG275">
        <v>0</v>
      </c>
      <c r="HH275">
        <v>0</v>
      </c>
      <c r="HI275">
        <v>0</v>
      </c>
      <c r="HJ275">
        <v>0</v>
      </c>
      <c r="HK275">
        <v>0</v>
      </c>
      <c r="HL275">
        <v>0</v>
      </c>
      <c r="HM275">
        <v>0</v>
      </c>
      <c r="HN275">
        <v>0</v>
      </c>
      <c r="HO275">
        <v>0</v>
      </c>
      <c r="HP275">
        <v>0</v>
      </c>
      <c r="HQ275">
        <v>0</v>
      </c>
      <c r="HR275">
        <v>0</v>
      </c>
      <c r="HS275">
        <v>0</v>
      </c>
      <c r="HT275">
        <v>0</v>
      </c>
      <c r="HU275">
        <v>0</v>
      </c>
      <c r="HV275">
        <v>0</v>
      </c>
      <c r="HW275">
        <v>0</v>
      </c>
      <c r="HX275">
        <v>0</v>
      </c>
      <c r="HY275">
        <v>0</v>
      </c>
      <c r="HZ275">
        <v>0</v>
      </c>
      <c r="IA275">
        <v>0</v>
      </c>
      <c r="IB275">
        <v>0</v>
      </c>
      <c r="IC275">
        <v>0</v>
      </c>
      <c r="ID275">
        <v>0</v>
      </c>
      <c r="IE275">
        <v>0</v>
      </c>
      <c r="IF275">
        <v>0</v>
      </c>
      <c r="IG275">
        <v>0</v>
      </c>
      <c r="IH275">
        <v>0</v>
      </c>
      <c r="II275">
        <v>0</v>
      </c>
      <c r="IJ275">
        <v>0</v>
      </c>
      <c r="IK275">
        <v>0</v>
      </c>
    </row>
    <row r="276" spans="1:245" hidden="1">
      <c r="A276" s="340"/>
      <c r="B276" t="s">
        <v>944</v>
      </c>
      <c r="F276">
        <v>1</v>
      </c>
      <c r="H276">
        <v>39</v>
      </c>
      <c r="J276" t="str">
        <f t="shared" si="12"/>
        <v>SDH200139</v>
      </c>
      <c r="K276">
        <v>475</v>
      </c>
      <c r="M276" s="340"/>
      <c r="N276" t="s">
        <v>944</v>
      </c>
      <c r="O276">
        <v>1</v>
      </c>
      <c r="P276">
        <v>39</v>
      </c>
      <c r="Q276" s="183" t="str">
        <f t="shared" si="13"/>
        <v>SDH200139</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10069.999999999998</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v>0</v>
      </c>
      <c r="DK276">
        <v>0</v>
      </c>
      <c r="DL276">
        <v>0</v>
      </c>
      <c r="DM276">
        <v>0</v>
      </c>
      <c r="DN276">
        <v>0</v>
      </c>
      <c r="DO276">
        <v>0</v>
      </c>
      <c r="DP276">
        <v>0</v>
      </c>
      <c r="DQ276">
        <v>0</v>
      </c>
      <c r="DR276">
        <v>0</v>
      </c>
      <c r="DS276">
        <v>0</v>
      </c>
      <c r="DT276">
        <v>0</v>
      </c>
      <c r="DU276">
        <v>0</v>
      </c>
      <c r="DV276">
        <v>0</v>
      </c>
      <c r="DW276">
        <v>0</v>
      </c>
      <c r="DX276">
        <v>0</v>
      </c>
      <c r="DY276" s="131"/>
      <c r="DZ276" s="340"/>
      <c r="EA276" t="s">
        <v>944</v>
      </c>
      <c r="EB276">
        <v>1</v>
      </c>
      <c r="EC276">
        <v>39</v>
      </c>
      <c r="ED276" s="183" t="str">
        <f t="shared" si="14"/>
        <v>SDH200139</v>
      </c>
      <c r="EE276">
        <v>10000</v>
      </c>
      <c r="EF276">
        <v>10000</v>
      </c>
      <c r="EG276">
        <v>10000</v>
      </c>
      <c r="EH276">
        <v>10000</v>
      </c>
      <c r="EI276">
        <v>10000</v>
      </c>
      <c r="EJ276">
        <v>10000</v>
      </c>
      <c r="EK276">
        <v>10000</v>
      </c>
      <c r="EL276">
        <v>10000</v>
      </c>
      <c r="EM276">
        <v>10000</v>
      </c>
      <c r="EN276">
        <v>10000</v>
      </c>
      <c r="EO276">
        <v>10000</v>
      </c>
      <c r="EP276">
        <v>10000</v>
      </c>
      <c r="EQ276">
        <v>10000</v>
      </c>
      <c r="ER276">
        <v>10000</v>
      </c>
      <c r="ES276">
        <v>10000</v>
      </c>
      <c r="ET276">
        <v>10000</v>
      </c>
      <c r="EU276">
        <v>10000</v>
      </c>
      <c r="EV276">
        <v>10000</v>
      </c>
      <c r="EW276">
        <v>10000</v>
      </c>
      <c r="EX276">
        <v>10070</v>
      </c>
      <c r="EY276">
        <v>10070</v>
      </c>
      <c r="EZ276">
        <v>10070</v>
      </c>
      <c r="FA276">
        <v>10070</v>
      </c>
      <c r="FB276">
        <v>10070</v>
      </c>
      <c r="FC276">
        <v>10070</v>
      </c>
      <c r="FD276">
        <v>10070</v>
      </c>
      <c r="FE276">
        <v>10070</v>
      </c>
      <c r="FF276">
        <v>10070</v>
      </c>
      <c r="FG276">
        <v>10070</v>
      </c>
      <c r="FH276">
        <v>10070</v>
      </c>
      <c r="FI276">
        <v>10070</v>
      </c>
      <c r="FJ276">
        <v>10070</v>
      </c>
      <c r="FK276">
        <v>10070</v>
      </c>
      <c r="FL276">
        <v>10070</v>
      </c>
      <c r="FM276">
        <v>10070</v>
      </c>
      <c r="FN276">
        <v>0</v>
      </c>
      <c r="FO276">
        <v>0</v>
      </c>
      <c r="FP276">
        <v>0</v>
      </c>
      <c r="FQ276">
        <v>0</v>
      </c>
      <c r="FR276">
        <v>0</v>
      </c>
      <c r="FS276">
        <v>0</v>
      </c>
      <c r="FT276">
        <v>0</v>
      </c>
      <c r="FU276">
        <v>0</v>
      </c>
      <c r="FV276">
        <v>0</v>
      </c>
      <c r="FW276">
        <v>0</v>
      </c>
      <c r="FX276">
        <v>0</v>
      </c>
      <c r="FY276">
        <v>0</v>
      </c>
      <c r="FZ276">
        <v>0</v>
      </c>
      <c r="GA276">
        <v>0</v>
      </c>
      <c r="GB276">
        <v>0</v>
      </c>
      <c r="GC276">
        <v>0</v>
      </c>
      <c r="GD276">
        <v>0</v>
      </c>
      <c r="GE276">
        <v>0</v>
      </c>
      <c r="GF276">
        <v>0</v>
      </c>
      <c r="GG276">
        <v>0</v>
      </c>
      <c r="GH276">
        <v>0</v>
      </c>
      <c r="GI276">
        <v>0</v>
      </c>
      <c r="GJ276">
        <v>0</v>
      </c>
      <c r="GK276">
        <v>0</v>
      </c>
      <c r="GL276">
        <v>0</v>
      </c>
      <c r="GM276">
        <v>0</v>
      </c>
      <c r="GN276">
        <v>0</v>
      </c>
      <c r="GO276">
        <v>0</v>
      </c>
      <c r="GP276">
        <v>0</v>
      </c>
      <c r="GQ276">
        <v>0</v>
      </c>
      <c r="GR276">
        <v>0</v>
      </c>
      <c r="GS276">
        <v>0</v>
      </c>
      <c r="GT276">
        <v>0</v>
      </c>
      <c r="GU276">
        <v>0</v>
      </c>
      <c r="GV276">
        <v>0</v>
      </c>
      <c r="GW276">
        <v>0</v>
      </c>
      <c r="GX276">
        <v>0</v>
      </c>
      <c r="GY276">
        <v>0</v>
      </c>
      <c r="GZ276">
        <v>0</v>
      </c>
      <c r="HA276">
        <v>0</v>
      </c>
      <c r="HB276">
        <v>0</v>
      </c>
      <c r="HC276">
        <v>0</v>
      </c>
      <c r="HD276">
        <v>0</v>
      </c>
      <c r="HE276">
        <v>0</v>
      </c>
      <c r="HF276">
        <v>0</v>
      </c>
      <c r="HG276">
        <v>0</v>
      </c>
      <c r="HH276">
        <v>0</v>
      </c>
      <c r="HI276">
        <v>0</v>
      </c>
      <c r="HJ276">
        <v>0</v>
      </c>
      <c r="HK276">
        <v>0</v>
      </c>
      <c r="HL276">
        <v>0</v>
      </c>
      <c r="HM276">
        <v>0</v>
      </c>
      <c r="HN276">
        <v>0</v>
      </c>
      <c r="HO276">
        <v>0</v>
      </c>
      <c r="HP276">
        <v>0</v>
      </c>
      <c r="HQ276">
        <v>0</v>
      </c>
      <c r="HR276">
        <v>0</v>
      </c>
      <c r="HS276">
        <v>0</v>
      </c>
      <c r="HT276">
        <v>0</v>
      </c>
      <c r="HU276">
        <v>0</v>
      </c>
      <c r="HV276">
        <v>0</v>
      </c>
      <c r="HW276">
        <v>0</v>
      </c>
      <c r="HX276">
        <v>0</v>
      </c>
      <c r="HY276">
        <v>0</v>
      </c>
      <c r="HZ276">
        <v>0</v>
      </c>
      <c r="IA276">
        <v>0</v>
      </c>
      <c r="IB276">
        <v>0</v>
      </c>
      <c r="IC276">
        <v>0</v>
      </c>
      <c r="ID276">
        <v>0</v>
      </c>
      <c r="IE276">
        <v>0</v>
      </c>
      <c r="IF276">
        <v>0</v>
      </c>
      <c r="IG276">
        <v>0</v>
      </c>
      <c r="IH276">
        <v>0</v>
      </c>
      <c r="II276">
        <v>0</v>
      </c>
      <c r="IJ276">
        <v>0</v>
      </c>
      <c r="IK276">
        <v>0</v>
      </c>
    </row>
    <row r="277" spans="1:245" hidden="1">
      <c r="A277" s="340"/>
      <c r="B277" t="s">
        <v>944</v>
      </c>
      <c r="F277">
        <v>1</v>
      </c>
      <c r="H277">
        <v>40</v>
      </c>
      <c r="J277" t="str">
        <f t="shared" si="12"/>
        <v>SDH200140</v>
      </c>
      <c r="K277">
        <v>490</v>
      </c>
      <c r="M277" s="340"/>
      <c r="N277" t="s">
        <v>944</v>
      </c>
      <c r="O277">
        <v>1</v>
      </c>
      <c r="P277">
        <v>40</v>
      </c>
      <c r="Q277" s="183" t="str">
        <f t="shared" si="13"/>
        <v>SDH200140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10388</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0</v>
      </c>
      <c r="BZ277">
        <v>0</v>
      </c>
      <c r="CA277">
        <v>0</v>
      </c>
      <c r="CB277">
        <v>0</v>
      </c>
      <c r="CC277">
        <v>0</v>
      </c>
      <c r="CD277">
        <v>0</v>
      </c>
      <c r="CE277">
        <v>0</v>
      </c>
      <c r="CF277">
        <v>0</v>
      </c>
      <c r="CG277">
        <v>0</v>
      </c>
      <c r="CH277">
        <v>0</v>
      </c>
      <c r="CI277">
        <v>0</v>
      </c>
      <c r="CJ277">
        <v>0</v>
      </c>
      <c r="CK277">
        <v>0</v>
      </c>
      <c r="CL277">
        <v>0</v>
      </c>
      <c r="CM277">
        <v>0</v>
      </c>
      <c r="CN277">
        <v>0</v>
      </c>
      <c r="CO277">
        <v>0</v>
      </c>
      <c r="CP277">
        <v>0</v>
      </c>
      <c r="CQ277">
        <v>0</v>
      </c>
      <c r="CR277">
        <v>0</v>
      </c>
      <c r="CS277">
        <v>0</v>
      </c>
      <c r="CT277">
        <v>0</v>
      </c>
      <c r="CU277">
        <v>0</v>
      </c>
      <c r="CV277">
        <v>0</v>
      </c>
      <c r="CW277">
        <v>0</v>
      </c>
      <c r="CX277">
        <v>0</v>
      </c>
      <c r="CY277">
        <v>0</v>
      </c>
      <c r="CZ277">
        <v>0</v>
      </c>
      <c r="DA277">
        <v>0</v>
      </c>
      <c r="DB277">
        <v>0</v>
      </c>
      <c r="DC277">
        <v>0</v>
      </c>
      <c r="DD277">
        <v>0</v>
      </c>
      <c r="DE277">
        <v>0</v>
      </c>
      <c r="DF277">
        <v>0</v>
      </c>
      <c r="DG277">
        <v>0</v>
      </c>
      <c r="DH277">
        <v>0</v>
      </c>
      <c r="DI277">
        <v>0</v>
      </c>
      <c r="DJ277">
        <v>0</v>
      </c>
      <c r="DK277">
        <v>0</v>
      </c>
      <c r="DL277">
        <v>0</v>
      </c>
      <c r="DM277">
        <v>0</v>
      </c>
      <c r="DN277">
        <v>0</v>
      </c>
      <c r="DO277">
        <v>0</v>
      </c>
      <c r="DP277">
        <v>0</v>
      </c>
      <c r="DQ277">
        <v>0</v>
      </c>
      <c r="DR277">
        <v>0</v>
      </c>
      <c r="DS277">
        <v>0</v>
      </c>
      <c r="DT277">
        <v>0</v>
      </c>
      <c r="DU277">
        <v>0</v>
      </c>
      <c r="DV277">
        <v>0</v>
      </c>
      <c r="DW277">
        <v>0</v>
      </c>
      <c r="DX277">
        <v>0</v>
      </c>
      <c r="DY277" s="131"/>
      <c r="DZ277" s="340"/>
      <c r="EA277" t="s">
        <v>944</v>
      </c>
      <c r="EB277">
        <v>1</v>
      </c>
      <c r="EC277">
        <v>40</v>
      </c>
      <c r="ED277" s="183" t="str">
        <f t="shared" si="14"/>
        <v>SDH200140</v>
      </c>
      <c r="EE277">
        <v>10000</v>
      </c>
      <c r="EF277">
        <v>10000</v>
      </c>
      <c r="EG277">
        <v>10000</v>
      </c>
      <c r="EH277">
        <v>10000</v>
      </c>
      <c r="EI277">
        <v>10000</v>
      </c>
      <c r="EJ277">
        <v>10000</v>
      </c>
      <c r="EK277">
        <v>10000</v>
      </c>
      <c r="EL277">
        <v>10000</v>
      </c>
      <c r="EM277">
        <v>10000</v>
      </c>
      <c r="EN277">
        <v>10000</v>
      </c>
      <c r="EO277">
        <v>10000</v>
      </c>
      <c r="EP277">
        <v>10000</v>
      </c>
      <c r="EQ277">
        <v>10000</v>
      </c>
      <c r="ER277">
        <v>10000</v>
      </c>
      <c r="ES277">
        <v>10000</v>
      </c>
      <c r="ET277">
        <v>10000</v>
      </c>
      <c r="EU277">
        <v>10000</v>
      </c>
      <c r="EV277">
        <v>10000</v>
      </c>
      <c r="EW277">
        <v>10000</v>
      </c>
      <c r="EX277">
        <v>10388</v>
      </c>
      <c r="EY277">
        <v>10388</v>
      </c>
      <c r="EZ277">
        <v>10388</v>
      </c>
      <c r="FA277">
        <v>10388</v>
      </c>
      <c r="FB277">
        <v>10388</v>
      </c>
      <c r="FC277">
        <v>10388</v>
      </c>
      <c r="FD277">
        <v>10388</v>
      </c>
      <c r="FE277">
        <v>10388</v>
      </c>
      <c r="FF277">
        <v>10388</v>
      </c>
      <c r="FG277">
        <v>10388</v>
      </c>
      <c r="FH277">
        <v>10388</v>
      </c>
      <c r="FI277">
        <v>10388</v>
      </c>
      <c r="FJ277">
        <v>10388</v>
      </c>
      <c r="FK277">
        <v>10388</v>
      </c>
      <c r="FL277">
        <v>10388</v>
      </c>
      <c r="FM277">
        <v>10388</v>
      </c>
      <c r="FN277">
        <v>0</v>
      </c>
      <c r="FO277">
        <v>0</v>
      </c>
      <c r="FP277">
        <v>0</v>
      </c>
      <c r="FQ277">
        <v>0</v>
      </c>
      <c r="FR277">
        <v>0</v>
      </c>
      <c r="FS277">
        <v>0</v>
      </c>
      <c r="FT277">
        <v>0</v>
      </c>
      <c r="FU277">
        <v>0</v>
      </c>
      <c r="FV277">
        <v>0</v>
      </c>
      <c r="FW277">
        <v>0</v>
      </c>
      <c r="FX277">
        <v>0</v>
      </c>
      <c r="FY277">
        <v>0</v>
      </c>
      <c r="FZ277">
        <v>0</v>
      </c>
      <c r="GA277">
        <v>0</v>
      </c>
      <c r="GB277">
        <v>0</v>
      </c>
      <c r="GC277">
        <v>0</v>
      </c>
      <c r="GD277">
        <v>0</v>
      </c>
      <c r="GE277">
        <v>0</v>
      </c>
      <c r="GF277">
        <v>0</v>
      </c>
      <c r="GG277">
        <v>0</v>
      </c>
      <c r="GH277">
        <v>0</v>
      </c>
      <c r="GI277">
        <v>0</v>
      </c>
      <c r="GJ277">
        <v>0</v>
      </c>
      <c r="GK277">
        <v>0</v>
      </c>
      <c r="GL277">
        <v>0</v>
      </c>
      <c r="GM277">
        <v>0</v>
      </c>
      <c r="GN277">
        <v>0</v>
      </c>
      <c r="GO277">
        <v>0</v>
      </c>
      <c r="GP277">
        <v>0</v>
      </c>
      <c r="GQ277">
        <v>0</v>
      </c>
      <c r="GR277">
        <v>0</v>
      </c>
      <c r="GS277">
        <v>0</v>
      </c>
      <c r="GT277">
        <v>0</v>
      </c>
      <c r="GU277">
        <v>0</v>
      </c>
      <c r="GV277">
        <v>0</v>
      </c>
      <c r="GW277">
        <v>0</v>
      </c>
      <c r="GX277">
        <v>0</v>
      </c>
      <c r="GY277">
        <v>0</v>
      </c>
      <c r="GZ277">
        <v>0</v>
      </c>
      <c r="HA277">
        <v>0</v>
      </c>
      <c r="HB277">
        <v>0</v>
      </c>
      <c r="HC277">
        <v>0</v>
      </c>
      <c r="HD277">
        <v>0</v>
      </c>
      <c r="HE277">
        <v>0</v>
      </c>
      <c r="HF277">
        <v>0</v>
      </c>
      <c r="HG277">
        <v>0</v>
      </c>
      <c r="HH277">
        <v>0</v>
      </c>
      <c r="HI277">
        <v>0</v>
      </c>
      <c r="HJ277">
        <v>0</v>
      </c>
      <c r="HK277">
        <v>0</v>
      </c>
      <c r="HL277">
        <v>0</v>
      </c>
      <c r="HM277">
        <v>0</v>
      </c>
      <c r="HN277">
        <v>0</v>
      </c>
      <c r="HO277">
        <v>0</v>
      </c>
      <c r="HP277">
        <v>0</v>
      </c>
      <c r="HQ277">
        <v>0</v>
      </c>
      <c r="HR277">
        <v>0</v>
      </c>
      <c r="HS277">
        <v>0</v>
      </c>
      <c r="HT277">
        <v>0</v>
      </c>
      <c r="HU277">
        <v>0</v>
      </c>
      <c r="HV277">
        <v>0</v>
      </c>
      <c r="HW277">
        <v>0</v>
      </c>
      <c r="HX277">
        <v>0</v>
      </c>
      <c r="HY277">
        <v>0</v>
      </c>
      <c r="HZ277">
        <v>0</v>
      </c>
      <c r="IA277">
        <v>0</v>
      </c>
      <c r="IB277">
        <v>0</v>
      </c>
      <c r="IC277">
        <v>0</v>
      </c>
      <c r="ID277">
        <v>0</v>
      </c>
      <c r="IE277">
        <v>0</v>
      </c>
      <c r="IF277">
        <v>0</v>
      </c>
      <c r="IG277">
        <v>0</v>
      </c>
      <c r="IH277">
        <v>0</v>
      </c>
      <c r="II277">
        <v>0</v>
      </c>
      <c r="IJ277">
        <v>0</v>
      </c>
      <c r="IK277">
        <v>0</v>
      </c>
    </row>
    <row r="278" spans="1:245" hidden="1">
      <c r="A278" s="340"/>
      <c r="B278" t="s">
        <v>944</v>
      </c>
      <c r="F278">
        <v>1</v>
      </c>
      <c r="H278">
        <v>41</v>
      </c>
      <c r="J278" t="str">
        <f t="shared" si="12"/>
        <v>SDH200141</v>
      </c>
      <c r="K278">
        <v>515</v>
      </c>
      <c r="M278" s="340"/>
      <c r="N278" t="s">
        <v>944</v>
      </c>
      <c r="O278">
        <v>1</v>
      </c>
      <c r="P278">
        <v>41</v>
      </c>
      <c r="Q278" s="183" t="str">
        <f t="shared" si="13"/>
        <v>SDH200141</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10918.000000000002</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0</v>
      </c>
      <c r="BZ278">
        <v>0</v>
      </c>
      <c r="CA278">
        <v>0</v>
      </c>
      <c r="CB278">
        <v>0</v>
      </c>
      <c r="CC278">
        <v>0</v>
      </c>
      <c r="CD278">
        <v>0</v>
      </c>
      <c r="CE278">
        <v>0</v>
      </c>
      <c r="CF278">
        <v>0</v>
      </c>
      <c r="CG278">
        <v>0</v>
      </c>
      <c r="CH278">
        <v>0</v>
      </c>
      <c r="CI278">
        <v>0</v>
      </c>
      <c r="CJ278">
        <v>0</v>
      </c>
      <c r="CK278">
        <v>0</v>
      </c>
      <c r="CL278">
        <v>0</v>
      </c>
      <c r="CM278">
        <v>0</v>
      </c>
      <c r="CN278">
        <v>0</v>
      </c>
      <c r="CO278">
        <v>0</v>
      </c>
      <c r="CP278">
        <v>0</v>
      </c>
      <c r="CQ278">
        <v>0</v>
      </c>
      <c r="CR278">
        <v>0</v>
      </c>
      <c r="CS278">
        <v>0</v>
      </c>
      <c r="CT278">
        <v>0</v>
      </c>
      <c r="CU278">
        <v>0</v>
      </c>
      <c r="CV278">
        <v>0</v>
      </c>
      <c r="CW278">
        <v>0</v>
      </c>
      <c r="CX278">
        <v>0</v>
      </c>
      <c r="CY278">
        <v>0</v>
      </c>
      <c r="CZ278">
        <v>0</v>
      </c>
      <c r="DA278">
        <v>0</v>
      </c>
      <c r="DB278">
        <v>0</v>
      </c>
      <c r="DC278">
        <v>0</v>
      </c>
      <c r="DD278">
        <v>0</v>
      </c>
      <c r="DE278">
        <v>0</v>
      </c>
      <c r="DF278">
        <v>0</v>
      </c>
      <c r="DG278">
        <v>0</v>
      </c>
      <c r="DH278">
        <v>0</v>
      </c>
      <c r="DI278">
        <v>0</v>
      </c>
      <c r="DJ278">
        <v>0</v>
      </c>
      <c r="DK278">
        <v>0</v>
      </c>
      <c r="DL278">
        <v>0</v>
      </c>
      <c r="DM278">
        <v>0</v>
      </c>
      <c r="DN278">
        <v>0</v>
      </c>
      <c r="DO278">
        <v>0</v>
      </c>
      <c r="DP278">
        <v>0</v>
      </c>
      <c r="DQ278">
        <v>0</v>
      </c>
      <c r="DR278">
        <v>0</v>
      </c>
      <c r="DS278">
        <v>0</v>
      </c>
      <c r="DT278">
        <v>0</v>
      </c>
      <c r="DU278">
        <v>0</v>
      </c>
      <c r="DV278">
        <v>0</v>
      </c>
      <c r="DW278">
        <v>0</v>
      </c>
      <c r="DX278">
        <v>0</v>
      </c>
      <c r="DY278" s="131"/>
      <c r="DZ278" s="340"/>
      <c r="EA278" t="s">
        <v>944</v>
      </c>
      <c r="EB278">
        <v>1</v>
      </c>
      <c r="EC278">
        <v>41</v>
      </c>
      <c r="ED278" s="183" t="str">
        <f t="shared" si="14"/>
        <v>SDH200141</v>
      </c>
      <c r="EE278">
        <v>10000</v>
      </c>
      <c r="EF278">
        <v>10000</v>
      </c>
      <c r="EG278">
        <v>10000</v>
      </c>
      <c r="EH278">
        <v>10000</v>
      </c>
      <c r="EI278">
        <v>10000</v>
      </c>
      <c r="EJ278">
        <v>10000</v>
      </c>
      <c r="EK278">
        <v>10000</v>
      </c>
      <c r="EL278">
        <v>10000</v>
      </c>
      <c r="EM278">
        <v>10000</v>
      </c>
      <c r="EN278">
        <v>10000</v>
      </c>
      <c r="EO278">
        <v>10000</v>
      </c>
      <c r="EP278">
        <v>10000</v>
      </c>
      <c r="EQ278">
        <v>10000</v>
      </c>
      <c r="ER278">
        <v>10000</v>
      </c>
      <c r="ES278">
        <v>10000</v>
      </c>
      <c r="ET278">
        <v>10000</v>
      </c>
      <c r="EU278">
        <v>10000</v>
      </c>
      <c r="EV278">
        <v>10000</v>
      </c>
      <c r="EW278">
        <v>10372.1</v>
      </c>
      <c r="EX278">
        <v>10918</v>
      </c>
      <c r="EY278">
        <v>10918</v>
      </c>
      <c r="EZ278">
        <v>10918</v>
      </c>
      <c r="FA278">
        <v>10918</v>
      </c>
      <c r="FB278">
        <v>10918</v>
      </c>
      <c r="FC278">
        <v>10918</v>
      </c>
      <c r="FD278">
        <v>10918</v>
      </c>
      <c r="FE278">
        <v>10918</v>
      </c>
      <c r="FF278">
        <v>10918</v>
      </c>
      <c r="FG278">
        <v>10918</v>
      </c>
      <c r="FH278">
        <v>10918</v>
      </c>
      <c r="FI278">
        <v>10918</v>
      </c>
      <c r="FJ278">
        <v>10918</v>
      </c>
      <c r="FK278">
        <v>10918</v>
      </c>
      <c r="FL278">
        <v>10918</v>
      </c>
      <c r="FM278">
        <v>10918</v>
      </c>
      <c r="FN278">
        <v>0</v>
      </c>
      <c r="FO278">
        <v>0</v>
      </c>
      <c r="FP278">
        <v>0</v>
      </c>
      <c r="FQ278">
        <v>0</v>
      </c>
      <c r="FR278">
        <v>0</v>
      </c>
      <c r="FS278">
        <v>0</v>
      </c>
      <c r="FT278">
        <v>0</v>
      </c>
      <c r="FU278">
        <v>0</v>
      </c>
      <c r="FV278">
        <v>0</v>
      </c>
      <c r="FW278">
        <v>0</v>
      </c>
      <c r="FX278">
        <v>0</v>
      </c>
      <c r="FY278">
        <v>0</v>
      </c>
      <c r="FZ278">
        <v>0</v>
      </c>
      <c r="GA278">
        <v>0</v>
      </c>
      <c r="GB278">
        <v>0</v>
      </c>
      <c r="GC278">
        <v>0</v>
      </c>
      <c r="GD278">
        <v>0</v>
      </c>
      <c r="GE278">
        <v>0</v>
      </c>
      <c r="GF278">
        <v>0</v>
      </c>
      <c r="GG278">
        <v>0</v>
      </c>
      <c r="GH278">
        <v>0</v>
      </c>
      <c r="GI278">
        <v>0</v>
      </c>
      <c r="GJ278">
        <v>0</v>
      </c>
      <c r="GK278">
        <v>0</v>
      </c>
      <c r="GL278">
        <v>0</v>
      </c>
      <c r="GM278">
        <v>0</v>
      </c>
      <c r="GN278">
        <v>0</v>
      </c>
      <c r="GO278">
        <v>0</v>
      </c>
      <c r="GP278">
        <v>0</v>
      </c>
      <c r="GQ278">
        <v>0</v>
      </c>
      <c r="GR278">
        <v>0</v>
      </c>
      <c r="GS278">
        <v>0</v>
      </c>
      <c r="GT278">
        <v>0</v>
      </c>
      <c r="GU278">
        <v>0</v>
      </c>
      <c r="GV278">
        <v>0</v>
      </c>
      <c r="GW278">
        <v>0</v>
      </c>
      <c r="GX278">
        <v>0</v>
      </c>
      <c r="GY278">
        <v>0</v>
      </c>
      <c r="GZ278">
        <v>0</v>
      </c>
      <c r="HA278">
        <v>0</v>
      </c>
      <c r="HB278">
        <v>0</v>
      </c>
      <c r="HC278">
        <v>0</v>
      </c>
      <c r="HD278">
        <v>0</v>
      </c>
      <c r="HE278">
        <v>0</v>
      </c>
      <c r="HF278">
        <v>0</v>
      </c>
      <c r="HG278">
        <v>0</v>
      </c>
      <c r="HH278">
        <v>0</v>
      </c>
      <c r="HI278">
        <v>0</v>
      </c>
      <c r="HJ278">
        <v>0</v>
      </c>
      <c r="HK278">
        <v>0</v>
      </c>
      <c r="HL278">
        <v>0</v>
      </c>
      <c r="HM278">
        <v>0</v>
      </c>
      <c r="HN278">
        <v>0</v>
      </c>
      <c r="HO278">
        <v>0</v>
      </c>
      <c r="HP278">
        <v>0</v>
      </c>
      <c r="HQ278">
        <v>0</v>
      </c>
      <c r="HR278">
        <v>0</v>
      </c>
      <c r="HS278">
        <v>0</v>
      </c>
      <c r="HT278">
        <v>0</v>
      </c>
      <c r="HU278">
        <v>0</v>
      </c>
      <c r="HV278">
        <v>0</v>
      </c>
      <c r="HW278">
        <v>0</v>
      </c>
      <c r="HX278">
        <v>0</v>
      </c>
      <c r="HY278">
        <v>0</v>
      </c>
      <c r="HZ278">
        <v>0</v>
      </c>
      <c r="IA278">
        <v>0</v>
      </c>
      <c r="IB278">
        <v>0</v>
      </c>
      <c r="IC278">
        <v>0</v>
      </c>
      <c r="ID278">
        <v>0</v>
      </c>
      <c r="IE278">
        <v>0</v>
      </c>
      <c r="IF278">
        <v>0</v>
      </c>
      <c r="IG278">
        <v>0</v>
      </c>
      <c r="IH278">
        <v>0</v>
      </c>
      <c r="II278">
        <v>0</v>
      </c>
      <c r="IJ278">
        <v>0</v>
      </c>
      <c r="IK278">
        <v>0</v>
      </c>
    </row>
    <row r="279" spans="1:245" hidden="1">
      <c r="A279" s="340"/>
      <c r="B279" t="s">
        <v>944</v>
      </c>
      <c r="F279">
        <v>1</v>
      </c>
      <c r="H279">
        <v>42</v>
      </c>
      <c r="J279" t="str">
        <f t="shared" si="12"/>
        <v>SDH200142</v>
      </c>
      <c r="K279">
        <v>540</v>
      </c>
      <c r="M279" s="340"/>
      <c r="N279" t="s">
        <v>944</v>
      </c>
      <c r="O279">
        <v>1</v>
      </c>
      <c r="P279">
        <v>42</v>
      </c>
      <c r="Q279" s="183" t="str">
        <f t="shared" si="13"/>
        <v>SDH200142</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11448</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0</v>
      </c>
      <c r="CH279">
        <v>0</v>
      </c>
      <c r="CI279">
        <v>0</v>
      </c>
      <c r="CJ279">
        <v>0</v>
      </c>
      <c r="CK279">
        <v>0</v>
      </c>
      <c r="CL279">
        <v>0</v>
      </c>
      <c r="CM279">
        <v>0</v>
      </c>
      <c r="CN279">
        <v>0</v>
      </c>
      <c r="CO279">
        <v>0</v>
      </c>
      <c r="CP279">
        <v>0</v>
      </c>
      <c r="CQ279">
        <v>0</v>
      </c>
      <c r="CR279">
        <v>0</v>
      </c>
      <c r="CS279">
        <v>0</v>
      </c>
      <c r="CT279">
        <v>0</v>
      </c>
      <c r="CU279">
        <v>0</v>
      </c>
      <c r="CV279">
        <v>0</v>
      </c>
      <c r="CW279">
        <v>0</v>
      </c>
      <c r="CX279">
        <v>0</v>
      </c>
      <c r="CY279">
        <v>0</v>
      </c>
      <c r="CZ279">
        <v>0</v>
      </c>
      <c r="DA279">
        <v>0</v>
      </c>
      <c r="DB279">
        <v>0</v>
      </c>
      <c r="DC279">
        <v>0</v>
      </c>
      <c r="DD279">
        <v>0</v>
      </c>
      <c r="DE279">
        <v>0</v>
      </c>
      <c r="DF279">
        <v>0</v>
      </c>
      <c r="DG279">
        <v>0</v>
      </c>
      <c r="DH279">
        <v>0</v>
      </c>
      <c r="DI279">
        <v>0</v>
      </c>
      <c r="DJ279">
        <v>0</v>
      </c>
      <c r="DK279">
        <v>0</v>
      </c>
      <c r="DL279">
        <v>0</v>
      </c>
      <c r="DM279">
        <v>0</v>
      </c>
      <c r="DN279">
        <v>0</v>
      </c>
      <c r="DO279">
        <v>0</v>
      </c>
      <c r="DP279">
        <v>0</v>
      </c>
      <c r="DQ279">
        <v>0</v>
      </c>
      <c r="DR279">
        <v>0</v>
      </c>
      <c r="DS279">
        <v>0</v>
      </c>
      <c r="DT279">
        <v>0</v>
      </c>
      <c r="DU279">
        <v>0</v>
      </c>
      <c r="DV279">
        <v>0</v>
      </c>
      <c r="DW279">
        <v>0</v>
      </c>
      <c r="DX279">
        <v>0</v>
      </c>
      <c r="DY279" s="131"/>
      <c r="DZ279" s="340"/>
      <c r="EA279" t="s">
        <v>944</v>
      </c>
      <c r="EB279">
        <v>1</v>
      </c>
      <c r="EC279">
        <v>42</v>
      </c>
      <c r="ED279" s="183" t="str">
        <f t="shared" si="14"/>
        <v>SDH200142</v>
      </c>
      <c r="EE279">
        <v>10000</v>
      </c>
      <c r="EF279">
        <v>10000</v>
      </c>
      <c r="EG279">
        <v>10000</v>
      </c>
      <c r="EH279">
        <v>10000</v>
      </c>
      <c r="EI279">
        <v>10000</v>
      </c>
      <c r="EJ279">
        <v>10000</v>
      </c>
      <c r="EK279">
        <v>10000</v>
      </c>
      <c r="EL279">
        <v>10000</v>
      </c>
      <c r="EM279">
        <v>10000</v>
      </c>
      <c r="EN279">
        <v>10000</v>
      </c>
      <c r="EO279">
        <v>10000</v>
      </c>
      <c r="EP279">
        <v>10000</v>
      </c>
      <c r="EQ279">
        <v>10000</v>
      </c>
      <c r="ER279">
        <v>10000</v>
      </c>
      <c r="ES279">
        <v>10000</v>
      </c>
      <c r="ET279">
        <v>10000</v>
      </c>
      <c r="EU279">
        <v>10000</v>
      </c>
      <c r="EV279">
        <v>10303.200000000001</v>
      </c>
      <c r="EW279">
        <v>10875.6</v>
      </c>
      <c r="EX279">
        <v>11448</v>
      </c>
      <c r="EY279">
        <v>11448</v>
      </c>
      <c r="EZ279">
        <v>11448</v>
      </c>
      <c r="FA279">
        <v>11448</v>
      </c>
      <c r="FB279">
        <v>11448</v>
      </c>
      <c r="FC279">
        <v>11448</v>
      </c>
      <c r="FD279">
        <v>11448</v>
      </c>
      <c r="FE279">
        <v>11448</v>
      </c>
      <c r="FF279">
        <v>11448</v>
      </c>
      <c r="FG279">
        <v>11448</v>
      </c>
      <c r="FH279">
        <v>11448</v>
      </c>
      <c r="FI279">
        <v>11448</v>
      </c>
      <c r="FJ279">
        <v>11448</v>
      </c>
      <c r="FK279">
        <v>11448</v>
      </c>
      <c r="FL279">
        <v>11448</v>
      </c>
      <c r="FM279">
        <v>11448</v>
      </c>
      <c r="FN279">
        <v>0</v>
      </c>
      <c r="FO279">
        <v>0</v>
      </c>
      <c r="FP279">
        <v>0</v>
      </c>
      <c r="FQ279">
        <v>0</v>
      </c>
      <c r="FR279">
        <v>0</v>
      </c>
      <c r="FS279">
        <v>0</v>
      </c>
      <c r="FT279">
        <v>0</v>
      </c>
      <c r="FU279">
        <v>0</v>
      </c>
      <c r="FV279">
        <v>0</v>
      </c>
      <c r="FW279">
        <v>0</v>
      </c>
      <c r="FX279">
        <v>0</v>
      </c>
      <c r="FY279">
        <v>0</v>
      </c>
      <c r="FZ279">
        <v>0</v>
      </c>
      <c r="GA279">
        <v>0</v>
      </c>
      <c r="GB279">
        <v>0</v>
      </c>
      <c r="GC279">
        <v>0</v>
      </c>
      <c r="GD279">
        <v>0</v>
      </c>
      <c r="GE279">
        <v>0</v>
      </c>
      <c r="GF279">
        <v>0</v>
      </c>
      <c r="GG279">
        <v>0</v>
      </c>
      <c r="GH279">
        <v>0</v>
      </c>
      <c r="GI279">
        <v>0</v>
      </c>
      <c r="GJ279">
        <v>0</v>
      </c>
      <c r="GK279">
        <v>0</v>
      </c>
      <c r="GL279">
        <v>0</v>
      </c>
      <c r="GM279">
        <v>0</v>
      </c>
      <c r="GN279">
        <v>0</v>
      </c>
      <c r="GO279">
        <v>0</v>
      </c>
      <c r="GP279">
        <v>0</v>
      </c>
      <c r="GQ279">
        <v>0</v>
      </c>
      <c r="GR279">
        <v>0</v>
      </c>
      <c r="GS279">
        <v>0</v>
      </c>
      <c r="GT279">
        <v>0</v>
      </c>
      <c r="GU279">
        <v>0</v>
      </c>
      <c r="GV279">
        <v>0</v>
      </c>
      <c r="GW279">
        <v>0</v>
      </c>
      <c r="GX279">
        <v>0</v>
      </c>
      <c r="GY279">
        <v>0</v>
      </c>
      <c r="GZ279">
        <v>0</v>
      </c>
      <c r="HA279">
        <v>0</v>
      </c>
      <c r="HB279">
        <v>0</v>
      </c>
      <c r="HC279">
        <v>0</v>
      </c>
      <c r="HD279">
        <v>0</v>
      </c>
      <c r="HE279">
        <v>0</v>
      </c>
      <c r="HF279">
        <v>0</v>
      </c>
      <c r="HG279">
        <v>0</v>
      </c>
      <c r="HH279">
        <v>0</v>
      </c>
      <c r="HI279">
        <v>0</v>
      </c>
      <c r="HJ279">
        <v>0</v>
      </c>
      <c r="HK279">
        <v>0</v>
      </c>
      <c r="HL279">
        <v>0</v>
      </c>
      <c r="HM279">
        <v>0</v>
      </c>
      <c r="HN279">
        <v>0</v>
      </c>
      <c r="HO279">
        <v>0</v>
      </c>
      <c r="HP279">
        <v>0</v>
      </c>
      <c r="HQ279">
        <v>0</v>
      </c>
      <c r="HR279">
        <v>0</v>
      </c>
      <c r="HS279">
        <v>0</v>
      </c>
      <c r="HT279">
        <v>0</v>
      </c>
      <c r="HU279">
        <v>0</v>
      </c>
      <c r="HV279">
        <v>0</v>
      </c>
      <c r="HW279">
        <v>0</v>
      </c>
      <c r="HX279">
        <v>0</v>
      </c>
      <c r="HY279">
        <v>0</v>
      </c>
      <c r="HZ279">
        <v>0</v>
      </c>
      <c r="IA279">
        <v>0</v>
      </c>
      <c r="IB279">
        <v>0</v>
      </c>
      <c r="IC279">
        <v>0</v>
      </c>
      <c r="ID279">
        <v>0</v>
      </c>
      <c r="IE279">
        <v>0</v>
      </c>
      <c r="IF279">
        <v>0</v>
      </c>
      <c r="IG279">
        <v>0</v>
      </c>
      <c r="IH279">
        <v>0</v>
      </c>
      <c r="II279">
        <v>0</v>
      </c>
      <c r="IJ279">
        <v>0</v>
      </c>
      <c r="IK279">
        <v>0</v>
      </c>
    </row>
    <row r="280" spans="1:245" hidden="1">
      <c r="A280" s="340"/>
      <c r="B280" t="s">
        <v>944</v>
      </c>
      <c r="F280">
        <v>1</v>
      </c>
      <c r="H280">
        <v>43</v>
      </c>
      <c r="J280" t="str">
        <f t="shared" si="12"/>
        <v>SDH200143</v>
      </c>
      <c r="K280">
        <v>575</v>
      </c>
      <c r="M280" s="340"/>
      <c r="N280" t="s">
        <v>944</v>
      </c>
      <c r="O280">
        <v>1</v>
      </c>
      <c r="P280">
        <v>43</v>
      </c>
      <c r="Q280" s="183" t="str">
        <f t="shared" si="13"/>
        <v>SDH200143</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12190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0</v>
      </c>
      <c r="CL280">
        <v>0</v>
      </c>
      <c r="CM280">
        <v>0</v>
      </c>
      <c r="CN280">
        <v>0</v>
      </c>
      <c r="CO280">
        <v>0</v>
      </c>
      <c r="CP280">
        <v>0</v>
      </c>
      <c r="CQ280">
        <v>0</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0</v>
      </c>
      <c r="DK280">
        <v>0</v>
      </c>
      <c r="DL280">
        <v>0</v>
      </c>
      <c r="DM280">
        <v>0</v>
      </c>
      <c r="DN280">
        <v>0</v>
      </c>
      <c r="DO280">
        <v>0</v>
      </c>
      <c r="DP280">
        <v>0</v>
      </c>
      <c r="DQ280">
        <v>0</v>
      </c>
      <c r="DR280">
        <v>0</v>
      </c>
      <c r="DS280">
        <v>0</v>
      </c>
      <c r="DT280">
        <v>0</v>
      </c>
      <c r="DU280">
        <v>0</v>
      </c>
      <c r="DV280">
        <v>0</v>
      </c>
      <c r="DW280">
        <v>0</v>
      </c>
      <c r="DX280">
        <v>0</v>
      </c>
      <c r="DY280" s="131"/>
      <c r="DZ280" s="340"/>
      <c r="EA280" t="s">
        <v>944</v>
      </c>
      <c r="EB280">
        <v>1</v>
      </c>
      <c r="EC280">
        <v>43</v>
      </c>
      <c r="ED280" s="183" t="str">
        <f t="shared" si="14"/>
        <v>SDH200143</v>
      </c>
      <c r="EE280">
        <v>10000</v>
      </c>
      <c r="EF280">
        <v>10000</v>
      </c>
      <c r="EG280">
        <v>10000</v>
      </c>
      <c r="EH280">
        <v>10000</v>
      </c>
      <c r="EI280">
        <v>10000</v>
      </c>
      <c r="EJ280">
        <v>10000</v>
      </c>
      <c r="EK280">
        <v>10000</v>
      </c>
      <c r="EL280">
        <v>10000</v>
      </c>
      <c r="EM280">
        <v>10000</v>
      </c>
      <c r="EN280">
        <v>10000</v>
      </c>
      <c r="EO280">
        <v>10000</v>
      </c>
      <c r="EP280">
        <v>10000</v>
      </c>
      <c r="EQ280">
        <v>10000</v>
      </c>
      <c r="ER280">
        <v>10000</v>
      </c>
      <c r="ES280">
        <v>10000</v>
      </c>
      <c r="ET280">
        <v>10000</v>
      </c>
      <c r="EU280">
        <v>10361.5</v>
      </c>
      <c r="EV280">
        <v>10971</v>
      </c>
      <c r="EW280">
        <v>11580.5</v>
      </c>
      <c r="EX280">
        <v>12190</v>
      </c>
      <c r="EY280">
        <v>12190</v>
      </c>
      <c r="EZ280">
        <v>12190</v>
      </c>
      <c r="FA280">
        <v>12190</v>
      </c>
      <c r="FB280">
        <v>12190</v>
      </c>
      <c r="FC280">
        <v>12190</v>
      </c>
      <c r="FD280">
        <v>12190</v>
      </c>
      <c r="FE280">
        <v>12190</v>
      </c>
      <c r="FF280">
        <v>12190</v>
      </c>
      <c r="FG280">
        <v>12190</v>
      </c>
      <c r="FH280">
        <v>12190</v>
      </c>
      <c r="FI280">
        <v>12190</v>
      </c>
      <c r="FJ280">
        <v>12190</v>
      </c>
      <c r="FK280">
        <v>12190</v>
      </c>
      <c r="FL280">
        <v>12190</v>
      </c>
      <c r="FM280">
        <v>12190</v>
      </c>
      <c r="FN280">
        <v>0</v>
      </c>
      <c r="FO280">
        <v>0</v>
      </c>
      <c r="FP280">
        <v>0</v>
      </c>
      <c r="FQ280">
        <v>0</v>
      </c>
      <c r="FR280">
        <v>0</v>
      </c>
      <c r="FS280">
        <v>0</v>
      </c>
      <c r="FT280">
        <v>0</v>
      </c>
      <c r="FU280">
        <v>0</v>
      </c>
      <c r="FV280">
        <v>0</v>
      </c>
      <c r="FW280">
        <v>0</v>
      </c>
      <c r="FX280">
        <v>0</v>
      </c>
      <c r="FY280">
        <v>0</v>
      </c>
      <c r="FZ280">
        <v>0</v>
      </c>
      <c r="GA280">
        <v>0</v>
      </c>
      <c r="GB280">
        <v>0</v>
      </c>
      <c r="GC280">
        <v>0</v>
      </c>
      <c r="GD280">
        <v>0</v>
      </c>
      <c r="GE280">
        <v>0</v>
      </c>
      <c r="GF280">
        <v>0</v>
      </c>
      <c r="GG280">
        <v>0</v>
      </c>
      <c r="GH280">
        <v>0</v>
      </c>
      <c r="GI280">
        <v>0</v>
      </c>
      <c r="GJ280">
        <v>0</v>
      </c>
      <c r="GK280">
        <v>0</v>
      </c>
      <c r="GL280">
        <v>0</v>
      </c>
      <c r="GM280">
        <v>0</v>
      </c>
      <c r="GN280">
        <v>0</v>
      </c>
      <c r="GO280">
        <v>0</v>
      </c>
      <c r="GP280">
        <v>0</v>
      </c>
      <c r="GQ280">
        <v>0</v>
      </c>
      <c r="GR280">
        <v>0</v>
      </c>
      <c r="GS280">
        <v>0</v>
      </c>
      <c r="GT280">
        <v>0</v>
      </c>
      <c r="GU280">
        <v>0</v>
      </c>
      <c r="GV280">
        <v>0</v>
      </c>
      <c r="GW280">
        <v>0</v>
      </c>
      <c r="GX280">
        <v>0</v>
      </c>
      <c r="GY280">
        <v>0</v>
      </c>
      <c r="GZ280">
        <v>0</v>
      </c>
      <c r="HA280">
        <v>0</v>
      </c>
      <c r="HB280">
        <v>0</v>
      </c>
      <c r="HC280">
        <v>0</v>
      </c>
      <c r="HD280">
        <v>0</v>
      </c>
      <c r="HE280">
        <v>0</v>
      </c>
      <c r="HF280">
        <v>0</v>
      </c>
      <c r="HG280">
        <v>0</v>
      </c>
      <c r="HH280">
        <v>0</v>
      </c>
      <c r="HI280">
        <v>0</v>
      </c>
      <c r="HJ280">
        <v>0</v>
      </c>
      <c r="HK280">
        <v>0</v>
      </c>
      <c r="HL280">
        <v>0</v>
      </c>
      <c r="HM280">
        <v>0</v>
      </c>
      <c r="HN280">
        <v>0</v>
      </c>
      <c r="HO280">
        <v>0</v>
      </c>
      <c r="HP280">
        <v>0</v>
      </c>
      <c r="HQ280">
        <v>0</v>
      </c>
      <c r="HR280">
        <v>0</v>
      </c>
      <c r="HS280">
        <v>0</v>
      </c>
      <c r="HT280">
        <v>0</v>
      </c>
      <c r="HU280">
        <v>0</v>
      </c>
      <c r="HV280">
        <v>0</v>
      </c>
      <c r="HW280">
        <v>0</v>
      </c>
      <c r="HX280">
        <v>0</v>
      </c>
      <c r="HY280">
        <v>0</v>
      </c>
      <c r="HZ280">
        <v>0</v>
      </c>
      <c r="IA280">
        <v>0</v>
      </c>
      <c r="IB280">
        <v>0</v>
      </c>
      <c r="IC280">
        <v>0</v>
      </c>
      <c r="ID280">
        <v>0</v>
      </c>
      <c r="IE280">
        <v>0</v>
      </c>
      <c r="IF280">
        <v>0</v>
      </c>
      <c r="IG280">
        <v>0</v>
      </c>
      <c r="IH280">
        <v>0</v>
      </c>
      <c r="II280">
        <v>0</v>
      </c>
      <c r="IJ280">
        <v>0</v>
      </c>
      <c r="IK280">
        <v>0</v>
      </c>
    </row>
    <row r="281" spans="1:245" hidden="1">
      <c r="A281" s="340"/>
      <c r="B281" t="s">
        <v>944</v>
      </c>
      <c r="F281">
        <v>1</v>
      </c>
      <c r="H281">
        <v>44</v>
      </c>
      <c r="J281" t="str">
        <f t="shared" si="12"/>
        <v>SDH200144</v>
      </c>
      <c r="K281">
        <v>610</v>
      </c>
      <c r="M281" s="340"/>
      <c r="N281" t="s">
        <v>944</v>
      </c>
      <c r="O281">
        <v>1</v>
      </c>
      <c r="P281">
        <v>44</v>
      </c>
      <c r="Q281" s="183" t="str">
        <f t="shared" si="13"/>
        <v>SDH200144</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12931.999999999998</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0</v>
      </c>
      <c r="CB281">
        <v>0</v>
      </c>
      <c r="CC281">
        <v>0</v>
      </c>
      <c r="CD281">
        <v>0</v>
      </c>
      <c r="CE281">
        <v>0</v>
      </c>
      <c r="CF281">
        <v>0</v>
      </c>
      <c r="CG281">
        <v>0</v>
      </c>
      <c r="CH281">
        <v>0</v>
      </c>
      <c r="CI281">
        <v>0</v>
      </c>
      <c r="CJ281">
        <v>0</v>
      </c>
      <c r="CK281">
        <v>0</v>
      </c>
      <c r="CL281">
        <v>0</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0</v>
      </c>
      <c r="DI281">
        <v>0</v>
      </c>
      <c r="DJ281">
        <v>0</v>
      </c>
      <c r="DK281">
        <v>0</v>
      </c>
      <c r="DL281">
        <v>0</v>
      </c>
      <c r="DM281">
        <v>0</v>
      </c>
      <c r="DN281">
        <v>0</v>
      </c>
      <c r="DO281">
        <v>0</v>
      </c>
      <c r="DP281">
        <v>0</v>
      </c>
      <c r="DQ281">
        <v>0</v>
      </c>
      <c r="DR281">
        <v>0</v>
      </c>
      <c r="DS281">
        <v>0</v>
      </c>
      <c r="DT281">
        <v>0</v>
      </c>
      <c r="DU281">
        <v>0</v>
      </c>
      <c r="DV281">
        <v>0</v>
      </c>
      <c r="DW281">
        <v>0</v>
      </c>
      <c r="DX281">
        <v>0</v>
      </c>
      <c r="DY281" s="131"/>
      <c r="DZ281" s="340"/>
      <c r="EA281" t="s">
        <v>944</v>
      </c>
      <c r="EB281">
        <v>1</v>
      </c>
      <c r="EC281">
        <v>44</v>
      </c>
      <c r="ED281" s="183" t="str">
        <f t="shared" si="14"/>
        <v>SDH200144</v>
      </c>
      <c r="EE281">
        <v>10000</v>
      </c>
      <c r="EF281">
        <v>10000</v>
      </c>
      <c r="EG281">
        <v>10000</v>
      </c>
      <c r="EH281">
        <v>10000</v>
      </c>
      <c r="EI281">
        <v>10000</v>
      </c>
      <c r="EJ281">
        <v>10000</v>
      </c>
      <c r="EK281">
        <v>10000</v>
      </c>
      <c r="EL281">
        <v>10000</v>
      </c>
      <c r="EM281">
        <v>10000</v>
      </c>
      <c r="EN281">
        <v>10000</v>
      </c>
      <c r="EO281">
        <v>10000</v>
      </c>
      <c r="EP281">
        <v>10000</v>
      </c>
      <c r="EQ281">
        <v>10000</v>
      </c>
      <c r="ER281">
        <v>10000</v>
      </c>
      <c r="ES281">
        <v>10000</v>
      </c>
      <c r="ET281">
        <v>10345.6</v>
      </c>
      <c r="EU281">
        <v>10992.2</v>
      </c>
      <c r="EV281">
        <v>11638.8</v>
      </c>
      <c r="EW281">
        <v>12285.4</v>
      </c>
      <c r="EX281">
        <v>12932</v>
      </c>
      <c r="EY281">
        <v>12932</v>
      </c>
      <c r="EZ281">
        <v>12932</v>
      </c>
      <c r="FA281">
        <v>12932</v>
      </c>
      <c r="FB281">
        <v>12932</v>
      </c>
      <c r="FC281">
        <v>12932</v>
      </c>
      <c r="FD281">
        <v>12932</v>
      </c>
      <c r="FE281">
        <v>12932</v>
      </c>
      <c r="FF281">
        <v>12932</v>
      </c>
      <c r="FG281">
        <v>12932</v>
      </c>
      <c r="FH281">
        <v>12932</v>
      </c>
      <c r="FI281">
        <v>12932</v>
      </c>
      <c r="FJ281">
        <v>12932</v>
      </c>
      <c r="FK281">
        <v>12932</v>
      </c>
      <c r="FL281">
        <v>12932</v>
      </c>
      <c r="FM281">
        <v>12932</v>
      </c>
      <c r="FN281">
        <v>0</v>
      </c>
      <c r="FO281">
        <v>0</v>
      </c>
      <c r="FP281">
        <v>0</v>
      </c>
      <c r="FQ281">
        <v>0</v>
      </c>
      <c r="FR281">
        <v>0</v>
      </c>
      <c r="FS281">
        <v>0</v>
      </c>
      <c r="FT281">
        <v>0</v>
      </c>
      <c r="FU281">
        <v>0</v>
      </c>
      <c r="FV281">
        <v>0</v>
      </c>
      <c r="FW281">
        <v>0</v>
      </c>
      <c r="FX281">
        <v>0</v>
      </c>
      <c r="FY281">
        <v>0</v>
      </c>
      <c r="FZ281">
        <v>0</v>
      </c>
      <c r="GA281">
        <v>0</v>
      </c>
      <c r="GB281">
        <v>0</v>
      </c>
      <c r="GC281">
        <v>0</v>
      </c>
      <c r="GD281">
        <v>0</v>
      </c>
      <c r="GE281">
        <v>0</v>
      </c>
      <c r="GF281">
        <v>0</v>
      </c>
      <c r="GG281">
        <v>0</v>
      </c>
      <c r="GH281">
        <v>0</v>
      </c>
      <c r="GI281">
        <v>0</v>
      </c>
      <c r="GJ281">
        <v>0</v>
      </c>
      <c r="GK281">
        <v>0</v>
      </c>
      <c r="GL281">
        <v>0</v>
      </c>
      <c r="GM281">
        <v>0</v>
      </c>
      <c r="GN281">
        <v>0</v>
      </c>
      <c r="GO281">
        <v>0</v>
      </c>
      <c r="GP281">
        <v>0</v>
      </c>
      <c r="GQ281">
        <v>0</v>
      </c>
      <c r="GR281">
        <v>0</v>
      </c>
      <c r="GS281">
        <v>0</v>
      </c>
      <c r="GT281">
        <v>0</v>
      </c>
      <c r="GU281">
        <v>0</v>
      </c>
      <c r="GV281">
        <v>0</v>
      </c>
      <c r="GW281">
        <v>0</v>
      </c>
      <c r="GX281">
        <v>0</v>
      </c>
      <c r="GY281">
        <v>0</v>
      </c>
      <c r="GZ281">
        <v>0</v>
      </c>
      <c r="HA281">
        <v>0</v>
      </c>
      <c r="HB281">
        <v>0</v>
      </c>
      <c r="HC281">
        <v>0</v>
      </c>
      <c r="HD281">
        <v>0</v>
      </c>
      <c r="HE281">
        <v>0</v>
      </c>
      <c r="HF281">
        <v>0</v>
      </c>
      <c r="HG281">
        <v>0</v>
      </c>
      <c r="HH281">
        <v>0</v>
      </c>
      <c r="HI281">
        <v>0</v>
      </c>
      <c r="HJ281">
        <v>0</v>
      </c>
      <c r="HK281">
        <v>0</v>
      </c>
      <c r="HL281">
        <v>0</v>
      </c>
      <c r="HM281">
        <v>0</v>
      </c>
      <c r="HN281">
        <v>0</v>
      </c>
      <c r="HO281">
        <v>0</v>
      </c>
      <c r="HP281">
        <v>0</v>
      </c>
      <c r="HQ281">
        <v>0</v>
      </c>
      <c r="HR281">
        <v>0</v>
      </c>
      <c r="HS281">
        <v>0</v>
      </c>
      <c r="HT281">
        <v>0</v>
      </c>
      <c r="HU281">
        <v>0</v>
      </c>
      <c r="HV281">
        <v>0</v>
      </c>
      <c r="HW281">
        <v>0</v>
      </c>
      <c r="HX281">
        <v>0</v>
      </c>
      <c r="HY281">
        <v>0</v>
      </c>
      <c r="HZ281">
        <v>0</v>
      </c>
      <c r="IA281">
        <v>0</v>
      </c>
      <c r="IB281">
        <v>0</v>
      </c>
      <c r="IC281">
        <v>0</v>
      </c>
      <c r="ID281">
        <v>0</v>
      </c>
      <c r="IE281">
        <v>0</v>
      </c>
      <c r="IF281">
        <v>0</v>
      </c>
      <c r="IG281">
        <v>0</v>
      </c>
      <c r="IH281">
        <v>0</v>
      </c>
      <c r="II281">
        <v>0</v>
      </c>
      <c r="IJ281">
        <v>0</v>
      </c>
      <c r="IK281">
        <v>0</v>
      </c>
    </row>
    <row r="282" spans="1:245" hidden="1">
      <c r="A282" s="340"/>
      <c r="B282" t="s">
        <v>944</v>
      </c>
      <c r="F282">
        <v>1</v>
      </c>
      <c r="H282">
        <v>45</v>
      </c>
      <c r="J282" t="str">
        <f t="shared" si="12"/>
        <v>SDH200145</v>
      </c>
      <c r="K282">
        <v>645</v>
      </c>
      <c r="M282" s="340"/>
      <c r="N282" t="s">
        <v>944</v>
      </c>
      <c r="O282">
        <v>1</v>
      </c>
      <c r="P282">
        <v>45</v>
      </c>
      <c r="Q282" s="183" t="str">
        <f t="shared" si="13"/>
        <v>SDH200145</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13674</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0</v>
      </c>
      <c r="CS282">
        <v>0</v>
      </c>
      <c r="CT282">
        <v>0</v>
      </c>
      <c r="CU282">
        <v>0</v>
      </c>
      <c r="CV282">
        <v>0</v>
      </c>
      <c r="CW282">
        <v>0</v>
      </c>
      <c r="CX282">
        <v>0</v>
      </c>
      <c r="CY282">
        <v>0</v>
      </c>
      <c r="CZ282">
        <v>0</v>
      </c>
      <c r="DA282">
        <v>0</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0</v>
      </c>
      <c r="DU282">
        <v>0</v>
      </c>
      <c r="DV282">
        <v>0</v>
      </c>
      <c r="DW282">
        <v>0</v>
      </c>
      <c r="DX282">
        <v>0</v>
      </c>
      <c r="DY282" s="131"/>
      <c r="DZ282" s="340"/>
      <c r="EA282" t="s">
        <v>944</v>
      </c>
      <c r="EB282">
        <v>1</v>
      </c>
      <c r="EC282">
        <v>45</v>
      </c>
      <c r="ED282" s="183" t="str">
        <f t="shared" si="14"/>
        <v>SDH200145</v>
      </c>
      <c r="EE282">
        <v>10000</v>
      </c>
      <c r="EF282">
        <v>10000</v>
      </c>
      <c r="EG282">
        <v>10000</v>
      </c>
      <c r="EH282">
        <v>10000</v>
      </c>
      <c r="EI282">
        <v>10000</v>
      </c>
      <c r="EJ282">
        <v>10000</v>
      </c>
      <c r="EK282">
        <v>10000</v>
      </c>
      <c r="EL282">
        <v>10000</v>
      </c>
      <c r="EM282">
        <v>10000</v>
      </c>
      <c r="EN282">
        <v>10000</v>
      </c>
      <c r="EO282">
        <v>10000</v>
      </c>
      <c r="EP282">
        <v>10000</v>
      </c>
      <c r="EQ282">
        <v>10000</v>
      </c>
      <c r="ER282">
        <v>10000</v>
      </c>
      <c r="ES282">
        <v>10255.5</v>
      </c>
      <c r="ET282">
        <v>10939.2</v>
      </c>
      <c r="EU282">
        <v>11622.9</v>
      </c>
      <c r="EV282">
        <v>12306.6</v>
      </c>
      <c r="EW282">
        <v>12990.3</v>
      </c>
      <c r="EX282">
        <v>13674</v>
      </c>
      <c r="EY282">
        <v>13674</v>
      </c>
      <c r="EZ282">
        <v>13674</v>
      </c>
      <c r="FA282">
        <v>13674</v>
      </c>
      <c r="FB282">
        <v>13674</v>
      </c>
      <c r="FC282">
        <v>13674</v>
      </c>
      <c r="FD282">
        <v>13674</v>
      </c>
      <c r="FE282">
        <v>13674</v>
      </c>
      <c r="FF282">
        <v>13674</v>
      </c>
      <c r="FG282">
        <v>13674</v>
      </c>
      <c r="FH282">
        <v>13674</v>
      </c>
      <c r="FI282">
        <v>13674</v>
      </c>
      <c r="FJ282">
        <v>13674</v>
      </c>
      <c r="FK282">
        <v>13674</v>
      </c>
      <c r="FL282">
        <v>13674</v>
      </c>
      <c r="FM282">
        <v>13674</v>
      </c>
      <c r="FN282">
        <v>0</v>
      </c>
      <c r="FO282">
        <v>0</v>
      </c>
      <c r="FP282">
        <v>0</v>
      </c>
      <c r="FQ282">
        <v>0</v>
      </c>
      <c r="FR282">
        <v>0</v>
      </c>
      <c r="FS282">
        <v>0</v>
      </c>
      <c r="FT282">
        <v>0</v>
      </c>
      <c r="FU282">
        <v>0</v>
      </c>
      <c r="FV282">
        <v>0</v>
      </c>
      <c r="FW282">
        <v>0</v>
      </c>
      <c r="FX282">
        <v>0</v>
      </c>
      <c r="FY282">
        <v>0</v>
      </c>
      <c r="FZ282">
        <v>0</v>
      </c>
      <c r="GA282">
        <v>0</v>
      </c>
      <c r="GB282">
        <v>0</v>
      </c>
      <c r="GC282">
        <v>0</v>
      </c>
      <c r="GD282">
        <v>0</v>
      </c>
      <c r="GE282">
        <v>0</v>
      </c>
      <c r="GF282">
        <v>0</v>
      </c>
      <c r="GG282">
        <v>0</v>
      </c>
      <c r="GH282">
        <v>0</v>
      </c>
      <c r="GI282">
        <v>0</v>
      </c>
      <c r="GJ282">
        <v>0</v>
      </c>
      <c r="GK282">
        <v>0</v>
      </c>
      <c r="GL282">
        <v>0</v>
      </c>
      <c r="GM282">
        <v>0</v>
      </c>
      <c r="GN282">
        <v>0</v>
      </c>
      <c r="GO282">
        <v>0</v>
      </c>
      <c r="GP282">
        <v>0</v>
      </c>
      <c r="GQ282">
        <v>0</v>
      </c>
      <c r="GR282">
        <v>0</v>
      </c>
      <c r="GS282">
        <v>0</v>
      </c>
      <c r="GT282">
        <v>0</v>
      </c>
      <c r="GU282">
        <v>0</v>
      </c>
      <c r="GV282">
        <v>0</v>
      </c>
      <c r="GW282">
        <v>0</v>
      </c>
      <c r="GX282">
        <v>0</v>
      </c>
      <c r="GY282">
        <v>0</v>
      </c>
      <c r="GZ282">
        <v>0</v>
      </c>
      <c r="HA282">
        <v>0</v>
      </c>
      <c r="HB282">
        <v>0</v>
      </c>
      <c r="HC282">
        <v>0</v>
      </c>
      <c r="HD282">
        <v>0</v>
      </c>
      <c r="HE282">
        <v>0</v>
      </c>
      <c r="HF282">
        <v>0</v>
      </c>
      <c r="HG282">
        <v>0</v>
      </c>
      <c r="HH282">
        <v>0</v>
      </c>
      <c r="HI282">
        <v>0</v>
      </c>
      <c r="HJ282">
        <v>0</v>
      </c>
      <c r="HK282">
        <v>0</v>
      </c>
      <c r="HL282">
        <v>0</v>
      </c>
      <c r="HM282">
        <v>0</v>
      </c>
      <c r="HN282">
        <v>0</v>
      </c>
      <c r="HO282">
        <v>0</v>
      </c>
      <c r="HP282">
        <v>0</v>
      </c>
      <c r="HQ282">
        <v>0</v>
      </c>
      <c r="HR282">
        <v>0</v>
      </c>
      <c r="HS282">
        <v>0</v>
      </c>
      <c r="HT282">
        <v>0</v>
      </c>
      <c r="HU282">
        <v>0</v>
      </c>
      <c r="HV282">
        <v>0</v>
      </c>
      <c r="HW282">
        <v>0</v>
      </c>
      <c r="HX282">
        <v>0</v>
      </c>
      <c r="HY282">
        <v>0</v>
      </c>
      <c r="HZ282">
        <v>0</v>
      </c>
      <c r="IA282">
        <v>0</v>
      </c>
      <c r="IB282">
        <v>0</v>
      </c>
      <c r="IC282">
        <v>0</v>
      </c>
      <c r="ID282">
        <v>0</v>
      </c>
      <c r="IE282">
        <v>0</v>
      </c>
      <c r="IF282">
        <v>0</v>
      </c>
      <c r="IG282">
        <v>0</v>
      </c>
      <c r="IH282">
        <v>0</v>
      </c>
      <c r="II282">
        <v>0</v>
      </c>
      <c r="IJ282">
        <v>0</v>
      </c>
      <c r="IK282">
        <v>0</v>
      </c>
    </row>
    <row r="283" spans="1:245" hidden="1">
      <c r="A283" s="340"/>
      <c r="B283" t="s">
        <v>944</v>
      </c>
      <c r="F283">
        <v>1</v>
      </c>
      <c r="H283">
        <v>46</v>
      </c>
      <c r="J283" t="str">
        <f t="shared" si="12"/>
        <v>SDH200146</v>
      </c>
      <c r="K283">
        <v>680</v>
      </c>
      <c r="M283" s="340"/>
      <c r="N283" t="s">
        <v>944</v>
      </c>
      <c r="O283">
        <v>1</v>
      </c>
      <c r="P283">
        <v>46</v>
      </c>
      <c r="Q283" s="183" t="str">
        <f t="shared" si="13"/>
        <v>SDH200146</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14416</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v>0</v>
      </c>
      <c r="DK283">
        <v>0</v>
      </c>
      <c r="DL283">
        <v>0</v>
      </c>
      <c r="DM283">
        <v>0</v>
      </c>
      <c r="DN283">
        <v>0</v>
      </c>
      <c r="DO283">
        <v>0</v>
      </c>
      <c r="DP283">
        <v>0</v>
      </c>
      <c r="DQ283">
        <v>0</v>
      </c>
      <c r="DR283">
        <v>0</v>
      </c>
      <c r="DS283">
        <v>0</v>
      </c>
      <c r="DT283">
        <v>0</v>
      </c>
      <c r="DU283">
        <v>0</v>
      </c>
      <c r="DV283">
        <v>0</v>
      </c>
      <c r="DW283">
        <v>0</v>
      </c>
      <c r="DX283">
        <v>0</v>
      </c>
      <c r="DY283" s="131"/>
      <c r="DZ283" s="340"/>
      <c r="EA283" t="s">
        <v>944</v>
      </c>
      <c r="EB283">
        <v>1</v>
      </c>
      <c r="EC283">
        <v>46</v>
      </c>
      <c r="ED283" s="183" t="str">
        <f t="shared" si="14"/>
        <v>SDH200146</v>
      </c>
      <c r="EE283">
        <v>10000</v>
      </c>
      <c r="EF283">
        <v>10000</v>
      </c>
      <c r="EG283">
        <v>10000</v>
      </c>
      <c r="EH283">
        <v>10000</v>
      </c>
      <c r="EI283">
        <v>10000</v>
      </c>
      <c r="EJ283">
        <v>10000</v>
      </c>
      <c r="EK283">
        <v>10000</v>
      </c>
      <c r="EL283">
        <v>10000</v>
      </c>
      <c r="EM283">
        <v>10000</v>
      </c>
      <c r="EN283">
        <v>10000</v>
      </c>
      <c r="EO283">
        <v>10000</v>
      </c>
      <c r="EP283">
        <v>10000</v>
      </c>
      <c r="EQ283">
        <v>10000</v>
      </c>
      <c r="ER283">
        <v>10091.200000000001</v>
      </c>
      <c r="ES283">
        <v>10812</v>
      </c>
      <c r="ET283">
        <v>11532.8</v>
      </c>
      <c r="EU283">
        <v>12253.6</v>
      </c>
      <c r="EV283">
        <v>12974.4</v>
      </c>
      <c r="EW283">
        <v>13695.2</v>
      </c>
      <c r="EX283">
        <v>14416</v>
      </c>
      <c r="EY283">
        <v>14416</v>
      </c>
      <c r="EZ283">
        <v>14416</v>
      </c>
      <c r="FA283">
        <v>14416</v>
      </c>
      <c r="FB283">
        <v>14416</v>
      </c>
      <c r="FC283">
        <v>14416</v>
      </c>
      <c r="FD283">
        <v>14416</v>
      </c>
      <c r="FE283">
        <v>14416</v>
      </c>
      <c r="FF283">
        <v>14416</v>
      </c>
      <c r="FG283">
        <v>14416</v>
      </c>
      <c r="FH283">
        <v>14416</v>
      </c>
      <c r="FI283">
        <v>14416</v>
      </c>
      <c r="FJ283">
        <v>14416</v>
      </c>
      <c r="FK283">
        <v>14416</v>
      </c>
      <c r="FL283">
        <v>14416</v>
      </c>
      <c r="FM283">
        <v>14416</v>
      </c>
      <c r="FN283">
        <v>0</v>
      </c>
      <c r="FO283">
        <v>0</v>
      </c>
      <c r="FP283">
        <v>0</v>
      </c>
      <c r="FQ283">
        <v>0</v>
      </c>
      <c r="FR283">
        <v>0</v>
      </c>
      <c r="FS283">
        <v>0</v>
      </c>
      <c r="FT283">
        <v>0</v>
      </c>
      <c r="FU283">
        <v>0</v>
      </c>
      <c r="FV283">
        <v>0</v>
      </c>
      <c r="FW283">
        <v>0</v>
      </c>
      <c r="FX283">
        <v>0</v>
      </c>
      <c r="FY283">
        <v>0</v>
      </c>
      <c r="FZ283">
        <v>0</v>
      </c>
      <c r="GA283">
        <v>0</v>
      </c>
      <c r="GB283">
        <v>0</v>
      </c>
      <c r="GC283">
        <v>0</v>
      </c>
      <c r="GD283">
        <v>0</v>
      </c>
      <c r="GE283">
        <v>0</v>
      </c>
      <c r="GF283">
        <v>0</v>
      </c>
      <c r="GG283">
        <v>0</v>
      </c>
      <c r="GH283">
        <v>0</v>
      </c>
      <c r="GI283">
        <v>0</v>
      </c>
      <c r="GJ283">
        <v>0</v>
      </c>
      <c r="GK283">
        <v>0</v>
      </c>
      <c r="GL283">
        <v>0</v>
      </c>
      <c r="GM283">
        <v>0</v>
      </c>
      <c r="GN283">
        <v>0</v>
      </c>
      <c r="GO283">
        <v>0</v>
      </c>
      <c r="GP283">
        <v>0</v>
      </c>
      <c r="GQ283">
        <v>0</v>
      </c>
      <c r="GR283">
        <v>0</v>
      </c>
      <c r="GS283">
        <v>0</v>
      </c>
      <c r="GT283">
        <v>0</v>
      </c>
      <c r="GU283">
        <v>0</v>
      </c>
      <c r="GV283">
        <v>0</v>
      </c>
      <c r="GW283">
        <v>0</v>
      </c>
      <c r="GX283">
        <v>0</v>
      </c>
      <c r="GY283">
        <v>0</v>
      </c>
      <c r="GZ283">
        <v>0</v>
      </c>
      <c r="HA283">
        <v>0</v>
      </c>
      <c r="HB283">
        <v>0</v>
      </c>
      <c r="HC283">
        <v>0</v>
      </c>
      <c r="HD283">
        <v>0</v>
      </c>
      <c r="HE283">
        <v>0</v>
      </c>
      <c r="HF283">
        <v>0</v>
      </c>
      <c r="HG283">
        <v>0</v>
      </c>
      <c r="HH283">
        <v>0</v>
      </c>
      <c r="HI283">
        <v>0</v>
      </c>
      <c r="HJ283">
        <v>0</v>
      </c>
      <c r="HK283">
        <v>0</v>
      </c>
      <c r="HL283">
        <v>0</v>
      </c>
      <c r="HM283">
        <v>0</v>
      </c>
      <c r="HN283">
        <v>0</v>
      </c>
      <c r="HO283">
        <v>0</v>
      </c>
      <c r="HP283">
        <v>0</v>
      </c>
      <c r="HQ283">
        <v>0</v>
      </c>
      <c r="HR283">
        <v>0</v>
      </c>
      <c r="HS283">
        <v>0</v>
      </c>
      <c r="HT283">
        <v>0</v>
      </c>
      <c r="HU283">
        <v>0</v>
      </c>
      <c r="HV283">
        <v>0</v>
      </c>
      <c r="HW283">
        <v>0</v>
      </c>
      <c r="HX283">
        <v>0</v>
      </c>
      <c r="HY283">
        <v>0</v>
      </c>
      <c r="HZ283">
        <v>0</v>
      </c>
      <c r="IA283">
        <v>0</v>
      </c>
      <c r="IB283">
        <v>0</v>
      </c>
      <c r="IC283">
        <v>0</v>
      </c>
      <c r="ID283">
        <v>0</v>
      </c>
      <c r="IE283">
        <v>0</v>
      </c>
      <c r="IF283">
        <v>0</v>
      </c>
      <c r="IG283">
        <v>0</v>
      </c>
      <c r="IH283">
        <v>0</v>
      </c>
      <c r="II283">
        <v>0</v>
      </c>
      <c r="IJ283">
        <v>0</v>
      </c>
      <c r="IK283">
        <v>0</v>
      </c>
    </row>
    <row r="284" spans="1:245" hidden="1">
      <c r="A284" s="340"/>
      <c r="B284" t="s">
        <v>944</v>
      </c>
      <c r="F284">
        <v>1</v>
      </c>
      <c r="H284">
        <v>47</v>
      </c>
      <c r="J284" t="str">
        <f t="shared" si="12"/>
        <v>SDH200147</v>
      </c>
      <c r="K284">
        <v>730</v>
      </c>
      <c r="M284" s="340"/>
      <c r="N284" t="s">
        <v>944</v>
      </c>
      <c r="O284">
        <v>1</v>
      </c>
      <c r="P284">
        <v>47</v>
      </c>
      <c r="Q284" s="183" t="str">
        <f t="shared" si="13"/>
        <v>SDH200147</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15476</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0</v>
      </c>
      <c r="CK284">
        <v>0</v>
      </c>
      <c r="CL284">
        <v>0</v>
      </c>
      <c r="CM284">
        <v>0</v>
      </c>
      <c r="CN284">
        <v>0</v>
      </c>
      <c r="CO284">
        <v>0</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0</v>
      </c>
      <c r="DJ284">
        <v>0</v>
      </c>
      <c r="DK284">
        <v>0</v>
      </c>
      <c r="DL284">
        <v>0</v>
      </c>
      <c r="DM284">
        <v>0</v>
      </c>
      <c r="DN284">
        <v>0</v>
      </c>
      <c r="DO284">
        <v>0</v>
      </c>
      <c r="DP284">
        <v>0</v>
      </c>
      <c r="DQ284">
        <v>0</v>
      </c>
      <c r="DR284">
        <v>0</v>
      </c>
      <c r="DS284">
        <v>0</v>
      </c>
      <c r="DT284">
        <v>0</v>
      </c>
      <c r="DU284">
        <v>0</v>
      </c>
      <c r="DV284">
        <v>0</v>
      </c>
      <c r="DW284">
        <v>0</v>
      </c>
      <c r="DX284">
        <v>0</v>
      </c>
      <c r="DY284" s="131"/>
      <c r="DZ284" s="340"/>
      <c r="EA284" t="s">
        <v>944</v>
      </c>
      <c r="EB284">
        <v>1</v>
      </c>
      <c r="EC284">
        <v>47</v>
      </c>
      <c r="ED284" s="183" t="str">
        <f t="shared" si="14"/>
        <v>SDH200147</v>
      </c>
      <c r="EE284">
        <v>10000</v>
      </c>
      <c r="EF284">
        <v>10000</v>
      </c>
      <c r="EG284">
        <v>10000</v>
      </c>
      <c r="EH284">
        <v>10000</v>
      </c>
      <c r="EI284">
        <v>10000</v>
      </c>
      <c r="EJ284">
        <v>10000</v>
      </c>
      <c r="EK284">
        <v>10000</v>
      </c>
      <c r="EL284">
        <v>10000</v>
      </c>
      <c r="EM284">
        <v>10000</v>
      </c>
      <c r="EN284">
        <v>10000</v>
      </c>
      <c r="EO284">
        <v>10000</v>
      </c>
      <c r="EP284">
        <v>10000</v>
      </c>
      <c r="EQ284">
        <v>10059.4</v>
      </c>
      <c r="ER284">
        <v>10833.2</v>
      </c>
      <c r="ES284">
        <v>11607</v>
      </c>
      <c r="ET284">
        <v>12380.8</v>
      </c>
      <c r="EU284">
        <v>13154.6</v>
      </c>
      <c r="EV284">
        <v>13928.4</v>
      </c>
      <c r="EW284">
        <v>14702.2</v>
      </c>
      <c r="EX284">
        <v>15476</v>
      </c>
      <c r="EY284">
        <v>15476</v>
      </c>
      <c r="EZ284">
        <v>15476</v>
      </c>
      <c r="FA284">
        <v>15476</v>
      </c>
      <c r="FB284">
        <v>15476</v>
      </c>
      <c r="FC284">
        <v>15476</v>
      </c>
      <c r="FD284">
        <v>15476</v>
      </c>
      <c r="FE284">
        <v>15476</v>
      </c>
      <c r="FF284">
        <v>15476</v>
      </c>
      <c r="FG284">
        <v>15476</v>
      </c>
      <c r="FH284">
        <v>15476</v>
      </c>
      <c r="FI284">
        <v>15476</v>
      </c>
      <c r="FJ284">
        <v>15476</v>
      </c>
      <c r="FK284">
        <v>15476</v>
      </c>
      <c r="FL284">
        <v>15476</v>
      </c>
      <c r="FM284">
        <v>15476</v>
      </c>
      <c r="FN284">
        <v>0</v>
      </c>
      <c r="FO284">
        <v>0</v>
      </c>
      <c r="FP284">
        <v>0</v>
      </c>
      <c r="FQ284">
        <v>0</v>
      </c>
      <c r="FR284">
        <v>0</v>
      </c>
      <c r="FS284">
        <v>0</v>
      </c>
      <c r="FT284">
        <v>0</v>
      </c>
      <c r="FU284">
        <v>0</v>
      </c>
      <c r="FV284">
        <v>0</v>
      </c>
      <c r="FW284">
        <v>0</v>
      </c>
      <c r="FX284">
        <v>0</v>
      </c>
      <c r="FY284">
        <v>0</v>
      </c>
      <c r="FZ284">
        <v>0</v>
      </c>
      <c r="GA284">
        <v>0</v>
      </c>
      <c r="GB284">
        <v>0</v>
      </c>
      <c r="GC284">
        <v>0</v>
      </c>
      <c r="GD284">
        <v>0</v>
      </c>
      <c r="GE284">
        <v>0</v>
      </c>
      <c r="GF284">
        <v>0</v>
      </c>
      <c r="GG284">
        <v>0</v>
      </c>
      <c r="GH284">
        <v>0</v>
      </c>
      <c r="GI284">
        <v>0</v>
      </c>
      <c r="GJ284">
        <v>0</v>
      </c>
      <c r="GK284">
        <v>0</v>
      </c>
      <c r="GL284">
        <v>0</v>
      </c>
      <c r="GM284">
        <v>0</v>
      </c>
      <c r="GN284">
        <v>0</v>
      </c>
      <c r="GO284">
        <v>0</v>
      </c>
      <c r="GP284">
        <v>0</v>
      </c>
      <c r="GQ284">
        <v>0</v>
      </c>
      <c r="GR284">
        <v>0</v>
      </c>
      <c r="GS284">
        <v>0</v>
      </c>
      <c r="GT284">
        <v>0</v>
      </c>
      <c r="GU284">
        <v>0</v>
      </c>
      <c r="GV284">
        <v>0</v>
      </c>
      <c r="GW284">
        <v>0</v>
      </c>
      <c r="GX284">
        <v>0</v>
      </c>
      <c r="GY284">
        <v>0</v>
      </c>
      <c r="GZ284">
        <v>0</v>
      </c>
      <c r="HA284">
        <v>0</v>
      </c>
      <c r="HB284">
        <v>0</v>
      </c>
      <c r="HC284">
        <v>0</v>
      </c>
      <c r="HD284">
        <v>0</v>
      </c>
      <c r="HE284">
        <v>0</v>
      </c>
      <c r="HF284">
        <v>0</v>
      </c>
      <c r="HG284">
        <v>0</v>
      </c>
      <c r="HH284">
        <v>0</v>
      </c>
      <c r="HI284">
        <v>0</v>
      </c>
      <c r="HJ284">
        <v>0</v>
      </c>
      <c r="HK284">
        <v>0</v>
      </c>
      <c r="HL284">
        <v>0</v>
      </c>
      <c r="HM284">
        <v>0</v>
      </c>
      <c r="HN284">
        <v>0</v>
      </c>
      <c r="HO284">
        <v>0</v>
      </c>
      <c r="HP284">
        <v>0</v>
      </c>
      <c r="HQ284">
        <v>0</v>
      </c>
      <c r="HR284">
        <v>0</v>
      </c>
      <c r="HS284">
        <v>0</v>
      </c>
      <c r="HT284">
        <v>0</v>
      </c>
      <c r="HU284">
        <v>0</v>
      </c>
      <c r="HV284">
        <v>0</v>
      </c>
      <c r="HW284">
        <v>0</v>
      </c>
      <c r="HX284">
        <v>0</v>
      </c>
      <c r="HY284">
        <v>0</v>
      </c>
      <c r="HZ284">
        <v>0</v>
      </c>
      <c r="IA284">
        <v>0</v>
      </c>
      <c r="IB284">
        <v>0</v>
      </c>
      <c r="IC284">
        <v>0</v>
      </c>
      <c r="ID284">
        <v>0</v>
      </c>
      <c r="IE284">
        <v>0</v>
      </c>
      <c r="IF284">
        <v>0</v>
      </c>
      <c r="IG284">
        <v>0</v>
      </c>
      <c r="IH284">
        <v>0</v>
      </c>
      <c r="II284">
        <v>0</v>
      </c>
      <c r="IJ284">
        <v>0</v>
      </c>
      <c r="IK284">
        <v>0</v>
      </c>
    </row>
    <row r="285" spans="1:245" hidden="1">
      <c r="A285" s="340"/>
      <c r="B285" t="s">
        <v>944</v>
      </c>
      <c r="F285">
        <v>1</v>
      </c>
      <c r="H285">
        <v>48</v>
      </c>
      <c r="J285" t="str">
        <f t="shared" si="12"/>
        <v>SDH200148</v>
      </c>
      <c r="K285">
        <v>770</v>
      </c>
      <c r="M285" s="340"/>
      <c r="N285" t="s">
        <v>944</v>
      </c>
      <c r="O285">
        <v>1</v>
      </c>
      <c r="P285">
        <v>48</v>
      </c>
      <c r="Q285" s="183" t="str">
        <f t="shared" si="13"/>
        <v>SDH200148</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16324</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v>0</v>
      </c>
      <c r="DF285">
        <v>0</v>
      </c>
      <c r="DG285">
        <v>0</v>
      </c>
      <c r="DH285">
        <v>0</v>
      </c>
      <c r="DI285">
        <v>0</v>
      </c>
      <c r="DJ285">
        <v>0</v>
      </c>
      <c r="DK285">
        <v>0</v>
      </c>
      <c r="DL285">
        <v>0</v>
      </c>
      <c r="DM285">
        <v>0</v>
      </c>
      <c r="DN285">
        <v>0</v>
      </c>
      <c r="DO285">
        <v>0</v>
      </c>
      <c r="DP285">
        <v>0</v>
      </c>
      <c r="DQ285">
        <v>0</v>
      </c>
      <c r="DR285">
        <v>0</v>
      </c>
      <c r="DS285">
        <v>0</v>
      </c>
      <c r="DT285">
        <v>0</v>
      </c>
      <c r="DU285">
        <v>0</v>
      </c>
      <c r="DV285">
        <v>0</v>
      </c>
      <c r="DW285">
        <v>0</v>
      </c>
      <c r="DX285">
        <v>0</v>
      </c>
      <c r="DY285" s="131"/>
      <c r="DZ285" s="340"/>
      <c r="EA285" t="s">
        <v>944</v>
      </c>
      <c r="EB285">
        <v>1</v>
      </c>
      <c r="EC285">
        <v>48</v>
      </c>
      <c r="ED285" s="183" t="str">
        <f t="shared" si="14"/>
        <v>SDH200148</v>
      </c>
      <c r="EE285">
        <v>10000</v>
      </c>
      <c r="EF285">
        <v>10000</v>
      </c>
      <c r="EG285">
        <v>10000</v>
      </c>
      <c r="EH285">
        <v>10000</v>
      </c>
      <c r="EI285">
        <v>10000</v>
      </c>
      <c r="EJ285">
        <v>10000</v>
      </c>
      <c r="EK285">
        <v>10000</v>
      </c>
      <c r="EL285">
        <v>10000</v>
      </c>
      <c r="EM285">
        <v>10000</v>
      </c>
      <c r="EN285">
        <v>10000</v>
      </c>
      <c r="EO285">
        <v>10000</v>
      </c>
      <c r="EP285">
        <v>10000</v>
      </c>
      <c r="EQ285">
        <v>10610.6</v>
      </c>
      <c r="ER285">
        <v>11426.8</v>
      </c>
      <c r="ES285">
        <v>12243</v>
      </c>
      <c r="ET285">
        <v>13059.2</v>
      </c>
      <c r="EU285">
        <v>13875.4</v>
      </c>
      <c r="EV285">
        <v>14691.6</v>
      </c>
      <c r="EW285">
        <v>15507.8</v>
      </c>
      <c r="EX285">
        <v>16324</v>
      </c>
      <c r="EY285">
        <v>16324</v>
      </c>
      <c r="EZ285">
        <v>16324</v>
      </c>
      <c r="FA285">
        <v>16324</v>
      </c>
      <c r="FB285">
        <v>16324</v>
      </c>
      <c r="FC285">
        <v>16324</v>
      </c>
      <c r="FD285">
        <v>16324</v>
      </c>
      <c r="FE285">
        <v>16324</v>
      </c>
      <c r="FF285">
        <v>16324</v>
      </c>
      <c r="FG285">
        <v>16324</v>
      </c>
      <c r="FH285">
        <v>16324</v>
      </c>
      <c r="FI285">
        <v>16324</v>
      </c>
      <c r="FJ285">
        <v>16324</v>
      </c>
      <c r="FK285">
        <v>16324</v>
      </c>
      <c r="FL285">
        <v>16324</v>
      </c>
      <c r="FM285">
        <v>16324</v>
      </c>
      <c r="FN285">
        <v>0</v>
      </c>
      <c r="FO285">
        <v>0</v>
      </c>
      <c r="FP285">
        <v>0</v>
      </c>
      <c r="FQ285">
        <v>0</v>
      </c>
      <c r="FR285">
        <v>0</v>
      </c>
      <c r="FS285">
        <v>0</v>
      </c>
      <c r="FT285">
        <v>0</v>
      </c>
      <c r="FU285">
        <v>0</v>
      </c>
      <c r="FV285">
        <v>0</v>
      </c>
      <c r="FW285">
        <v>0</v>
      </c>
      <c r="FX285">
        <v>0</v>
      </c>
      <c r="FY285">
        <v>0</v>
      </c>
      <c r="FZ285">
        <v>0</v>
      </c>
      <c r="GA285">
        <v>0</v>
      </c>
      <c r="GB285">
        <v>0</v>
      </c>
      <c r="GC285">
        <v>0</v>
      </c>
      <c r="GD285">
        <v>0</v>
      </c>
      <c r="GE285">
        <v>0</v>
      </c>
      <c r="GF285">
        <v>0</v>
      </c>
      <c r="GG285">
        <v>0</v>
      </c>
      <c r="GH285">
        <v>0</v>
      </c>
      <c r="GI285">
        <v>0</v>
      </c>
      <c r="GJ285">
        <v>0</v>
      </c>
      <c r="GK285">
        <v>0</v>
      </c>
      <c r="GL285">
        <v>0</v>
      </c>
      <c r="GM285">
        <v>0</v>
      </c>
      <c r="GN285">
        <v>0</v>
      </c>
      <c r="GO285">
        <v>0</v>
      </c>
      <c r="GP285">
        <v>0</v>
      </c>
      <c r="GQ285">
        <v>0</v>
      </c>
      <c r="GR285">
        <v>0</v>
      </c>
      <c r="GS285">
        <v>0</v>
      </c>
      <c r="GT285">
        <v>0</v>
      </c>
      <c r="GU285">
        <v>0</v>
      </c>
      <c r="GV285">
        <v>0</v>
      </c>
      <c r="GW285">
        <v>0</v>
      </c>
      <c r="GX285">
        <v>0</v>
      </c>
      <c r="GY285">
        <v>0</v>
      </c>
      <c r="GZ285">
        <v>0</v>
      </c>
      <c r="HA285">
        <v>0</v>
      </c>
      <c r="HB285">
        <v>0</v>
      </c>
      <c r="HC285">
        <v>0</v>
      </c>
      <c r="HD285">
        <v>0</v>
      </c>
      <c r="HE285">
        <v>0</v>
      </c>
      <c r="HF285">
        <v>0</v>
      </c>
      <c r="HG285">
        <v>0</v>
      </c>
      <c r="HH285">
        <v>0</v>
      </c>
      <c r="HI285">
        <v>0</v>
      </c>
      <c r="HJ285">
        <v>0</v>
      </c>
      <c r="HK285">
        <v>0</v>
      </c>
      <c r="HL285">
        <v>0</v>
      </c>
      <c r="HM285">
        <v>0</v>
      </c>
      <c r="HN285">
        <v>0</v>
      </c>
      <c r="HO285">
        <v>0</v>
      </c>
      <c r="HP285">
        <v>0</v>
      </c>
      <c r="HQ285">
        <v>0</v>
      </c>
      <c r="HR285">
        <v>0</v>
      </c>
      <c r="HS285">
        <v>0</v>
      </c>
      <c r="HT285">
        <v>0</v>
      </c>
      <c r="HU285">
        <v>0</v>
      </c>
      <c r="HV285">
        <v>0</v>
      </c>
      <c r="HW285">
        <v>0</v>
      </c>
      <c r="HX285">
        <v>0</v>
      </c>
      <c r="HY285">
        <v>0</v>
      </c>
      <c r="HZ285">
        <v>0</v>
      </c>
      <c r="IA285">
        <v>0</v>
      </c>
      <c r="IB285">
        <v>0</v>
      </c>
      <c r="IC285">
        <v>0</v>
      </c>
      <c r="ID285">
        <v>0</v>
      </c>
      <c r="IE285">
        <v>0</v>
      </c>
      <c r="IF285">
        <v>0</v>
      </c>
      <c r="IG285">
        <v>0</v>
      </c>
      <c r="IH285">
        <v>0</v>
      </c>
      <c r="II285">
        <v>0</v>
      </c>
      <c r="IJ285">
        <v>0</v>
      </c>
      <c r="IK285">
        <v>0</v>
      </c>
    </row>
    <row r="286" spans="1:245" hidden="1">
      <c r="A286" s="340"/>
      <c r="B286" t="s">
        <v>944</v>
      </c>
      <c r="F286">
        <v>1</v>
      </c>
      <c r="H286">
        <v>49</v>
      </c>
      <c r="J286" t="str">
        <f t="shared" si="12"/>
        <v>SDH200149</v>
      </c>
      <c r="K286">
        <v>820</v>
      </c>
      <c r="M286" s="340"/>
      <c r="N286" t="s">
        <v>944</v>
      </c>
      <c r="O286">
        <v>1</v>
      </c>
      <c r="P286">
        <v>49</v>
      </c>
      <c r="Q286" s="183" t="str">
        <f t="shared" si="13"/>
        <v>SDH200149</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17384</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0</v>
      </c>
      <c r="DL286">
        <v>0</v>
      </c>
      <c r="DM286">
        <v>0</v>
      </c>
      <c r="DN286">
        <v>0</v>
      </c>
      <c r="DO286">
        <v>0</v>
      </c>
      <c r="DP286">
        <v>0</v>
      </c>
      <c r="DQ286">
        <v>0</v>
      </c>
      <c r="DR286">
        <v>0</v>
      </c>
      <c r="DS286">
        <v>0</v>
      </c>
      <c r="DT286">
        <v>0</v>
      </c>
      <c r="DU286">
        <v>0</v>
      </c>
      <c r="DV286">
        <v>0</v>
      </c>
      <c r="DW286">
        <v>0</v>
      </c>
      <c r="DX286">
        <v>0</v>
      </c>
      <c r="DY286" s="131"/>
      <c r="DZ286" s="340"/>
      <c r="EA286" t="s">
        <v>944</v>
      </c>
      <c r="EB286">
        <v>1</v>
      </c>
      <c r="EC286">
        <v>49</v>
      </c>
      <c r="ED286" s="183" t="str">
        <f t="shared" si="14"/>
        <v>SDH200149</v>
      </c>
      <c r="EE286">
        <v>10000</v>
      </c>
      <c r="EF286">
        <v>10000</v>
      </c>
      <c r="EG286">
        <v>10000</v>
      </c>
      <c r="EH286">
        <v>10000</v>
      </c>
      <c r="EI286">
        <v>10000</v>
      </c>
      <c r="EJ286">
        <v>10000</v>
      </c>
      <c r="EK286">
        <v>10000</v>
      </c>
      <c r="EL286">
        <v>10000</v>
      </c>
      <c r="EM286">
        <v>10000</v>
      </c>
      <c r="EN286">
        <v>10000</v>
      </c>
      <c r="EO286">
        <v>10000</v>
      </c>
      <c r="EP286">
        <v>10430.4</v>
      </c>
      <c r="EQ286">
        <v>11299.6</v>
      </c>
      <c r="ER286">
        <v>12168.8</v>
      </c>
      <c r="ES286">
        <v>13038</v>
      </c>
      <c r="ET286">
        <v>13907.2</v>
      </c>
      <c r="EU286">
        <v>14776.4</v>
      </c>
      <c r="EV286">
        <v>15645.6</v>
      </c>
      <c r="EW286">
        <v>16514.8</v>
      </c>
      <c r="EX286">
        <v>17384</v>
      </c>
      <c r="EY286">
        <v>17384</v>
      </c>
      <c r="EZ286">
        <v>17384</v>
      </c>
      <c r="FA286">
        <v>17384</v>
      </c>
      <c r="FB286">
        <v>17384</v>
      </c>
      <c r="FC286">
        <v>17384</v>
      </c>
      <c r="FD286">
        <v>17384</v>
      </c>
      <c r="FE286">
        <v>17384</v>
      </c>
      <c r="FF286">
        <v>17384</v>
      </c>
      <c r="FG286">
        <v>17384</v>
      </c>
      <c r="FH286">
        <v>17384</v>
      </c>
      <c r="FI286">
        <v>17384</v>
      </c>
      <c r="FJ286">
        <v>17384</v>
      </c>
      <c r="FK286">
        <v>17384</v>
      </c>
      <c r="FL286">
        <v>17384</v>
      </c>
      <c r="FM286">
        <v>17384</v>
      </c>
      <c r="FN286">
        <v>0</v>
      </c>
      <c r="FO286">
        <v>0</v>
      </c>
      <c r="FP286">
        <v>0</v>
      </c>
      <c r="FQ286">
        <v>0</v>
      </c>
      <c r="FR286">
        <v>0</v>
      </c>
      <c r="FS286">
        <v>0</v>
      </c>
      <c r="FT286">
        <v>0</v>
      </c>
      <c r="FU286">
        <v>0</v>
      </c>
      <c r="FV286">
        <v>0</v>
      </c>
      <c r="FW286">
        <v>0</v>
      </c>
      <c r="FX286">
        <v>0</v>
      </c>
      <c r="FY286">
        <v>0</v>
      </c>
      <c r="FZ286">
        <v>0</v>
      </c>
      <c r="GA286">
        <v>0</v>
      </c>
      <c r="GB286">
        <v>0</v>
      </c>
      <c r="GC286">
        <v>0</v>
      </c>
      <c r="GD286">
        <v>0</v>
      </c>
      <c r="GE286">
        <v>0</v>
      </c>
      <c r="GF286">
        <v>0</v>
      </c>
      <c r="GG286">
        <v>0</v>
      </c>
      <c r="GH286">
        <v>0</v>
      </c>
      <c r="GI286">
        <v>0</v>
      </c>
      <c r="GJ286">
        <v>0</v>
      </c>
      <c r="GK286">
        <v>0</v>
      </c>
      <c r="GL286">
        <v>0</v>
      </c>
      <c r="GM286">
        <v>0</v>
      </c>
      <c r="GN286">
        <v>0</v>
      </c>
      <c r="GO286">
        <v>0</v>
      </c>
      <c r="GP286">
        <v>0</v>
      </c>
      <c r="GQ286">
        <v>0</v>
      </c>
      <c r="GR286">
        <v>0</v>
      </c>
      <c r="GS286">
        <v>0</v>
      </c>
      <c r="GT286">
        <v>0</v>
      </c>
      <c r="GU286">
        <v>0</v>
      </c>
      <c r="GV286">
        <v>0</v>
      </c>
      <c r="GW286">
        <v>0</v>
      </c>
      <c r="GX286">
        <v>0</v>
      </c>
      <c r="GY286">
        <v>0</v>
      </c>
      <c r="GZ286">
        <v>0</v>
      </c>
      <c r="HA286">
        <v>0</v>
      </c>
      <c r="HB286">
        <v>0</v>
      </c>
      <c r="HC286">
        <v>0</v>
      </c>
      <c r="HD286">
        <v>0</v>
      </c>
      <c r="HE286">
        <v>0</v>
      </c>
      <c r="HF286">
        <v>0</v>
      </c>
      <c r="HG286">
        <v>0</v>
      </c>
      <c r="HH286">
        <v>0</v>
      </c>
      <c r="HI286">
        <v>0</v>
      </c>
      <c r="HJ286">
        <v>0</v>
      </c>
      <c r="HK286">
        <v>0</v>
      </c>
      <c r="HL286">
        <v>0</v>
      </c>
      <c r="HM286">
        <v>0</v>
      </c>
      <c r="HN286">
        <v>0</v>
      </c>
      <c r="HO286">
        <v>0</v>
      </c>
      <c r="HP286">
        <v>0</v>
      </c>
      <c r="HQ286">
        <v>0</v>
      </c>
      <c r="HR286">
        <v>0</v>
      </c>
      <c r="HS286">
        <v>0</v>
      </c>
      <c r="HT286">
        <v>0</v>
      </c>
      <c r="HU286">
        <v>0</v>
      </c>
      <c r="HV286">
        <v>0</v>
      </c>
      <c r="HW286">
        <v>0</v>
      </c>
      <c r="HX286">
        <v>0</v>
      </c>
      <c r="HY286">
        <v>0</v>
      </c>
      <c r="HZ286">
        <v>0</v>
      </c>
      <c r="IA286">
        <v>0</v>
      </c>
      <c r="IB286">
        <v>0</v>
      </c>
      <c r="IC286">
        <v>0</v>
      </c>
      <c r="ID286">
        <v>0</v>
      </c>
      <c r="IE286">
        <v>0</v>
      </c>
      <c r="IF286">
        <v>0</v>
      </c>
      <c r="IG286">
        <v>0</v>
      </c>
      <c r="IH286">
        <v>0</v>
      </c>
      <c r="II286">
        <v>0</v>
      </c>
      <c r="IJ286">
        <v>0</v>
      </c>
      <c r="IK286">
        <v>0</v>
      </c>
    </row>
    <row r="287" spans="1:245" hidden="1">
      <c r="A287" s="340"/>
      <c r="B287" t="s">
        <v>944</v>
      </c>
      <c r="F287">
        <v>1</v>
      </c>
      <c r="H287">
        <v>50</v>
      </c>
      <c r="J287" t="str">
        <f t="shared" si="12"/>
        <v>SDH200150</v>
      </c>
      <c r="K287">
        <v>880</v>
      </c>
      <c r="M287" s="340"/>
      <c r="N287" t="s">
        <v>944</v>
      </c>
      <c r="O287">
        <v>1</v>
      </c>
      <c r="P287">
        <v>50</v>
      </c>
      <c r="Q287" s="183" t="str">
        <f t="shared" si="13"/>
        <v>SDH200150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18656</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0</v>
      </c>
      <c r="CT287">
        <v>0</v>
      </c>
      <c r="CU287">
        <v>0</v>
      </c>
      <c r="CV287">
        <v>0</v>
      </c>
      <c r="CW287">
        <v>0</v>
      </c>
      <c r="CX287">
        <v>0</v>
      </c>
      <c r="CY287">
        <v>0</v>
      </c>
      <c r="CZ287">
        <v>0</v>
      </c>
      <c r="DA287">
        <v>0</v>
      </c>
      <c r="DB287">
        <v>0</v>
      </c>
      <c r="DC287">
        <v>0</v>
      </c>
      <c r="DD287">
        <v>0</v>
      </c>
      <c r="DE287">
        <v>0</v>
      </c>
      <c r="DF287">
        <v>0</v>
      </c>
      <c r="DG287">
        <v>0</v>
      </c>
      <c r="DH287">
        <v>0</v>
      </c>
      <c r="DI287">
        <v>0</v>
      </c>
      <c r="DJ287">
        <v>0</v>
      </c>
      <c r="DK287">
        <v>0</v>
      </c>
      <c r="DL287">
        <v>0</v>
      </c>
      <c r="DM287">
        <v>0</v>
      </c>
      <c r="DN287">
        <v>0</v>
      </c>
      <c r="DO287">
        <v>0</v>
      </c>
      <c r="DP287">
        <v>0</v>
      </c>
      <c r="DQ287">
        <v>0</v>
      </c>
      <c r="DR287">
        <v>0</v>
      </c>
      <c r="DS287">
        <v>0</v>
      </c>
      <c r="DT287">
        <v>0</v>
      </c>
      <c r="DU287">
        <v>0</v>
      </c>
      <c r="DV287">
        <v>0</v>
      </c>
      <c r="DW287">
        <v>0</v>
      </c>
      <c r="DX287">
        <v>0</v>
      </c>
      <c r="DY287" s="131"/>
      <c r="DZ287" s="340"/>
      <c r="EA287" t="s">
        <v>944</v>
      </c>
      <c r="EB287">
        <v>1</v>
      </c>
      <c r="EC287">
        <v>50</v>
      </c>
      <c r="ED287" s="183" t="str">
        <f t="shared" si="14"/>
        <v>SDH200150</v>
      </c>
      <c r="EE287">
        <v>10000</v>
      </c>
      <c r="EF287">
        <v>10000</v>
      </c>
      <c r="EG287">
        <v>10000</v>
      </c>
      <c r="EH287">
        <v>10000</v>
      </c>
      <c r="EI287">
        <v>10000</v>
      </c>
      <c r="EJ287">
        <v>10000</v>
      </c>
      <c r="EK287">
        <v>10000</v>
      </c>
      <c r="EL287">
        <v>10000</v>
      </c>
      <c r="EM287">
        <v>10000</v>
      </c>
      <c r="EN287">
        <v>10000</v>
      </c>
      <c r="EO287">
        <v>10260.799999999999</v>
      </c>
      <c r="EP287">
        <v>11193.6</v>
      </c>
      <c r="EQ287">
        <v>12126.4</v>
      </c>
      <c r="ER287">
        <v>13059.2</v>
      </c>
      <c r="ES287">
        <v>13992</v>
      </c>
      <c r="ET287">
        <v>14924.8</v>
      </c>
      <c r="EU287">
        <v>15857.6</v>
      </c>
      <c r="EV287">
        <v>16790.400000000001</v>
      </c>
      <c r="EW287">
        <v>17723.2</v>
      </c>
      <c r="EX287">
        <v>18656</v>
      </c>
      <c r="EY287">
        <v>18656</v>
      </c>
      <c r="EZ287">
        <v>18656</v>
      </c>
      <c r="FA287">
        <v>18656</v>
      </c>
      <c r="FB287">
        <v>18656</v>
      </c>
      <c r="FC287">
        <v>18656</v>
      </c>
      <c r="FD287">
        <v>18656</v>
      </c>
      <c r="FE287">
        <v>18656</v>
      </c>
      <c r="FF287">
        <v>18656</v>
      </c>
      <c r="FG287">
        <v>18656</v>
      </c>
      <c r="FH287">
        <v>18656</v>
      </c>
      <c r="FI287">
        <v>18656</v>
      </c>
      <c r="FJ287">
        <v>18656</v>
      </c>
      <c r="FK287">
        <v>18656</v>
      </c>
      <c r="FL287">
        <v>18656</v>
      </c>
      <c r="FM287">
        <v>18656</v>
      </c>
      <c r="FN287">
        <v>0</v>
      </c>
      <c r="FO287">
        <v>0</v>
      </c>
      <c r="FP287">
        <v>0</v>
      </c>
      <c r="FQ287">
        <v>0</v>
      </c>
      <c r="FR287">
        <v>0</v>
      </c>
      <c r="FS287">
        <v>0</v>
      </c>
      <c r="FT287">
        <v>0</v>
      </c>
      <c r="FU287">
        <v>0</v>
      </c>
      <c r="FV287">
        <v>0</v>
      </c>
      <c r="FW287">
        <v>0</v>
      </c>
      <c r="FX287">
        <v>0</v>
      </c>
      <c r="FY287">
        <v>0</v>
      </c>
      <c r="FZ287">
        <v>0</v>
      </c>
      <c r="GA287">
        <v>0</v>
      </c>
      <c r="GB287">
        <v>0</v>
      </c>
      <c r="GC287">
        <v>0</v>
      </c>
      <c r="GD287">
        <v>0</v>
      </c>
      <c r="GE287">
        <v>0</v>
      </c>
      <c r="GF287">
        <v>0</v>
      </c>
      <c r="GG287">
        <v>0</v>
      </c>
      <c r="GH287">
        <v>0</v>
      </c>
      <c r="GI287">
        <v>0</v>
      </c>
      <c r="GJ287">
        <v>0</v>
      </c>
      <c r="GK287">
        <v>0</v>
      </c>
      <c r="GL287">
        <v>0</v>
      </c>
      <c r="GM287">
        <v>0</v>
      </c>
      <c r="GN287">
        <v>0</v>
      </c>
      <c r="GO287">
        <v>0</v>
      </c>
      <c r="GP287">
        <v>0</v>
      </c>
      <c r="GQ287">
        <v>0</v>
      </c>
      <c r="GR287">
        <v>0</v>
      </c>
      <c r="GS287">
        <v>0</v>
      </c>
      <c r="GT287">
        <v>0</v>
      </c>
      <c r="GU287">
        <v>0</v>
      </c>
      <c r="GV287">
        <v>0</v>
      </c>
      <c r="GW287">
        <v>0</v>
      </c>
      <c r="GX287">
        <v>0</v>
      </c>
      <c r="GY287">
        <v>0</v>
      </c>
      <c r="GZ287">
        <v>0</v>
      </c>
      <c r="HA287">
        <v>0</v>
      </c>
      <c r="HB287">
        <v>0</v>
      </c>
      <c r="HC287">
        <v>0</v>
      </c>
      <c r="HD287">
        <v>0</v>
      </c>
      <c r="HE287">
        <v>0</v>
      </c>
      <c r="HF287">
        <v>0</v>
      </c>
      <c r="HG287">
        <v>0</v>
      </c>
      <c r="HH287">
        <v>0</v>
      </c>
      <c r="HI287">
        <v>0</v>
      </c>
      <c r="HJ287">
        <v>0</v>
      </c>
      <c r="HK287">
        <v>0</v>
      </c>
      <c r="HL287">
        <v>0</v>
      </c>
      <c r="HM287">
        <v>0</v>
      </c>
      <c r="HN287">
        <v>0</v>
      </c>
      <c r="HO287">
        <v>0</v>
      </c>
      <c r="HP287">
        <v>0</v>
      </c>
      <c r="HQ287">
        <v>0</v>
      </c>
      <c r="HR287">
        <v>0</v>
      </c>
      <c r="HS287">
        <v>0</v>
      </c>
      <c r="HT287">
        <v>0</v>
      </c>
      <c r="HU287">
        <v>0</v>
      </c>
      <c r="HV287">
        <v>0</v>
      </c>
      <c r="HW287">
        <v>0</v>
      </c>
      <c r="HX287">
        <v>0</v>
      </c>
      <c r="HY287">
        <v>0</v>
      </c>
      <c r="HZ287">
        <v>0</v>
      </c>
      <c r="IA287">
        <v>0</v>
      </c>
      <c r="IB287">
        <v>0</v>
      </c>
      <c r="IC287">
        <v>0</v>
      </c>
      <c r="ID287">
        <v>0</v>
      </c>
      <c r="IE287">
        <v>0</v>
      </c>
      <c r="IF287">
        <v>0</v>
      </c>
      <c r="IG287">
        <v>0</v>
      </c>
      <c r="IH287">
        <v>0</v>
      </c>
      <c r="II287">
        <v>0</v>
      </c>
      <c r="IJ287">
        <v>0</v>
      </c>
      <c r="IK287">
        <v>0</v>
      </c>
    </row>
    <row r="288" spans="1:245" hidden="1">
      <c r="A288" s="340"/>
      <c r="B288" t="s">
        <v>944</v>
      </c>
      <c r="F288">
        <v>2</v>
      </c>
      <c r="H288">
        <v>0</v>
      </c>
      <c r="J288" t="str">
        <f t="shared" si="12"/>
        <v>SDH200200</v>
      </c>
      <c r="K288">
        <v>405</v>
      </c>
      <c r="M288" s="340"/>
      <c r="N288" t="s">
        <v>944</v>
      </c>
      <c r="O288">
        <v>2</v>
      </c>
      <c r="P288">
        <v>0</v>
      </c>
      <c r="Q288" s="183" t="str">
        <f t="shared" si="13"/>
        <v>SDH200200</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10000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0</v>
      </c>
      <c r="DJ288">
        <v>0</v>
      </c>
      <c r="DK288">
        <v>0</v>
      </c>
      <c r="DL288">
        <v>0</v>
      </c>
      <c r="DM288">
        <v>0</v>
      </c>
      <c r="DN288">
        <v>0</v>
      </c>
      <c r="DO288">
        <v>0</v>
      </c>
      <c r="DP288">
        <v>0</v>
      </c>
      <c r="DQ288">
        <v>0</v>
      </c>
      <c r="DR288">
        <v>0</v>
      </c>
      <c r="DS288">
        <v>0</v>
      </c>
      <c r="DT288">
        <v>0</v>
      </c>
      <c r="DU288">
        <v>0</v>
      </c>
      <c r="DV288">
        <v>0</v>
      </c>
      <c r="DW288">
        <v>0</v>
      </c>
      <c r="DX288">
        <v>0</v>
      </c>
      <c r="DY288" s="131"/>
      <c r="DZ288" s="340"/>
      <c r="EA288" t="s">
        <v>944</v>
      </c>
      <c r="EB288">
        <v>2</v>
      </c>
      <c r="EC288">
        <v>0</v>
      </c>
      <c r="ED288" s="183" t="str">
        <f t="shared" si="14"/>
        <v>SDH200200</v>
      </c>
      <c r="EE288">
        <v>10000</v>
      </c>
      <c r="EF288">
        <v>10000</v>
      </c>
      <c r="EG288">
        <v>10000</v>
      </c>
      <c r="EH288">
        <v>10000</v>
      </c>
      <c r="EI288">
        <v>10000</v>
      </c>
      <c r="EJ288">
        <v>10000</v>
      </c>
      <c r="EK288">
        <v>10000</v>
      </c>
      <c r="EL288">
        <v>10000</v>
      </c>
      <c r="EM288">
        <v>10000</v>
      </c>
      <c r="EN288">
        <v>10000</v>
      </c>
      <c r="EO288">
        <v>10000</v>
      </c>
      <c r="EP288">
        <v>10000</v>
      </c>
      <c r="EQ288">
        <v>10000</v>
      </c>
      <c r="ER288">
        <v>10000</v>
      </c>
      <c r="ES288">
        <v>10000</v>
      </c>
      <c r="ET288">
        <v>10000</v>
      </c>
      <c r="EU288">
        <v>10000</v>
      </c>
      <c r="EV288">
        <v>10000</v>
      </c>
      <c r="EW288">
        <v>10000</v>
      </c>
      <c r="EX288">
        <v>10000</v>
      </c>
      <c r="EY288">
        <v>10000</v>
      </c>
      <c r="EZ288">
        <v>10000</v>
      </c>
      <c r="FA288">
        <v>10000</v>
      </c>
      <c r="FB288">
        <v>10000</v>
      </c>
      <c r="FC288">
        <v>10000</v>
      </c>
      <c r="FD288">
        <v>10000</v>
      </c>
      <c r="FE288">
        <v>10000</v>
      </c>
      <c r="FF288">
        <v>10000</v>
      </c>
      <c r="FG288">
        <v>10000</v>
      </c>
      <c r="FH288">
        <v>10000</v>
      </c>
      <c r="FI288">
        <v>10000</v>
      </c>
      <c r="FJ288">
        <v>10000</v>
      </c>
      <c r="FK288">
        <v>10000</v>
      </c>
      <c r="FL288">
        <v>10000</v>
      </c>
      <c r="FM288">
        <v>10000</v>
      </c>
      <c r="FN288">
        <v>0</v>
      </c>
      <c r="FO288">
        <v>0</v>
      </c>
      <c r="FP288">
        <v>0</v>
      </c>
      <c r="FQ288">
        <v>0</v>
      </c>
      <c r="FR288">
        <v>0</v>
      </c>
      <c r="FS288">
        <v>0</v>
      </c>
      <c r="FT288">
        <v>0</v>
      </c>
      <c r="FU288">
        <v>0</v>
      </c>
      <c r="FV288">
        <v>0</v>
      </c>
      <c r="FW288">
        <v>0</v>
      </c>
      <c r="FX288">
        <v>0</v>
      </c>
      <c r="FY288">
        <v>0</v>
      </c>
      <c r="FZ288">
        <v>0</v>
      </c>
      <c r="GA288">
        <v>0</v>
      </c>
      <c r="GB288">
        <v>0</v>
      </c>
      <c r="GC288">
        <v>0</v>
      </c>
      <c r="GD288">
        <v>0</v>
      </c>
      <c r="GE288">
        <v>0</v>
      </c>
      <c r="GF288">
        <v>0</v>
      </c>
      <c r="GG288">
        <v>0</v>
      </c>
      <c r="GH288">
        <v>0</v>
      </c>
      <c r="GI288">
        <v>0</v>
      </c>
      <c r="GJ288">
        <v>0</v>
      </c>
      <c r="GK288">
        <v>0</v>
      </c>
      <c r="GL288">
        <v>0</v>
      </c>
      <c r="GM288">
        <v>0</v>
      </c>
      <c r="GN288">
        <v>0</v>
      </c>
      <c r="GO288">
        <v>0</v>
      </c>
      <c r="GP288">
        <v>0</v>
      </c>
      <c r="GQ288">
        <v>0</v>
      </c>
      <c r="GR288">
        <v>0</v>
      </c>
      <c r="GS288">
        <v>0</v>
      </c>
      <c r="GT288">
        <v>0</v>
      </c>
      <c r="GU288">
        <v>0</v>
      </c>
      <c r="GV288">
        <v>0</v>
      </c>
      <c r="GW288">
        <v>0</v>
      </c>
      <c r="GX288">
        <v>0</v>
      </c>
      <c r="GY288">
        <v>0</v>
      </c>
      <c r="GZ288">
        <v>0</v>
      </c>
      <c r="HA288">
        <v>0</v>
      </c>
      <c r="HB288">
        <v>0</v>
      </c>
      <c r="HC288">
        <v>0</v>
      </c>
      <c r="HD288">
        <v>0</v>
      </c>
      <c r="HE288">
        <v>0</v>
      </c>
      <c r="HF288">
        <v>0</v>
      </c>
      <c r="HG288">
        <v>0</v>
      </c>
      <c r="HH288">
        <v>0</v>
      </c>
      <c r="HI288">
        <v>0</v>
      </c>
      <c r="HJ288">
        <v>0</v>
      </c>
      <c r="HK288">
        <v>0</v>
      </c>
      <c r="HL288">
        <v>0</v>
      </c>
      <c r="HM288">
        <v>0</v>
      </c>
      <c r="HN288">
        <v>0</v>
      </c>
      <c r="HO288">
        <v>0</v>
      </c>
      <c r="HP288">
        <v>0</v>
      </c>
      <c r="HQ288">
        <v>0</v>
      </c>
      <c r="HR288">
        <v>0</v>
      </c>
      <c r="HS288">
        <v>0</v>
      </c>
      <c r="HT288">
        <v>0</v>
      </c>
      <c r="HU288">
        <v>0</v>
      </c>
      <c r="HV288">
        <v>0</v>
      </c>
      <c r="HW288">
        <v>0</v>
      </c>
      <c r="HX288">
        <v>0</v>
      </c>
      <c r="HY288">
        <v>0</v>
      </c>
      <c r="HZ288">
        <v>0</v>
      </c>
      <c r="IA288">
        <v>0</v>
      </c>
      <c r="IB288">
        <v>0</v>
      </c>
      <c r="IC288">
        <v>0</v>
      </c>
      <c r="ID288">
        <v>0</v>
      </c>
      <c r="IE288">
        <v>0</v>
      </c>
      <c r="IF288">
        <v>0</v>
      </c>
      <c r="IG288">
        <v>0</v>
      </c>
      <c r="IH288">
        <v>0</v>
      </c>
      <c r="II288">
        <v>0</v>
      </c>
      <c r="IJ288">
        <v>0</v>
      </c>
      <c r="IK288">
        <v>0</v>
      </c>
    </row>
    <row r="289" spans="1:245" hidden="1">
      <c r="A289" s="340"/>
      <c r="B289" t="s">
        <v>944</v>
      </c>
      <c r="F289">
        <v>2</v>
      </c>
      <c r="H289">
        <v>1</v>
      </c>
      <c r="J289" t="str">
        <f t="shared" si="12"/>
        <v>SDH200201</v>
      </c>
      <c r="K289">
        <v>405</v>
      </c>
      <c r="M289" s="340"/>
      <c r="N289" t="s">
        <v>944</v>
      </c>
      <c r="O289">
        <v>2</v>
      </c>
      <c r="P289">
        <v>1</v>
      </c>
      <c r="Q289" s="183" t="str">
        <f t="shared" si="13"/>
        <v>SDH200201</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10000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0</v>
      </c>
      <c r="DL289">
        <v>0</v>
      </c>
      <c r="DM289">
        <v>0</v>
      </c>
      <c r="DN289">
        <v>0</v>
      </c>
      <c r="DO289">
        <v>0</v>
      </c>
      <c r="DP289">
        <v>0</v>
      </c>
      <c r="DQ289">
        <v>0</v>
      </c>
      <c r="DR289">
        <v>0</v>
      </c>
      <c r="DS289">
        <v>0</v>
      </c>
      <c r="DT289">
        <v>0</v>
      </c>
      <c r="DU289">
        <v>0</v>
      </c>
      <c r="DV289">
        <v>0</v>
      </c>
      <c r="DW289">
        <v>0</v>
      </c>
      <c r="DX289">
        <v>0</v>
      </c>
      <c r="DY289" s="131"/>
      <c r="DZ289" s="340"/>
      <c r="EA289" t="s">
        <v>944</v>
      </c>
      <c r="EB289">
        <v>2</v>
      </c>
      <c r="EC289">
        <v>1</v>
      </c>
      <c r="ED289" s="183" t="str">
        <f t="shared" si="14"/>
        <v>SDH200201</v>
      </c>
      <c r="EE289">
        <v>10000</v>
      </c>
      <c r="EF289">
        <v>10000</v>
      </c>
      <c r="EG289">
        <v>10000</v>
      </c>
      <c r="EH289">
        <v>10000</v>
      </c>
      <c r="EI289">
        <v>10000</v>
      </c>
      <c r="EJ289">
        <v>10000</v>
      </c>
      <c r="EK289">
        <v>10000</v>
      </c>
      <c r="EL289">
        <v>10000</v>
      </c>
      <c r="EM289">
        <v>10000</v>
      </c>
      <c r="EN289">
        <v>10000</v>
      </c>
      <c r="EO289">
        <v>10000</v>
      </c>
      <c r="EP289">
        <v>10000</v>
      </c>
      <c r="EQ289">
        <v>10000</v>
      </c>
      <c r="ER289">
        <v>10000</v>
      </c>
      <c r="ES289">
        <v>10000</v>
      </c>
      <c r="ET289">
        <v>10000</v>
      </c>
      <c r="EU289">
        <v>10000</v>
      </c>
      <c r="EV289">
        <v>10000</v>
      </c>
      <c r="EW289">
        <v>10000</v>
      </c>
      <c r="EX289">
        <v>10000</v>
      </c>
      <c r="EY289">
        <v>10000</v>
      </c>
      <c r="EZ289">
        <v>10000</v>
      </c>
      <c r="FA289">
        <v>10000</v>
      </c>
      <c r="FB289">
        <v>10000</v>
      </c>
      <c r="FC289">
        <v>10000</v>
      </c>
      <c r="FD289">
        <v>10000</v>
      </c>
      <c r="FE289">
        <v>10000</v>
      </c>
      <c r="FF289">
        <v>10000</v>
      </c>
      <c r="FG289">
        <v>10000</v>
      </c>
      <c r="FH289">
        <v>10000</v>
      </c>
      <c r="FI289">
        <v>10000</v>
      </c>
      <c r="FJ289">
        <v>10000</v>
      </c>
      <c r="FK289">
        <v>10000</v>
      </c>
      <c r="FL289">
        <v>10000</v>
      </c>
      <c r="FM289">
        <v>10000</v>
      </c>
      <c r="FN289">
        <v>0</v>
      </c>
      <c r="FO289">
        <v>0</v>
      </c>
      <c r="FP289">
        <v>0</v>
      </c>
      <c r="FQ289">
        <v>0</v>
      </c>
      <c r="FR289">
        <v>0</v>
      </c>
      <c r="FS289">
        <v>0</v>
      </c>
      <c r="FT289">
        <v>0</v>
      </c>
      <c r="FU289">
        <v>0</v>
      </c>
      <c r="FV289">
        <v>0</v>
      </c>
      <c r="FW289">
        <v>0</v>
      </c>
      <c r="FX289">
        <v>0</v>
      </c>
      <c r="FY289">
        <v>0</v>
      </c>
      <c r="FZ289">
        <v>0</v>
      </c>
      <c r="GA289">
        <v>0</v>
      </c>
      <c r="GB289">
        <v>0</v>
      </c>
      <c r="GC289">
        <v>0</v>
      </c>
      <c r="GD289">
        <v>0</v>
      </c>
      <c r="GE289">
        <v>0</v>
      </c>
      <c r="GF289">
        <v>0</v>
      </c>
      <c r="GG289">
        <v>0</v>
      </c>
      <c r="GH289">
        <v>0</v>
      </c>
      <c r="GI289">
        <v>0</v>
      </c>
      <c r="GJ289">
        <v>0</v>
      </c>
      <c r="GK289">
        <v>0</v>
      </c>
      <c r="GL289">
        <v>0</v>
      </c>
      <c r="GM289">
        <v>0</v>
      </c>
      <c r="GN289">
        <v>0</v>
      </c>
      <c r="GO289">
        <v>0</v>
      </c>
      <c r="GP289">
        <v>0</v>
      </c>
      <c r="GQ289">
        <v>0</v>
      </c>
      <c r="GR289">
        <v>0</v>
      </c>
      <c r="GS289">
        <v>0</v>
      </c>
      <c r="GT289">
        <v>0</v>
      </c>
      <c r="GU289">
        <v>0</v>
      </c>
      <c r="GV289">
        <v>0</v>
      </c>
      <c r="GW289">
        <v>0</v>
      </c>
      <c r="GX289">
        <v>0</v>
      </c>
      <c r="GY289">
        <v>0</v>
      </c>
      <c r="GZ289">
        <v>0</v>
      </c>
      <c r="HA289">
        <v>0</v>
      </c>
      <c r="HB289">
        <v>0</v>
      </c>
      <c r="HC289">
        <v>0</v>
      </c>
      <c r="HD289">
        <v>0</v>
      </c>
      <c r="HE289">
        <v>0</v>
      </c>
      <c r="HF289">
        <v>0</v>
      </c>
      <c r="HG289">
        <v>0</v>
      </c>
      <c r="HH289">
        <v>0</v>
      </c>
      <c r="HI289">
        <v>0</v>
      </c>
      <c r="HJ289">
        <v>0</v>
      </c>
      <c r="HK289">
        <v>0</v>
      </c>
      <c r="HL289">
        <v>0</v>
      </c>
      <c r="HM289">
        <v>0</v>
      </c>
      <c r="HN289">
        <v>0</v>
      </c>
      <c r="HO289">
        <v>0</v>
      </c>
      <c r="HP289">
        <v>0</v>
      </c>
      <c r="HQ289">
        <v>0</v>
      </c>
      <c r="HR289">
        <v>0</v>
      </c>
      <c r="HS289">
        <v>0</v>
      </c>
      <c r="HT289">
        <v>0</v>
      </c>
      <c r="HU289">
        <v>0</v>
      </c>
      <c r="HV289">
        <v>0</v>
      </c>
      <c r="HW289">
        <v>0</v>
      </c>
      <c r="HX289">
        <v>0</v>
      </c>
      <c r="HY289">
        <v>0</v>
      </c>
      <c r="HZ289">
        <v>0</v>
      </c>
      <c r="IA289">
        <v>0</v>
      </c>
      <c r="IB289">
        <v>0</v>
      </c>
      <c r="IC289">
        <v>0</v>
      </c>
      <c r="ID289">
        <v>0</v>
      </c>
      <c r="IE289">
        <v>0</v>
      </c>
      <c r="IF289">
        <v>0</v>
      </c>
      <c r="IG289">
        <v>0</v>
      </c>
      <c r="IH289">
        <v>0</v>
      </c>
      <c r="II289">
        <v>0</v>
      </c>
      <c r="IJ289">
        <v>0</v>
      </c>
      <c r="IK289">
        <v>0</v>
      </c>
    </row>
    <row r="290" spans="1:245" hidden="1">
      <c r="A290" s="340"/>
      <c r="B290" t="s">
        <v>944</v>
      </c>
      <c r="F290">
        <v>2</v>
      </c>
      <c r="H290">
        <v>2</v>
      </c>
      <c r="J290" t="str">
        <f t="shared" si="12"/>
        <v>SDH200202</v>
      </c>
      <c r="K290">
        <v>405</v>
      </c>
      <c r="M290" s="340"/>
      <c r="N290" t="s">
        <v>944</v>
      </c>
      <c r="O290">
        <v>2</v>
      </c>
      <c r="P290">
        <v>2</v>
      </c>
      <c r="Q290" s="183" t="str">
        <f t="shared" si="13"/>
        <v>SDH200202</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10000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0</v>
      </c>
      <c r="DI290">
        <v>0</v>
      </c>
      <c r="DJ290">
        <v>0</v>
      </c>
      <c r="DK290">
        <v>0</v>
      </c>
      <c r="DL290">
        <v>0</v>
      </c>
      <c r="DM290">
        <v>0</v>
      </c>
      <c r="DN290">
        <v>0</v>
      </c>
      <c r="DO290">
        <v>0</v>
      </c>
      <c r="DP290">
        <v>0</v>
      </c>
      <c r="DQ290">
        <v>0</v>
      </c>
      <c r="DR290">
        <v>0</v>
      </c>
      <c r="DS290">
        <v>0</v>
      </c>
      <c r="DT290">
        <v>0</v>
      </c>
      <c r="DU290">
        <v>0</v>
      </c>
      <c r="DV290">
        <v>0</v>
      </c>
      <c r="DW290">
        <v>0</v>
      </c>
      <c r="DX290">
        <v>0</v>
      </c>
      <c r="DY290" s="131"/>
      <c r="DZ290" s="340"/>
      <c r="EA290" t="s">
        <v>944</v>
      </c>
      <c r="EB290">
        <v>2</v>
      </c>
      <c r="EC290">
        <v>2</v>
      </c>
      <c r="ED290" s="183" t="str">
        <f t="shared" si="14"/>
        <v>SDH200202</v>
      </c>
      <c r="EE290">
        <v>10000</v>
      </c>
      <c r="EF290">
        <v>10000</v>
      </c>
      <c r="EG290">
        <v>10000</v>
      </c>
      <c r="EH290">
        <v>10000</v>
      </c>
      <c r="EI290">
        <v>10000</v>
      </c>
      <c r="EJ290">
        <v>10000</v>
      </c>
      <c r="EK290">
        <v>10000</v>
      </c>
      <c r="EL290">
        <v>10000</v>
      </c>
      <c r="EM290">
        <v>10000</v>
      </c>
      <c r="EN290">
        <v>10000</v>
      </c>
      <c r="EO290">
        <v>10000</v>
      </c>
      <c r="EP290">
        <v>10000</v>
      </c>
      <c r="EQ290">
        <v>10000</v>
      </c>
      <c r="ER290">
        <v>10000</v>
      </c>
      <c r="ES290">
        <v>10000</v>
      </c>
      <c r="ET290">
        <v>10000</v>
      </c>
      <c r="EU290">
        <v>10000</v>
      </c>
      <c r="EV290">
        <v>10000</v>
      </c>
      <c r="EW290">
        <v>10000</v>
      </c>
      <c r="EX290">
        <v>10000</v>
      </c>
      <c r="EY290">
        <v>10000</v>
      </c>
      <c r="EZ290">
        <v>10000</v>
      </c>
      <c r="FA290">
        <v>10000</v>
      </c>
      <c r="FB290">
        <v>10000</v>
      </c>
      <c r="FC290">
        <v>10000</v>
      </c>
      <c r="FD290">
        <v>10000</v>
      </c>
      <c r="FE290">
        <v>10000</v>
      </c>
      <c r="FF290">
        <v>10000</v>
      </c>
      <c r="FG290">
        <v>10000</v>
      </c>
      <c r="FH290">
        <v>10000</v>
      </c>
      <c r="FI290">
        <v>10000</v>
      </c>
      <c r="FJ290">
        <v>10000</v>
      </c>
      <c r="FK290">
        <v>10000</v>
      </c>
      <c r="FL290">
        <v>10000</v>
      </c>
      <c r="FM290">
        <v>10000</v>
      </c>
      <c r="FN290">
        <v>0</v>
      </c>
      <c r="FO290">
        <v>0</v>
      </c>
      <c r="FP290">
        <v>0</v>
      </c>
      <c r="FQ290">
        <v>0</v>
      </c>
      <c r="FR290">
        <v>0</v>
      </c>
      <c r="FS290">
        <v>0</v>
      </c>
      <c r="FT290">
        <v>0</v>
      </c>
      <c r="FU290">
        <v>0</v>
      </c>
      <c r="FV290">
        <v>0</v>
      </c>
      <c r="FW290">
        <v>0</v>
      </c>
      <c r="FX290">
        <v>0</v>
      </c>
      <c r="FY290">
        <v>0</v>
      </c>
      <c r="FZ290">
        <v>0</v>
      </c>
      <c r="GA290">
        <v>0</v>
      </c>
      <c r="GB290">
        <v>0</v>
      </c>
      <c r="GC290">
        <v>0</v>
      </c>
      <c r="GD290">
        <v>0</v>
      </c>
      <c r="GE290">
        <v>0</v>
      </c>
      <c r="GF290">
        <v>0</v>
      </c>
      <c r="GG290">
        <v>0</v>
      </c>
      <c r="GH290">
        <v>0</v>
      </c>
      <c r="GI290">
        <v>0</v>
      </c>
      <c r="GJ290">
        <v>0</v>
      </c>
      <c r="GK290">
        <v>0</v>
      </c>
      <c r="GL290">
        <v>0</v>
      </c>
      <c r="GM290">
        <v>0</v>
      </c>
      <c r="GN290">
        <v>0</v>
      </c>
      <c r="GO290">
        <v>0</v>
      </c>
      <c r="GP290">
        <v>0</v>
      </c>
      <c r="GQ290">
        <v>0</v>
      </c>
      <c r="GR290">
        <v>0</v>
      </c>
      <c r="GS290">
        <v>0</v>
      </c>
      <c r="GT290">
        <v>0</v>
      </c>
      <c r="GU290">
        <v>0</v>
      </c>
      <c r="GV290">
        <v>0</v>
      </c>
      <c r="GW290">
        <v>0</v>
      </c>
      <c r="GX290">
        <v>0</v>
      </c>
      <c r="GY290">
        <v>0</v>
      </c>
      <c r="GZ290">
        <v>0</v>
      </c>
      <c r="HA290">
        <v>0</v>
      </c>
      <c r="HB290">
        <v>0</v>
      </c>
      <c r="HC290">
        <v>0</v>
      </c>
      <c r="HD290">
        <v>0</v>
      </c>
      <c r="HE290">
        <v>0</v>
      </c>
      <c r="HF290">
        <v>0</v>
      </c>
      <c r="HG290">
        <v>0</v>
      </c>
      <c r="HH290">
        <v>0</v>
      </c>
      <c r="HI290">
        <v>0</v>
      </c>
      <c r="HJ290">
        <v>0</v>
      </c>
      <c r="HK290">
        <v>0</v>
      </c>
      <c r="HL290">
        <v>0</v>
      </c>
      <c r="HM290">
        <v>0</v>
      </c>
      <c r="HN290">
        <v>0</v>
      </c>
      <c r="HO290">
        <v>0</v>
      </c>
      <c r="HP290">
        <v>0</v>
      </c>
      <c r="HQ290">
        <v>0</v>
      </c>
      <c r="HR290">
        <v>0</v>
      </c>
      <c r="HS290">
        <v>0</v>
      </c>
      <c r="HT290">
        <v>0</v>
      </c>
      <c r="HU290">
        <v>0</v>
      </c>
      <c r="HV290">
        <v>0</v>
      </c>
      <c r="HW290">
        <v>0</v>
      </c>
      <c r="HX290">
        <v>0</v>
      </c>
      <c r="HY290">
        <v>0</v>
      </c>
      <c r="HZ290">
        <v>0</v>
      </c>
      <c r="IA290">
        <v>0</v>
      </c>
      <c r="IB290">
        <v>0</v>
      </c>
      <c r="IC290">
        <v>0</v>
      </c>
      <c r="ID290">
        <v>0</v>
      </c>
      <c r="IE290">
        <v>0</v>
      </c>
      <c r="IF290">
        <v>0</v>
      </c>
      <c r="IG290">
        <v>0</v>
      </c>
      <c r="IH290">
        <v>0</v>
      </c>
      <c r="II290">
        <v>0</v>
      </c>
      <c r="IJ290">
        <v>0</v>
      </c>
      <c r="IK290">
        <v>0</v>
      </c>
    </row>
    <row r="291" spans="1:245" hidden="1">
      <c r="A291" s="340"/>
      <c r="B291" t="s">
        <v>944</v>
      </c>
      <c r="F291">
        <v>2</v>
      </c>
      <c r="H291">
        <v>3</v>
      </c>
      <c r="J291" t="str">
        <f t="shared" si="12"/>
        <v>SDH200203</v>
      </c>
      <c r="K291">
        <v>405</v>
      </c>
      <c r="M291" s="340"/>
      <c r="N291" t="s">
        <v>944</v>
      </c>
      <c r="O291">
        <v>2</v>
      </c>
      <c r="P291">
        <v>3</v>
      </c>
      <c r="Q291" s="183" t="str">
        <f t="shared" si="13"/>
        <v>SDH200203</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10000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0</v>
      </c>
      <c r="DI291">
        <v>0</v>
      </c>
      <c r="DJ291">
        <v>0</v>
      </c>
      <c r="DK291">
        <v>0</v>
      </c>
      <c r="DL291">
        <v>0</v>
      </c>
      <c r="DM291">
        <v>0</v>
      </c>
      <c r="DN291">
        <v>0</v>
      </c>
      <c r="DO291">
        <v>0</v>
      </c>
      <c r="DP291">
        <v>0</v>
      </c>
      <c r="DQ291">
        <v>0</v>
      </c>
      <c r="DR291">
        <v>0</v>
      </c>
      <c r="DS291">
        <v>0</v>
      </c>
      <c r="DT291">
        <v>0</v>
      </c>
      <c r="DU291">
        <v>0</v>
      </c>
      <c r="DV291">
        <v>0</v>
      </c>
      <c r="DW291">
        <v>0</v>
      </c>
      <c r="DX291">
        <v>0</v>
      </c>
      <c r="DY291" s="131"/>
      <c r="DZ291" s="340"/>
      <c r="EA291" t="s">
        <v>944</v>
      </c>
      <c r="EB291">
        <v>2</v>
      </c>
      <c r="EC291">
        <v>3</v>
      </c>
      <c r="ED291" s="183" t="str">
        <f t="shared" si="14"/>
        <v>SDH200203</v>
      </c>
      <c r="EE291">
        <v>10000</v>
      </c>
      <c r="EF291">
        <v>10000</v>
      </c>
      <c r="EG291">
        <v>10000</v>
      </c>
      <c r="EH291">
        <v>10000</v>
      </c>
      <c r="EI291">
        <v>10000</v>
      </c>
      <c r="EJ291">
        <v>10000</v>
      </c>
      <c r="EK291">
        <v>10000</v>
      </c>
      <c r="EL291">
        <v>10000</v>
      </c>
      <c r="EM291">
        <v>10000</v>
      </c>
      <c r="EN291">
        <v>10000</v>
      </c>
      <c r="EO291">
        <v>10000</v>
      </c>
      <c r="EP291">
        <v>10000</v>
      </c>
      <c r="EQ291">
        <v>10000</v>
      </c>
      <c r="ER291">
        <v>10000</v>
      </c>
      <c r="ES291">
        <v>10000</v>
      </c>
      <c r="ET291">
        <v>10000</v>
      </c>
      <c r="EU291">
        <v>10000</v>
      </c>
      <c r="EV291">
        <v>10000</v>
      </c>
      <c r="EW291">
        <v>10000</v>
      </c>
      <c r="EX291">
        <v>10000</v>
      </c>
      <c r="EY291">
        <v>10000</v>
      </c>
      <c r="EZ291">
        <v>10000</v>
      </c>
      <c r="FA291">
        <v>10000</v>
      </c>
      <c r="FB291">
        <v>10000</v>
      </c>
      <c r="FC291">
        <v>10000</v>
      </c>
      <c r="FD291">
        <v>10000</v>
      </c>
      <c r="FE291">
        <v>10000</v>
      </c>
      <c r="FF291">
        <v>10000</v>
      </c>
      <c r="FG291">
        <v>10000</v>
      </c>
      <c r="FH291">
        <v>10000</v>
      </c>
      <c r="FI291">
        <v>10000</v>
      </c>
      <c r="FJ291">
        <v>10000</v>
      </c>
      <c r="FK291">
        <v>10000</v>
      </c>
      <c r="FL291">
        <v>10000</v>
      </c>
      <c r="FM291">
        <v>10000</v>
      </c>
      <c r="FN291">
        <v>0</v>
      </c>
      <c r="FO291">
        <v>0</v>
      </c>
      <c r="FP291">
        <v>0</v>
      </c>
      <c r="FQ291">
        <v>0</v>
      </c>
      <c r="FR291">
        <v>0</v>
      </c>
      <c r="FS291">
        <v>0</v>
      </c>
      <c r="FT291">
        <v>0</v>
      </c>
      <c r="FU291">
        <v>0</v>
      </c>
      <c r="FV291">
        <v>0</v>
      </c>
      <c r="FW291">
        <v>0</v>
      </c>
      <c r="FX291">
        <v>0</v>
      </c>
      <c r="FY291">
        <v>0</v>
      </c>
      <c r="FZ291">
        <v>0</v>
      </c>
      <c r="GA291">
        <v>0</v>
      </c>
      <c r="GB291">
        <v>0</v>
      </c>
      <c r="GC291">
        <v>0</v>
      </c>
      <c r="GD291">
        <v>0</v>
      </c>
      <c r="GE291">
        <v>0</v>
      </c>
      <c r="GF291">
        <v>0</v>
      </c>
      <c r="GG291">
        <v>0</v>
      </c>
      <c r="GH291">
        <v>0</v>
      </c>
      <c r="GI291">
        <v>0</v>
      </c>
      <c r="GJ291">
        <v>0</v>
      </c>
      <c r="GK291">
        <v>0</v>
      </c>
      <c r="GL291">
        <v>0</v>
      </c>
      <c r="GM291">
        <v>0</v>
      </c>
      <c r="GN291">
        <v>0</v>
      </c>
      <c r="GO291">
        <v>0</v>
      </c>
      <c r="GP291">
        <v>0</v>
      </c>
      <c r="GQ291">
        <v>0</v>
      </c>
      <c r="GR291">
        <v>0</v>
      </c>
      <c r="GS291">
        <v>0</v>
      </c>
      <c r="GT291">
        <v>0</v>
      </c>
      <c r="GU291">
        <v>0</v>
      </c>
      <c r="GV291">
        <v>0</v>
      </c>
      <c r="GW291">
        <v>0</v>
      </c>
      <c r="GX291">
        <v>0</v>
      </c>
      <c r="GY291">
        <v>0</v>
      </c>
      <c r="GZ291">
        <v>0</v>
      </c>
      <c r="HA291">
        <v>0</v>
      </c>
      <c r="HB291">
        <v>0</v>
      </c>
      <c r="HC291">
        <v>0</v>
      </c>
      <c r="HD291">
        <v>0</v>
      </c>
      <c r="HE291">
        <v>0</v>
      </c>
      <c r="HF291">
        <v>0</v>
      </c>
      <c r="HG291">
        <v>0</v>
      </c>
      <c r="HH291">
        <v>0</v>
      </c>
      <c r="HI291">
        <v>0</v>
      </c>
      <c r="HJ291">
        <v>0</v>
      </c>
      <c r="HK291">
        <v>0</v>
      </c>
      <c r="HL291">
        <v>0</v>
      </c>
      <c r="HM291">
        <v>0</v>
      </c>
      <c r="HN291">
        <v>0</v>
      </c>
      <c r="HO291">
        <v>0</v>
      </c>
      <c r="HP291">
        <v>0</v>
      </c>
      <c r="HQ291">
        <v>0</v>
      </c>
      <c r="HR291">
        <v>0</v>
      </c>
      <c r="HS291">
        <v>0</v>
      </c>
      <c r="HT291">
        <v>0</v>
      </c>
      <c r="HU291">
        <v>0</v>
      </c>
      <c r="HV291">
        <v>0</v>
      </c>
      <c r="HW291">
        <v>0</v>
      </c>
      <c r="HX291">
        <v>0</v>
      </c>
      <c r="HY291">
        <v>0</v>
      </c>
      <c r="HZ291">
        <v>0</v>
      </c>
      <c r="IA291">
        <v>0</v>
      </c>
      <c r="IB291">
        <v>0</v>
      </c>
      <c r="IC291">
        <v>0</v>
      </c>
      <c r="ID291">
        <v>0</v>
      </c>
      <c r="IE291">
        <v>0</v>
      </c>
      <c r="IF291">
        <v>0</v>
      </c>
      <c r="IG291">
        <v>0</v>
      </c>
      <c r="IH291">
        <v>0</v>
      </c>
      <c r="II291">
        <v>0</v>
      </c>
      <c r="IJ291">
        <v>0</v>
      </c>
      <c r="IK291">
        <v>0</v>
      </c>
    </row>
    <row r="292" spans="1:245" hidden="1">
      <c r="A292" s="340"/>
      <c r="B292" t="s">
        <v>944</v>
      </c>
      <c r="F292">
        <v>2</v>
      </c>
      <c r="H292">
        <v>4</v>
      </c>
      <c r="J292" t="str">
        <f t="shared" si="12"/>
        <v>SDH200204</v>
      </c>
      <c r="K292">
        <v>405</v>
      </c>
      <c r="M292" s="340"/>
      <c r="N292" t="s">
        <v>944</v>
      </c>
      <c r="O292">
        <v>2</v>
      </c>
      <c r="P292">
        <v>4</v>
      </c>
      <c r="Q292" s="183" t="str">
        <f t="shared" si="13"/>
        <v>SDH200204</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10000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0</v>
      </c>
      <c r="DL292">
        <v>0</v>
      </c>
      <c r="DM292">
        <v>0</v>
      </c>
      <c r="DN292">
        <v>0</v>
      </c>
      <c r="DO292">
        <v>0</v>
      </c>
      <c r="DP292">
        <v>0</v>
      </c>
      <c r="DQ292">
        <v>0</v>
      </c>
      <c r="DR292">
        <v>0</v>
      </c>
      <c r="DS292">
        <v>0</v>
      </c>
      <c r="DT292">
        <v>0</v>
      </c>
      <c r="DU292">
        <v>0</v>
      </c>
      <c r="DV292">
        <v>0</v>
      </c>
      <c r="DW292">
        <v>0</v>
      </c>
      <c r="DX292">
        <v>0</v>
      </c>
      <c r="DY292" s="131"/>
      <c r="DZ292" s="340"/>
      <c r="EA292" t="s">
        <v>944</v>
      </c>
      <c r="EB292">
        <v>2</v>
      </c>
      <c r="EC292">
        <v>4</v>
      </c>
      <c r="ED292" s="183" t="str">
        <f t="shared" si="14"/>
        <v>SDH200204</v>
      </c>
      <c r="EE292">
        <v>10000</v>
      </c>
      <c r="EF292">
        <v>10000</v>
      </c>
      <c r="EG292">
        <v>10000</v>
      </c>
      <c r="EH292">
        <v>10000</v>
      </c>
      <c r="EI292">
        <v>10000</v>
      </c>
      <c r="EJ292">
        <v>10000</v>
      </c>
      <c r="EK292">
        <v>10000</v>
      </c>
      <c r="EL292">
        <v>10000</v>
      </c>
      <c r="EM292">
        <v>10000</v>
      </c>
      <c r="EN292">
        <v>10000</v>
      </c>
      <c r="EO292">
        <v>10000</v>
      </c>
      <c r="EP292">
        <v>10000</v>
      </c>
      <c r="EQ292">
        <v>10000</v>
      </c>
      <c r="ER292">
        <v>10000</v>
      </c>
      <c r="ES292">
        <v>10000</v>
      </c>
      <c r="ET292">
        <v>10000</v>
      </c>
      <c r="EU292">
        <v>10000</v>
      </c>
      <c r="EV292">
        <v>10000</v>
      </c>
      <c r="EW292">
        <v>10000</v>
      </c>
      <c r="EX292">
        <v>10000</v>
      </c>
      <c r="EY292">
        <v>10000</v>
      </c>
      <c r="EZ292">
        <v>10000</v>
      </c>
      <c r="FA292">
        <v>10000</v>
      </c>
      <c r="FB292">
        <v>10000</v>
      </c>
      <c r="FC292">
        <v>10000</v>
      </c>
      <c r="FD292">
        <v>10000</v>
      </c>
      <c r="FE292">
        <v>10000</v>
      </c>
      <c r="FF292">
        <v>10000</v>
      </c>
      <c r="FG292">
        <v>10000</v>
      </c>
      <c r="FH292">
        <v>10000</v>
      </c>
      <c r="FI292">
        <v>10000</v>
      </c>
      <c r="FJ292">
        <v>10000</v>
      </c>
      <c r="FK292">
        <v>10000</v>
      </c>
      <c r="FL292">
        <v>10000</v>
      </c>
      <c r="FM292">
        <v>10000</v>
      </c>
      <c r="FN292">
        <v>0</v>
      </c>
      <c r="FO292">
        <v>0</v>
      </c>
      <c r="FP292">
        <v>0</v>
      </c>
      <c r="FQ292">
        <v>0</v>
      </c>
      <c r="FR292">
        <v>0</v>
      </c>
      <c r="FS292">
        <v>0</v>
      </c>
      <c r="FT292">
        <v>0</v>
      </c>
      <c r="FU292">
        <v>0</v>
      </c>
      <c r="FV292">
        <v>0</v>
      </c>
      <c r="FW292">
        <v>0</v>
      </c>
      <c r="FX292">
        <v>0</v>
      </c>
      <c r="FY292">
        <v>0</v>
      </c>
      <c r="FZ292">
        <v>0</v>
      </c>
      <c r="GA292">
        <v>0</v>
      </c>
      <c r="GB292">
        <v>0</v>
      </c>
      <c r="GC292">
        <v>0</v>
      </c>
      <c r="GD292">
        <v>0</v>
      </c>
      <c r="GE292">
        <v>0</v>
      </c>
      <c r="GF292">
        <v>0</v>
      </c>
      <c r="GG292">
        <v>0</v>
      </c>
      <c r="GH292">
        <v>0</v>
      </c>
      <c r="GI292">
        <v>0</v>
      </c>
      <c r="GJ292">
        <v>0</v>
      </c>
      <c r="GK292">
        <v>0</v>
      </c>
      <c r="GL292">
        <v>0</v>
      </c>
      <c r="GM292">
        <v>0</v>
      </c>
      <c r="GN292">
        <v>0</v>
      </c>
      <c r="GO292">
        <v>0</v>
      </c>
      <c r="GP292">
        <v>0</v>
      </c>
      <c r="GQ292">
        <v>0</v>
      </c>
      <c r="GR292">
        <v>0</v>
      </c>
      <c r="GS292">
        <v>0</v>
      </c>
      <c r="GT292">
        <v>0</v>
      </c>
      <c r="GU292">
        <v>0</v>
      </c>
      <c r="GV292">
        <v>0</v>
      </c>
      <c r="GW292">
        <v>0</v>
      </c>
      <c r="GX292">
        <v>0</v>
      </c>
      <c r="GY292">
        <v>0</v>
      </c>
      <c r="GZ292">
        <v>0</v>
      </c>
      <c r="HA292">
        <v>0</v>
      </c>
      <c r="HB292">
        <v>0</v>
      </c>
      <c r="HC292">
        <v>0</v>
      </c>
      <c r="HD292">
        <v>0</v>
      </c>
      <c r="HE292">
        <v>0</v>
      </c>
      <c r="HF292">
        <v>0</v>
      </c>
      <c r="HG292">
        <v>0</v>
      </c>
      <c r="HH292">
        <v>0</v>
      </c>
      <c r="HI292">
        <v>0</v>
      </c>
      <c r="HJ292">
        <v>0</v>
      </c>
      <c r="HK292">
        <v>0</v>
      </c>
      <c r="HL292">
        <v>0</v>
      </c>
      <c r="HM292">
        <v>0</v>
      </c>
      <c r="HN292">
        <v>0</v>
      </c>
      <c r="HO292">
        <v>0</v>
      </c>
      <c r="HP292">
        <v>0</v>
      </c>
      <c r="HQ292">
        <v>0</v>
      </c>
      <c r="HR292">
        <v>0</v>
      </c>
      <c r="HS292">
        <v>0</v>
      </c>
      <c r="HT292">
        <v>0</v>
      </c>
      <c r="HU292">
        <v>0</v>
      </c>
      <c r="HV292">
        <v>0</v>
      </c>
      <c r="HW292">
        <v>0</v>
      </c>
      <c r="HX292">
        <v>0</v>
      </c>
      <c r="HY292">
        <v>0</v>
      </c>
      <c r="HZ292">
        <v>0</v>
      </c>
      <c r="IA292">
        <v>0</v>
      </c>
      <c r="IB292">
        <v>0</v>
      </c>
      <c r="IC292">
        <v>0</v>
      </c>
      <c r="ID292">
        <v>0</v>
      </c>
      <c r="IE292">
        <v>0</v>
      </c>
      <c r="IF292">
        <v>0</v>
      </c>
      <c r="IG292">
        <v>0</v>
      </c>
      <c r="IH292">
        <v>0</v>
      </c>
      <c r="II292">
        <v>0</v>
      </c>
      <c r="IJ292">
        <v>0</v>
      </c>
      <c r="IK292">
        <v>0</v>
      </c>
    </row>
    <row r="293" spans="1:245" hidden="1">
      <c r="A293" s="340"/>
      <c r="B293" t="s">
        <v>944</v>
      </c>
      <c r="F293">
        <v>2</v>
      </c>
      <c r="H293">
        <v>5</v>
      </c>
      <c r="J293" t="str">
        <f t="shared" si="12"/>
        <v>SDH200205</v>
      </c>
      <c r="K293">
        <v>405</v>
      </c>
      <c r="M293" s="340"/>
      <c r="N293" t="s">
        <v>944</v>
      </c>
      <c r="O293">
        <v>2</v>
      </c>
      <c r="P293">
        <v>5</v>
      </c>
      <c r="Q293" s="183" t="str">
        <f t="shared" si="13"/>
        <v>SDH200205</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10000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0</v>
      </c>
      <c r="DL293">
        <v>0</v>
      </c>
      <c r="DM293">
        <v>0</v>
      </c>
      <c r="DN293">
        <v>0</v>
      </c>
      <c r="DO293">
        <v>0</v>
      </c>
      <c r="DP293">
        <v>0</v>
      </c>
      <c r="DQ293">
        <v>0</v>
      </c>
      <c r="DR293">
        <v>0</v>
      </c>
      <c r="DS293">
        <v>0</v>
      </c>
      <c r="DT293">
        <v>0</v>
      </c>
      <c r="DU293">
        <v>0</v>
      </c>
      <c r="DV293">
        <v>0</v>
      </c>
      <c r="DW293">
        <v>0</v>
      </c>
      <c r="DX293">
        <v>0</v>
      </c>
      <c r="DY293" s="131"/>
      <c r="DZ293" s="340"/>
      <c r="EA293" t="s">
        <v>944</v>
      </c>
      <c r="EB293">
        <v>2</v>
      </c>
      <c r="EC293">
        <v>5</v>
      </c>
      <c r="ED293" s="183" t="str">
        <f t="shared" si="14"/>
        <v>SDH200205</v>
      </c>
      <c r="EE293">
        <v>10000</v>
      </c>
      <c r="EF293">
        <v>10000</v>
      </c>
      <c r="EG293">
        <v>10000</v>
      </c>
      <c r="EH293">
        <v>10000</v>
      </c>
      <c r="EI293">
        <v>10000</v>
      </c>
      <c r="EJ293">
        <v>10000</v>
      </c>
      <c r="EK293">
        <v>10000</v>
      </c>
      <c r="EL293">
        <v>10000</v>
      </c>
      <c r="EM293">
        <v>10000</v>
      </c>
      <c r="EN293">
        <v>10000</v>
      </c>
      <c r="EO293">
        <v>10000</v>
      </c>
      <c r="EP293">
        <v>10000</v>
      </c>
      <c r="EQ293">
        <v>10000</v>
      </c>
      <c r="ER293">
        <v>10000</v>
      </c>
      <c r="ES293">
        <v>10000</v>
      </c>
      <c r="ET293">
        <v>10000</v>
      </c>
      <c r="EU293">
        <v>10000</v>
      </c>
      <c r="EV293">
        <v>10000</v>
      </c>
      <c r="EW293">
        <v>10000</v>
      </c>
      <c r="EX293">
        <v>10000</v>
      </c>
      <c r="EY293">
        <v>10000</v>
      </c>
      <c r="EZ293">
        <v>10000</v>
      </c>
      <c r="FA293">
        <v>10000</v>
      </c>
      <c r="FB293">
        <v>10000</v>
      </c>
      <c r="FC293">
        <v>10000</v>
      </c>
      <c r="FD293">
        <v>10000</v>
      </c>
      <c r="FE293">
        <v>10000</v>
      </c>
      <c r="FF293">
        <v>10000</v>
      </c>
      <c r="FG293">
        <v>10000</v>
      </c>
      <c r="FH293">
        <v>10000</v>
      </c>
      <c r="FI293">
        <v>10000</v>
      </c>
      <c r="FJ293">
        <v>10000</v>
      </c>
      <c r="FK293">
        <v>10000</v>
      </c>
      <c r="FL293">
        <v>10000</v>
      </c>
      <c r="FM293">
        <v>10000</v>
      </c>
      <c r="FN293">
        <v>0</v>
      </c>
      <c r="FO293">
        <v>0</v>
      </c>
      <c r="FP293">
        <v>0</v>
      </c>
      <c r="FQ293">
        <v>0</v>
      </c>
      <c r="FR293">
        <v>0</v>
      </c>
      <c r="FS293">
        <v>0</v>
      </c>
      <c r="FT293">
        <v>0</v>
      </c>
      <c r="FU293">
        <v>0</v>
      </c>
      <c r="FV293">
        <v>0</v>
      </c>
      <c r="FW293">
        <v>0</v>
      </c>
      <c r="FX293">
        <v>0</v>
      </c>
      <c r="FY293">
        <v>0</v>
      </c>
      <c r="FZ293">
        <v>0</v>
      </c>
      <c r="GA293">
        <v>0</v>
      </c>
      <c r="GB293">
        <v>0</v>
      </c>
      <c r="GC293">
        <v>0</v>
      </c>
      <c r="GD293">
        <v>0</v>
      </c>
      <c r="GE293">
        <v>0</v>
      </c>
      <c r="GF293">
        <v>0</v>
      </c>
      <c r="GG293">
        <v>0</v>
      </c>
      <c r="GH293">
        <v>0</v>
      </c>
      <c r="GI293">
        <v>0</v>
      </c>
      <c r="GJ293">
        <v>0</v>
      </c>
      <c r="GK293">
        <v>0</v>
      </c>
      <c r="GL293">
        <v>0</v>
      </c>
      <c r="GM293">
        <v>0</v>
      </c>
      <c r="GN293">
        <v>0</v>
      </c>
      <c r="GO293">
        <v>0</v>
      </c>
      <c r="GP293">
        <v>0</v>
      </c>
      <c r="GQ293">
        <v>0</v>
      </c>
      <c r="GR293">
        <v>0</v>
      </c>
      <c r="GS293">
        <v>0</v>
      </c>
      <c r="GT293">
        <v>0</v>
      </c>
      <c r="GU293">
        <v>0</v>
      </c>
      <c r="GV293">
        <v>0</v>
      </c>
      <c r="GW293">
        <v>0</v>
      </c>
      <c r="GX293">
        <v>0</v>
      </c>
      <c r="GY293">
        <v>0</v>
      </c>
      <c r="GZ293">
        <v>0</v>
      </c>
      <c r="HA293">
        <v>0</v>
      </c>
      <c r="HB293">
        <v>0</v>
      </c>
      <c r="HC293">
        <v>0</v>
      </c>
      <c r="HD293">
        <v>0</v>
      </c>
      <c r="HE293">
        <v>0</v>
      </c>
      <c r="HF293">
        <v>0</v>
      </c>
      <c r="HG293">
        <v>0</v>
      </c>
      <c r="HH293">
        <v>0</v>
      </c>
      <c r="HI293">
        <v>0</v>
      </c>
      <c r="HJ293">
        <v>0</v>
      </c>
      <c r="HK293">
        <v>0</v>
      </c>
      <c r="HL293">
        <v>0</v>
      </c>
      <c r="HM293">
        <v>0</v>
      </c>
      <c r="HN293">
        <v>0</v>
      </c>
      <c r="HO293">
        <v>0</v>
      </c>
      <c r="HP293">
        <v>0</v>
      </c>
      <c r="HQ293">
        <v>0</v>
      </c>
      <c r="HR293">
        <v>0</v>
      </c>
      <c r="HS293">
        <v>0</v>
      </c>
      <c r="HT293">
        <v>0</v>
      </c>
      <c r="HU293">
        <v>0</v>
      </c>
      <c r="HV293">
        <v>0</v>
      </c>
      <c r="HW293">
        <v>0</v>
      </c>
      <c r="HX293">
        <v>0</v>
      </c>
      <c r="HY293">
        <v>0</v>
      </c>
      <c r="HZ293">
        <v>0</v>
      </c>
      <c r="IA293">
        <v>0</v>
      </c>
      <c r="IB293">
        <v>0</v>
      </c>
      <c r="IC293">
        <v>0</v>
      </c>
      <c r="ID293">
        <v>0</v>
      </c>
      <c r="IE293">
        <v>0</v>
      </c>
      <c r="IF293">
        <v>0</v>
      </c>
      <c r="IG293">
        <v>0</v>
      </c>
      <c r="IH293">
        <v>0</v>
      </c>
      <c r="II293">
        <v>0</v>
      </c>
      <c r="IJ293">
        <v>0</v>
      </c>
      <c r="IK293">
        <v>0</v>
      </c>
    </row>
    <row r="294" spans="1:245" hidden="1">
      <c r="A294" s="340"/>
      <c r="B294" t="s">
        <v>944</v>
      </c>
      <c r="F294">
        <v>2</v>
      </c>
      <c r="H294">
        <v>6</v>
      </c>
      <c r="J294" t="str">
        <f t="shared" si="12"/>
        <v>SDH200206</v>
      </c>
      <c r="K294">
        <v>405</v>
      </c>
      <c r="M294" s="340"/>
      <c r="N294" t="s">
        <v>944</v>
      </c>
      <c r="O294">
        <v>2</v>
      </c>
      <c r="P294">
        <v>6</v>
      </c>
      <c r="Q294" s="183" t="str">
        <f t="shared" si="13"/>
        <v>SDH200206</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10000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v>0</v>
      </c>
      <c r="DK294">
        <v>0</v>
      </c>
      <c r="DL294">
        <v>0</v>
      </c>
      <c r="DM294">
        <v>0</v>
      </c>
      <c r="DN294">
        <v>0</v>
      </c>
      <c r="DO294">
        <v>0</v>
      </c>
      <c r="DP294">
        <v>0</v>
      </c>
      <c r="DQ294">
        <v>0</v>
      </c>
      <c r="DR294">
        <v>0</v>
      </c>
      <c r="DS294">
        <v>0</v>
      </c>
      <c r="DT294">
        <v>0</v>
      </c>
      <c r="DU294">
        <v>0</v>
      </c>
      <c r="DV294">
        <v>0</v>
      </c>
      <c r="DW294">
        <v>0</v>
      </c>
      <c r="DX294">
        <v>0</v>
      </c>
      <c r="DY294" s="131"/>
      <c r="DZ294" s="340"/>
      <c r="EA294" t="s">
        <v>944</v>
      </c>
      <c r="EB294">
        <v>2</v>
      </c>
      <c r="EC294">
        <v>6</v>
      </c>
      <c r="ED294" s="183" t="str">
        <f t="shared" si="14"/>
        <v>SDH200206</v>
      </c>
      <c r="EE294">
        <v>10000</v>
      </c>
      <c r="EF294">
        <v>10000</v>
      </c>
      <c r="EG294">
        <v>10000</v>
      </c>
      <c r="EH294">
        <v>10000</v>
      </c>
      <c r="EI294">
        <v>10000</v>
      </c>
      <c r="EJ294">
        <v>10000</v>
      </c>
      <c r="EK294">
        <v>10000</v>
      </c>
      <c r="EL294">
        <v>10000</v>
      </c>
      <c r="EM294">
        <v>10000</v>
      </c>
      <c r="EN294">
        <v>10000</v>
      </c>
      <c r="EO294">
        <v>10000</v>
      </c>
      <c r="EP294">
        <v>10000</v>
      </c>
      <c r="EQ294">
        <v>10000</v>
      </c>
      <c r="ER294">
        <v>10000</v>
      </c>
      <c r="ES294">
        <v>10000</v>
      </c>
      <c r="ET294">
        <v>10000</v>
      </c>
      <c r="EU294">
        <v>10000</v>
      </c>
      <c r="EV294">
        <v>10000</v>
      </c>
      <c r="EW294">
        <v>10000</v>
      </c>
      <c r="EX294">
        <v>10000</v>
      </c>
      <c r="EY294">
        <v>10000</v>
      </c>
      <c r="EZ294">
        <v>10000</v>
      </c>
      <c r="FA294">
        <v>10000</v>
      </c>
      <c r="FB294">
        <v>10000</v>
      </c>
      <c r="FC294">
        <v>10000</v>
      </c>
      <c r="FD294">
        <v>10000</v>
      </c>
      <c r="FE294">
        <v>10000</v>
      </c>
      <c r="FF294">
        <v>10000</v>
      </c>
      <c r="FG294">
        <v>10000</v>
      </c>
      <c r="FH294">
        <v>10000</v>
      </c>
      <c r="FI294">
        <v>10000</v>
      </c>
      <c r="FJ294">
        <v>10000</v>
      </c>
      <c r="FK294">
        <v>10000</v>
      </c>
      <c r="FL294">
        <v>10000</v>
      </c>
      <c r="FM294">
        <v>10000</v>
      </c>
      <c r="FN294">
        <v>0</v>
      </c>
      <c r="FO294">
        <v>0</v>
      </c>
      <c r="FP294">
        <v>0</v>
      </c>
      <c r="FQ294">
        <v>0</v>
      </c>
      <c r="FR294">
        <v>0</v>
      </c>
      <c r="FS294">
        <v>0</v>
      </c>
      <c r="FT294">
        <v>0</v>
      </c>
      <c r="FU294">
        <v>0</v>
      </c>
      <c r="FV294">
        <v>0</v>
      </c>
      <c r="FW294">
        <v>0</v>
      </c>
      <c r="FX294">
        <v>0</v>
      </c>
      <c r="FY294">
        <v>0</v>
      </c>
      <c r="FZ294">
        <v>0</v>
      </c>
      <c r="GA294">
        <v>0</v>
      </c>
      <c r="GB294">
        <v>0</v>
      </c>
      <c r="GC294">
        <v>0</v>
      </c>
      <c r="GD294">
        <v>0</v>
      </c>
      <c r="GE294">
        <v>0</v>
      </c>
      <c r="GF294">
        <v>0</v>
      </c>
      <c r="GG294">
        <v>0</v>
      </c>
      <c r="GH294">
        <v>0</v>
      </c>
      <c r="GI294">
        <v>0</v>
      </c>
      <c r="GJ294">
        <v>0</v>
      </c>
      <c r="GK294">
        <v>0</v>
      </c>
      <c r="GL294">
        <v>0</v>
      </c>
      <c r="GM294">
        <v>0</v>
      </c>
      <c r="GN294">
        <v>0</v>
      </c>
      <c r="GO294">
        <v>0</v>
      </c>
      <c r="GP294">
        <v>0</v>
      </c>
      <c r="GQ294">
        <v>0</v>
      </c>
      <c r="GR294">
        <v>0</v>
      </c>
      <c r="GS294">
        <v>0</v>
      </c>
      <c r="GT294">
        <v>0</v>
      </c>
      <c r="GU294">
        <v>0</v>
      </c>
      <c r="GV294">
        <v>0</v>
      </c>
      <c r="GW294">
        <v>0</v>
      </c>
      <c r="GX294">
        <v>0</v>
      </c>
      <c r="GY294">
        <v>0</v>
      </c>
      <c r="GZ294">
        <v>0</v>
      </c>
      <c r="HA294">
        <v>0</v>
      </c>
      <c r="HB294">
        <v>0</v>
      </c>
      <c r="HC294">
        <v>0</v>
      </c>
      <c r="HD294">
        <v>0</v>
      </c>
      <c r="HE294">
        <v>0</v>
      </c>
      <c r="HF294">
        <v>0</v>
      </c>
      <c r="HG294">
        <v>0</v>
      </c>
      <c r="HH294">
        <v>0</v>
      </c>
      <c r="HI294">
        <v>0</v>
      </c>
      <c r="HJ294">
        <v>0</v>
      </c>
      <c r="HK294">
        <v>0</v>
      </c>
      <c r="HL294">
        <v>0</v>
      </c>
      <c r="HM294">
        <v>0</v>
      </c>
      <c r="HN294">
        <v>0</v>
      </c>
      <c r="HO294">
        <v>0</v>
      </c>
      <c r="HP294">
        <v>0</v>
      </c>
      <c r="HQ294">
        <v>0</v>
      </c>
      <c r="HR294">
        <v>0</v>
      </c>
      <c r="HS294">
        <v>0</v>
      </c>
      <c r="HT294">
        <v>0</v>
      </c>
      <c r="HU294">
        <v>0</v>
      </c>
      <c r="HV294">
        <v>0</v>
      </c>
      <c r="HW294">
        <v>0</v>
      </c>
      <c r="HX294">
        <v>0</v>
      </c>
      <c r="HY294">
        <v>0</v>
      </c>
      <c r="HZ294">
        <v>0</v>
      </c>
      <c r="IA294">
        <v>0</v>
      </c>
      <c r="IB294">
        <v>0</v>
      </c>
      <c r="IC294">
        <v>0</v>
      </c>
      <c r="ID294">
        <v>0</v>
      </c>
      <c r="IE294">
        <v>0</v>
      </c>
      <c r="IF294">
        <v>0</v>
      </c>
      <c r="IG294">
        <v>0</v>
      </c>
      <c r="IH294">
        <v>0</v>
      </c>
      <c r="II294">
        <v>0</v>
      </c>
      <c r="IJ294">
        <v>0</v>
      </c>
      <c r="IK294">
        <v>0</v>
      </c>
    </row>
    <row r="295" spans="1:245" hidden="1">
      <c r="A295" s="340"/>
      <c r="B295" t="s">
        <v>944</v>
      </c>
      <c r="F295">
        <v>2</v>
      </c>
      <c r="H295">
        <v>7</v>
      </c>
      <c r="J295" t="str">
        <f t="shared" si="12"/>
        <v>SDH200207</v>
      </c>
      <c r="K295">
        <v>405</v>
      </c>
      <c r="M295" s="340"/>
      <c r="N295" t="s">
        <v>944</v>
      </c>
      <c r="O295">
        <v>2</v>
      </c>
      <c r="P295">
        <v>7</v>
      </c>
      <c r="Q295" s="183" t="str">
        <f t="shared" si="13"/>
        <v>SDH200207</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10000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v>0</v>
      </c>
      <c r="DF295">
        <v>0</v>
      </c>
      <c r="DG295">
        <v>0</v>
      </c>
      <c r="DH295">
        <v>0</v>
      </c>
      <c r="DI295">
        <v>0</v>
      </c>
      <c r="DJ295">
        <v>0</v>
      </c>
      <c r="DK295">
        <v>0</v>
      </c>
      <c r="DL295">
        <v>0</v>
      </c>
      <c r="DM295">
        <v>0</v>
      </c>
      <c r="DN295">
        <v>0</v>
      </c>
      <c r="DO295">
        <v>0</v>
      </c>
      <c r="DP295">
        <v>0</v>
      </c>
      <c r="DQ295">
        <v>0</v>
      </c>
      <c r="DR295">
        <v>0</v>
      </c>
      <c r="DS295">
        <v>0</v>
      </c>
      <c r="DT295">
        <v>0</v>
      </c>
      <c r="DU295">
        <v>0</v>
      </c>
      <c r="DV295">
        <v>0</v>
      </c>
      <c r="DW295">
        <v>0</v>
      </c>
      <c r="DX295">
        <v>0</v>
      </c>
      <c r="DY295" s="131"/>
      <c r="DZ295" s="340"/>
      <c r="EA295" t="s">
        <v>944</v>
      </c>
      <c r="EB295">
        <v>2</v>
      </c>
      <c r="EC295">
        <v>7</v>
      </c>
      <c r="ED295" s="183" t="str">
        <f t="shared" si="14"/>
        <v>SDH200207</v>
      </c>
      <c r="EE295">
        <v>10000</v>
      </c>
      <c r="EF295">
        <v>10000</v>
      </c>
      <c r="EG295">
        <v>10000</v>
      </c>
      <c r="EH295">
        <v>10000</v>
      </c>
      <c r="EI295">
        <v>10000</v>
      </c>
      <c r="EJ295">
        <v>10000</v>
      </c>
      <c r="EK295">
        <v>10000</v>
      </c>
      <c r="EL295">
        <v>10000</v>
      </c>
      <c r="EM295">
        <v>10000</v>
      </c>
      <c r="EN295">
        <v>10000</v>
      </c>
      <c r="EO295">
        <v>10000</v>
      </c>
      <c r="EP295">
        <v>10000</v>
      </c>
      <c r="EQ295">
        <v>10000</v>
      </c>
      <c r="ER295">
        <v>10000</v>
      </c>
      <c r="ES295">
        <v>10000</v>
      </c>
      <c r="ET295">
        <v>10000</v>
      </c>
      <c r="EU295">
        <v>10000</v>
      </c>
      <c r="EV295">
        <v>10000</v>
      </c>
      <c r="EW295">
        <v>10000</v>
      </c>
      <c r="EX295">
        <v>10000</v>
      </c>
      <c r="EY295">
        <v>10000</v>
      </c>
      <c r="EZ295">
        <v>10000</v>
      </c>
      <c r="FA295">
        <v>10000</v>
      </c>
      <c r="FB295">
        <v>10000</v>
      </c>
      <c r="FC295">
        <v>10000</v>
      </c>
      <c r="FD295">
        <v>10000</v>
      </c>
      <c r="FE295">
        <v>10000</v>
      </c>
      <c r="FF295">
        <v>10000</v>
      </c>
      <c r="FG295">
        <v>10000</v>
      </c>
      <c r="FH295">
        <v>10000</v>
      </c>
      <c r="FI295">
        <v>10000</v>
      </c>
      <c r="FJ295">
        <v>10000</v>
      </c>
      <c r="FK295">
        <v>10000</v>
      </c>
      <c r="FL295">
        <v>10000</v>
      </c>
      <c r="FM295">
        <v>10000</v>
      </c>
      <c r="FN295">
        <v>0</v>
      </c>
      <c r="FO295">
        <v>0</v>
      </c>
      <c r="FP295">
        <v>0</v>
      </c>
      <c r="FQ295">
        <v>0</v>
      </c>
      <c r="FR295">
        <v>0</v>
      </c>
      <c r="FS295">
        <v>0</v>
      </c>
      <c r="FT295">
        <v>0</v>
      </c>
      <c r="FU295">
        <v>0</v>
      </c>
      <c r="FV295">
        <v>0</v>
      </c>
      <c r="FW295">
        <v>0</v>
      </c>
      <c r="FX295">
        <v>0</v>
      </c>
      <c r="FY295">
        <v>0</v>
      </c>
      <c r="FZ295">
        <v>0</v>
      </c>
      <c r="GA295">
        <v>0</v>
      </c>
      <c r="GB295">
        <v>0</v>
      </c>
      <c r="GC295">
        <v>0</v>
      </c>
      <c r="GD295">
        <v>0</v>
      </c>
      <c r="GE295">
        <v>0</v>
      </c>
      <c r="GF295">
        <v>0</v>
      </c>
      <c r="GG295">
        <v>0</v>
      </c>
      <c r="GH295">
        <v>0</v>
      </c>
      <c r="GI295">
        <v>0</v>
      </c>
      <c r="GJ295">
        <v>0</v>
      </c>
      <c r="GK295">
        <v>0</v>
      </c>
      <c r="GL295">
        <v>0</v>
      </c>
      <c r="GM295">
        <v>0</v>
      </c>
      <c r="GN295">
        <v>0</v>
      </c>
      <c r="GO295">
        <v>0</v>
      </c>
      <c r="GP295">
        <v>0</v>
      </c>
      <c r="GQ295">
        <v>0</v>
      </c>
      <c r="GR295">
        <v>0</v>
      </c>
      <c r="GS295">
        <v>0</v>
      </c>
      <c r="GT295">
        <v>0</v>
      </c>
      <c r="GU295">
        <v>0</v>
      </c>
      <c r="GV295">
        <v>0</v>
      </c>
      <c r="GW295">
        <v>0</v>
      </c>
      <c r="GX295">
        <v>0</v>
      </c>
      <c r="GY295">
        <v>0</v>
      </c>
      <c r="GZ295">
        <v>0</v>
      </c>
      <c r="HA295">
        <v>0</v>
      </c>
      <c r="HB295">
        <v>0</v>
      </c>
      <c r="HC295">
        <v>0</v>
      </c>
      <c r="HD295">
        <v>0</v>
      </c>
      <c r="HE295">
        <v>0</v>
      </c>
      <c r="HF295">
        <v>0</v>
      </c>
      <c r="HG295">
        <v>0</v>
      </c>
      <c r="HH295">
        <v>0</v>
      </c>
      <c r="HI295">
        <v>0</v>
      </c>
      <c r="HJ295">
        <v>0</v>
      </c>
      <c r="HK295">
        <v>0</v>
      </c>
      <c r="HL295">
        <v>0</v>
      </c>
      <c r="HM295">
        <v>0</v>
      </c>
      <c r="HN295">
        <v>0</v>
      </c>
      <c r="HO295">
        <v>0</v>
      </c>
      <c r="HP295">
        <v>0</v>
      </c>
      <c r="HQ295">
        <v>0</v>
      </c>
      <c r="HR295">
        <v>0</v>
      </c>
      <c r="HS295">
        <v>0</v>
      </c>
      <c r="HT295">
        <v>0</v>
      </c>
      <c r="HU295">
        <v>0</v>
      </c>
      <c r="HV295">
        <v>0</v>
      </c>
      <c r="HW295">
        <v>0</v>
      </c>
      <c r="HX295">
        <v>0</v>
      </c>
      <c r="HY295">
        <v>0</v>
      </c>
      <c r="HZ295">
        <v>0</v>
      </c>
      <c r="IA295">
        <v>0</v>
      </c>
      <c r="IB295">
        <v>0</v>
      </c>
      <c r="IC295">
        <v>0</v>
      </c>
      <c r="ID295">
        <v>0</v>
      </c>
      <c r="IE295">
        <v>0</v>
      </c>
      <c r="IF295">
        <v>0</v>
      </c>
      <c r="IG295">
        <v>0</v>
      </c>
      <c r="IH295">
        <v>0</v>
      </c>
      <c r="II295">
        <v>0</v>
      </c>
      <c r="IJ295">
        <v>0</v>
      </c>
      <c r="IK295">
        <v>0</v>
      </c>
    </row>
    <row r="296" spans="1:245" hidden="1">
      <c r="A296" s="340"/>
      <c r="B296" t="s">
        <v>944</v>
      </c>
      <c r="F296">
        <v>2</v>
      </c>
      <c r="H296">
        <v>8</v>
      </c>
      <c r="J296" t="str">
        <f t="shared" si="12"/>
        <v>SDH200208</v>
      </c>
      <c r="K296">
        <v>405</v>
      </c>
      <c r="M296" s="340"/>
      <c r="N296" t="s">
        <v>944</v>
      </c>
      <c r="O296">
        <v>2</v>
      </c>
      <c r="P296">
        <v>8</v>
      </c>
      <c r="Q296" s="183" t="str">
        <f t="shared" si="13"/>
        <v>SDH200208</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v>10000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v>0</v>
      </c>
      <c r="DK296">
        <v>0</v>
      </c>
      <c r="DL296">
        <v>0</v>
      </c>
      <c r="DM296">
        <v>0</v>
      </c>
      <c r="DN296">
        <v>0</v>
      </c>
      <c r="DO296">
        <v>0</v>
      </c>
      <c r="DP296">
        <v>0</v>
      </c>
      <c r="DQ296">
        <v>0</v>
      </c>
      <c r="DR296">
        <v>0</v>
      </c>
      <c r="DS296">
        <v>0</v>
      </c>
      <c r="DT296">
        <v>0</v>
      </c>
      <c r="DU296">
        <v>0</v>
      </c>
      <c r="DV296">
        <v>0</v>
      </c>
      <c r="DW296">
        <v>0</v>
      </c>
      <c r="DX296">
        <v>0</v>
      </c>
      <c r="DY296" s="131"/>
      <c r="DZ296" s="340"/>
      <c r="EA296" t="s">
        <v>944</v>
      </c>
      <c r="EB296">
        <v>2</v>
      </c>
      <c r="EC296">
        <v>8</v>
      </c>
      <c r="ED296" s="183" t="str">
        <f t="shared" si="14"/>
        <v>SDH200208</v>
      </c>
      <c r="EE296">
        <v>10000</v>
      </c>
      <c r="EF296">
        <v>10000</v>
      </c>
      <c r="EG296">
        <v>10000</v>
      </c>
      <c r="EH296">
        <v>10000</v>
      </c>
      <c r="EI296">
        <v>10000</v>
      </c>
      <c r="EJ296">
        <v>10000</v>
      </c>
      <c r="EK296">
        <v>10000</v>
      </c>
      <c r="EL296">
        <v>10000</v>
      </c>
      <c r="EM296">
        <v>10000</v>
      </c>
      <c r="EN296">
        <v>10000</v>
      </c>
      <c r="EO296">
        <v>10000</v>
      </c>
      <c r="EP296">
        <v>10000</v>
      </c>
      <c r="EQ296">
        <v>10000</v>
      </c>
      <c r="ER296">
        <v>10000</v>
      </c>
      <c r="ES296">
        <v>10000</v>
      </c>
      <c r="ET296">
        <v>10000</v>
      </c>
      <c r="EU296">
        <v>10000</v>
      </c>
      <c r="EV296">
        <v>10000</v>
      </c>
      <c r="EW296">
        <v>10000</v>
      </c>
      <c r="EX296">
        <v>10000</v>
      </c>
      <c r="EY296">
        <v>10000</v>
      </c>
      <c r="EZ296">
        <v>10000</v>
      </c>
      <c r="FA296">
        <v>10000</v>
      </c>
      <c r="FB296">
        <v>10000</v>
      </c>
      <c r="FC296">
        <v>10000</v>
      </c>
      <c r="FD296">
        <v>10000</v>
      </c>
      <c r="FE296">
        <v>10000</v>
      </c>
      <c r="FF296">
        <v>10000</v>
      </c>
      <c r="FG296">
        <v>10000</v>
      </c>
      <c r="FH296">
        <v>10000</v>
      </c>
      <c r="FI296">
        <v>10000</v>
      </c>
      <c r="FJ296">
        <v>10000</v>
      </c>
      <c r="FK296">
        <v>10000</v>
      </c>
      <c r="FL296">
        <v>10000</v>
      </c>
      <c r="FM296">
        <v>10000</v>
      </c>
      <c r="FN296">
        <v>0</v>
      </c>
      <c r="FO296">
        <v>0</v>
      </c>
      <c r="FP296">
        <v>0</v>
      </c>
      <c r="FQ296">
        <v>0</v>
      </c>
      <c r="FR296">
        <v>0</v>
      </c>
      <c r="FS296">
        <v>0</v>
      </c>
      <c r="FT296">
        <v>0</v>
      </c>
      <c r="FU296">
        <v>0</v>
      </c>
      <c r="FV296">
        <v>0</v>
      </c>
      <c r="FW296">
        <v>0</v>
      </c>
      <c r="FX296">
        <v>0</v>
      </c>
      <c r="FY296">
        <v>0</v>
      </c>
      <c r="FZ296">
        <v>0</v>
      </c>
      <c r="GA296">
        <v>0</v>
      </c>
      <c r="GB296">
        <v>0</v>
      </c>
      <c r="GC296">
        <v>0</v>
      </c>
      <c r="GD296">
        <v>0</v>
      </c>
      <c r="GE296">
        <v>0</v>
      </c>
      <c r="GF296">
        <v>0</v>
      </c>
      <c r="GG296">
        <v>0</v>
      </c>
      <c r="GH296">
        <v>0</v>
      </c>
      <c r="GI296">
        <v>0</v>
      </c>
      <c r="GJ296">
        <v>0</v>
      </c>
      <c r="GK296">
        <v>0</v>
      </c>
      <c r="GL296">
        <v>0</v>
      </c>
      <c r="GM296">
        <v>0</v>
      </c>
      <c r="GN296">
        <v>0</v>
      </c>
      <c r="GO296">
        <v>0</v>
      </c>
      <c r="GP296">
        <v>0</v>
      </c>
      <c r="GQ296">
        <v>0</v>
      </c>
      <c r="GR296">
        <v>0</v>
      </c>
      <c r="GS296">
        <v>0</v>
      </c>
      <c r="GT296">
        <v>0</v>
      </c>
      <c r="GU296">
        <v>0</v>
      </c>
      <c r="GV296">
        <v>0</v>
      </c>
      <c r="GW296">
        <v>0</v>
      </c>
      <c r="GX296">
        <v>0</v>
      </c>
      <c r="GY296">
        <v>0</v>
      </c>
      <c r="GZ296">
        <v>0</v>
      </c>
      <c r="HA296">
        <v>0</v>
      </c>
      <c r="HB296">
        <v>0</v>
      </c>
      <c r="HC296">
        <v>0</v>
      </c>
      <c r="HD296">
        <v>0</v>
      </c>
      <c r="HE296">
        <v>0</v>
      </c>
      <c r="HF296">
        <v>0</v>
      </c>
      <c r="HG296">
        <v>0</v>
      </c>
      <c r="HH296">
        <v>0</v>
      </c>
      <c r="HI296">
        <v>0</v>
      </c>
      <c r="HJ296">
        <v>0</v>
      </c>
      <c r="HK296">
        <v>0</v>
      </c>
      <c r="HL296">
        <v>0</v>
      </c>
      <c r="HM296">
        <v>0</v>
      </c>
      <c r="HN296">
        <v>0</v>
      </c>
      <c r="HO296">
        <v>0</v>
      </c>
      <c r="HP296">
        <v>0</v>
      </c>
      <c r="HQ296">
        <v>0</v>
      </c>
      <c r="HR296">
        <v>0</v>
      </c>
      <c r="HS296">
        <v>0</v>
      </c>
      <c r="HT296">
        <v>0</v>
      </c>
      <c r="HU296">
        <v>0</v>
      </c>
      <c r="HV296">
        <v>0</v>
      </c>
      <c r="HW296">
        <v>0</v>
      </c>
      <c r="HX296">
        <v>0</v>
      </c>
      <c r="HY296">
        <v>0</v>
      </c>
      <c r="HZ296">
        <v>0</v>
      </c>
      <c r="IA296">
        <v>0</v>
      </c>
      <c r="IB296">
        <v>0</v>
      </c>
      <c r="IC296">
        <v>0</v>
      </c>
      <c r="ID296">
        <v>0</v>
      </c>
      <c r="IE296">
        <v>0</v>
      </c>
      <c r="IF296">
        <v>0</v>
      </c>
      <c r="IG296">
        <v>0</v>
      </c>
      <c r="IH296">
        <v>0</v>
      </c>
      <c r="II296">
        <v>0</v>
      </c>
      <c r="IJ296">
        <v>0</v>
      </c>
      <c r="IK296">
        <v>0</v>
      </c>
    </row>
    <row r="297" spans="1:245" hidden="1">
      <c r="A297" s="340"/>
      <c r="B297" t="s">
        <v>944</v>
      </c>
      <c r="F297">
        <v>2</v>
      </c>
      <c r="H297">
        <v>9</v>
      </c>
      <c r="J297" t="str">
        <f t="shared" si="12"/>
        <v>SDH200209</v>
      </c>
      <c r="K297">
        <v>405</v>
      </c>
      <c r="M297" s="340"/>
      <c r="N297" t="s">
        <v>944</v>
      </c>
      <c r="O297">
        <v>2</v>
      </c>
      <c r="P297">
        <v>9</v>
      </c>
      <c r="Q297" s="183" t="str">
        <f t="shared" si="13"/>
        <v>SDH200209</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c r="AZ297">
        <v>10000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v>0</v>
      </c>
      <c r="DK297">
        <v>0</v>
      </c>
      <c r="DL297">
        <v>0</v>
      </c>
      <c r="DM297">
        <v>0</v>
      </c>
      <c r="DN297">
        <v>0</v>
      </c>
      <c r="DO297">
        <v>0</v>
      </c>
      <c r="DP297">
        <v>0</v>
      </c>
      <c r="DQ297">
        <v>0</v>
      </c>
      <c r="DR297">
        <v>0</v>
      </c>
      <c r="DS297">
        <v>0</v>
      </c>
      <c r="DT297">
        <v>0</v>
      </c>
      <c r="DU297">
        <v>0</v>
      </c>
      <c r="DV297">
        <v>0</v>
      </c>
      <c r="DW297">
        <v>0</v>
      </c>
      <c r="DX297">
        <v>0</v>
      </c>
      <c r="DY297" s="131"/>
      <c r="DZ297" s="340"/>
      <c r="EA297" t="s">
        <v>944</v>
      </c>
      <c r="EB297">
        <v>2</v>
      </c>
      <c r="EC297">
        <v>9</v>
      </c>
      <c r="ED297" s="183" t="str">
        <f t="shared" si="14"/>
        <v>SDH200209</v>
      </c>
      <c r="EE297">
        <v>10000</v>
      </c>
      <c r="EF297">
        <v>10000</v>
      </c>
      <c r="EG297">
        <v>10000</v>
      </c>
      <c r="EH297">
        <v>10000</v>
      </c>
      <c r="EI297">
        <v>10000</v>
      </c>
      <c r="EJ297">
        <v>10000</v>
      </c>
      <c r="EK297">
        <v>10000</v>
      </c>
      <c r="EL297">
        <v>10000</v>
      </c>
      <c r="EM297">
        <v>10000</v>
      </c>
      <c r="EN297">
        <v>10000</v>
      </c>
      <c r="EO297">
        <v>10000</v>
      </c>
      <c r="EP297">
        <v>10000</v>
      </c>
      <c r="EQ297">
        <v>10000</v>
      </c>
      <c r="ER297">
        <v>10000</v>
      </c>
      <c r="ES297">
        <v>10000</v>
      </c>
      <c r="ET297">
        <v>10000</v>
      </c>
      <c r="EU297">
        <v>10000</v>
      </c>
      <c r="EV297">
        <v>10000</v>
      </c>
      <c r="EW297">
        <v>10000</v>
      </c>
      <c r="EX297">
        <v>10000</v>
      </c>
      <c r="EY297">
        <v>10000</v>
      </c>
      <c r="EZ297">
        <v>10000</v>
      </c>
      <c r="FA297">
        <v>10000</v>
      </c>
      <c r="FB297">
        <v>10000</v>
      </c>
      <c r="FC297">
        <v>10000</v>
      </c>
      <c r="FD297">
        <v>10000</v>
      </c>
      <c r="FE297">
        <v>10000</v>
      </c>
      <c r="FF297">
        <v>10000</v>
      </c>
      <c r="FG297">
        <v>10000</v>
      </c>
      <c r="FH297">
        <v>10000</v>
      </c>
      <c r="FI297">
        <v>10000</v>
      </c>
      <c r="FJ297">
        <v>10000</v>
      </c>
      <c r="FK297">
        <v>10000</v>
      </c>
      <c r="FL297">
        <v>10000</v>
      </c>
      <c r="FM297">
        <v>10000</v>
      </c>
      <c r="FN297">
        <v>0</v>
      </c>
      <c r="FO297">
        <v>0</v>
      </c>
      <c r="FP297">
        <v>0</v>
      </c>
      <c r="FQ297">
        <v>0</v>
      </c>
      <c r="FR297">
        <v>0</v>
      </c>
      <c r="FS297">
        <v>0</v>
      </c>
      <c r="FT297">
        <v>0</v>
      </c>
      <c r="FU297">
        <v>0</v>
      </c>
      <c r="FV297">
        <v>0</v>
      </c>
      <c r="FW297">
        <v>0</v>
      </c>
      <c r="FX297">
        <v>0</v>
      </c>
      <c r="FY297">
        <v>0</v>
      </c>
      <c r="FZ297">
        <v>0</v>
      </c>
      <c r="GA297">
        <v>0</v>
      </c>
      <c r="GB297">
        <v>0</v>
      </c>
      <c r="GC297">
        <v>0</v>
      </c>
      <c r="GD297">
        <v>0</v>
      </c>
      <c r="GE297">
        <v>0</v>
      </c>
      <c r="GF297">
        <v>0</v>
      </c>
      <c r="GG297">
        <v>0</v>
      </c>
      <c r="GH297">
        <v>0</v>
      </c>
      <c r="GI297">
        <v>0</v>
      </c>
      <c r="GJ297">
        <v>0</v>
      </c>
      <c r="GK297">
        <v>0</v>
      </c>
      <c r="GL297">
        <v>0</v>
      </c>
      <c r="GM297">
        <v>0</v>
      </c>
      <c r="GN297">
        <v>0</v>
      </c>
      <c r="GO297">
        <v>0</v>
      </c>
      <c r="GP297">
        <v>0</v>
      </c>
      <c r="GQ297">
        <v>0</v>
      </c>
      <c r="GR297">
        <v>0</v>
      </c>
      <c r="GS297">
        <v>0</v>
      </c>
      <c r="GT297">
        <v>0</v>
      </c>
      <c r="GU297">
        <v>0</v>
      </c>
      <c r="GV297">
        <v>0</v>
      </c>
      <c r="GW297">
        <v>0</v>
      </c>
      <c r="GX297">
        <v>0</v>
      </c>
      <c r="GY297">
        <v>0</v>
      </c>
      <c r="GZ297">
        <v>0</v>
      </c>
      <c r="HA297">
        <v>0</v>
      </c>
      <c r="HB297">
        <v>0</v>
      </c>
      <c r="HC297">
        <v>0</v>
      </c>
      <c r="HD297">
        <v>0</v>
      </c>
      <c r="HE297">
        <v>0</v>
      </c>
      <c r="HF297">
        <v>0</v>
      </c>
      <c r="HG297">
        <v>0</v>
      </c>
      <c r="HH297">
        <v>0</v>
      </c>
      <c r="HI297">
        <v>0</v>
      </c>
      <c r="HJ297">
        <v>0</v>
      </c>
      <c r="HK297">
        <v>0</v>
      </c>
      <c r="HL297">
        <v>0</v>
      </c>
      <c r="HM297">
        <v>0</v>
      </c>
      <c r="HN297">
        <v>0</v>
      </c>
      <c r="HO297">
        <v>0</v>
      </c>
      <c r="HP297">
        <v>0</v>
      </c>
      <c r="HQ297">
        <v>0</v>
      </c>
      <c r="HR297">
        <v>0</v>
      </c>
      <c r="HS297">
        <v>0</v>
      </c>
      <c r="HT297">
        <v>0</v>
      </c>
      <c r="HU297">
        <v>0</v>
      </c>
      <c r="HV297">
        <v>0</v>
      </c>
      <c r="HW297">
        <v>0</v>
      </c>
      <c r="HX297">
        <v>0</v>
      </c>
      <c r="HY297">
        <v>0</v>
      </c>
      <c r="HZ297">
        <v>0</v>
      </c>
      <c r="IA297">
        <v>0</v>
      </c>
      <c r="IB297">
        <v>0</v>
      </c>
      <c r="IC297">
        <v>0</v>
      </c>
      <c r="ID297">
        <v>0</v>
      </c>
      <c r="IE297">
        <v>0</v>
      </c>
      <c r="IF297">
        <v>0</v>
      </c>
      <c r="IG297">
        <v>0</v>
      </c>
      <c r="IH297">
        <v>0</v>
      </c>
      <c r="II297">
        <v>0</v>
      </c>
      <c r="IJ297">
        <v>0</v>
      </c>
      <c r="IK297">
        <v>0</v>
      </c>
    </row>
    <row r="298" spans="1:245" hidden="1">
      <c r="A298" s="340"/>
      <c r="B298" t="s">
        <v>944</v>
      </c>
      <c r="F298">
        <v>2</v>
      </c>
      <c r="H298">
        <v>10</v>
      </c>
      <c r="J298" t="str">
        <f t="shared" si="12"/>
        <v>SDH200210</v>
      </c>
      <c r="K298">
        <v>405</v>
      </c>
      <c r="M298" s="340"/>
      <c r="N298" t="s">
        <v>944</v>
      </c>
      <c r="O298">
        <v>2</v>
      </c>
      <c r="P298">
        <v>10</v>
      </c>
      <c r="Q298" s="183" t="str">
        <f t="shared" si="13"/>
        <v>SDH200210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10000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0</v>
      </c>
      <c r="DI298">
        <v>0</v>
      </c>
      <c r="DJ298">
        <v>0</v>
      </c>
      <c r="DK298">
        <v>0</v>
      </c>
      <c r="DL298">
        <v>0</v>
      </c>
      <c r="DM298">
        <v>0</v>
      </c>
      <c r="DN298">
        <v>0</v>
      </c>
      <c r="DO298">
        <v>0</v>
      </c>
      <c r="DP298">
        <v>0</v>
      </c>
      <c r="DQ298">
        <v>0</v>
      </c>
      <c r="DR298">
        <v>0</v>
      </c>
      <c r="DS298">
        <v>0</v>
      </c>
      <c r="DT298">
        <v>0</v>
      </c>
      <c r="DU298">
        <v>0</v>
      </c>
      <c r="DV298">
        <v>0</v>
      </c>
      <c r="DW298">
        <v>0</v>
      </c>
      <c r="DX298">
        <v>0</v>
      </c>
      <c r="DY298" s="131"/>
      <c r="DZ298" s="340"/>
      <c r="EA298" t="s">
        <v>944</v>
      </c>
      <c r="EB298">
        <v>2</v>
      </c>
      <c r="EC298">
        <v>10</v>
      </c>
      <c r="ED298" s="183" t="str">
        <f t="shared" si="14"/>
        <v>SDH200210</v>
      </c>
      <c r="EE298">
        <v>10000</v>
      </c>
      <c r="EF298">
        <v>10000</v>
      </c>
      <c r="EG298">
        <v>10000</v>
      </c>
      <c r="EH298">
        <v>10000</v>
      </c>
      <c r="EI298">
        <v>10000</v>
      </c>
      <c r="EJ298">
        <v>10000</v>
      </c>
      <c r="EK298">
        <v>10000</v>
      </c>
      <c r="EL298">
        <v>10000</v>
      </c>
      <c r="EM298">
        <v>10000</v>
      </c>
      <c r="EN298">
        <v>10000</v>
      </c>
      <c r="EO298">
        <v>10000</v>
      </c>
      <c r="EP298">
        <v>10000</v>
      </c>
      <c r="EQ298">
        <v>10000</v>
      </c>
      <c r="ER298">
        <v>10000</v>
      </c>
      <c r="ES298">
        <v>10000</v>
      </c>
      <c r="ET298">
        <v>10000</v>
      </c>
      <c r="EU298">
        <v>10000</v>
      </c>
      <c r="EV298">
        <v>10000</v>
      </c>
      <c r="EW298">
        <v>10000</v>
      </c>
      <c r="EX298">
        <v>10000</v>
      </c>
      <c r="EY298">
        <v>10000</v>
      </c>
      <c r="EZ298">
        <v>10000</v>
      </c>
      <c r="FA298">
        <v>10000</v>
      </c>
      <c r="FB298">
        <v>10000</v>
      </c>
      <c r="FC298">
        <v>10000</v>
      </c>
      <c r="FD298">
        <v>10000</v>
      </c>
      <c r="FE298">
        <v>10000</v>
      </c>
      <c r="FF298">
        <v>10000</v>
      </c>
      <c r="FG298">
        <v>10000</v>
      </c>
      <c r="FH298">
        <v>10000</v>
      </c>
      <c r="FI298">
        <v>10000</v>
      </c>
      <c r="FJ298">
        <v>10000</v>
      </c>
      <c r="FK298">
        <v>10000</v>
      </c>
      <c r="FL298">
        <v>10000</v>
      </c>
      <c r="FM298">
        <v>10000</v>
      </c>
      <c r="FN298">
        <v>0</v>
      </c>
      <c r="FO298">
        <v>0</v>
      </c>
      <c r="FP298">
        <v>0</v>
      </c>
      <c r="FQ298">
        <v>0</v>
      </c>
      <c r="FR298">
        <v>0</v>
      </c>
      <c r="FS298">
        <v>0</v>
      </c>
      <c r="FT298">
        <v>0</v>
      </c>
      <c r="FU298">
        <v>0</v>
      </c>
      <c r="FV298">
        <v>0</v>
      </c>
      <c r="FW298">
        <v>0</v>
      </c>
      <c r="FX298">
        <v>0</v>
      </c>
      <c r="FY298">
        <v>0</v>
      </c>
      <c r="FZ298">
        <v>0</v>
      </c>
      <c r="GA298">
        <v>0</v>
      </c>
      <c r="GB298">
        <v>0</v>
      </c>
      <c r="GC298">
        <v>0</v>
      </c>
      <c r="GD298">
        <v>0</v>
      </c>
      <c r="GE298">
        <v>0</v>
      </c>
      <c r="GF298">
        <v>0</v>
      </c>
      <c r="GG298">
        <v>0</v>
      </c>
      <c r="GH298">
        <v>0</v>
      </c>
      <c r="GI298">
        <v>0</v>
      </c>
      <c r="GJ298">
        <v>0</v>
      </c>
      <c r="GK298">
        <v>0</v>
      </c>
      <c r="GL298">
        <v>0</v>
      </c>
      <c r="GM298">
        <v>0</v>
      </c>
      <c r="GN298">
        <v>0</v>
      </c>
      <c r="GO298">
        <v>0</v>
      </c>
      <c r="GP298">
        <v>0</v>
      </c>
      <c r="GQ298">
        <v>0</v>
      </c>
      <c r="GR298">
        <v>0</v>
      </c>
      <c r="GS298">
        <v>0</v>
      </c>
      <c r="GT298">
        <v>0</v>
      </c>
      <c r="GU298">
        <v>0</v>
      </c>
      <c r="GV298">
        <v>0</v>
      </c>
      <c r="GW298">
        <v>0</v>
      </c>
      <c r="GX298">
        <v>0</v>
      </c>
      <c r="GY298">
        <v>0</v>
      </c>
      <c r="GZ298">
        <v>0</v>
      </c>
      <c r="HA298">
        <v>0</v>
      </c>
      <c r="HB298">
        <v>0</v>
      </c>
      <c r="HC298">
        <v>0</v>
      </c>
      <c r="HD298">
        <v>0</v>
      </c>
      <c r="HE298">
        <v>0</v>
      </c>
      <c r="HF298">
        <v>0</v>
      </c>
      <c r="HG298">
        <v>0</v>
      </c>
      <c r="HH298">
        <v>0</v>
      </c>
      <c r="HI298">
        <v>0</v>
      </c>
      <c r="HJ298">
        <v>0</v>
      </c>
      <c r="HK298">
        <v>0</v>
      </c>
      <c r="HL298">
        <v>0</v>
      </c>
      <c r="HM298">
        <v>0</v>
      </c>
      <c r="HN298">
        <v>0</v>
      </c>
      <c r="HO298">
        <v>0</v>
      </c>
      <c r="HP298">
        <v>0</v>
      </c>
      <c r="HQ298">
        <v>0</v>
      </c>
      <c r="HR298">
        <v>0</v>
      </c>
      <c r="HS298">
        <v>0</v>
      </c>
      <c r="HT298">
        <v>0</v>
      </c>
      <c r="HU298">
        <v>0</v>
      </c>
      <c r="HV298">
        <v>0</v>
      </c>
      <c r="HW298">
        <v>0</v>
      </c>
      <c r="HX298">
        <v>0</v>
      </c>
      <c r="HY298">
        <v>0</v>
      </c>
      <c r="HZ298">
        <v>0</v>
      </c>
      <c r="IA298">
        <v>0</v>
      </c>
      <c r="IB298">
        <v>0</v>
      </c>
      <c r="IC298">
        <v>0</v>
      </c>
      <c r="ID298">
        <v>0</v>
      </c>
      <c r="IE298">
        <v>0</v>
      </c>
      <c r="IF298">
        <v>0</v>
      </c>
      <c r="IG298">
        <v>0</v>
      </c>
      <c r="IH298">
        <v>0</v>
      </c>
      <c r="II298">
        <v>0</v>
      </c>
      <c r="IJ298">
        <v>0</v>
      </c>
      <c r="IK298">
        <v>0</v>
      </c>
    </row>
    <row r="299" spans="1:245" hidden="1">
      <c r="A299" s="340"/>
      <c r="B299" t="s">
        <v>944</v>
      </c>
      <c r="F299">
        <v>2</v>
      </c>
      <c r="H299">
        <v>11</v>
      </c>
      <c r="J299" t="str">
        <f t="shared" si="12"/>
        <v>SDH200211</v>
      </c>
      <c r="K299">
        <v>405</v>
      </c>
      <c r="M299" s="340"/>
      <c r="N299" t="s">
        <v>944</v>
      </c>
      <c r="O299">
        <v>2</v>
      </c>
      <c r="P299">
        <v>11</v>
      </c>
      <c r="Q299" s="183" t="str">
        <f t="shared" si="13"/>
        <v>SDH200211</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10000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0</v>
      </c>
      <c r="CY299">
        <v>0</v>
      </c>
      <c r="CZ299">
        <v>0</v>
      </c>
      <c r="DA299">
        <v>0</v>
      </c>
      <c r="DB299">
        <v>0</v>
      </c>
      <c r="DC299">
        <v>0</v>
      </c>
      <c r="DD299">
        <v>0</v>
      </c>
      <c r="DE299">
        <v>0</v>
      </c>
      <c r="DF299">
        <v>0</v>
      </c>
      <c r="DG299">
        <v>0</v>
      </c>
      <c r="DH299">
        <v>0</v>
      </c>
      <c r="DI299">
        <v>0</v>
      </c>
      <c r="DJ299">
        <v>0</v>
      </c>
      <c r="DK299">
        <v>0</v>
      </c>
      <c r="DL299">
        <v>0</v>
      </c>
      <c r="DM299">
        <v>0</v>
      </c>
      <c r="DN299">
        <v>0</v>
      </c>
      <c r="DO299">
        <v>0</v>
      </c>
      <c r="DP299">
        <v>0</v>
      </c>
      <c r="DQ299">
        <v>0</v>
      </c>
      <c r="DR299">
        <v>0</v>
      </c>
      <c r="DS299">
        <v>0</v>
      </c>
      <c r="DT299">
        <v>0</v>
      </c>
      <c r="DU299">
        <v>0</v>
      </c>
      <c r="DV299">
        <v>0</v>
      </c>
      <c r="DW299">
        <v>0</v>
      </c>
      <c r="DX299">
        <v>0</v>
      </c>
      <c r="DY299" s="131"/>
      <c r="DZ299" s="340"/>
      <c r="EA299" t="s">
        <v>944</v>
      </c>
      <c r="EB299">
        <v>2</v>
      </c>
      <c r="EC299">
        <v>11</v>
      </c>
      <c r="ED299" s="183" t="str">
        <f t="shared" si="14"/>
        <v>SDH200211</v>
      </c>
      <c r="EE299">
        <v>10000</v>
      </c>
      <c r="EF299">
        <v>10000</v>
      </c>
      <c r="EG299">
        <v>10000</v>
      </c>
      <c r="EH299">
        <v>10000</v>
      </c>
      <c r="EI299">
        <v>10000</v>
      </c>
      <c r="EJ299">
        <v>10000</v>
      </c>
      <c r="EK299">
        <v>10000</v>
      </c>
      <c r="EL299">
        <v>10000</v>
      </c>
      <c r="EM299">
        <v>10000</v>
      </c>
      <c r="EN299">
        <v>10000</v>
      </c>
      <c r="EO299">
        <v>10000</v>
      </c>
      <c r="EP299">
        <v>10000</v>
      </c>
      <c r="EQ299">
        <v>10000</v>
      </c>
      <c r="ER299">
        <v>10000</v>
      </c>
      <c r="ES299">
        <v>10000</v>
      </c>
      <c r="ET299">
        <v>10000</v>
      </c>
      <c r="EU299">
        <v>10000</v>
      </c>
      <c r="EV299">
        <v>10000</v>
      </c>
      <c r="EW299">
        <v>10000</v>
      </c>
      <c r="EX299">
        <v>10000</v>
      </c>
      <c r="EY299">
        <v>10000</v>
      </c>
      <c r="EZ299">
        <v>10000</v>
      </c>
      <c r="FA299">
        <v>10000</v>
      </c>
      <c r="FB299">
        <v>10000</v>
      </c>
      <c r="FC299">
        <v>10000</v>
      </c>
      <c r="FD299">
        <v>10000</v>
      </c>
      <c r="FE299">
        <v>10000</v>
      </c>
      <c r="FF299">
        <v>10000</v>
      </c>
      <c r="FG299">
        <v>10000</v>
      </c>
      <c r="FH299">
        <v>10000</v>
      </c>
      <c r="FI299">
        <v>10000</v>
      </c>
      <c r="FJ299">
        <v>10000</v>
      </c>
      <c r="FK299">
        <v>10000</v>
      </c>
      <c r="FL299">
        <v>10000</v>
      </c>
      <c r="FM299">
        <v>10000</v>
      </c>
      <c r="FN299">
        <v>0</v>
      </c>
      <c r="FO299">
        <v>0</v>
      </c>
      <c r="FP299">
        <v>0</v>
      </c>
      <c r="FQ299">
        <v>0</v>
      </c>
      <c r="FR299">
        <v>0</v>
      </c>
      <c r="FS299">
        <v>0</v>
      </c>
      <c r="FT299">
        <v>0</v>
      </c>
      <c r="FU299">
        <v>0</v>
      </c>
      <c r="FV299">
        <v>0</v>
      </c>
      <c r="FW299">
        <v>0</v>
      </c>
      <c r="FX299">
        <v>0</v>
      </c>
      <c r="FY299">
        <v>0</v>
      </c>
      <c r="FZ299">
        <v>0</v>
      </c>
      <c r="GA299">
        <v>0</v>
      </c>
      <c r="GB299">
        <v>0</v>
      </c>
      <c r="GC299">
        <v>0</v>
      </c>
      <c r="GD299">
        <v>0</v>
      </c>
      <c r="GE299">
        <v>0</v>
      </c>
      <c r="GF299">
        <v>0</v>
      </c>
      <c r="GG299">
        <v>0</v>
      </c>
      <c r="GH299">
        <v>0</v>
      </c>
      <c r="GI299">
        <v>0</v>
      </c>
      <c r="GJ299">
        <v>0</v>
      </c>
      <c r="GK299">
        <v>0</v>
      </c>
      <c r="GL299">
        <v>0</v>
      </c>
      <c r="GM299">
        <v>0</v>
      </c>
      <c r="GN299">
        <v>0</v>
      </c>
      <c r="GO299">
        <v>0</v>
      </c>
      <c r="GP299">
        <v>0</v>
      </c>
      <c r="GQ299">
        <v>0</v>
      </c>
      <c r="GR299">
        <v>0</v>
      </c>
      <c r="GS299">
        <v>0</v>
      </c>
      <c r="GT299">
        <v>0</v>
      </c>
      <c r="GU299">
        <v>0</v>
      </c>
      <c r="GV299">
        <v>0</v>
      </c>
      <c r="GW299">
        <v>0</v>
      </c>
      <c r="GX299">
        <v>0</v>
      </c>
      <c r="GY299">
        <v>0</v>
      </c>
      <c r="GZ299">
        <v>0</v>
      </c>
      <c r="HA299">
        <v>0</v>
      </c>
      <c r="HB299">
        <v>0</v>
      </c>
      <c r="HC299">
        <v>0</v>
      </c>
      <c r="HD299">
        <v>0</v>
      </c>
      <c r="HE299">
        <v>0</v>
      </c>
      <c r="HF299">
        <v>0</v>
      </c>
      <c r="HG299">
        <v>0</v>
      </c>
      <c r="HH299">
        <v>0</v>
      </c>
      <c r="HI299">
        <v>0</v>
      </c>
      <c r="HJ299">
        <v>0</v>
      </c>
      <c r="HK299">
        <v>0</v>
      </c>
      <c r="HL299">
        <v>0</v>
      </c>
      <c r="HM299">
        <v>0</v>
      </c>
      <c r="HN299">
        <v>0</v>
      </c>
      <c r="HO299">
        <v>0</v>
      </c>
      <c r="HP299">
        <v>0</v>
      </c>
      <c r="HQ299">
        <v>0</v>
      </c>
      <c r="HR299">
        <v>0</v>
      </c>
      <c r="HS299">
        <v>0</v>
      </c>
      <c r="HT299">
        <v>0</v>
      </c>
      <c r="HU299">
        <v>0</v>
      </c>
      <c r="HV299">
        <v>0</v>
      </c>
      <c r="HW299">
        <v>0</v>
      </c>
      <c r="HX299">
        <v>0</v>
      </c>
      <c r="HY299">
        <v>0</v>
      </c>
      <c r="HZ299">
        <v>0</v>
      </c>
      <c r="IA299">
        <v>0</v>
      </c>
      <c r="IB299">
        <v>0</v>
      </c>
      <c r="IC299">
        <v>0</v>
      </c>
      <c r="ID299">
        <v>0</v>
      </c>
      <c r="IE299">
        <v>0</v>
      </c>
      <c r="IF299">
        <v>0</v>
      </c>
      <c r="IG299">
        <v>0</v>
      </c>
      <c r="IH299">
        <v>0</v>
      </c>
      <c r="II299">
        <v>0</v>
      </c>
      <c r="IJ299">
        <v>0</v>
      </c>
      <c r="IK299">
        <v>0</v>
      </c>
    </row>
    <row r="300" spans="1:245" hidden="1">
      <c r="A300" s="340"/>
      <c r="B300" t="s">
        <v>944</v>
      </c>
      <c r="F300">
        <v>2</v>
      </c>
      <c r="H300">
        <v>12</v>
      </c>
      <c r="J300" t="str">
        <f t="shared" si="12"/>
        <v>SDH200212</v>
      </c>
      <c r="K300">
        <v>405</v>
      </c>
      <c r="M300" s="340"/>
      <c r="N300" t="s">
        <v>944</v>
      </c>
      <c r="O300">
        <v>2</v>
      </c>
      <c r="P300">
        <v>12</v>
      </c>
      <c r="Q300" s="183" t="str">
        <f t="shared" si="13"/>
        <v>SDH200212</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10000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v>0</v>
      </c>
      <c r="CY300">
        <v>0</v>
      </c>
      <c r="CZ300">
        <v>0</v>
      </c>
      <c r="DA300">
        <v>0</v>
      </c>
      <c r="DB300">
        <v>0</v>
      </c>
      <c r="DC300">
        <v>0</v>
      </c>
      <c r="DD300">
        <v>0</v>
      </c>
      <c r="DE300">
        <v>0</v>
      </c>
      <c r="DF300">
        <v>0</v>
      </c>
      <c r="DG300">
        <v>0</v>
      </c>
      <c r="DH300">
        <v>0</v>
      </c>
      <c r="DI300">
        <v>0</v>
      </c>
      <c r="DJ300">
        <v>0</v>
      </c>
      <c r="DK300">
        <v>0</v>
      </c>
      <c r="DL300">
        <v>0</v>
      </c>
      <c r="DM300">
        <v>0</v>
      </c>
      <c r="DN300">
        <v>0</v>
      </c>
      <c r="DO300">
        <v>0</v>
      </c>
      <c r="DP300">
        <v>0</v>
      </c>
      <c r="DQ300">
        <v>0</v>
      </c>
      <c r="DR300">
        <v>0</v>
      </c>
      <c r="DS300">
        <v>0</v>
      </c>
      <c r="DT300">
        <v>0</v>
      </c>
      <c r="DU300">
        <v>0</v>
      </c>
      <c r="DV300">
        <v>0</v>
      </c>
      <c r="DW300">
        <v>0</v>
      </c>
      <c r="DX300">
        <v>0</v>
      </c>
      <c r="DY300" s="131"/>
      <c r="DZ300" s="340"/>
      <c r="EA300" t="s">
        <v>944</v>
      </c>
      <c r="EB300">
        <v>2</v>
      </c>
      <c r="EC300">
        <v>12</v>
      </c>
      <c r="ED300" s="183" t="str">
        <f t="shared" si="14"/>
        <v>SDH200212</v>
      </c>
      <c r="EE300">
        <v>10000</v>
      </c>
      <c r="EF300">
        <v>10000</v>
      </c>
      <c r="EG300">
        <v>10000</v>
      </c>
      <c r="EH300">
        <v>10000</v>
      </c>
      <c r="EI300">
        <v>10000</v>
      </c>
      <c r="EJ300">
        <v>10000</v>
      </c>
      <c r="EK300">
        <v>10000</v>
      </c>
      <c r="EL300">
        <v>10000</v>
      </c>
      <c r="EM300">
        <v>10000</v>
      </c>
      <c r="EN300">
        <v>10000</v>
      </c>
      <c r="EO300">
        <v>10000</v>
      </c>
      <c r="EP300">
        <v>10000</v>
      </c>
      <c r="EQ300">
        <v>10000</v>
      </c>
      <c r="ER300">
        <v>10000</v>
      </c>
      <c r="ES300">
        <v>10000</v>
      </c>
      <c r="ET300">
        <v>10000</v>
      </c>
      <c r="EU300">
        <v>10000</v>
      </c>
      <c r="EV300">
        <v>10000</v>
      </c>
      <c r="EW300">
        <v>10000</v>
      </c>
      <c r="EX300">
        <v>10000</v>
      </c>
      <c r="EY300">
        <v>10000</v>
      </c>
      <c r="EZ300">
        <v>10000</v>
      </c>
      <c r="FA300">
        <v>10000</v>
      </c>
      <c r="FB300">
        <v>10000</v>
      </c>
      <c r="FC300">
        <v>10000</v>
      </c>
      <c r="FD300">
        <v>10000</v>
      </c>
      <c r="FE300">
        <v>10000</v>
      </c>
      <c r="FF300">
        <v>10000</v>
      </c>
      <c r="FG300">
        <v>10000</v>
      </c>
      <c r="FH300">
        <v>10000</v>
      </c>
      <c r="FI300">
        <v>10000</v>
      </c>
      <c r="FJ300">
        <v>10000</v>
      </c>
      <c r="FK300">
        <v>10000</v>
      </c>
      <c r="FL300">
        <v>10000</v>
      </c>
      <c r="FM300">
        <v>10000</v>
      </c>
      <c r="FN300">
        <v>0</v>
      </c>
      <c r="FO300">
        <v>0</v>
      </c>
      <c r="FP300">
        <v>0</v>
      </c>
      <c r="FQ300">
        <v>0</v>
      </c>
      <c r="FR300">
        <v>0</v>
      </c>
      <c r="FS300">
        <v>0</v>
      </c>
      <c r="FT300">
        <v>0</v>
      </c>
      <c r="FU300">
        <v>0</v>
      </c>
      <c r="FV300">
        <v>0</v>
      </c>
      <c r="FW300">
        <v>0</v>
      </c>
      <c r="FX300">
        <v>0</v>
      </c>
      <c r="FY300">
        <v>0</v>
      </c>
      <c r="FZ300">
        <v>0</v>
      </c>
      <c r="GA300">
        <v>0</v>
      </c>
      <c r="GB300">
        <v>0</v>
      </c>
      <c r="GC300">
        <v>0</v>
      </c>
      <c r="GD300">
        <v>0</v>
      </c>
      <c r="GE300">
        <v>0</v>
      </c>
      <c r="GF300">
        <v>0</v>
      </c>
      <c r="GG300">
        <v>0</v>
      </c>
      <c r="GH300">
        <v>0</v>
      </c>
      <c r="GI300">
        <v>0</v>
      </c>
      <c r="GJ300">
        <v>0</v>
      </c>
      <c r="GK300">
        <v>0</v>
      </c>
      <c r="GL300">
        <v>0</v>
      </c>
      <c r="GM300">
        <v>0</v>
      </c>
      <c r="GN300">
        <v>0</v>
      </c>
      <c r="GO300">
        <v>0</v>
      </c>
      <c r="GP300">
        <v>0</v>
      </c>
      <c r="GQ300">
        <v>0</v>
      </c>
      <c r="GR300">
        <v>0</v>
      </c>
      <c r="GS300">
        <v>0</v>
      </c>
      <c r="GT300">
        <v>0</v>
      </c>
      <c r="GU300">
        <v>0</v>
      </c>
      <c r="GV300">
        <v>0</v>
      </c>
      <c r="GW300">
        <v>0</v>
      </c>
      <c r="GX300">
        <v>0</v>
      </c>
      <c r="GY300">
        <v>0</v>
      </c>
      <c r="GZ300">
        <v>0</v>
      </c>
      <c r="HA300">
        <v>0</v>
      </c>
      <c r="HB300">
        <v>0</v>
      </c>
      <c r="HC300">
        <v>0</v>
      </c>
      <c r="HD300">
        <v>0</v>
      </c>
      <c r="HE300">
        <v>0</v>
      </c>
      <c r="HF300">
        <v>0</v>
      </c>
      <c r="HG300">
        <v>0</v>
      </c>
      <c r="HH300">
        <v>0</v>
      </c>
      <c r="HI300">
        <v>0</v>
      </c>
      <c r="HJ300">
        <v>0</v>
      </c>
      <c r="HK300">
        <v>0</v>
      </c>
      <c r="HL300">
        <v>0</v>
      </c>
      <c r="HM300">
        <v>0</v>
      </c>
      <c r="HN300">
        <v>0</v>
      </c>
      <c r="HO300">
        <v>0</v>
      </c>
      <c r="HP300">
        <v>0</v>
      </c>
      <c r="HQ300">
        <v>0</v>
      </c>
      <c r="HR300">
        <v>0</v>
      </c>
      <c r="HS300">
        <v>0</v>
      </c>
      <c r="HT300">
        <v>0</v>
      </c>
      <c r="HU300">
        <v>0</v>
      </c>
      <c r="HV300">
        <v>0</v>
      </c>
      <c r="HW300">
        <v>0</v>
      </c>
      <c r="HX300">
        <v>0</v>
      </c>
      <c r="HY300">
        <v>0</v>
      </c>
      <c r="HZ300">
        <v>0</v>
      </c>
      <c r="IA300">
        <v>0</v>
      </c>
      <c r="IB300">
        <v>0</v>
      </c>
      <c r="IC300">
        <v>0</v>
      </c>
      <c r="ID300">
        <v>0</v>
      </c>
      <c r="IE300">
        <v>0</v>
      </c>
      <c r="IF300">
        <v>0</v>
      </c>
      <c r="IG300">
        <v>0</v>
      </c>
      <c r="IH300">
        <v>0</v>
      </c>
      <c r="II300">
        <v>0</v>
      </c>
      <c r="IJ300">
        <v>0</v>
      </c>
      <c r="IK300">
        <v>0</v>
      </c>
    </row>
    <row r="301" spans="1:245" hidden="1">
      <c r="A301" s="340"/>
      <c r="B301" t="s">
        <v>944</v>
      </c>
      <c r="F301">
        <v>2</v>
      </c>
      <c r="H301">
        <v>13</v>
      </c>
      <c r="J301" t="str">
        <f t="shared" si="12"/>
        <v>SDH200213</v>
      </c>
      <c r="K301">
        <v>405</v>
      </c>
      <c r="M301" s="340"/>
      <c r="N301" t="s">
        <v>944</v>
      </c>
      <c r="O301">
        <v>2</v>
      </c>
      <c r="P301">
        <v>13</v>
      </c>
      <c r="Q301" s="183" t="str">
        <f t="shared" si="13"/>
        <v>SDH200213</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10000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c r="DK301">
        <v>0</v>
      </c>
      <c r="DL301">
        <v>0</v>
      </c>
      <c r="DM301">
        <v>0</v>
      </c>
      <c r="DN301">
        <v>0</v>
      </c>
      <c r="DO301">
        <v>0</v>
      </c>
      <c r="DP301">
        <v>0</v>
      </c>
      <c r="DQ301">
        <v>0</v>
      </c>
      <c r="DR301">
        <v>0</v>
      </c>
      <c r="DS301">
        <v>0</v>
      </c>
      <c r="DT301">
        <v>0</v>
      </c>
      <c r="DU301">
        <v>0</v>
      </c>
      <c r="DV301">
        <v>0</v>
      </c>
      <c r="DW301">
        <v>0</v>
      </c>
      <c r="DX301">
        <v>0</v>
      </c>
      <c r="DY301" s="131"/>
      <c r="DZ301" s="340"/>
      <c r="EA301" t="s">
        <v>944</v>
      </c>
      <c r="EB301">
        <v>2</v>
      </c>
      <c r="EC301">
        <v>13</v>
      </c>
      <c r="ED301" s="183" t="str">
        <f t="shared" si="14"/>
        <v>SDH200213</v>
      </c>
      <c r="EE301">
        <v>10000</v>
      </c>
      <c r="EF301">
        <v>10000</v>
      </c>
      <c r="EG301">
        <v>10000</v>
      </c>
      <c r="EH301">
        <v>10000</v>
      </c>
      <c r="EI301">
        <v>10000</v>
      </c>
      <c r="EJ301">
        <v>10000</v>
      </c>
      <c r="EK301">
        <v>10000</v>
      </c>
      <c r="EL301">
        <v>10000</v>
      </c>
      <c r="EM301">
        <v>10000</v>
      </c>
      <c r="EN301">
        <v>10000</v>
      </c>
      <c r="EO301">
        <v>10000</v>
      </c>
      <c r="EP301">
        <v>10000</v>
      </c>
      <c r="EQ301">
        <v>10000</v>
      </c>
      <c r="ER301">
        <v>10000</v>
      </c>
      <c r="ES301">
        <v>10000</v>
      </c>
      <c r="ET301">
        <v>10000</v>
      </c>
      <c r="EU301">
        <v>10000</v>
      </c>
      <c r="EV301">
        <v>10000</v>
      </c>
      <c r="EW301">
        <v>10000</v>
      </c>
      <c r="EX301">
        <v>10000</v>
      </c>
      <c r="EY301">
        <v>10000</v>
      </c>
      <c r="EZ301">
        <v>10000</v>
      </c>
      <c r="FA301">
        <v>10000</v>
      </c>
      <c r="FB301">
        <v>10000</v>
      </c>
      <c r="FC301">
        <v>10000</v>
      </c>
      <c r="FD301">
        <v>10000</v>
      </c>
      <c r="FE301">
        <v>10000</v>
      </c>
      <c r="FF301">
        <v>10000</v>
      </c>
      <c r="FG301">
        <v>10000</v>
      </c>
      <c r="FH301">
        <v>10000</v>
      </c>
      <c r="FI301">
        <v>10000</v>
      </c>
      <c r="FJ301">
        <v>10000</v>
      </c>
      <c r="FK301">
        <v>10000</v>
      </c>
      <c r="FL301">
        <v>10000</v>
      </c>
      <c r="FM301">
        <v>10000</v>
      </c>
      <c r="FN301">
        <v>0</v>
      </c>
      <c r="FO301">
        <v>0</v>
      </c>
      <c r="FP301">
        <v>0</v>
      </c>
      <c r="FQ301">
        <v>0</v>
      </c>
      <c r="FR301">
        <v>0</v>
      </c>
      <c r="FS301">
        <v>0</v>
      </c>
      <c r="FT301">
        <v>0</v>
      </c>
      <c r="FU301">
        <v>0</v>
      </c>
      <c r="FV301">
        <v>0</v>
      </c>
      <c r="FW301">
        <v>0</v>
      </c>
      <c r="FX301">
        <v>0</v>
      </c>
      <c r="FY301">
        <v>0</v>
      </c>
      <c r="FZ301">
        <v>0</v>
      </c>
      <c r="GA301">
        <v>0</v>
      </c>
      <c r="GB301">
        <v>0</v>
      </c>
      <c r="GC301">
        <v>0</v>
      </c>
      <c r="GD301">
        <v>0</v>
      </c>
      <c r="GE301">
        <v>0</v>
      </c>
      <c r="GF301">
        <v>0</v>
      </c>
      <c r="GG301">
        <v>0</v>
      </c>
      <c r="GH301">
        <v>0</v>
      </c>
      <c r="GI301">
        <v>0</v>
      </c>
      <c r="GJ301">
        <v>0</v>
      </c>
      <c r="GK301">
        <v>0</v>
      </c>
      <c r="GL301">
        <v>0</v>
      </c>
      <c r="GM301">
        <v>0</v>
      </c>
      <c r="GN301">
        <v>0</v>
      </c>
      <c r="GO301">
        <v>0</v>
      </c>
      <c r="GP301">
        <v>0</v>
      </c>
      <c r="GQ301">
        <v>0</v>
      </c>
      <c r="GR301">
        <v>0</v>
      </c>
      <c r="GS301">
        <v>0</v>
      </c>
      <c r="GT301">
        <v>0</v>
      </c>
      <c r="GU301">
        <v>0</v>
      </c>
      <c r="GV301">
        <v>0</v>
      </c>
      <c r="GW301">
        <v>0</v>
      </c>
      <c r="GX301">
        <v>0</v>
      </c>
      <c r="GY301">
        <v>0</v>
      </c>
      <c r="GZ301">
        <v>0</v>
      </c>
      <c r="HA301">
        <v>0</v>
      </c>
      <c r="HB301">
        <v>0</v>
      </c>
      <c r="HC301">
        <v>0</v>
      </c>
      <c r="HD301">
        <v>0</v>
      </c>
      <c r="HE301">
        <v>0</v>
      </c>
      <c r="HF301">
        <v>0</v>
      </c>
      <c r="HG301">
        <v>0</v>
      </c>
      <c r="HH301">
        <v>0</v>
      </c>
      <c r="HI301">
        <v>0</v>
      </c>
      <c r="HJ301">
        <v>0</v>
      </c>
      <c r="HK301">
        <v>0</v>
      </c>
      <c r="HL301">
        <v>0</v>
      </c>
      <c r="HM301">
        <v>0</v>
      </c>
      <c r="HN301">
        <v>0</v>
      </c>
      <c r="HO301">
        <v>0</v>
      </c>
      <c r="HP301">
        <v>0</v>
      </c>
      <c r="HQ301">
        <v>0</v>
      </c>
      <c r="HR301">
        <v>0</v>
      </c>
      <c r="HS301">
        <v>0</v>
      </c>
      <c r="HT301">
        <v>0</v>
      </c>
      <c r="HU301">
        <v>0</v>
      </c>
      <c r="HV301">
        <v>0</v>
      </c>
      <c r="HW301">
        <v>0</v>
      </c>
      <c r="HX301">
        <v>0</v>
      </c>
      <c r="HY301">
        <v>0</v>
      </c>
      <c r="HZ301">
        <v>0</v>
      </c>
      <c r="IA301">
        <v>0</v>
      </c>
      <c r="IB301">
        <v>0</v>
      </c>
      <c r="IC301">
        <v>0</v>
      </c>
      <c r="ID301">
        <v>0</v>
      </c>
      <c r="IE301">
        <v>0</v>
      </c>
      <c r="IF301">
        <v>0</v>
      </c>
      <c r="IG301">
        <v>0</v>
      </c>
      <c r="IH301">
        <v>0</v>
      </c>
      <c r="II301">
        <v>0</v>
      </c>
      <c r="IJ301">
        <v>0</v>
      </c>
      <c r="IK301">
        <v>0</v>
      </c>
    </row>
    <row r="302" spans="1:245" hidden="1">
      <c r="A302" s="340"/>
      <c r="B302" t="s">
        <v>944</v>
      </c>
      <c r="F302">
        <v>2</v>
      </c>
      <c r="H302">
        <v>14</v>
      </c>
      <c r="J302" t="str">
        <f t="shared" si="12"/>
        <v>SDH200214</v>
      </c>
      <c r="K302">
        <v>405</v>
      </c>
      <c r="M302" s="340"/>
      <c r="N302" t="s">
        <v>944</v>
      </c>
      <c r="O302">
        <v>2</v>
      </c>
      <c r="P302">
        <v>14</v>
      </c>
      <c r="Q302" s="183" t="str">
        <f t="shared" si="13"/>
        <v>SDH200214</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10000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0</v>
      </c>
      <c r="CS302">
        <v>0</v>
      </c>
      <c r="CT302">
        <v>0</v>
      </c>
      <c r="CU302">
        <v>0</v>
      </c>
      <c r="CV302">
        <v>0</v>
      </c>
      <c r="CW302">
        <v>0</v>
      </c>
      <c r="CX302">
        <v>0</v>
      </c>
      <c r="CY302">
        <v>0</v>
      </c>
      <c r="CZ302">
        <v>0</v>
      </c>
      <c r="DA302">
        <v>0</v>
      </c>
      <c r="DB302">
        <v>0</v>
      </c>
      <c r="DC302">
        <v>0</v>
      </c>
      <c r="DD302">
        <v>0</v>
      </c>
      <c r="DE302">
        <v>0</v>
      </c>
      <c r="DF302">
        <v>0</v>
      </c>
      <c r="DG302">
        <v>0</v>
      </c>
      <c r="DH302">
        <v>0</v>
      </c>
      <c r="DI302">
        <v>0</v>
      </c>
      <c r="DJ302">
        <v>0</v>
      </c>
      <c r="DK302">
        <v>0</v>
      </c>
      <c r="DL302">
        <v>0</v>
      </c>
      <c r="DM302">
        <v>0</v>
      </c>
      <c r="DN302">
        <v>0</v>
      </c>
      <c r="DO302">
        <v>0</v>
      </c>
      <c r="DP302">
        <v>0</v>
      </c>
      <c r="DQ302">
        <v>0</v>
      </c>
      <c r="DR302">
        <v>0</v>
      </c>
      <c r="DS302">
        <v>0</v>
      </c>
      <c r="DT302">
        <v>0</v>
      </c>
      <c r="DU302">
        <v>0</v>
      </c>
      <c r="DV302">
        <v>0</v>
      </c>
      <c r="DW302">
        <v>0</v>
      </c>
      <c r="DX302">
        <v>0</v>
      </c>
      <c r="DY302" s="131"/>
      <c r="DZ302" s="340"/>
      <c r="EA302" t="s">
        <v>944</v>
      </c>
      <c r="EB302">
        <v>2</v>
      </c>
      <c r="EC302">
        <v>14</v>
      </c>
      <c r="ED302" s="183" t="str">
        <f t="shared" si="14"/>
        <v>SDH200214</v>
      </c>
      <c r="EE302">
        <v>10000</v>
      </c>
      <c r="EF302">
        <v>10000</v>
      </c>
      <c r="EG302">
        <v>10000</v>
      </c>
      <c r="EH302">
        <v>10000</v>
      </c>
      <c r="EI302">
        <v>10000</v>
      </c>
      <c r="EJ302">
        <v>10000</v>
      </c>
      <c r="EK302">
        <v>10000</v>
      </c>
      <c r="EL302">
        <v>10000</v>
      </c>
      <c r="EM302">
        <v>10000</v>
      </c>
      <c r="EN302">
        <v>10000</v>
      </c>
      <c r="EO302">
        <v>10000</v>
      </c>
      <c r="EP302">
        <v>10000</v>
      </c>
      <c r="EQ302">
        <v>10000</v>
      </c>
      <c r="ER302">
        <v>10000</v>
      </c>
      <c r="ES302">
        <v>10000</v>
      </c>
      <c r="ET302">
        <v>10000</v>
      </c>
      <c r="EU302">
        <v>10000</v>
      </c>
      <c r="EV302">
        <v>10000</v>
      </c>
      <c r="EW302">
        <v>10000</v>
      </c>
      <c r="EX302">
        <v>10000</v>
      </c>
      <c r="EY302">
        <v>10000</v>
      </c>
      <c r="EZ302">
        <v>10000</v>
      </c>
      <c r="FA302">
        <v>10000</v>
      </c>
      <c r="FB302">
        <v>10000</v>
      </c>
      <c r="FC302">
        <v>10000</v>
      </c>
      <c r="FD302">
        <v>10000</v>
      </c>
      <c r="FE302">
        <v>10000</v>
      </c>
      <c r="FF302">
        <v>10000</v>
      </c>
      <c r="FG302">
        <v>10000</v>
      </c>
      <c r="FH302">
        <v>10000</v>
      </c>
      <c r="FI302">
        <v>10000</v>
      </c>
      <c r="FJ302">
        <v>10000</v>
      </c>
      <c r="FK302">
        <v>10000</v>
      </c>
      <c r="FL302">
        <v>10000</v>
      </c>
      <c r="FM302">
        <v>10000</v>
      </c>
      <c r="FN302">
        <v>0</v>
      </c>
      <c r="FO302">
        <v>0</v>
      </c>
      <c r="FP302">
        <v>0</v>
      </c>
      <c r="FQ302">
        <v>0</v>
      </c>
      <c r="FR302">
        <v>0</v>
      </c>
      <c r="FS302">
        <v>0</v>
      </c>
      <c r="FT302">
        <v>0</v>
      </c>
      <c r="FU302">
        <v>0</v>
      </c>
      <c r="FV302">
        <v>0</v>
      </c>
      <c r="FW302">
        <v>0</v>
      </c>
      <c r="FX302">
        <v>0</v>
      </c>
      <c r="FY302">
        <v>0</v>
      </c>
      <c r="FZ302">
        <v>0</v>
      </c>
      <c r="GA302">
        <v>0</v>
      </c>
      <c r="GB302">
        <v>0</v>
      </c>
      <c r="GC302">
        <v>0</v>
      </c>
      <c r="GD302">
        <v>0</v>
      </c>
      <c r="GE302">
        <v>0</v>
      </c>
      <c r="GF302">
        <v>0</v>
      </c>
      <c r="GG302">
        <v>0</v>
      </c>
      <c r="GH302">
        <v>0</v>
      </c>
      <c r="GI302">
        <v>0</v>
      </c>
      <c r="GJ302">
        <v>0</v>
      </c>
      <c r="GK302">
        <v>0</v>
      </c>
      <c r="GL302">
        <v>0</v>
      </c>
      <c r="GM302">
        <v>0</v>
      </c>
      <c r="GN302">
        <v>0</v>
      </c>
      <c r="GO302">
        <v>0</v>
      </c>
      <c r="GP302">
        <v>0</v>
      </c>
      <c r="GQ302">
        <v>0</v>
      </c>
      <c r="GR302">
        <v>0</v>
      </c>
      <c r="GS302">
        <v>0</v>
      </c>
      <c r="GT302">
        <v>0</v>
      </c>
      <c r="GU302">
        <v>0</v>
      </c>
      <c r="GV302">
        <v>0</v>
      </c>
      <c r="GW302">
        <v>0</v>
      </c>
      <c r="GX302">
        <v>0</v>
      </c>
      <c r="GY302">
        <v>0</v>
      </c>
      <c r="GZ302">
        <v>0</v>
      </c>
      <c r="HA302">
        <v>0</v>
      </c>
      <c r="HB302">
        <v>0</v>
      </c>
      <c r="HC302">
        <v>0</v>
      </c>
      <c r="HD302">
        <v>0</v>
      </c>
      <c r="HE302">
        <v>0</v>
      </c>
      <c r="HF302">
        <v>0</v>
      </c>
      <c r="HG302">
        <v>0</v>
      </c>
      <c r="HH302">
        <v>0</v>
      </c>
      <c r="HI302">
        <v>0</v>
      </c>
      <c r="HJ302">
        <v>0</v>
      </c>
      <c r="HK302">
        <v>0</v>
      </c>
      <c r="HL302">
        <v>0</v>
      </c>
      <c r="HM302">
        <v>0</v>
      </c>
      <c r="HN302">
        <v>0</v>
      </c>
      <c r="HO302">
        <v>0</v>
      </c>
      <c r="HP302">
        <v>0</v>
      </c>
      <c r="HQ302">
        <v>0</v>
      </c>
      <c r="HR302">
        <v>0</v>
      </c>
      <c r="HS302">
        <v>0</v>
      </c>
      <c r="HT302">
        <v>0</v>
      </c>
      <c r="HU302">
        <v>0</v>
      </c>
      <c r="HV302">
        <v>0</v>
      </c>
      <c r="HW302">
        <v>0</v>
      </c>
      <c r="HX302">
        <v>0</v>
      </c>
      <c r="HY302">
        <v>0</v>
      </c>
      <c r="HZ302">
        <v>0</v>
      </c>
      <c r="IA302">
        <v>0</v>
      </c>
      <c r="IB302">
        <v>0</v>
      </c>
      <c r="IC302">
        <v>0</v>
      </c>
      <c r="ID302">
        <v>0</v>
      </c>
      <c r="IE302">
        <v>0</v>
      </c>
      <c r="IF302">
        <v>0</v>
      </c>
      <c r="IG302">
        <v>0</v>
      </c>
      <c r="IH302">
        <v>0</v>
      </c>
      <c r="II302">
        <v>0</v>
      </c>
      <c r="IJ302">
        <v>0</v>
      </c>
      <c r="IK302">
        <v>0</v>
      </c>
    </row>
    <row r="303" spans="1:245" hidden="1">
      <c r="A303" s="340"/>
      <c r="B303" t="s">
        <v>944</v>
      </c>
      <c r="F303">
        <v>2</v>
      </c>
      <c r="H303">
        <v>15</v>
      </c>
      <c r="J303" t="str">
        <f t="shared" si="12"/>
        <v>SDH200215</v>
      </c>
      <c r="K303">
        <v>405</v>
      </c>
      <c r="M303" s="340"/>
      <c r="N303" t="s">
        <v>944</v>
      </c>
      <c r="O303">
        <v>2</v>
      </c>
      <c r="P303">
        <v>15</v>
      </c>
      <c r="Q303" s="183" t="str">
        <f t="shared" si="13"/>
        <v>SDH200215</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10000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0</v>
      </c>
      <c r="CS303">
        <v>0</v>
      </c>
      <c r="CT303">
        <v>0</v>
      </c>
      <c r="CU303">
        <v>0</v>
      </c>
      <c r="CV303">
        <v>0</v>
      </c>
      <c r="CW303">
        <v>0</v>
      </c>
      <c r="CX303">
        <v>0</v>
      </c>
      <c r="CY303">
        <v>0</v>
      </c>
      <c r="CZ303">
        <v>0</v>
      </c>
      <c r="DA303">
        <v>0</v>
      </c>
      <c r="DB303">
        <v>0</v>
      </c>
      <c r="DC303">
        <v>0</v>
      </c>
      <c r="DD303">
        <v>0</v>
      </c>
      <c r="DE303">
        <v>0</v>
      </c>
      <c r="DF303">
        <v>0</v>
      </c>
      <c r="DG303">
        <v>0</v>
      </c>
      <c r="DH303">
        <v>0</v>
      </c>
      <c r="DI303">
        <v>0</v>
      </c>
      <c r="DJ303">
        <v>0</v>
      </c>
      <c r="DK303">
        <v>0</v>
      </c>
      <c r="DL303">
        <v>0</v>
      </c>
      <c r="DM303">
        <v>0</v>
      </c>
      <c r="DN303">
        <v>0</v>
      </c>
      <c r="DO303">
        <v>0</v>
      </c>
      <c r="DP303">
        <v>0</v>
      </c>
      <c r="DQ303">
        <v>0</v>
      </c>
      <c r="DR303">
        <v>0</v>
      </c>
      <c r="DS303">
        <v>0</v>
      </c>
      <c r="DT303">
        <v>0</v>
      </c>
      <c r="DU303">
        <v>0</v>
      </c>
      <c r="DV303">
        <v>0</v>
      </c>
      <c r="DW303">
        <v>0</v>
      </c>
      <c r="DX303">
        <v>0</v>
      </c>
      <c r="DY303" s="131"/>
      <c r="DZ303" s="340"/>
      <c r="EA303" t="s">
        <v>944</v>
      </c>
      <c r="EB303">
        <v>2</v>
      </c>
      <c r="EC303">
        <v>15</v>
      </c>
      <c r="ED303" s="183" t="str">
        <f t="shared" si="14"/>
        <v>SDH200215</v>
      </c>
      <c r="EE303">
        <v>10000</v>
      </c>
      <c r="EF303">
        <v>10000</v>
      </c>
      <c r="EG303">
        <v>10000</v>
      </c>
      <c r="EH303">
        <v>10000</v>
      </c>
      <c r="EI303">
        <v>10000</v>
      </c>
      <c r="EJ303">
        <v>10000</v>
      </c>
      <c r="EK303">
        <v>10000</v>
      </c>
      <c r="EL303">
        <v>10000</v>
      </c>
      <c r="EM303">
        <v>10000</v>
      </c>
      <c r="EN303">
        <v>10000</v>
      </c>
      <c r="EO303">
        <v>10000</v>
      </c>
      <c r="EP303">
        <v>10000</v>
      </c>
      <c r="EQ303">
        <v>10000</v>
      </c>
      <c r="ER303">
        <v>10000</v>
      </c>
      <c r="ES303">
        <v>10000</v>
      </c>
      <c r="ET303">
        <v>10000</v>
      </c>
      <c r="EU303">
        <v>10000</v>
      </c>
      <c r="EV303">
        <v>10000</v>
      </c>
      <c r="EW303">
        <v>10000</v>
      </c>
      <c r="EX303">
        <v>10000</v>
      </c>
      <c r="EY303">
        <v>10000</v>
      </c>
      <c r="EZ303">
        <v>10000</v>
      </c>
      <c r="FA303">
        <v>10000</v>
      </c>
      <c r="FB303">
        <v>10000</v>
      </c>
      <c r="FC303">
        <v>10000</v>
      </c>
      <c r="FD303">
        <v>10000</v>
      </c>
      <c r="FE303">
        <v>10000</v>
      </c>
      <c r="FF303">
        <v>10000</v>
      </c>
      <c r="FG303">
        <v>10000</v>
      </c>
      <c r="FH303">
        <v>10000</v>
      </c>
      <c r="FI303">
        <v>10000</v>
      </c>
      <c r="FJ303">
        <v>10000</v>
      </c>
      <c r="FK303">
        <v>10000</v>
      </c>
      <c r="FL303">
        <v>10000</v>
      </c>
      <c r="FM303">
        <v>10000</v>
      </c>
      <c r="FN303">
        <v>0</v>
      </c>
      <c r="FO303">
        <v>0</v>
      </c>
      <c r="FP303">
        <v>0</v>
      </c>
      <c r="FQ303">
        <v>0</v>
      </c>
      <c r="FR303">
        <v>0</v>
      </c>
      <c r="FS303">
        <v>0</v>
      </c>
      <c r="FT303">
        <v>0</v>
      </c>
      <c r="FU303">
        <v>0</v>
      </c>
      <c r="FV303">
        <v>0</v>
      </c>
      <c r="FW303">
        <v>0</v>
      </c>
      <c r="FX303">
        <v>0</v>
      </c>
      <c r="FY303">
        <v>0</v>
      </c>
      <c r="FZ303">
        <v>0</v>
      </c>
      <c r="GA303">
        <v>0</v>
      </c>
      <c r="GB303">
        <v>0</v>
      </c>
      <c r="GC303">
        <v>0</v>
      </c>
      <c r="GD303">
        <v>0</v>
      </c>
      <c r="GE303">
        <v>0</v>
      </c>
      <c r="GF303">
        <v>0</v>
      </c>
      <c r="GG303">
        <v>0</v>
      </c>
      <c r="GH303">
        <v>0</v>
      </c>
      <c r="GI303">
        <v>0</v>
      </c>
      <c r="GJ303">
        <v>0</v>
      </c>
      <c r="GK303">
        <v>0</v>
      </c>
      <c r="GL303">
        <v>0</v>
      </c>
      <c r="GM303">
        <v>0</v>
      </c>
      <c r="GN303">
        <v>0</v>
      </c>
      <c r="GO303">
        <v>0</v>
      </c>
      <c r="GP303">
        <v>0</v>
      </c>
      <c r="GQ303">
        <v>0</v>
      </c>
      <c r="GR303">
        <v>0</v>
      </c>
      <c r="GS303">
        <v>0</v>
      </c>
      <c r="GT303">
        <v>0</v>
      </c>
      <c r="GU303">
        <v>0</v>
      </c>
      <c r="GV303">
        <v>0</v>
      </c>
      <c r="GW303">
        <v>0</v>
      </c>
      <c r="GX303">
        <v>0</v>
      </c>
      <c r="GY303">
        <v>0</v>
      </c>
      <c r="GZ303">
        <v>0</v>
      </c>
      <c r="HA303">
        <v>0</v>
      </c>
      <c r="HB303">
        <v>0</v>
      </c>
      <c r="HC303">
        <v>0</v>
      </c>
      <c r="HD303">
        <v>0</v>
      </c>
      <c r="HE303">
        <v>0</v>
      </c>
      <c r="HF303">
        <v>0</v>
      </c>
      <c r="HG303">
        <v>0</v>
      </c>
      <c r="HH303">
        <v>0</v>
      </c>
      <c r="HI303">
        <v>0</v>
      </c>
      <c r="HJ303">
        <v>0</v>
      </c>
      <c r="HK303">
        <v>0</v>
      </c>
      <c r="HL303">
        <v>0</v>
      </c>
      <c r="HM303">
        <v>0</v>
      </c>
      <c r="HN303">
        <v>0</v>
      </c>
      <c r="HO303">
        <v>0</v>
      </c>
      <c r="HP303">
        <v>0</v>
      </c>
      <c r="HQ303">
        <v>0</v>
      </c>
      <c r="HR303">
        <v>0</v>
      </c>
      <c r="HS303">
        <v>0</v>
      </c>
      <c r="HT303">
        <v>0</v>
      </c>
      <c r="HU303">
        <v>0</v>
      </c>
      <c r="HV303">
        <v>0</v>
      </c>
      <c r="HW303">
        <v>0</v>
      </c>
      <c r="HX303">
        <v>0</v>
      </c>
      <c r="HY303">
        <v>0</v>
      </c>
      <c r="HZ303">
        <v>0</v>
      </c>
      <c r="IA303">
        <v>0</v>
      </c>
      <c r="IB303">
        <v>0</v>
      </c>
      <c r="IC303">
        <v>0</v>
      </c>
      <c r="ID303">
        <v>0</v>
      </c>
      <c r="IE303">
        <v>0</v>
      </c>
      <c r="IF303">
        <v>0</v>
      </c>
      <c r="IG303">
        <v>0</v>
      </c>
      <c r="IH303">
        <v>0</v>
      </c>
      <c r="II303">
        <v>0</v>
      </c>
      <c r="IJ303">
        <v>0</v>
      </c>
      <c r="IK303">
        <v>0</v>
      </c>
    </row>
    <row r="304" spans="1:245" hidden="1">
      <c r="A304" s="340"/>
      <c r="B304" t="s">
        <v>944</v>
      </c>
      <c r="F304">
        <v>2</v>
      </c>
      <c r="H304">
        <v>16</v>
      </c>
      <c r="J304" t="str">
        <f t="shared" si="12"/>
        <v>SDH200216</v>
      </c>
      <c r="K304">
        <v>410</v>
      </c>
      <c r="M304" s="340"/>
      <c r="N304" t="s">
        <v>944</v>
      </c>
      <c r="O304">
        <v>2</v>
      </c>
      <c r="P304">
        <v>16</v>
      </c>
      <c r="Q304" s="183" t="str">
        <f t="shared" si="13"/>
        <v>SDH200216</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10000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v>0</v>
      </c>
      <c r="DK304">
        <v>0</v>
      </c>
      <c r="DL304">
        <v>0</v>
      </c>
      <c r="DM304">
        <v>0</v>
      </c>
      <c r="DN304">
        <v>0</v>
      </c>
      <c r="DO304">
        <v>0</v>
      </c>
      <c r="DP304">
        <v>0</v>
      </c>
      <c r="DQ304">
        <v>0</v>
      </c>
      <c r="DR304">
        <v>0</v>
      </c>
      <c r="DS304">
        <v>0</v>
      </c>
      <c r="DT304">
        <v>0</v>
      </c>
      <c r="DU304">
        <v>0</v>
      </c>
      <c r="DV304">
        <v>0</v>
      </c>
      <c r="DW304">
        <v>0</v>
      </c>
      <c r="DX304">
        <v>0</v>
      </c>
      <c r="DY304" s="131"/>
      <c r="DZ304" s="340"/>
      <c r="EA304" t="s">
        <v>944</v>
      </c>
      <c r="EB304">
        <v>2</v>
      </c>
      <c r="EC304">
        <v>16</v>
      </c>
      <c r="ED304" s="183" t="str">
        <f t="shared" si="14"/>
        <v>SDH200216</v>
      </c>
      <c r="EE304">
        <v>10000</v>
      </c>
      <c r="EF304">
        <v>10000</v>
      </c>
      <c r="EG304">
        <v>10000</v>
      </c>
      <c r="EH304">
        <v>10000</v>
      </c>
      <c r="EI304">
        <v>10000</v>
      </c>
      <c r="EJ304">
        <v>10000</v>
      </c>
      <c r="EK304">
        <v>10000</v>
      </c>
      <c r="EL304">
        <v>10000</v>
      </c>
      <c r="EM304">
        <v>10000</v>
      </c>
      <c r="EN304">
        <v>10000</v>
      </c>
      <c r="EO304">
        <v>10000</v>
      </c>
      <c r="EP304">
        <v>10000</v>
      </c>
      <c r="EQ304">
        <v>10000</v>
      </c>
      <c r="ER304">
        <v>10000</v>
      </c>
      <c r="ES304">
        <v>10000</v>
      </c>
      <c r="ET304">
        <v>10000</v>
      </c>
      <c r="EU304">
        <v>10000</v>
      </c>
      <c r="EV304">
        <v>10000</v>
      </c>
      <c r="EW304">
        <v>10000</v>
      </c>
      <c r="EX304">
        <v>10000</v>
      </c>
      <c r="EY304">
        <v>10000</v>
      </c>
      <c r="EZ304">
        <v>10000</v>
      </c>
      <c r="FA304">
        <v>10000</v>
      </c>
      <c r="FB304">
        <v>10000</v>
      </c>
      <c r="FC304">
        <v>10000</v>
      </c>
      <c r="FD304">
        <v>10000</v>
      </c>
      <c r="FE304">
        <v>10000</v>
      </c>
      <c r="FF304">
        <v>10000</v>
      </c>
      <c r="FG304">
        <v>10000</v>
      </c>
      <c r="FH304">
        <v>10000</v>
      </c>
      <c r="FI304">
        <v>10000</v>
      </c>
      <c r="FJ304">
        <v>10000</v>
      </c>
      <c r="FK304">
        <v>10000</v>
      </c>
      <c r="FL304">
        <v>10000</v>
      </c>
      <c r="FM304">
        <v>10000</v>
      </c>
      <c r="FN304">
        <v>0</v>
      </c>
      <c r="FO304">
        <v>0</v>
      </c>
      <c r="FP304">
        <v>0</v>
      </c>
      <c r="FQ304">
        <v>0</v>
      </c>
      <c r="FR304">
        <v>0</v>
      </c>
      <c r="FS304">
        <v>0</v>
      </c>
      <c r="FT304">
        <v>0</v>
      </c>
      <c r="FU304">
        <v>0</v>
      </c>
      <c r="FV304">
        <v>0</v>
      </c>
      <c r="FW304">
        <v>0</v>
      </c>
      <c r="FX304">
        <v>0</v>
      </c>
      <c r="FY304">
        <v>0</v>
      </c>
      <c r="FZ304">
        <v>0</v>
      </c>
      <c r="GA304">
        <v>0</v>
      </c>
      <c r="GB304">
        <v>0</v>
      </c>
      <c r="GC304">
        <v>0</v>
      </c>
      <c r="GD304">
        <v>0</v>
      </c>
      <c r="GE304">
        <v>0</v>
      </c>
      <c r="GF304">
        <v>0</v>
      </c>
      <c r="GG304">
        <v>0</v>
      </c>
      <c r="GH304">
        <v>0</v>
      </c>
      <c r="GI304">
        <v>0</v>
      </c>
      <c r="GJ304">
        <v>0</v>
      </c>
      <c r="GK304">
        <v>0</v>
      </c>
      <c r="GL304">
        <v>0</v>
      </c>
      <c r="GM304">
        <v>0</v>
      </c>
      <c r="GN304">
        <v>0</v>
      </c>
      <c r="GO304">
        <v>0</v>
      </c>
      <c r="GP304">
        <v>0</v>
      </c>
      <c r="GQ304">
        <v>0</v>
      </c>
      <c r="GR304">
        <v>0</v>
      </c>
      <c r="GS304">
        <v>0</v>
      </c>
      <c r="GT304">
        <v>0</v>
      </c>
      <c r="GU304">
        <v>0</v>
      </c>
      <c r="GV304">
        <v>0</v>
      </c>
      <c r="GW304">
        <v>0</v>
      </c>
      <c r="GX304">
        <v>0</v>
      </c>
      <c r="GY304">
        <v>0</v>
      </c>
      <c r="GZ304">
        <v>0</v>
      </c>
      <c r="HA304">
        <v>0</v>
      </c>
      <c r="HB304">
        <v>0</v>
      </c>
      <c r="HC304">
        <v>0</v>
      </c>
      <c r="HD304">
        <v>0</v>
      </c>
      <c r="HE304">
        <v>0</v>
      </c>
      <c r="HF304">
        <v>0</v>
      </c>
      <c r="HG304">
        <v>0</v>
      </c>
      <c r="HH304">
        <v>0</v>
      </c>
      <c r="HI304">
        <v>0</v>
      </c>
      <c r="HJ304">
        <v>0</v>
      </c>
      <c r="HK304">
        <v>0</v>
      </c>
      <c r="HL304">
        <v>0</v>
      </c>
      <c r="HM304">
        <v>0</v>
      </c>
      <c r="HN304">
        <v>0</v>
      </c>
      <c r="HO304">
        <v>0</v>
      </c>
      <c r="HP304">
        <v>0</v>
      </c>
      <c r="HQ304">
        <v>0</v>
      </c>
      <c r="HR304">
        <v>0</v>
      </c>
      <c r="HS304">
        <v>0</v>
      </c>
      <c r="HT304">
        <v>0</v>
      </c>
      <c r="HU304">
        <v>0</v>
      </c>
      <c r="HV304">
        <v>0</v>
      </c>
      <c r="HW304">
        <v>0</v>
      </c>
      <c r="HX304">
        <v>0</v>
      </c>
      <c r="HY304">
        <v>0</v>
      </c>
      <c r="HZ304">
        <v>0</v>
      </c>
      <c r="IA304">
        <v>0</v>
      </c>
      <c r="IB304">
        <v>0</v>
      </c>
      <c r="IC304">
        <v>0</v>
      </c>
      <c r="ID304">
        <v>0</v>
      </c>
      <c r="IE304">
        <v>0</v>
      </c>
      <c r="IF304">
        <v>0</v>
      </c>
      <c r="IG304">
        <v>0</v>
      </c>
      <c r="IH304">
        <v>0</v>
      </c>
      <c r="II304">
        <v>0</v>
      </c>
      <c r="IJ304">
        <v>0</v>
      </c>
      <c r="IK304">
        <v>0</v>
      </c>
    </row>
    <row r="305" spans="1:245" hidden="1">
      <c r="A305" s="340"/>
      <c r="B305" t="s">
        <v>944</v>
      </c>
      <c r="F305">
        <v>2</v>
      </c>
      <c r="H305">
        <v>17</v>
      </c>
      <c r="J305" t="str">
        <f t="shared" si="12"/>
        <v>SDH200217</v>
      </c>
      <c r="K305">
        <v>410</v>
      </c>
      <c r="M305" s="340"/>
      <c r="N305" t="s">
        <v>944</v>
      </c>
      <c r="O305">
        <v>2</v>
      </c>
      <c r="P305">
        <v>17</v>
      </c>
      <c r="Q305" s="183" t="str">
        <f t="shared" si="13"/>
        <v>SDH200217</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10000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0</v>
      </c>
      <c r="CX305">
        <v>0</v>
      </c>
      <c r="CY305">
        <v>0</v>
      </c>
      <c r="CZ305">
        <v>0</v>
      </c>
      <c r="DA305">
        <v>0</v>
      </c>
      <c r="DB305">
        <v>0</v>
      </c>
      <c r="DC305">
        <v>0</v>
      </c>
      <c r="DD305">
        <v>0</v>
      </c>
      <c r="DE305">
        <v>0</v>
      </c>
      <c r="DF305">
        <v>0</v>
      </c>
      <c r="DG305">
        <v>0</v>
      </c>
      <c r="DH305">
        <v>0</v>
      </c>
      <c r="DI305">
        <v>0</v>
      </c>
      <c r="DJ305">
        <v>0</v>
      </c>
      <c r="DK305">
        <v>0</v>
      </c>
      <c r="DL305">
        <v>0</v>
      </c>
      <c r="DM305">
        <v>0</v>
      </c>
      <c r="DN305">
        <v>0</v>
      </c>
      <c r="DO305">
        <v>0</v>
      </c>
      <c r="DP305">
        <v>0</v>
      </c>
      <c r="DQ305">
        <v>0</v>
      </c>
      <c r="DR305">
        <v>0</v>
      </c>
      <c r="DS305">
        <v>0</v>
      </c>
      <c r="DT305">
        <v>0</v>
      </c>
      <c r="DU305">
        <v>0</v>
      </c>
      <c r="DV305">
        <v>0</v>
      </c>
      <c r="DW305">
        <v>0</v>
      </c>
      <c r="DX305">
        <v>0</v>
      </c>
      <c r="DY305" s="131"/>
      <c r="DZ305" s="340"/>
      <c r="EA305" t="s">
        <v>944</v>
      </c>
      <c r="EB305">
        <v>2</v>
      </c>
      <c r="EC305">
        <v>17</v>
      </c>
      <c r="ED305" s="183" t="str">
        <f t="shared" si="14"/>
        <v>SDH200217</v>
      </c>
      <c r="EE305">
        <v>10000</v>
      </c>
      <c r="EF305">
        <v>10000</v>
      </c>
      <c r="EG305">
        <v>10000</v>
      </c>
      <c r="EH305">
        <v>10000</v>
      </c>
      <c r="EI305">
        <v>10000</v>
      </c>
      <c r="EJ305">
        <v>10000</v>
      </c>
      <c r="EK305">
        <v>10000</v>
      </c>
      <c r="EL305">
        <v>10000</v>
      </c>
      <c r="EM305">
        <v>10000</v>
      </c>
      <c r="EN305">
        <v>10000</v>
      </c>
      <c r="EO305">
        <v>10000</v>
      </c>
      <c r="EP305">
        <v>10000</v>
      </c>
      <c r="EQ305">
        <v>10000</v>
      </c>
      <c r="ER305">
        <v>10000</v>
      </c>
      <c r="ES305">
        <v>10000</v>
      </c>
      <c r="ET305">
        <v>10000</v>
      </c>
      <c r="EU305">
        <v>10000</v>
      </c>
      <c r="EV305">
        <v>10000</v>
      </c>
      <c r="EW305">
        <v>10000</v>
      </c>
      <c r="EX305">
        <v>10000</v>
      </c>
      <c r="EY305">
        <v>10000</v>
      </c>
      <c r="EZ305">
        <v>10000</v>
      </c>
      <c r="FA305">
        <v>10000</v>
      </c>
      <c r="FB305">
        <v>10000</v>
      </c>
      <c r="FC305">
        <v>10000</v>
      </c>
      <c r="FD305">
        <v>10000</v>
      </c>
      <c r="FE305">
        <v>10000</v>
      </c>
      <c r="FF305">
        <v>10000</v>
      </c>
      <c r="FG305">
        <v>10000</v>
      </c>
      <c r="FH305">
        <v>10000</v>
      </c>
      <c r="FI305">
        <v>10000</v>
      </c>
      <c r="FJ305">
        <v>10000</v>
      </c>
      <c r="FK305">
        <v>10000</v>
      </c>
      <c r="FL305">
        <v>10000</v>
      </c>
      <c r="FM305">
        <v>10000</v>
      </c>
      <c r="FN305">
        <v>0</v>
      </c>
      <c r="FO305">
        <v>0</v>
      </c>
      <c r="FP305">
        <v>0</v>
      </c>
      <c r="FQ305">
        <v>0</v>
      </c>
      <c r="FR305">
        <v>0</v>
      </c>
      <c r="FS305">
        <v>0</v>
      </c>
      <c r="FT305">
        <v>0</v>
      </c>
      <c r="FU305">
        <v>0</v>
      </c>
      <c r="FV305">
        <v>0</v>
      </c>
      <c r="FW305">
        <v>0</v>
      </c>
      <c r="FX305">
        <v>0</v>
      </c>
      <c r="FY305">
        <v>0</v>
      </c>
      <c r="FZ305">
        <v>0</v>
      </c>
      <c r="GA305">
        <v>0</v>
      </c>
      <c r="GB305">
        <v>0</v>
      </c>
      <c r="GC305">
        <v>0</v>
      </c>
      <c r="GD305">
        <v>0</v>
      </c>
      <c r="GE305">
        <v>0</v>
      </c>
      <c r="GF305">
        <v>0</v>
      </c>
      <c r="GG305">
        <v>0</v>
      </c>
      <c r="GH305">
        <v>0</v>
      </c>
      <c r="GI305">
        <v>0</v>
      </c>
      <c r="GJ305">
        <v>0</v>
      </c>
      <c r="GK305">
        <v>0</v>
      </c>
      <c r="GL305">
        <v>0</v>
      </c>
      <c r="GM305">
        <v>0</v>
      </c>
      <c r="GN305">
        <v>0</v>
      </c>
      <c r="GO305">
        <v>0</v>
      </c>
      <c r="GP305">
        <v>0</v>
      </c>
      <c r="GQ305">
        <v>0</v>
      </c>
      <c r="GR305">
        <v>0</v>
      </c>
      <c r="GS305">
        <v>0</v>
      </c>
      <c r="GT305">
        <v>0</v>
      </c>
      <c r="GU305">
        <v>0</v>
      </c>
      <c r="GV305">
        <v>0</v>
      </c>
      <c r="GW305">
        <v>0</v>
      </c>
      <c r="GX305">
        <v>0</v>
      </c>
      <c r="GY305">
        <v>0</v>
      </c>
      <c r="GZ305">
        <v>0</v>
      </c>
      <c r="HA305">
        <v>0</v>
      </c>
      <c r="HB305">
        <v>0</v>
      </c>
      <c r="HC305">
        <v>0</v>
      </c>
      <c r="HD305">
        <v>0</v>
      </c>
      <c r="HE305">
        <v>0</v>
      </c>
      <c r="HF305">
        <v>0</v>
      </c>
      <c r="HG305">
        <v>0</v>
      </c>
      <c r="HH305">
        <v>0</v>
      </c>
      <c r="HI305">
        <v>0</v>
      </c>
      <c r="HJ305">
        <v>0</v>
      </c>
      <c r="HK305">
        <v>0</v>
      </c>
      <c r="HL305">
        <v>0</v>
      </c>
      <c r="HM305">
        <v>0</v>
      </c>
      <c r="HN305">
        <v>0</v>
      </c>
      <c r="HO305">
        <v>0</v>
      </c>
      <c r="HP305">
        <v>0</v>
      </c>
      <c r="HQ305">
        <v>0</v>
      </c>
      <c r="HR305">
        <v>0</v>
      </c>
      <c r="HS305">
        <v>0</v>
      </c>
      <c r="HT305">
        <v>0</v>
      </c>
      <c r="HU305">
        <v>0</v>
      </c>
      <c r="HV305">
        <v>0</v>
      </c>
      <c r="HW305">
        <v>0</v>
      </c>
      <c r="HX305">
        <v>0</v>
      </c>
      <c r="HY305">
        <v>0</v>
      </c>
      <c r="HZ305">
        <v>0</v>
      </c>
      <c r="IA305">
        <v>0</v>
      </c>
      <c r="IB305">
        <v>0</v>
      </c>
      <c r="IC305">
        <v>0</v>
      </c>
      <c r="ID305">
        <v>0</v>
      </c>
      <c r="IE305">
        <v>0</v>
      </c>
      <c r="IF305">
        <v>0</v>
      </c>
      <c r="IG305">
        <v>0</v>
      </c>
      <c r="IH305">
        <v>0</v>
      </c>
      <c r="II305">
        <v>0</v>
      </c>
      <c r="IJ305">
        <v>0</v>
      </c>
      <c r="IK305">
        <v>0</v>
      </c>
    </row>
    <row r="306" spans="1:245" hidden="1">
      <c r="A306" s="340"/>
      <c r="B306" t="s">
        <v>944</v>
      </c>
      <c r="F306">
        <v>2</v>
      </c>
      <c r="H306">
        <v>18</v>
      </c>
      <c r="J306" t="str">
        <f t="shared" si="12"/>
        <v>SDH200218</v>
      </c>
      <c r="K306">
        <v>410</v>
      </c>
      <c r="M306" s="340"/>
      <c r="N306" t="s">
        <v>944</v>
      </c>
      <c r="O306">
        <v>2</v>
      </c>
      <c r="P306">
        <v>18</v>
      </c>
      <c r="Q306" s="183" t="str">
        <f t="shared" si="13"/>
        <v>SDH200218</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10000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0</v>
      </c>
      <c r="DT306">
        <v>0</v>
      </c>
      <c r="DU306">
        <v>0</v>
      </c>
      <c r="DV306">
        <v>0</v>
      </c>
      <c r="DW306">
        <v>0</v>
      </c>
      <c r="DX306">
        <v>0</v>
      </c>
      <c r="DY306" s="131"/>
      <c r="DZ306" s="340"/>
      <c r="EA306" t="s">
        <v>944</v>
      </c>
      <c r="EB306">
        <v>2</v>
      </c>
      <c r="EC306">
        <v>18</v>
      </c>
      <c r="ED306" s="183" t="str">
        <f t="shared" si="14"/>
        <v>SDH200218</v>
      </c>
      <c r="EE306">
        <v>10000</v>
      </c>
      <c r="EF306">
        <v>10000</v>
      </c>
      <c r="EG306">
        <v>10000</v>
      </c>
      <c r="EH306">
        <v>10000</v>
      </c>
      <c r="EI306">
        <v>10000</v>
      </c>
      <c r="EJ306">
        <v>10000</v>
      </c>
      <c r="EK306">
        <v>10000</v>
      </c>
      <c r="EL306">
        <v>10000</v>
      </c>
      <c r="EM306">
        <v>10000</v>
      </c>
      <c r="EN306">
        <v>10000</v>
      </c>
      <c r="EO306">
        <v>10000</v>
      </c>
      <c r="EP306">
        <v>10000</v>
      </c>
      <c r="EQ306">
        <v>10000</v>
      </c>
      <c r="ER306">
        <v>10000</v>
      </c>
      <c r="ES306">
        <v>10000</v>
      </c>
      <c r="ET306">
        <v>10000</v>
      </c>
      <c r="EU306">
        <v>10000</v>
      </c>
      <c r="EV306">
        <v>10000</v>
      </c>
      <c r="EW306">
        <v>10000</v>
      </c>
      <c r="EX306">
        <v>10000</v>
      </c>
      <c r="EY306">
        <v>10000</v>
      </c>
      <c r="EZ306">
        <v>10000</v>
      </c>
      <c r="FA306">
        <v>10000</v>
      </c>
      <c r="FB306">
        <v>10000</v>
      </c>
      <c r="FC306">
        <v>10000</v>
      </c>
      <c r="FD306">
        <v>10000</v>
      </c>
      <c r="FE306">
        <v>10000</v>
      </c>
      <c r="FF306">
        <v>10000</v>
      </c>
      <c r="FG306">
        <v>10000</v>
      </c>
      <c r="FH306">
        <v>10000</v>
      </c>
      <c r="FI306">
        <v>10000</v>
      </c>
      <c r="FJ306">
        <v>10000</v>
      </c>
      <c r="FK306">
        <v>10000</v>
      </c>
      <c r="FL306">
        <v>10000</v>
      </c>
      <c r="FM306">
        <v>10000</v>
      </c>
      <c r="FN306">
        <v>0</v>
      </c>
      <c r="FO306">
        <v>0</v>
      </c>
      <c r="FP306">
        <v>0</v>
      </c>
      <c r="FQ306">
        <v>0</v>
      </c>
      <c r="FR306">
        <v>0</v>
      </c>
      <c r="FS306">
        <v>0</v>
      </c>
      <c r="FT306">
        <v>0</v>
      </c>
      <c r="FU306">
        <v>0</v>
      </c>
      <c r="FV306">
        <v>0</v>
      </c>
      <c r="FW306">
        <v>0</v>
      </c>
      <c r="FX306">
        <v>0</v>
      </c>
      <c r="FY306">
        <v>0</v>
      </c>
      <c r="FZ306">
        <v>0</v>
      </c>
      <c r="GA306">
        <v>0</v>
      </c>
      <c r="GB306">
        <v>0</v>
      </c>
      <c r="GC306">
        <v>0</v>
      </c>
      <c r="GD306">
        <v>0</v>
      </c>
      <c r="GE306">
        <v>0</v>
      </c>
      <c r="GF306">
        <v>0</v>
      </c>
      <c r="GG306">
        <v>0</v>
      </c>
      <c r="GH306">
        <v>0</v>
      </c>
      <c r="GI306">
        <v>0</v>
      </c>
      <c r="GJ306">
        <v>0</v>
      </c>
      <c r="GK306">
        <v>0</v>
      </c>
      <c r="GL306">
        <v>0</v>
      </c>
      <c r="GM306">
        <v>0</v>
      </c>
      <c r="GN306">
        <v>0</v>
      </c>
      <c r="GO306">
        <v>0</v>
      </c>
      <c r="GP306">
        <v>0</v>
      </c>
      <c r="GQ306">
        <v>0</v>
      </c>
      <c r="GR306">
        <v>0</v>
      </c>
      <c r="GS306">
        <v>0</v>
      </c>
      <c r="GT306">
        <v>0</v>
      </c>
      <c r="GU306">
        <v>0</v>
      </c>
      <c r="GV306">
        <v>0</v>
      </c>
      <c r="GW306">
        <v>0</v>
      </c>
      <c r="GX306">
        <v>0</v>
      </c>
      <c r="GY306">
        <v>0</v>
      </c>
      <c r="GZ306">
        <v>0</v>
      </c>
      <c r="HA306">
        <v>0</v>
      </c>
      <c r="HB306">
        <v>0</v>
      </c>
      <c r="HC306">
        <v>0</v>
      </c>
      <c r="HD306">
        <v>0</v>
      </c>
      <c r="HE306">
        <v>0</v>
      </c>
      <c r="HF306">
        <v>0</v>
      </c>
      <c r="HG306">
        <v>0</v>
      </c>
      <c r="HH306">
        <v>0</v>
      </c>
      <c r="HI306">
        <v>0</v>
      </c>
      <c r="HJ306">
        <v>0</v>
      </c>
      <c r="HK306">
        <v>0</v>
      </c>
      <c r="HL306">
        <v>0</v>
      </c>
      <c r="HM306">
        <v>0</v>
      </c>
      <c r="HN306">
        <v>0</v>
      </c>
      <c r="HO306">
        <v>0</v>
      </c>
      <c r="HP306">
        <v>0</v>
      </c>
      <c r="HQ306">
        <v>0</v>
      </c>
      <c r="HR306">
        <v>0</v>
      </c>
      <c r="HS306">
        <v>0</v>
      </c>
      <c r="HT306">
        <v>0</v>
      </c>
      <c r="HU306">
        <v>0</v>
      </c>
      <c r="HV306">
        <v>0</v>
      </c>
      <c r="HW306">
        <v>0</v>
      </c>
      <c r="HX306">
        <v>0</v>
      </c>
      <c r="HY306">
        <v>0</v>
      </c>
      <c r="HZ306">
        <v>0</v>
      </c>
      <c r="IA306">
        <v>0</v>
      </c>
      <c r="IB306">
        <v>0</v>
      </c>
      <c r="IC306">
        <v>0</v>
      </c>
      <c r="ID306">
        <v>0</v>
      </c>
      <c r="IE306">
        <v>0</v>
      </c>
      <c r="IF306">
        <v>0</v>
      </c>
      <c r="IG306">
        <v>0</v>
      </c>
      <c r="IH306">
        <v>0</v>
      </c>
      <c r="II306">
        <v>0</v>
      </c>
      <c r="IJ306">
        <v>0</v>
      </c>
      <c r="IK306">
        <v>0</v>
      </c>
    </row>
    <row r="307" spans="1:245" hidden="1">
      <c r="A307" s="340"/>
      <c r="B307" t="s">
        <v>944</v>
      </c>
      <c r="F307">
        <v>2</v>
      </c>
      <c r="H307">
        <v>19</v>
      </c>
      <c r="J307" t="str">
        <f t="shared" si="12"/>
        <v>SDH200219</v>
      </c>
      <c r="K307">
        <v>410</v>
      </c>
      <c r="M307" s="340"/>
      <c r="N307" t="s">
        <v>944</v>
      </c>
      <c r="O307">
        <v>2</v>
      </c>
      <c r="P307">
        <v>19</v>
      </c>
      <c r="Q307" s="183" t="str">
        <f t="shared" si="13"/>
        <v>SDH200219</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10000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v>0</v>
      </c>
      <c r="DK307">
        <v>0</v>
      </c>
      <c r="DL307">
        <v>0</v>
      </c>
      <c r="DM307">
        <v>0</v>
      </c>
      <c r="DN307">
        <v>0</v>
      </c>
      <c r="DO307">
        <v>0</v>
      </c>
      <c r="DP307">
        <v>0</v>
      </c>
      <c r="DQ307">
        <v>0</v>
      </c>
      <c r="DR307">
        <v>0</v>
      </c>
      <c r="DS307">
        <v>0</v>
      </c>
      <c r="DT307">
        <v>0</v>
      </c>
      <c r="DU307">
        <v>0</v>
      </c>
      <c r="DV307">
        <v>0</v>
      </c>
      <c r="DW307">
        <v>0</v>
      </c>
      <c r="DX307">
        <v>0</v>
      </c>
      <c r="DY307" s="131"/>
      <c r="DZ307" s="340"/>
      <c r="EA307" t="s">
        <v>944</v>
      </c>
      <c r="EB307">
        <v>2</v>
      </c>
      <c r="EC307">
        <v>19</v>
      </c>
      <c r="ED307" s="183" t="str">
        <f t="shared" si="14"/>
        <v>SDH200219</v>
      </c>
      <c r="EE307">
        <v>10000</v>
      </c>
      <c r="EF307">
        <v>10000</v>
      </c>
      <c r="EG307">
        <v>10000</v>
      </c>
      <c r="EH307">
        <v>10000</v>
      </c>
      <c r="EI307">
        <v>10000</v>
      </c>
      <c r="EJ307">
        <v>10000</v>
      </c>
      <c r="EK307">
        <v>10000</v>
      </c>
      <c r="EL307">
        <v>10000</v>
      </c>
      <c r="EM307">
        <v>10000</v>
      </c>
      <c r="EN307">
        <v>10000</v>
      </c>
      <c r="EO307">
        <v>10000</v>
      </c>
      <c r="EP307">
        <v>10000</v>
      </c>
      <c r="EQ307">
        <v>10000</v>
      </c>
      <c r="ER307">
        <v>10000</v>
      </c>
      <c r="ES307">
        <v>10000</v>
      </c>
      <c r="ET307">
        <v>10000</v>
      </c>
      <c r="EU307">
        <v>10000</v>
      </c>
      <c r="EV307">
        <v>10000</v>
      </c>
      <c r="EW307">
        <v>10000</v>
      </c>
      <c r="EX307">
        <v>10000</v>
      </c>
      <c r="EY307">
        <v>10000</v>
      </c>
      <c r="EZ307">
        <v>10000</v>
      </c>
      <c r="FA307">
        <v>10000</v>
      </c>
      <c r="FB307">
        <v>10000</v>
      </c>
      <c r="FC307">
        <v>10000</v>
      </c>
      <c r="FD307">
        <v>10000</v>
      </c>
      <c r="FE307">
        <v>10000</v>
      </c>
      <c r="FF307">
        <v>10000</v>
      </c>
      <c r="FG307">
        <v>10000</v>
      </c>
      <c r="FH307">
        <v>10000</v>
      </c>
      <c r="FI307">
        <v>10000</v>
      </c>
      <c r="FJ307">
        <v>10000</v>
      </c>
      <c r="FK307">
        <v>10000</v>
      </c>
      <c r="FL307">
        <v>10000</v>
      </c>
      <c r="FM307">
        <v>10000</v>
      </c>
      <c r="FN307">
        <v>0</v>
      </c>
      <c r="FO307">
        <v>0</v>
      </c>
      <c r="FP307">
        <v>0</v>
      </c>
      <c r="FQ307">
        <v>0</v>
      </c>
      <c r="FR307">
        <v>0</v>
      </c>
      <c r="FS307">
        <v>0</v>
      </c>
      <c r="FT307">
        <v>0</v>
      </c>
      <c r="FU307">
        <v>0</v>
      </c>
      <c r="FV307">
        <v>0</v>
      </c>
      <c r="FW307">
        <v>0</v>
      </c>
      <c r="FX307">
        <v>0</v>
      </c>
      <c r="FY307">
        <v>0</v>
      </c>
      <c r="FZ307">
        <v>0</v>
      </c>
      <c r="GA307">
        <v>0</v>
      </c>
      <c r="GB307">
        <v>0</v>
      </c>
      <c r="GC307">
        <v>0</v>
      </c>
      <c r="GD307">
        <v>0</v>
      </c>
      <c r="GE307">
        <v>0</v>
      </c>
      <c r="GF307">
        <v>0</v>
      </c>
      <c r="GG307">
        <v>0</v>
      </c>
      <c r="GH307">
        <v>0</v>
      </c>
      <c r="GI307">
        <v>0</v>
      </c>
      <c r="GJ307">
        <v>0</v>
      </c>
      <c r="GK307">
        <v>0</v>
      </c>
      <c r="GL307">
        <v>0</v>
      </c>
      <c r="GM307">
        <v>0</v>
      </c>
      <c r="GN307">
        <v>0</v>
      </c>
      <c r="GO307">
        <v>0</v>
      </c>
      <c r="GP307">
        <v>0</v>
      </c>
      <c r="GQ307">
        <v>0</v>
      </c>
      <c r="GR307">
        <v>0</v>
      </c>
      <c r="GS307">
        <v>0</v>
      </c>
      <c r="GT307">
        <v>0</v>
      </c>
      <c r="GU307">
        <v>0</v>
      </c>
      <c r="GV307">
        <v>0</v>
      </c>
      <c r="GW307">
        <v>0</v>
      </c>
      <c r="GX307">
        <v>0</v>
      </c>
      <c r="GY307">
        <v>0</v>
      </c>
      <c r="GZ307">
        <v>0</v>
      </c>
      <c r="HA307">
        <v>0</v>
      </c>
      <c r="HB307">
        <v>0</v>
      </c>
      <c r="HC307">
        <v>0</v>
      </c>
      <c r="HD307">
        <v>0</v>
      </c>
      <c r="HE307">
        <v>0</v>
      </c>
      <c r="HF307">
        <v>0</v>
      </c>
      <c r="HG307">
        <v>0</v>
      </c>
      <c r="HH307">
        <v>0</v>
      </c>
      <c r="HI307">
        <v>0</v>
      </c>
      <c r="HJ307">
        <v>0</v>
      </c>
      <c r="HK307">
        <v>0</v>
      </c>
      <c r="HL307">
        <v>0</v>
      </c>
      <c r="HM307">
        <v>0</v>
      </c>
      <c r="HN307">
        <v>0</v>
      </c>
      <c r="HO307">
        <v>0</v>
      </c>
      <c r="HP307">
        <v>0</v>
      </c>
      <c r="HQ307">
        <v>0</v>
      </c>
      <c r="HR307">
        <v>0</v>
      </c>
      <c r="HS307">
        <v>0</v>
      </c>
      <c r="HT307">
        <v>0</v>
      </c>
      <c r="HU307">
        <v>0</v>
      </c>
      <c r="HV307">
        <v>0</v>
      </c>
      <c r="HW307">
        <v>0</v>
      </c>
      <c r="HX307">
        <v>0</v>
      </c>
      <c r="HY307">
        <v>0</v>
      </c>
      <c r="HZ307">
        <v>0</v>
      </c>
      <c r="IA307">
        <v>0</v>
      </c>
      <c r="IB307">
        <v>0</v>
      </c>
      <c r="IC307">
        <v>0</v>
      </c>
      <c r="ID307">
        <v>0</v>
      </c>
      <c r="IE307">
        <v>0</v>
      </c>
      <c r="IF307">
        <v>0</v>
      </c>
      <c r="IG307">
        <v>0</v>
      </c>
      <c r="IH307">
        <v>0</v>
      </c>
      <c r="II307">
        <v>0</v>
      </c>
      <c r="IJ307">
        <v>0</v>
      </c>
      <c r="IK307">
        <v>0</v>
      </c>
    </row>
    <row r="308" spans="1:245" hidden="1">
      <c r="A308" s="340"/>
      <c r="B308" t="s">
        <v>944</v>
      </c>
      <c r="F308">
        <v>2</v>
      </c>
      <c r="H308">
        <v>20</v>
      </c>
      <c r="J308" t="str">
        <f t="shared" si="12"/>
        <v>SDH200220</v>
      </c>
      <c r="K308">
        <v>410</v>
      </c>
      <c r="M308" s="340"/>
      <c r="N308" t="s">
        <v>944</v>
      </c>
      <c r="O308">
        <v>2</v>
      </c>
      <c r="P308">
        <v>20</v>
      </c>
      <c r="Q308" s="183" t="str">
        <f t="shared" si="13"/>
        <v>SDH200220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10000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c r="CZ308">
        <v>0</v>
      </c>
      <c r="DA308">
        <v>0</v>
      </c>
      <c r="DB308">
        <v>0</v>
      </c>
      <c r="DC308">
        <v>0</v>
      </c>
      <c r="DD308">
        <v>0</v>
      </c>
      <c r="DE308">
        <v>0</v>
      </c>
      <c r="DF308">
        <v>0</v>
      </c>
      <c r="DG308">
        <v>0</v>
      </c>
      <c r="DH308">
        <v>0</v>
      </c>
      <c r="DI308">
        <v>0</v>
      </c>
      <c r="DJ308">
        <v>0</v>
      </c>
      <c r="DK308">
        <v>0</v>
      </c>
      <c r="DL308">
        <v>0</v>
      </c>
      <c r="DM308">
        <v>0</v>
      </c>
      <c r="DN308">
        <v>0</v>
      </c>
      <c r="DO308">
        <v>0</v>
      </c>
      <c r="DP308">
        <v>0</v>
      </c>
      <c r="DQ308">
        <v>0</v>
      </c>
      <c r="DR308">
        <v>0</v>
      </c>
      <c r="DS308">
        <v>0</v>
      </c>
      <c r="DT308">
        <v>0</v>
      </c>
      <c r="DU308">
        <v>0</v>
      </c>
      <c r="DV308">
        <v>0</v>
      </c>
      <c r="DW308">
        <v>0</v>
      </c>
      <c r="DX308">
        <v>0</v>
      </c>
      <c r="DY308" s="131"/>
      <c r="DZ308" s="340"/>
      <c r="EA308" t="s">
        <v>944</v>
      </c>
      <c r="EB308">
        <v>2</v>
      </c>
      <c r="EC308">
        <v>20</v>
      </c>
      <c r="ED308" s="183" t="str">
        <f t="shared" si="14"/>
        <v>SDH200220</v>
      </c>
      <c r="EE308">
        <v>10000</v>
      </c>
      <c r="EF308">
        <v>10000</v>
      </c>
      <c r="EG308">
        <v>10000</v>
      </c>
      <c r="EH308">
        <v>10000</v>
      </c>
      <c r="EI308">
        <v>10000</v>
      </c>
      <c r="EJ308">
        <v>10000</v>
      </c>
      <c r="EK308">
        <v>10000</v>
      </c>
      <c r="EL308">
        <v>10000</v>
      </c>
      <c r="EM308">
        <v>10000</v>
      </c>
      <c r="EN308">
        <v>10000</v>
      </c>
      <c r="EO308">
        <v>10000</v>
      </c>
      <c r="EP308">
        <v>10000</v>
      </c>
      <c r="EQ308">
        <v>10000</v>
      </c>
      <c r="ER308">
        <v>10000</v>
      </c>
      <c r="ES308">
        <v>10000</v>
      </c>
      <c r="ET308">
        <v>10000</v>
      </c>
      <c r="EU308">
        <v>10000</v>
      </c>
      <c r="EV308">
        <v>10000</v>
      </c>
      <c r="EW308">
        <v>10000</v>
      </c>
      <c r="EX308">
        <v>10000</v>
      </c>
      <c r="EY308">
        <v>10000</v>
      </c>
      <c r="EZ308">
        <v>10000</v>
      </c>
      <c r="FA308">
        <v>10000</v>
      </c>
      <c r="FB308">
        <v>10000</v>
      </c>
      <c r="FC308">
        <v>10000</v>
      </c>
      <c r="FD308">
        <v>10000</v>
      </c>
      <c r="FE308">
        <v>10000</v>
      </c>
      <c r="FF308">
        <v>10000</v>
      </c>
      <c r="FG308">
        <v>10000</v>
      </c>
      <c r="FH308">
        <v>10000</v>
      </c>
      <c r="FI308">
        <v>10000</v>
      </c>
      <c r="FJ308">
        <v>10000</v>
      </c>
      <c r="FK308">
        <v>10000</v>
      </c>
      <c r="FL308">
        <v>10000</v>
      </c>
      <c r="FM308">
        <v>10000</v>
      </c>
      <c r="FN308">
        <v>0</v>
      </c>
      <c r="FO308">
        <v>0</v>
      </c>
      <c r="FP308">
        <v>0</v>
      </c>
      <c r="FQ308">
        <v>0</v>
      </c>
      <c r="FR308">
        <v>0</v>
      </c>
      <c r="FS308">
        <v>0</v>
      </c>
      <c r="FT308">
        <v>0</v>
      </c>
      <c r="FU308">
        <v>0</v>
      </c>
      <c r="FV308">
        <v>0</v>
      </c>
      <c r="FW308">
        <v>0</v>
      </c>
      <c r="FX308">
        <v>0</v>
      </c>
      <c r="FY308">
        <v>0</v>
      </c>
      <c r="FZ308">
        <v>0</v>
      </c>
      <c r="GA308">
        <v>0</v>
      </c>
      <c r="GB308">
        <v>0</v>
      </c>
      <c r="GC308">
        <v>0</v>
      </c>
      <c r="GD308">
        <v>0</v>
      </c>
      <c r="GE308">
        <v>0</v>
      </c>
      <c r="GF308">
        <v>0</v>
      </c>
      <c r="GG308">
        <v>0</v>
      </c>
      <c r="GH308">
        <v>0</v>
      </c>
      <c r="GI308">
        <v>0</v>
      </c>
      <c r="GJ308">
        <v>0</v>
      </c>
      <c r="GK308">
        <v>0</v>
      </c>
      <c r="GL308">
        <v>0</v>
      </c>
      <c r="GM308">
        <v>0</v>
      </c>
      <c r="GN308">
        <v>0</v>
      </c>
      <c r="GO308">
        <v>0</v>
      </c>
      <c r="GP308">
        <v>0</v>
      </c>
      <c r="GQ308">
        <v>0</v>
      </c>
      <c r="GR308">
        <v>0</v>
      </c>
      <c r="GS308">
        <v>0</v>
      </c>
      <c r="GT308">
        <v>0</v>
      </c>
      <c r="GU308">
        <v>0</v>
      </c>
      <c r="GV308">
        <v>0</v>
      </c>
      <c r="GW308">
        <v>0</v>
      </c>
      <c r="GX308">
        <v>0</v>
      </c>
      <c r="GY308">
        <v>0</v>
      </c>
      <c r="GZ308">
        <v>0</v>
      </c>
      <c r="HA308">
        <v>0</v>
      </c>
      <c r="HB308">
        <v>0</v>
      </c>
      <c r="HC308">
        <v>0</v>
      </c>
      <c r="HD308">
        <v>0</v>
      </c>
      <c r="HE308">
        <v>0</v>
      </c>
      <c r="HF308">
        <v>0</v>
      </c>
      <c r="HG308">
        <v>0</v>
      </c>
      <c r="HH308">
        <v>0</v>
      </c>
      <c r="HI308">
        <v>0</v>
      </c>
      <c r="HJ308">
        <v>0</v>
      </c>
      <c r="HK308">
        <v>0</v>
      </c>
      <c r="HL308">
        <v>0</v>
      </c>
      <c r="HM308">
        <v>0</v>
      </c>
      <c r="HN308">
        <v>0</v>
      </c>
      <c r="HO308">
        <v>0</v>
      </c>
      <c r="HP308">
        <v>0</v>
      </c>
      <c r="HQ308">
        <v>0</v>
      </c>
      <c r="HR308">
        <v>0</v>
      </c>
      <c r="HS308">
        <v>0</v>
      </c>
      <c r="HT308">
        <v>0</v>
      </c>
      <c r="HU308">
        <v>0</v>
      </c>
      <c r="HV308">
        <v>0</v>
      </c>
      <c r="HW308">
        <v>0</v>
      </c>
      <c r="HX308">
        <v>0</v>
      </c>
      <c r="HY308">
        <v>0</v>
      </c>
      <c r="HZ308">
        <v>0</v>
      </c>
      <c r="IA308">
        <v>0</v>
      </c>
      <c r="IB308">
        <v>0</v>
      </c>
      <c r="IC308">
        <v>0</v>
      </c>
      <c r="ID308">
        <v>0</v>
      </c>
      <c r="IE308">
        <v>0</v>
      </c>
      <c r="IF308">
        <v>0</v>
      </c>
      <c r="IG308">
        <v>0</v>
      </c>
      <c r="IH308">
        <v>0</v>
      </c>
      <c r="II308">
        <v>0</v>
      </c>
      <c r="IJ308">
        <v>0</v>
      </c>
      <c r="IK308">
        <v>0</v>
      </c>
    </row>
    <row r="309" spans="1:245" hidden="1">
      <c r="A309" s="340"/>
      <c r="B309" t="s">
        <v>944</v>
      </c>
      <c r="F309">
        <v>2</v>
      </c>
      <c r="H309">
        <v>21</v>
      </c>
      <c r="J309" t="str">
        <f t="shared" si="12"/>
        <v>SDH200221</v>
      </c>
      <c r="K309">
        <v>410</v>
      </c>
      <c r="M309" s="340"/>
      <c r="N309" t="s">
        <v>944</v>
      </c>
      <c r="O309">
        <v>2</v>
      </c>
      <c r="P309">
        <v>21</v>
      </c>
      <c r="Q309" s="183" t="str">
        <f t="shared" si="13"/>
        <v>SDH200221</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10000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0</v>
      </c>
      <c r="CZ309">
        <v>0</v>
      </c>
      <c r="DA309">
        <v>0</v>
      </c>
      <c r="DB309">
        <v>0</v>
      </c>
      <c r="DC309">
        <v>0</v>
      </c>
      <c r="DD309">
        <v>0</v>
      </c>
      <c r="DE309">
        <v>0</v>
      </c>
      <c r="DF309">
        <v>0</v>
      </c>
      <c r="DG309">
        <v>0</v>
      </c>
      <c r="DH309">
        <v>0</v>
      </c>
      <c r="DI309">
        <v>0</v>
      </c>
      <c r="DJ309">
        <v>0</v>
      </c>
      <c r="DK309">
        <v>0</v>
      </c>
      <c r="DL309">
        <v>0</v>
      </c>
      <c r="DM309">
        <v>0</v>
      </c>
      <c r="DN309">
        <v>0</v>
      </c>
      <c r="DO309">
        <v>0</v>
      </c>
      <c r="DP309">
        <v>0</v>
      </c>
      <c r="DQ309">
        <v>0</v>
      </c>
      <c r="DR309">
        <v>0</v>
      </c>
      <c r="DS309">
        <v>0</v>
      </c>
      <c r="DT309">
        <v>0</v>
      </c>
      <c r="DU309">
        <v>0</v>
      </c>
      <c r="DV309">
        <v>0</v>
      </c>
      <c r="DW309">
        <v>0</v>
      </c>
      <c r="DX309">
        <v>0</v>
      </c>
      <c r="DY309" s="131"/>
      <c r="DZ309" s="340"/>
      <c r="EA309" t="s">
        <v>944</v>
      </c>
      <c r="EB309">
        <v>2</v>
      </c>
      <c r="EC309">
        <v>21</v>
      </c>
      <c r="ED309" s="183" t="str">
        <f t="shared" si="14"/>
        <v>SDH200221</v>
      </c>
      <c r="EE309">
        <v>10000</v>
      </c>
      <c r="EF309">
        <v>10000</v>
      </c>
      <c r="EG309">
        <v>10000</v>
      </c>
      <c r="EH309">
        <v>10000</v>
      </c>
      <c r="EI309">
        <v>10000</v>
      </c>
      <c r="EJ309">
        <v>10000</v>
      </c>
      <c r="EK309">
        <v>10000</v>
      </c>
      <c r="EL309">
        <v>10000</v>
      </c>
      <c r="EM309">
        <v>10000</v>
      </c>
      <c r="EN309">
        <v>10000</v>
      </c>
      <c r="EO309">
        <v>10000</v>
      </c>
      <c r="EP309">
        <v>10000</v>
      </c>
      <c r="EQ309">
        <v>10000</v>
      </c>
      <c r="ER309">
        <v>10000</v>
      </c>
      <c r="ES309">
        <v>10000</v>
      </c>
      <c r="ET309">
        <v>10000</v>
      </c>
      <c r="EU309">
        <v>10000</v>
      </c>
      <c r="EV309">
        <v>10000</v>
      </c>
      <c r="EW309">
        <v>10000</v>
      </c>
      <c r="EX309">
        <v>10000</v>
      </c>
      <c r="EY309">
        <v>10000</v>
      </c>
      <c r="EZ309">
        <v>10000</v>
      </c>
      <c r="FA309">
        <v>10000</v>
      </c>
      <c r="FB309">
        <v>10000</v>
      </c>
      <c r="FC309">
        <v>10000</v>
      </c>
      <c r="FD309">
        <v>10000</v>
      </c>
      <c r="FE309">
        <v>10000</v>
      </c>
      <c r="FF309">
        <v>10000</v>
      </c>
      <c r="FG309">
        <v>10000</v>
      </c>
      <c r="FH309">
        <v>10000</v>
      </c>
      <c r="FI309">
        <v>10000</v>
      </c>
      <c r="FJ309">
        <v>10000</v>
      </c>
      <c r="FK309">
        <v>10000</v>
      </c>
      <c r="FL309">
        <v>10000</v>
      </c>
      <c r="FM309">
        <v>10000</v>
      </c>
      <c r="FN309">
        <v>0</v>
      </c>
      <c r="FO309">
        <v>0</v>
      </c>
      <c r="FP309">
        <v>0</v>
      </c>
      <c r="FQ309">
        <v>0</v>
      </c>
      <c r="FR309">
        <v>0</v>
      </c>
      <c r="FS309">
        <v>0</v>
      </c>
      <c r="FT309">
        <v>0</v>
      </c>
      <c r="FU309">
        <v>0</v>
      </c>
      <c r="FV309">
        <v>0</v>
      </c>
      <c r="FW309">
        <v>0</v>
      </c>
      <c r="FX309">
        <v>0</v>
      </c>
      <c r="FY309">
        <v>0</v>
      </c>
      <c r="FZ309">
        <v>0</v>
      </c>
      <c r="GA309">
        <v>0</v>
      </c>
      <c r="GB309">
        <v>0</v>
      </c>
      <c r="GC309">
        <v>0</v>
      </c>
      <c r="GD309">
        <v>0</v>
      </c>
      <c r="GE309">
        <v>0</v>
      </c>
      <c r="GF309">
        <v>0</v>
      </c>
      <c r="GG309">
        <v>0</v>
      </c>
      <c r="GH309">
        <v>0</v>
      </c>
      <c r="GI309">
        <v>0</v>
      </c>
      <c r="GJ309">
        <v>0</v>
      </c>
      <c r="GK309">
        <v>0</v>
      </c>
      <c r="GL309">
        <v>0</v>
      </c>
      <c r="GM309">
        <v>0</v>
      </c>
      <c r="GN309">
        <v>0</v>
      </c>
      <c r="GO309">
        <v>0</v>
      </c>
      <c r="GP309">
        <v>0</v>
      </c>
      <c r="GQ309">
        <v>0</v>
      </c>
      <c r="GR309">
        <v>0</v>
      </c>
      <c r="GS309">
        <v>0</v>
      </c>
      <c r="GT309">
        <v>0</v>
      </c>
      <c r="GU309">
        <v>0</v>
      </c>
      <c r="GV309">
        <v>0</v>
      </c>
      <c r="GW309">
        <v>0</v>
      </c>
      <c r="GX309">
        <v>0</v>
      </c>
      <c r="GY309">
        <v>0</v>
      </c>
      <c r="GZ309">
        <v>0</v>
      </c>
      <c r="HA309">
        <v>0</v>
      </c>
      <c r="HB309">
        <v>0</v>
      </c>
      <c r="HC309">
        <v>0</v>
      </c>
      <c r="HD309">
        <v>0</v>
      </c>
      <c r="HE309">
        <v>0</v>
      </c>
      <c r="HF309">
        <v>0</v>
      </c>
      <c r="HG309">
        <v>0</v>
      </c>
      <c r="HH309">
        <v>0</v>
      </c>
      <c r="HI309">
        <v>0</v>
      </c>
      <c r="HJ309">
        <v>0</v>
      </c>
      <c r="HK309">
        <v>0</v>
      </c>
      <c r="HL309">
        <v>0</v>
      </c>
      <c r="HM309">
        <v>0</v>
      </c>
      <c r="HN309">
        <v>0</v>
      </c>
      <c r="HO309">
        <v>0</v>
      </c>
      <c r="HP309">
        <v>0</v>
      </c>
      <c r="HQ309">
        <v>0</v>
      </c>
      <c r="HR309">
        <v>0</v>
      </c>
      <c r="HS309">
        <v>0</v>
      </c>
      <c r="HT309">
        <v>0</v>
      </c>
      <c r="HU309">
        <v>0</v>
      </c>
      <c r="HV309">
        <v>0</v>
      </c>
      <c r="HW309">
        <v>0</v>
      </c>
      <c r="HX309">
        <v>0</v>
      </c>
      <c r="HY309">
        <v>0</v>
      </c>
      <c r="HZ309">
        <v>0</v>
      </c>
      <c r="IA309">
        <v>0</v>
      </c>
      <c r="IB309">
        <v>0</v>
      </c>
      <c r="IC309">
        <v>0</v>
      </c>
      <c r="ID309">
        <v>0</v>
      </c>
      <c r="IE309">
        <v>0</v>
      </c>
      <c r="IF309">
        <v>0</v>
      </c>
      <c r="IG309">
        <v>0</v>
      </c>
      <c r="IH309">
        <v>0</v>
      </c>
      <c r="II309">
        <v>0</v>
      </c>
      <c r="IJ309">
        <v>0</v>
      </c>
      <c r="IK309">
        <v>0</v>
      </c>
    </row>
    <row r="310" spans="1:245" hidden="1">
      <c r="A310" s="340"/>
      <c r="B310" t="s">
        <v>944</v>
      </c>
      <c r="F310">
        <v>2</v>
      </c>
      <c r="H310">
        <v>22</v>
      </c>
      <c r="J310" t="str">
        <f t="shared" si="12"/>
        <v>SDH200222</v>
      </c>
      <c r="K310">
        <v>410</v>
      </c>
      <c r="M310" s="340"/>
      <c r="N310" t="s">
        <v>944</v>
      </c>
      <c r="O310">
        <v>2</v>
      </c>
      <c r="P310">
        <v>22</v>
      </c>
      <c r="Q310" s="183" t="str">
        <f t="shared" si="13"/>
        <v>SDH200222</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10000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0</v>
      </c>
      <c r="CY310">
        <v>0</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v>0</v>
      </c>
      <c r="DV310">
        <v>0</v>
      </c>
      <c r="DW310">
        <v>0</v>
      </c>
      <c r="DX310">
        <v>0</v>
      </c>
      <c r="DY310" s="131"/>
      <c r="DZ310" s="340"/>
      <c r="EA310" t="s">
        <v>944</v>
      </c>
      <c r="EB310">
        <v>2</v>
      </c>
      <c r="EC310">
        <v>22</v>
      </c>
      <c r="ED310" s="183" t="str">
        <f t="shared" si="14"/>
        <v>SDH200222</v>
      </c>
      <c r="EE310">
        <v>10000</v>
      </c>
      <c r="EF310">
        <v>10000</v>
      </c>
      <c r="EG310">
        <v>10000</v>
      </c>
      <c r="EH310">
        <v>10000</v>
      </c>
      <c r="EI310">
        <v>10000</v>
      </c>
      <c r="EJ310">
        <v>10000</v>
      </c>
      <c r="EK310">
        <v>10000</v>
      </c>
      <c r="EL310">
        <v>10000</v>
      </c>
      <c r="EM310">
        <v>10000</v>
      </c>
      <c r="EN310">
        <v>10000</v>
      </c>
      <c r="EO310">
        <v>10000</v>
      </c>
      <c r="EP310">
        <v>10000</v>
      </c>
      <c r="EQ310">
        <v>10000</v>
      </c>
      <c r="ER310">
        <v>10000</v>
      </c>
      <c r="ES310">
        <v>10000</v>
      </c>
      <c r="ET310">
        <v>10000</v>
      </c>
      <c r="EU310">
        <v>10000</v>
      </c>
      <c r="EV310">
        <v>10000</v>
      </c>
      <c r="EW310">
        <v>10000</v>
      </c>
      <c r="EX310">
        <v>10000</v>
      </c>
      <c r="EY310">
        <v>10000</v>
      </c>
      <c r="EZ310">
        <v>10000</v>
      </c>
      <c r="FA310">
        <v>10000</v>
      </c>
      <c r="FB310">
        <v>10000</v>
      </c>
      <c r="FC310">
        <v>10000</v>
      </c>
      <c r="FD310">
        <v>10000</v>
      </c>
      <c r="FE310">
        <v>10000</v>
      </c>
      <c r="FF310">
        <v>10000</v>
      </c>
      <c r="FG310">
        <v>10000</v>
      </c>
      <c r="FH310">
        <v>10000</v>
      </c>
      <c r="FI310">
        <v>10000</v>
      </c>
      <c r="FJ310">
        <v>10000</v>
      </c>
      <c r="FK310">
        <v>10000</v>
      </c>
      <c r="FL310">
        <v>10000</v>
      </c>
      <c r="FM310">
        <v>10000</v>
      </c>
      <c r="FN310">
        <v>0</v>
      </c>
      <c r="FO310">
        <v>0</v>
      </c>
      <c r="FP310">
        <v>0</v>
      </c>
      <c r="FQ310">
        <v>0</v>
      </c>
      <c r="FR310">
        <v>0</v>
      </c>
      <c r="FS310">
        <v>0</v>
      </c>
      <c r="FT310">
        <v>0</v>
      </c>
      <c r="FU310">
        <v>0</v>
      </c>
      <c r="FV310">
        <v>0</v>
      </c>
      <c r="FW310">
        <v>0</v>
      </c>
      <c r="FX310">
        <v>0</v>
      </c>
      <c r="FY310">
        <v>0</v>
      </c>
      <c r="FZ310">
        <v>0</v>
      </c>
      <c r="GA310">
        <v>0</v>
      </c>
      <c r="GB310">
        <v>0</v>
      </c>
      <c r="GC310">
        <v>0</v>
      </c>
      <c r="GD310">
        <v>0</v>
      </c>
      <c r="GE310">
        <v>0</v>
      </c>
      <c r="GF310">
        <v>0</v>
      </c>
      <c r="GG310">
        <v>0</v>
      </c>
      <c r="GH310">
        <v>0</v>
      </c>
      <c r="GI310">
        <v>0</v>
      </c>
      <c r="GJ310">
        <v>0</v>
      </c>
      <c r="GK310">
        <v>0</v>
      </c>
      <c r="GL310">
        <v>0</v>
      </c>
      <c r="GM310">
        <v>0</v>
      </c>
      <c r="GN310">
        <v>0</v>
      </c>
      <c r="GO310">
        <v>0</v>
      </c>
      <c r="GP310">
        <v>0</v>
      </c>
      <c r="GQ310">
        <v>0</v>
      </c>
      <c r="GR310">
        <v>0</v>
      </c>
      <c r="GS310">
        <v>0</v>
      </c>
      <c r="GT310">
        <v>0</v>
      </c>
      <c r="GU310">
        <v>0</v>
      </c>
      <c r="GV310">
        <v>0</v>
      </c>
      <c r="GW310">
        <v>0</v>
      </c>
      <c r="GX310">
        <v>0</v>
      </c>
      <c r="GY310">
        <v>0</v>
      </c>
      <c r="GZ310">
        <v>0</v>
      </c>
      <c r="HA310">
        <v>0</v>
      </c>
      <c r="HB310">
        <v>0</v>
      </c>
      <c r="HC310">
        <v>0</v>
      </c>
      <c r="HD310">
        <v>0</v>
      </c>
      <c r="HE310">
        <v>0</v>
      </c>
      <c r="HF310">
        <v>0</v>
      </c>
      <c r="HG310">
        <v>0</v>
      </c>
      <c r="HH310">
        <v>0</v>
      </c>
      <c r="HI310">
        <v>0</v>
      </c>
      <c r="HJ310">
        <v>0</v>
      </c>
      <c r="HK310">
        <v>0</v>
      </c>
      <c r="HL310">
        <v>0</v>
      </c>
      <c r="HM310">
        <v>0</v>
      </c>
      <c r="HN310">
        <v>0</v>
      </c>
      <c r="HO310">
        <v>0</v>
      </c>
      <c r="HP310">
        <v>0</v>
      </c>
      <c r="HQ310">
        <v>0</v>
      </c>
      <c r="HR310">
        <v>0</v>
      </c>
      <c r="HS310">
        <v>0</v>
      </c>
      <c r="HT310">
        <v>0</v>
      </c>
      <c r="HU310">
        <v>0</v>
      </c>
      <c r="HV310">
        <v>0</v>
      </c>
      <c r="HW310">
        <v>0</v>
      </c>
      <c r="HX310">
        <v>0</v>
      </c>
      <c r="HY310">
        <v>0</v>
      </c>
      <c r="HZ310">
        <v>0</v>
      </c>
      <c r="IA310">
        <v>0</v>
      </c>
      <c r="IB310">
        <v>0</v>
      </c>
      <c r="IC310">
        <v>0</v>
      </c>
      <c r="ID310">
        <v>0</v>
      </c>
      <c r="IE310">
        <v>0</v>
      </c>
      <c r="IF310">
        <v>0</v>
      </c>
      <c r="IG310">
        <v>0</v>
      </c>
      <c r="IH310">
        <v>0</v>
      </c>
      <c r="II310">
        <v>0</v>
      </c>
      <c r="IJ310">
        <v>0</v>
      </c>
      <c r="IK310">
        <v>0</v>
      </c>
    </row>
    <row r="311" spans="1:245" hidden="1">
      <c r="A311" s="340"/>
      <c r="B311" t="s">
        <v>944</v>
      </c>
      <c r="F311">
        <v>2</v>
      </c>
      <c r="H311">
        <v>23</v>
      </c>
      <c r="J311" t="str">
        <f t="shared" si="12"/>
        <v>SDH200223</v>
      </c>
      <c r="K311">
        <v>410</v>
      </c>
      <c r="M311" s="340"/>
      <c r="N311" t="s">
        <v>944</v>
      </c>
      <c r="O311">
        <v>2</v>
      </c>
      <c r="P311">
        <v>23</v>
      </c>
      <c r="Q311" s="183" t="str">
        <f t="shared" si="13"/>
        <v>SDH200223</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10000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0</v>
      </c>
      <c r="CZ311">
        <v>0</v>
      </c>
      <c r="DA311">
        <v>0</v>
      </c>
      <c r="DB311">
        <v>0</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v>0</v>
      </c>
      <c r="DV311">
        <v>0</v>
      </c>
      <c r="DW311">
        <v>0</v>
      </c>
      <c r="DX311">
        <v>0</v>
      </c>
      <c r="DY311" s="131"/>
      <c r="DZ311" s="340"/>
      <c r="EA311" t="s">
        <v>944</v>
      </c>
      <c r="EB311">
        <v>2</v>
      </c>
      <c r="EC311">
        <v>23</v>
      </c>
      <c r="ED311" s="183" t="str">
        <f t="shared" si="14"/>
        <v>SDH200223</v>
      </c>
      <c r="EE311">
        <v>10000</v>
      </c>
      <c r="EF311">
        <v>10000</v>
      </c>
      <c r="EG311">
        <v>10000</v>
      </c>
      <c r="EH311">
        <v>10000</v>
      </c>
      <c r="EI311">
        <v>10000</v>
      </c>
      <c r="EJ311">
        <v>10000</v>
      </c>
      <c r="EK311">
        <v>10000</v>
      </c>
      <c r="EL311">
        <v>10000</v>
      </c>
      <c r="EM311">
        <v>10000</v>
      </c>
      <c r="EN311">
        <v>10000</v>
      </c>
      <c r="EO311">
        <v>10000</v>
      </c>
      <c r="EP311">
        <v>10000</v>
      </c>
      <c r="EQ311">
        <v>10000</v>
      </c>
      <c r="ER311">
        <v>10000</v>
      </c>
      <c r="ES311">
        <v>10000</v>
      </c>
      <c r="ET311">
        <v>10000</v>
      </c>
      <c r="EU311">
        <v>10000</v>
      </c>
      <c r="EV311">
        <v>10000</v>
      </c>
      <c r="EW311">
        <v>10000</v>
      </c>
      <c r="EX311">
        <v>10000</v>
      </c>
      <c r="EY311">
        <v>10000</v>
      </c>
      <c r="EZ311">
        <v>10000</v>
      </c>
      <c r="FA311">
        <v>10000</v>
      </c>
      <c r="FB311">
        <v>10000</v>
      </c>
      <c r="FC311">
        <v>10000</v>
      </c>
      <c r="FD311">
        <v>10000</v>
      </c>
      <c r="FE311">
        <v>10000</v>
      </c>
      <c r="FF311">
        <v>10000</v>
      </c>
      <c r="FG311">
        <v>10000</v>
      </c>
      <c r="FH311">
        <v>10000</v>
      </c>
      <c r="FI311">
        <v>10000</v>
      </c>
      <c r="FJ311">
        <v>10000</v>
      </c>
      <c r="FK311">
        <v>10000</v>
      </c>
      <c r="FL311">
        <v>10000</v>
      </c>
      <c r="FM311">
        <v>10000</v>
      </c>
      <c r="FN311">
        <v>0</v>
      </c>
      <c r="FO311">
        <v>0</v>
      </c>
      <c r="FP311">
        <v>0</v>
      </c>
      <c r="FQ311">
        <v>0</v>
      </c>
      <c r="FR311">
        <v>0</v>
      </c>
      <c r="FS311">
        <v>0</v>
      </c>
      <c r="FT311">
        <v>0</v>
      </c>
      <c r="FU311">
        <v>0</v>
      </c>
      <c r="FV311">
        <v>0</v>
      </c>
      <c r="FW311">
        <v>0</v>
      </c>
      <c r="FX311">
        <v>0</v>
      </c>
      <c r="FY311">
        <v>0</v>
      </c>
      <c r="FZ311">
        <v>0</v>
      </c>
      <c r="GA311">
        <v>0</v>
      </c>
      <c r="GB311">
        <v>0</v>
      </c>
      <c r="GC311">
        <v>0</v>
      </c>
      <c r="GD311">
        <v>0</v>
      </c>
      <c r="GE311">
        <v>0</v>
      </c>
      <c r="GF311">
        <v>0</v>
      </c>
      <c r="GG311">
        <v>0</v>
      </c>
      <c r="GH311">
        <v>0</v>
      </c>
      <c r="GI311">
        <v>0</v>
      </c>
      <c r="GJ311">
        <v>0</v>
      </c>
      <c r="GK311">
        <v>0</v>
      </c>
      <c r="GL311">
        <v>0</v>
      </c>
      <c r="GM311">
        <v>0</v>
      </c>
      <c r="GN311">
        <v>0</v>
      </c>
      <c r="GO311">
        <v>0</v>
      </c>
      <c r="GP311">
        <v>0</v>
      </c>
      <c r="GQ311">
        <v>0</v>
      </c>
      <c r="GR311">
        <v>0</v>
      </c>
      <c r="GS311">
        <v>0</v>
      </c>
      <c r="GT311">
        <v>0</v>
      </c>
      <c r="GU311">
        <v>0</v>
      </c>
      <c r="GV311">
        <v>0</v>
      </c>
      <c r="GW311">
        <v>0</v>
      </c>
      <c r="GX311">
        <v>0</v>
      </c>
      <c r="GY311">
        <v>0</v>
      </c>
      <c r="GZ311">
        <v>0</v>
      </c>
      <c r="HA311">
        <v>0</v>
      </c>
      <c r="HB311">
        <v>0</v>
      </c>
      <c r="HC311">
        <v>0</v>
      </c>
      <c r="HD311">
        <v>0</v>
      </c>
      <c r="HE311">
        <v>0</v>
      </c>
      <c r="HF311">
        <v>0</v>
      </c>
      <c r="HG311">
        <v>0</v>
      </c>
      <c r="HH311">
        <v>0</v>
      </c>
      <c r="HI311">
        <v>0</v>
      </c>
      <c r="HJ311">
        <v>0</v>
      </c>
      <c r="HK311">
        <v>0</v>
      </c>
      <c r="HL311">
        <v>0</v>
      </c>
      <c r="HM311">
        <v>0</v>
      </c>
      <c r="HN311">
        <v>0</v>
      </c>
      <c r="HO311">
        <v>0</v>
      </c>
      <c r="HP311">
        <v>0</v>
      </c>
      <c r="HQ311">
        <v>0</v>
      </c>
      <c r="HR311">
        <v>0</v>
      </c>
      <c r="HS311">
        <v>0</v>
      </c>
      <c r="HT311">
        <v>0</v>
      </c>
      <c r="HU311">
        <v>0</v>
      </c>
      <c r="HV311">
        <v>0</v>
      </c>
      <c r="HW311">
        <v>0</v>
      </c>
      <c r="HX311">
        <v>0</v>
      </c>
      <c r="HY311">
        <v>0</v>
      </c>
      <c r="HZ311">
        <v>0</v>
      </c>
      <c r="IA311">
        <v>0</v>
      </c>
      <c r="IB311">
        <v>0</v>
      </c>
      <c r="IC311">
        <v>0</v>
      </c>
      <c r="ID311">
        <v>0</v>
      </c>
      <c r="IE311">
        <v>0</v>
      </c>
      <c r="IF311">
        <v>0</v>
      </c>
      <c r="IG311">
        <v>0</v>
      </c>
      <c r="IH311">
        <v>0</v>
      </c>
      <c r="II311">
        <v>0</v>
      </c>
      <c r="IJ311">
        <v>0</v>
      </c>
      <c r="IK311">
        <v>0</v>
      </c>
    </row>
    <row r="312" spans="1:245" hidden="1">
      <c r="A312" s="340"/>
      <c r="B312" t="s">
        <v>944</v>
      </c>
      <c r="F312">
        <v>2</v>
      </c>
      <c r="H312">
        <v>24</v>
      </c>
      <c r="J312" t="str">
        <f t="shared" si="12"/>
        <v>SDH200224</v>
      </c>
      <c r="K312">
        <v>415</v>
      </c>
      <c r="M312" s="340"/>
      <c r="N312" t="s">
        <v>944</v>
      </c>
      <c r="O312">
        <v>2</v>
      </c>
      <c r="P312">
        <v>24</v>
      </c>
      <c r="Q312" s="183" t="str">
        <f t="shared" si="13"/>
        <v>SDH200224</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10000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c r="CT312">
        <v>0</v>
      </c>
      <c r="CU312">
        <v>0</v>
      </c>
      <c r="CV312">
        <v>0</v>
      </c>
      <c r="CW312">
        <v>0</v>
      </c>
      <c r="CX312">
        <v>0</v>
      </c>
      <c r="CY312">
        <v>0</v>
      </c>
      <c r="CZ312">
        <v>0</v>
      </c>
      <c r="DA312">
        <v>0</v>
      </c>
      <c r="DB312">
        <v>0</v>
      </c>
      <c r="DC312">
        <v>0</v>
      </c>
      <c r="DD312">
        <v>0</v>
      </c>
      <c r="DE312">
        <v>0</v>
      </c>
      <c r="DF312">
        <v>0</v>
      </c>
      <c r="DG312">
        <v>0</v>
      </c>
      <c r="DH312">
        <v>0</v>
      </c>
      <c r="DI312">
        <v>0</v>
      </c>
      <c r="DJ312">
        <v>0</v>
      </c>
      <c r="DK312">
        <v>0</v>
      </c>
      <c r="DL312">
        <v>0</v>
      </c>
      <c r="DM312">
        <v>0</v>
      </c>
      <c r="DN312">
        <v>0</v>
      </c>
      <c r="DO312">
        <v>0</v>
      </c>
      <c r="DP312">
        <v>0</v>
      </c>
      <c r="DQ312">
        <v>0</v>
      </c>
      <c r="DR312">
        <v>0</v>
      </c>
      <c r="DS312">
        <v>0</v>
      </c>
      <c r="DT312">
        <v>0</v>
      </c>
      <c r="DU312">
        <v>0</v>
      </c>
      <c r="DV312">
        <v>0</v>
      </c>
      <c r="DW312">
        <v>0</v>
      </c>
      <c r="DX312">
        <v>0</v>
      </c>
      <c r="DY312" s="131"/>
      <c r="DZ312" s="340"/>
      <c r="EA312" t="s">
        <v>944</v>
      </c>
      <c r="EB312">
        <v>2</v>
      </c>
      <c r="EC312">
        <v>24</v>
      </c>
      <c r="ED312" s="183" t="str">
        <f t="shared" si="14"/>
        <v>SDH200224</v>
      </c>
      <c r="EE312">
        <v>10000</v>
      </c>
      <c r="EF312">
        <v>10000</v>
      </c>
      <c r="EG312">
        <v>10000</v>
      </c>
      <c r="EH312">
        <v>10000</v>
      </c>
      <c r="EI312">
        <v>10000</v>
      </c>
      <c r="EJ312">
        <v>10000</v>
      </c>
      <c r="EK312">
        <v>10000</v>
      </c>
      <c r="EL312">
        <v>10000</v>
      </c>
      <c r="EM312">
        <v>10000</v>
      </c>
      <c r="EN312">
        <v>10000</v>
      </c>
      <c r="EO312">
        <v>10000</v>
      </c>
      <c r="EP312">
        <v>10000</v>
      </c>
      <c r="EQ312">
        <v>10000</v>
      </c>
      <c r="ER312">
        <v>10000</v>
      </c>
      <c r="ES312">
        <v>10000</v>
      </c>
      <c r="ET312">
        <v>10000</v>
      </c>
      <c r="EU312">
        <v>10000</v>
      </c>
      <c r="EV312">
        <v>10000</v>
      </c>
      <c r="EW312">
        <v>10000</v>
      </c>
      <c r="EX312">
        <v>10000</v>
      </c>
      <c r="EY312">
        <v>10000</v>
      </c>
      <c r="EZ312">
        <v>10000</v>
      </c>
      <c r="FA312">
        <v>10000</v>
      </c>
      <c r="FB312">
        <v>10000</v>
      </c>
      <c r="FC312">
        <v>10000</v>
      </c>
      <c r="FD312">
        <v>10000</v>
      </c>
      <c r="FE312">
        <v>10000</v>
      </c>
      <c r="FF312">
        <v>10000</v>
      </c>
      <c r="FG312">
        <v>10000</v>
      </c>
      <c r="FH312">
        <v>10000</v>
      </c>
      <c r="FI312">
        <v>10000</v>
      </c>
      <c r="FJ312">
        <v>10000</v>
      </c>
      <c r="FK312">
        <v>10000</v>
      </c>
      <c r="FL312">
        <v>10000</v>
      </c>
      <c r="FM312">
        <v>10000</v>
      </c>
      <c r="FN312">
        <v>0</v>
      </c>
      <c r="FO312">
        <v>0</v>
      </c>
      <c r="FP312">
        <v>0</v>
      </c>
      <c r="FQ312">
        <v>0</v>
      </c>
      <c r="FR312">
        <v>0</v>
      </c>
      <c r="FS312">
        <v>0</v>
      </c>
      <c r="FT312">
        <v>0</v>
      </c>
      <c r="FU312">
        <v>0</v>
      </c>
      <c r="FV312">
        <v>0</v>
      </c>
      <c r="FW312">
        <v>0</v>
      </c>
      <c r="FX312">
        <v>0</v>
      </c>
      <c r="FY312">
        <v>0</v>
      </c>
      <c r="FZ312">
        <v>0</v>
      </c>
      <c r="GA312">
        <v>0</v>
      </c>
      <c r="GB312">
        <v>0</v>
      </c>
      <c r="GC312">
        <v>0</v>
      </c>
      <c r="GD312">
        <v>0</v>
      </c>
      <c r="GE312">
        <v>0</v>
      </c>
      <c r="GF312">
        <v>0</v>
      </c>
      <c r="GG312">
        <v>0</v>
      </c>
      <c r="GH312">
        <v>0</v>
      </c>
      <c r="GI312">
        <v>0</v>
      </c>
      <c r="GJ312">
        <v>0</v>
      </c>
      <c r="GK312">
        <v>0</v>
      </c>
      <c r="GL312">
        <v>0</v>
      </c>
      <c r="GM312">
        <v>0</v>
      </c>
      <c r="GN312">
        <v>0</v>
      </c>
      <c r="GO312">
        <v>0</v>
      </c>
      <c r="GP312">
        <v>0</v>
      </c>
      <c r="GQ312">
        <v>0</v>
      </c>
      <c r="GR312">
        <v>0</v>
      </c>
      <c r="GS312">
        <v>0</v>
      </c>
      <c r="GT312">
        <v>0</v>
      </c>
      <c r="GU312">
        <v>0</v>
      </c>
      <c r="GV312">
        <v>0</v>
      </c>
      <c r="GW312">
        <v>0</v>
      </c>
      <c r="GX312">
        <v>0</v>
      </c>
      <c r="GY312">
        <v>0</v>
      </c>
      <c r="GZ312">
        <v>0</v>
      </c>
      <c r="HA312">
        <v>0</v>
      </c>
      <c r="HB312">
        <v>0</v>
      </c>
      <c r="HC312">
        <v>0</v>
      </c>
      <c r="HD312">
        <v>0</v>
      </c>
      <c r="HE312">
        <v>0</v>
      </c>
      <c r="HF312">
        <v>0</v>
      </c>
      <c r="HG312">
        <v>0</v>
      </c>
      <c r="HH312">
        <v>0</v>
      </c>
      <c r="HI312">
        <v>0</v>
      </c>
      <c r="HJ312">
        <v>0</v>
      </c>
      <c r="HK312">
        <v>0</v>
      </c>
      <c r="HL312">
        <v>0</v>
      </c>
      <c r="HM312">
        <v>0</v>
      </c>
      <c r="HN312">
        <v>0</v>
      </c>
      <c r="HO312">
        <v>0</v>
      </c>
      <c r="HP312">
        <v>0</v>
      </c>
      <c r="HQ312">
        <v>0</v>
      </c>
      <c r="HR312">
        <v>0</v>
      </c>
      <c r="HS312">
        <v>0</v>
      </c>
      <c r="HT312">
        <v>0</v>
      </c>
      <c r="HU312">
        <v>0</v>
      </c>
      <c r="HV312">
        <v>0</v>
      </c>
      <c r="HW312">
        <v>0</v>
      </c>
      <c r="HX312">
        <v>0</v>
      </c>
      <c r="HY312">
        <v>0</v>
      </c>
      <c r="HZ312">
        <v>0</v>
      </c>
      <c r="IA312">
        <v>0</v>
      </c>
      <c r="IB312">
        <v>0</v>
      </c>
      <c r="IC312">
        <v>0</v>
      </c>
      <c r="ID312">
        <v>0</v>
      </c>
      <c r="IE312">
        <v>0</v>
      </c>
      <c r="IF312">
        <v>0</v>
      </c>
      <c r="IG312">
        <v>0</v>
      </c>
      <c r="IH312">
        <v>0</v>
      </c>
      <c r="II312">
        <v>0</v>
      </c>
      <c r="IJ312">
        <v>0</v>
      </c>
      <c r="IK312">
        <v>0</v>
      </c>
    </row>
    <row r="313" spans="1:245" hidden="1">
      <c r="A313" s="340"/>
      <c r="B313" t="s">
        <v>944</v>
      </c>
      <c r="F313">
        <v>2</v>
      </c>
      <c r="H313">
        <v>25</v>
      </c>
      <c r="J313" t="str">
        <f t="shared" si="12"/>
        <v>SDH200225</v>
      </c>
      <c r="K313">
        <v>415</v>
      </c>
      <c r="M313" s="340"/>
      <c r="N313" t="s">
        <v>944</v>
      </c>
      <c r="O313">
        <v>2</v>
      </c>
      <c r="P313">
        <v>25</v>
      </c>
      <c r="Q313" s="183" t="str">
        <f t="shared" si="13"/>
        <v>SDH200225</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10000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c r="CZ313">
        <v>0</v>
      </c>
      <c r="DA313">
        <v>0</v>
      </c>
      <c r="DB313">
        <v>0</v>
      </c>
      <c r="DC313">
        <v>0</v>
      </c>
      <c r="DD313">
        <v>0</v>
      </c>
      <c r="DE313">
        <v>0</v>
      </c>
      <c r="DF313">
        <v>0</v>
      </c>
      <c r="DG313">
        <v>0</v>
      </c>
      <c r="DH313">
        <v>0</v>
      </c>
      <c r="DI313">
        <v>0</v>
      </c>
      <c r="DJ313">
        <v>0</v>
      </c>
      <c r="DK313">
        <v>0</v>
      </c>
      <c r="DL313">
        <v>0</v>
      </c>
      <c r="DM313">
        <v>0</v>
      </c>
      <c r="DN313">
        <v>0</v>
      </c>
      <c r="DO313">
        <v>0</v>
      </c>
      <c r="DP313">
        <v>0</v>
      </c>
      <c r="DQ313">
        <v>0</v>
      </c>
      <c r="DR313">
        <v>0</v>
      </c>
      <c r="DS313">
        <v>0</v>
      </c>
      <c r="DT313">
        <v>0</v>
      </c>
      <c r="DU313">
        <v>0</v>
      </c>
      <c r="DV313">
        <v>0</v>
      </c>
      <c r="DW313">
        <v>0</v>
      </c>
      <c r="DX313">
        <v>0</v>
      </c>
      <c r="DY313" s="131"/>
      <c r="DZ313" s="340"/>
      <c r="EA313" t="s">
        <v>944</v>
      </c>
      <c r="EB313">
        <v>2</v>
      </c>
      <c r="EC313">
        <v>25</v>
      </c>
      <c r="ED313" s="183" t="str">
        <f t="shared" si="14"/>
        <v>SDH200225</v>
      </c>
      <c r="EE313">
        <v>10000</v>
      </c>
      <c r="EF313">
        <v>10000</v>
      </c>
      <c r="EG313">
        <v>10000</v>
      </c>
      <c r="EH313">
        <v>10000</v>
      </c>
      <c r="EI313">
        <v>10000</v>
      </c>
      <c r="EJ313">
        <v>10000</v>
      </c>
      <c r="EK313">
        <v>10000</v>
      </c>
      <c r="EL313">
        <v>10000</v>
      </c>
      <c r="EM313">
        <v>10000</v>
      </c>
      <c r="EN313">
        <v>10000</v>
      </c>
      <c r="EO313">
        <v>10000</v>
      </c>
      <c r="EP313">
        <v>10000</v>
      </c>
      <c r="EQ313">
        <v>10000</v>
      </c>
      <c r="ER313">
        <v>10000</v>
      </c>
      <c r="ES313">
        <v>10000</v>
      </c>
      <c r="ET313">
        <v>10000</v>
      </c>
      <c r="EU313">
        <v>10000</v>
      </c>
      <c r="EV313">
        <v>10000</v>
      </c>
      <c r="EW313">
        <v>10000</v>
      </c>
      <c r="EX313">
        <v>10000</v>
      </c>
      <c r="EY313">
        <v>10000</v>
      </c>
      <c r="EZ313">
        <v>10000</v>
      </c>
      <c r="FA313">
        <v>10000</v>
      </c>
      <c r="FB313">
        <v>10000</v>
      </c>
      <c r="FC313">
        <v>10000</v>
      </c>
      <c r="FD313">
        <v>10000</v>
      </c>
      <c r="FE313">
        <v>10000</v>
      </c>
      <c r="FF313">
        <v>10000</v>
      </c>
      <c r="FG313">
        <v>10000</v>
      </c>
      <c r="FH313">
        <v>10000</v>
      </c>
      <c r="FI313">
        <v>10000</v>
      </c>
      <c r="FJ313">
        <v>10000</v>
      </c>
      <c r="FK313">
        <v>10000</v>
      </c>
      <c r="FL313">
        <v>10000</v>
      </c>
      <c r="FM313">
        <v>10000</v>
      </c>
      <c r="FN313">
        <v>0</v>
      </c>
      <c r="FO313">
        <v>0</v>
      </c>
      <c r="FP313">
        <v>0</v>
      </c>
      <c r="FQ313">
        <v>0</v>
      </c>
      <c r="FR313">
        <v>0</v>
      </c>
      <c r="FS313">
        <v>0</v>
      </c>
      <c r="FT313">
        <v>0</v>
      </c>
      <c r="FU313">
        <v>0</v>
      </c>
      <c r="FV313">
        <v>0</v>
      </c>
      <c r="FW313">
        <v>0</v>
      </c>
      <c r="FX313">
        <v>0</v>
      </c>
      <c r="FY313">
        <v>0</v>
      </c>
      <c r="FZ313">
        <v>0</v>
      </c>
      <c r="GA313">
        <v>0</v>
      </c>
      <c r="GB313">
        <v>0</v>
      </c>
      <c r="GC313">
        <v>0</v>
      </c>
      <c r="GD313">
        <v>0</v>
      </c>
      <c r="GE313">
        <v>0</v>
      </c>
      <c r="GF313">
        <v>0</v>
      </c>
      <c r="GG313">
        <v>0</v>
      </c>
      <c r="GH313">
        <v>0</v>
      </c>
      <c r="GI313">
        <v>0</v>
      </c>
      <c r="GJ313">
        <v>0</v>
      </c>
      <c r="GK313">
        <v>0</v>
      </c>
      <c r="GL313">
        <v>0</v>
      </c>
      <c r="GM313">
        <v>0</v>
      </c>
      <c r="GN313">
        <v>0</v>
      </c>
      <c r="GO313">
        <v>0</v>
      </c>
      <c r="GP313">
        <v>0</v>
      </c>
      <c r="GQ313">
        <v>0</v>
      </c>
      <c r="GR313">
        <v>0</v>
      </c>
      <c r="GS313">
        <v>0</v>
      </c>
      <c r="GT313">
        <v>0</v>
      </c>
      <c r="GU313">
        <v>0</v>
      </c>
      <c r="GV313">
        <v>0</v>
      </c>
      <c r="GW313">
        <v>0</v>
      </c>
      <c r="GX313">
        <v>0</v>
      </c>
      <c r="GY313">
        <v>0</v>
      </c>
      <c r="GZ313">
        <v>0</v>
      </c>
      <c r="HA313">
        <v>0</v>
      </c>
      <c r="HB313">
        <v>0</v>
      </c>
      <c r="HC313">
        <v>0</v>
      </c>
      <c r="HD313">
        <v>0</v>
      </c>
      <c r="HE313">
        <v>0</v>
      </c>
      <c r="HF313">
        <v>0</v>
      </c>
      <c r="HG313">
        <v>0</v>
      </c>
      <c r="HH313">
        <v>0</v>
      </c>
      <c r="HI313">
        <v>0</v>
      </c>
      <c r="HJ313">
        <v>0</v>
      </c>
      <c r="HK313">
        <v>0</v>
      </c>
      <c r="HL313">
        <v>0</v>
      </c>
      <c r="HM313">
        <v>0</v>
      </c>
      <c r="HN313">
        <v>0</v>
      </c>
      <c r="HO313">
        <v>0</v>
      </c>
      <c r="HP313">
        <v>0</v>
      </c>
      <c r="HQ313">
        <v>0</v>
      </c>
      <c r="HR313">
        <v>0</v>
      </c>
      <c r="HS313">
        <v>0</v>
      </c>
      <c r="HT313">
        <v>0</v>
      </c>
      <c r="HU313">
        <v>0</v>
      </c>
      <c r="HV313">
        <v>0</v>
      </c>
      <c r="HW313">
        <v>0</v>
      </c>
      <c r="HX313">
        <v>0</v>
      </c>
      <c r="HY313">
        <v>0</v>
      </c>
      <c r="HZ313">
        <v>0</v>
      </c>
      <c r="IA313">
        <v>0</v>
      </c>
      <c r="IB313">
        <v>0</v>
      </c>
      <c r="IC313">
        <v>0</v>
      </c>
      <c r="ID313">
        <v>0</v>
      </c>
      <c r="IE313">
        <v>0</v>
      </c>
      <c r="IF313">
        <v>0</v>
      </c>
      <c r="IG313">
        <v>0</v>
      </c>
      <c r="IH313">
        <v>0</v>
      </c>
      <c r="II313">
        <v>0</v>
      </c>
      <c r="IJ313">
        <v>0</v>
      </c>
      <c r="IK313">
        <v>0</v>
      </c>
    </row>
    <row r="314" spans="1:245" hidden="1">
      <c r="A314" s="340"/>
      <c r="B314" t="s">
        <v>944</v>
      </c>
      <c r="F314">
        <v>2</v>
      </c>
      <c r="H314">
        <v>26</v>
      </c>
      <c r="J314" t="str">
        <f t="shared" si="12"/>
        <v>SDH200226</v>
      </c>
      <c r="K314">
        <v>420</v>
      </c>
      <c r="M314" s="340"/>
      <c r="N314" t="s">
        <v>944</v>
      </c>
      <c r="O314">
        <v>2</v>
      </c>
      <c r="P314">
        <v>26</v>
      </c>
      <c r="Q314" s="183" t="str">
        <f t="shared" si="13"/>
        <v>SDH200226</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0</v>
      </c>
      <c r="AZ314">
        <v>10000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0</v>
      </c>
      <c r="CY314">
        <v>0</v>
      </c>
      <c r="CZ314">
        <v>0</v>
      </c>
      <c r="DA314">
        <v>0</v>
      </c>
      <c r="DB314">
        <v>0</v>
      </c>
      <c r="DC314">
        <v>0</v>
      </c>
      <c r="DD314">
        <v>0</v>
      </c>
      <c r="DE314">
        <v>0</v>
      </c>
      <c r="DF314">
        <v>0</v>
      </c>
      <c r="DG314">
        <v>0</v>
      </c>
      <c r="DH314">
        <v>0</v>
      </c>
      <c r="DI314">
        <v>0</v>
      </c>
      <c r="DJ314">
        <v>0</v>
      </c>
      <c r="DK314">
        <v>0</v>
      </c>
      <c r="DL314">
        <v>0</v>
      </c>
      <c r="DM314">
        <v>0</v>
      </c>
      <c r="DN314">
        <v>0</v>
      </c>
      <c r="DO314">
        <v>0</v>
      </c>
      <c r="DP314">
        <v>0</v>
      </c>
      <c r="DQ314">
        <v>0</v>
      </c>
      <c r="DR314">
        <v>0</v>
      </c>
      <c r="DS314">
        <v>0</v>
      </c>
      <c r="DT314">
        <v>0</v>
      </c>
      <c r="DU314">
        <v>0</v>
      </c>
      <c r="DV314">
        <v>0</v>
      </c>
      <c r="DW314">
        <v>0</v>
      </c>
      <c r="DX314">
        <v>0</v>
      </c>
      <c r="DY314" s="131"/>
      <c r="DZ314" s="340"/>
      <c r="EA314" t="s">
        <v>944</v>
      </c>
      <c r="EB314">
        <v>2</v>
      </c>
      <c r="EC314">
        <v>26</v>
      </c>
      <c r="ED314" s="183" t="str">
        <f t="shared" si="14"/>
        <v>SDH200226</v>
      </c>
      <c r="EE314">
        <v>10000</v>
      </c>
      <c r="EF314">
        <v>10000</v>
      </c>
      <c r="EG314">
        <v>10000</v>
      </c>
      <c r="EH314">
        <v>10000</v>
      </c>
      <c r="EI314">
        <v>10000</v>
      </c>
      <c r="EJ314">
        <v>10000</v>
      </c>
      <c r="EK314">
        <v>10000</v>
      </c>
      <c r="EL314">
        <v>10000</v>
      </c>
      <c r="EM314">
        <v>10000</v>
      </c>
      <c r="EN314">
        <v>10000</v>
      </c>
      <c r="EO314">
        <v>10000</v>
      </c>
      <c r="EP314">
        <v>10000</v>
      </c>
      <c r="EQ314">
        <v>10000</v>
      </c>
      <c r="ER314">
        <v>10000</v>
      </c>
      <c r="ES314">
        <v>10000</v>
      </c>
      <c r="ET314">
        <v>10000</v>
      </c>
      <c r="EU314">
        <v>10000</v>
      </c>
      <c r="EV314">
        <v>10000</v>
      </c>
      <c r="EW314">
        <v>10000</v>
      </c>
      <c r="EX314">
        <v>10000</v>
      </c>
      <c r="EY314">
        <v>10000</v>
      </c>
      <c r="EZ314">
        <v>10000</v>
      </c>
      <c r="FA314">
        <v>10000</v>
      </c>
      <c r="FB314">
        <v>10000</v>
      </c>
      <c r="FC314">
        <v>10000</v>
      </c>
      <c r="FD314">
        <v>10000</v>
      </c>
      <c r="FE314">
        <v>10000</v>
      </c>
      <c r="FF314">
        <v>10000</v>
      </c>
      <c r="FG314">
        <v>10000</v>
      </c>
      <c r="FH314">
        <v>10000</v>
      </c>
      <c r="FI314">
        <v>10000</v>
      </c>
      <c r="FJ314">
        <v>10000</v>
      </c>
      <c r="FK314">
        <v>10000</v>
      </c>
      <c r="FL314">
        <v>10000</v>
      </c>
      <c r="FM314">
        <v>10000</v>
      </c>
      <c r="FN314">
        <v>0</v>
      </c>
      <c r="FO314">
        <v>0</v>
      </c>
      <c r="FP314">
        <v>0</v>
      </c>
      <c r="FQ314">
        <v>0</v>
      </c>
      <c r="FR314">
        <v>0</v>
      </c>
      <c r="FS314">
        <v>0</v>
      </c>
      <c r="FT314">
        <v>0</v>
      </c>
      <c r="FU314">
        <v>0</v>
      </c>
      <c r="FV314">
        <v>0</v>
      </c>
      <c r="FW314">
        <v>0</v>
      </c>
      <c r="FX314">
        <v>0</v>
      </c>
      <c r="FY314">
        <v>0</v>
      </c>
      <c r="FZ314">
        <v>0</v>
      </c>
      <c r="GA314">
        <v>0</v>
      </c>
      <c r="GB314">
        <v>0</v>
      </c>
      <c r="GC314">
        <v>0</v>
      </c>
      <c r="GD314">
        <v>0</v>
      </c>
      <c r="GE314">
        <v>0</v>
      </c>
      <c r="GF314">
        <v>0</v>
      </c>
      <c r="GG314">
        <v>0</v>
      </c>
      <c r="GH314">
        <v>0</v>
      </c>
      <c r="GI314">
        <v>0</v>
      </c>
      <c r="GJ314">
        <v>0</v>
      </c>
      <c r="GK314">
        <v>0</v>
      </c>
      <c r="GL314">
        <v>0</v>
      </c>
      <c r="GM314">
        <v>0</v>
      </c>
      <c r="GN314">
        <v>0</v>
      </c>
      <c r="GO314">
        <v>0</v>
      </c>
      <c r="GP314">
        <v>0</v>
      </c>
      <c r="GQ314">
        <v>0</v>
      </c>
      <c r="GR314">
        <v>0</v>
      </c>
      <c r="GS314">
        <v>0</v>
      </c>
      <c r="GT314">
        <v>0</v>
      </c>
      <c r="GU314">
        <v>0</v>
      </c>
      <c r="GV314">
        <v>0</v>
      </c>
      <c r="GW314">
        <v>0</v>
      </c>
      <c r="GX314">
        <v>0</v>
      </c>
      <c r="GY314">
        <v>0</v>
      </c>
      <c r="GZ314">
        <v>0</v>
      </c>
      <c r="HA314">
        <v>0</v>
      </c>
      <c r="HB314">
        <v>0</v>
      </c>
      <c r="HC314">
        <v>0</v>
      </c>
      <c r="HD314">
        <v>0</v>
      </c>
      <c r="HE314">
        <v>0</v>
      </c>
      <c r="HF314">
        <v>0</v>
      </c>
      <c r="HG314">
        <v>0</v>
      </c>
      <c r="HH314">
        <v>0</v>
      </c>
      <c r="HI314">
        <v>0</v>
      </c>
      <c r="HJ314">
        <v>0</v>
      </c>
      <c r="HK314">
        <v>0</v>
      </c>
      <c r="HL314">
        <v>0</v>
      </c>
      <c r="HM314">
        <v>0</v>
      </c>
      <c r="HN314">
        <v>0</v>
      </c>
      <c r="HO314">
        <v>0</v>
      </c>
      <c r="HP314">
        <v>0</v>
      </c>
      <c r="HQ314">
        <v>0</v>
      </c>
      <c r="HR314">
        <v>0</v>
      </c>
      <c r="HS314">
        <v>0</v>
      </c>
      <c r="HT314">
        <v>0</v>
      </c>
      <c r="HU314">
        <v>0</v>
      </c>
      <c r="HV314">
        <v>0</v>
      </c>
      <c r="HW314">
        <v>0</v>
      </c>
      <c r="HX314">
        <v>0</v>
      </c>
      <c r="HY314">
        <v>0</v>
      </c>
      <c r="HZ314">
        <v>0</v>
      </c>
      <c r="IA314">
        <v>0</v>
      </c>
      <c r="IB314">
        <v>0</v>
      </c>
      <c r="IC314">
        <v>0</v>
      </c>
      <c r="ID314">
        <v>0</v>
      </c>
      <c r="IE314">
        <v>0</v>
      </c>
      <c r="IF314">
        <v>0</v>
      </c>
      <c r="IG314">
        <v>0</v>
      </c>
      <c r="IH314">
        <v>0</v>
      </c>
      <c r="II314">
        <v>0</v>
      </c>
      <c r="IJ314">
        <v>0</v>
      </c>
      <c r="IK314">
        <v>0</v>
      </c>
    </row>
    <row r="315" spans="1:245" hidden="1">
      <c r="A315" s="340"/>
      <c r="B315" t="s">
        <v>944</v>
      </c>
      <c r="F315">
        <v>2</v>
      </c>
      <c r="H315">
        <v>27</v>
      </c>
      <c r="J315" t="str">
        <f t="shared" si="12"/>
        <v>SDH200227</v>
      </c>
      <c r="K315">
        <v>420</v>
      </c>
      <c r="M315" s="340"/>
      <c r="N315" t="s">
        <v>944</v>
      </c>
      <c r="O315">
        <v>2</v>
      </c>
      <c r="P315">
        <v>27</v>
      </c>
      <c r="Q315" s="183" t="str">
        <f t="shared" si="13"/>
        <v>SDH200227</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10000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0</v>
      </c>
      <c r="CZ315">
        <v>0</v>
      </c>
      <c r="DA315">
        <v>0</v>
      </c>
      <c r="DB315">
        <v>0</v>
      </c>
      <c r="DC315">
        <v>0</v>
      </c>
      <c r="DD315">
        <v>0</v>
      </c>
      <c r="DE315">
        <v>0</v>
      </c>
      <c r="DF315">
        <v>0</v>
      </c>
      <c r="DG315">
        <v>0</v>
      </c>
      <c r="DH315">
        <v>0</v>
      </c>
      <c r="DI315">
        <v>0</v>
      </c>
      <c r="DJ315">
        <v>0</v>
      </c>
      <c r="DK315">
        <v>0</v>
      </c>
      <c r="DL315">
        <v>0</v>
      </c>
      <c r="DM315">
        <v>0</v>
      </c>
      <c r="DN315">
        <v>0</v>
      </c>
      <c r="DO315">
        <v>0</v>
      </c>
      <c r="DP315">
        <v>0</v>
      </c>
      <c r="DQ315">
        <v>0</v>
      </c>
      <c r="DR315">
        <v>0</v>
      </c>
      <c r="DS315">
        <v>0</v>
      </c>
      <c r="DT315">
        <v>0</v>
      </c>
      <c r="DU315">
        <v>0</v>
      </c>
      <c r="DV315">
        <v>0</v>
      </c>
      <c r="DW315">
        <v>0</v>
      </c>
      <c r="DX315">
        <v>0</v>
      </c>
      <c r="DY315" s="131"/>
      <c r="DZ315" s="340"/>
      <c r="EA315" t="s">
        <v>944</v>
      </c>
      <c r="EB315">
        <v>2</v>
      </c>
      <c r="EC315">
        <v>27</v>
      </c>
      <c r="ED315" s="183" t="str">
        <f t="shared" si="14"/>
        <v>SDH200227</v>
      </c>
      <c r="EE315">
        <v>10000</v>
      </c>
      <c r="EF315">
        <v>10000</v>
      </c>
      <c r="EG315">
        <v>10000</v>
      </c>
      <c r="EH315">
        <v>10000</v>
      </c>
      <c r="EI315">
        <v>10000</v>
      </c>
      <c r="EJ315">
        <v>10000</v>
      </c>
      <c r="EK315">
        <v>10000</v>
      </c>
      <c r="EL315">
        <v>10000</v>
      </c>
      <c r="EM315">
        <v>10000</v>
      </c>
      <c r="EN315">
        <v>10000</v>
      </c>
      <c r="EO315">
        <v>10000</v>
      </c>
      <c r="EP315">
        <v>10000</v>
      </c>
      <c r="EQ315">
        <v>10000</v>
      </c>
      <c r="ER315">
        <v>10000</v>
      </c>
      <c r="ES315">
        <v>10000</v>
      </c>
      <c r="ET315">
        <v>10000</v>
      </c>
      <c r="EU315">
        <v>10000</v>
      </c>
      <c r="EV315">
        <v>10000</v>
      </c>
      <c r="EW315">
        <v>10000</v>
      </c>
      <c r="EX315">
        <v>10000</v>
      </c>
      <c r="EY315">
        <v>10000</v>
      </c>
      <c r="EZ315">
        <v>10000</v>
      </c>
      <c r="FA315">
        <v>10000</v>
      </c>
      <c r="FB315">
        <v>10000</v>
      </c>
      <c r="FC315">
        <v>10000</v>
      </c>
      <c r="FD315">
        <v>10000</v>
      </c>
      <c r="FE315">
        <v>10000</v>
      </c>
      <c r="FF315">
        <v>10000</v>
      </c>
      <c r="FG315">
        <v>10000</v>
      </c>
      <c r="FH315">
        <v>10000</v>
      </c>
      <c r="FI315">
        <v>10000</v>
      </c>
      <c r="FJ315">
        <v>10000</v>
      </c>
      <c r="FK315">
        <v>10000</v>
      </c>
      <c r="FL315">
        <v>10000</v>
      </c>
      <c r="FM315">
        <v>10000</v>
      </c>
      <c r="FN315">
        <v>0</v>
      </c>
      <c r="FO315">
        <v>0</v>
      </c>
      <c r="FP315">
        <v>0</v>
      </c>
      <c r="FQ315">
        <v>0</v>
      </c>
      <c r="FR315">
        <v>0</v>
      </c>
      <c r="FS315">
        <v>0</v>
      </c>
      <c r="FT315">
        <v>0</v>
      </c>
      <c r="FU315">
        <v>0</v>
      </c>
      <c r="FV315">
        <v>0</v>
      </c>
      <c r="FW315">
        <v>0</v>
      </c>
      <c r="FX315">
        <v>0</v>
      </c>
      <c r="FY315">
        <v>0</v>
      </c>
      <c r="FZ315">
        <v>0</v>
      </c>
      <c r="GA315">
        <v>0</v>
      </c>
      <c r="GB315">
        <v>0</v>
      </c>
      <c r="GC315">
        <v>0</v>
      </c>
      <c r="GD315">
        <v>0</v>
      </c>
      <c r="GE315">
        <v>0</v>
      </c>
      <c r="GF315">
        <v>0</v>
      </c>
      <c r="GG315">
        <v>0</v>
      </c>
      <c r="GH315">
        <v>0</v>
      </c>
      <c r="GI315">
        <v>0</v>
      </c>
      <c r="GJ315">
        <v>0</v>
      </c>
      <c r="GK315">
        <v>0</v>
      </c>
      <c r="GL315">
        <v>0</v>
      </c>
      <c r="GM315">
        <v>0</v>
      </c>
      <c r="GN315">
        <v>0</v>
      </c>
      <c r="GO315">
        <v>0</v>
      </c>
      <c r="GP315">
        <v>0</v>
      </c>
      <c r="GQ315">
        <v>0</v>
      </c>
      <c r="GR315">
        <v>0</v>
      </c>
      <c r="GS315">
        <v>0</v>
      </c>
      <c r="GT315">
        <v>0</v>
      </c>
      <c r="GU315">
        <v>0</v>
      </c>
      <c r="GV315">
        <v>0</v>
      </c>
      <c r="GW315">
        <v>0</v>
      </c>
      <c r="GX315">
        <v>0</v>
      </c>
      <c r="GY315">
        <v>0</v>
      </c>
      <c r="GZ315">
        <v>0</v>
      </c>
      <c r="HA315">
        <v>0</v>
      </c>
      <c r="HB315">
        <v>0</v>
      </c>
      <c r="HC315">
        <v>0</v>
      </c>
      <c r="HD315">
        <v>0</v>
      </c>
      <c r="HE315">
        <v>0</v>
      </c>
      <c r="HF315">
        <v>0</v>
      </c>
      <c r="HG315">
        <v>0</v>
      </c>
      <c r="HH315">
        <v>0</v>
      </c>
      <c r="HI315">
        <v>0</v>
      </c>
      <c r="HJ315">
        <v>0</v>
      </c>
      <c r="HK315">
        <v>0</v>
      </c>
      <c r="HL315">
        <v>0</v>
      </c>
      <c r="HM315">
        <v>0</v>
      </c>
      <c r="HN315">
        <v>0</v>
      </c>
      <c r="HO315">
        <v>0</v>
      </c>
      <c r="HP315">
        <v>0</v>
      </c>
      <c r="HQ315">
        <v>0</v>
      </c>
      <c r="HR315">
        <v>0</v>
      </c>
      <c r="HS315">
        <v>0</v>
      </c>
      <c r="HT315">
        <v>0</v>
      </c>
      <c r="HU315">
        <v>0</v>
      </c>
      <c r="HV315">
        <v>0</v>
      </c>
      <c r="HW315">
        <v>0</v>
      </c>
      <c r="HX315">
        <v>0</v>
      </c>
      <c r="HY315">
        <v>0</v>
      </c>
      <c r="HZ315">
        <v>0</v>
      </c>
      <c r="IA315">
        <v>0</v>
      </c>
      <c r="IB315">
        <v>0</v>
      </c>
      <c r="IC315">
        <v>0</v>
      </c>
      <c r="ID315">
        <v>0</v>
      </c>
      <c r="IE315">
        <v>0</v>
      </c>
      <c r="IF315">
        <v>0</v>
      </c>
      <c r="IG315">
        <v>0</v>
      </c>
      <c r="IH315">
        <v>0</v>
      </c>
      <c r="II315">
        <v>0</v>
      </c>
      <c r="IJ315">
        <v>0</v>
      </c>
      <c r="IK315">
        <v>0</v>
      </c>
    </row>
    <row r="316" spans="1:245" hidden="1">
      <c r="A316" s="340"/>
      <c r="B316" t="s">
        <v>944</v>
      </c>
      <c r="F316">
        <v>2</v>
      </c>
      <c r="H316">
        <v>28</v>
      </c>
      <c r="J316" t="str">
        <f t="shared" si="12"/>
        <v>SDH200228</v>
      </c>
      <c r="K316">
        <v>430</v>
      </c>
      <c r="M316" s="340"/>
      <c r="N316" t="s">
        <v>944</v>
      </c>
      <c r="O316">
        <v>2</v>
      </c>
      <c r="P316">
        <v>28</v>
      </c>
      <c r="Q316" s="183" t="str">
        <f t="shared" si="13"/>
        <v>SDH200228</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10000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0</v>
      </c>
      <c r="DJ316">
        <v>0</v>
      </c>
      <c r="DK316">
        <v>0</v>
      </c>
      <c r="DL316">
        <v>0</v>
      </c>
      <c r="DM316">
        <v>0</v>
      </c>
      <c r="DN316">
        <v>0</v>
      </c>
      <c r="DO316">
        <v>0</v>
      </c>
      <c r="DP316">
        <v>0</v>
      </c>
      <c r="DQ316">
        <v>0</v>
      </c>
      <c r="DR316">
        <v>0</v>
      </c>
      <c r="DS316">
        <v>0</v>
      </c>
      <c r="DT316">
        <v>0</v>
      </c>
      <c r="DU316">
        <v>0</v>
      </c>
      <c r="DV316">
        <v>0</v>
      </c>
      <c r="DW316">
        <v>0</v>
      </c>
      <c r="DX316">
        <v>0</v>
      </c>
      <c r="DY316" s="131"/>
      <c r="DZ316" s="340"/>
      <c r="EA316" t="s">
        <v>944</v>
      </c>
      <c r="EB316">
        <v>2</v>
      </c>
      <c r="EC316">
        <v>28</v>
      </c>
      <c r="ED316" s="183" t="str">
        <f t="shared" si="14"/>
        <v>SDH200228</v>
      </c>
      <c r="EE316">
        <v>10000</v>
      </c>
      <c r="EF316">
        <v>10000</v>
      </c>
      <c r="EG316">
        <v>10000</v>
      </c>
      <c r="EH316">
        <v>10000</v>
      </c>
      <c r="EI316">
        <v>10000</v>
      </c>
      <c r="EJ316">
        <v>10000</v>
      </c>
      <c r="EK316">
        <v>10000</v>
      </c>
      <c r="EL316">
        <v>10000</v>
      </c>
      <c r="EM316">
        <v>10000</v>
      </c>
      <c r="EN316">
        <v>10000</v>
      </c>
      <c r="EO316">
        <v>10000</v>
      </c>
      <c r="EP316">
        <v>10000</v>
      </c>
      <c r="EQ316">
        <v>10000</v>
      </c>
      <c r="ER316">
        <v>10000</v>
      </c>
      <c r="ES316">
        <v>10000</v>
      </c>
      <c r="ET316">
        <v>10000</v>
      </c>
      <c r="EU316">
        <v>10000</v>
      </c>
      <c r="EV316">
        <v>10000</v>
      </c>
      <c r="EW316">
        <v>10000</v>
      </c>
      <c r="EX316">
        <v>10000</v>
      </c>
      <c r="EY316">
        <v>10000</v>
      </c>
      <c r="EZ316">
        <v>10000</v>
      </c>
      <c r="FA316">
        <v>10000</v>
      </c>
      <c r="FB316">
        <v>10000</v>
      </c>
      <c r="FC316">
        <v>10000</v>
      </c>
      <c r="FD316">
        <v>10000</v>
      </c>
      <c r="FE316">
        <v>10000</v>
      </c>
      <c r="FF316">
        <v>10000</v>
      </c>
      <c r="FG316">
        <v>10000</v>
      </c>
      <c r="FH316">
        <v>10000</v>
      </c>
      <c r="FI316">
        <v>10000</v>
      </c>
      <c r="FJ316">
        <v>10000</v>
      </c>
      <c r="FK316">
        <v>10000</v>
      </c>
      <c r="FL316">
        <v>10000</v>
      </c>
      <c r="FM316">
        <v>10000</v>
      </c>
      <c r="FN316">
        <v>0</v>
      </c>
      <c r="FO316">
        <v>0</v>
      </c>
      <c r="FP316">
        <v>0</v>
      </c>
      <c r="FQ316">
        <v>0</v>
      </c>
      <c r="FR316">
        <v>0</v>
      </c>
      <c r="FS316">
        <v>0</v>
      </c>
      <c r="FT316">
        <v>0</v>
      </c>
      <c r="FU316">
        <v>0</v>
      </c>
      <c r="FV316">
        <v>0</v>
      </c>
      <c r="FW316">
        <v>0</v>
      </c>
      <c r="FX316">
        <v>0</v>
      </c>
      <c r="FY316">
        <v>0</v>
      </c>
      <c r="FZ316">
        <v>0</v>
      </c>
      <c r="GA316">
        <v>0</v>
      </c>
      <c r="GB316">
        <v>0</v>
      </c>
      <c r="GC316">
        <v>0</v>
      </c>
      <c r="GD316">
        <v>0</v>
      </c>
      <c r="GE316">
        <v>0</v>
      </c>
      <c r="GF316">
        <v>0</v>
      </c>
      <c r="GG316">
        <v>0</v>
      </c>
      <c r="GH316">
        <v>0</v>
      </c>
      <c r="GI316">
        <v>0</v>
      </c>
      <c r="GJ316">
        <v>0</v>
      </c>
      <c r="GK316">
        <v>0</v>
      </c>
      <c r="GL316">
        <v>0</v>
      </c>
      <c r="GM316">
        <v>0</v>
      </c>
      <c r="GN316">
        <v>0</v>
      </c>
      <c r="GO316">
        <v>0</v>
      </c>
      <c r="GP316">
        <v>0</v>
      </c>
      <c r="GQ316">
        <v>0</v>
      </c>
      <c r="GR316">
        <v>0</v>
      </c>
      <c r="GS316">
        <v>0</v>
      </c>
      <c r="GT316">
        <v>0</v>
      </c>
      <c r="GU316">
        <v>0</v>
      </c>
      <c r="GV316">
        <v>0</v>
      </c>
      <c r="GW316">
        <v>0</v>
      </c>
      <c r="GX316">
        <v>0</v>
      </c>
      <c r="GY316">
        <v>0</v>
      </c>
      <c r="GZ316">
        <v>0</v>
      </c>
      <c r="HA316">
        <v>0</v>
      </c>
      <c r="HB316">
        <v>0</v>
      </c>
      <c r="HC316">
        <v>0</v>
      </c>
      <c r="HD316">
        <v>0</v>
      </c>
      <c r="HE316">
        <v>0</v>
      </c>
      <c r="HF316">
        <v>0</v>
      </c>
      <c r="HG316">
        <v>0</v>
      </c>
      <c r="HH316">
        <v>0</v>
      </c>
      <c r="HI316">
        <v>0</v>
      </c>
      <c r="HJ316">
        <v>0</v>
      </c>
      <c r="HK316">
        <v>0</v>
      </c>
      <c r="HL316">
        <v>0</v>
      </c>
      <c r="HM316">
        <v>0</v>
      </c>
      <c r="HN316">
        <v>0</v>
      </c>
      <c r="HO316">
        <v>0</v>
      </c>
      <c r="HP316">
        <v>0</v>
      </c>
      <c r="HQ316">
        <v>0</v>
      </c>
      <c r="HR316">
        <v>0</v>
      </c>
      <c r="HS316">
        <v>0</v>
      </c>
      <c r="HT316">
        <v>0</v>
      </c>
      <c r="HU316">
        <v>0</v>
      </c>
      <c r="HV316">
        <v>0</v>
      </c>
      <c r="HW316">
        <v>0</v>
      </c>
      <c r="HX316">
        <v>0</v>
      </c>
      <c r="HY316">
        <v>0</v>
      </c>
      <c r="HZ316">
        <v>0</v>
      </c>
      <c r="IA316">
        <v>0</v>
      </c>
      <c r="IB316">
        <v>0</v>
      </c>
      <c r="IC316">
        <v>0</v>
      </c>
      <c r="ID316">
        <v>0</v>
      </c>
      <c r="IE316">
        <v>0</v>
      </c>
      <c r="IF316">
        <v>0</v>
      </c>
      <c r="IG316">
        <v>0</v>
      </c>
      <c r="IH316">
        <v>0</v>
      </c>
      <c r="II316">
        <v>0</v>
      </c>
      <c r="IJ316">
        <v>0</v>
      </c>
      <c r="IK316">
        <v>0</v>
      </c>
    </row>
    <row r="317" spans="1:245" hidden="1">
      <c r="A317" s="340"/>
      <c r="B317" t="s">
        <v>944</v>
      </c>
      <c r="F317">
        <v>2</v>
      </c>
      <c r="H317">
        <v>29</v>
      </c>
      <c r="J317" t="str">
        <f t="shared" si="12"/>
        <v>SDH200229</v>
      </c>
      <c r="K317">
        <v>430</v>
      </c>
      <c r="M317" s="340"/>
      <c r="N317" t="s">
        <v>944</v>
      </c>
      <c r="O317">
        <v>2</v>
      </c>
      <c r="P317">
        <v>29</v>
      </c>
      <c r="Q317" s="183" t="str">
        <f t="shared" si="13"/>
        <v>SDH200229</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10000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v>0</v>
      </c>
      <c r="CY317">
        <v>0</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0</v>
      </c>
      <c r="DS317">
        <v>0</v>
      </c>
      <c r="DT317">
        <v>0</v>
      </c>
      <c r="DU317">
        <v>0</v>
      </c>
      <c r="DV317">
        <v>0</v>
      </c>
      <c r="DW317">
        <v>0</v>
      </c>
      <c r="DX317">
        <v>0</v>
      </c>
      <c r="DY317" s="131"/>
      <c r="DZ317" s="340"/>
      <c r="EA317" t="s">
        <v>944</v>
      </c>
      <c r="EB317">
        <v>2</v>
      </c>
      <c r="EC317">
        <v>29</v>
      </c>
      <c r="ED317" s="183" t="str">
        <f t="shared" si="14"/>
        <v>SDH200229</v>
      </c>
      <c r="EE317">
        <v>10000</v>
      </c>
      <c r="EF317">
        <v>10000</v>
      </c>
      <c r="EG317">
        <v>10000</v>
      </c>
      <c r="EH317">
        <v>10000</v>
      </c>
      <c r="EI317">
        <v>10000</v>
      </c>
      <c r="EJ317">
        <v>10000</v>
      </c>
      <c r="EK317">
        <v>10000</v>
      </c>
      <c r="EL317">
        <v>10000</v>
      </c>
      <c r="EM317">
        <v>10000</v>
      </c>
      <c r="EN317">
        <v>10000</v>
      </c>
      <c r="EO317">
        <v>10000</v>
      </c>
      <c r="EP317">
        <v>10000</v>
      </c>
      <c r="EQ317">
        <v>10000</v>
      </c>
      <c r="ER317">
        <v>10000</v>
      </c>
      <c r="ES317">
        <v>10000</v>
      </c>
      <c r="ET317">
        <v>10000</v>
      </c>
      <c r="EU317">
        <v>10000</v>
      </c>
      <c r="EV317">
        <v>10000</v>
      </c>
      <c r="EW317">
        <v>10000</v>
      </c>
      <c r="EX317">
        <v>10000</v>
      </c>
      <c r="EY317">
        <v>10000</v>
      </c>
      <c r="EZ317">
        <v>10000</v>
      </c>
      <c r="FA317">
        <v>10000</v>
      </c>
      <c r="FB317">
        <v>10000</v>
      </c>
      <c r="FC317">
        <v>10000</v>
      </c>
      <c r="FD317">
        <v>10000</v>
      </c>
      <c r="FE317">
        <v>10000</v>
      </c>
      <c r="FF317">
        <v>10000</v>
      </c>
      <c r="FG317">
        <v>10000</v>
      </c>
      <c r="FH317">
        <v>10000</v>
      </c>
      <c r="FI317">
        <v>10000</v>
      </c>
      <c r="FJ317">
        <v>10000</v>
      </c>
      <c r="FK317">
        <v>10000</v>
      </c>
      <c r="FL317">
        <v>10000</v>
      </c>
      <c r="FM317">
        <v>10000</v>
      </c>
      <c r="FN317">
        <v>0</v>
      </c>
      <c r="FO317">
        <v>0</v>
      </c>
      <c r="FP317">
        <v>0</v>
      </c>
      <c r="FQ317">
        <v>0</v>
      </c>
      <c r="FR317">
        <v>0</v>
      </c>
      <c r="FS317">
        <v>0</v>
      </c>
      <c r="FT317">
        <v>0</v>
      </c>
      <c r="FU317">
        <v>0</v>
      </c>
      <c r="FV317">
        <v>0</v>
      </c>
      <c r="FW317">
        <v>0</v>
      </c>
      <c r="FX317">
        <v>0</v>
      </c>
      <c r="FY317">
        <v>0</v>
      </c>
      <c r="FZ317">
        <v>0</v>
      </c>
      <c r="GA317">
        <v>0</v>
      </c>
      <c r="GB317">
        <v>0</v>
      </c>
      <c r="GC317">
        <v>0</v>
      </c>
      <c r="GD317">
        <v>0</v>
      </c>
      <c r="GE317">
        <v>0</v>
      </c>
      <c r="GF317">
        <v>0</v>
      </c>
      <c r="GG317">
        <v>0</v>
      </c>
      <c r="GH317">
        <v>0</v>
      </c>
      <c r="GI317">
        <v>0</v>
      </c>
      <c r="GJ317">
        <v>0</v>
      </c>
      <c r="GK317">
        <v>0</v>
      </c>
      <c r="GL317">
        <v>0</v>
      </c>
      <c r="GM317">
        <v>0</v>
      </c>
      <c r="GN317">
        <v>0</v>
      </c>
      <c r="GO317">
        <v>0</v>
      </c>
      <c r="GP317">
        <v>0</v>
      </c>
      <c r="GQ317">
        <v>0</v>
      </c>
      <c r="GR317">
        <v>0</v>
      </c>
      <c r="GS317">
        <v>0</v>
      </c>
      <c r="GT317">
        <v>0</v>
      </c>
      <c r="GU317">
        <v>0</v>
      </c>
      <c r="GV317">
        <v>0</v>
      </c>
      <c r="GW317">
        <v>0</v>
      </c>
      <c r="GX317">
        <v>0</v>
      </c>
      <c r="GY317">
        <v>0</v>
      </c>
      <c r="GZ317">
        <v>0</v>
      </c>
      <c r="HA317">
        <v>0</v>
      </c>
      <c r="HB317">
        <v>0</v>
      </c>
      <c r="HC317">
        <v>0</v>
      </c>
      <c r="HD317">
        <v>0</v>
      </c>
      <c r="HE317">
        <v>0</v>
      </c>
      <c r="HF317">
        <v>0</v>
      </c>
      <c r="HG317">
        <v>0</v>
      </c>
      <c r="HH317">
        <v>0</v>
      </c>
      <c r="HI317">
        <v>0</v>
      </c>
      <c r="HJ317">
        <v>0</v>
      </c>
      <c r="HK317">
        <v>0</v>
      </c>
      <c r="HL317">
        <v>0</v>
      </c>
      <c r="HM317">
        <v>0</v>
      </c>
      <c r="HN317">
        <v>0</v>
      </c>
      <c r="HO317">
        <v>0</v>
      </c>
      <c r="HP317">
        <v>0</v>
      </c>
      <c r="HQ317">
        <v>0</v>
      </c>
      <c r="HR317">
        <v>0</v>
      </c>
      <c r="HS317">
        <v>0</v>
      </c>
      <c r="HT317">
        <v>0</v>
      </c>
      <c r="HU317">
        <v>0</v>
      </c>
      <c r="HV317">
        <v>0</v>
      </c>
      <c r="HW317">
        <v>0</v>
      </c>
      <c r="HX317">
        <v>0</v>
      </c>
      <c r="HY317">
        <v>0</v>
      </c>
      <c r="HZ317">
        <v>0</v>
      </c>
      <c r="IA317">
        <v>0</v>
      </c>
      <c r="IB317">
        <v>0</v>
      </c>
      <c r="IC317">
        <v>0</v>
      </c>
      <c r="ID317">
        <v>0</v>
      </c>
      <c r="IE317">
        <v>0</v>
      </c>
      <c r="IF317">
        <v>0</v>
      </c>
      <c r="IG317">
        <v>0</v>
      </c>
      <c r="IH317">
        <v>0</v>
      </c>
      <c r="II317">
        <v>0</v>
      </c>
      <c r="IJ317">
        <v>0</v>
      </c>
      <c r="IK317">
        <v>0</v>
      </c>
    </row>
    <row r="318" spans="1:245" hidden="1">
      <c r="A318" s="340"/>
      <c r="B318" t="s">
        <v>944</v>
      </c>
      <c r="F318">
        <v>2</v>
      </c>
      <c r="H318">
        <v>30</v>
      </c>
      <c r="J318" t="str">
        <f t="shared" si="12"/>
        <v>SDH200230</v>
      </c>
      <c r="K318">
        <v>435</v>
      </c>
      <c r="M318" s="340"/>
      <c r="N318" t="s">
        <v>944</v>
      </c>
      <c r="O318">
        <v>2</v>
      </c>
      <c r="P318">
        <v>30</v>
      </c>
      <c r="Q318" s="183" t="str">
        <f t="shared" si="13"/>
        <v>SDH200230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10000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c r="DU318">
        <v>0</v>
      </c>
      <c r="DV318">
        <v>0</v>
      </c>
      <c r="DW318">
        <v>0</v>
      </c>
      <c r="DX318">
        <v>0</v>
      </c>
      <c r="DY318" s="131"/>
      <c r="DZ318" s="340"/>
      <c r="EA318" t="s">
        <v>944</v>
      </c>
      <c r="EB318">
        <v>2</v>
      </c>
      <c r="EC318">
        <v>30</v>
      </c>
      <c r="ED318" s="183" t="str">
        <f t="shared" si="14"/>
        <v>SDH200230</v>
      </c>
      <c r="EE318">
        <v>10000</v>
      </c>
      <c r="EF318">
        <v>10000</v>
      </c>
      <c r="EG318">
        <v>10000</v>
      </c>
      <c r="EH318">
        <v>10000</v>
      </c>
      <c r="EI318">
        <v>10000</v>
      </c>
      <c r="EJ318">
        <v>10000</v>
      </c>
      <c r="EK318">
        <v>10000</v>
      </c>
      <c r="EL318">
        <v>10000</v>
      </c>
      <c r="EM318">
        <v>10000</v>
      </c>
      <c r="EN318">
        <v>10000</v>
      </c>
      <c r="EO318">
        <v>10000</v>
      </c>
      <c r="EP318">
        <v>10000</v>
      </c>
      <c r="EQ318">
        <v>10000</v>
      </c>
      <c r="ER318">
        <v>10000</v>
      </c>
      <c r="ES318">
        <v>10000</v>
      </c>
      <c r="ET318">
        <v>10000</v>
      </c>
      <c r="EU318">
        <v>10000</v>
      </c>
      <c r="EV318">
        <v>10000</v>
      </c>
      <c r="EW318">
        <v>10000</v>
      </c>
      <c r="EX318">
        <v>10000</v>
      </c>
      <c r="EY318">
        <v>10000</v>
      </c>
      <c r="EZ318">
        <v>10000</v>
      </c>
      <c r="FA318">
        <v>10000</v>
      </c>
      <c r="FB318">
        <v>10000</v>
      </c>
      <c r="FC318">
        <v>10000</v>
      </c>
      <c r="FD318">
        <v>10000</v>
      </c>
      <c r="FE318">
        <v>10000</v>
      </c>
      <c r="FF318">
        <v>10000</v>
      </c>
      <c r="FG318">
        <v>10000</v>
      </c>
      <c r="FH318">
        <v>10000</v>
      </c>
      <c r="FI318">
        <v>10000</v>
      </c>
      <c r="FJ318">
        <v>10000</v>
      </c>
      <c r="FK318">
        <v>10000</v>
      </c>
      <c r="FL318">
        <v>10000</v>
      </c>
      <c r="FM318">
        <v>10000</v>
      </c>
      <c r="FN318">
        <v>0</v>
      </c>
      <c r="FO318">
        <v>0</v>
      </c>
      <c r="FP318">
        <v>0</v>
      </c>
      <c r="FQ318">
        <v>0</v>
      </c>
      <c r="FR318">
        <v>0</v>
      </c>
      <c r="FS318">
        <v>0</v>
      </c>
      <c r="FT318">
        <v>0</v>
      </c>
      <c r="FU318">
        <v>0</v>
      </c>
      <c r="FV318">
        <v>0</v>
      </c>
      <c r="FW318">
        <v>0</v>
      </c>
      <c r="FX318">
        <v>0</v>
      </c>
      <c r="FY318">
        <v>0</v>
      </c>
      <c r="FZ318">
        <v>0</v>
      </c>
      <c r="GA318">
        <v>0</v>
      </c>
      <c r="GB318">
        <v>0</v>
      </c>
      <c r="GC318">
        <v>0</v>
      </c>
      <c r="GD318">
        <v>0</v>
      </c>
      <c r="GE318">
        <v>0</v>
      </c>
      <c r="GF318">
        <v>0</v>
      </c>
      <c r="GG318">
        <v>0</v>
      </c>
      <c r="GH318">
        <v>0</v>
      </c>
      <c r="GI318">
        <v>0</v>
      </c>
      <c r="GJ318">
        <v>0</v>
      </c>
      <c r="GK318">
        <v>0</v>
      </c>
      <c r="GL318">
        <v>0</v>
      </c>
      <c r="GM318">
        <v>0</v>
      </c>
      <c r="GN318">
        <v>0</v>
      </c>
      <c r="GO318">
        <v>0</v>
      </c>
      <c r="GP318">
        <v>0</v>
      </c>
      <c r="GQ318">
        <v>0</v>
      </c>
      <c r="GR318">
        <v>0</v>
      </c>
      <c r="GS318">
        <v>0</v>
      </c>
      <c r="GT318">
        <v>0</v>
      </c>
      <c r="GU318">
        <v>0</v>
      </c>
      <c r="GV318">
        <v>0</v>
      </c>
      <c r="GW318">
        <v>0</v>
      </c>
      <c r="GX318">
        <v>0</v>
      </c>
      <c r="GY318">
        <v>0</v>
      </c>
      <c r="GZ318">
        <v>0</v>
      </c>
      <c r="HA318">
        <v>0</v>
      </c>
      <c r="HB318">
        <v>0</v>
      </c>
      <c r="HC318">
        <v>0</v>
      </c>
      <c r="HD318">
        <v>0</v>
      </c>
      <c r="HE318">
        <v>0</v>
      </c>
      <c r="HF318">
        <v>0</v>
      </c>
      <c r="HG318">
        <v>0</v>
      </c>
      <c r="HH318">
        <v>0</v>
      </c>
      <c r="HI318">
        <v>0</v>
      </c>
      <c r="HJ318">
        <v>0</v>
      </c>
      <c r="HK318">
        <v>0</v>
      </c>
      <c r="HL318">
        <v>0</v>
      </c>
      <c r="HM318">
        <v>0</v>
      </c>
      <c r="HN318">
        <v>0</v>
      </c>
      <c r="HO318">
        <v>0</v>
      </c>
      <c r="HP318">
        <v>0</v>
      </c>
      <c r="HQ318">
        <v>0</v>
      </c>
      <c r="HR318">
        <v>0</v>
      </c>
      <c r="HS318">
        <v>0</v>
      </c>
      <c r="HT318">
        <v>0</v>
      </c>
      <c r="HU318">
        <v>0</v>
      </c>
      <c r="HV318">
        <v>0</v>
      </c>
      <c r="HW318">
        <v>0</v>
      </c>
      <c r="HX318">
        <v>0</v>
      </c>
      <c r="HY318">
        <v>0</v>
      </c>
      <c r="HZ318">
        <v>0</v>
      </c>
      <c r="IA318">
        <v>0</v>
      </c>
      <c r="IB318">
        <v>0</v>
      </c>
      <c r="IC318">
        <v>0</v>
      </c>
      <c r="ID318">
        <v>0</v>
      </c>
      <c r="IE318">
        <v>0</v>
      </c>
      <c r="IF318">
        <v>0</v>
      </c>
      <c r="IG318">
        <v>0</v>
      </c>
      <c r="IH318">
        <v>0</v>
      </c>
      <c r="II318">
        <v>0</v>
      </c>
      <c r="IJ318">
        <v>0</v>
      </c>
      <c r="IK318">
        <v>0</v>
      </c>
    </row>
    <row r="319" spans="1:245" hidden="1">
      <c r="A319" s="340"/>
      <c r="B319" t="s">
        <v>944</v>
      </c>
      <c r="F319">
        <v>2</v>
      </c>
      <c r="H319">
        <v>31</v>
      </c>
      <c r="J319" t="str">
        <f t="shared" si="12"/>
        <v>SDH200231</v>
      </c>
      <c r="K319">
        <v>435</v>
      </c>
      <c r="M319" s="340"/>
      <c r="N319" t="s">
        <v>944</v>
      </c>
      <c r="O319">
        <v>2</v>
      </c>
      <c r="P319">
        <v>31</v>
      </c>
      <c r="Q319" s="183" t="str">
        <f t="shared" si="13"/>
        <v>SDH200231</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10000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0</v>
      </c>
      <c r="DJ319">
        <v>0</v>
      </c>
      <c r="DK319">
        <v>0</v>
      </c>
      <c r="DL319">
        <v>0</v>
      </c>
      <c r="DM319">
        <v>0</v>
      </c>
      <c r="DN319">
        <v>0</v>
      </c>
      <c r="DO319">
        <v>0</v>
      </c>
      <c r="DP319">
        <v>0</v>
      </c>
      <c r="DQ319">
        <v>0</v>
      </c>
      <c r="DR319">
        <v>0</v>
      </c>
      <c r="DS319">
        <v>0</v>
      </c>
      <c r="DT319">
        <v>0</v>
      </c>
      <c r="DU319">
        <v>0</v>
      </c>
      <c r="DV319">
        <v>0</v>
      </c>
      <c r="DW319">
        <v>0</v>
      </c>
      <c r="DX319">
        <v>0</v>
      </c>
      <c r="DY319" s="131"/>
      <c r="DZ319" s="340"/>
      <c r="EA319" t="s">
        <v>944</v>
      </c>
      <c r="EB319">
        <v>2</v>
      </c>
      <c r="EC319">
        <v>31</v>
      </c>
      <c r="ED319" s="183" t="str">
        <f t="shared" si="14"/>
        <v>SDH200231</v>
      </c>
      <c r="EE319">
        <v>10000</v>
      </c>
      <c r="EF319">
        <v>10000</v>
      </c>
      <c r="EG319">
        <v>10000</v>
      </c>
      <c r="EH319">
        <v>10000</v>
      </c>
      <c r="EI319">
        <v>10000</v>
      </c>
      <c r="EJ319">
        <v>10000</v>
      </c>
      <c r="EK319">
        <v>10000</v>
      </c>
      <c r="EL319">
        <v>10000</v>
      </c>
      <c r="EM319">
        <v>10000</v>
      </c>
      <c r="EN319">
        <v>10000</v>
      </c>
      <c r="EO319">
        <v>10000</v>
      </c>
      <c r="EP319">
        <v>10000</v>
      </c>
      <c r="EQ319">
        <v>10000</v>
      </c>
      <c r="ER319">
        <v>10000</v>
      </c>
      <c r="ES319">
        <v>10000</v>
      </c>
      <c r="ET319">
        <v>10000</v>
      </c>
      <c r="EU319">
        <v>10000</v>
      </c>
      <c r="EV319">
        <v>10000</v>
      </c>
      <c r="EW319">
        <v>10000</v>
      </c>
      <c r="EX319">
        <v>10000</v>
      </c>
      <c r="EY319">
        <v>10000</v>
      </c>
      <c r="EZ319">
        <v>10000</v>
      </c>
      <c r="FA319">
        <v>10000</v>
      </c>
      <c r="FB319">
        <v>10000</v>
      </c>
      <c r="FC319">
        <v>10000</v>
      </c>
      <c r="FD319">
        <v>10000</v>
      </c>
      <c r="FE319">
        <v>10000</v>
      </c>
      <c r="FF319">
        <v>10000</v>
      </c>
      <c r="FG319">
        <v>10000</v>
      </c>
      <c r="FH319">
        <v>10000</v>
      </c>
      <c r="FI319">
        <v>10000</v>
      </c>
      <c r="FJ319">
        <v>10000</v>
      </c>
      <c r="FK319">
        <v>10000</v>
      </c>
      <c r="FL319">
        <v>10000</v>
      </c>
      <c r="FM319">
        <v>10000</v>
      </c>
      <c r="FN319">
        <v>0</v>
      </c>
      <c r="FO319">
        <v>0</v>
      </c>
      <c r="FP319">
        <v>0</v>
      </c>
      <c r="FQ319">
        <v>0</v>
      </c>
      <c r="FR319">
        <v>0</v>
      </c>
      <c r="FS319">
        <v>0</v>
      </c>
      <c r="FT319">
        <v>0</v>
      </c>
      <c r="FU319">
        <v>0</v>
      </c>
      <c r="FV319">
        <v>0</v>
      </c>
      <c r="FW319">
        <v>0</v>
      </c>
      <c r="FX319">
        <v>0</v>
      </c>
      <c r="FY319">
        <v>0</v>
      </c>
      <c r="FZ319">
        <v>0</v>
      </c>
      <c r="GA319">
        <v>0</v>
      </c>
      <c r="GB319">
        <v>0</v>
      </c>
      <c r="GC319">
        <v>0</v>
      </c>
      <c r="GD319">
        <v>0</v>
      </c>
      <c r="GE319">
        <v>0</v>
      </c>
      <c r="GF319">
        <v>0</v>
      </c>
      <c r="GG319">
        <v>0</v>
      </c>
      <c r="GH319">
        <v>0</v>
      </c>
      <c r="GI319">
        <v>0</v>
      </c>
      <c r="GJ319">
        <v>0</v>
      </c>
      <c r="GK319">
        <v>0</v>
      </c>
      <c r="GL319">
        <v>0</v>
      </c>
      <c r="GM319">
        <v>0</v>
      </c>
      <c r="GN319">
        <v>0</v>
      </c>
      <c r="GO319">
        <v>0</v>
      </c>
      <c r="GP319">
        <v>0</v>
      </c>
      <c r="GQ319">
        <v>0</v>
      </c>
      <c r="GR319">
        <v>0</v>
      </c>
      <c r="GS319">
        <v>0</v>
      </c>
      <c r="GT319">
        <v>0</v>
      </c>
      <c r="GU319">
        <v>0</v>
      </c>
      <c r="GV319">
        <v>0</v>
      </c>
      <c r="GW319">
        <v>0</v>
      </c>
      <c r="GX319">
        <v>0</v>
      </c>
      <c r="GY319">
        <v>0</v>
      </c>
      <c r="GZ319">
        <v>0</v>
      </c>
      <c r="HA319">
        <v>0</v>
      </c>
      <c r="HB319">
        <v>0</v>
      </c>
      <c r="HC319">
        <v>0</v>
      </c>
      <c r="HD319">
        <v>0</v>
      </c>
      <c r="HE319">
        <v>0</v>
      </c>
      <c r="HF319">
        <v>0</v>
      </c>
      <c r="HG319">
        <v>0</v>
      </c>
      <c r="HH319">
        <v>0</v>
      </c>
      <c r="HI319">
        <v>0</v>
      </c>
      <c r="HJ319">
        <v>0</v>
      </c>
      <c r="HK319">
        <v>0</v>
      </c>
      <c r="HL319">
        <v>0</v>
      </c>
      <c r="HM319">
        <v>0</v>
      </c>
      <c r="HN319">
        <v>0</v>
      </c>
      <c r="HO319">
        <v>0</v>
      </c>
      <c r="HP319">
        <v>0</v>
      </c>
      <c r="HQ319">
        <v>0</v>
      </c>
      <c r="HR319">
        <v>0</v>
      </c>
      <c r="HS319">
        <v>0</v>
      </c>
      <c r="HT319">
        <v>0</v>
      </c>
      <c r="HU319">
        <v>0</v>
      </c>
      <c r="HV319">
        <v>0</v>
      </c>
      <c r="HW319">
        <v>0</v>
      </c>
      <c r="HX319">
        <v>0</v>
      </c>
      <c r="HY319">
        <v>0</v>
      </c>
      <c r="HZ319">
        <v>0</v>
      </c>
      <c r="IA319">
        <v>0</v>
      </c>
      <c r="IB319">
        <v>0</v>
      </c>
      <c r="IC319">
        <v>0</v>
      </c>
      <c r="ID319">
        <v>0</v>
      </c>
      <c r="IE319">
        <v>0</v>
      </c>
      <c r="IF319">
        <v>0</v>
      </c>
      <c r="IG319">
        <v>0</v>
      </c>
      <c r="IH319">
        <v>0</v>
      </c>
      <c r="II319">
        <v>0</v>
      </c>
      <c r="IJ319">
        <v>0</v>
      </c>
      <c r="IK319">
        <v>0</v>
      </c>
    </row>
    <row r="320" spans="1:245" hidden="1">
      <c r="A320" s="340"/>
      <c r="B320" t="s">
        <v>944</v>
      </c>
      <c r="F320">
        <v>2</v>
      </c>
      <c r="H320">
        <v>32</v>
      </c>
      <c r="J320" t="str">
        <f t="shared" si="12"/>
        <v>SDH200232</v>
      </c>
      <c r="K320">
        <v>440</v>
      </c>
      <c r="M320" s="340"/>
      <c r="N320" t="s">
        <v>944</v>
      </c>
      <c r="O320">
        <v>2</v>
      </c>
      <c r="P320">
        <v>32</v>
      </c>
      <c r="Q320" s="183" t="str">
        <f t="shared" si="13"/>
        <v>SDH200232</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10000</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0</v>
      </c>
      <c r="DJ320">
        <v>0</v>
      </c>
      <c r="DK320">
        <v>0</v>
      </c>
      <c r="DL320">
        <v>0</v>
      </c>
      <c r="DM320">
        <v>0</v>
      </c>
      <c r="DN320">
        <v>0</v>
      </c>
      <c r="DO320">
        <v>0</v>
      </c>
      <c r="DP320">
        <v>0</v>
      </c>
      <c r="DQ320">
        <v>0</v>
      </c>
      <c r="DR320">
        <v>0</v>
      </c>
      <c r="DS320">
        <v>0</v>
      </c>
      <c r="DT320">
        <v>0</v>
      </c>
      <c r="DU320">
        <v>0</v>
      </c>
      <c r="DV320">
        <v>0</v>
      </c>
      <c r="DW320">
        <v>0</v>
      </c>
      <c r="DX320">
        <v>0</v>
      </c>
      <c r="DY320" s="131"/>
      <c r="DZ320" s="340"/>
      <c r="EA320" t="s">
        <v>944</v>
      </c>
      <c r="EB320">
        <v>2</v>
      </c>
      <c r="EC320">
        <v>32</v>
      </c>
      <c r="ED320" s="183" t="str">
        <f t="shared" si="14"/>
        <v>SDH200232</v>
      </c>
      <c r="EE320">
        <v>10000</v>
      </c>
      <c r="EF320">
        <v>10000</v>
      </c>
      <c r="EG320">
        <v>10000</v>
      </c>
      <c r="EH320">
        <v>10000</v>
      </c>
      <c r="EI320">
        <v>10000</v>
      </c>
      <c r="EJ320">
        <v>10000</v>
      </c>
      <c r="EK320">
        <v>10000</v>
      </c>
      <c r="EL320">
        <v>10000</v>
      </c>
      <c r="EM320">
        <v>10000</v>
      </c>
      <c r="EN320">
        <v>10000</v>
      </c>
      <c r="EO320">
        <v>10000</v>
      </c>
      <c r="EP320">
        <v>10000</v>
      </c>
      <c r="EQ320">
        <v>10000</v>
      </c>
      <c r="ER320">
        <v>10000</v>
      </c>
      <c r="ES320">
        <v>10000</v>
      </c>
      <c r="ET320">
        <v>10000</v>
      </c>
      <c r="EU320">
        <v>10000</v>
      </c>
      <c r="EV320">
        <v>10000</v>
      </c>
      <c r="EW320">
        <v>10000</v>
      </c>
      <c r="EX320">
        <v>10000</v>
      </c>
      <c r="EY320">
        <v>10000</v>
      </c>
      <c r="EZ320">
        <v>10000</v>
      </c>
      <c r="FA320">
        <v>10000</v>
      </c>
      <c r="FB320">
        <v>10000</v>
      </c>
      <c r="FC320">
        <v>10000</v>
      </c>
      <c r="FD320">
        <v>10000</v>
      </c>
      <c r="FE320">
        <v>10000</v>
      </c>
      <c r="FF320">
        <v>10000</v>
      </c>
      <c r="FG320">
        <v>10000</v>
      </c>
      <c r="FH320">
        <v>10000</v>
      </c>
      <c r="FI320">
        <v>10000</v>
      </c>
      <c r="FJ320">
        <v>10000</v>
      </c>
      <c r="FK320">
        <v>10000</v>
      </c>
      <c r="FL320">
        <v>10000</v>
      </c>
      <c r="FM320">
        <v>10000</v>
      </c>
      <c r="FN320">
        <v>0</v>
      </c>
      <c r="FO320">
        <v>0</v>
      </c>
      <c r="FP320">
        <v>0</v>
      </c>
      <c r="FQ320">
        <v>0</v>
      </c>
      <c r="FR320">
        <v>0</v>
      </c>
      <c r="FS320">
        <v>0</v>
      </c>
      <c r="FT320">
        <v>0</v>
      </c>
      <c r="FU320">
        <v>0</v>
      </c>
      <c r="FV320">
        <v>0</v>
      </c>
      <c r="FW320">
        <v>0</v>
      </c>
      <c r="FX320">
        <v>0</v>
      </c>
      <c r="FY320">
        <v>0</v>
      </c>
      <c r="FZ320">
        <v>0</v>
      </c>
      <c r="GA320">
        <v>0</v>
      </c>
      <c r="GB320">
        <v>0</v>
      </c>
      <c r="GC320">
        <v>0</v>
      </c>
      <c r="GD320">
        <v>0</v>
      </c>
      <c r="GE320">
        <v>0</v>
      </c>
      <c r="GF320">
        <v>0</v>
      </c>
      <c r="GG320">
        <v>0</v>
      </c>
      <c r="GH320">
        <v>0</v>
      </c>
      <c r="GI320">
        <v>0</v>
      </c>
      <c r="GJ320">
        <v>0</v>
      </c>
      <c r="GK320">
        <v>0</v>
      </c>
      <c r="GL320">
        <v>0</v>
      </c>
      <c r="GM320">
        <v>0</v>
      </c>
      <c r="GN320">
        <v>0</v>
      </c>
      <c r="GO320">
        <v>0</v>
      </c>
      <c r="GP320">
        <v>0</v>
      </c>
      <c r="GQ320">
        <v>0</v>
      </c>
      <c r="GR320">
        <v>0</v>
      </c>
      <c r="GS320">
        <v>0</v>
      </c>
      <c r="GT320">
        <v>0</v>
      </c>
      <c r="GU320">
        <v>0</v>
      </c>
      <c r="GV320">
        <v>0</v>
      </c>
      <c r="GW320">
        <v>0</v>
      </c>
      <c r="GX320">
        <v>0</v>
      </c>
      <c r="GY320">
        <v>0</v>
      </c>
      <c r="GZ320">
        <v>0</v>
      </c>
      <c r="HA320">
        <v>0</v>
      </c>
      <c r="HB320">
        <v>0</v>
      </c>
      <c r="HC320">
        <v>0</v>
      </c>
      <c r="HD320">
        <v>0</v>
      </c>
      <c r="HE320">
        <v>0</v>
      </c>
      <c r="HF320">
        <v>0</v>
      </c>
      <c r="HG320">
        <v>0</v>
      </c>
      <c r="HH320">
        <v>0</v>
      </c>
      <c r="HI320">
        <v>0</v>
      </c>
      <c r="HJ320">
        <v>0</v>
      </c>
      <c r="HK320">
        <v>0</v>
      </c>
      <c r="HL320">
        <v>0</v>
      </c>
      <c r="HM320">
        <v>0</v>
      </c>
      <c r="HN320">
        <v>0</v>
      </c>
      <c r="HO320">
        <v>0</v>
      </c>
      <c r="HP320">
        <v>0</v>
      </c>
      <c r="HQ320">
        <v>0</v>
      </c>
      <c r="HR320">
        <v>0</v>
      </c>
      <c r="HS320">
        <v>0</v>
      </c>
      <c r="HT320">
        <v>0</v>
      </c>
      <c r="HU320">
        <v>0</v>
      </c>
      <c r="HV320">
        <v>0</v>
      </c>
      <c r="HW320">
        <v>0</v>
      </c>
      <c r="HX320">
        <v>0</v>
      </c>
      <c r="HY320">
        <v>0</v>
      </c>
      <c r="HZ320">
        <v>0</v>
      </c>
      <c r="IA320">
        <v>0</v>
      </c>
      <c r="IB320">
        <v>0</v>
      </c>
      <c r="IC320">
        <v>0</v>
      </c>
      <c r="ID320">
        <v>0</v>
      </c>
      <c r="IE320">
        <v>0</v>
      </c>
      <c r="IF320">
        <v>0</v>
      </c>
      <c r="IG320">
        <v>0</v>
      </c>
      <c r="IH320">
        <v>0</v>
      </c>
      <c r="II320">
        <v>0</v>
      </c>
      <c r="IJ320">
        <v>0</v>
      </c>
      <c r="IK320">
        <v>0</v>
      </c>
    </row>
    <row r="321" spans="1:245" hidden="1">
      <c r="A321" s="340"/>
      <c r="B321" t="s">
        <v>944</v>
      </c>
      <c r="F321">
        <v>2</v>
      </c>
      <c r="H321">
        <v>33</v>
      </c>
      <c r="J321" t="str">
        <f t="shared" si="12"/>
        <v>SDH200233</v>
      </c>
      <c r="K321">
        <v>445</v>
      </c>
      <c r="M321" s="340"/>
      <c r="N321" t="s">
        <v>944</v>
      </c>
      <c r="O321">
        <v>2</v>
      </c>
      <c r="P321">
        <v>33</v>
      </c>
      <c r="Q321" s="183" t="str">
        <f t="shared" si="13"/>
        <v>SDH200233</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10000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BX321">
        <v>0</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0</v>
      </c>
      <c r="DJ321">
        <v>0</v>
      </c>
      <c r="DK321">
        <v>0</v>
      </c>
      <c r="DL321">
        <v>0</v>
      </c>
      <c r="DM321">
        <v>0</v>
      </c>
      <c r="DN321">
        <v>0</v>
      </c>
      <c r="DO321">
        <v>0</v>
      </c>
      <c r="DP321">
        <v>0</v>
      </c>
      <c r="DQ321">
        <v>0</v>
      </c>
      <c r="DR321">
        <v>0</v>
      </c>
      <c r="DS321">
        <v>0</v>
      </c>
      <c r="DT321">
        <v>0</v>
      </c>
      <c r="DU321">
        <v>0</v>
      </c>
      <c r="DV321">
        <v>0</v>
      </c>
      <c r="DW321">
        <v>0</v>
      </c>
      <c r="DX321">
        <v>0</v>
      </c>
      <c r="DY321" s="131"/>
      <c r="DZ321" s="340"/>
      <c r="EA321" t="s">
        <v>944</v>
      </c>
      <c r="EB321">
        <v>2</v>
      </c>
      <c r="EC321">
        <v>33</v>
      </c>
      <c r="ED321" s="183" t="str">
        <f t="shared" si="14"/>
        <v>SDH200233</v>
      </c>
      <c r="EE321">
        <v>10000</v>
      </c>
      <c r="EF321">
        <v>10000</v>
      </c>
      <c r="EG321">
        <v>10000</v>
      </c>
      <c r="EH321">
        <v>10000</v>
      </c>
      <c r="EI321">
        <v>10000</v>
      </c>
      <c r="EJ321">
        <v>10000</v>
      </c>
      <c r="EK321">
        <v>10000</v>
      </c>
      <c r="EL321">
        <v>10000</v>
      </c>
      <c r="EM321">
        <v>10000</v>
      </c>
      <c r="EN321">
        <v>10000</v>
      </c>
      <c r="EO321">
        <v>10000</v>
      </c>
      <c r="EP321">
        <v>10000</v>
      </c>
      <c r="EQ321">
        <v>10000</v>
      </c>
      <c r="ER321">
        <v>10000</v>
      </c>
      <c r="ES321">
        <v>10000</v>
      </c>
      <c r="ET321">
        <v>10000</v>
      </c>
      <c r="EU321">
        <v>10000</v>
      </c>
      <c r="EV321">
        <v>10000</v>
      </c>
      <c r="EW321">
        <v>10000</v>
      </c>
      <c r="EX321">
        <v>10000</v>
      </c>
      <c r="EY321">
        <v>10000</v>
      </c>
      <c r="EZ321">
        <v>10000</v>
      </c>
      <c r="FA321">
        <v>10000</v>
      </c>
      <c r="FB321">
        <v>10000</v>
      </c>
      <c r="FC321">
        <v>10000</v>
      </c>
      <c r="FD321">
        <v>10000</v>
      </c>
      <c r="FE321">
        <v>10000</v>
      </c>
      <c r="FF321">
        <v>10000</v>
      </c>
      <c r="FG321">
        <v>10000</v>
      </c>
      <c r="FH321">
        <v>10000</v>
      </c>
      <c r="FI321">
        <v>10000</v>
      </c>
      <c r="FJ321">
        <v>10000</v>
      </c>
      <c r="FK321">
        <v>10000</v>
      </c>
      <c r="FL321">
        <v>10000</v>
      </c>
      <c r="FM321">
        <v>10000</v>
      </c>
      <c r="FN321">
        <v>0</v>
      </c>
      <c r="FO321">
        <v>0</v>
      </c>
      <c r="FP321">
        <v>0</v>
      </c>
      <c r="FQ321">
        <v>0</v>
      </c>
      <c r="FR321">
        <v>0</v>
      </c>
      <c r="FS321">
        <v>0</v>
      </c>
      <c r="FT321">
        <v>0</v>
      </c>
      <c r="FU321">
        <v>0</v>
      </c>
      <c r="FV321">
        <v>0</v>
      </c>
      <c r="FW321">
        <v>0</v>
      </c>
      <c r="FX321">
        <v>0</v>
      </c>
      <c r="FY321">
        <v>0</v>
      </c>
      <c r="FZ321">
        <v>0</v>
      </c>
      <c r="GA321">
        <v>0</v>
      </c>
      <c r="GB321">
        <v>0</v>
      </c>
      <c r="GC321">
        <v>0</v>
      </c>
      <c r="GD321">
        <v>0</v>
      </c>
      <c r="GE321">
        <v>0</v>
      </c>
      <c r="GF321">
        <v>0</v>
      </c>
      <c r="GG321">
        <v>0</v>
      </c>
      <c r="GH321">
        <v>0</v>
      </c>
      <c r="GI321">
        <v>0</v>
      </c>
      <c r="GJ321">
        <v>0</v>
      </c>
      <c r="GK321">
        <v>0</v>
      </c>
      <c r="GL321">
        <v>0</v>
      </c>
      <c r="GM321">
        <v>0</v>
      </c>
      <c r="GN321">
        <v>0</v>
      </c>
      <c r="GO321">
        <v>0</v>
      </c>
      <c r="GP321">
        <v>0</v>
      </c>
      <c r="GQ321">
        <v>0</v>
      </c>
      <c r="GR321">
        <v>0</v>
      </c>
      <c r="GS321">
        <v>0</v>
      </c>
      <c r="GT321">
        <v>0</v>
      </c>
      <c r="GU321">
        <v>0</v>
      </c>
      <c r="GV321">
        <v>0</v>
      </c>
      <c r="GW321">
        <v>0</v>
      </c>
      <c r="GX321">
        <v>0</v>
      </c>
      <c r="GY321">
        <v>0</v>
      </c>
      <c r="GZ321">
        <v>0</v>
      </c>
      <c r="HA321">
        <v>0</v>
      </c>
      <c r="HB321">
        <v>0</v>
      </c>
      <c r="HC321">
        <v>0</v>
      </c>
      <c r="HD321">
        <v>0</v>
      </c>
      <c r="HE321">
        <v>0</v>
      </c>
      <c r="HF321">
        <v>0</v>
      </c>
      <c r="HG321">
        <v>0</v>
      </c>
      <c r="HH321">
        <v>0</v>
      </c>
      <c r="HI321">
        <v>0</v>
      </c>
      <c r="HJ321">
        <v>0</v>
      </c>
      <c r="HK321">
        <v>0</v>
      </c>
      <c r="HL321">
        <v>0</v>
      </c>
      <c r="HM321">
        <v>0</v>
      </c>
      <c r="HN321">
        <v>0</v>
      </c>
      <c r="HO321">
        <v>0</v>
      </c>
      <c r="HP321">
        <v>0</v>
      </c>
      <c r="HQ321">
        <v>0</v>
      </c>
      <c r="HR321">
        <v>0</v>
      </c>
      <c r="HS321">
        <v>0</v>
      </c>
      <c r="HT321">
        <v>0</v>
      </c>
      <c r="HU321">
        <v>0</v>
      </c>
      <c r="HV321">
        <v>0</v>
      </c>
      <c r="HW321">
        <v>0</v>
      </c>
      <c r="HX321">
        <v>0</v>
      </c>
      <c r="HY321">
        <v>0</v>
      </c>
      <c r="HZ321">
        <v>0</v>
      </c>
      <c r="IA321">
        <v>0</v>
      </c>
      <c r="IB321">
        <v>0</v>
      </c>
      <c r="IC321">
        <v>0</v>
      </c>
      <c r="ID321">
        <v>0</v>
      </c>
      <c r="IE321">
        <v>0</v>
      </c>
      <c r="IF321">
        <v>0</v>
      </c>
      <c r="IG321">
        <v>0</v>
      </c>
      <c r="IH321">
        <v>0</v>
      </c>
      <c r="II321">
        <v>0</v>
      </c>
      <c r="IJ321">
        <v>0</v>
      </c>
      <c r="IK321">
        <v>0</v>
      </c>
    </row>
    <row r="322" spans="1:245" hidden="1">
      <c r="A322" s="340"/>
      <c r="B322" t="s">
        <v>944</v>
      </c>
      <c r="F322">
        <v>2</v>
      </c>
      <c r="H322">
        <v>34</v>
      </c>
      <c r="J322" t="str">
        <f t="shared" ref="J322:J385" si="15">B322&amp;TEXT(F322,"00")&amp;TEXT(H322,"00")</f>
        <v>SDH200234</v>
      </c>
      <c r="K322">
        <v>450</v>
      </c>
      <c r="M322" s="340"/>
      <c r="N322" t="s">
        <v>944</v>
      </c>
      <c r="O322">
        <v>2</v>
      </c>
      <c r="P322">
        <v>34</v>
      </c>
      <c r="Q322" s="183" t="str">
        <f t="shared" ref="Q322:Q385" si="16">N322&amp;TEXT(O322,"00")&amp;TEXT(P322,"00")</f>
        <v>SDH200234</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10000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0</v>
      </c>
      <c r="CT322">
        <v>0</v>
      </c>
      <c r="CU322">
        <v>0</v>
      </c>
      <c r="CV322">
        <v>0</v>
      </c>
      <c r="CW322">
        <v>0</v>
      </c>
      <c r="CX322">
        <v>0</v>
      </c>
      <c r="CY322">
        <v>0</v>
      </c>
      <c r="CZ322">
        <v>0</v>
      </c>
      <c r="DA322">
        <v>0</v>
      </c>
      <c r="DB322">
        <v>0</v>
      </c>
      <c r="DC322">
        <v>0</v>
      </c>
      <c r="DD322">
        <v>0</v>
      </c>
      <c r="DE322">
        <v>0</v>
      </c>
      <c r="DF322">
        <v>0</v>
      </c>
      <c r="DG322">
        <v>0</v>
      </c>
      <c r="DH322">
        <v>0</v>
      </c>
      <c r="DI322">
        <v>0</v>
      </c>
      <c r="DJ322">
        <v>0</v>
      </c>
      <c r="DK322">
        <v>0</v>
      </c>
      <c r="DL322">
        <v>0</v>
      </c>
      <c r="DM322">
        <v>0</v>
      </c>
      <c r="DN322">
        <v>0</v>
      </c>
      <c r="DO322">
        <v>0</v>
      </c>
      <c r="DP322">
        <v>0</v>
      </c>
      <c r="DQ322">
        <v>0</v>
      </c>
      <c r="DR322">
        <v>0</v>
      </c>
      <c r="DS322">
        <v>0</v>
      </c>
      <c r="DT322">
        <v>0</v>
      </c>
      <c r="DU322">
        <v>0</v>
      </c>
      <c r="DV322">
        <v>0</v>
      </c>
      <c r="DW322">
        <v>0</v>
      </c>
      <c r="DX322">
        <v>0</v>
      </c>
      <c r="DY322" s="131"/>
      <c r="DZ322" s="340"/>
      <c r="EA322" t="s">
        <v>944</v>
      </c>
      <c r="EB322">
        <v>2</v>
      </c>
      <c r="EC322">
        <v>34</v>
      </c>
      <c r="ED322" s="183" t="str">
        <f t="shared" ref="ED322:ED385" si="17">EA322&amp;TEXT(EB322,"00")&amp;TEXT(EC322,"00")</f>
        <v>SDH200234</v>
      </c>
      <c r="EE322">
        <v>10000</v>
      </c>
      <c r="EF322">
        <v>10000</v>
      </c>
      <c r="EG322">
        <v>10000</v>
      </c>
      <c r="EH322">
        <v>10000</v>
      </c>
      <c r="EI322">
        <v>10000</v>
      </c>
      <c r="EJ322">
        <v>10000</v>
      </c>
      <c r="EK322">
        <v>10000</v>
      </c>
      <c r="EL322">
        <v>10000</v>
      </c>
      <c r="EM322">
        <v>10000</v>
      </c>
      <c r="EN322">
        <v>10000</v>
      </c>
      <c r="EO322">
        <v>10000</v>
      </c>
      <c r="EP322">
        <v>10000</v>
      </c>
      <c r="EQ322">
        <v>10000</v>
      </c>
      <c r="ER322">
        <v>10000</v>
      </c>
      <c r="ES322">
        <v>10000</v>
      </c>
      <c r="ET322">
        <v>10000</v>
      </c>
      <c r="EU322">
        <v>10000</v>
      </c>
      <c r="EV322">
        <v>10000</v>
      </c>
      <c r="EW322">
        <v>10000</v>
      </c>
      <c r="EX322">
        <v>10000</v>
      </c>
      <c r="EY322">
        <v>10000</v>
      </c>
      <c r="EZ322">
        <v>10000</v>
      </c>
      <c r="FA322">
        <v>10000</v>
      </c>
      <c r="FB322">
        <v>10000</v>
      </c>
      <c r="FC322">
        <v>10000</v>
      </c>
      <c r="FD322">
        <v>10000</v>
      </c>
      <c r="FE322">
        <v>10000</v>
      </c>
      <c r="FF322">
        <v>10000</v>
      </c>
      <c r="FG322">
        <v>10000</v>
      </c>
      <c r="FH322">
        <v>10000</v>
      </c>
      <c r="FI322">
        <v>10000</v>
      </c>
      <c r="FJ322">
        <v>10000</v>
      </c>
      <c r="FK322">
        <v>10000</v>
      </c>
      <c r="FL322">
        <v>10000</v>
      </c>
      <c r="FM322">
        <v>10000</v>
      </c>
      <c r="FN322">
        <v>0</v>
      </c>
      <c r="FO322">
        <v>0</v>
      </c>
      <c r="FP322">
        <v>0</v>
      </c>
      <c r="FQ322">
        <v>0</v>
      </c>
      <c r="FR322">
        <v>0</v>
      </c>
      <c r="FS322">
        <v>0</v>
      </c>
      <c r="FT322">
        <v>0</v>
      </c>
      <c r="FU322">
        <v>0</v>
      </c>
      <c r="FV322">
        <v>0</v>
      </c>
      <c r="FW322">
        <v>0</v>
      </c>
      <c r="FX322">
        <v>0</v>
      </c>
      <c r="FY322">
        <v>0</v>
      </c>
      <c r="FZ322">
        <v>0</v>
      </c>
      <c r="GA322">
        <v>0</v>
      </c>
      <c r="GB322">
        <v>0</v>
      </c>
      <c r="GC322">
        <v>0</v>
      </c>
      <c r="GD322">
        <v>0</v>
      </c>
      <c r="GE322">
        <v>0</v>
      </c>
      <c r="GF322">
        <v>0</v>
      </c>
      <c r="GG322">
        <v>0</v>
      </c>
      <c r="GH322">
        <v>0</v>
      </c>
      <c r="GI322">
        <v>0</v>
      </c>
      <c r="GJ322">
        <v>0</v>
      </c>
      <c r="GK322">
        <v>0</v>
      </c>
      <c r="GL322">
        <v>0</v>
      </c>
      <c r="GM322">
        <v>0</v>
      </c>
      <c r="GN322">
        <v>0</v>
      </c>
      <c r="GO322">
        <v>0</v>
      </c>
      <c r="GP322">
        <v>0</v>
      </c>
      <c r="GQ322">
        <v>0</v>
      </c>
      <c r="GR322">
        <v>0</v>
      </c>
      <c r="GS322">
        <v>0</v>
      </c>
      <c r="GT322">
        <v>0</v>
      </c>
      <c r="GU322">
        <v>0</v>
      </c>
      <c r="GV322">
        <v>0</v>
      </c>
      <c r="GW322">
        <v>0</v>
      </c>
      <c r="GX322">
        <v>0</v>
      </c>
      <c r="GY322">
        <v>0</v>
      </c>
      <c r="GZ322">
        <v>0</v>
      </c>
      <c r="HA322">
        <v>0</v>
      </c>
      <c r="HB322">
        <v>0</v>
      </c>
      <c r="HC322">
        <v>0</v>
      </c>
      <c r="HD322">
        <v>0</v>
      </c>
      <c r="HE322">
        <v>0</v>
      </c>
      <c r="HF322">
        <v>0</v>
      </c>
      <c r="HG322">
        <v>0</v>
      </c>
      <c r="HH322">
        <v>0</v>
      </c>
      <c r="HI322">
        <v>0</v>
      </c>
      <c r="HJ322">
        <v>0</v>
      </c>
      <c r="HK322">
        <v>0</v>
      </c>
      <c r="HL322">
        <v>0</v>
      </c>
      <c r="HM322">
        <v>0</v>
      </c>
      <c r="HN322">
        <v>0</v>
      </c>
      <c r="HO322">
        <v>0</v>
      </c>
      <c r="HP322">
        <v>0</v>
      </c>
      <c r="HQ322">
        <v>0</v>
      </c>
      <c r="HR322">
        <v>0</v>
      </c>
      <c r="HS322">
        <v>0</v>
      </c>
      <c r="HT322">
        <v>0</v>
      </c>
      <c r="HU322">
        <v>0</v>
      </c>
      <c r="HV322">
        <v>0</v>
      </c>
      <c r="HW322">
        <v>0</v>
      </c>
      <c r="HX322">
        <v>0</v>
      </c>
      <c r="HY322">
        <v>0</v>
      </c>
      <c r="HZ322">
        <v>0</v>
      </c>
      <c r="IA322">
        <v>0</v>
      </c>
      <c r="IB322">
        <v>0</v>
      </c>
      <c r="IC322">
        <v>0</v>
      </c>
      <c r="ID322">
        <v>0</v>
      </c>
      <c r="IE322">
        <v>0</v>
      </c>
      <c r="IF322">
        <v>0</v>
      </c>
      <c r="IG322">
        <v>0</v>
      </c>
      <c r="IH322">
        <v>0</v>
      </c>
      <c r="II322">
        <v>0</v>
      </c>
      <c r="IJ322">
        <v>0</v>
      </c>
      <c r="IK322">
        <v>0</v>
      </c>
    </row>
    <row r="323" spans="1:245" hidden="1">
      <c r="A323" s="340"/>
      <c r="B323" t="s">
        <v>944</v>
      </c>
      <c r="F323">
        <v>2</v>
      </c>
      <c r="H323">
        <v>35</v>
      </c>
      <c r="J323" t="str">
        <f t="shared" si="15"/>
        <v>SDH200235</v>
      </c>
      <c r="K323">
        <v>455</v>
      </c>
      <c r="M323" s="340"/>
      <c r="N323" t="s">
        <v>944</v>
      </c>
      <c r="O323">
        <v>2</v>
      </c>
      <c r="P323">
        <v>35</v>
      </c>
      <c r="Q323" s="183" t="str">
        <f t="shared" si="16"/>
        <v>SDH200235</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0</v>
      </c>
      <c r="AZ323">
        <v>10000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c r="CX323">
        <v>0</v>
      </c>
      <c r="CY323">
        <v>0</v>
      </c>
      <c r="CZ323">
        <v>0</v>
      </c>
      <c r="DA323">
        <v>0</v>
      </c>
      <c r="DB323">
        <v>0</v>
      </c>
      <c r="DC323">
        <v>0</v>
      </c>
      <c r="DD323">
        <v>0</v>
      </c>
      <c r="DE323">
        <v>0</v>
      </c>
      <c r="DF323">
        <v>0</v>
      </c>
      <c r="DG323">
        <v>0</v>
      </c>
      <c r="DH323">
        <v>0</v>
      </c>
      <c r="DI323">
        <v>0</v>
      </c>
      <c r="DJ323">
        <v>0</v>
      </c>
      <c r="DK323">
        <v>0</v>
      </c>
      <c r="DL323">
        <v>0</v>
      </c>
      <c r="DM323">
        <v>0</v>
      </c>
      <c r="DN323">
        <v>0</v>
      </c>
      <c r="DO323">
        <v>0</v>
      </c>
      <c r="DP323">
        <v>0</v>
      </c>
      <c r="DQ323">
        <v>0</v>
      </c>
      <c r="DR323">
        <v>0</v>
      </c>
      <c r="DS323">
        <v>0</v>
      </c>
      <c r="DT323">
        <v>0</v>
      </c>
      <c r="DU323">
        <v>0</v>
      </c>
      <c r="DV323">
        <v>0</v>
      </c>
      <c r="DW323">
        <v>0</v>
      </c>
      <c r="DX323">
        <v>0</v>
      </c>
      <c r="DY323" s="131"/>
      <c r="DZ323" s="340"/>
      <c r="EA323" t="s">
        <v>944</v>
      </c>
      <c r="EB323">
        <v>2</v>
      </c>
      <c r="EC323">
        <v>35</v>
      </c>
      <c r="ED323" s="183" t="str">
        <f t="shared" si="17"/>
        <v>SDH200235</v>
      </c>
      <c r="EE323">
        <v>10000</v>
      </c>
      <c r="EF323">
        <v>10000</v>
      </c>
      <c r="EG323">
        <v>10000</v>
      </c>
      <c r="EH323">
        <v>10000</v>
      </c>
      <c r="EI323">
        <v>10000</v>
      </c>
      <c r="EJ323">
        <v>10000</v>
      </c>
      <c r="EK323">
        <v>10000</v>
      </c>
      <c r="EL323">
        <v>10000</v>
      </c>
      <c r="EM323">
        <v>10000</v>
      </c>
      <c r="EN323">
        <v>10000</v>
      </c>
      <c r="EO323">
        <v>10000</v>
      </c>
      <c r="EP323">
        <v>10000</v>
      </c>
      <c r="EQ323">
        <v>10000</v>
      </c>
      <c r="ER323">
        <v>10000</v>
      </c>
      <c r="ES323">
        <v>10000</v>
      </c>
      <c r="ET323">
        <v>10000</v>
      </c>
      <c r="EU323">
        <v>10000</v>
      </c>
      <c r="EV323">
        <v>10000</v>
      </c>
      <c r="EW323">
        <v>10000</v>
      </c>
      <c r="EX323">
        <v>10000</v>
      </c>
      <c r="EY323">
        <v>10000</v>
      </c>
      <c r="EZ323">
        <v>10000</v>
      </c>
      <c r="FA323">
        <v>10000</v>
      </c>
      <c r="FB323">
        <v>10000</v>
      </c>
      <c r="FC323">
        <v>10000</v>
      </c>
      <c r="FD323">
        <v>10000</v>
      </c>
      <c r="FE323">
        <v>10000</v>
      </c>
      <c r="FF323">
        <v>10000</v>
      </c>
      <c r="FG323">
        <v>10000</v>
      </c>
      <c r="FH323">
        <v>10000</v>
      </c>
      <c r="FI323">
        <v>10000</v>
      </c>
      <c r="FJ323">
        <v>10000</v>
      </c>
      <c r="FK323">
        <v>10000</v>
      </c>
      <c r="FL323">
        <v>10000</v>
      </c>
      <c r="FM323">
        <v>10000</v>
      </c>
      <c r="FN323">
        <v>0</v>
      </c>
      <c r="FO323">
        <v>0</v>
      </c>
      <c r="FP323">
        <v>0</v>
      </c>
      <c r="FQ323">
        <v>0</v>
      </c>
      <c r="FR323">
        <v>0</v>
      </c>
      <c r="FS323">
        <v>0</v>
      </c>
      <c r="FT323">
        <v>0</v>
      </c>
      <c r="FU323">
        <v>0</v>
      </c>
      <c r="FV323">
        <v>0</v>
      </c>
      <c r="FW323">
        <v>0</v>
      </c>
      <c r="FX323">
        <v>0</v>
      </c>
      <c r="FY323">
        <v>0</v>
      </c>
      <c r="FZ323">
        <v>0</v>
      </c>
      <c r="GA323">
        <v>0</v>
      </c>
      <c r="GB323">
        <v>0</v>
      </c>
      <c r="GC323">
        <v>0</v>
      </c>
      <c r="GD323">
        <v>0</v>
      </c>
      <c r="GE323">
        <v>0</v>
      </c>
      <c r="GF323">
        <v>0</v>
      </c>
      <c r="GG323">
        <v>0</v>
      </c>
      <c r="GH323">
        <v>0</v>
      </c>
      <c r="GI323">
        <v>0</v>
      </c>
      <c r="GJ323">
        <v>0</v>
      </c>
      <c r="GK323">
        <v>0</v>
      </c>
      <c r="GL323">
        <v>0</v>
      </c>
      <c r="GM323">
        <v>0</v>
      </c>
      <c r="GN323">
        <v>0</v>
      </c>
      <c r="GO323">
        <v>0</v>
      </c>
      <c r="GP323">
        <v>0</v>
      </c>
      <c r="GQ323">
        <v>0</v>
      </c>
      <c r="GR323">
        <v>0</v>
      </c>
      <c r="GS323">
        <v>0</v>
      </c>
      <c r="GT323">
        <v>0</v>
      </c>
      <c r="GU323">
        <v>0</v>
      </c>
      <c r="GV323">
        <v>0</v>
      </c>
      <c r="GW323">
        <v>0</v>
      </c>
      <c r="GX323">
        <v>0</v>
      </c>
      <c r="GY323">
        <v>0</v>
      </c>
      <c r="GZ323">
        <v>0</v>
      </c>
      <c r="HA323">
        <v>0</v>
      </c>
      <c r="HB323">
        <v>0</v>
      </c>
      <c r="HC323">
        <v>0</v>
      </c>
      <c r="HD323">
        <v>0</v>
      </c>
      <c r="HE323">
        <v>0</v>
      </c>
      <c r="HF323">
        <v>0</v>
      </c>
      <c r="HG323">
        <v>0</v>
      </c>
      <c r="HH323">
        <v>0</v>
      </c>
      <c r="HI323">
        <v>0</v>
      </c>
      <c r="HJ323">
        <v>0</v>
      </c>
      <c r="HK323">
        <v>0</v>
      </c>
      <c r="HL323">
        <v>0</v>
      </c>
      <c r="HM323">
        <v>0</v>
      </c>
      <c r="HN323">
        <v>0</v>
      </c>
      <c r="HO323">
        <v>0</v>
      </c>
      <c r="HP323">
        <v>0</v>
      </c>
      <c r="HQ323">
        <v>0</v>
      </c>
      <c r="HR323">
        <v>0</v>
      </c>
      <c r="HS323">
        <v>0</v>
      </c>
      <c r="HT323">
        <v>0</v>
      </c>
      <c r="HU323">
        <v>0</v>
      </c>
      <c r="HV323">
        <v>0</v>
      </c>
      <c r="HW323">
        <v>0</v>
      </c>
      <c r="HX323">
        <v>0</v>
      </c>
      <c r="HY323">
        <v>0</v>
      </c>
      <c r="HZ323">
        <v>0</v>
      </c>
      <c r="IA323">
        <v>0</v>
      </c>
      <c r="IB323">
        <v>0</v>
      </c>
      <c r="IC323">
        <v>0</v>
      </c>
      <c r="ID323">
        <v>0</v>
      </c>
      <c r="IE323">
        <v>0</v>
      </c>
      <c r="IF323">
        <v>0</v>
      </c>
      <c r="IG323">
        <v>0</v>
      </c>
      <c r="IH323">
        <v>0</v>
      </c>
      <c r="II323">
        <v>0</v>
      </c>
      <c r="IJ323">
        <v>0</v>
      </c>
      <c r="IK323">
        <v>0</v>
      </c>
    </row>
    <row r="324" spans="1:245" hidden="1">
      <c r="A324" s="340"/>
      <c r="B324" t="s">
        <v>944</v>
      </c>
      <c r="F324">
        <v>2</v>
      </c>
      <c r="H324">
        <v>36</v>
      </c>
      <c r="J324" t="str">
        <f t="shared" si="15"/>
        <v>SDH200236</v>
      </c>
      <c r="K324">
        <v>460</v>
      </c>
      <c r="M324" s="340"/>
      <c r="N324" t="s">
        <v>944</v>
      </c>
      <c r="O324">
        <v>2</v>
      </c>
      <c r="P324">
        <v>36</v>
      </c>
      <c r="Q324" s="183" t="str">
        <f t="shared" si="16"/>
        <v>SDH200236</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10000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0</v>
      </c>
      <c r="DJ324">
        <v>0</v>
      </c>
      <c r="DK324">
        <v>0</v>
      </c>
      <c r="DL324">
        <v>0</v>
      </c>
      <c r="DM324">
        <v>0</v>
      </c>
      <c r="DN324">
        <v>0</v>
      </c>
      <c r="DO324">
        <v>0</v>
      </c>
      <c r="DP324">
        <v>0</v>
      </c>
      <c r="DQ324">
        <v>0</v>
      </c>
      <c r="DR324">
        <v>0</v>
      </c>
      <c r="DS324">
        <v>0</v>
      </c>
      <c r="DT324">
        <v>0</v>
      </c>
      <c r="DU324">
        <v>0</v>
      </c>
      <c r="DV324">
        <v>0</v>
      </c>
      <c r="DW324">
        <v>0</v>
      </c>
      <c r="DX324">
        <v>0</v>
      </c>
      <c r="DY324" s="131"/>
      <c r="DZ324" s="340"/>
      <c r="EA324" t="s">
        <v>944</v>
      </c>
      <c r="EB324">
        <v>2</v>
      </c>
      <c r="EC324">
        <v>36</v>
      </c>
      <c r="ED324" s="183" t="str">
        <f t="shared" si="17"/>
        <v>SDH200236</v>
      </c>
      <c r="EE324">
        <v>10000</v>
      </c>
      <c r="EF324">
        <v>10000</v>
      </c>
      <c r="EG324">
        <v>10000</v>
      </c>
      <c r="EH324">
        <v>10000</v>
      </c>
      <c r="EI324">
        <v>10000</v>
      </c>
      <c r="EJ324">
        <v>10000</v>
      </c>
      <c r="EK324">
        <v>10000</v>
      </c>
      <c r="EL324">
        <v>10000</v>
      </c>
      <c r="EM324">
        <v>10000</v>
      </c>
      <c r="EN324">
        <v>10000</v>
      </c>
      <c r="EO324">
        <v>10000</v>
      </c>
      <c r="EP324">
        <v>10000</v>
      </c>
      <c r="EQ324">
        <v>10000</v>
      </c>
      <c r="ER324">
        <v>10000</v>
      </c>
      <c r="ES324">
        <v>10000</v>
      </c>
      <c r="ET324">
        <v>10000</v>
      </c>
      <c r="EU324">
        <v>10000</v>
      </c>
      <c r="EV324">
        <v>10000</v>
      </c>
      <c r="EW324">
        <v>10000</v>
      </c>
      <c r="EX324">
        <v>10000</v>
      </c>
      <c r="EY324">
        <v>10000</v>
      </c>
      <c r="EZ324">
        <v>10000</v>
      </c>
      <c r="FA324">
        <v>10000</v>
      </c>
      <c r="FB324">
        <v>10000</v>
      </c>
      <c r="FC324">
        <v>10000</v>
      </c>
      <c r="FD324">
        <v>10000</v>
      </c>
      <c r="FE324">
        <v>10000</v>
      </c>
      <c r="FF324">
        <v>10000</v>
      </c>
      <c r="FG324">
        <v>10000</v>
      </c>
      <c r="FH324">
        <v>10000</v>
      </c>
      <c r="FI324">
        <v>10000</v>
      </c>
      <c r="FJ324">
        <v>10000</v>
      </c>
      <c r="FK324">
        <v>10000</v>
      </c>
      <c r="FL324">
        <v>10000</v>
      </c>
      <c r="FM324">
        <v>10000</v>
      </c>
      <c r="FN324">
        <v>0</v>
      </c>
      <c r="FO324">
        <v>0</v>
      </c>
      <c r="FP324">
        <v>0</v>
      </c>
      <c r="FQ324">
        <v>0</v>
      </c>
      <c r="FR324">
        <v>0</v>
      </c>
      <c r="FS324">
        <v>0</v>
      </c>
      <c r="FT324">
        <v>0</v>
      </c>
      <c r="FU324">
        <v>0</v>
      </c>
      <c r="FV324">
        <v>0</v>
      </c>
      <c r="FW324">
        <v>0</v>
      </c>
      <c r="FX324">
        <v>0</v>
      </c>
      <c r="FY324">
        <v>0</v>
      </c>
      <c r="FZ324">
        <v>0</v>
      </c>
      <c r="GA324">
        <v>0</v>
      </c>
      <c r="GB324">
        <v>0</v>
      </c>
      <c r="GC324">
        <v>0</v>
      </c>
      <c r="GD324">
        <v>0</v>
      </c>
      <c r="GE324">
        <v>0</v>
      </c>
      <c r="GF324">
        <v>0</v>
      </c>
      <c r="GG324">
        <v>0</v>
      </c>
      <c r="GH324">
        <v>0</v>
      </c>
      <c r="GI324">
        <v>0</v>
      </c>
      <c r="GJ324">
        <v>0</v>
      </c>
      <c r="GK324">
        <v>0</v>
      </c>
      <c r="GL324">
        <v>0</v>
      </c>
      <c r="GM324">
        <v>0</v>
      </c>
      <c r="GN324">
        <v>0</v>
      </c>
      <c r="GO324">
        <v>0</v>
      </c>
      <c r="GP324">
        <v>0</v>
      </c>
      <c r="GQ324">
        <v>0</v>
      </c>
      <c r="GR324">
        <v>0</v>
      </c>
      <c r="GS324">
        <v>0</v>
      </c>
      <c r="GT324">
        <v>0</v>
      </c>
      <c r="GU324">
        <v>0</v>
      </c>
      <c r="GV324">
        <v>0</v>
      </c>
      <c r="GW324">
        <v>0</v>
      </c>
      <c r="GX324">
        <v>0</v>
      </c>
      <c r="GY324">
        <v>0</v>
      </c>
      <c r="GZ324">
        <v>0</v>
      </c>
      <c r="HA324">
        <v>0</v>
      </c>
      <c r="HB324">
        <v>0</v>
      </c>
      <c r="HC324">
        <v>0</v>
      </c>
      <c r="HD324">
        <v>0</v>
      </c>
      <c r="HE324">
        <v>0</v>
      </c>
      <c r="HF324">
        <v>0</v>
      </c>
      <c r="HG324">
        <v>0</v>
      </c>
      <c r="HH324">
        <v>0</v>
      </c>
      <c r="HI324">
        <v>0</v>
      </c>
      <c r="HJ324">
        <v>0</v>
      </c>
      <c r="HK324">
        <v>0</v>
      </c>
      <c r="HL324">
        <v>0</v>
      </c>
      <c r="HM324">
        <v>0</v>
      </c>
      <c r="HN324">
        <v>0</v>
      </c>
      <c r="HO324">
        <v>0</v>
      </c>
      <c r="HP324">
        <v>0</v>
      </c>
      <c r="HQ324">
        <v>0</v>
      </c>
      <c r="HR324">
        <v>0</v>
      </c>
      <c r="HS324">
        <v>0</v>
      </c>
      <c r="HT324">
        <v>0</v>
      </c>
      <c r="HU324">
        <v>0</v>
      </c>
      <c r="HV324">
        <v>0</v>
      </c>
      <c r="HW324">
        <v>0</v>
      </c>
      <c r="HX324">
        <v>0</v>
      </c>
      <c r="HY324">
        <v>0</v>
      </c>
      <c r="HZ324">
        <v>0</v>
      </c>
      <c r="IA324">
        <v>0</v>
      </c>
      <c r="IB324">
        <v>0</v>
      </c>
      <c r="IC324">
        <v>0</v>
      </c>
      <c r="ID324">
        <v>0</v>
      </c>
      <c r="IE324">
        <v>0</v>
      </c>
      <c r="IF324">
        <v>0</v>
      </c>
      <c r="IG324">
        <v>0</v>
      </c>
      <c r="IH324">
        <v>0</v>
      </c>
      <c r="II324">
        <v>0</v>
      </c>
      <c r="IJ324">
        <v>0</v>
      </c>
      <c r="IK324">
        <v>0</v>
      </c>
    </row>
    <row r="325" spans="1:245" hidden="1">
      <c r="A325" s="340"/>
      <c r="B325" t="s">
        <v>944</v>
      </c>
      <c r="F325">
        <v>2</v>
      </c>
      <c r="H325">
        <v>37</v>
      </c>
      <c r="J325" t="str">
        <f t="shared" si="15"/>
        <v>SDH200237</v>
      </c>
      <c r="K325">
        <v>460</v>
      </c>
      <c r="M325" s="340"/>
      <c r="N325" t="s">
        <v>944</v>
      </c>
      <c r="O325">
        <v>2</v>
      </c>
      <c r="P325">
        <v>37</v>
      </c>
      <c r="Q325" s="183" t="str">
        <f t="shared" si="16"/>
        <v>SDH200237</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10000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0</v>
      </c>
      <c r="CZ325">
        <v>0</v>
      </c>
      <c r="DA325">
        <v>0</v>
      </c>
      <c r="DB325">
        <v>0</v>
      </c>
      <c r="DC325">
        <v>0</v>
      </c>
      <c r="DD325">
        <v>0</v>
      </c>
      <c r="DE325">
        <v>0</v>
      </c>
      <c r="DF325">
        <v>0</v>
      </c>
      <c r="DG325">
        <v>0</v>
      </c>
      <c r="DH325">
        <v>0</v>
      </c>
      <c r="DI325">
        <v>0</v>
      </c>
      <c r="DJ325">
        <v>0</v>
      </c>
      <c r="DK325">
        <v>0</v>
      </c>
      <c r="DL325">
        <v>0</v>
      </c>
      <c r="DM325">
        <v>0</v>
      </c>
      <c r="DN325">
        <v>0</v>
      </c>
      <c r="DO325">
        <v>0</v>
      </c>
      <c r="DP325">
        <v>0</v>
      </c>
      <c r="DQ325">
        <v>0</v>
      </c>
      <c r="DR325">
        <v>0</v>
      </c>
      <c r="DS325">
        <v>0</v>
      </c>
      <c r="DT325">
        <v>0</v>
      </c>
      <c r="DU325">
        <v>0</v>
      </c>
      <c r="DV325">
        <v>0</v>
      </c>
      <c r="DW325">
        <v>0</v>
      </c>
      <c r="DX325">
        <v>0</v>
      </c>
      <c r="DY325" s="131"/>
      <c r="DZ325" s="340"/>
      <c r="EA325" t="s">
        <v>944</v>
      </c>
      <c r="EB325">
        <v>2</v>
      </c>
      <c r="EC325">
        <v>37</v>
      </c>
      <c r="ED325" s="183" t="str">
        <f t="shared" si="17"/>
        <v>SDH200237</v>
      </c>
      <c r="EE325">
        <v>10000</v>
      </c>
      <c r="EF325">
        <v>10000</v>
      </c>
      <c r="EG325">
        <v>10000</v>
      </c>
      <c r="EH325">
        <v>10000</v>
      </c>
      <c r="EI325">
        <v>10000</v>
      </c>
      <c r="EJ325">
        <v>10000</v>
      </c>
      <c r="EK325">
        <v>10000</v>
      </c>
      <c r="EL325">
        <v>10000</v>
      </c>
      <c r="EM325">
        <v>10000</v>
      </c>
      <c r="EN325">
        <v>10000</v>
      </c>
      <c r="EO325">
        <v>10000</v>
      </c>
      <c r="EP325">
        <v>10000</v>
      </c>
      <c r="EQ325">
        <v>10000</v>
      </c>
      <c r="ER325">
        <v>10000</v>
      </c>
      <c r="ES325">
        <v>10000</v>
      </c>
      <c r="ET325">
        <v>10000</v>
      </c>
      <c r="EU325">
        <v>10000</v>
      </c>
      <c r="EV325">
        <v>10000</v>
      </c>
      <c r="EW325">
        <v>10000</v>
      </c>
      <c r="EX325">
        <v>10000</v>
      </c>
      <c r="EY325">
        <v>10000</v>
      </c>
      <c r="EZ325">
        <v>10000</v>
      </c>
      <c r="FA325">
        <v>10000</v>
      </c>
      <c r="FB325">
        <v>10000</v>
      </c>
      <c r="FC325">
        <v>10000</v>
      </c>
      <c r="FD325">
        <v>10000</v>
      </c>
      <c r="FE325">
        <v>10000</v>
      </c>
      <c r="FF325">
        <v>10000</v>
      </c>
      <c r="FG325">
        <v>10000</v>
      </c>
      <c r="FH325">
        <v>10000</v>
      </c>
      <c r="FI325">
        <v>10000</v>
      </c>
      <c r="FJ325">
        <v>10000</v>
      </c>
      <c r="FK325">
        <v>10000</v>
      </c>
      <c r="FL325">
        <v>10000</v>
      </c>
      <c r="FM325">
        <v>10000</v>
      </c>
      <c r="FN325">
        <v>0</v>
      </c>
      <c r="FO325">
        <v>0</v>
      </c>
      <c r="FP325">
        <v>0</v>
      </c>
      <c r="FQ325">
        <v>0</v>
      </c>
      <c r="FR325">
        <v>0</v>
      </c>
      <c r="FS325">
        <v>0</v>
      </c>
      <c r="FT325">
        <v>0</v>
      </c>
      <c r="FU325">
        <v>0</v>
      </c>
      <c r="FV325">
        <v>0</v>
      </c>
      <c r="FW325">
        <v>0</v>
      </c>
      <c r="FX325">
        <v>0</v>
      </c>
      <c r="FY325">
        <v>0</v>
      </c>
      <c r="FZ325">
        <v>0</v>
      </c>
      <c r="GA325">
        <v>0</v>
      </c>
      <c r="GB325">
        <v>0</v>
      </c>
      <c r="GC325">
        <v>0</v>
      </c>
      <c r="GD325">
        <v>0</v>
      </c>
      <c r="GE325">
        <v>0</v>
      </c>
      <c r="GF325">
        <v>0</v>
      </c>
      <c r="GG325">
        <v>0</v>
      </c>
      <c r="GH325">
        <v>0</v>
      </c>
      <c r="GI325">
        <v>0</v>
      </c>
      <c r="GJ325">
        <v>0</v>
      </c>
      <c r="GK325">
        <v>0</v>
      </c>
      <c r="GL325">
        <v>0</v>
      </c>
      <c r="GM325">
        <v>0</v>
      </c>
      <c r="GN325">
        <v>0</v>
      </c>
      <c r="GO325">
        <v>0</v>
      </c>
      <c r="GP325">
        <v>0</v>
      </c>
      <c r="GQ325">
        <v>0</v>
      </c>
      <c r="GR325">
        <v>0</v>
      </c>
      <c r="GS325">
        <v>0</v>
      </c>
      <c r="GT325">
        <v>0</v>
      </c>
      <c r="GU325">
        <v>0</v>
      </c>
      <c r="GV325">
        <v>0</v>
      </c>
      <c r="GW325">
        <v>0</v>
      </c>
      <c r="GX325">
        <v>0</v>
      </c>
      <c r="GY325">
        <v>0</v>
      </c>
      <c r="GZ325">
        <v>0</v>
      </c>
      <c r="HA325">
        <v>0</v>
      </c>
      <c r="HB325">
        <v>0</v>
      </c>
      <c r="HC325">
        <v>0</v>
      </c>
      <c r="HD325">
        <v>0</v>
      </c>
      <c r="HE325">
        <v>0</v>
      </c>
      <c r="HF325">
        <v>0</v>
      </c>
      <c r="HG325">
        <v>0</v>
      </c>
      <c r="HH325">
        <v>0</v>
      </c>
      <c r="HI325">
        <v>0</v>
      </c>
      <c r="HJ325">
        <v>0</v>
      </c>
      <c r="HK325">
        <v>0</v>
      </c>
      <c r="HL325">
        <v>0</v>
      </c>
      <c r="HM325">
        <v>0</v>
      </c>
      <c r="HN325">
        <v>0</v>
      </c>
      <c r="HO325">
        <v>0</v>
      </c>
      <c r="HP325">
        <v>0</v>
      </c>
      <c r="HQ325">
        <v>0</v>
      </c>
      <c r="HR325">
        <v>0</v>
      </c>
      <c r="HS325">
        <v>0</v>
      </c>
      <c r="HT325">
        <v>0</v>
      </c>
      <c r="HU325">
        <v>0</v>
      </c>
      <c r="HV325">
        <v>0</v>
      </c>
      <c r="HW325">
        <v>0</v>
      </c>
      <c r="HX325">
        <v>0</v>
      </c>
      <c r="HY325">
        <v>0</v>
      </c>
      <c r="HZ325">
        <v>0</v>
      </c>
      <c r="IA325">
        <v>0</v>
      </c>
      <c r="IB325">
        <v>0</v>
      </c>
      <c r="IC325">
        <v>0</v>
      </c>
      <c r="ID325">
        <v>0</v>
      </c>
      <c r="IE325">
        <v>0</v>
      </c>
      <c r="IF325">
        <v>0</v>
      </c>
      <c r="IG325">
        <v>0</v>
      </c>
      <c r="IH325">
        <v>0</v>
      </c>
      <c r="II325">
        <v>0</v>
      </c>
      <c r="IJ325">
        <v>0</v>
      </c>
      <c r="IK325">
        <v>0</v>
      </c>
    </row>
    <row r="326" spans="1:245" hidden="1">
      <c r="A326" s="340"/>
      <c r="B326" t="s">
        <v>944</v>
      </c>
      <c r="F326">
        <v>2</v>
      </c>
      <c r="H326">
        <v>38</v>
      </c>
      <c r="J326" t="str">
        <f t="shared" si="15"/>
        <v>SDH200238</v>
      </c>
      <c r="K326">
        <v>470</v>
      </c>
      <c r="M326" s="340"/>
      <c r="N326" t="s">
        <v>944</v>
      </c>
      <c r="O326">
        <v>2</v>
      </c>
      <c r="P326">
        <v>38</v>
      </c>
      <c r="Q326" s="183" t="str">
        <f t="shared" si="16"/>
        <v>SDH200238</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10000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0</v>
      </c>
      <c r="CT326">
        <v>0</v>
      </c>
      <c r="CU326">
        <v>0</v>
      </c>
      <c r="CV326">
        <v>0</v>
      </c>
      <c r="CW326">
        <v>0</v>
      </c>
      <c r="CX326">
        <v>0</v>
      </c>
      <c r="CY326">
        <v>0</v>
      </c>
      <c r="CZ326">
        <v>0</v>
      </c>
      <c r="DA326">
        <v>0</v>
      </c>
      <c r="DB326">
        <v>0</v>
      </c>
      <c r="DC326">
        <v>0</v>
      </c>
      <c r="DD326">
        <v>0</v>
      </c>
      <c r="DE326">
        <v>0</v>
      </c>
      <c r="DF326">
        <v>0</v>
      </c>
      <c r="DG326">
        <v>0</v>
      </c>
      <c r="DH326">
        <v>0</v>
      </c>
      <c r="DI326">
        <v>0</v>
      </c>
      <c r="DJ326">
        <v>0</v>
      </c>
      <c r="DK326">
        <v>0</v>
      </c>
      <c r="DL326">
        <v>0</v>
      </c>
      <c r="DM326">
        <v>0</v>
      </c>
      <c r="DN326">
        <v>0</v>
      </c>
      <c r="DO326">
        <v>0</v>
      </c>
      <c r="DP326">
        <v>0</v>
      </c>
      <c r="DQ326">
        <v>0</v>
      </c>
      <c r="DR326">
        <v>0</v>
      </c>
      <c r="DS326">
        <v>0</v>
      </c>
      <c r="DT326">
        <v>0</v>
      </c>
      <c r="DU326">
        <v>0</v>
      </c>
      <c r="DV326">
        <v>0</v>
      </c>
      <c r="DW326">
        <v>0</v>
      </c>
      <c r="DX326">
        <v>0</v>
      </c>
      <c r="DY326" s="131"/>
      <c r="DZ326" s="340"/>
      <c r="EA326" t="s">
        <v>944</v>
      </c>
      <c r="EB326">
        <v>2</v>
      </c>
      <c r="EC326">
        <v>38</v>
      </c>
      <c r="ED326" s="183" t="str">
        <f t="shared" si="17"/>
        <v>SDH200238</v>
      </c>
      <c r="EE326">
        <v>10000</v>
      </c>
      <c r="EF326">
        <v>10000</v>
      </c>
      <c r="EG326">
        <v>10000</v>
      </c>
      <c r="EH326">
        <v>10000</v>
      </c>
      <c r="EI326">
        <v>10000</v>
      </c>
      <c r="EJ326">
        <v>10000</v>
      </c>
      <c r="EK326">
        <v>10000</v>
      </c>
      <c r="EL326">
        <v>10000</v>
      </c>
      <c r="EM326">
        <v>10000</v>
      </c>
      <c r="EN326">
        <v>10000</v>
      </c>
      <c r="EO326">
        <v>10000</v>
      </c>
      <c r="EP326">
        <v>10000</v>
      </c>
      <c r="EQ326">
        <v>10000</v>
      </c>
      <c r="ER326">
        <v>10000</v>
      </c>
      <c r="ES326">
        <v>10000</v>
      </c>
      <c r="ET326">
        <v>10000</v>
      </c>
      <c r="EU326">
        <v>10000</v>
      </c>
      <c r="EV326">
        <v>10000</v>
      </c>
      <c r="EW326">
        <v>10000</v>
      </c>
      <c r="EX326">
        <v>10000</v>
      </c>
      <c r="EY326">
        <v>10000</v>
      </c>
      <c r="EZ326">
        <v>10000</v>
      </c>
      <c r="FA326">
        <v>10000</v>
      </c>
      <c r="FB326">
        <v>10000</v>
      </c>
      <c r="FC326">
        <v>10000</v>
      </c>
      <c r="FD326">
        <v>10000</v>
      </c>
      <c r="FE326">
        <v>10000</v>
      </c>
      <c r="FF326">
        <v>10000</v>
      </c>
      <c r="FG326">
        <v>10000</v>
      </c>
      <c r="FH326">
        <v>10000</v>
      </c>
      <c r="FI326">
        <v>10000</v>
      </c>
      <c r="FJ326">
        <v>10000</v>
      </c>
      <c r="FK326">
        <v>10000</v>
      </c>
      <c r="FL326">
        <v>10000</v>
      </c>
      <c r="FM326">
        <v>10000</v>
      </c>
      <c r="FN326">
        <v>0</v>
      </c>
      <c r="FO326">
        <v>0</v>
      </c>
      <c r="FP326">
        <v>0</v>
      </c>
      <c r="FQ326">
        <v>0</v>
      </c>
      <c r="FR326">
        <v>0</v>
      </c>
      <c r="FS326">
        <v>0</v>
      </c>
      <c r="FT326">
        <v>0</v>
      </c>
      <c r="FU326">
        <v>0</v>
      </c>
      <c r="FV326">
        <v>0</v>
      </c>
      <c r="FW326">
        <v>0</v>
      </c>
      <c r="FX326">
        <v>0</v>
      </c>
      <c r="FY326">
        <v>0</v>
      </c>
      <c r="FZ326">
        <v>0</v>
      </c>
      <c r="GA326">
        <v>0</v>
      </c>
      <c r="GB326">
        <v>0</v>
      </c>
      <c r="GC326">
        <v>0</v>
      </c>
      <c r="GD326">
        <v>0</v>
      </c>
      <c r="GE326">
        <v>0</v>
      </c>
      <c r="GF326">
        <v>0</v>
      </c>
      <c r="GG326">
        <v>0</v>
      </c>
      <c r="GH326">
        <v>0</v>
      </c>
      <c r="GI326">
        <v>0</v>
      </c>
      <c r="GJ326">
        <v>0</v>
      </c>
      <c r="GK326">
        <v>0</v>
      </c>
      <c r="GL326">
        <v>0</v>
      </c>
      <c r="GM326">
        <v>0</v>
      </c>
      <c r="GN326">
        <v>0</v>
      </c>
      <c r="GO326">
        <v>0</v>
      </c>
      <c r="GP326">
        <v>0</v>
      </c>
      <c r="GQ326">
        <v>0</v>
      </c>
      <c r="GR326">
        <v>0</v>
      </c>
      <c r="GS326">
        <v>0</v>
      </c>
      <c r="GT326">
        <v>0</v>
      </c>
      <c r="GU326">
        <v>0</v>
      </c>
      <c r="GV326">
        <v>0</v>
      </c>
      <c r="GW326">
        <v>0</v>
      </c>
      <c r="GX326">
        <v>0</v>
      </c>
      <c r="GY326">
        <v>0</v>
      </c>
      <c r="GZ326">
        <v>0</v>
      </c>
      <c r="HA326">
        <v>0</v>
      </c>
      <c r="HB326">
        <v>0</v>
      </c>
      <c r="HC326">
        <v>0</v>
      </c>
      <c r="HD326">
        <v>0</v>
      </c>
      <c r="HE326">
        <v>0</v>
      </c>
      <c r="HF326">
        <v>0</v>
      </c>
      <c r="HG326">
        <v>0</v>
      </c>
      <c r="HH326">
        <v>0</v>
      </c>
      <c r="HI326">
        <v>0</v>
      </c>
      <c r="HJ326">
        <v>0</v>
      </c>
      <c r="HK326">
        <v>0</v>
      </c>
      <c r="HL326">
        <v>0</v>
      </c>
      <c r="HM326">
        <v>0</v>
      </c>
      <c r="HN326">
        <v>0</v>
      </c>
      <c r="HO326">
        <v>0</v>
      </c>
      <c r="HP326">
        <v>0</v>
      </c>
      <c r="HQ326">
        <v>0</v>
      </c>
      <c r="HR326">
        <v>0</v>
      </c>
      <c r="HS326">
        <v>0</v>
      </c>
      <c r="HT326">
        <v>0</v>
      </c>
      <c r="HU326">
        <v>0</v>
      </c>
      <c r="HV326">
        <v>0</v>
      </c>
      <c r="HW326">
        <v>0</v>
      </c>
      <c r="HX326">
        <v>0</v>
      </c>
      <c r="HY326">
        <v>0</v>
      </c>
      <c r="HZ326">
        <v>0</v>
      </c>
      <c r="IA326">
        <v>0</v>
      </c>
      <c r="IB326">
        <v>0</v>
      </c>
      <c r="IC326">
        <v>0</v>
      </c>
      <c r="ID326">
        <v>0</v>
      </c>
      <c r="IE326">
        <v>0</v>
      </c>
      <c r="IF326">
        <v>0</v>
      </c>
      <c r="IG326">
        <v>0</v>
      </c>
      <c r="IH326">
        <v>0</v>
      </c>
      <c r="II326">
        <v>0</v>
      </c>
      <c r="IJ326">
        <v>0</v>
      </c>
      <c r="IK326">
        <v>0</v>
      </c>
    </row>
    <row r="327" spans="1:245" hidden="1">
      <c r="A327" s="340"/>
      <c r="B327" t="s">
        <v>944</v>
      </c>
      <c r="F327">
        <v>2</v>
      </c>
      <c r="H327">
        <v>39</v>
      </c>
      <c r="J327" t="str">
        <f t="shared" si="15"/>
        <v>SDH200239</v>
      </c>
      <c r="K327">
        <v>470</v>
      </c>
      <c r="M327" s="340"/>
      <c r="N327" t="s">
        <v>944</v>
      </c>
      <c r="O327">
        <v>2</v>
      </c>
      <c r="P327">
        <v>39</v>
      </c>
      <c r="Q327" s="183" t="str">
        <f t="shared" si="16"/>
        <v>SDH200239</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10000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0</v>
      </c>
      <c r="CX327">
        <v>0</v>
      </c>
      <c r="CY327">
        <v>0</v>
      </c>
      <c r="CZ327">
        <v>0</v>
      </c>
      <c r="DA327">
        <v>0</v>
      </c>
      <c r="DB327">
        <v>0</v>
      </c>
      <c r="DC327">
        <v>0</v>
      </c>
      <c r="DD327">
        <v>0</v>
      </c>
      <c r="DE327">
        <v>0</v>
      </c>
      <c r="DF327">
        <v>0</v>
      </c>
      <c r="DG327">
        <v>0</v>
      </c>
      <c r="DH327">
        <v>0</v>
      </c>
      <c r="DI327">
        <v>0</v>
      </c>
      <c r="DJ327">
        <v>0</v>
      </c>
      <c r="DK327">
        <v>0</v>
      </c>
      <c r="DL327">
        <v>0</v>
      </c>
      <c r="DM327">
        <v>0</v>
      </c>
      <c r="DN327">
        <v>0</v>
      </c>
      <c r="DO327">
        <v>0</v>
      </c>
      <c r="DP327">
        <v>0</v>
      </c>
      <c r="DQ327">
        <v>0</v>
      </c>
      <c r="DR327">
        <v>0</v>
      </c>
      <c r="DS327">
        <v>0</v>
      </c>
      <c r="DT327">
        <v>0</v>
      </c>
      <c r="DU327">
        <v>0</v>
      </c>
      <c r="DV327">
        <v>0</v>
      </c>
      <c r="DW327">
        <v>0</v>
      </c>
      <c r="DX327">
        <v>0</v>
      </c>
      <c r="DY327" s="131"/>
      <c r="DZ327" s="340"/>
      <c r="EA327" t="s">
        <v>944</v>
      </c>
      <c r="EB327">
        <v>2</v>
      </c>
      <c r="EC327">
        <v>39</v>
      </c>
      <c r="ED327" s="183" t="str">
        <f t="shared" si="17"/>
        <v>SDH200239</v>
      </c>
      <c r="EE327">
        <v>10000</v>
      </c>
      <c r="EF327">
        <v>10000</v>
      </c>
      <c r="EG327">
        <v>10000</v>
      </c>
      <c r="EH327">
        <v>10000</v>
      </c>
      <c r="EI327">
        <v>10000</v>
      </c>
      <c r="EJ327">
        <v>10000</v>
      </c>
      <c r="EK327">
        <v>10000</v>
      </c>
      <c r="EL327">
        <v>10000</v>
      </c>
      <c r="EM327">
        <v>10000</v>
      </c>
      <c r="EN327">
        <v>10000</v>
      </c>
      <c r="EO327">
        <v>10000</v>
      </c>
      <c r="EP327">
        <v>10000</v>
      </c>
      <c r="EQ327">
        <v>10000</v>
      </c>
      <c r="ER327">
        <v>10000</v>
      </c>
      <c r="ES327">
        <v>10000</v>
      </c>
      <c r="ET327">
        <v>10000</v>
      </c>
      <c r="EU327">
        <v>10000</v>
      </c>
      <c r="EV327">
        <v>10000</v>
      </c>
      <c r="EW327">
        <v>10000</v>
      </c>
      <c r="EX327">
        <v>10000</v>
      </c>
      <c r="EY327">
        <v>10000</v>
      </c>
      <c r="EZ327">
        <v>10000</v>
      </c>
      <c r="FA327">
        <v>10000</v>
      </c>
      <c r="FB327">
        <v>10000</v>
      </c>
      <c r="FC327">
        <v>10000</v>
      </c>
      <c r="FD327">
        <v>10000</v>
      </c>
      <c r="FE327">
        <v>10000</v>
      </c>
      <c r="FF327">
        <v>10000</v>
      </c>
      <c r="FG327">
        <v>10000</v>
      </c>
      <c r="FH327">
        <v>10000</v>
      </c>
      <c r="FI327">
        <v>10000</v>
      </c>
      <c r="FJ327">
        <v>10000</v>
      </c>
      <c r="FK327">
        <v>10000</v>
      </c>
      <c r="FL327">
        <v>10000</v>
      </c>
      <c r="FM327">
        <v>10000</v>
      </c>
      <c r="FN327">
        <v>0</v>
      </c>
      <c r="FO327">
        <v>0</v>
      </c>
      <c r="FP327">
        <v>0</v>
      </c>
      <c r="FQ327">
        <v>0</v>
      </c>
      <c r="FR327">
        <v>0</v>
      </c>
      <c r="FS327">
        <v>0</v>
      </c>
      <c r="FT327">
        <v>0</v>
      </c>
      <c r="FU327">
        <v>0</v>
      </c>
      <c r="FV327">
        <v>0</v>
      </c>
      <c r="FW327">
        <v>0</v>
      </c>
      <c r="FX327">
        <v>0</v>
      </c>
      <c r="FY327">
        <v>0</v>
      </c>
      <c r="FZ327">
        <v>0</v>
      </c>
      <c r="GA327">
        <v>0</v>
      </c>
      <c r="GB327">
        <v>0</v>
      </c>
      <c r="GC327">
        <v>0</v>
      </c>
      <c r="GD327">
        <v>0</v>
      </c>
      <c r="GE327">
        <v>0</v>
      </c>
      <c r="GF327">
        <v>0</v>
      </c>
      <c r="GG327">
        <v>0</v>
      </c>
      <c r="GH327">
        <v>0</v>
      </c>
      <c r="GI327">
        <v>0</v>
      </c>
      <c r="GJ327">
        <v>0</v>
      </c>
      <c r="GK327">
        <v>0</v>
      </c>
      <c r="GL327">
        <v>0</v>
      </c>
      <c r="GM327">
        <v>0</v>
      </c>
      <c r="GN327">
        <v>0</v>
      </c>
      <c r="GO327">
        <v>0</v>
      </c>
      <c r="GP327">
        <v>0</v>
      </c>
      <c r="GQ327">
        <v>0</v>
      </c>
      <c r="GR327">
        <v>0</v>
      </c>
      <c r="GS327">
        <v>0</v>
      </c>
      <c r="GT327">
        <v>0</v>
      </c>
      <c r="GU327">
        <v>0</v>
      </c>
      <c r="GV327">
        <v>0</v>
      </c>
      <c r="GW327">
        <v>0</v>
      </c>
      <c r="GX327">
        <v>0</v>
      </c>
      <c r="GY327">
        <v>0</v>
      </c>
      <c r="GZ327">
        <v>0</v>
      </c>
      <c r="HA327">
        <v>0</v>
      </c>
      <c r="HB327">
        <v>0</v>
      </c>
      <c r="HC327">
        <v>0</v>
      </c>
      <c r="HD327">
        <v>0</v>
      </c>
      <c r="HE327">
        <v>0</v>
      </c>
      <c r="HF327">
        <v>0</v>
      </c>
      <c r="HG327">
        <v>0</v>
      </c>
      <c r="HH327">
        <v>0</v>
      </c>
      <c r="HI327">
        <v>0</v>
      </c>
      <c r="HJ327">
        <v>0</v>
      </c>
      <c r="HK327">
        <v>0</v>
      </c>
      <c r="HL327">
        <v>0</v>
      </c>
      <c r="HM327">
        <v>0</v>
      </c>
      <c r="HN327">
        <v>0</v>
      </c>
      <c r="HO327">
        <v>0</v>
      </c>
      <c r="HP327">
        <v>0</v>
      </c>
      <c r="HQ327">
        <v>0</v>
      </c>
      <c r="HR327">
        <v>0</v>
      </c>
      <c r="HS327">
        <v>0</v>
      </c>
      <c r="HT327">
        <v>0</v>
      </c>
      <c r="HU327">
        <v>0</v>
      </c>
      <c r="HV327">
        <v>0</v>
      </c>
      <c r="HW327">
        <v>0</v>
      </c>
      <c r="HX327">
        <v>0</v>
      </c>
      <c r="HY327">
        <v>0</v>
      </c>
      <c r="HZ327">
        <v>0</v>
      </c>
      <c r="IA327">
        <v>0</v>
      </c>
      <c r="IB327">
        <v>0</v>
      </c>
      <c r="IC327">
        <v>0</v>
      </c>
      <c r="ID327">
        <v>0</v>
      </c>
      <c r="IE327">
        <v>0</v>
      </c>
      <c r="IF327">
        <v>0</v>
      </c>
      <c r="IG327">
        <v>0</v>
      </c>
      <c r="IH327">
        <v>0</v>
      </c>
      <c r="II327">
        <v>0</v>
      </c>
      <c r="IJ327">
        <v>0</v>
      </c>
      <c r="IK327">
        <v>0</v>
      </c>
    </row>
    <row r="328" spans="1:245" hidden="1">
      <c r="A328" s="340"/>
      <c r="B328" t="s">
        <v>944</v>
      </c>
      <c r="F328">
        <v>2</v>
      </c>
      <c r="H328">
        <v>40</v>
      </c>
      <c r="J328" t="str">
        <f t="shared" si="15"/>
        <v>SDH200240</v>
      </c>
      <c r="K328">
        <v>475</v>
      </c>
      <c r="M328" s="340"/>
      <c r="N328" t="s">
        <v>944</v>
      </c>
      <c r="O328">
        <v>2</v>
      </c>
      <c r="P328">
        <v>40</v>
      </c>
      <c r="Q328" s="183" t="str">
        <f t="shared" si="16"/>
        <v>SDH200240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10069.999999999998</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0</v>
      </c>
      <c r="DS328">
        <v>0</v>
      </c>
      <c r="DT328">
        <v>0</v>
      </c>
      <c r="DU328">
        <v>0</v>
      </c>
      <c r="DV328">
        <v>0</v>
      </c>
      <c r="DW328">
        <v>0</v>
      </c>
      <c r="DX328">
        <v>0</v>
      </c>
      <c r="DY328" s="131"/>
      <c r="DZ328" s="340"/>
      <c r="EA328" t="s">
        <v>944</v>
      </c>
      <c r="EB328">
        <v>2</v>
      </c>
      <c r="EC328">
        <v>40</v>
      </c>
      <c r="ED328" s="183" t="str">
        <f t="shared" si="17"/>
        <v>SDH200240</v>
      </c>
      <c r="EE328">
        <v>10000</v>
      </c>
      <c r="EF328">
        <v>10000</v>
      </c>
      <c r="EG328">
        <v>10000</v>
      </c>
      <c r="EH328">
        <v>10000</v>
      </c>
      <c r="EI328">
        <v>10000</v>
      </c>
      <c r="EJ328">
        <v>10000</v>
      </c>
      <c r="EK328">
        <v>10000</v>
      </c>
      <c r="EL328">
        <v>10000</v>
      </c>
      <c r="EM328">
        <v>10000</v>
      </c>
      <c r="EN328">
        <v>10000</v>
      </c>
      <c r="EO328">
        <v>10000</v>
      </c>
      <c r="EP328">
        <v>10000</v>
      </c>
      <c r="EQ328">
        <v>10000</v>
      </c>
      <c r="ER328">
        <v>10000</v>
      </c>
      <c r="ES328">
        <v>10000</v>
      </c>
      <c r="ET328">
        <v>10000</v>
      </c>
      <c r="EU328">
        <v>10000</v>
      </c>
      <c r="EV328">
        <v>10000</v>
      </c>
      <c r="EW328">
        <v>10000</v>
      </c>
      <c r="EX328">
        <v>10070</v>
      </c>
      <c r="EY328">
        <v>10070</v>
      </c>
      <c r="EZ328">
        <v>10070</v>
      </c>
      <c r="FA328">
        <v>10070</v>
      </c>
      <c r="FB328">
        <v>10070</v>
      </c>
      <c r="FC328">
        <v>10070</v>
      </c>
      <c r="FD328">
        <v>10070</v>
      </c>
      <c r="FE328">
        <v>10070</v>
      </c>
      <c r="FF328">
        <v>10070</v>
      </c>
      <c r="FG328">
        <v>10070</v>
      </c>
      <c r="FH328">
        <v>10070</v>
      </c>
      <c r="FI328">
        <v>10070</v>
      </c>
      <c r="FJ328">
        <v>10070</v>
      </c>
      <c r="FK328">
        <v>10070</v>
      </c>
      <c r="FL328">
        <v>10070</v>
      </c>
      <c r="FM328">
        <v>10070</v>
      </c>
      <c r="FN328">
        <v>0</v>
      </c>
      <c r="FO328">
        <v>0</v>
      </c>
      <c r="FP328">
        <v>0</v>
      </c>
      <c r="FQ328">
        <v>0</v>
      </c>
      <c r="FR328">
        <v>0</v>
      </c>
      <c r="FS328">
        <v>0</v>
      </c>
      <c r="FT328">
        <v>0</v>
      </c>
      <c r="FU328">
        <v>0</v>
      </c>
      <c r="FV328">
        <v>0</v>
      </c>
      <c r="FW328">
        <v>0</v>
      </c>
      <c r="FX328">
        <v>0</v>
      </c>
      <c r="FY328">
        <v>0</v>
      </c>
      <c r="FZ328">
        <v>0</v>
      </c>
      <c r="GA328">
        <v>0</v>
      </c>
      <c r="GB328">
        <v>0</v>
      </c>
      <c r="GC328">
        <v>0</v>
      </c>
      <c r="GD328">
        <v>0</v>
      </c>
      <c r="GE328">
        <v>0</v>
      </c>
      <c r="GF328">
        <v>0</v>
      </c>
      <c r="GG328">
        <v>0</v>
      </c>
      <c r="GH328">
        <v>0</v>
      </c>
      <c r="GI328">
        <v>0</v>
      </c>
      <c r="GJ328">
        <v>0</v>
      </c>
      <c r="GK328">
        <v>0</v>
      </c>
      <c r="GL328">
        <v>0</v>
      </c>
      <c r="GM328">
        <v>0</v>
      </c>
      <c r="GN328">
        <v>0</v>
      </c>
      <c r="GO328">
        <v>0</v>
      </c>
      <c r="GP328">
        <v>0</v>
      </c>
      <c r="GQ328">
        <v>0</v>
      </c>
      <c r="GR328">
        <v>0</v>
      </c>
      <c r="GS328">
        <v>0</v>
      </c>
      <c r="GT328">
        <v>0</v>
      </c>
      <c r="GU328">
        <v>0</v>
      </c>
      <c r="GV328">
        <v>0</v>
      </c>
      <c r="GW328">
        <v>0</v>
      </c>
      <c r="GX328">
        <v>0</v>
      </c>
      <c r="GY328">
        <v>0</v>
      </c>
      <c r="GZ328">
        <v>0</v>
      </c>
      <c r="HA328">
        <v>0</v>
      </c>
      <c r="HB328">
        <v>0</v>
      </c>
      <c r="HC328">
        <v>0</v>
      </c>
      <c r="HD328">
        <v>0</v>
      </c>
      <c r="HE328">
        <v>0</v>
      </c>
      <c r="HF328">
        <v>0</v>
      </c>
      <c r="HG328">
        <v>0</v>
      </c>
      <c r="HH328">
        <v>0</v>
      </c>
      <c r="HI328">
        <v>0</v>
      </c>
      <c r="HJ328">
        <v>0</v>
      </c>
      <c r="HK328">
        <v>0</v>
      </c>
      <c r="HL328">
        <v>0</v>
      </c>
      <c r="HM328">
        <v>0</v>
      </c>
      <c r="HN328">
        <v>0</v>
      </c>
      <c r="HO328">
        <v>0</v>
      </c>
      <c r="HP328">
        <v>0</v>
      </c>
      <c r="HQ328">
        <v>0</v>
      </c>
      <c r="HR328">
        <v>0</v>
      </c>
      <c r="HS328">
        <v>0</v>
      </c>
      <c r="HT328">
        <v>0</v>
      </c>
      <c r="HU328">
        <v>0</v>
      </c>
      <c r="HV328">
        <v>0</v>
      </c>
      <c r="HW328">
        <v>0</v>
      </c>
      <c r="HX328">
        <v>0</v>
      </c>
      <c r="HY328">
        <v>0</v>
      </c>
      <c r="HZ328">
        <v>0</v>
      </c>
      <c r="IA328">
        <v>0</v>
      </c>
      <c r="IB328">
        <v>0</v>
      </c>
      <c r="IC328">
        <v>0</v>
      </c>
      <c r="ID328">
        <v>0</v>
      </c>
      <c r="IE328">
        <v>0</v>
      </c>
      <c r="IF328">
        <v>0</v>
      </c>
      <c r="IG328">
        <v>0</v>
      </c>
      <c r="IH328">
        <v>0</v>
      </c>
      <c r="II328">
        <v>0</v>
      </c>
      <c r="IJ328">
        <v>0</v>
      </c>
      <c r="IK328">
        <v>0</v>
      </c>
    </row>
    <row r="329" spans="1:245" hidden="1">
      <c r="A329" s="340"/>
      <c r="B329" t="s">
        <v>944</v>
      </c>
      <c r="F329">
        <v>2</v>
      </c>
      <c r="H329">
        <v>41</v>
      </c>
      <c r="J329" t="str">
        <f t="shared" si="15"/>
        <v>SDH200241</v>
      </c>
      <c r="K329">
        <v>480</v>
      </c>
      <c r="M329" s="340"/>
      <c r="N329" t="s">
        <v>944</v>
      </c>
      <c r="O329">
        <v>2</v>
      </c>
      <c r="P329">
        <v>41</v>
      </c>
      <c r="Q329" s="183" t="str">
        <f t="shared" si="16"/>
        <v>SDH200241</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10176</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0</v>
      </c>
      <c r="CS329">
        <v>0</v>
      </c>
      <c r="CT329">
        <v>0</v>
      </c>
      <c r="CU329">
        <v>0</v>
      </c>
      <c r="CV329">
        <v>0</v>
      </c>
      <c r="CW329">
        <v>0</v>
      </c>
      <c r="CX329">
        <v>0</v>
      </c>
      <c r="CY329">
        <v>0</v>
      </c>
      <c r="CZ329">
        <v>0</v>
      </c>
      <c r="DA329">
        <v>0</v>
      </c>
      <c r="DB329">
        <v>0</v>
      </c>
      <c r="DC329">
        <v>0</v>
      </c>
      <c r="DD329">
        <v>0</v>
      </c>
      <c r="DE329">
        <v>0</v>
      </c>
      <c r="DF329">
        <v>0</v>
      </c>
      <c r="DG329">
        <v>0</v>
      </c>
      <c r="DH329">
        <v>0</v>
      </c>
      <c r="DI329">
        <v>0</v>
      </c>
      <c r="DJ329">
        <v>0</v>
      </c>
      <c r="DK329">
        <v>0</v>
      </c>
      <c r="DL329">
        <v>0</v>
      </c>
      <c r="DM329">
        <v>0</v>
      </c>
      <c r="DN329">
        <v>0</v>
      </c>
      <c r="DO329">
        <v>0</v>
      </c>
      <c r="DP329">
        <v>0</v>
      </c>
      <c r="DQ329">
        <v>0</v>
      </c>
      <c r="DR329">
        <v>0</v>
      </c>
      <c r="DS329">
        <v>0</v>
      </c>
      <c r="DT329">
        <v>0</v>
      </c>
      <c r="DU329">
        <v>0</v>
      </c>
      <c r="DV329">
        <v>0</v>
      </c>
      <c r="DW329">
        <v>0</v>
      </c>
      <c r="DX329">
        <v>0</v>
      </c>
      <c r="DY329" s="131"/>
      <c r="DZ329" s="340"/>
      <c r="EA329" t="s">
        <v>944</v>
      </c>
      <c r="EB329">
        <v>2</v>
      </c>
      <c r="EC329">
        <v>41</v>
      </c>
      <c r="ED329" s="183" t="str">
        <f t="shared" si="17"/>
        <v>SDH200241</v>
      </c>
      <c r="EE329">
        <v>10000</v>
      </c>
      <c r="EF329">
        <v>10000</v>
      </c>
      <c r="EG329">
        <v>10000</v>
      </c>
      <c r="EH329">
        <v>10000</v>
      </c>
      <c r="EI329">
        <v>10000</v>
      </c>
      <c r="EJ329">
        <v>10000</v>
      </c>
      <c r="EK329">
        <v>10000</v>
      </c>
      <c r="EL329">
        <v>10000</v>
      </c>
      <c r="EM329">
        <v>10000</v>
      </c>
      <c r="EN329">
        <v>10000</v>
      </c>
      <c r="EO329">
        <v>10000</v>
      </c>
      <c r="EP329">
        <v>10000</v>
      </c>
      <c r="EQ329">
        <v>10000</v>
      </c>
      <c r="ER329">
        <v>10000</v>
      </c>
      <c r="ES329">
        <v>10000</v>
      </c>
      <c r="ET329">
        <v>10000</v>
      </c>
      <c r="EU329">
        <v>10000</v>
      </c>
      <c r="EV329">
        <v>10000</v>
      </c>
      <c r="EW329">
        <v>10000</v>
      </c>
      <c r="EX329">
        <v>10176</v>
      </c>
      <c r="EY329">
        <v>10176</v>
      </c>
      <c r="EZ329">
        <v>10176</v>
      </c>
      <c r="FA329">
        <v>10176</v>
      </c>
      <c r="FB329">
        <v>10176</v>
      </c>
      <c r="FC329">
        <v>10176</v>
      </c>
      <c r="FD329">
        <v>10176</v>
      </c>
      <c r="FE329">
        <v>10176</v>
      </c>
      <c r="FF329">
        <v>10176</v>
      </c>
      <c r="FG329">
        <v>10176</v>
      </c>
      <c r="FH329">
        <v>10176</v>
      </c>
      <c r="FI329">
        <v>10176</v>
      </c>
      <c r="FJ329">
        <v>10176</v>
      </c>
      <c r="FK329">
        <v>10176</v>
      </c>
      <c r="FL329">
        <v>10176</v>
      </c>
      <c r="FM329">
        <v>10176</v>
      </c>
      <c r="FN329">
        <v>0</v>
      </c>
      <c r="FO329">
        <v>0</v>
      </c>
      <c r="FP329">
        <v>0</v>
      </c>
      <c r="FQ329">
        <v>0</v>
      </c>
      <c r="FR329">
        <v>0</v>
      </c>
      <c r="FS329">
        <v>0</v>
      </c>
      <c r="FT329">
        <v>0</v>
      </c>
      <c r="FU329">
        <v>0</v>
      </c>
      <c r="FV329">
        <v>0</v>
      </c>
      <c r="FW329">
        <v>0</v>
      </c>
      <c r="FX329">
        <v>0</v>
      </c>
      <c r="FY329">
        <v>0</v>
      </c>
      <c r="FZ329">
        <v>0</v>
      </c>
      <c r="GA329">
        <v>0</v>
      </c>
      <c r="GB329">
        <v>0</v>
      </c>
      <c r="GC329">
        <v>0</v>
      </c>
      <c r="GD329">
        <v>0</v>
      </c>
      <c r="GE329">
        <v>0</v>
      </c>
      <c r="GF329">
        <v>0</v>
      </c>
      <c r="GG329">
        <v>0</v>
      </c>
      <c r="GH329">
        <v>0</v>
      </c>
      <c r="GI329">
        <v>0</v>
      </c>
      <c r="GJ329">
        <v>0</v>
      </c>
      <c r="GK329">
        <v>0</v>
      </c>
      <c r="GL329">
        <v>0</v>
      </c>
      <c r="GM329">
        <v>0</v>
      </c>
      <c r="GN329">
        <v>0</v>
      </c>
      <c r="GO329">
        <v>0</v>
      </c>
      <c r="GP329">
        <v>0</v>
      </c>
      <c r="GQ329">
        <v>0</v>
      </c>
      <c r="GR329">
        <v>0</v>
      </c>
      <c r="GS329">
        <v>0</v>
      </c>
      <c r="GT329">
        <v>0</v>
      </c>
      <c r="GU329">
        <v>0</v>
      </c>
      <c r="GV329">
        <v>0</v>
      </c>
      <c r="GW329">
        <v>0</v>
      </c>
      <c r="GX329">
        <v>0</v>
      </c>
      <c r="GY329">
        <v>0</v>
      </c>
      <c r="GZ329">
        <v>0</v>
      </c>
      <c r="HA329">
        <v>0</v>
      </c>
      <c r="HB329">
        <v>0</v>
      </c>
      <c r="HC329">
        <v>0</v>
      </c>
      <c r="HD329">
        <v>0</v>
      </c>
      <c r="HE329">
        <v>0</v>
      </c>
      <c r="HF329">
        <v>0</v>
      </c>
      <c r="HG329">
        <v>0</v>
      </c>
      <c r="HH329">
        <v>0</v>
      </c>
      <c r="HI329">
        <v>0</v>
      </c>
      <c r="HJ329">
        <v>0</v>
      </c>
      <c r="HK329">
        <v>0</v>
      </c>
      <c r="HL329">
        <v>0</v>
      </c>
      <c r="HM329">
        <v>0</v>
      </c>
      <c r="HN329">
        <v>0</v>
      </c>
      <c r="HO329">
        <v>0</v>
      </c>
      <c r="HP329">
        <v>0</v>
      </c>
      <c r="HQ329">
        <v>0</v>
      </c>
      <c r="HR329">
        <v>0</v>
      </c>
      <c r="HS329">
        <v>0</v>
      </c>
      <c r="HT329">
        <v>0</v>
      </c>
      <c r="HU329">
        <v>0</v>
      </c>
      <c r="HV329">
        <v>0</v>
      </c>
      <c r="HW329">
        <v>0</v>
      </c>
      <c r="HX329">
        <v>0</v>
      </c>
      <c r="HY329">
        <v>0</v>
      </c>
      <c r="HZ329">
        <v>0</v>
      </c>
      <c r="IA329">
        <v>0</v>
      </c>
      <c r="IB329">
        <v>0</v>
      </c>
      <c r="IC329">
        <v>0</v>
      </c>
      <c r="ID329">
        <v>0</v>
      </c>
      <c r="IE329">
        <v>0</v>
      </c>
      <c r="IF329">
        <v>0</v>
      </c>
      <c r="IG329">
        <v>0</v>
      </c>
      <c r="IH329">
        <v>0</v>
      </c>
      <c r="II329">
        <v>0</v>
      </c>
      <c r="IJ329">
        <v>0</v>
      </c>
      <c r="IK329">
        <v>0</v>
      </c>
    </row>
    <row r="330" spans="1:245" hidden="1">
      <c r="A330" s="340"/>
      <c r="B330" t="s">
        <v>944</v>
      </c>
      <c r="F330">
        <v>2</v>
      </c>
      <c r="H330">
        <v>42</v>
      </c>
      <c r="J330" t="str">
        <f t="shared" si="15"/>
        <v>SDH200242</v>
      </c>
      <c r="K330">
        <v>495</v>
      </c>
      <c r="M330" s="340"/>
      <c r="N330" t="s">
        <v>944</v>
      </c>
      <c r="O330">
        <v>2</v>
      </c>
      <c r="P330">
        <v>42</v>
      </c>
      <c r="Q330" s="183" t="str">
        <f t="shared" si="16"/>
        <v>SDH200242</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10494.000000000002</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0</v>
      </c>
      <c r="CY330">
        <v>0</v>
      </c>
      <c r="CZ330">
        <v>0</v>
      </c>
      <c r="DA330">
        <v>0</v>
      </c>
      <c r="DB330">
        <v>0</v>
      </c>
      <c r="DC330">
        <v>0</v>
      </c>
      <c r="DD330">
        <v>0</v>
      </c>
      <c r="DE330">
        <v>0</v>
      </c>
      <c r="DF330">
        <v>0</v>
      </c>
      <c r="DG330">
        <v>0</v>
      </c>
      <c r="DH330">
        <v>0</v>
      </c>
      <c r="DI330">
        <v>0</v>
      </c>
      <c r="DJ330">
        <v>0</v>
      </c>
      <c r="DK330">
        <v>0</v>
      </c>
      <c r="DL330">
        <v>0</v>
      </c>
      <c r="DM330">
        <v>0</v>
      </c>
      <c r="DN330">
        <v>0</v>
      </c>
      <c r="DO330">
        <v>0</v>
      </c>
      <c r="DP330">
        <v>0</v>
      </c>
      <c r="DQ330">
        <v>0</v>
      </c>
      <c r="DR330">
        <v>0</v>
      </c>
      <c r="DS330">
        <v>0</v>
      </c>
      <c r="DT330">
        <v>0</v>
      </c>
      <c r="DU330">
        <v>0</v>
      </c>
      <c r="DV330">
        <v>0</v>
      </c>
      <c r="DW330">
        <v>0</v>
      </c>
      <c r="DX330">
        <v>0</v>
      </c>
      <c r="DY330" s="131"/>
      <c r="DZ330" s="340"/>
      <c r="EA330" t="s">
        <v>944</v>
      </c>
      <c r="EB330">
        <v>2</v>
      </c>
      <c r="EC330">
        <v>42</v>
      </c>
      <c r="ED330" s="183" t="str">
        <f t="shared" si="17"/>
        <v>SDH200242</v>
      </c>
      <c r="EE330">
        <v>10000</v>
      </c>
      <c r="EF330">
        <v>10000</v>
      </c>
      <c r="EG330">
        <v>10000</v>
      </c>
      <c r="EH330">
        <v>10000</v>
      </c>
      <c r="EI330">
        <v>10000</v>
      </c>
      <c r="EJ330">
        <v>10000</v>
      </c>
      <c r="EK330">
        <v>10000</v>
      </c>
      <c r="EL330">
        <v>10000</v>
      </c>
      <c r="EM330">
        <v>10000</v>
      </c>
      <c r="EN330">
        <v>10000</v>
      </c>
      <c r="EO330">
        <v>10000</v>
      </c>
      <c r="EP330">
        <v>10000</v>
      </c>
      <c r="EQ330">
        <v>10000</v>
      </c>
      <c r="ER330">
        <v>10000</v>
      </c>
      <c r="ES330">
        <v>10000</v>
      </c>
      <c r="ET330">
        <v>10000</v>
      </c>
      <c r="EU330">
        <v>10000</v>
      </c>
      <c r="EV330">
        <v>10000</v>
      </c>
      <c r="EW330">
        <v>10000</v>
      </c>
      <c r="EX330">
        <v>10494</v>
      </c>
      <c r="EY330">
        <v>10494</v>
      </c>
      <c r="EZ330">
        <v>10494</v>
      </c>
      <c r="FA330">
        <v>10494</v>
      </c>
      <c r="FB330">
        <v>10494</v>
      </c>
      <c r="FC330">
        <v>10494</v>
      </c>
      <c r="FD330">
        <v>10494</v>
      </c>
      <c r="FE330">
        <v>10494</v>
      </c>
      <c r="FF330">
        <v>10494</v>
      </c>
      <c r="FG330">
        <v>10494</v>
      </c>
      <c r="FH330">
        <v>10494</v>
      </c>
      <c r="FI330">
        <v>10494</v>
      </c>
      <c r="FJ330">
        <v>10494</v>
      </c>
      <c r="FK330">
        <v>10494</v>
      </c>
      <c r="FL330">
        <v>10494</v>
      </c>
      <c r="FM330">
        <v>10494</v>
      </c>
      <c r="FN330">
        <v>0</v>
      </c>
      <c r="FO330">
        <v>0</v>
      </c>
      <c r="FP330">
        <v>0</v>
      </c>
      <c r="FQ330">
        <v>0</v>
      </c>
      <c r="FR330">
        <v>0</v>
      </c>
      <c r="FS330">
        <v>0</v>
      </c>
      <c r="FT330">
        <v>0</v>
      </c>
      <c r="FU330">
        <v>0</v>
      </c>
      <c r="FV330">
        <v>0</v>
      </c>
      <c r="FW330">
        <v>0</v>
      </c>
      <c r="FX330">
        <v>0</v>
      </c>
      <c r="FY330">
        <v>0</v>
      </c>
      <c r="FZ330">
        <v>0</v>
      </c>
      <c r="GA330">
        <v>0</v>
      </c>
      <c r="GB330">
        <v>0</v>
      </c>
      <c r="GC330">
        <v>0</v>
      </c>
      <c r="GD330">
        <v>0</v>
      </c>
      <c r="GE330">
        <v>0</v>
      </c>
      <c r="GF330">
        <v>0</v>
      </c>
      <c r="GG330">
        <v>0</v>
      </c>
      <c r="GH330">
        <v>0</v>
      </c>
      <c r="GI330">
        <v>0</v>
      </c>
      <c r="GJ330">
        <v>0</v>
      </c>
      <c r="GK330">
        <v>0</v>
      </c>
      <c r="GL330">
        <v>0</v>
      </c>
      <c r="GM330">
        <v>0</v>
      </c>
      <c r="GN330">
        <v>0</v>
      </c>
      <c r="GO330">
        <v>0</v>
      </c>
      <c r="GP330">
        <v>0</v>
      </c>
      <c r="GQ330">
        <v>0</v>
      </c>
      <c r="GR330">
        <v>0</v>
      </c>
      <c r="GS330">
        <v>0</v>
      </c>
      <c r="GT330">
        <v>0</v>
      </c>
      <c r="GU330">
        <v>0</v>
      </c>
      <c r="GV330">
        <v>0</v>
      </c>
      <c r="GW330">
        <v>0</v>
      </c>
      <c r="GX330">
        <v>0</v>
      </c>
      <c r="GY330">
        <v>0</v>
      </c>
      <c r="GZ330">
        <v>0</v>
      </c>
      <c r="HA330">
        <v>0</v>
      </c>
      <c r="HB330">
        <v>0</v>
      </c>
      <c r="HC330">
        <v>0</v>
      </c>
      <c r="HD330">
        <v>0</v>
      </c>
      <c r="HE330">
        <v>0</v>
      </c>
      <c r="HF330">
        <v>0</v>
      </c>
      <c r="HG330">
        <v>0</v>
      </c>
      <c r="HH330">
        <v>0</v>
      </c>
      <c r="HI330">
        <v>0</v>
      </c>
      <c r="HJ330">
        <v>0</v>
      </c>
      <c r="HK330">
        <v>0</v>
      </c>
      <c r="HL330">
        <v>0</v>
      </c>
      <c r="HM330">
        <v>0</v>
      </c>
      <c r="HN330">
        <v>0</v>
      </c>
      <c r="HO330">
        <v>0</v>
      </c>
      <c r="HP330">
        <v>0</v>
      </c>
      <c r="HQ330">
        <v>0</v>
      </c>
      <c r="HR330">
        <v>0</v>
      </c>
      <c r="HS330">
        <v>0</v>
      </c>
      <c r="HT330">
        <v>0</v>
      </c>
      <c r="HU330">
        <v>0</v>
      </c>
      <c r="HV330">
        <v>0</v>
      </c>
      <c r="HW330">
        <v>0</v>
      </c>
      <c r="HX330">
        <v>0</v>
      </c>
      <c r="HY330">
        <v>0</v>
      </c>
      <c r="HZ330">
        <v>0</v>
      </c>
      <c r="IA330">
        <v>0</v>
      </c>
      <c r="IB330">
        <v>0</v>
      </c>
      <c r="IC330">
        <v>0</v>
      </c>
      <c r="ID330">
        <v>0</v>
      </c>
      <c r="IE330">
        <v>0</v>
      </c>
      <c r="IF330">
        <v>0</v>
      </c>
      <c r="IG330">
        <v>0</v>
      </c>
      <c r="IH330">
        <v>0</v>
      </c>
      <c r="II330">
        <v>0</v>
      </c>
      <c r="IJ330">
        <v>0</v>
      </c>
      <c r="IK330">
        <v>0</v>
      </c>
    </row>
    <row r="331" spans="1:245" hidden="1">
      <c r="A331" s="340"/>
      <c r="B331" t="s">
        <v>944</v>
      </c>
      <c r="F331">
        <v>2</v>
      </c>
      <c r="H331">
        <v>43</v>
      </c>
      <c r="J331" t="str">
        <f t="shared" si="15"/>
        <v>SDH200243</v>
      </c>
      <c r="K331">
        <v>515</v>
      </c>
      <c r="M331" s="340"/>
      <c r="N331" t="s">
        <v>944</v>
      </c>
      <c r="O331">
        <v>2</v>
      </c>
      <c r="P331">
        <v>43</v>
      </c>
      <c r="Q331" s="183" t="str">
        <f t="shared" si="16"/>
        <v>SDH200243</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10918.000000000002</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0</v>
      </c>
      <c r="CS331">
        <v>0</v>
      </c>
      <c r="CT331">
        <v>0</v>
      </c>
      <c r="CU331">
        <v>0</v>
      </c>
      <c r="CV331">
        <v>0</v>
      </c>
      <c r="CW331">
        <v>0</v>
      </c>
      <c r="CX331">
        <v>0</v>
      </c>
      <c r="CY331">
        <v>0</v>
      </c>
      <c r="CZ331">
        <v>0</v>
      </c>
      <c r="DA331">
        <v>0</v>
      </c>
      <c r="DB331">
        <v>0</v>
      </c>
      <c r="DC331">
        <v>0</v>
      </c>
      <c r="DD331">
        <v>0</v>
      </c>
      <c r="DE331">
        <v>0</v>
      </c>
      <c r="DF331">
        <v>0</v>
      </c>
      <c r="DG331">
        <v>0</v>
      </c>
      <c r="DH331">
        <v>0</v>
      </c>
      <c r="DI331">
        <v>0</v>
      </c>
      <c r="DJ331">
        <v>0</v>
      </c>
      <c r="DK331">
        <v>0</v>
      </c>
      <c r="DL331">
        <v>0</v>
      </c>
      <c r="DM331">
        <v>0</v>
      </c>
      <c r="DN331">
        <v>0</v>
      </c>
      <c r="DO331">
        <v>0</v>
      </c>
      <c r="DP331">
        <v>0</v>
      </c>
      <c r="DQ331">
        <v>0</v>
      </c>
      <c r="DR331">
        <v>0</v>
      </c>
      <c r="DS331">
        <v>0</v>
      </c>
      <c r="DT331">
        <v>0</v>
      </c>
      <c r="DU331">
        <v>0</v>
      </c>
      <c r="DV331">
        <v>0</v>
      </c>
      <c r="DW331">
        <v>0</v>
      </c>
      <c r="DX331">
        <v>0</v>
      </c>
      <c r="DY331" s="131"/>
      <c r="DZ331" s="340"/>
      <c r="EA331" t="s">
        <v>944</v>
      </c>
      <c r="EB331">
        <v>2</v>
      </c>
      <c r="EC331">
        <v>43</v>
      </c>
      <c r="ED331" s="183" t="str">
        <f t="shared" si="17"/>
        <v>SDH200243</v>
      </c>
      <c r="EE331">
        <v>10000</v>
      </c>
      <c r="EF331">
        <v>10000</v>
      </c>
      <c r="EG331">
        <v>10000</v>
      </c>
      <c r="EH331">
        <v>10000</v>
      </c>
      <c r="EI331">
        <v>10000</v>
      </c>
      <c r="EJ331">
        <v>10000</v>
      </c>
      <c r="EK331">
        <v>10000</v>
      </c>
      <c r="EL331">
        <v>10000</v>
      </c>
      <c r="EM331">
        <v>10000</v>
      </c>
      <c r="EN331">
        <v>10000</v>
      </c>
      <c r="EO331">
        <v>10000</v>
      </c>
      <c r="EP331">
        <v>10000</v>
      </c>
      <c r="EQ331">
        <v>10000</v>
      </c>
      <c r="ER331">
        <v>10000</v>
      </c>
      <c r="ES331">
        <v>10000</v>
      </c>
      <c r="ET331">
        <v>10000</v>
      </c>
      <c r="EU331">
        <v>10000</v>
      </c>
      <c r="EV331">
        <v>10000</v>
      </c>
      <c r="EW331">
        <v>10372.1</v>
      </c>
      <c r="EX331">
        <v>10918</v>
      </c>
      <c r="EY331">
        <v>10918</v>
      </c>
      <c r="EZ331">
        <v>10918</v>
      </c>
      <c r="FA331">
        <v>10918</v>
      </c>
      <c r="FB331">
        <v>10918</v>
      </c>
      <c r="FC331">
        <v>10918</v>
      </c>
      <c r="FD331">
        <v>10918</v>
      </c>
      <c r="FE331">
        <v>10918</v>
      </c>
      <c r="FF331">
        <v>10918</v>
      </c>
      <c r="FG331">
        <v>10918</v>
      </c>
      <c r="FH331">
        <v>10918</v>
      </c>
      <c r="FI331">
        <v>10918</v>
      </c>
      <c r="FJ331">
        <v>10918</v>
      </c>
      <c r="FK331">
        <v>10918</v>
      </c>
      <c r="FL331">
        <v>10918</v>
      </c>
      <c r="FM331">
        <v>10918</v>
      </c>
      <c r="FN331">
        <v>0</v>
      </c>
      <c r="FO331">
        <v>0</v>
      </c>
      <c r="FP331">
        <v>0</v>
      </c>
      <c r="FQ331">
        <v>0</v>
      </c>
      <c r="FR331">
        <v>0</v>
      </c>
      <c r="FS331">
        <v>0</v>
      </c>
      <c r="FT331">
        <v>0</v>
      </c>
      <c r="FU331">
        <v>0</v>
      </c>
      <c r="FV331">
        <v>0</v>
      </c>
      <c r="FW331">
        <v>0</v>
      </c>
      <c r="FX331">
        <v>0</v>
      </c>
      <c r="FY331">
        <v>0</v>
      </c>
      <c r="FZ331">
        <v>0</v>
      </c>
      <c r="GA331">
        <v>0</v>
      </c>
      <c r="GB331">
        <v>0</v>
      </c>
      <c r="GC331">
        <v>0</v>
      </c>
      <c r="GD331">
        <v>0</v>
      </c>
      <c r="GE331">
        <v>0</v>
      </c>
      <c r="GF331">
        <v>0</v>
      </c>
      <c r="GG331">
        <v>0</v>
      </c>
      <c r="GH331">
        <v>0</v>
      </c>
      <c r="GI331">
        <v>0</v>
      </c>
      <c r="GJ331">
        <v>0</v>
      </c>
      <c r="GK331">
        <v>0</v>
      </c>
      <c r="GL331">
        <v>0</v>
      </c>
      <c r="GM331">
        <v>0</v>
      </c>
      <c r="GN331">
        <v>0</v>
      </c>
      <c r="GO331">
        <v>0</v>
      </c>
      <c r="GP331">
        <v>0</v>
      </c>
      <c r="GQ331">
        <v>0</v>
      </c>
      <c r="GR331">
        <v>0</v>
      </c>
      <c r="GS331">
        <v>0</v>
      </c>
      <c r="GT331">
        <v>0</v>
      </c>
      <c r="GU331">
        <v>0</v>
      </c>
      <c r="GV331">
        <v>0</v>
      </c>
      <c r="GW331">
        <v>0</v>
      </c>
      <c r="GX331">
        <v>0</v>
      </c>
      <c r="GY331">
        <v>0</v>
      </c>
      <c r="GZ331">
        <v>0</v>
      </c>
      <c r="HA331">
        <v>0</v>
      </c>
      <c r="HB331">
        <v>0</v>
      </c>
      <c r="HC331">
        <v>0</v>
      </c>
      <c r="HD331">
        <v>0</v>
      </c>
      <c r="HE331">
        <v>0</v>
      </c>
      <c r="HF331">
        <v>0</v>
      </c>
      <c r="HG331">
        <v>0</v>
      </c>
      <c r="HH331">
        <v>0</v>
      </c>
      <c r="HI331">
        <v>0</v>
      </c>
      <c r="HJ331">
        <v>0</v>
      </c>
      <c r="HK331">
        <v>0</v>
      </c>
      <c r="HL331">
        <v>0</v>
      </c>
      <c r="HM331">
        <v>0</v>
      </c>
      <c r="HN331">
        <v>0</v>
      </c>
      <c r="HO331">
        <v>0</v>
      </c>
      <c r="HP331">
        <v>0</v>
      </c>
      <c r="HQ331">
        <v>0</v>
      </c>
      <c r="HR331">
        <v>0</v>
      </c>
      <c r="HS331">
        <v>0</v>
      </c>
      <c r="HT331">
        <v>0</v>
      </c>
      <c r="HU331">
        <v>0</v>
      </c>
      <c r="HV331">
        <v>0</v>
      </c>
      <c r="HW331">
        <v>0</v>
      </c>
      <c r="HX331">
        <v>0</v>
      </c>
      <c r="HY331">
        <v>0</v>
      </c>
      <c r="HZ331">
        <v>0</v>
      </c>
      <c r="IA331">
        <v>0</v>
      </c>
      <c r="IB331">
        <v>0</v>
      </c>
      <c r="IC331">
        <v>0</v>
      </c>
      <c r="ID331">
        <v>0</v>
      </c>
      <c r="IE331">
        <v>0</v>
      </c>
      <c r="IF331">
        <v>0</v>
      </c>
      <c r="IG331">
        <v>0</v>
      </c>
      <c r="IH331">
        <v>0</v>
      </c>
      <c r="II331">
        <v>0</v>
      </c>
      <c r="IJ331">
        <v>0</v>
      </c>
      <c r="IK331">
        <v>0</v>
      </c>
    </row>
    <row r="332" spans="1:245" hidden="1">
      <c r="A332" s="340"/>
      <c r="B332" t="s">
        <v>944</v>
      </c>
      <c r="F332">
        <v>2</v>
      </c>
      <c r="H332">
        <v>44</v>
      </c>
      <c r="J332" t="str">
        <f t="shared" si="15"/>
        <v>SDH200244</v>
      </c>
      <c r="K332">
        <v>535</v>
      </c>
      <c r="M332" s="340"/>
      <c r="N332" t="s">
        <v>944</v>
      </c>
      <c r="O332">
        <v>2</v>
      </c>
      <c r="P332">
        <v>44</v>
      </c>
      <c r="Q332" s="183" t="str">
        <f t="shared" si="16"/>
        <v>SDH200244</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11342.000000000002</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0</v>
      </c>
      <c r="CS332">
        <v>0</v>
      </c>
      <c r="CT332">
        <v>0</v>
      </c>
      <c r="CU332">
        <v>0</v>
      </c>
      <c r="CV332">
        <v>0</v>
      </c>
      <c r="CW332">
        <v>0</v>
      </c>
      <c r="CX332">
        <v>0</v>
      </c>
      <c r="CY332">
        <v>0</v>
      </c>
      <c r="CZ332">
        <v>0</v>
      </c>
      <c r="DA332">
        <v>0</v>
      </c>
      <c r="DB332">
        <v>0</v>
      </c>
      <c r="DC332">
        <v>0</v>
      </c>
      <c r="DD332">
        <v>0</v>
      </c>
      <c r="DE332">
        <v>0</v>
      </c>
      <c r="DF332">
        <v>0</v>
      </c>
      <c r="DG332">
        <v>0</v>
      </c>
      <c r="DH332">
        <v>0</v>
      </c>
      <c r="DI332">
        <v>0</v>
      </c>
      <c r="DJ332">
        <v>0</v>
      </c>
      <c r="DK332">
        <v>0</v>
      </c>
      <c r="DL332">
        <v>0</v>
      </c>
      <c r="DM332">
        <v>0</v>
      </c>
      <c r="DN332">
        <v>0</v>
      </c>
      <c r="DO332">
        <v>0</v>
      </c>
      <c r="DP332">
        <v>0</v>
      </c>
      <c r="DQ332">
        <v>0</v>
      </c>
      <c r="DR332">
        <v>0</v>
      </c>
      <c r="DS332">
        <v>0</v>
      </c>
      <c r="DT332">
        <v>0</v>
      </c>
      <c r="DU332">
        <v>0</v>
      </c>
      <c r="DV332">
        <v>0</v>
      </c>
      <c r="DW332">
        <v>0</v>
      </c>
      <c r="DX332">
        <v>0</v>
      </c>
      <c r="DY332" s="131"/>
      <c r="DZ332" s="340"/>
      <c r="EA332" t="s">
        <v>944</v>
      </c>
      <c r="EB332">
        <v>2</v>
      </c>
      <c r="EC332">
        <v>44</v>
      </c>
      <c r="ED332" s="183" t="str">
        <f t="shared" si="17"/>
        <v>SDH200244</v>
      </c>
      <c r="EE332">
        <v>10000</v>
      </c>
      <c r="EF332">
        <v>10000</v>
      </c>
      <c r="EG332">
        <v>10000</v>
      </c>
      <c r="EH332">
        <v>10000</v>
      </c>
      <c r="EI332">
        <v>10000</v>
      </c>
      <c r="EJ332">
        <v>10000</v>
      </c>
      <c r="EK332">
        <v>10000</v>
      </c>
      <c r="EL332">
        <v>10000</v>
      </c>
      <c r="EM332">
        <v>10000</v>
      </c>
      <c r="EN332">
        <v>10000</v>
      </c>
      <c r="EO332">
        <v>10000</v>
      </c>
      <c r="EP332">
        <v>10000</v>
      </c>
      <c r="EQ332">
        <v>10000</v>
      </c>
      <c r="ER332">
        <v>10000</v>
      </c>
      <c r="ES332">
        <v>10000</v>
      </c>
      <c r="ET332">
        <v>10000</v>
      </c>
      <c r="EU332">
        <v>10000</v>
      </c>
      <c r="EV332">
        <v>10207.799999999999</v>
      </c>
      <c r="EW332">
        <v>10774.9</v>
      </c>
      <c r="EX332">
        <v>11342</v>
      </c>
      <c r="EY332">
        <v>11342</v>
      </c>
      <c r="EZ332">
        <v>11342</v>
      </c>
      <c r="FA332">
        <v>11342</v>
      </c>
      <c r="FB332">
        <v>11342</v>
      </c>
      <c r="FC332">
        <v>11342</v>
      </c>
      <c r="FD332">
        <v>11342</v>
      </c>
      <c r="FE332">
        <v>11342</v>
      </c>
      <c r="FF332">
        <v>11342</v>
      </c>
      <c r="FG332">
        <v>11342</v>
      </c>
      <c r="FH332">
        <v>11342</v>
      </c>
      <c r="FI332">
        <v>11342</v>
      </c>
      <c r="FJ332">
        <v>11342</v>
      </c>
      <c r="FK332">
        <v>11342</v>
      </c>
      <c r="FL332">
        <v>11342</v>
      </c>
      <c r="FM332">
        <v>11342</v>
      </c>
      <c r="FN332">
        <v>0</v>
      </c>
      <c r="FO332">
        <v>0</v>
      </c>
      <c r="FP332">
        <v>0</v>
      </c>
      <c r="FQ332">
        <v>0</v>
      </c>
      <c r="FR332">
        <v>0</v>
      </c>
      <c r="FS332">
        <v>0</v>
      </c>
      <c r="FT332">
        <v>0</v>
      </c>
      <c r="FU332">
        <v>0</v>
      </c>
      <c r="FV332">
        <v>0</v>
      </c>
      <c r="FW332">
        <v>0</v>
      </c>
      <c r="FX332">
        <v>0</v>
      </c>
      <c r="FY332">
        <v>0</v>
      </c>
      <c r="FZ332">
        <v>0</v>
      </c>
      <c r="GA332">
        <v>0</v>
      </c>
      <c r="GB332">
        <v>0</v>
      </c>
      <c r="GC332">
        <v>0</v>
      </c>
      <c r="GD332">
        <v>0</v>
      </c>
      <c r="GE332">
        <v>0</v>
      </c>
      <c r="GF332">
        <v>0</v>
      </c>
      <c r="GG332">
        <v>0</v>
      </c>
      <c r="GH332">
        <v>0</v>
      </c>
      <c r="GI332">
        <v>0</v>
      </c>
      <c r="GJ332">
        <v>0</v>
      </c>
      <c r="GK332">
        <v>0</v>
      </c>
      <c r="GL332">
        <v>0</v>
      </c>
      <c r="GM332">
        <v>0</v>
      </c>
      <c r="GN332">
        <v>0</v>
      </c>
      <c r="GO332">
        <v>0</v>
      </c>
      <c r="GP332">
        <v>0</v>
      </c>
      <c r="GQ332">
        <v>0</v>
      </c>
      <c r="GR332">
        <v>0</v>
      </c>
      <c r="GS332">
        <v>0</v>
      </c>
      <c r="GT332">
        <v>0</v>
      </c>
      <c r="GU332">
        <v>0</v>
      </c>
      <c r="GV332">
        <v>0</v>
      </c>
      <c r="GW332">
        <v>0</v>
      </c>
      <c r="GX332">
        <v>0</v>
      </c>
      <c r="GY332">
        <v>0</v>
      </c>
      <c r="GZ332">
        <v>0</v>
      </c>
      <c r="HA332">
        <v>0</v>
      </c>
      <c r="HB332">
        <v>0</v>
      </c>
      <c r="HC332">
        <v>0</v>
      </c>
      <c r="HD332">
        <v>0</v>
      </c>
      <c r="HE332">
        <v>0</v>
      </c>
      <c r="HF332">
        <v>0</v>
      </c>
      <c r="HG332">
        <v>0</v>
      </c>
      <c r="HH332">
        <v>0</v>
      </c>
      <c r="HI332">
        <v>0</v>
      </c>
      <c r="HJ332">
        <v>0</v>
      </c>
      <c r="HK332">
        <v>0</v>
      </c>
      <c r="HL332">
        <v>0</v>
      </c>
      <c r="HM332">
        <v>0</v>
      </c>
      <c r="HN332">
        <v>0</v>
      </c>
      <c r="HO332">
        <v>0</v>
      </c>
      <c r="HP332">
        <v>0</v>
      </c>
      <c r="HQ332">
        <v>0</v>
      </c>
      <c r="HR332">
        <v>0</v>
      </c>
      <c r="HS332">
        <v>0</v>
      </c>
      <c r="HT332">
        <v>0</v>
      </c>
      <c r="HU332">
        <v>0</v>
      </c>
      <c r="HV332">
        <v>0</v>
      </c>
      <c r="HW332">
        <v>0</v>
      </c>
      <c r="HX332">
        <v>0</v>
      </c>
      <c r="HY332">
        <v>0</v>
      </c>
      <c r="HZ332">
        <v>0</v>
      </c>
      <c r="IA332">
        <v>0</v>
      </c>
      <c r="IB332">
        <v>0</v>
      </c>
      <c r="IC332">
        <v>0</v>
      </c>
      <c r="ID332">
        <v>0</v>
      </c>
      <c r="IE332">
        <v>0</v>
      </c>
      <c r="IF332">
        <v>0</v>
      </c>
      <c r="IG332">
        <v>0</v>
      </c>
      <c r="IH332">
        <v>0</v>
      </c>
      <c r="II332">
        <v>0</v>
      </c>
      <c r="IJ332">
        <v>0</v>
      </c>
      <c r="IK332">
        <v>0</v>
      </c>
    </row>
    <row r="333" spans="1:245" hidden="1">
      <c r="A333" s="340"/>
      <c r="B333" t="s">
        <v>944</v>
      </c>
      <c r="F333">
        <v>2</v>
      </c>
      <c r="H333">
        <v>45</v>
      </c>
      <c r="J333" t="str">
        <f t="shared" si="15"/>
        <v>SDH200245</v>
      </c>
      <c r="K333">
        <v>555</v>
      </c>
      <c r="M333" s="340"/>
      <c r="N333" t="s">
        <v>944</v>
      </c>
      <c r="O333">
        <v>2</v>
      </c>
      <c r="P333">
        <v>45</v>
      </c>
      <c r="Q333" s="183" t="str">
        <f t="shared" si="16"/>
        <v>SDH200245</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11766</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s="131"/>
      <c r="DZ333" s="340"/>
      <c r="EA333" t="s">
        <v>944</v>
      </c>
      <c r="EB333">
        <v>2</v>
      </c>
      <c r="EC333">
        <v>45</v>
      </c>
      <c r="ED333" s="183" t="str">
        <f t="shared" si="17"/>
        <v>SDH200245</v>
      </c>
      <c r="EE333">
        <v>10000</v>
      </c>
      <c r="EF333">
        <v>10000</v>
      </c>
      <c r="EG333">
        <v>10000</v>
      </c>
      <c r="EH333">
        <v>10000</v>
      </c>
      <c r="EI333">
        <v>10000</v>
      </c>
      <c r="EJ333">
        <v>10000</v>
      </c>
      <c r="EK333">
        <v>10000</v>
      </c>
      <c r="EL333">
        <v>10000</v>
      </c>
      <c r="EM333">
        <v>10000</v>
      </c>
      <c r="EN333">
        <v>10000</v>
      </c>
      <c r="EO333">
        <v>10000</v>
      </c>
      <c r="EP333">
        <v>10000</v>
      </c>
      <c r="EQ333">
        <v>10000</v>
      </c>
      <c r="ER333">
        <v>10000</v>
      </c>
      <c r="ES333">
        <v>10000</v>
      </c>
      <c r="ET333">
        <v>10000</v>
      </c>
      <c r="EU333">
        <v>10001.1</v>
      </c>
      <c r="EV333">
        <v>10589.4</v>
      </c>
      <c r="EW333">
        <v>11177.7</v>
      </c>
      <c r="EX333">
        <v>11766</v>
      </c>
      <c r="EY333">
        <v>11766</v>
      </c>
      <c r="EZ333">
        <v>11766</v>
      </c>
      <c r="FA333">
        <v>11766</v>
      </c>
      <c r="FB333">
        <v>11766</v>
      </c>
      <c r="FC333">
        <v>11766</v>
      </c>
      <c r="FD333">
        <v>11766</v>
      </c>
      <c r="FE333">
        <v>11766</v>
      </c>
      <c r="FF333">
        <v>11766</v>
      </c>
      <c r="FG333">
        <v>11766</v>
      </c>
      <c r="FH333">
        <v>11766</v>
      </c>
      <c r="FI333">
        <v>11766</v>
      </c>
      <c r="FJ333">
        <v>11766</v>
      </c>
      <c r="FK333">
        <v>11766</v>
      </c>
      <c r="FL333">
        <v>11766</v>
      </c>
      <c r="FM333">
        <v>11766</v>
      </c>
      <c r="FN333">
        <v>0</v>
      </c>
      <c r="FO333">
        <v>0</v>
      </c>
      <c r="FP333">
        <v>0</v>
      </c>
      <c r="FQ333">
        <v>0</v>
      </c>
      <c r="FR333">
        <v>0</v>
      </c>
      <c r="FS333">
        <v>0</v>
      </c>
      <c r="FT333">
        <v>0</v>
      </c>
      <c r="FU333">
        <v>0</v>
      </c>
      <c r="FV333">
        <v>0</v>
      </c>
      <c r="FW333">
        <v>0</v>
      </c>
      <c r="FX333">
        <v>0</v>
      </c>
      <c r="FY333">
        <v>0</v>
      </c>
      <c r="FZ333">
        <v>0</v>
      </c>
      <c r="GA333">
        <v>0</v>
      </c>
      <c r="GB333">
        <v>0</v>
      </c>
      <c r="GC333">
        <v>0</v>
      </c>
      <c r="GD333">
        <v>0</v>
      </c>
      <c r="GE333">
        <v>0</v>
      </c>
      <c r="GF333">
        <v>0</v>
      </c>
      <c r="GG333">
        <v>0</v>
      </c>
      <c r="GH333">
        <v>0</v>
      </c>
      <c r="GI333">
        <v>0</v>
      </c>
      <c r="GJ333">
        <v>0</v>
      </c>
      <c r="GK333">
        <v>0</v>
      </c>
      <c r="GL333">
        <v>0</v>
      </c>
      <c r="GM333">
        <v>0</v>
      </c>
      <c r="GN333">
        <v>0</v>
      </c>
      <c r="GO333">
        <v>0</v>
      </c>
      <c r="GP333">
        <v>0</v>
      </c>
      <c r="GQ333">
        <v>0</v>
      </c>
      <c r="GR333">
        <v>0</v>
      </c>
      <c r="GS333">
        <v>0</v>
      </c>
      <c r="GT333">
        <v>0</v>
      </c>
      <c r="GU333">
        <v>0</v>
      </c>
      <c r="GV333">
        <v>0</v>
      </c>
      <c r="GW333">
        <v>0</v>
      </c>
      <c r="GX333">
        <v>0</v>
      </c>
      <c r="GY333">
        <v>0</v>
      </c>
      <c r="GZ333">
        <v>0</v>
      </c>
      <c r="HA333">
        <v>0</v>
      </c>
      <c r="HB333">
        <v>0</v>
      </c>
      <c r="HC333">
        <v>0</v>
      </c>
      <c r="HD333">
        <v>0</v>
      </c>
      <c r="HE333">
        <v>0</v>
      </c>
      <c r="HF333">
        <v>0</v>
      </c>
      <c r="HG333">
        <v>0</v>
      </c>
      <c r="HH333">
        <v>0</v>
      </c>
      <c r="HI333">
        <v>0</v>
      </c>
      <c r="HJ333">
        <v>0</v>
      </c>
      <c r="HK333">
        <v>0</v>
      </c>
      <c r="HL333">
        <v>0</v>
      </c>
      <c r="HM333">
        <v>0</v>
      </c>
      <c r="HN333">
        <v>0</v>
      </c>
      <c r="HO333">
        <v>0</v>
      </c>
      <c r="HP333">
        <v>0</v>
      </c>
      <c r="HQ333">
        <v>0</v>
      </c>
      <c r="HR333">
        <v>0</v>
      </c>
      <c r="HS333">
        <v>0</v>
      </c>
      <c r="HT333">
        <v>0</v>
      </c>
      <c r="HU333">
        <v>0</v>
      </c>
      <c r="HV333">
        <v>0</v>
      </c>
      <c r="HW333">
        <v>0</v>
      </c>
      <c r="HX333">
        <v>0</v>
      </c>
      <c r="HY333">
        <v>0</v>
      </c>
      <c r="HZ333">
        <v>0</v>
      </c>
      <c r="IA333">
        <v>0</v>
      </c>
      <c r="IB333">
        <v>0</v>
      </c>
      <c r="IC333">
        <v>0</v>
      </c>
      <c r="ID333">
        <v>0</v>
      </c>
      <c r="IE333">
        <v>0</v>
      </c>
      <c r="IF333">
        <v>0</v>
      </c>
      <c r="IG333">
        <v>0</v>
      </c>
      <c r="IH333">
        <v>0</v>
      </c>
      <c r="II333">
        <v>0</v>
      </c>
      <c r="IJ333">
        <v>0</v>
      </c>
      <c r="IK333">
        <v>0</v>
      </c>
    </row>
    <row r="334" spans="1:245" hidden="1">
      <c r="A334" s="340"/>
      <c r="B334" t="s">
        <v>944</v>
      </c>
      <c r="F334">
        <v>2</v>
      </c>
      <c r="H334">
        <v>46</v>
      </c>
      <c r="J334" t="str">
        <f t="shared" si="15"/>
        <v>SDH200246</v>
      </c>
      <c r="K334">
        <v>575</v>
      </c>
      <c r="M334" s="340"/>
      <c r="N334" t="s">
        <v>944</v>
      </c>
      <c r="O334">
        <v>2</v>
      </c>
      <c r="P334">
        <v>46</v>
      </c>
      <c r="Q334" s="183" t="str">
        <f t="shared" si="16"/>
        <v>SDH200246</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12190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0</v>
      </c>
      <c r="CT334">
        <v>0</v>
      </c>
      <c r="CU334">
        <v>0</v>
      </c>
      <c r="CV334">
        <v>0</v>
      </c>
      <c r="CW334">
        <v>0</v>
      </c>
      <c r="CX334">
        <v>0</v>
      </c>
      <c r="CY334">
        <v>0</v>
      </c>
      <c r="CZ334">
        <v>0</v>
      </c>
      <c r="DA334">
        <v>0</v>
      </c>
      <c r="DB334">
        <v>0</v>
      </c>
      <c r="DC334">
        <v>0</v>
      </c>
      <c r="DD334">
        <v>0</v>
      </c>
      <c r="DE334">
        <v>0</v>
      </c>
      <c r="DF334">
        <v>0</v>
      </c>
      <c r="DG334">
        <v>0</v>
      </c>
      <c r="DH334">
        <v>0</v>
      </c>
      <c r="DI334">
        <v>0</v>
      </c>
      <c r="DJ334">
        <v>0</v>
      </c>
      <c r="DK334">
        <v>0</v>
      </c>
      <c r="DL334">
        <v>0</v>
      </c>
      <c r="DM334">
        <v>0</v>
      </c>
      <c r="DN334">
        <v>0</v>
      </c>
      <c r="DO334">
        <v>0</v>
      </c>
      <c r="DP334">
        <v>0</v>
      </c>
      <c r="DQ334">
        <v>0</v>
      </c>
      <c r="DR334">
        <v>0</v>
      </c>
      <c r="DS334">
        <v>0</v>
      </c>
      <c r="DT334">
        <v>0</v>
      </c>
      <c r="DU334">
        <v>0</v>
      </c>
      <c r="DV334">
        <v>0</v>
      </c>
      <c r="DW334">
        <v>0</v>
      </c>
      <c r="DX334">
        <v>0</v>
      </c>
      <c r="DY334" s="131"/>
      <c r="DZ334" s="340"/>
      <c r="EA334" t="s">
        <v>944</v>
      </c>
      <c r="EB334">
        <v>2</v>
      </c>
      <c r="EC334">
        <v>46</v>
      </c>
      <c r="ED334" s="183" t="str">
        <f t="shared" si="17"/>
        <v>SDH200246</v>
      </c>
      <c r="EE334">
        <v>10000</v>
      </c>
      <c r="EF334">
        <v>10000</v>
      </c>
      <c r="EG334">
        <v>10000</v>
      </c>
      <c r="EH334">
        <v>10000</v>
      </c>
      <c r="EI334">
        <v>10000</v>
      </c>
      <c r="EJ334">
        <v>10000</v>
      </c>
      <c r="EK334">
        <v>10000</v>
      </c>
      <c r="EL334">
        <v>10000</v>
      </c>
      <c r="EM334">
        <v>10000</v>
      </c>
      <c r="EN334">
        <v>10000</v>
      </c>
      <c r="EO334">
        <v>10000</v>
      </c>
      <c r="EP334">
        <v>10000</v>
      </c>
      <c r="EQ334">
        <v>10000</v>
      </c>
      <c r="ER334">
        <v>10000</v>
      </c>
      <c r="ES334">
        <v>10000</v>
      </c>
      <c r="ET334">
        <v>10000</v>
      </c>
      <c r="EU334">
        <v>10361.5</v>
      </c>
      <c r="EV334">
        <v>10971</v>
      </c>
      <c r="EW334">
        <v>11580.5</v>
      </c>
      <c r="EX334">
        <v>12190</v>
      </c>
      <c r="EY334">
        <v>12190</v>
      </c>
      <c r="EZ334">
        <v>12190</v>
      </c>
      <c r="FA334">
        <v>12190</v>
      </c>
      <c r="FB334">
        <v>12190</v>
      </c>
      <c r="FC334">
        <v>12190</v>
      </c>
      <c r="FD334">
        <v>12190</v>
      </c>
      <c r="FE334">
        <v>12190</v>
      </c>
      <c r="FF334">
        <v>12190</v>
      </c>
      <c r="FG334">
        <v>12190</v>
      </c>
      <c r="FH334">
        <v>12190</v>
      </c>
      <c r="FI334">
        <v>12190</v>
      </c>
      <c r="FJ334">
        <v>12190</v>
      </c>
      <c r="FK334">
        <v>12190</v>
      </c>
      <c r="FL334">
        <v>12190</v>
      </c>
      <c r="FM334">
        <v>12190</v>
      </c>
      <c r="FN334">
        <v>0</v>
      </c>
      <c r="FO334">
        <v>0</v>
      </c>
      <c r="FP334">
        <v>0</v>
      </c>
      <c r="FQ334">
        <v>0</v>
      </c>
      <c r="FR334">
        <v>0</v>
      </c>
      <c r="FS334">
        <v>0</v>
      </c>
      <c r="FT334">
        <v>0</v>
      </c>
      <c r="FU334">
        <v>0</v>
      </c>
      <c r="FV334">
        <v>0</v>
      </c>
      <c r="FW334">
        <v>0</v>
      </c>
      <c r="FX334">
        <v>0</v>
      </c>
      <c r="FY334">
        <v>0</v>
      </c>
      <c r="FZ334">
        <v>0</v>
      </c>
      <c r="GA334">
        <v>0</v>
      </c>
      <c r="GB334">
        <v>0</v>
      </c>
      <c r="GC334">
        <v>0</v>
      </c>
      <c r="GD334">
        <v>0</v>
      </c>
      <c r="GE334">
        <v>0</v>
      </c>
      <c r="GF334">
        <v>0</v>
      </c>
      <c r="GG334">
        <v>0</v>
      </c>
      <c r="GH334">
        <v>0</v>
      </c>
      <c r="GI334">
        <v>0</v>
      </c>
      <c r="GJ334">
        <v>0</v>
      </c>
      <c r="GK334">
        <v>0</v>
      </c>
      <c r="GL334">
        <v>0</v>
      </c>
      <c r="GM334">
        <v>0</v>
      </c>
      <c r="GN334">
        <v>0</v>
      </c>
      <c r="GO334">
        <v>0</v>
      </c>
      <c r="GP334">
        <v>0</v>
      </c>
      <c r="GQ334">
        <v>0</v>
      </c>
      <c r="GR334">
        <v>0</v>
      </c>
      <c r="GS334">
        <v>0</v>
      </c>
      <c r="GT334">
        <v>0</v>
      </c>
      <c r="GU334">
        <v>0</v>
      </c>
      <c r="GV334">
        <v>0</v>
      </c>
      <c r="GW334">
        <v>0</v>
      </c>
      <c r="GX334">
        <v>0</v>
      </c>
      <c r="GY334">
        <v>0</v>
      </c>
      <c r="GZ334">
        <v>0</v>
      </c>
      <c r="HA334">
        <v>0</v>
      </c>
      <c r="HB334">
        <v>0</v>
      </c>
      <c r="HC334">
        <v>0</v>
      </c>
      <c r="HD334">
        <v>0</v>
      </c>
      <c r="HE334">
        <v>0</v>
      </c>
      <c r="HF334">
        <v>0</v>
      </c>
      <c r="HG334">
        <v>0</v>
      </c>
      <c r="HH334">
        <v>0</v>
      </c>
      <c r="HI334">
        <v>0</v>
      </c>
      <c r="HJ334">
        <v>0</v>
      </c>
      <c r="HK334">
        <v>0</v>
      </c>
      <c r="HL334">
        <v>0</v>
      </c>
      <c r="HM334">
        <v>0</v>
      </c>
      <c r="HN334">
        <v>0</v>
      </c>
      <c r="HO334">
        <v>0</v>
      </c>
      <c r="HP334">
        <v>0</v>
      </c>
      <c r="HQ334">
        <v>0</v>
      </c>
      <c r="HR334">
        <v>0</v>
      </c>
      <c r="HS334">
        <v>0</v>
      </c>
      <c r="HT334">
        <v>0</v>
      </c>
      <c r="HU334">
        <v>0</v>
      </c>
      <c r="HV334">
        <v>0</v>
      </c>
      <c r="HW334">
        <v>0</v>
      </c>
      <c r="HX334">
        <v>0</v>
      </c>
      <c r="HY334">
        <v>0</v>
      </c>
      <c r="HZ334">
        <v>0</v>
      </c>
      <c r="IA334">
        <v>0</v>
      </c>
      <c r="IB334">
        <v>0</v>
      </c>
      <c r="IC334">
        <v>0</v>
      </c>
      <c r="ID334">
        <v>0</v>
      </c>
      <c r="IE334">
        <v>0</v>
      </c>
      <c r="IF334">
        <v>0</v>
      </c>
      <c r="IG334">
        <v>0</v>
      </c>
      <c r="IH334">
        <v>0</v>
      </c>
      <c r="II334">
        <v>0</v>
      </c>
      <c r="IJ334">
        <v>0</v>
      </c>
      <c r="IK334">
        <v>0</v>
      </c>
    </row>
    <row r="335" spans="1:245" hidden="1">
      <c r="A335" s="340"/>
      <c r="B335" t="s">
        <v>944</v>
      </c>
      <c r="F335">
        <v>2</v>
      </c>
      <c r="H335">
        <v>47</v>
      </c>
      <c r="J335" t="str">
        <f t="shared" si="15"/>
        <v>SDH200247</v>
      </c>
      <c r="K335">
        <v>595</v>
      </c>
      <c r="M335" s="340"/>
      <c r="N335" t="s">
        <v>944</v>
      </c>
      <c r="O335">
        <v>2</v>
      </c>
      <c r="P335">
        <v>47</v>
      </c>
      <c r="Q335" s="183" t="str">
        <f t="shared" si="16"/>
        <v>SDH200247</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12614</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v>0</v>
      </c>
      <c r="DK335">
        <v>0</v>
      </c>
      <c r="DL335">
        <v>0</v>
      </c>
      <c r="DM335">
        <v>0</v>
      </c>
      <c r="DN335">
        <v>0</v>
      </c>
      <c r="DO335">
        <v>0</v>
      </c>
      <c r="DP335">
        <v>0</v>
      </c>
      <c r="DQ335">
        <v>0</v>
      </c>
      <c r="DR335">
        <v>0</v>
      </c>
      <c r="DS335">
        <v>0</v>
      </c>
      <c r="DT335">
        <v>0</v>
      </c>
      <c r="DU335">
        <v>0</v>
      </c>
      <c r="DV335">
        <v>0</v>
      </c>
      <c r="DW335">
        <v>0</v>
      </c>
      <c r="DX335">
        <v>0</v>
      </c>
      <c r="DY335" s="131"/>
      <c r="DZ335" s="340"/>
      <c r="EA335" t="s">
        <v>944</v>
      </c>
      <c r="EB335">
        <v>2</v>
      </c>
      <c r="EC335">
        <v>47</v>
      </c>
      <c r="ED335" s="183" t="str">
        <f t="shared" si="17"/>
        <v>SDH200247</v>
      </c>
      <c r="EE335">
        <v>10000</v>
      </c>
      <c r="EF335">
        <v>10000</v>
      </c>
      <c r="EG335">
        <v>10000</v>
      </c>
      <c r="EH335">
        <v>10000</v>
      </c>
      <c r="EI335">
        <v>10000</v>
      </c>
      <c r="EJ335">
        <v>10000</v>
      </c>
      <c r="EK335">
        <v>10000</v>
      </c>
      <c r="EL335">
        <v>10000</v>
      </c>
      <c r="EM335">
        <v>10000</v>
      </c>
      <c r="EN335">
        <v>10000</v>
      </c>
      <c r="EO335">
        <v>10000</v>
      </c>
      <c r="EP335">
        <v>10000</v>
      </c>
      <c r="EQ335">
        <v>10000</v>
      </c>
      <c r="ER335">
        <v>10000</v>
      </c>
      <c r="ES335">
        <v>10000</v>
      </c>
      <c r="ET335">
        <v>10091.200000000001</v>
      </c>
      <c r="EU335">
        <v>10721.9</v>
      </c>
      <c r="EV335">
        <v>11352.6</v>
      </c>
      <c r="EW335">
        <v>11983.3</v>
      </c>
      <c r="EX335">
        <v>12614</v>
      </c>
      <c r="EY335">
        <v>12614</v>
      </c>
      <c r="EZ335">
        <v>12614</v>
      </c>
      <c r="FA335">
        <v>12614</v>
      </c>
      <c r="FB335">
        <v>12614</v>
      </c>
      <c r="FC335">
        <v>12614</v>
      </c>
      <c r="FD335">
        <v>12614</v>
      </c>
      <c r="FE335">
        <v>12614</v>
      </c>
      <c r="FF335">
        <v>12614</v>
      </c>
      <c r="FG335">
        <v>12614</v>
      </c>
      <c r="FH335">
        <v>12614</v>
      </c>
      <c r="FI335">
        <v>12614</v>
      </c>
      <c r="FJ335">
        <v>12614</v>
      </c>
      <c r="FK335">
        <v>12614</v>
      </c>
      <c r="FL335">
        <v>12614</v>
      </c>
      <c r="FM335">
        <v>12614</v>
      </c>
      <c r="FN335">
        <v>0</v>
      </c>
      <c r="FO335">
        <v>0</v>
      </c>
      <c r="FP335">
        <v>0</v>
      </c>
      <c r="FQ335">
        <v>0</v>
      </c>
      <c r="FR335">
        <v>0</v>
      </c>
      <c r="FS335">
        <v>0</v>
      </c>
      <c r="FT335">
        <v>0</v>
      </c>
      <c r="FU335">
        <v>0</v>
      </c>
      <c r="FV335">
        <v>0</v>
      </c>
      <c r="FW335">
        <v>0</v>
      </c>
      <c r="FX335">
        <v>0</v>
      </c>
      <c r="FY335">
        <v>0</v>
      </c>
      <c r="FZ335">
        <v>0</v>
      </c>
      <c r="GA335">
        <v>0</v>
      </c>
      <c r="GB335">
        <v>0</v>
      </c>
      <c r="GC335">
        <v>0</v>
      </c>
      <c r="GD335">
        <v>0</v>
      </c>
      <c r="GE335">
        <v>0</v>
      </c>
      <c r="GF335">
        <v>0</v>
      </c>
      <c r="GG335">
        <v>0</v>
      </c>
      <c r="GH335">
        <v>0</v>
      </c>
      <c r="GI335">
        <v>0</v>
      </c>
      <c r="GJ335">
        <v>0</v>
      </c>
      <c r="GK335">
        <v>0</v>
      </c>
      <c r="GL335">
        <v>0</v>
      </c>
      <c r="GM335">
        <v>0</v>
      </c>
      <c r="GN335">
        <v>0</v>
      </c>
      <c r="GO335">
        <v>0</v>
      </c>
      <c r="GP335">
        <v>0</v>
      </c>
      <c r="GQ335">
        <v>0</v>
      </c>
      <c r="GR335">
        <v>0</v>
      </c>
      <c r="GS335">
        <v>0</v>
      </c>
      <c r="GT335">
        <v>0</v>
      </c>
      <c r="GU335">
        <v>0</v>
      </c>
      <c r="GV335">
        <v>0</v>
      </c>
      <c r="GW335">
        <v>0</v>
      </c>
      <c r="GX335">
        <v>0</v>
      </c>
      <c r="GY335">
        <v>0</v>
      </c>
      <c r="GZ335">
        <v>0</v>
      </c>
      <c r="HA335">
        <v>0</v>
      </c>
      <c r="HB335">
        <v>0</v>
      </c>
      <c r="HC335">
        <v>0</v>
      </c>
      <c r="HD335">
        <v>0</v>
      </c>
      <c r="HE335">
        <v>0</v>
      </c>
      <c r="HF335">
        <v>0</v>
      </c>
      <c r="HG335">
        <v>0</v>
      </c>
      <c r="HH335">
        <v>0</v>
      </c>
      <c r="HI335">
        <v>0</v>
      </c>
      <c r="HJ335">
        <v>0</v>
      </c>
      <c r="HK335">
        <v>0</v>
      </c>
      <c r="HL335">
        <v>0</v>
      </c>
      <c r="HM335">
        <v>0</v>
      </c>
      <c r="HN335">
        <v>0</v>
      </c>
      <c r="HO335">
        <v>0</v>
      </c>
      <c r="HP335">
        <v>0</v>
      </c>
      <c r="HQ335">
        <v>0</v>
      </c>
      <c r="HR335">
        <v>0</v>
      </c>
      <c r="HS335">
        <v>0</v>
      </c>
      <c r="HT335">
        <v>0</v>
      </c>
      <c r="HU335">
        <v>0</v>
      </c>
      <c r="HV335">
        <v>0</v>
      </c>
      <c r="HW335">
        <v>0</v>
      </c>
      <c r="HX335">
        <v>0</v>
      </c>
      <c r="HY335">
        <v>0</v>
      </c>
      <c r="HZ335">
        <v>0</v>
      </c>
      <c r="IA335">
        <v>0</v>
      </c>
      <c r="IB335">
        <v>0</v>
      </c>
      <c r="IC335">
        <v>0</v>
      </c>
      <c r="ID335">
        <v>0</v>
      </c>
      <c r="IE335">
        <v>0</v>
      </c>
      <c r="IF335">
        <v>0</v>
      </c>
      <c r="IG335">
        <v>0</v>
      </c>
      <c r="IH335">
        <v>0</v>
      </c>
      <c r="II335">
        <v>0</v>
      </c>
      <c r="IJ335">
        <v>0</v>
      </c>
      <c r="IK335">
        <v>0</v>
      </c>
    </row>
    <row r="336" spans="1:245" hidden="1">
      <c r="A336" s="340"/>
      <c r="B336" t="s">
        <v>944</v>
      </c>
      <c r="F336">
        <v>2</v>
      </c>
      <c r="H336">
        <v>48</v>
      </c>
      <c r="J336" t="str">
        <f t="shared" si="15"/>
        <v>SDH200248</v>
      </c>
      <c r="K336">
        <v>615</v>
      </c>
      <c r="M336" s="340"/>
      <c r="N336" t="s">
        <v>944</v>
      </c>
      <c r="O336">
        <v>2</v>
      </c>
      <c r="P336">
        <v>48</v>
      </c>
      <c r="Q336" s="183" t="str">
        <f t="shared" si="16"/>
        <v>SDH200248</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13038</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0</v>
      </c>
      <c r="CP336">
        <v>0</v>
      </c>
      <c r="CQ336">
        <v>0</v>
      </c>
      <c r="CR336">
        <v>0</v>
      </c>
      <c r="CS336">
        <v>0</v>
      </c>
      <c r="CT336">
        <v>0</v>
      </c>
      <c r="CU336">
        <v>0</v>
      </c>
      <c r="CV336">
        <v>0</v>
      </c>
      <c r="CW336">
        <v>0</v>
      </c>
      <c r="CX336">
        <v>0</v>
      </c>
      <c r="CY336">
        <v>0</v>
      </c>
      <c r="CZ336">
        <v>0</v>
      </c>
      <c r="DA336">
        <v>0</v>
      </c>
      <c r="DB336">
        <v>0</v>
      </c>
      <c r="DC336">
        <v>0</v>
      </c>
      <c r="DD336">
        <v>0</v>
      </c>
      <c r="DE336">
        <v>0</v>
      </c>
      <c r="DF336">
        <v>0</v>
      </c>
      <c r="DG336">
        <v>0</v>
      </c>
      <c r="DH336">
        <v>0</v>
      </c>
      <c r="DI336">
        <v>0</v>
      </c>
      <c r="DJ336">
        <v>0</v>
      </c>
      <c r="DK336">
        <v>0</v>
      </c>
      <c r="DL336">
        <v>0</v>
      </c>
      <c r="DM336">
        <v>0</v>
      </c>
      <c r="DN336">
        <v>0</v>
      </c>
      <c r="DO336">
        <v>0</v>
      </c>
      <c r="DP336">
        <v>0</v>
      </c>
      <c r="DQ336">
        <v>0</v>
      </c>
      <c r="DR336">
        <v>0</v>
      </c>
      <c r="DS336">
        <v>0</v>
      </c>
      <c r="DT336">
        <v>0</v>
      </c>
      <c r="DU336">
        <v>0</v>
      </c>
      <c r="DV336">
        <v>0</v>
      </c>
      <c r="DW336">
        <v>0</v>
      </c>
      <c r="DX336">
        <v>0</v>
      </c>
      <c r="DY336" s="131"/>
      <c r="DZ336" s="340"/>
      <c r="EA336" t="s">
        <v>944</v>
      </c>
      <c r="EB336">
        <v>2</v>
      </c>
      <c r="EC336">
        <v>48</v>
      </c>
      <c r="ED336" s="183" t="str">
        <f t="shared" si="17"/>
        <v>SDH200248</v>
      </c>
      <c r="EE336">
        <v>10000</v>
      </c>
      <c r="EF336">
        <v>10000</v>
      </c>
      <c r="EG336">
        <v>10000</v>
      </c>
      <c r="EH336">
        <v>10000</v>
      </c>
      <c r="EI336">
        <v>10000</v>
      </c>
      <c r="EJ336">
        <v>10000</v>
      </c>
      <c r="EK336">
        <v>10000</v>
      </c>
      <c r="EL336">
        <v>10000</v>
      </c>
      <c r="EM336">
        <v>10000</v>
      </c>
      <c r="EN336">
        <v>10000</v>
      </c>
      <c r="EO336">
        <v>10000</v>
      </c>
      <c r="EP336">
        <v>10000</v>
      </c>
      <c r="EQ336">
        <v>10000</v>
      </c>
      <c r="ER336">
        <v>10000</v>
      </c>
      <c r="ES336">
        <v>10000</v>
      </c>
      <c r="ET336">
        <v>10430.4</v>
      </c>
      <c r="EU336">
        <v>11082.3</v>
      </c>
      <c r="EV336">
        <v>11734.2</v>
      </c>
      <c r="EW336">
        <v>12386.1</v>
      </c>
      <c r="EX336">
        <v>13038</v>
      </c>
      <c r="EY336">
        <v>13038</v>
      </c>
      <c r="EZ336">
        <v>13038</v>
      </c>
      <c r="FA336">
        <v>13038</v>
      </c>
      <c r="FB336">
        <v>13038</v>
      </c>
      <c r="FC336">
        <v>13038</v>
      </c>
      <c r="FD336">
        <v>13038</v>
      </c>
      <c r="FE336">
        <v>13038</v>
      </c>
      <c r="FF336">
        <v>13038</v>
      </c>
      <c r="FG336">
        <v>13038</v>
      </c>
      <c r="FH336">
        <v>13038</v>
      </c>
      <c r="FI336">
        <v>13038</v>
      </c>
      <c r="FJ336">
        <v>13038</v>
      </c>
      <c r="FK336">
        <v>13038</v>
      </c>
      <c r="FL336">
        <v>13038</v>
      </c>
      <c r="FM336">
        <v>13038</v>
      </c>
      <c r="FN336">
        <v>0</v>
      </c>
      <c r="FO336">
        <v>0</v>
      </c>
      <c r="FP336">
        <v>0</v>
      </c>
      <c r="FQ336">
        <v>0</v>
      </c>
      <c r="FR336">
        <v>0</v>
      </c>
      <c r="FS336">
        <v>0</v>
      </c>
      <c r="FT336">
        <v>0</v>
      </c>
      <c r="FU336">
        <v>0</v>
      </c>
      <c r="FV336">
        <v>0</v>
      </c>
      <c r="FW336">
        <v>0</v>
      </c>
      <c r="FX336">
        <v>0</v>
      </c>
      <c r="FY336">
        <v>0</v>
      </c>
      <c r="FZ336">
        <v>0</v>
      </c>
      <c r="GA336">
        <v>0</v>
      </c>
      <c r="GB336">
        <v>0</v>
      </c>
      <c r="GC336">
        <v>0</v>
      </c>
      <c r="GD336">
        <v>0</v>
      </c>
      <c r="GE336">
        <v>0</v>
      </c>
      <c r="GF336">
        <v>0</v>
      </c>
      <c r="GG336">
        <v>0</v>
      </c>
      <c r="GH336">
        <v>0</v>
      </c>
      <c r="GI336">
        <v>0</v>
      </c>
      <c r="GJ336">
        <v>0</v>
      </c>
      <c r="GK336">
        <v>0</v>
      </c>
      <c r="GL336">
        <v>0</v>
      </c>
      <c r="GM336">
        <v>0</v>
      </c>
      <c r="GN336">
        <v>0</v>
      </c>
      <c r="GO336">
        <v>0</v>
      </c>
      <c r="GP336">
        <v>0</v>
      </c>
      <c r="GQ336">
        <v>0</v>
      </c>
      <c r="GR336">
        <v>0</v>
      </c>
      <c r="GS336">
        <v>0</v>
      </c>
      <c r="GT336">
        <v>0</v>
      </c>
      <c r="GU336">
        <v>0</v>
      </c>
      <c r="GV336">
        <v>0</v>
      </c>
      <c r="GW336">
        <v>0</v>
      </c>
      <c r="GX336">
        <v>0</v>
      </c>
      <c r="GY336">
        <v>0</v>
      </c>
      <c r="GZ336">
        <v>0</v>
      </c>
      <c r="HA336">
        <v>0</v>
      </c>
      <c r="HB336">
        <v>0</v>
      </c>
      <c r="HC336">
        <v>0</v>
      </c>
      <c r="HD336">
        <v>0</v>
      </c>
      <c r="HE336">
        <v>0</v>
      </c>
      <c r="HF336">
        <v>0</v>
      </c>
      <c r="HG336">
        <v>0</v>
      </c>
      <c r="HH336">
        <v>0</v>
      </c>
      <c r="HI336">
        <v>0</v>
      </c>
      <c r="HJ336">
        <v>0</v>
      </c>
      <c r="HK336">
        <v>0</v>
      </c>
      <c r="HL336">
        <v>0</v>
      </c>
      <c r="HM336">
        <v>0</v>
      </c>
      <c r="HN336">
        <v>0</v>
      </c>
      <c r="HO336">
        <v>0</v>
      </c>
      <c r="HP336">
        <v>0</v>
      </c>
      <c r="HQ336">
        <v>0</v>
      </c>
      <c r="HR336">
        <v>0</v>
      </c>
      <c r="HS336">
        <v>0</v>
      </c>
      <c r="HT336">
        <v>0</v>
      </c>
      <c r="HU336">
        <v>0</v>
      </c>
      <c r="HV336">
        <v>0</v>
      </c>
      <c r="HW336">
        <v>0</v>
      </c>
      <c r="HX336">
        <v>0</v>
      </c>
      <c r="HY336">
        <v>0</v>
      </c>
      <c r="HZ336">
        <v>0</v>
      </c>
      <c r="IA336">
        <v>0</v>
      </c>
      <c r="IB336">
        <v>0</v>
      </c>
      <c r="IC336">
        <v>0</v>
      </c>
      <c r="ID336">
        <v>0</v>
      </c>
      <c r="IE336">
        <v>0</v>
      </c>
      <c r="IF336">
        <v>0</v>
      </c>
      <c r="IG336">
        <v>0</v>
      </c>
      <c r="IH336">
        <v>0</v>
      </c>
      <c r="II336">
        <v>0</v>
      </c>
      <c r="IJ336">
        <v>0</v>
      </c>
      <c r="IK336">
        <v>0</v>
      </c>
    </row>
    <row r="337" spans="1:245" hidden="1">
      <c r="A337" s="340"/>
      <c r="B337" t="s">
        <v>944</v>
      </c>
      <c r="F337">
        <v>2</v>
      </c>
      <c r="H337">
        <v>49</v>
      </c>
      <c r="J337" t="str">
        <f t="shared" si="15"/>
        <v>SDH200249</v>
      </c>
      <c r="K337">
        <v>640</v>
      </c>
      <c r="M337" s="340"/>
      <c r="N337" t="s">
        <v>944</v>
      </c>
      <c r="O337">
        <v>2</v>
      </c>
      <c r="P337">
        <v>49</v>
      </c>
      <c r="Q337" s="183" t="str">
        <f t="shared" si="16"/>
        <v>SDH200249</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13568</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0</v>
      </c>
      <c r="CS337">
        <v>0</v>
      </c>
      <c r="CT337">
        <v>0</v>
      </c>
      <c r="CU337">
        <v>0</v>
      </c>
      <c r="CV337">
        <v>0</v>
      </c>
      <c r="CW337">
        <v>0</v>
      </c>
      <c r="CX337">
        <v>0</v>
      </c>
      <c r="CY337">
        <v>0</v>
      </c>
      <c r="CZ337">
        <v>0</v>
      </c>
      <c r="DA337">
        <v>0</v>
      </c>
      <c r="DB337">
        <v>0</v>
      </c>
      <c r="DC337">
        <v>0</v>
      </c>
      <c r="DD337">
        <v>0</v>
      </c>
      <c r="DE337">
        <v>0</v>
      </c>
      <c r="DF337">
        <v>0</v>
      </c>
      <c r="DG337">
        <v>0</v>
      </c>
      <c r="DH337">
        <v>0</v>
      </c>
      <c r="DI337">
        <v>0</v>
      </c>
      <c r="DJ337">
        <v>0</v>
      </c>
      <c r="DK337">
        <v>0</v>
      </c>
      <c r="DL337">
        <v>0</v>
      </c>
      <c r="DM337">
        <v>0</v>
      </c>
      <c r="DN337">
        <v>0</v>
      </c>
      <c r="DO337">
        <v>0</v>
      </c>
      <c r="DP337">
        <v>0</v>
      </c>
      <c r="DQ337">
        <v>0</v>
      </c>
      <c r="DR337">
        <v>0</v>
      </c>
      <c r="DS337">
        <v>0</v>
      </c>
      <c r="DT337">
        <v>0</v>
      </c>
      <c r="DU337">
        <v>0</v>
      </c>
      <c r="DV337">
        <v>0</v>
      </c>
      <c r="DW337">
        <v>0</v>
      </c>
      <c r="DX337">
        <v>0</v>
      </c>
      <c r="DY337" s="131"/>
      <c r="DZ337" s="340"/>
      <c r="EA337" t="s">
        <v>944</v>
      </c>
      <c r="EB337">
        <v>2</v>
      </c>
      <c r="EC337">
        <v>49</v>
      </c>
      <c r="ED337" s="183" t="str">
        <f t="shared" si="17"/>
        <v>SDH200249</v>
      </c>
      <c r="EE337">
        <v>10000</v>
      </c>
      <c r="EF337">
        <v>10000</v>
      </c>
      <c r="EG337">
        <v>10000</v>
      </c>
      <c r="EH337">
        <v>10000</v>
      </c>
      <c r="EI337">
        <v>10000</v>
      </c>
      <c r="EJ337">
        <v>10000</v>
      </c>
      <c r="EK337">
        <v>10000</v>
      </c>
      <c r="EL337">
        <v>10000</v>
      </c>
      <c r="EM337">
        <v>10000</v>
      </c>
      <c r="EN337">
        <v>10000</v>
      </c>
      <c r="EO337">
        <v>10000</v>
      </c>
      <c r="EP337">
        <v>10000</v>
      </c>
      <c r="EQ337">
        <v>10000</v>
      </c>
      <c r="ER337">
        <v>10000</v>
      </c>
      <c r="ES337">
        <v>10176</v>
      </c>
      <c r="ET337">
        <v>10854.4</v>
      </c>
      <c r="EU337">
        <v>11532.8</v>
      </c>
      <c r="EV337">
        <v>12211.2</v>
      </c>
      <c r="EW337">
        <v>12889.6</v>
      </c>
      <c r="EX337">
        <v>13568</v>
      </c>
      <c r="EY337">
        <v>13568</v>
      </c>
      <c r="EZ337">
        <v>13568</v>
      </c>
      <c r="FA337">
        <v>13568</v>
      </c>
      <c r="FB337">
        <v>13568</v>
      </c>
      <c r="FC337">
        <v>13568</v>
      </c>
      <c r="FD337">
        <v>13568</v>
      </c>
      <c r="FE337">
        <v>13568</v>
      </c>
      <c r="FF337">
        <v>13568</v>
      </c>
      <c r="FG337">
        <v>13568</v>
      </c>
      <c r="FH337">
        <v>13568</v>
      </c>
      <c r="FI337">
        <v>13568</v>
      </c>
      <c r="FJ337">
        <v>13568</v>
      </c>
      <c r="FK337">
        <v>13568</v>
      </c>
      <c r="FL337">
        <v>13568</v>
      </c>
      <c r="FM337">
        <v>13568</v>
      </c>
      <c r="FN337">
        <v>0</v>
      </c>
      <c r="FO337">
        <v>0</v>
      </c>
      <c r="FP337">
        <v>0</v>
      </c>
      <c r="FQ337">
        <v>0</v>
      </c>
      <c r="FR337">
        <v>0</v>
      </c>
      <c r="FS337">
        <v>0</v>
      </c>
      <c r="FT337">
        <v>0</v>
      </c>
      <c r="FU337">
        <v>0</v>
      </c>
      <c r="FV337">
        <v>0</v>
      </c>
      <c r="FW337">
        <v>0</v>
      </c>
      <c r="FX337">
        <v>0</v>
      </c>
      <c r="FY337">
        <v>0</v>
      </c>
      <c r="FZ337">
        <v>0</v>
      </c>
      <c r="GA337">
        <v>0</v>
      </c>
      <c r="GB337">
        <v>0</v>
      </c>
      <c r="GC337">
        <v>0</v>
      </c>
      <c r="GD337">
        <v>0</v>
      </c>
      <c r="GE337">
        <v>0</v>
      </c>
      <c r="GF337">
        <v>0</v>
      </c>
      <c r="GG337">
        <v>0</v>
      </c>
      <c r="GH337">
        <v>0</v>
      </c>
      <c r="GI337">
        <v>0</v>
      </c>
      <c r="GJ337">
        <v>0</v>
      </c>
      <c r="GK337">
        <v>0</v>
      </c>
      <c r="GL337">
        <v>0</v>
      </c>
      <c r="GM337">
        <v>0</v>
      </c>
      <c r="GN337">
        <v>0</v>
      </c>
      <c r="GO337">
        <v>0</v>
      </c>
      <c r="GP337">
        <v>0</v>
      </c>
      <c r="GQ337">
        <v>0</v>
      </c>
      <c r="GR337">
        <v>0</v>
      </c>
      <c r="GS337">
        <v>0</v>
      </c>
      <c r="GT337">
        <v>0</v>
      </c>
      <c r="GU337">
        <v>0</v>
      </c>
      <c r="GV337">
        <v>0</v>
      </c>
      <c r="GW337">
        <v>0</v>
      </c>
      <c r="GX337">
        <v>0</v>
      </c>
      <c r="GY337">
        <v>0</v>
      </c>
      <c r="GZ337">
        <v>0</v>
      </c>
      <c r="HA337">
        <v>0</v>
      </c>
      <c r="HB337">
        <v>0</v>
      </c>
      <c r="HC337">
        <v>0</v>
      </c>
      <c r="HD337">
        <v>0</v>
      </c>
      <c r="HE337">
        <v>0</v>
      </c>
      <c r="HF337">
        <v>0</v>
      </c>
      <c r="HG337">
        <v>0</v>
      </c>
      <c r="HH337">
        <v>0</v>
      </c>
      <c r="HI337">
        <v>0</v>
      </c>
      <c r="HJ337">
        <v>0</v>
      </c>
      <c r="HK337">
        <v>0</v>
      </c>
      <c r="HL337">
        <v>0</v>
      </c>
      <c r="HM337">
        <v>0</v>
      </c>
      <c r="HN337">
        <v>0</v>
      </c>
      <c r="HO337">
        <v>0</v>
      </c>
      <c r="HP337">
        <v>0</v>
      </c>
      <c r="HQ337">
        <v>0</v>
      </c>
      <c r="HR337">
        <v>0</v>
      </c>
      <c r="HS337">
        <v>0</v>
      </c>
      <c r="HT337">
        <v>0</v>
      </c>
      <c r="HU337">
        <v>0</v>
      </c>
      <c r="HV337">
        <v>0</v>
      </c>
      <c r="HW337">
        <v>0</v>
      </c>
      <c r="HX337">
        <v>0</v>
      </c>
      <c r="HY337">
        <v>0</v>
      </c>
      <c r="HZ337">
        <v>0</v>
      </c>
      <c r="IA337">
        <v>0</v>
      </c>
      <c r="IB337">
        <v>0</v>
      </c>
      <c r="IC337">
        <v>0</v>
      </c>
      <c r="ID337">
        <v>0</v>
      </c>
      <c r="IE337">
        <v>0</v>
      </c>
      <c r="IF337">
        <v>0</v>
      </c>
      <c r="IG337">
        <v>0</v>
      </c>
      <c r="IH337">
        <v>0</v>
      </c>
      <c r="II337">
        <v>0</v>
      </c>
      <c r="IJ337">
        <v>0</v>
      </c>
      <c r="IK337">
        <v>0</v>
      </c>
    </row>
    <row r="338" spans="1:245" hidden="1">
      <c r="A338" s="340"/>
      <c r="B338" t="s">
        <v>944</v>
      </c>
      <c r="F338">
        <v>2</v>
      </c>
      <c r="H338">
        <v>50</v>
      </c>
      <c r="J338" t="str">
        <f t="shared" si="15"/>
        <v>SDH200250</v>
      </c>
      <c r="K338">
        <v>665</v>
      </c>
      <c r="M338" s="340"/>
      <c r="N338" t="s">
        <v>944</v>
      </c>
      <c r="O338">
        <v>2</v>
      </c>
      <c r="P338">
        <v>50</v>
      </c>
      <c r="Q338" s="183" t="str">
        <f t="shared" si="16"/>
        <v>SDH200250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14098</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BX338">
        <v>0</v>
      </c>
      <c r="BY338">
        <v>0</v>
      </c>
      <c r="BZ338">
        <v>0</v>
      </c>
      <c r="CA338">
        <v>0</v>
      </c>
      <c r="CB338">
        <v>0</v>
      </c>
      <c r="CC338">
        <v>0</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0</v>
      </c>
      <c r="DO338">
        <v>0</v>
      </c>
      <c r="DP338">
        <v>0</v>
      </c>
      <c r="DQ338">
        <v>0</v>
      </c>
      <c r="DR338">
        <v>0</v>
      </c>
      <c r="DS338">
        <v>0</v>
      </c>
      <c r="DT338">
        <v>0</v>
      </c>
      <c r="DU338">
        <v>0</v>
      </c>
      <c r="DV338">
        <v>0</v>
      </c>
      <c r="DW338">
        <v>0</v>
      </c>
      <c r="DX338">
        <v>0</v>
      </c>
      <c r="DY338" s="131"/>
      <c r="DZ338" s="340"/>
      <c r="EA338" t="s">
        <v>944</v>
      </c>
      <c r="EB338">
        <v>2</v>
      </c>
      <c r="EC338">
        <v>50</v>
      </c>
      <c r="ED338" s="183" t="str">
        <f t="shared" si="17"/>
        <v>SDH200250</v>
      </c>
      <c r="EE338">
        <v>10000</v>
      </c>
      <c r="EF338">
        <v>10000</v>
      </c>
      <c r="EG338">
        <v>10000</v>
      </c>
      <c r="EH338">
        <v>10000</v>
      </c>
      <c r="EI338">
        <v>10000</v>
      </c>
      <c r="EJ338">
        <v>10000</v>
      </c>
      <c r="EK338">
        <v>10000</v>
      </c>
      <c r="EL338">
        <v>10000</v>
      </c>
      <c r="EM338">
        <v>10000</v>
      </c>
      <c r="EN338">
        <v>10000</v>
      </c>
      <c r="EO338">
        <v>10000</v>
      </c>
      <c r="EP338">
        <v>10000</v>
      </c>
      <c r="EQ338">
        <v>10000</v>
      </c>
      <c r="ER338">
        <v>10000</v>
      </c>
      <c r="ES338">
        <v>10573.5</v>
      </c>
      <c r="ET338">
        <v>11278.4</v>
      </c>
      <c r="EU338">
        <v>11983.3</v>
      </c>
      <c r="EV338">
        <v>12688.2</v>
      </c>
      <c r="EW338">
        <v>13393.1</v>
      </c>
      <c r="EX338">
        <v>14098</v>
      </c>
      <c r="EY338">
        <v>14098</v>
      </c>
      <c r="EZ338">
        <v>14098</v>
      </c>
      <c r="FA338">
        <v>14098</v>
      </c>
      <c r="FB338">
        <v>14098</v>
      </c>
      <c r="FC338">
        <v>14098</v>
      </c>
      <c r="FD338">
        <v>14098</v>
      </c>
      <c r="FE338">
        <v>14098</v>
      </c>
      <c r="FF338">
        <v>14098</v>
      </c>
      <c r="FG338">
        <v>14098</v>
      </c>
      <c r="FH338">
        <v>14098</v>
      </c>
      <c r="FI338">
        <v>14098</v>
      </c>
      <c r="FJ338">
        <v>14098</v>
      </c>
      <c r="FK338">
        <v>14098</v>
      </c>
      <c r="FL338">
        <v>14098</v>
      </c>
      <c r="FM338">
        <v>14098</v>
      </c>
      <c r="FN338">
        <v>0</v>
      </c>
      <c r="FO338">
        <v>0</v>
      </c>
      <c r="FP338">
        <v>0</v>
      </c>
      <c r="FQ338">
        <v>0</v>
      </c>
      <c r="FR338">
        <v>0</v>
      </c>
      <c r="FS338">
        <v>0</v>
      </c>
      <c r="FT338">
        <v>0</v>
      </c>
      <c r="FU338">
        <v>0</v>
      </c>
      <c r="FV338">
        <v>0</v>
      </c>
      <c r="FW338">
        <v>0</v>
      </c>
      <c r="FX338">
        <v>0</v>
      </c>
      <c r="FY338">
        <v>0</v>
      </c>
      <c r="FZ338">
        <v>0</v>
      </c>
      <c r="GA338">
        <v>0</v>
      </c>
      <c r="GB338">
        <v>0</v>
      </c>
      <c r="GC338">
        <v>0</v>
      </c>
      <c r="GD338">
        <v>0</v>
      </c>
      <c r="GE338">
        <v>0</v>
      </c>
      <c r="GF338">
        <v>0</v>
      </c>
      <c r="GG338">
        <v>0</v>
      </c>
      <c r="GH338">
        <v>0</v>
      </c>
      <c r="GI338">
        <v>0</v>
      </c>
      <c r="GJ338">
        <v>0</v>
      </c>
      <c r="GK338">
        <v>0</v>
      </c>
      <c r="GL338">
        <v>0</v>
      </c>
      <c r="GM338">
        <v>0</v>
      </c>
      <c r="GN338">
        <v>0</v>
      </c>
      <c r="GO338">
        <v>0</v>
      </c>
      <c r="GP338">
        <v>0</v>
      </c>
      <c r="GQ338">
        <v>0</v>
      </c>
      <c r="GR338">
        <v>0</v>
      </c>
      <c r="GS338">
        <v>0</v>
      </c>
      <c r="GT338">
        <v>0</v>
      </c>
      <c r="GU338">
        <v>0</v>
      </c>
      <c r="GV338">
        <v>0</v>
      </c>
      <c r="GW338">
        <v>0</v>
      </c>
      <c r="GX338">
        <v>0</v>
      </c>
      <c r="GY338">
        <v>0</v>
      </c>
      <c r="GZ338">
        <v>0</v>
      </c>
      <c r="HA338">
        <v>0</v>
      </c>
      <c r="HB338">
        <v>0</v>
      </c>
      <c r="HC338">
        <v>0</v>
      </c>
      <c r="HD338">
        <v>0</v>
      </c>
      <c r="HE338">
        <v>0</v>
      </c>
      <c r="HF338">
        <v>0</v>
      </c>
      <c r="HG338">
        <v>0</v>
      </c>
      <c r="HH338">
        <v>0</v>
      </c>
      <c r="HI338">
        <v>0</v>
      </c>
      <c r="HJ338">
        <v>0</v>
      </c>
      <c r="HK338">
        <v>0</v>
      </c>
      <c r="HL338">
        <v>0</v>
      </c>
      <c r="HM338">
        <v>0</v>
      </c>
      <c r="HN338">
        <v>0</v>
      </c>
      <c r="HO338">
        <v>0</v>
      </c>
      <c r="HP338">
        <v>0</v>
      </c>
      <c r="HQ338">
        <v>0</v>
      </c>
      <c r="HR338">
        <v>0</v>
      </c>
      <c r="HS338">
        <v>0</v>
      </c>
      <c r="HT338">
        <v>0</v>
      </c>
      <c r="HU338">
        <v>0</v>
      </c>
      <c r="HV338">
        <v>0</v>
      </c>
      <c r="HW338">
        <v>0</v>
      </c>
      <c r="HX338">
        <v>0</v>
      </c>
      <c r="HY338">
        <v>0</v>
      </c>
      <c r="HZ338">
        <v>0</v>
      </c>
      <c r="IA338">
        <v>0</v>
      </c>
      <c r="IB338">
        <v>0</v>
      </c>
      <c r="IC338">
        <v>0</v>
      </c>
      <c r="ID338">
        <v>0</v>
      </c>
      <c r="IE338">
        <v>0</v>
      </c>
      <c r="IF338">
        <v>0</v>
      </c>
      <c r="IG338">
        <v>0</v>
      </c>
      <c r="IH338">
        <v>0</v>
      </c>
      <c r="II338">
        <v>0</v>
      </c>
      <c r="IJ338">
        <v>0</v>
      </c>
      <c r="IK338">
        <v>0</v>
      </c>
    </row>
    <row r="339" spans="1:245" hidden="1">
      <c r="A339" s="340"/>
      <c r="B339" t="s">
        <v>1025</v>
      </c>
      <c r="F339">
        <v>1</v>
      </c>
      <c r="H339">
        <v>0</v>
      </c>
      <c r="J339" t="str">
        <f t="shared" si="15"/>
        <v>SDH300100</v>
      </c>
      <c r="K339">
        <v>255</v>
      </c>
      <c r="M339" s="340"/>
      <c r="N339" t="s">
        <v>1025</v>
      </c>
      <c r="O339">
        <v>1</v>
      </c>
      <c r="P339">
        <v>0</v>
      </c>
      <c r="Q339" s="183" t="str">
        <f t="shared" si="16"/>
        <v>SDH300100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10000</v>
      </c>
      <c r="BK339">
        <v>0</v>
      </c>
      <c r="BL339">
        <v>0</v>
      </c>
      <c r="BM339">
        <v>0</v>
      </c>
      <c r="BN339">
        <v>0</v>
      </c>
      <c r="BO339">
        <v>0</v>
      </c>
      <c r="BP339">
        <v>0</v>
      </c>
      <c r="BQ339">
        <v>0</v>
      </c>
      <c r="BR339">
        <v>0</v>
      </c>
      <c r="BS339">
        <v>0</v>
      </c>
      <c r="BT339">
        <v>0</v>
      </c>
      <c r="BU339">
        <v>0</v>
      </c>
      <c r="BV339">
        <v>0</v>
      </c>
      <c r="BW339">
        <v>0</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v>0</v>
      </c>
      <c r="DK339">
        <v>0</v>
      </c>
      <c r="DL339">
        <v>0</v>
      </c>
      <c r="DM339">
        <v>0</v>
      </c>
      <c r="DN339">
        <v>0</v>
      </c>
      <c r="DO339">
        <v>0</v>
      </c>
      <c r="DP339">
        <v>0</v>
      </c>
      <c r="DQ339">
        <v>0</v>
      </c>
      <c r="DR339">
        <v>0</v>
      </c>
      <c r="DS339">
        <v>0</v>
      </c>
      <c r="DT339">
        <v>0</v>
      </c>
      <c r="DU339">
        <v>0</v>
      </c>
      <c r="DV339">
        <v>0</v>
      </c>
      <c r="DW339">
        <v>0</v>
      </c>
      <c r="DX339">
        <v>0</v>
      </c>
      <c r="DY339" s="131"/>
      <c r="DZ339" s="340"/>
      <c r="EA339" t="s">
        <v>1025</v>
      </c>
      <c r="EB339">
        <v>1</v>
      </c>
      <c r="EC339">
        <v>0</v>
      </c>
      <c r="ED339" s="183" t="str">
        <f t="shared" si="17"/>
        <v>SDH300100</v>
      </c>
      <c r="EE339">
        <v>10000</v>
      </c>
      <c r="EF339">
        <v>10000</v>
      </c>
      <c r="EG339">
        <v>10000</v>
      </c>
      <c r="EH339">
        <v>10000</v>
      </c>
      <c r="EI339">
        <v>10000</v>
      </c>
      <c r="EJ339">
        <v>10000</v>
      </c>
      <c r="EK339">
        <v>10000</v>
      </c>
      <c r="EL339">
        <v>10000</v>
      </c>
      <c r="EM339">
        <v>10000</v>
      </c>
      <c r="EN339">
        <v>10000</v>
      </c>
      <c r="EO339">
        <v>10000</v>
      </c>
      <c r="EP339">
        <v>10000</v>
      </c>
      <c r="EQ339">
        <v>10000</v>
      </c>
      <c r="ER339">
        <v>10000</v>
      </c>
      <c r="ES339">
        <v>10000</v>
      </c>
      <c r="ET339">
        <v>10000</v>
      </c>
      <c r="EU339">
        <v>10000</v>
      </c>
      <c r="EV339">
        <v>10000</v>
      </c>
      <c r="EW339">
        <v>10000</v>
      </c>
      <c r="EX339">
        <v>10000</v>
      </c>
      <c r="EY339">
        <v>10000</v>
      </c>
      <c r="EZ339">
        <v>10000</v>
      </c>
      <c r="FA339">
        <v>10000</v>
      </c>
      <c r="FB339">
        <v>10000</v>
      </c>
      <c r="FC339">
        <v>10000</v>
      </c>
      <c r="FD339">
        <v>10000</v>
      </c>
      <c r="FE339">
        <v>10000</v>
      </c>
      <c r="FF339">
        <v>10000</v>
      </c>
      <c r="FG339">
        <v>10000</v>
      </c>
      <c r="FH339">
        <v>10000</v>
      </c>
      <c r="FI339">
        <v>10000</v>
      </c>
      <c r="FJ339">
        <v>10000</v>
      </c>
      <c r="FK339">
        <v>10000</v>
      </c>
      <c r="FL339">
        <v>10000</v>
      </c>
      <c r="FM339">
        <v>10000</v>
      </c>
      <c r="FN339">
        <v>10000</v>
      </c>
      <c r="FO339">
        <v>10000</v>
      </c>
      <c r="FP339">
        <v>10000</v>
      </c>
      <c r="FQ339">
        <v>10000</v>
      </c>
      <c r="FR339">
        <v>10000</v>
      </c>
      <c r="FS339">
        <v>10000</v>
      </c>
      <c r="FT339">
        <v>10000</v>
      </c>
      <c r="FU339">
        <v>10000</v>
      </c>
      <c r="FV339">
        <v>10000</v>
      </c>
      <c r="FW339">
        <v>10000</v>
      </c>
      <c r="FX339">
        <v>0</v>
      </c>
      <c r="FY339">
        <v>0</v>
      </c>
      <c r="FZ339">
        <v>0</v>
      </c>
      <c r="GA339">
        <v>0</v>
      </c>
      <c r="GB339">
        <v>0</v>
      </c>
      <c r="GC339">
        <v>0</v>
      </c>
      <c r="GD339">
        <v>0</v>
      </c>
      <c r="GE339">
        <v>0</v>
      </c>
      <c r="GF339">
        <v>0</v>
      </c>
      <c r="GG339">
        <v>0</v>
      </c>
      <c r="GH339">
        <v>0</v>
      </c>
      <c r="GI339">
        <v>0</v>
      </c>
      <c r="GJ339">
        <v>0</v>
      </c>
      <c r="GK339">
        <v>0</v>
      </c>
      <c r="GL339">
        <v>0</v>
      </c>
      <c r="GM339">
        <v>0</v>
      </c>
      <c r="GN339">
        <v>0</v>
      </c>
      <c r="GO339">
        <v>0</v>
      </c>
      <c r="GP339">
        <v>0</v>
      </c>
      <c r="GQ339">
        <v>0</v>
      </c>
      <c r="GR339">
        <v>0</v>
      </c>
      <c r="GS339">
        <v>0</v>
      </c>
      <c r="GT339">
        <v>0</v>
      </c>
      <c r="GU339">
        <v>0</v>
      </c>
      <c r="GV339">
        <v>0</v>
      </c>
      <c r="GW339">
        <v>0</v>
      </c>
      <c r="GX339">
        <v>0</v>
      </c>
      <c r="GY339">
        <v>0</v>
      </c>
      <c r="GZ339">
        <v>0</v>
      </c>
      <c r="HA339">
        <v>0</v>
      </c>
      <c r="HB339">
        <v>0</v>
      </c>
      <c r="HC339">
        <v>0</v>
      </c>
      <c r="HD339">
        <v>0</v>
      </c>
      <c r="HE339">
        <v>0</v>
      </c>
      <c r="HF339">
        <v>0</v>
      </c>
      <c r="HG339">
        <v>0</v>
      </c>
      <c r="HH339">
        <v>0</v>
      </c>
      <c r="HI339">
        <v>0</v>
      </c>
      <c r="HJ339">
        <v>0</v>
      </c>
      <c r="HK339">
        <v>0</v>
      </c>
      <c r="HL339">
        <v>0</v>
      </c>
      <c r="HM339">
        <v>0</v>
      </c>
      <c r="HN339">
        <v>0</v>
      </c>
      <c r="HO339">
        <v>0</v>
      </c>
      <c r="HP339">
        <v>0</v>
      </c>
      <c r="HQ339">
        <v>0</v>
      </c>
      <c r="HR339">
        <v>0</v>
      </c>
      <c r="HS339">
        <v>0</v>
      </c>
      <c r="HT339">
        <v>0</v>
      </c>
      <c r="HU339">
        <v>0</v>
      </c>
      <c r="HV339">
        <v>0</v>
      </c>
      <c r="HW339">
        <v>0</v>
      </c>
      <c r="HX339">
        <v>0</v>
      </c>
      <c r="HY339">
        <v>0</v>
      </c>
      <c r="HZ339">
        <v>0</v>
      </c>
      <c r="IA339">
        <v>0</v>
      </c>
      <c r="IB339">
        <v>0</v>
      </c>
      <c r="IC339">
        <v>0</v>
      </c>
      <c r="ID339">
        <v>0</v>
      </c>
      <c r="IE339">
        <v>0</v>
      </c>
      <c r="IF339">
        <v>0</v>
      </c>
      <c r="IG339">
        <v>0</v>
      </c>
      <c r="IH339">
        <v>0</v>
      </c>
      <c r="II339">
        <v>0</v>
      </c>
      <c r="IJ339">
        <v>0</v>
      </c>
      <c r="IK339">
        <v>0</v>
      </c>
    </row>
    <row r="340" spans="1:245" hidden="1">
      <c r="A340" s="340"/>
      <c r="B340" t="s">
        <v>1025</v>
      </c>
      <c r="F340">
        <v>1</v>
      </c>
      <c r="H340">
        <v>1</v>
      </c>
      <c r="J340" t="str">
        <f t="shared" si="15"/>
        <v>SDH300101</v>
      </c>
      <c r="K340">
        <v>255</v>
      </c>
      <c r="M340" s="340"/>
      <c r="N340" t="s">
        <v>1025</v>
      </c>
      <c r="O340">
        <v>1</v>
      </c>
      <c r="P340">
        <v>1</v>
      </c>
      <c r="Q340" s="183" t="str">
        <f t="shared" si="16"/>
        <v>SDH300101</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10000</v>
      </c>
      <c r="BK340">
        <v>0</v>
      </c>
      <c r="BL340">
        <v>0</v>
      </c>
      <c r="BM340">
        <v>0</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c r="DK340">
        <v>0</v>
      </c>
      <c r="DL340">
        <v>0</v>
      </c>
      <c r="DM340">
        <v>0</v>
      </c>
      <c r="DN340">
        <v>0</v>
      </c>
      <c r="DO340">
        <v>0</v>
      </c>
      <c r="DP340">
        <v>0</v>
      </c>
      <c r="DQ340">
        <v>0</v>
      </c>
      <c r="DR340">
        <v>0</v>
      </c>
      <c r="DS340">
        <v>0</v>
      </c>
      <c r="DT340">
        <v>0</v>
      </c>
      <c r="DU340">
        <v>0</v>
      </c>
      <c r="DV340">
        <v>0</v>
      </c>
      <c r="DW340">
        <v>0</v>
      </c>
      <c r="DX340">
        <v>0</v>
      </c>
      <c r="DY340" s="131"/>
      <c r="DZ340" s="340"/>
      <c r="EA340" t="s">
        <v>1025</v>
      </c>
      <c r="EB340">
        <v>1</v>
      </c>
      <c r="EC340">
        <v>1</v>
      </c>
      <c r="ED340" s="183" t="str">
        <f t="shared" si="17"/>
        <v>SDH300101</v>
      </c>
      <c r="EE340">
        <v>10000</v>
      </c>
      <c r="EF340">
        <v>10000</v>
      </c>
      <c r="EG340">
        <v>10000</v>
      </c>
      <c r="EH340">
        <v>10000</v>
      </c>
      <c r="EI340">
        <v>10000</v>
      </c>
      <c r="EJ340">
        <v>10000</v>
      </c>
      <c r="EK340">
        <v>10000</v>
      </c>
      <c r="EL340">
        <v>10000</v>
      </c>
      <c r="EM340">
        <v>10000</v>
      </c>
      <c r="EN340">
        <v>10000</v>
      </c>
      <c r="EO340">
        <v>10000</v>
      </c>
      <c r="EP340">
        <v>10000</v>
      </c>
      <c r="EQ340">
        <v>10000</v>
      </c>
      <c r="ER340">
        <v>10000</v>
      </c>
      <c r="ES340">
        <v>10000</v>
      </c>
      <c r="ET340">
        <v>10000</v>
      </c>
      <c r="EU340">
        <v>10000</v>
      </c>
      <c r="EV340">
        <v>10000</v>
      </c>
      <c r="EW340">
        <v>10000</v>
      </c>
      <c r="EX340">
        <v>10000</v>
      </c>
      <c r="EY340">
        <v>10000</v>
      </c>
      <c r="EZ340">
        <v>10000</v>
      </c>
      <c r="FA340">
        <v>10000</v>
      </c>
      <c r="FB340">
        <v>10000</v>
      </c>
      <c r="FC340">
        <v>10000</v>
      </c>
      <c r="FD340">
        <v>10000</v>
      </c>
      <c r="FE340">
        <v>10000</v>
      </c>
      <c r="FF340">
        <v>10000</v>
      </c>
      <c r="FG340">
        <v>10000</v>
      </c>
      <c r="FH340">
        <v>10000</v>
      </c>
      <c r="FI340">
        <v>10000</v>
      </c>
      <c r="FJ340">
        <v>10000</v>
      </c>
      <c r="FK340">
        <v>10000</v>
      </c>
      <c r="FL340">
        <v>10000</v>
      </c>
      <c r="FM340">
        <v>10000</v>
      </c>
      <c r="FN340">
        <v>10000</v>
      </c>
      <c r="FO340">
        <v>10000</v>
      </c>
      <c r="FP340">
        <v>10000</v>
      </c>
      <c r="FQ340">
        <v>10000</v>
      </c>
      <c r="FR340">
        <v>10000</v>
      </c>
      <c r="FS340">
        <v>10000</v>
      </c>
      <c r="FT340">
        <v>10000</v>
      </c>
      <c r="FU340">
        <v>10000</v>
      </c>
      <c r="FV340">
        <v>10000</v>
      </c>
      <c r="FW340">
        <v>10000</v>
      </c>
      <c r="FX340">
        <v>0</v>
      </c>
      <c r="FY340">
        <v>0</v>
      </c>
      <c r="FZ340">
        <v>0</v>
      </c>
      <c r="GA340">
        <v>0</v>
      </c>
      <c r="GB340">
        <v>0</v>
      </c>
      <c r="GC340">
        <v>0</v>
      </c>
      <c r="GD340">
        <v>0</v>
      </c>
      <c r="GE340">
        <v>0</v>
      </c>
      <c r="GF340">
        <v>0</v>
      </c>
      <c r="GG340">
        <v>0</v>
      </c>
      <c r="GH340">
        <v>0</v>
      </c>
      <c r="GI340">
        <v>0</v>
      </c>
      <c r="GJ340">
        <v>0</v>
      </c>
      <c r="GK340">
        <v>0</v>
      </c>
      <c r="GL340">
        <v>0</v>
      </c>
      <c r="GM340">
        <v>0</v>
      </c>
      <c r="GN340">
        <v>0</v>
      </c>
      <c r="GO340">
        <v>0</v>
      </c>
      <c r="GP340">
        <v>0</v>
      </c>
      <c r="GQ340">
        <v>0</v>
      </c>
      <c r="GR340">
        <v>0</v>
      </c>
      <c r="GS340">
        <v>0</v>
      </c>
      <c r="GT340">
        <v>0</v>
      </c>
      <c r="GU340">
        <v>0</v>
      </c>
      <c r="GV340">
        <v>0</v>
      </c>
      <c r="GW340">
        <v>0</v>
      </c>
      <c r="GX340">
        <v>0</v>
      </c>
      <c r="GY340">
        <v>0</v>
      </c>
      <c r="GZ340">
        <v>0</v>
      </c>
      <c r="HA340">
        <v>0</v>
      </c>
      <c r="HB340">
        <v>0</v>
      </c>
      <c r="HC340">
        <v>0</v>
      </c>
      <c r="HD340">
        <v>0</v>
      </c>
      <c r="HE340">
        <v>0</v>
      </c>
      <c r="HF340">
        <v>0</v>
      </c>
      <c r="HG340">
        <v>0</v>
      </c>
      <c r="HH340">
        <v>0</v>
      </c>
      <c r="HI340">
        <v>0</v>
      </c>
      <c r="HJ340">
        <v>0</v>
      </c>
      <c r="HK340">
        <v>0</v>
      </c>
      <c r="HL340">
        <v>0</v>
      </c>
      <c r="HM340">
        <v>0</v>
      </c>
      <c r="HN340">
        <v>0</v>
      </c>
      <c r="HO340">
        <v>0</v>
      </c>
      <c r="HP340">
        <v>0</v>
      </c>
      <c r="HQ340">
        <v>0</v>
      </c>
      <c r="HR340">
        <v>0</v>
      </c>
      <c r="HS340">
        <v>0</v>
      </c>
      <c r="HT340">
        <v>0</v>
      </c>
      <c r="HU340">
        <v>0</v>
      </c>
      <c r="HV340">
        <v>0</v>
      </c>
      <c r="HW340">
        <v>0</v>
      </c>
      <c r="HX340">
        <v>0</v>
      </c>
      <c r="HY340">
        <v>0</v>
      </c>
      <c r="HZ340">
        <v>0</v>
      </c>
      <c r="IA340">
        <v>0</v>
      </c>
      <c r="IB340">
        <v>0</v>
      </c>
      <c r="IC340">
        <v>0</v>
      </c>
      <c r="ID340">
        <v>0</v>
      </c>
      <c r="IE340">
        <v>0</v>
      </c>
      <c r="IF340">
        <v>0</v>
      </c>
      <c r="IG340">
        <v>0</v>
      </c>
      <c r="IH340">
        <v>0</v>
      </c>
      <c r="II340">
        <v>0</v>
      </c>
      <c r="IJ340">
        <v>0</v>
      </c>
      <c r="IK340">
        <v>0</v>
      </c>
    </row>
    <row r="341" spans="1:245" hidden="1">
      <c r="A341" s="340"/>
      <c r="B341" t="s">
        <v>1025</v>
      </c>
      <c r="F341">
        <v>1</v>
      </c>
      <c r="H341">
        <v>2</v>
      </c>
      <c r="J341" t="str">
        <f t="shared" si="15"/>
        <v>SDH300102</v>
      </c>
      <c r="K341">
        <v>255</v>
      </c>
      <c r="M341" s="340"/>
      <c r="N341" t="s">
        <v>1025</v>
      </c>
      <c r="O341">
        <v>1</v>
      </c>
      <c r="P341">
        <v>2</v>
      </c>
      <c r="Q341" s="183" t="str">
        <f t="shared" si="16"/>
        <v>SDH300102</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10000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0</v>
      </c>
      <c r="CS341">
        <v>0</v>
      </c>
      <c r="CT341">
        <v>0</v>
      </c>
      <c r="CU341">
        <v>0</v>
      </c>
      <c r="CV341">
        <v>0</v>
      </c>
      <c r="CW341">
        <v>0</v>
      </c>
      <c r="CX341">
        <v>0</v>
      </c>
      <c r="CY341">
        <v>0</v>
      </c>
      <c r="CZ341">
        <v>0</v>
      </c>
      <c r="DA341">
        <v>0</v>
      </c>
      <c r="DB341">
        <v>0</v>
      </c>
      <c r="DC341">
        <v>0</v>
      </c>
      <c r="DD341">
        <v>0</v>
      </c>
      <c r="DE341">
        <v>0</v>
      </c>
      <c r="DF341">
        <v>0</v>
      </c>
      <c r="DG341">
        <v>0</v>
      </c>
      <c r="DH341">
        <v>0</v>
      </c>
      <c r="DI341">
        <v>0</v>
      </c>
      <c r="DJ341">
        <v>0</v>
      </c>
      <c r="DK341">
        <v>0</v>
      </c>
      <c r="DL341">
        <v>0</v>
      </c>
      <c r="DM341">
        <v>0</v>
      </c>
      <c r="DN341">
        <v>0</v>
      </c>
      <c r="DO341">
        <v>0</v>
      </c>
      <c r="DP341">
        <v>0</v>
      </c>
      <c r="DQ341">
        <v>0</v>
      </c>
      <c r="DR341">
        <v>0</v>
      </c>
      <c r="DS341">
        <v>0</v>
      </c>
      <c r="DT341">
        <v>0</v>
      </c>
      <c r="DU341">
        <v>0</v>
      </c>
      <c r="DV341">
        <v>0</v>
      </c>
      <c r="DW341">
        <v>0</v>
      </c>
      <c r="DX341">
        <v>0</v>
      </c>
      <c r="DY341" s="131"/>
      <c r="DZ341" s="340"/>
      <c r="EA341" t="s">
        <v>1025</v>
      </c>
      <c r="EB341">
        <v>1</v>
      </c>
      <c r="EC341">
        <v>2</v>
      </c>
      <c r="ED341" s="183" t="str">
        <f t="shared" si="17"/>
        <v>SDH300102</v>
      </c>
      <c r="EE341">
        <v>10000</v>
      </c>
      <c r="EF341">
        <v>10000</v>
      </c>
      <c r="EG341">
        <v>10000</v>
      </c>
      <c r="EH341">
        <v>10000</v>
      </c>
      <c r="EI341">
        <v>10000</v>
      </c>
      <c r="EJ341">
        <v>10000</v>
      </c>
      <c r="EK341">
        <v>10000</v>
      </c>
      <c r="EL341">
        <v>10000</v>
      </c>
      <c r="EM341">
        <v>10000</v>
      </c>
      <c r="EN341">
        <v>10000</v>
      </c>
      <c r="EO341">
        <v>10000</v>
      </c>
      <c r="EP341">
        <v>10000</v>
      </c>
      <c r="EQ341">
        <v>10000</v>
      </c>
      <c r="ER341">
        <v>10000</v>
      </c>
      <c r="ES341">
        <v>10000</v>
      </c>
      <c r="ET341">
        <v>10000</v>
      </c>
      <c r="EU341">
        <v>10000</v>
      </c>
      <c r="EV341">
        <v>10000</v>
      </c>
      <c r="EW341">
        <v>10000</v>
      </c>
      <c r="EX341">
        <v>10000</v>
      </c>
      <c r="EY341">
        <v>10000</v>
      </c>
      <c r="EZ341">
        <v>10000</v>
      </c>
      <c r="FA341">
        <v>10000</v>
      </c>
      <c r="FB341">
        <v>10000</v>
      </c>
      <c r="FC341">
        <v>10000</v>
      </c>
      <c r="FD341">
        <v>10000</v>
      </c>
      <c r="FE341">
        <v>10000</v>
      </c>
      <c r="FF341">
        <v>10000</v>
      </c>
      <c r="FG341">
        <v>10000</v>
      </c>
      <c r="FH341">
        <v>10000</v>
      </c>
      <c r="FI341">
        <v>10000</v>
      </c>
      <c r="FJ341">
        <v>10000</v>
      </c>
      <c r="FK341">
        <v>10000</v>
      </c>
      <c r="FL341">
        <v>10000</v>
      </c>
      <c r="FM341">
        <v>10000</v>
      </c>
      <c r="FN341">
        <v>10000</v>
      </c>
      <c r="FO341">
        <v>10000</v>
      </c>
      <c r="FP341">
        <v>10000</v>
      </c>
      <c r="FQ341">
        <v>10000</v>
      </c>
      <c r="FR341">
        <v>10000</v>
      </c>
      <c r="FS341">
        <v>10000</v>
      </c>
      <c r="FT341">
        <v>10000</v>
      </c>
      <c r="FU341">
        <v>10000</v>
      </c>
      <c r="FV341">
        <v>10000</v>
      </c>
      <c r="FW341">
        <v>10000</v>
      </c>
      <c r="FX341">
        <v>0</v>
      </c>
      <c r="FY341">
        <v>0</v>
      </c>
      <c r="FZ341">
        <v>0</v>
      </c>
      <c r="GA341">
        <v>0</v>
      </c>
      <c r="GB341">
        <v>0</v>
      </c>
      <c r="GC341">
        <v>0</v>
      </c>
      <c r="GD341">
        <v>0</v>
      </c>
      <c r="GE341">
        <v>0</v>
      </c>
      <c r="GF341">
        <v>0</v>
      </c>
      <c r="GG341">
        <v>0</v>
      </c>
      <c r="GH341">
        <v>0</v>
      </c>
      <c r="GI341">
        <v>0</v>
      </c>
      <c r="GJ341">
        <v>0</v>
      </c>
      <c r="GK341">
        <v>0</v>
      </c>
      <c r="GL341">
        <v>0</v>
      </c>
      <c r="GM341">
        <v>0</v>
      </c>
      <c r="GN341">
        <v>0</v>
      </c>
      <c r="GO341">
        <v>0</v>
      </c>
      <c r="GP341">
        <v>0</v>
      </c>
      <c r="GQ341">
        <v>0</v>
      </c>
      <c r="GR341">
        <v>0</v>
      </c>
      <c r="GS341">
        <v>0</v>
      </c>
      <c r="GT341">
        <v>0</v>
      </c>
      <c r="GU341">
        <v>0</v>
      </c>
      <c r="GV341">
        <v>0</v>
      </c>
      <c r="GW341">
        <v>0</v>
      </c>
      <c r="GX341">
        <v>0</v>
      </c>
      <c r="GY341">
        <v>0</v>
      </c>
      <c r="GZ341">
        <v>0</v>
      </c>
      <c r="HA341">
        <v>0</v>
      </c>
      <c r="HB341">
        <v>0</v>
      </c>
      <c r="HC341">
        <v>0</v>
      </c>
      <c r="HD341">
        <v>0</v>
      </c>
      <c r="HE341">
        <v>0</v>
      </c>
      <c r="HF341">
        <v>0</v>
      </c>
      <c r="HG341">
        <v>0</v>
      </c>
      <c r="HH341">
        <v>0</v>
      </c>
      <c r="HI341">
        <v>0</v>
      </c>
      <c r="HJ341">
        <v>0</v>
      </c>
      <c r="HK341">
        <v>0</v>
      </c>
      <c r="HL341">
        <v>0</v>
      </c>
      <c r="HM341">
        <v>0</v>
      </c>
      <c r="HN341">
        <v>0</v>
      </c>
      <c r="HO341">
        <v>0</v>
      </c>
      <c r="HP341">
        <v>0</v>
      </c>
      <c r="HQ341">
        <v>0</v>
      </c>
      <c r="HR341">
        <v>0</v>
      </c>
      <c r="HS341">
        <v>0</v>
      </c>
      <c r="HT341">
        <v>0</v>
      </c>
      <c r="HU341">
        <v>0</v>
      </c>
      <c r="HV341">
        <v>0</v>
      </c>
      <c r="HW341">
        <v>0</v>
      </c>
      <c r="HX341">
        <v>0</v>
      </c>
      <c r="HY341">
        <v>0</v>
      </c>
      <c r="HZ341">
        <v>0</v>
      </c>
      <c r="IA341">
        <v>0</v>
      </c>
      <c r="IB341">
        <v>0</v>
      </c>
      <c r="IC341">
        <v>0</v>
      </c>
      <c r="ID341">
        <v>0</v>
      </c>
      <c r="IE341">
        <v>0</v>
      </c>
      <c r="IF341">
        <v>0</v>
      </c>
      <c r="IG341">
        <v>0</v>
      </c>
      <c r="IH341">
        <v>0</v>
      </c>
      <c r="II341">
        <v>0</v>
      </c>
      <c r="IJ341">
        <v>0</v>
      </c>
      <c r="IK341">
        <v>0</v>
      </c>
    </row>
    <row r="342" spans="1:245" hidden="1">
      <c r="A342" s="340"/>
      <c r="B342" t="s">
        <v>1025</v>
      </c>
      <c r="F342">
        <v>1</v>
      </c>
      <c r="H342">
        <v>3</v>
      </c>
      <c r="J342" t="str">
        <f t="shared" si="15"/>
        <v>SDH300103</v>
      </c>
      <c r="K342">
        <v>255</v>
      </c>
      <c r="M342" s="340"/>
      <c r="N342" t="s">
        <v>1025</v>
      </c>
      <c r="O342">
        <v>1</v>
      </c>
      <c r="P342">
        <v>3</v>
      </c>
      <c r="Q342" s="183" t="str">
        <f t="shared" si="16"/>
        <v>SDH300103</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10000</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0</v>
      </c>
      <c r="CH342">
        <v>0</v>
      </c>
      <c r="CI342">
        <v>0</v>
      </c>
      <c r="CJ342">
        <v>0</v>
      </c>
      <c r="CK342">
        <v>0</v>
      </c>
      <c r="CL342">
        <v>0</v>
      </c>
      <c r="CM342">
        <v>0</v>
      </c>
      <c r="CN342">
        <v>0</v>
      </c>
      <c r="CO342">
        <v>0</v>
      </c>
      <c r="CP342">
        <v>0</v>
      </c>
      <c r="CQ342">
        <v>0</v>
      </c>
      <c r="CR342">
        <v>0</v>
      </c>
      <c r="CS342">
        <v>0</v>
      </c>
      <c r="CT342">
        <v>0</v>
      </c>
      <c r="CU342">
        <v>0</v>
      </c>
      <c r="CV342">
        <v>0</v>
      </c>
      <c r="CW342">
        <v>0</v>
      </c>
      <c r="CX342">
        <v>0</v>
      </c>
      <c r="CY342">
        <v>0</v>
      </c>
      <c r="CZ342">
        <v>0</v>
      </c>
      <c r="DA342">
        <v>0</v>
      </c>
      <c r="DB342">
        <v>0</v>
      </c>
      <c r="DC342">
        <v>0</v>
      </c>
      <c r="DD342">
        <v>0</v>
      </c>
      <c r="DE342">
        <v>0</v>
      </c>
      <c r="DF342">
        <v>0</v>
      </c>
      <c r="DG342">
        <v>0</v>
      </c>
      <c r="DH342">
        <v>0</v>
      </c>
      <c r="DI342">
        <v>0</v>
      </c>
      <c r="DJ342">
        <v>0</v>
      </c>
      <c r="DK342">
        <v>0</v>
      </c>
      <c r="DL342">
        <v>0</v>
      </c>
      <c r="DM342">
        <v>0</v>
      </c>
      <c r="DN342">
        <v>0</v>
      </c>
      <c r="DO342">
        <v>0</v>
      </c>
      <c r="DP342">
        <v>0</v>
      </c>
      <c r="DQ342">
        <v>0</v>
      </c>
      <c r="DR342">
        <v>0</v>
      </c>
      <c r="DS342">
        <v>0</v>
      </c>
      <c r="DT342">
        <v>0</v>
      </c>
      <c r="DU342">
        <v>0</v>
      </c>
      <c r="DV342">
        <v>0</v>
      </c>
      <c r="DW342">
        <v>0</v>
      </c>
      <c r="DX342">
        <v>0</v>
      </c>
      <c r="DY342" s="131"/>
      <c r="DZ342" s="340"/>
      <c r="EA342" t="s">
        <v>1025</v>
      </c>
      <c r="EB342">
        <v>1</v>
      </c>
      <c r="EC342">
        <v>3</v>
      </c>
      <c r="ED342" s="183" t="str">
        <f t="shared" si="17"/>
        <v>SDH300103</v>
      </c>
      <c r="EE342">
        <v>10000</v>
      </c>
      <c r="EF342">
        <v>10000</v>
      </c>
      <c r="EG342">
        <v>10000</v>
      </c>
      <c r="EH342">
        <v>10000</v>
      </c>
      <c r="EI342">
        <v>10000</v>
      </c>
      <c r="EJ342">
        <v>10000</v>
      </c>
      <c r="EK342">
        <v>10000</v>
      </c>
      <c r="EL342">
        <v>10000</v>
      </c>
      <c r="EM342">
        <v>10000</v>
      </c>
      <c r="EN342">
        <v>10000</v>
      </c>
      <c r="EO342">
        <v>10000</v>
      </c>
      <c r="EP342">
        <v>10000</v>
      </c>
      <c r="EQ342">
        <v>10000</v>
      </c>
      <c r="ER342">
        <v>10000</v>
      </c>
      <c r="ES342">
        <v>10000</v>
      </c>
      <c r="ET342">
        <v>10000</v>
      </c>
      <c r="EU342">
        <v>10000</v>
      </c>
      <c r="EV342">
        <v>10000</v>
      </c>
      <c r="EW342">
        <v>10000</v>
      </c>
      <c r="EX342">
        <v>10000</v>
      </c>
      <c r="EY342">
        <v>10000</v>
      </c>
      <c r="EZ342">
        <v>10000</v>
      </c>
      <c r="FA342">
        <v>10000</v>
      </c>
      <c r="FB342">
        <v>10000</v>
      </c>
      <c r="FC342">
        <v>10000</v>
      </c>
      <c r="FD342">
        <v>10000</v>
      </c>
      <c r="FE342">
        <v>10000</v>
      </c>
      <c r="FF342">
        <v>10000</v>
      </c>
      <c r="FG342">
        <v>10000</v>
      </c>
      <c r="FH342">
        <v>10000</v>
      </c>
      <c r="FI342">
        <v>10000</v>
      </c>
      <c r="FJ342">
        <v>10000</v>
      </c>
      <c r="FK342">
        <v>10000</v>
      </c>
      <c r="FL342">
        <v>10000</v>
      </c>
      <c r="FM342">
        <v>10000</v>
      </c>
      <c r="FN342">
        <v>10000</v>
      </c>
      <c r="FO342">
        <v>10000</v>
      </c>
      <c r="FP342">
        <v>10000</v>
      </c>
      <c r="FQ342">
        <v>10000</v>
      </c>
      <c r="FR342">
        <v>10000</v>
      </c>
      <c r="FS342">
        <v>10000</v>
      </c>
      <c r="FT342">
        <v>10000</v>
      </c>
      <c r="FU342">
        <v>10000</v>
      </c>
      <c r="FV342">
        <v>10000</v>
      </c>
      <c r="FW342">
        <v>10000</v>
      </c>
      <c r="FX342">
        <v>0</v>
      </c>
      <c r="FY342">
        <v>0</v>
      </c>
      <c r="FZ342">
        <v>0</v>
      </c>
      <c r="GA342">
        <v>0</v>
      </c>
      <c r="GB342">
        <v>0</v>
      </c>
      <c r="GC342">
        <v>0</v>
      </c>
      <c r="GD342">
        <v>0</v>
      </c>
      <c r="GE342">
        <v>0</v>
      </c>
      <c r="GF342">
        <v>0</v>
      </c>
      <c r="GG342">
        <v>0</v>
      </c>
      <c r="GH342">
        <v>0</v>
      </c>
      <c r="GI342">
        <v>0</v>
      </c>
      <c r="GJ342">
        <v>0</v>
      </c>
      <c r="GK342">
        <v>0</v>
      </c>
      <c r="GL342">
        <v>0</v>
      </c>
      <c r="GM342">
        <v>0</v>
      </c>
      <c r="GN342">
        <v>0</v>
      </c>
      <c r="GO342">
        <v>0</v>
      </c>
      <c r="GP342">
        <v>0</v>
      </c>
      <c r="GQ342">
        <v>0</v>
      </c>
      <c r="GR342">
        <v>0</v>
      </c>
      <c r="GS342">
        <v>0</v>
      </c>
      <c r="GT342">
        <v>0</v>
      </c>
      <c r="GU342">
        <v>0</v>
      </c>
      <c r="GV342">
        <v>0</v>
      </c>
      <c r="GW342">
        <v>0</v>
      </c>
      <c r="GX342">
        <v>0</v>
      </c>
      <c r="GY342">
        <v>0</v>
      </c>
      <c r="GZ342">
        <v>0</v>
      </c>
      <c r="HA342">
        <v>0</v>
      </c>
      <c r="HB342">
        <v>0</v>
      </c>
      <c r="HC342">
        <v>0</v>
      </c>
      <c r="HD342">
        <v>0</v>
      </c>
      <c r="HE342">
        <v>0</v>
      </c>
      <c r="HF342">
        <v>0</v>
      </c>
      <c r="HG342">
        <v>0</v>
      </c>
      <c r="HH342">
        <v>0</v>
      </c>
      <c r="HI342">
        <v>0</v>
      </c>
      <c r="HJ342">
        <v>0</v>
      </c>
      <c r="HK342">
        <v>0</v>
      </c>
      <c r="HL342">
        <v>0</v>
      </c>
      <c r="HM342">
        <v>0</v>
      </c>
      <c r="HN342">
        <v>0</v>
      </c>
      <c r="HO342">
        <v>0</v>
      </c>
      <c r="HP342">
        <v>0</v>
      </c>
      <c r="HQ342">
        <v>0</v>
      </c>
      <c r="HR342">
        <v>0</v>
      </c>
      <c r="HS342">
        <v>0</v>
      </c>
      <c r="HT342">
        <v>0</v>
      </c>
      <c r="HU342">
        <v>0</v>
      </c>
      <c r="HV342">
        <v>0</v>
      </c>
      <c r="HW342">
        <v>0</v>
      </c>
      <c r="HX342">
        <v>0</v>
      </c>
      <c r="HY342">
        <v>0</v>
      </c>
      <c r="HZ342">
        <v>0</v>
      </c>
      <c r="IA342">
        <v>0</v>
      </c>
      <c r="IB342">
        <v>0</v>
      </c>
      <c r="IC342">
        <v>0</v>
      </c>
      <c r="ID342">
        <v>0</v>
      </c>
      <c r="IE342">
        <v>0</v>
      </c>
      <c r="IF342">
        <v>0</v>
      </c>
      <c r="IG342">
        <v>0</v>
      </c>
      <c r="IH342">
        <v>0</v>
      </c>
      <c r="II342">
        <v>0</v>
      </c>
      <c r="IJ342">
        <v>0</v>
      </c>
      <c r="IK342">
        <v>0</v>
      </c>
    </row>
    <row r="343" spans="1:245" hidden="1">
      <c r="A343" s="340"/>
      <c r="B343" t="s">
        <v>1025</v>
      </c>
      <c r="F343">
        <v>1</v>
      </c>
      <c r="H343">
        <v>4</v>
      </c>
      <c r="J343" t="str">
        <f t="shared" si="15"/>
        <v>SDH300104</v>
      </c>
      <c r="K343">
        <v>255</v>
      </c>
      <c r="M343" s="340"/>
      <c r="N343" t="s">
        <v>1025</v>
      </c>
      <c r="O343">
        <v>1</v>
      </c>
      <c r="P343">
        <v>4</v>
      </c>
      <c r="Q343" s="183" t="str">
        <f t="shared" si="16"/>
        <v>SDH300104</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10000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v>0</v>
      </c>
      <c r="DV343">
        <v>0</v>
      </c>
      <c r="DW343">
        <v>0</v>
      </c>
      <c r="DX343">
        <v>0</v>
      </c>
      <c r="DY343" s="131"/>
      <c r="DZ343" s="340"/>
      <c r="EA343" t="s">
        <v>1025</v>
      </c>
      <c r="EB343">
        <v>1</v>
      </c>
      <c r="EC343">
        <v>4</v>
      </c>
      <c r="ED343" s="183" t="str">
        <f t="shared" si="17"/>
        <v>SDH300104</v>
      </c>
      <c r="EE343">
        <v>10000</v>
      </c>
      <c r="EF343">
        <v>10000</v>
      </c>
      <c r="EG343">
        <v>10000</v>
      </c>
      <c r="EH343">
        <v>10000</v>
      </c>
      <c r="EI343">
        <v>10000</v>
      </c>
      <c r="EJ343">
        <v>10000</v>
      </c>
      <c r="EK343">
        <v>10000</v>
      </c>
      <c r="EL343">
        <v>10000</v>
      </c>
      <c r="EM343">
        <v>10000</v>
      </c>
      <c r="EN343">
        <v>10000</v>
      </c>
      <c r="EO343">
        <v>10000</v>
      </c>
      <c r="EP343">
        <v>10000</v>
      </c>
      <c r="EQ343">
        <v>10000</v>
      </c>
      <c r="ER343">
        <v>10000</v>
      </c>
      <c r="ES343">
        <v>10000</v>
      </c>
      <c r="ET343">
        <v>10000</v>
      </c>
      <c r="EU343">
        <v>10000</v>
      </c>
      <c r="EV343">
        <v>10000</v>
      </c>
      <c r="EW343">
        <v>10000</v>
      </c>
      <c r="EX343">
        <v>10000</v>
      </c>
      <c r="EY343">
        <v>10000</v>
      </c>
      <c r="EZ343">
        <v>10000</v>
      </c>
      <c r="FA343">
        <v>10000</v>
      </c>
      <c r="FB343">
        <v>10000</v>
      </c>
      <c r="FC343">
        <v>10000</v>
      </c>
      <c r="FD343">
        <v>10000</v>
      </c>
      <c r="FE343">
        <v>10000</v>
      </c>
      <c r="FF343">
        <v>10000</v>
      </c>
      <c r="FG343">
        <v>10000</v>
      </c>
      <c r="FH343">
        <v>10000</v>
      </c>
      <c r="FI343">
        <v>10000</v>
      </c>
      <c r="FJ343">
        <v>10000</v>
      </c>
      <c r="FK343">
        <v>10000</v>
      </c>
      <c r="FL343">
        <v>10000</v>
      </c>
      <c r="FM343">
        <v>10000</v>
      </c>
      <c r="FN343">
        <v>10000</v>
      </c>
      <c r="FO343">
        <v>10000</v>
      </c>
      <c r="FP343">
        <v>10000</v>
      </c>
      <c r="FQ343">
        <v>10000</v>
      </c>
      <c r="FR343">
        <v>10000</v>
      </c>
      <c r="FS343">
        <v>10000</v>
      </c>
      <c r="FT343">
        <v>10000</v>
      </c>
      <c r="FU343">
        <v>10000</v>
      </c>
      <c r="FV343">
        <v>10000</v>
      </c>
      <c r="FW343">
        <v>10000</v>
      </c>
      <c r="FX343">
        <v>0</v>
      </c>
      <c r="FY343">
        <v>0</v>
      </c>
      <c r="FZ343">
        <v>0</v>
      </c>
      <c r="GA343">
        <v>0</v>
      </c>
      <c r="GB343">
        <v>0</v>
      </c>
      <c r="GC343">
        <v>0</v>
      </c>
      <c r="GD343">
        <v>0</v>
      </c>
      <c r="GE343">
        <v>0</v>
      </c>
      <c r="GF343">
        <v>0</v>
      </c>
      <c r="GG343">
        <v>0</v>
      </c>
      <c r="GH343">
        <v>0</v>
      </c>
      <c r="GI343">
        <v>0</v>
      </c>
      <c r="GJ343">
        <v>0</v>
      </c>
      <c r="GK343">
        <v>0</v>
      </c>
      <c r="GL343">
        <v>0</v>
      </c>
      <c r="GM343">
        <v>0</v>
      </c>
      <c r="GN343">
        <v>0</v>
      </c>
      <c r="GO343">
        <v>0</v>
      </c>
      <c r="GP343">
        <v>0</v>
      </c>
      <c r="GQ343">
        <v>0</v>
      </c>
      <c r="GR343">
        <v>0</v>
      </c>
      <c r="GS343">
        <v>0</v>
      </c>
      <c r="GT343">
        <v>0</v>
      </c>
      <c r="GU343">
        <v>0</v>
      </c>
      <c r="GV343">
        <v>0</v>
      </c>
      <c r="GW343">
        <v>0</v>
      </c>
      <c r="GX343">
        <v>0</v>
      </c>
      <c r="GY343">
        <v>0</v>
      </c>
      <c r="GZ343">
        <v>0</v>
      </c>
      <c r="HA343">
        <v>0</v>
      </c>
      <c r="HB343">
        <v>0</v>
      </c>
      <c r="HC343">
        <v>0</v>
      </c>
      <c r="HD343">
        <v>0</v>
      </c>
      <c r="HE343">
        <v>0</v>
      </c>
      <c r="HF343">
        <v>0</v>
      </c>
      <c r="HG343">
        <v>0</v>
      </c>
      <c r="HH343">
        <v>0</v>
      </c>
      <c r="HI343">
        <v>0</v>
      </c>
      <c r="HJ343">
        <v>0</v>
      </c>
      <c r="HK343">
        <v>0</v>
      </c>
      <c r="HL343">
        <v>0</v>
      </c>
      <c r="HM343">
        <v>0</v>
      </c>
      <c r="HN343">
        <v>0</v>
      </c>
      <c r="HO343">
        <v>0</v>
      </c>
      <c r="HP343">
        <v>0</v>
      </c>
      <c r="HQ343">
        <v>0</v>
      </c>
      <c r="HR343">
        <v>0</v>
      </c>
      <c r="HS343">
        <v>0</v>
      </c>
      <c r="HT343">
        <v>0</v>
      </c>
      <c r="HU343">
        <v>0</v>
      </c>
      <c r="HV343">
        <v>0</v>
      </c>
      <c r="HW343">
        <v>0</v>
      </c>
      <c r="HX343">
        <v>0</v>
      </c>
      <c r="HY343">
        <v>0</v>
      </c>
      <c r="HZ343">
        <v>0</v>
      </c>
      <c r="IA343">
        <v>0</v>
      </c>
      <c r="IB343">
        <v>0</v>
      </c>
      <c r="IC343">
        <v>0</v>
      </c>
      <c r="ID343">
        <v>0</v>
      </c>
      <c r="IE343">
        <v>0</v>
      </c>
      <c r="IF343">
        <v>0</v>
      </c>
      <c r="IG343">
        <v>0</v>
      </c>
      <c r="IH343">
        <v>0</v>
      </c>
      <c r="II343">
        <v>0</v>
      </c>
      <c r="IJ343">
        <v>0</v>
      </c>
      <c r="IK343">
        <v>0</v>
      </c>
    </row>
    <row r="344" spans="1:245" hidden="1">
      <c r="A344" s="340"/>
      <c r="B344" t="s">
        <v>1025</v>
      </c>
      <c r="F344">
        <v>1</v>
      </c>
      <c r="H344">
        <v>5</v>
      </c>
      <c r="J344" t="str">
        <f t="shared" si="15"/>
        <v>SDH300105</v>
      </c>
      <c r="K344">
        <v>255</v>
      </c>
      <c r="M344" s="340"/>
      <c r="N344" t="s">
        <v>1025</v>
      </c>
      <c r="O344">
        <v>1</v>
      </c>
      <c r="P344">
        <v>5</v>
      </c>
      <c r="Q344" s="183" t="str">
        <f t="shared" si="16"/>
        <v>SDH300105</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10000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0</v>
      </c>
      <c r="DL344">
        <v>0</v>
      </c>
      <c r="DM344">
        <v>0</v>
      </c>
      <c r="DN344">
        <v>0</v>
      </c>
      <c r="DO344">
        <v>0</v>
      </c>
      <c r="DP344">
        <v>0</v>
      </c>
      <c r="DQ344">
        <v>0</v>
      </c>
      <c r="DR344">
        <v>0</v>
      </c>
      <c r="DS344">
        <v>0</v>
      </c>
      <c r="DT344">
        <v>0</v>
      </c>
      <c r="DU344">
        <v>0</v>
      </c>
      <c r="DV344">
        <v>0</v>
      </c>
      <c r="DW344">
        <v>0</v>
      </c>
      <c r="DX344">
        <v>0</v>
      </c>
      <c r="DY344" s="131"/>
      <c r="DZ344" s="340"/>
      <c r="EA344" t="s">
        <v>1025</v>
      </c>
      <c r="EB344">
        <v>1</v>
      </c>
      <c r="EC344">
        <v>5</v>
      </c>
      <c r="ED344" s="183" t="str">
        <f t="shared" si="17"/>
        <v>SDH300105</v>
      </c>
      <c r="EE344">
        <v>10000</v>
      </c>
      <c r="EF344">
        <v>10000</v>
      </c>
      <c r="EG344">
        <v>10000</v>
      </c>
      <c r="EH344">
        <v>10000</v>
      </c>
      <c r="EI344">
        <v>10000</v>
      </c>
      <c r="EJ344">
        <v>10000</v>
      </c>
      <c r="EK344">
        <v>10000</v>
      </c>
      <c r="EL344">
        <v>10000</v>
      </c>
      <c r="EM344">
        <v>10000</v>
      </c>
      <c r="EN344">
        <v>10000</v>
      </c>
      <c r="EO344">
        <v>10000</v>
      </c>
      <c r="EP344">
        <v>10000</v>
      </c>
      <c r="EQ344">
        <v>10000</v>
      </c>
      <c r="ER344">
        <v>10000</v>
      </c>
      <c r="ES344">
        <v>10000</v>
      </c>
      <c r="ET344">
        <v>10000</v>
      </c>
      <c r="EU344">
        <v>10000</v>
      </c>
      <c r="EV344">
        <v>10000</v>
      </c>
      <c r="EW344">
        <v>10000</v>
      </c>
      <c r="EX344">
        <v>10000</v>
      </c>
      <c r="EY344">
        <v>10000</v>
      </c>
      <c r="EZ344">
        <v>10000</v>
      </c>
      <c r="FA344">
        <v>10000</v>
      </c>
      <c r="FB344">
        <v>10000</v>
      </c>
      <c r="FC344">
        <v>10000</v>
      </c>
      <c r="FD344">
        <v>10000</v>
      </c>
      <c r="FE344">
        <v>10000</v>
      </c>
      <c r="FF344">
        <v>10000</v>
      </c>
      <c r="FG344">
        <v>10000</v>
      </c>
      <c r="FH344">
        <v>10000</v>
      </c>
      <c r="FI344">
        <v>10000</v>
      </c>
      <c r="FJ344">
        <v>10000</v>
      </c>
      <c r="FK344">
        <v>10000</v>
      </c>
      <c r="FL344">
        <v>10000</v>
      </c>
      <c r="FM344">
        <v>10000</v>
      </c>
      <c r="FN344">
        <v>10000</v>
      </c>
      <c r="FO344">
        <v>10000</v>
      </c>
      <c r="FP344">
        <v>10000</v>
      </c>
      <c r="FQ344">
        <v>10000</v>
      </c>
      <c r="FR344">
        <v>10000</v>
      </c>
      <c r="FS344">
        <v>10000</v>
      </c>
      <c r="FT344">
        <v>10000</v>
      </c>
      <c r="FU344">
        <v>10000</v>
      </c>
      <c r="FV344">
        <v>10000</v>
      </c>
      <c r="FW344">
        <v>10000</v>
      </c>
      <c r="FX344">
        <v>0</v>
      </c>
      <c r="FY344">
        <v>0</v>
      </c>
      <c r="FZ344">
        <v>0</v>
      </c>
      <c r="GA344">
        <v>0</v>
      </c>
      <c r="GB344">
        <v>0</v>
      </c>
      <c r="GC344">
        <v>0</v>
      </c>
      <c r="GD344">
        <v>0</v>
      </c>
      <c r="GE344">
        <v>0</v>
      </c>
      <c r="GF344">
        <v>0</v>
      </c>
      <c r="GG344">
        <v>0</v>
      </c>
      <c r="GH344">
        <v>0</v>
      </c>
      <c r="GI344">
        <v>0</v>
      </c>
      <c r="GJ344">
        <v>0</v>
      </c>
      <c r="GK344">
        <v>0</v>
      </c>
      <c r="GL344">
        <v>0</v>
      </c>
      <c r="GM344">
        <v>0</v>
      </c>
      <c r="GN344">
        <v>0</v>
      </c>
      <c r="GO344">
        <v>0</v>
      </c>
      <c r="GP344">
        <v>0</v>
      </c>
      <c r="GQ344">
        <v>0</v>
      </c>
      <c r="GR344">
        <v>0</v>
      </c>
      <c r="GS344">
        <v>0</v>
      </c>
      <c r="GT344">
        <v>0</v>
      </c>
      <c r="GU344">
        <v>0</v>
      </c>
      <c r="GV344">
        <v>0</v>
      </c>
      <c r="GW344">
        <v>0</v>
      </c>
      <c r="GX344">
        <v>0</v>
      </c>
      <c r="GY344">
        <v>0</v>
      </c>
      <c r="GZ344">
        <v>0</v>
      </c>
      <c r="HA344">
        <v>0</v>
      </c>
      <c r="HB344">
        <v>0</v>
      </c>
      <c r="HC344">
        <v>0</v>
      </c>
      <c r="HD344">
        <v>0</v>
      </c>
      <c r="HE344">
        <v>0</v>
      </c>
      <c r="HF344">
        <v>0</v>
      </c>
      <c r="HG344">
        <v>0</v>
      </c>
      <c r="HH344">
        <v>0</v>
      </c>
      <c r="HI344">
        <v>0</v>
      </c>
      <c r="HJ344">
        <v>0</v>
      </c>
      <c r="HK344">
        <v>0</v>
      </c>
      <c r="HL344">
        <v>0</v>
      </c>
      <c r="HM344">
        <v>0</v>
      </c>
      <c r="HN344">
        <v>0</v>
      </c>
      <c r="HO344">
        <v>0</v>
      </c>
      <c r="HP344">
        <v>0</v>
      </c>
      <c r="HQ344">
        <v>0</v>
      </c>
      <c r="HR344">
        <v>0</v>
      </c>
      <c r="HS344">
        <v>0</v>
      </c>
      <c r="HT344">
        <v>0</v>
      </c>
      <c r="HU344">
        <v>0</v>
      </c>
      <c r="HV344">
        <v>0</v>
      </c>
      <c r="HW344">
        <v>0</v>
      </c>
      <c r="HX344">
        <v>0</v>
      </c>
      <c r="HY344">
        <v>0</v>
      </c>
      <c r="HZ344">
        <v>0</v>
      </c>
      <c r="IA344">
        <v>0</v>
      </c>
      <c r="IB344">
        <v>0</v>
      </c>
      <c r="IC344">
        <v>0</v>
      </c>
      <c r="ID344">
        <v>0</v>
      </c>
      <c r="IE344">
        <v>0</v>
      </c>
      <c r="IF344">
        <v>0</v>
      </c>
      <c r="IG344">
        <v>0</v>
      </c>
      <c r="IH344">
        <v>0</v>
      </c>
      <c r="II344">
        <v>0</v>
      </c>
      <c r="IJ344">
        <v>0</v>
      </c>
      <c r="IK344">
        <v>0</v>
      </c>
    </row>
    <row r="345" spans="1:245" hidden="1">
      <c r="A345" s="340"/>
      <c r="B345" t="s">
        <v>1025</v>
      </c>
      <c r="F345">
        <v>1</v>
      </c>
      <c r="H345">
        <v>6</v>
      </c>
      <c r="J345" t="str">
        <f t="shared" si="15"/>
        <v>SDH300106</v>
      </c>
      <c r="K345">
        <v>255</v>
      </c>
      <c r="M345" s="340"/>
      <c r="N345" t="s">
        <v>1025</v>
      </c>
      <c r="O345">
        <v>1</v>
      </c>
      <c r="P345">
        <v>6</v>
      </c>
      <c r="Q345" s="183" t="str">
        <f t="shared" si="16"/>
        <v>SDH300106</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10000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v>0</v>
      </c>
      <c r="DV345">
        <v>0</v>
      </c>
      <c r="DW345">
        <v>0</v>
      </c>
      <c r="DX345">
        <v>0</v>
      </c>
      <c r="DY345" s="131"/>
      <c r="DZ345" s="340"/>
      <c r="EA345" t="s">
        <v>1025</v>
      </c>
      <c r="EB345">
        <v>1</v>
      </c>
      <c r="EC345">
        <v>6</v>
      </c>
      <c r="ED345" s="183" t="str">
        <f t="shared" si="17"/>
        <v>SDH300106</v>
      </c>
      <c r="EE345">
        <v>10000</v>
      </c>
      <c r="EF345">
        <v>10000</v>
      </c>
      <c r="EG345">
        <v>10000</v>
      </c>
      <c r="EH345">
        <v>10000</v>
      </c>
      <c r="EI345">
        <v>10000</v>
      </c>
      <c r="EJ345">
        <v>10000</v>
      </c>
      <c r="EK345">
        <v>10000</v>
      </c>
      <c r="EL345">
        <v>10000</v>
      </c>
      <c r="EM345">
        <v>10000</v>
      </c>
      <c r="EN345">
        <v>10000</v>
      </c>
      <c r="EO345">
        <v>10000</v>
      </c>
      <c r="EP345">
        <v>10000</v>
      </c>
      <c r="EQ345">
        <v>10000</v>
      </c>
      <c r="ER345">
        <v>10000</v>
      </c>
      <c r="ES345">
        <v>10000</v>
      </c>
      <c r="ET345">
        <v>10000</v>
      </c>
      <c r="EU345">
        <v>10000</v>
      </c>
      <c r="EV345">
        <v>10000</v>
      </c>
      <c r="EW345">
        <v>10000</v>
      </c>
      <c r="EX345">
        <v>10000</v>
      </c>
      <c r="EY345">
        <v>10000</v>
      </c>
      <c r="EZ345">
        <v>10000</v>
      </c>
      <c r="FA345">
        <v>10000</v>
      </c>
      <c r="FB345">
        <v>10000</v>
      </c>
      <c r="FC345">
        <v>10000</v>
      </c>
      <c r="FD345">
        <v>10000</v>
      </c>
      <c r="FE345">
        <v>10000</v>
      </c>
      <c r="FF345">
        <v>10000</v>
      </c>
      <c r="FG345">
        <v>10000</v>
      </c>
      <c r="FH345">
        <v>10000</v>
      </c>
      <c r="FI345">
        <v>10000</v>
      </c>
      <c r="FJ345">
        <v>10000</v>
      </c>
      <c r="FK345">
        <v>10000</v>
      </c>
      <c r="FL345">
        <v>10000</v>
      </c>
      <c r="FM345">
        <v>10000</v>
      </c>
      <c r="FN345">
        <v>10000</v>
      </c>
      <c r="FO345">
        <v>10000</v>
      </c>
      <c r="FP345">
        <v>10000</v>
      </c>
      <c r="FQ345">
        <v>10000</v>
      </c>
      <c r="FR345">
        <v>10000</v>
      </c>
      <c r="FS345">
        <v>10000</v>
      </c>
      <c r="FT345">
        <v>10000</v>
      </c>
      <c r="FU345">
        <v>10000</v>
      </c>
      <c r="FV345">
        <v>10000</v>
      </c>
      <c r="FW345">
        <v>10000</v>
      </c>
      <c r="FX345">
        <v>0</v>
      </c>
      <c r="FY345">
        <v>0</v>
      </c>
      <c r="FZ345">
        <v>0</v>
      </c>
      <c r="GA345">
        <v>0</v>
      </c>
      <c r="GB345">
        <v>0</v>
      </c>
      <c r="GC345">
        <v>0</v>
      </c>
      <c r="GD345">
        <v>0</v>
      </c>
      <c r="GE345">
        <v>0</v>
      </c>
      <c r="GF345">
        <v>0</v>
      </c>
      <c r="GG345">
        <v>0</v>
      </c>
      <c r="GH345">
        <v>0</v>
      </c>
      <c r="GI345">
        <v>0</v>
      </c>
      <c r="GJ345">
        <v>0</v>
      </c>
      <c r="GK345">
        <v>0</v>
      </c>
      <c r="GL345">
        <v>0</v>
      </c>
      <c r="GM345">
        <v>0</v>
      </c>
      <c r="GN345">
        <v>0</v>
      </c>
      <c r="GO345">
        <v>0</v>
      </c>
      <c r="GP345">
        <v>0</v>
      </c>
      <c r="GQ345">
        <v>0</v>
      </c>
      <c r="GR345">
        <v>0</v>
      </c>
      <c r="GS345">
        <v>0</v>
      </c>
      <c r="GT345">
        <v>0</v>
      </c>
      <c r="GU345">
        <v>0</v>
      </c>
      <c r="GV345">
        <v>0</v>
      </c>
      <c r="GW345">
        <v>0</v>
      </c>
      <c r="GX345">
        <v>0</v>
      </c>
      <c r="GY345">
        <v>0</v>
      </c>
      <c r="GZ345">
        <v>0</v>
      </c>
      <c r="HA345">
        <v>0</v>
      </c>
      <c r="HB345">
        <v>0</v>
      </c>
      <c r="HC345">
        <v>0</v>
      </c>
      <c r="HD345">
        <v>0</v>
      </c>
      <c r="HE345">
        <v>0</v>
      </c>
      <c r="HF345">
        <v>0</v>
      </c>
      <c r="HG345">
        <v>0</v>
      </c>
      <c r="HH345">
        <v>0</v>
      </c>
      <c r="HI345">
        <v>0</v>
      </c>
      <c r="HJ345">
        <v>0</v>
      </c>
      <c r="HK345">
        <v>0</v>
      </c>
      <c r="HL345">
        <v>0</v>
      </c>
      <c r="HM345">
        <v>0</v>
      </c>
      <c r="HN345">
        <v>0</v>
      </c>
      <c r="HO345">
        <v>0</v>
      </c>
      <c r="HP345">
        <v>0</v>
      </c>
      <c r="HQ345">
        <v>0</v>
      </c>
      <c r="HR345">
        <v>0</v>
      </c>
      <c r="HS345">
        <v>0</v>
      </c>
      <c r="HT345">
        <v>0</v>
      </c>
      <c r="HU345">
        <v>0</v>
      </c>
      <c r="HV345">
        <v>0</v>
      </c>
      <c r="HW345">
        <v>0</v>
      </c>
      <c r="HX345">
        <v>0</v>
      </c>
      <c r="HY345">
        <v>0</v>
      </c>
      <c r="HZ345">
        <v>0</v>
      </c>
      <c r="IA345">
        <v>0</v>
      </c>
      <c r="IB345">
        <v>0</v>
      </c>
      <c r="IC345">
        <v>0</v>
      </c>
      <c r="ID345">
        <v>0</v>
      </c>
      <c r="IE345">
        <v>0</v>
      </c>
      <c r="IF345">
        <v>0</v>
      </c>
      <c r="IG345">
        <v>0</v>
      </c>
      <c r="IH345">
        <v>0</v>
      </c>
      <c r="II345">
        <v>0</v>
      </c>
      <c r="IJ345">
        <v>0</v>
      </c>
      <c r="IK345">
        <v>0</v>
      </c>
    </row>
    <row r="346" spans="1:245" hidden="1">
      <c r="A346" s="340"/>
      <c r="B346" t="s">
        <v>1025</v>
      </c>
      <c r="F346">
        <v>1</v>
      </c>
      <c r="H346">
        <v>7</v>
      </c>
      <c r="J346" t="str">
        <f t="shared" si="15"/>
        <v>SDH300107</v>
      </c>
      <c r="K346">
        <v>255</v>
      </c>
      <c r="M346" s="340"/>
      <c r="N346" t="s">
        <v>1025</v>
      </c>
      <c r="O346">
        <v>1</v>
      </c>
      <c r="P346">
        <v>7</v>
      </c>
      <c r="Q346" s="183" t="str">
        <f t="shared" si="16"/>
        <v>SDH300107</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10000</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0</v>
      </c>
      <c r="CL346">
        <v>0</v>
      </c>
      <c r="CM346">
        <v>0</v>
      </c>
      <c r="CN346">
        <v>0</v>
      </c>
      <c r="CO346">
        <v>0</v>
      </c>
      <c r="CP346">
        <v>0</v>
      </c>
      <c r="CQ346">
        <v>0</v>
      </c>
      <c r="CR346">
        <v>0</v>
      </c>
      <c r="CS346">
        <v>0</v>
      </c>
      <c r="CT346">
        <v>0</v>
      </c>
      <c r="CU346">
        <v>0</v>
      </c>
      <c r="CV346">
        <v>0</v>
      </c>
      <c r="CW346">
        <v>0</v>
      </c>
      <c r="CX346">
        <v>0</v>
      </c>
      <c r="CY346">
        <v>0</v>
      </c>
      <c r="CZ346">
        <v>0</v>
      </c>
      <c r="DA346">
        <v>0</v>
      </c>
      <c r="DB346">
        <v>0</v>
      </c>
      <c r="DC346">
        <v>0</v>
      </c>
      <c r="DD346">
        <v>0</v>
      </c>
      <c r="DE346">
        <v>0</v>
      </c>
      <c r="DF346">
        <v>0</v>
      </c>
      <c r="DG346">
        <v>0</v>
      </c>
      <c r="DH346">
        <v>0</v>
      </c>
      <c r="DI346">
        <v>0</v>
      </c>
      <c r="DJ346">
        <v>0</v>
      </c>
      <c r="DK346">
        <v>0</v>
      </c>
      <c r="DL346">
        <v>0</v>
      </c>
      <c r="DM346">
        <v>0</v>
      </c>
      <c r="DN346">
        <v>0</v>
      </c>
      <c r="DO346">
        <v>0</v>
      </c>
      <c r="DP346">
        <v>0</v>
      </c>
      <c r="DQ346">
        <v>0</v>
      </c>
      <c r="DR346">
        <v>0</v>
      </c>
      <c r="DS346">
        <v>0</v>
      </c>
      <c r="DT346">
        <v>0</v>
      </c>
      <c r="DU346">
        <v>0</v>
      </c>
      <c r="DV346">
        <v>0</v>
      </c>
      <c r="DW346">
        <v>0</v>
      </c>
      <c r="DX346">
        <v>0</v>
      </c>
      <c r="DY346" s="131"/>
      <c r="DZ346" s="340"/>
      <c r="EA346" t="s">
        <v>1025</v>
      </c>
      <c r="EB346">
        <v>1</v>
      </c>
      <c r="EC346">
        <v>7</v>
      </c>
      <c r="ED346" s="183" t="str">
        <f t="shared" si="17"/>
        <v>SDH300107</v>
      </c>
      <c r="EE346">
        <v>10000</v>
      </c>
      <c r="EF346">
        <v>10000</v>
      </c>
      <c r="EG346">
        <v>10000</v>
      </c>
      <c r="EH346">
        <v>10000</v>
      </c>
      <c r="EI346">
        <v>10000</v>
      </c>
      <c r="EJ346">
        <v>10000</v>
      </c>
      <c r="EK346">
        <v>10000</v>
      </c>
      <c r="EL346">
        <v>10000</v>
      </c>
      <c r="EM346">
        <v>10000</v>
      </c>
      <c r="EN346">
        <v>10000</v>
      </c>
      <c r="EO346">
        <v>10000</v>
      </c>
      <c r="EP346">
        <v>10000</v>
      </c>
      <c r="EQ346">
        <v>10000</v>
      </c>
      <c r="ER346">
        <v>10000</v>
      </c>
      <c r="ES346">
        <v>10000</v>
      </c>
      <c r="ET346">
        <v>10000</v>
      </c>
      <c r="EU346">
        <v>10000</v>
      </c>
      <c r="EV346">
        <v>10000</v>
      </c>
      <c r="EW346">
        <v>10000</v>
      </c>
      <c r="EX346">
        <v>10000</v>
      </c>
      <c r="EY346">
        <v>10000</v>
      </c>
      <c r="EZ346">
        <v>10000</v>
      </c>
      <c r="FA346">
        <v>10000</v>
      </c>
      <c r="FB346">
        <v>10000</v>
      </c>
      <c r="FC346">
        <v>10000</v>
      </c>
      <c r="FD346">
        <v>10000</v>
      </c>
      <c r="FE346">
        <v>10000</v>
      </c>
      <c r="FF346">
        <v>10000</v>
      </c>
      <c r="FG346">
        <v>10000</v>
      </c>
      <c r="FH346">
        <v>10000</v>
      </c>
      <c r="FI346">
        <v>10000</v>
      </c>
      <c r="FJ346">
        <v>10000</v>
      </c>
      <c r="FK346">
        <v>10000</v>
      </c>
      <c r="FL346">
        <v>10000</v>
      </c>
      <c r="FM346">
        <v>10000</v>
      </c>
      <c r="FN346">
        <v>10000</v>
      </c>
      <c r="FO346">
        <v>10000</v>
      </c>
      <c r="FP346">
        <v>10000</v>
      </c>
      <c r="FQ346">
        <v>10000</v>
      </c>
      <c r="FR346">
        <v>10000</v>
      </c>
      <c r="FS346">
        <v>10000</v>
      </c>
      <c r="FT346">
        <v>10000</v>
      </c>
      <c r="FU346">
        <v>10000</v>
      </c>
      <c r="FV346">
        <v>10000</v>
      </c>
      <c r="FW346">
        <v>10000</v>
      </c>
      <c r="FX346">
        <v>0</v>
      </c>
      <c r="FY346">
        <v>0</v>
      </c>
      <c r="FZ346">
        <v>0</v>
      </c>
      <c r="GA346">
        <v>0</v>
      </c>
      <c r="GB346">
        <v>0</v>
      </c>
      <c r="GC346">
        <v>0</v>
      </c>
      <c r="GD346">
        <v>0</v>
      </c>
      <c r="GE346">
        <v>0</v>
      </c>
      <c r="GF346">
        <v>0</v>
      </c>
      <c r="GG346">
        <v>0</v>
      </c>
      <c r="GH346">
        <v>0</v>
      </c>
      <c r="GI346">
        <v>0</v>
      </c>
      <c r="GJ346">
        <v>0</v>
      </c>
      <c r="GK346">
        <v>0</v>
      </c>
      <c r="GL346">
        <v>0</v>
      </c>
      <c r="GM346">
        <v>0</v>
      </c>
      <c r="GN346">
        <v>0</v>
      </c>
      <c r="GO346">
        <v>0</v>
      </c>
      <c r="GP346">
        <v>0</v>
      </c>
      <c r="GQ346">
        <v>0</v>
      </c>
      <c r="GR346">
        <v>0</v>
      </c>
      <c r="GS346">
        <v>0</v>
      </c>
      <c r="GT346">
        <v>0</v>
      </c>
      <c r="GU346">
        <v>0</v>
      </c>
      <c r="GV346">
        <v>0</v>
      </c>
      <c r="GW346">
        <v>0</v>
      </c>
      <c r="GX346">
        <v>0</v>
      </c>
      <c r="GY346">
        <v>0</v>
      </c>
      <c r="GZ346">
        <v>0</v>
      </c>
      <c r="HA346">
        <v>0</v>
      </c>
      <c r="HB346">
        <v>0</v>
      </c>
      <c r="HC346">
        <v>0</v>
      </c>
      <c r="HD346">
        <v>0</v>
      </c>
      <c r="HE346">
        <v>0</v>
      </c>
      <c r="HF346">
        <v>0</v>
      </c>
      <c r="HG346">
        <v>0</v>
      </c>
      <c r="HH346">
        <v>0</v>
      </c>
      <c r="HI346">
        <v>0</v>
      </c>
      <c r="HJ346">
        <v>0</v>
      </c>
      <c r="HK346">
        <v>0</v>
      </c>
      <c r="HL346">
        <v>0</v>
      </c>
      <c r="HM346">
        <v>0</v>
      </c>
      <c r="HN346">
        <v>0</v>
      </c>
      <c r="HO346">
        <v>0</v>
      </c>
      <c r="HP346">
        <v>0</v>
      </c>
      <c r="HQ346">
        <v>0</v>
      </c>
      <c r="HR346">
        <v>0</v>
      </c>
      <c r="HS346">
        <v>0</v>
      </c>
      <c r="HT346">
        <v>0</v>
      </c>
      <c r="HU346">
        <v>0</v>
      </c>
      <c r="HV346">
        <v>0</v>
      </c>
      <c r="HW346">
        <v>0</v>
      </c>
      <c r="HX346">
        <v>0</v>
      </c>
      <c r="HY346">
        <v>0</v>
      </c>
      <c r="HZ346">
        <v>0</v>
      </c>
      <c r="IA346">
        <v>0</v>
      </c>
      <c r="IB346">
        <v>0</v>
      </c>
      <c r="IC346">
        <v>0</v>
      </c>
      <c r="ID346">
        <v>0</v>
      </c>
      <c r="IE346">
        <v>0</v>
      </c>
      <c r="IF346">
        <v>0</v>
      </c>
      <c r="IG346">
        <v>0</v>
      </c>
      <c r="IH346">
        <v>0</v>
      </c>
      <c r="II346">
        <v>0</v>
      </c>
      <c r="IJ346">
        <v>0</v>
      </c>
      <c r="IK346">
        <v>0</v>
      </c>
    </row>
    <row r="347" spans="1:245" hidden="1">
      <c r="A347" s="340"/>
      <c r="B347" t="s">
        <v>1025</v>
      </c>
      <c r="F347">
        <v>1</v>
      </c>
      <c r="H347">
        <v>8</v>
      </c>
      <c r="J347" t="str">
        <f t="shared" si="15"/>
        <v>SDH300108</v>
      </c>
      <c r="K347">
        <v>255</v>
      </c>
      <c r="M347" s="340"/>
      <c r="N347" t="s">
        <v>1025</v>
      </c>
      <c r="O347">
        <v>1</v>
      </c>
      <c r="P347">
        <v>8</v>
      </c>
      <c r="Q347" s="183" t="str">
        <f t="shared" si="16"/>
        <v>SDH300108</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10000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v>0</v>
      </c>
      <c r="DK347">
        <v>0</v>
      </c>
      <c r="DL347">
        <v>0</v>
      </c>
      <c r="DM347">
        <v>0</v>
      </c>
      <c r="DN347">
        <v>0</v>
      </c>
      <c r="DO347">
        <v>0</v>
      </c>
      <c r="DP347">
        <v>0</v>
      </c>
      <c r="DQ347">
        <v>0</v>
      </c>
      <c r="DR347">
        <v>0</v>
      </c>
      <c r="DS347">
        <v>0</v>
      </c>
      <c r="DT347">
        <v>0</v>
      </c>
      <c r="DU347">
        <v>0</v>
      </c>
      <c r="DV347">
        <v>0</v>
      </c>
      <c r="DW347">
        <v>0</v>
      </c>
      <c r="DX347">
        <v>0</v>
      </c>
      <c r="DY347" s="131"/>
      <c r="DZ347" s="340"/>
      <c r="EA347" t="s">
        <v>1025</v>
      </c>
      <c r="EB347">
        <v>1</v>
      </c>
      <c r="EC347">
        <v>8</v>
      </c>
      <c r="ED347" s="183" t="str">
        <f t="shared" si="17"/>
        <v>SDH300108</v>
      </c>
      <c r="EE347">
        <v>10000</v>
      </c>
      <c r="EF347">
        <v>10000</v>
      </c>
      <c r="EG347">
        <v>10000</v>
      </c>
      <c r="EH347">
        <v>10000</v>
      </c>
      <c r="EI347">
        <v>10000</v>
      </c>
      <c r="EJ347">
        <v>10000</v>
      </c>
      <c r="EK347">
        <v>10000</v>
      </c>
      <c r="EL347">
        <v>10000</v>
      </c>
      <c r="EM347">
        <v>10000</v>
      </c>
      <c r="EN347">
        <v>10000</v>
      </c>
      <c r="EO347">
        <v>10000</v>
      </c>
      <c r="EP347">
        <v>10000</v>
      </c>
      <c r="EQ347">
        <v>10000</v>
      </c>
      <c r="ER347">
        <v>10000</v>
      </c>
      <c r="ES347">
        <v>10000</v>
      </c>
      <c r="ET347">
        <v>10000</v>
      </c>
      <c r="EU347">
        <v>10000</v>
      </c>
      <c r="EV347">
        <v>10000</v>
      </c>
      <c r="EW347">
        <v>10000</v>
      </c>
      <c r="EX347">
        <v>10000</v>
      </c>
      <c r="EY347">
        <v>10000</v>
      </c>
      <c r="EZ347">
        <v>10000</v>
      </c>
      <c r="FA347">
        <v>10000</v>
      </c>
      <c r="FB347">
        <v>10000</v>
      </c>
      <c r="FC347">
        <v>10000</v>
      </c>
      <c r="FD347">
        <v>10000</v>
      </c>
      <c r="FE347">
        <v>10000</v>
      </c>
      <c r="FF347">
        <v>10000</v>
      </c>
      <c r="FG347">
        <v>10000</v>
      </c>
      <c r="FH347">
        <v>10000</v>
      </c>
      <c r="FI347">
        <v>10000</v>
      </c>
      <c r="FJ347">
        <v>10000</v>
      </c>
      <c r="FK347">
        <v>10000</v>
      </c>
      <c r="FL347">
        <v>10000</v>
      </c>
      <c r="FM347">
        <v>10000</v>
      </c>
      <c r="FN347">
        <v>10000</v>
      </c>
      <c r="FO347">
        <v>10000</v>
      </c>
      <c r="FP347">
        <v>10000</v>
      </c>
      <c r="FQ347">
        <v>10000</v>
      </c>
      <c r="FR347">
        <v>10000</v>
      </c>
      <c r="FS347">
        <v>10000</v>
      </c>
      <c r="FT347">
        <v>10000</v>
      </c>
      <c r="FU347">
        <v>10000</v>
      </c>
      <c r="FV347">
        <v>10000</v>
      </c>
      <c r="FW347">
        <v>10000</v>
      </c>
      <c r="FX347">
        <v>0</v>
      </c>
      <c r="FY347">
        <v>0</v>
      </c>
      <c r="FZ347">
        <v>0</v>
      </c>
      <c r="GA347">
        <v>0</v>
      </c>
      <c r="GB347">
        <v>0</v>
      </c>
      <c r="GC347">
        <v>0</v>
      </c>
      <c r="GD347">
        <v>0</v>
      </c>
      <c r="GE347">
        <v>0</v>
      </c>
      <c r="GF347">
        <v>0</v>
      </c>
      <c r="GG347">
        <v>0</v>
      </c>
      <c r="GH347">
        <v>0</v>
      </c>
      <c r="GI347">
        <v>0</v>
      </c>
      <c r="GJ347">
        <v>0</v>
      </c>
      <c r="GK347">
        <v>0</v>
      </c>
      <c r="GL347">
        <v>0</v>
      </c>
      <c r="GM347">
        <v>0</v>
      </c>
      <c r="GN347">
        <v>0</v>
      </c>
      <c r="GO347">
        <v>0</v>
      </c>
      <c r="GP347">
        <v>0</v>
      </c>
      <c r="GQ347">
        <v>0</v>
      </c>
      <c r="GR347">
        <v>0</v>
      </c>
      <c r="GS347">
        <v>0</v>
      </c>
      <c r="GT347">
        <v>0</v>
      </c>
      <c r="GU347">
        <v>0</v>
      </c>
      <c r="GV347">
        <v>0</v>
      </c>
      <c r="GW347">
        <v>0</v>
      </c>
      <c r="GX347">
        <v>0</v>
      </c>
      <c r="GY347">
        <v>0</v>
      </c>
      <c r="GZ347">
        <v>0</v>
      </c>
      <c r="HA347">
        <v>0</v>
      </c>
      <c r="HB347">
        <v>0</v>
      </c>
      <c r="HC347">
        <v>0</v>
      </c>
      <c r="HD347">
        <v>0</v>
      </c>
      <c r="HE347">
        <v>0</v>
      </c>
      <c r="HF347">
        <v>0</v>
      </c>
      <c r="HG347">
        <v>0</v>
      </c>
      <c r="HH347">
        <v>0</v>
      </c>
      <c r="HI347">
        <v>0</v>
      </c>
      <c r="HJ347">
        <v>0</v>
      </c>
      <c r="HK347">
        <v>0</v>
      </c>
      <c r="HL347">
        <v>0</v>
      </c>
      <c r="HM347">
        <v>0</v>
      </c>
      <c r="HN347">
        <v>0</v>
      </c>
      <c r="HO347">
        <v>0</v>
      </c>
      <c r="HP347">
        <v>0</v>
      </c>
      <c r="HQ347">
        <v>0</v>
      </c>
      <c r="HR347">
        <v>0</v>
      </c>
      <c r="HS347">
        <v>0</v>
      </c>
      <c r="HT347">
        <v>0</v>
      </c>
      <c r="HU347">
        <v>0</v>
      </c>
      <c r="HV347">
        <v>0</v>
      </c>
      <c r="HW347">
        <v>0</v>
      </c>
      <c r="HX347">
        <v>0</v>
      </c>
      <c r="HY347">
        <v>0</v>
      </c>
      <c r="HZ347">
        <v>0</v>
      </c>
      <c r="IA347">
        <v>0</v>
      </c>
      <c r="IB347">
        <v>0</v>
      </c>
      <c r="IC347">
        <v>0</v>
      </c>
      <c r="ID347">
        <v>0</v>
      </c>
      <c r="IE347">
        <v>0</v>
      </c>
      <c r="IF347">
        <v>0</v>
      </c>
      <c r="IG347">
        <v>0</v>
      </c>
      <c r="IH347">
        <v>0</v>
      </c>
      <c r="II347">
        <v>0</v>
      </c>
      <c r="IJ347">
        <v>0</v>
      </c>
      <c r="IK347">
        <v>0</v>
      </c>
    </row>
    <row r="348" spans="1:245" hidden="1">
      <c r="A348" s="340"/>
      <c r="B348" t="s">
        <v>1025</v>
      </c>
      <c r="F348">
        <v>1</v>
      </c>
      <c r="H348">
        <v>9</v>
      </c>
      <c r="J348" t="str">
        <f t="shared" si="15"/>
        <v>SDH300109</v>
      </c>
      <c r="K348">
        <v>255</v>
      </c>
      <c r="M348" s="340"/>
      <c r="N348" t="s">
        <v>1025</v>
      </c>
      <c r="O348">
        <v>1</v>
      </c>
      <c r="P348">
        <v>9</v>
      </c>
      <c r="Q348" s="183" t="str">
        <f t="shared" si="16"/>
        <v>SDH300109</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10000</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0</v>
      </c>
      <c r="DO348">
        <v>0</v>
      </c>
      <c r="DP348">
        <v>0</v>
      </c>
      <c r="DQ348">
        <v>0</v>
      </c>
      <c r="DR348">
        <v>0</v>
      </c>
      <c r="DS348">
        <v>0</v>
      </c>
      <c r="DT348">
        <v>0</v>
      </c>
      <c r="DU348">
        <v>0</v>
      </c>
      <c r="DV348">
        <v>0</v>
      </c>
      <c r="DW348">
        <v>0</v>
      </c>
      <c r="DX348">
        <v>0</v>
      </c>
      <c r="DY348" s="131"/>
      <c r="DZ348" s="340"/>
      <c r="EA348" t="s">
        <v>1025</v>
      </c>
      <c r="EB348">
        <v>1</v>
      </c>
      <c r="EC348">
        <v>9</v>
      </c>
      <c r="ED348" s="183" t="str">
        <f t="shared" si="17"/>
        <v>SDH300109</v>
      </c>
      <c r="EE348">
        <v>10000</v>
      </c>
      <c r="EF348">
        <v>10000</v>
      </c>
      <c r="EG348">
        <v>10000</v>
      </c>
      <c r="EH348">
        <v>10000</v>
      </c>
      <c r="EI348">
        <v>10000</v>
      </c>
      <c r="EJ348">
        <v>10000</v>
      </c>
      <c r="EK348">
        <v>10000</v>
      </c>
      <c r="EL348">
        <v>10000</v>
      </c>
      <c r="EM348">
        <v>10000</v>
      </c>
      <c r="EN348">
        <v>10000</v>
      </c>
      <c r="EO348">
        <v>10000</v>
      </c>
      <c r="EP348">
        <v>10000</v>
      </c>
      <c r="EQ348">
        <v>10000</v>
      </c>
      <c r="ER348">
        <v>10000</v>
      </c>
      <c r="ES348">
        <v>10000</v>
      </c>
      <c r="ET348">
        <v>10000</v>
      </c>
      <c r="EU348">
        <v>10000</v>
      </c>
      <c r="EV348">
        <v>10000</v>
      </c>
      <c r="EW348">
        <v>10000</v>
      </c>
      <c r="EX348">
        <v>10000</v>
      </c>
      <c r="EY348">
        <v>10000</v>
      </c>
      <c r="EZ348">
        <v>10000</v>
      </c>
      <c r="FA348">
        <v>10000</v>
      </c>
      <c r="FB348">
        <v>10000</v>
      </c>
      <c r="FC348">
        <v>10000</v>
      </c>
      <c r="FD348">
        <v>10000</v>
      </c>
      <c r="FE348">
        <v>10000</v>
      </c>
      <c r="FF348">
        <v>10000</v>
      </c>
      <c r="FG348">
        <v>10000</v>
      </c>
      <c r="FH348">
        <v>10000</v>
      </c>
      <c r="FI348">
        <v>10000</v>
      </c>
      <c r="FJ348">
        <v>10000</v>
      </c>
      <c r="FK348">
        <v>10000</v>
      </c>
      <c r="FL348">
        <v>10000</v>
      </c>
      <c r="FM348">
        <v>10000</v>
      </c>
      <c r="FN348">
        <v>10000</v>
      </c>
      <c r="FO348">
        <v>10000</v>
      </c>
      <c r="FP348">
        <v>10000</v>
      </c>
      <c r="FQ348">
        <v>10000</v>
      </c>
      <c r="FR348">
        <v>10000</v>
      </c>
      <c r="FS348">
        <v>10000</v>
      </c>
      <c r="FT348">
        <v>10000</v>
      </c>
      <c r="FU348">
        <v>10000</v>
      </c>
      <c r="FV348">
        <v>10000</v>
      </c>
      <c r="FW348">
        <v>10000</v>
      </c>
      <c r="FX348">
        <v>0</v>
      </c>
      <c r="FY348">
        <v>0</v>
      </c>
      <c r="FZ348">
        <v>0</v>
      </c>
      <c r="GA348">
        <v>0</v>
      </c>
      <c r="GB348">
        <v>0</v>
      </c>
      <c r="GC348">
        <v>0</v>
      </c>
      <c r="GD348">
        <v>0</v>
      </c>
      <c r="GE348">
        <v>0</v>
      </c>
      <c r="GF348">
        <v>0</v>
      </c>
      <c r="GG348">
        <v>0</v>
      </c>
      <c r="GH348">
        <v>0</v>
      </c>
      <c r="GI348">
        <v>0</v>
      </c>
      <c r="GJ348">
        <v>0</v>
      </c>
      <c r="GK348">
        <v>0</v>
      </c>
      <c r="GL348">
        <v>0</v>
      </c>
      <c r="GM348">
        <v>0</v>
      </c>
      <c r="GN348">
        <v>0</v>
      </c>
      <c r="GO348">
        <v>0</v>
      </c>
      <c r="GP348">
        <v>0</v>
      </c>
      <c r="GQ348">
        <v>0</v>
      </c>
      <c r="GR348">
        <v>0</v>
      </c>
      <c r="GS348">
        <v>0</v>
      </c>
      <c r="GT348">
        <v>0</v>
      </c>
      <c r="GU348">
        <v>0</v>
      </c>
      <c r="GV348">
        <v>0</v>
      </c>
      <c r="GW348">
        <v>0</v>
      </c>
      <c r="GX348">
        <v>0</v>
      </c>
      <c r="GY348">
        <v>0</v>
      </c>
      <c r="GZ348">
        <v>0</v>
      </c>
      <c r="HA348">
        <v>0</v>
      </c>
      <c r="HB348">
        <v>0</v>
      </c>
      <c r="HC348">
        <v>0</v>
      </c>
      <c r="HD348">
        <v>0</v>
      </c>
      <c r="HE348">
        <v>0</v>
      </c>
      <c r="HF348">
        <v>0</v>
      </c>
      <c r="HG348">
        <v>0</v>
      </c>
      <c r="HH348">
        <v>0</v>
      </c>
      <c r="HI348">
        <v>0</v>
      </c>
      <c r="HJ348">
        <v>0</v>
      </c>
      <c r="HK348">
        <v>0</v>
      </c>
      <c r="HL348">
        <v>0</v>
      </c>
      <c r="HM348">
        <v>0</v>
      </c>
      <c r="HN348">
        <v>0</v>
      </c>
      <c r="HO348">
        <v>0</v>
      </c>
      <c r="HP348">
        <v>0</v>
      </c>
      <c r="HQ348">
        <v>0</v>
      </c>
      <c r="HR348">
        <v>0</v>
      </c>
      <c r="HS348">
        <v>0</v>
      </c>
      <c r="HT348">
        <v>0</v>
      </c>
      <c r="HU348">
        <v>0</v>
      </c>
      <c r="HV348">
        <v>0</v>
      </c>
      <c r="HW348">
        <v>0</v>
      </c>
      <c r="HX348">
        <v>0</v>
      </c>
      <c r="HY348">
        <v>0</v>
      </c>
      <c r="HZ348">
        <v>0</v>
      </c>
      <c r="IA348">
        <v>0</v>
      </c>
      <c r="IB348">
        <v>0</v>
      </c>
      <c r="IC348">
        <v>0</v>
      </c>
      <c r="ID348">
        <v>0</v>
      </c>
      <c r="IE348">
        <v>0</v>
      </c>
      <c r="IF348">
        <v>0</v>
      </c>
      <c r="IG348">
        <v>0</v>
      </c>
      <c r="IH348">
        <v>0</v>
      </c>
      <c r="II348">
        <v>0</v>
      </c>
      <c r="IJ348">
        <v>0</v>
      </c>
      <c r="IK348">
        <v>0</v>
      </c>
    </row>
    <row r="349" spans="1:245" hidden="1">
      <c r="A349" s="340"/>
      <c r="B349" t="s">
        <v>1025</v>
      </c>
      <c r="F349">
        <v>1</v>
      </c>
      <c r="H349">
        <v>10</v>
      </c>
      <c r="J349" t="str">
        <f t="shared" si="15"/>
        <v>SDH300110</v>
      </c>
      <c r="K349">
        <v>255</v>
      </c>
      <c r="M349" s="340"/>
      <c r="N349" t="s">
        <v>1025</v>
      </c>
      <c r="O349">
        <v>1</v>
      </c>
      <c r="P349">
        <v>10</v>
      </c>
      <c r="Q349" s="183" t="str">
        <f t="shared" si="16"/>
        <v>SDH300110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10000</v>
      </c>
      <c r="BK349">
        <v>0</v>
      </c>
      <c r="BL349">
        <v>0</v>
      </c>
      <c r="BM349">
        <v>0</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v>0</v>
      </c>
      <c r="DH349">
        <v>0</v>
      </c>
      <c r="DI349">
        <v>0</v>
      </c>
      <c r="DJ349">
        <v>0</v>
      </c>
      <c r="DK349">
        <v>0</v>
      </c>
      <c r="DL349">
        <v>0</v>
      </c>
      <c r="DM349">
        <v>0</v>
      </c>
      <c r="DN349">
        <v>0</v>
      </c>
      <c r="DO349">
        <v>0</v>
      </c>
      <c r="DP349">
        <v>0</v>
      </c>
      <c r="DQ349">
        <v>0</v>
      </c>
      <c r="DR349">
        <v>0</v>
      </c>
      <c r="DS349">
        <v>0</v>
      </c>
      <c r="DT349">
        <v>0</v>
      </c>
      <c r="DU349">
        <v>0</v>
      </c>
      <c r="DV349">
        <v>0</v>
      </c>
      <c r="DW349">
        <v>0</v>
      </c>
      <c r="DX349">
        <v>0</v>
      </c>
      <c r="DY349" s="131"/>
      <c r="DZ349" s="340"/>
      <c r="EA349" t="s">
        <v>1025</v>
      </c>
      <c r="EB349">
        <v>1</v>
      </c>
      <c r="EC349">
        <v>10</v>
      </c>
      <c r="ED349" s="183" t="str">
        <f t="shared" si="17"/>
        <v>SDH300110</v>
      </c>
      <c r="EE349">
        <v>10000</v>
      </c>
      <c r="EF349">
        <v>10000</v>
      </c>
      <c r="EG349">
        <v>10000</v>
      </c>
      <c r="EH349">
        <v>10000</v>
      </c>
      <c r="EI349">
        <v>10000</v>
      </c>
      <c r="EJ349">
        <v>10000</v>
      </c>
      <c r="EK349">
        <v>10000</v>
      </c>
      <c r="EL349">
        <v>10000</v>
      </c>
      <c r="EM349">
        <v>10000</v>
      </c>
      <c r="EN349">
        <v>10000</v>
      </c>
      <c r="EO349">
        <v>10000</v>
      </c>
      <c r="EP349">
        <v>10000</v>
      </c>
      <c r="EQ349">
        <v>10000</v>
      </c>
      <c r="ER349">
        <v>10000</v>
      </c>
      <c r="ES349">
        <v>10000</v>
      </c>
      <c r="ET349">
        <v>10000</v>
      </c>
      <c r="EU349">
        <v>10000</v>
      </c>
      <c r="EV349">
        <v>10000</v>
      </c>
      <c r="EW349">
        <v>10000</v>
      </c>
      <c r="EX349">
        <v>10000</v>
      </c>
      <c r="EY349">
        <v>10000</v>
      </c>
      <c r="EZ349">
        <v>10000</v>
      </c>
      <c r="FA349">
        <v>10000</v>
      </c>
      <c r="FB349">
        <v>10000</v>
      </c>
      <c r="FC349">
        <v>10000</v>
      </c>
      <c r="FD349">
        <v>10000</v>
      </c>
      <c r="FE349">
        <v>10000</v>
      </c>
      <c r="FF349">
        <v>10000</v>
      </c>
      <c r="FG349">
        <v>10000</v>
      </c>
      <c r="FH349">
        <v>10000</v>
      </c>
      <c r="FI349">
        <v>10000</v>
      </c>
      <c r="FJ349">
        <v>10000</v>
      </c>
      <c r="FK349">
        <v>10000</v>
      </c>
      <c r="FL349">
        <v>10000</v>
      </c>
      <c r="FM349">
        <v>10000</v>
      </c>
      <c r="FN349">
        <v>10000</v>
      </c>
      <c r="FO349">
        <v>10000</v>
      </c>
      <c r="FP349">
        <v>10000</v>
      </c>
      <c r="FQ349">
        <v>10000</v>
      </c>
      <c r="FR349">
        <v>10000</v>
      </c>
      <c r="FS349">
        <v>10000</v>
      </c>
      <c r="FT349">
        <v>10000</v>
      </c>
      <c r="FU349">
        <v>10000</v>
      </c>
      <c r="FV349">
        <v>10000</v>
      </c>
      <c r="FW349">
        <v>10000</v>
      </c>
      <c r="FX349">
        <v>0</v>
      </c>
      <c r="FY349">
        <v>0</v>
      </c>
      <c r="FZ349">
        <v>0</v>
      </c>
      <c r="GA349">
        <v>0</v>
      </c>
      <c r="GB349">
        <v>0</v>
      </c>
      <c r="GC349">
        <v>0</v>
      </c>
      <c r="GD349">
        <v>0</v>
      </c>
      <c r="GE349">
        <v>0</v>
      </c>
      <c r="GF349">
        <v>0</v>
      </c>
      <c r="GG349">
        <v>0</v>
      </c>
      <c r="GH349">
        <v>0</v>
      </c>
      <c r="GI349">
        <v>0</v>
      </c>
      <c r="GJ349">
        <v>0</v>
      </c>
      <c r="GK349">
        <v>0</v>
      </c>
      <c r="GL349">
        <v>0</v>
      </c>
      <c r="GM349">
        <v>0</v>
      </c>
      <c r="GN349">
        <v>0</v>
      </c>
      <c r="GO349">
        <v>0</v>
      </c>
      <c r="GP349">
        <v>0</v>
      </c>
      <c r="GQ349">
        <v>0</v>
      </c>
      <c r="GR349">
        <v>0</v>
      </c>
      <c r="GS349">
        <v>0</v>
      </c>
      <c r="GT349">
        <v>0</v>
      </c>
      <c r="GU349">
        <v>0</v>
      </c>
      <c r="GV349">
        <v>0</v>
      </c>
      <c r="GW349">
        <v>0</v>
      </c>
      <c r="GX349">
        <v>0</v>
      </c>
      <c r="GY349">
        <v>0</v>
      </c>
      <c r="GZ349">
        <v>0</v>
      </c>
      <c r="HA349">
        <v>0</v>
      </c>
      <c r="HB349">
        <v>0</v>
      </c>
      <c r="HC349">
        <v>0</v>
      </c>
      <c r="HD349">
        <v>0</v>
      </c>
      <c r="HE349">
        <v>0</v>
      </c>
      <c r="HF349">
        <v>0</v>
      </c>
      <c r="HG349">
        <v>0</v>
      </c>
      <c r="HH349">
        <v>0</v>
      </c>
      <c r="HI349">
        <v>0</v>
      </c>
      <c r="HJ349">
        <v>0</v>
      </c>
      <c r="HK349">
        <v>0</v>
      </c>
      <c r="HL349">
        <v>0</v>
      </c>
      <c r="HM349">
        <v>0</v>
      </c>
      <c r="HN349">
        <v>0</v>
      </c>
      <c r="HO349">
        <v>0</v>
      </c>
      <c r="HP349">
        <v>0</v>
      </c>
      <c r="HQ349">
        <v>0</v>
      </c>
      <c r="HR349">
        <v>0</v>
      </c>
      <c r="HS349">
        <v>0</v>
      </c>
      <c r="HT349">
        <v>0</v>
      </c>
      <c r="HU349">
        <v>0</v>
      </c>
      <c r="HV349">
        <v>0</v>
      </c>
      <c r="HW349">
        <v>0</v>
      </c>
      <c r="HX349">
        <v>0</v>
      </c>
      <c r="HY349">
        <v>0</v>
      </c>
      <c r="HZ349">
        <v>0</v>
      </c>
      <c r="IA349">
        <v>0</v>
      </c>
      <c r="IB349">
        <v>0</v>
      </c>
      <c r="IC349">
        <v>0</v>
      </c>
      <c r="ID349">
        <v>0</v>
      </c>
      <c r="IE349">
        <v>0</v>
      </c>
      <c r="IF349">
        <v>0</v>
      </c>
      <c r="IG349">
        <v>0</v>
      </c>
      <c r="IH349">
        <v>0</v>
      </c>
      <c r="II349">
        <v>0</v>
      </c>
      <c r="IJ349">
        <v>0</v>
      </c>
      <c r="IK349">
        <v>0</v>
      </c>
    </row>
    <row r="350" spans="1:245" hidden="1">
      <c r="A350" s="340"/>
      <c r="B350" t="s">
        <v>1025</v>
      </c>
      <c r="F350">
        <v>1</v>
      </c>
      <c r="H350">
        <v>11</v>
      </c>
      <c r="J350" t="str">
        <f t="shared" si="15"/>
        <v>SDH300111</v>
      </c>
      <c r="K350">
        <v>255</v>
      </c>
      <c r="M350" s="340"/>
      <c r="N350" t="s">
        <v>1025</v>
      </c>
      <c r="O350">
        <v>1</v>
      </c>
      <c r="P350">
        <v>11</v>
      </c>
      <c r="Q350" s="183" t="str">
        <f t="shared" si="16"/>
        <v>SDH300111</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10000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0</v>
      </c>
      <c r="DI350">
        <v>0</v>
      </c>
      <c r="DJ350">
        <v>0</v>
      </c>
      <c r="DK350">
        <v>0</v>
      </c>
      <c r="DL350">
        <v>0</v>
      </c>
      <c r="DM350">
        <v>0</v>
      </c>
      <c r="DN350">
        <v>0</v>
      </c>
      <c r="DO350">
        <v>0</v>
      </c>
      <c r="DP350">
        <v>0</v>
      </c>
      <c r="DQ350">
        <v>0</v>
      </c>
      <c r="DR350">
        <v>0</v>
      </c>
      <c r="DS350">
        <v>0</v>
      </c>
      <c r="DT350">
        <v>0</v>
      </c>
      <c r="DU350">
        <v>0</v>
      </c>
      <c r="DV350">
        <v>0</v>
      </c>
      <c r="DW350">
        <v>0</v>
      </c>
      <c r="DX350">
        <v>0</v>
      </c>
      <c r="DY350" s="131"/>
      <c r="DZ350" s="340"/>
      <c r="EA350" t="s">
        <v>1025</v>
      </c>
      <c r="EB350">
        <v>1</v>
      </c>
      <c r="EC350">
        <v>11</v>
      </c>
      <c r="ED350" s="183" t="str">
        <f t="shared" si="17"/>
        <v>SDH300111</v>
      </c>
      <c r="EE350">
        <v>10000</v>
      </c>
      <c r="EF350">
        <v>10000</v>
      </c>
      <c r="EG350">
        <v>10000</v>
      </c>
      <c r="EH350">
        <v>10000</v>
      </c>
      <c r="EI350">
        <v>10000</v>
      </c>
      <c r="EJ350">
        <v>10000</v>
      </c>
      <c r="EK350">
        <v>10000</v>
      </c>
      <c r="EL350">
        <v>10000</v>
      </c>
      <c r="EM350">
        <v>10000</v>
      </c>
      <c r="EN350">
        <v>10000</v>
      </c>
      <c r="EO350">
        <v>10000</v>
      </c>
      <c r="EP350">
        <v>10000</v>
      </c>
      <c r="EQ350">
        <v>10000</v>
      </c>
      <c r="ER350">
        <v>10000</v>
      </c>
      <c r="ES350">
        <v>10000</v>
      </c>
      <c r="ET350">
        <v>10000</v>
      </c>
      <c r="EU350">
        <v>10000</v>
      </c>
      <c r="EV350">
        <v>10000</v>
      </c>
      <c r="EW350">
        <v>10000</v>
      </c>
      <c r="EX350">
        <v>10000</v>
      </c>
      <c r="EY350">
        <v>10000</v>
      </c>
      <c r="EZ350">
        <v>10000</v>
      </c>
      <c r="FA350">
        <v>10000</v>
      </c>
      <c r="FB350">
        <v>10000</v>
      </c>
      <c r="FC350">
        <v>10000</v>
      </c>
      <c r="FD350">
        <v>10000</v>
      </c>
      <c r="FE350">
        <v>10000</v>
      </c>
      <c r="FF350">
        <v>10000</v>
      </c>
      <c r="FG350">
        <v>10000</v>
      </c>
      <c r="FH350">
        <v>10000</v>
      </c>
      <c r="FI350">
        <v>10000</v>
      </c>
      <c r="FJ350">
        <v>10000</v>
      </c>
      <c r="FK350">
        <v>10000</v>
      </c>
      <c r="FL350">
        <v>10000</v>
      </c>
      <c r="FM350">
        <v>10000</v>
      </c>
      <c r="FN350">
        <v>10000</v>
      </c>
      <c r="FO350">
        <v>10000</v>
      </c>
      <c r="FP350">
        <v>10000</v>
      </c>
      <c r="FQ350">
        <v>10000</v>
      </c>
      <c r="FR350">
        <v>10000</v>
      </c>
      <c r="FS350">
        <v>10000</v>
      </c>
      <c r="FT350">
        <v>10000</v>
      </c>
      <c r="FU350">
        <v>10000</v>
      </c>
      <c r="FV350">
        <v>10000</v>
      </c>
      <c r="FW350">
        <v>10000</v>
      </c>
      <c r="FX350">
        <v>0</v>
      </c>
      <c r="FY350">
        <v>0</v>
      </c>
      <c r="FZ350">
        <v>0</v>
      </c>
      <c r="GA350">
        <v>0</v>
      </c>
      <c r="GB350">
        <v>0</v>
      </c>
      <c r="GC350">
        <v>0</v>
      </c>
      <c r="GD350">
        <v>0</v>
      </c>
      <c r="GE350">
        <v>0</v>
      </c>
      <c r="GF350">
        <v>0</v>
      </c>
      <c r="GG350">
        <v>0</v>
      </c>
      <c r="GH350">
        <v>0</v>
      </c>
      <c r="GI350">
        <v>0</v>
      </c>
      <c r="GJ350">
        <v>0</v>
      </c>
      <c r="GK350">
        <v>0</v>
      </c>
      <c r="GL350">
        <v>0</v>
      </c>
      <c r="GM350">
        <v>0</v>
      </c>
      <c r="GN350">
        <v>0</v>
      </c>
      <c r="GO350">
        <v>0</v>
      </c>
      <c r="GP350">
        <v>0</v>
      </c>
      <c r="GQ350">
        <v>0</v>
      </c>
      <c r="GR350">
        <v>0</v>
      </c>
      <c r="GS350">
        <v>0</v>
      </c>
      <c r="GT350">
        <v>0</v>
      </c>
      <c r="GU350">
        <v>0</v>
      </c>
      <c r="GV350">
        <v>0</v>
      </c>
      <c r="GW350">
        <v>0</v>
      </c>
      <c r="GX350">
        <v>0</v>
      </c>
      <c r="GY350">
        <v>0</v>
      </c>
      <c r="GZ350">
        <v>0</v>
      </c>
      <c r="HA350">
        <v>0</v>
      </c>
      <c r="HB350">
        <v>0</v>
      </c>
      <c r="HC350">
        <v>0</v>
      </c>
      <c r="HD350">
        <v>0</v>
      </c>
      <c r="HE350">
        <v>0</v>
      </c>
      <c r="HF350">
        <v>0</v>
      </c>
      <c r="HG350">
        <v>0</v>
      </c>
      <c r="HH350">
        <v>0</v>
      </c>
      <c r="HI350">
        <v>0</v>
      </c>
      <c r="HJ350">
        <v>0</v>
      </c>
      <c r="HK350">
        <v>0</v>
      </c>
      <c r="HL350">
        <v>0</v>
      </c>
      <c r="HM350">
        <v>0</v>
      </c>
      <c r="HN350">
        <v>0</v>
      </c>
      <c r="HO350">
        <v>0</v>
      </c>
      <c r="HP350">
        <v>0</v>
      </c>
      <c r="HQ350">
        <v>0</v>
      </c>
      <c r="HR350">
        <v>0</v>
      </c>
      <c r="HS350">
        <v>0</v>
      </c>
      <c r="HT350">
        <v>0</v>
      </c>
      <c r="HU350">
        <v>0</v>
      </c>
      <c r="HV350">
        <v>0</v>
      </c>
      <c r="HW350">
        <v>0</v>
      </c>
      <c r="HX350">
        <v>0</v>
      </c>
      <c r="HY350">
        <v>0</v>
      </c>
      <c r="HZ350">
        <v>0</v>
      </c>
      <c r="IA350">
        <v>0</v>
      </c>
      <c r="IB350">
        <v>0</v>
      </c>
      <c r="IC350">
        <v>0</v>
      </c>
      <c r="ID350">
        <v>0</v>
      </c>
      <c r="IE350">
        <v>0</v>
      </c>
      <c r="IF350">
        <v>0</v>
      </c>
      <c r="IG350">
        <v>0</v>
      </c>
      <c r="IH350">
        <v>0</v>
      </c>
      <c r="II350">
        <v>0</v>
      </c>
      <c r="IJ350">
        <v>0</v>
      </c>
      <c r="IK350">
        <v>0</v>
      </c>
    </row>
    <row r="351" spans="1:245" hidden="1">
      <c r="A351" s="340"/>
      <c r="B351" t="s">
        <v>1025</v>
      </c>
      <c r="F351">
        <v>1</v>
      </c>
      <c r="H351">
        <v>12</v>
      </c>
      <c r="J351" t="str">
        <f t="shared" si="15"/>
        <v>SDH300112</v>
      </c>
      <c r="K351">
        <v>255</v>
      </c>
      <c r="M351" s="340"/>
      <c r="N351" t="s">
        <v>1025</v>
      </c>
      <c r="O351">
        <v>1</v>
      </c>
      <c r="P351">
        <v>12</v>
      </c>
      <c r="Q351" s="183" t="str">
        <f t="shared" si="16"/>
        <v>SDH300112</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10000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0</v>
      </c>
      <c r="CP351">
        <v>0</v>
      </c>
      <c r="CQ351">
        <v>0</v>
      </c>
      <c r="CR351">
        <v>0</v>
      </c>
      <c r="CS351">
        <v>0</v>
      </c>
      <c r="CT351">
        <v>0</v>
      </c>
      <c r="CU351">
        <v>0</v>
      </c>
      <c r="CV351">
        <v>0</v>
      </c>
      <c r="CW351">
        <v>0</v>
      </c>
      <c r="CX351">
        <v>0</v>
      </c>
      <c r="CY351">
        <v>0</v>
      </c>
      <c r="CZ351">
        <v>0</v>
      </c>
      <c r="DA351">
        <v>0</v>
      </c>
      <c r="DB351">
        <v>0</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v>0</v>
      </c>
      <c r="DV351">
        <v>0</v>
      </c>
      <c r="DW351">
        <v>0</v>
      </c>
      <c r="DX351">
        <v>0</v>
      </c>
      <c r="DY351" s="131"/>
      <c r="DZ351" s="340"/>
      <c r="EA351" t="s">
        <v>1025</v>
      </c>
      <c r="EB351">
        <v>1</v>
      </c>
      <c r="EC351">
        <v>12</v>
      </c>
      <c r="ED351" s="183" t="str">
        <f t="shared" si="17"/>
        <v>SDH300112</v>
      </c>
      <c r="EE351">
        <v>10000</v>
      </c>
      <c r="EF351">
        <v>10000</v>
      </c>
      <c r="EG351">
        <v>10000</v>
      </c>
      <c r="EH351">
        <v>10000</v>
      </c>
      <c r="EI351">
        <v>10000</v>
      </c>
      <c r="EJ351">
        <v>10000</v>
      </c>
      <c r="EK351">
        <v>10000</v>
      </c>
      <c r="EL351">
        <v>10000</v>
      </c>
      <c r="EM351">
        <v>10000</v>
      </c>
      <c r="EN351">
        <v>10000</v>
      </c>
      <c r="EO351">
        <v>10000</v>
      </c>
      <c r="EP351">
        <v>10000</v>
      </c>
      <c r="EQ351">
        <v>10000</v>
      </c>
      <c r="ER351">
        <v>10000</v>
      </c>
      <c r="ES351">
        <v>10000</v>
      </c>
      <c r="ET351">
        <v>10000</v>
      </c>
      <c r="EU351">
        <v>10000</v>
      </c>
      <c r="EV351">
        <v>10000</v>
      </c>
      <c r="EW351">
        <v>10000</v>
      </c>
      <c r="EX351">
        <v>10000</v>
      </c>
      <c r="EY351">
        <v>10000</v>
      </c>
      <c r="EZ351">
        <v>10000</v>
      </c>
      <c r="FA351">
        <v>10000</v>
      </c>
      <c r="FB351">
        <v>10000</v>
      </c>
      <c r="FC351">
        <v>10000</v>
      </c>
      <c r="FD351">
        <v>10000</v>
      </c>
      <c r="FE351">
        <v>10000</v>
      </c>
      <c r="FF351">
        <v>10000</v>
      </c>
      <c r="FG351">
        <v>10000</v>
      </c>
      <c r="FH351">
        <v>10000</v>
      </c>
      <c r="FI351">
        <v>10000</v>
      </c>
      <c r="FJ351">
        <v>10000</v>
      </c>
      <c r="FK351">
        <v>10000</v>
      </c>
      <c r="FL351">
        <v>10000</v>
      </c>
      <c r="FM351">
        <v>10000</v>
      </c>
      <c r="FN351">
        <v>10000</v>
      </c>
      <c r="FO351">
        <v>10000</v>
      </c>
      <c r="FP351">
        <v>10000</v>
      </c>
      <c r="FQ351">
        <v>10000</v>
      </c>
      <c r="FR351">
        <v>10000</v>
      </c>
      <c r="FS351">
        <v>10000</v>
      </c>
      <c r="FT351">
        <v>10000</v>
      </c>
      <c r="FU351">
        <v>10000</v>
      </c>
      <c r="FV351">
        <v>10000</v>
      </c>
      <c r="FW351">
        <v>10000</v>
      </c>
      <c r="FX351">
        <v>0</v>
      </c>
      <c r="FY351">
        <v>0</v>
      </c>
      <c r="FZ351">
        <v>0</v>
      </c>
      <c r="GA351">
        <v>0</v>
      </c>
      <c r="GB351">
        <v>0</v>
      </c>
      <c r="GC351">
        <v>0</v>
      </c>
      <c r="GD351">
        <v>0</v>
      </c>
      <c r="GE351">
        <v>0</v>
      </c>
      <c r="GF351">
        <v>0</v>
      </c>
      <c r="GG351">
        <v>0</v>
      </c>
      <c r="GH351">
        <v>0</v>
      </c>
      <c r="GI351">
        <v>0</v>
      </c>
      <c r="GJ351">
        <v>0</v>
      </c>
      <c r="GK351">
        <v>0</v>
      </c>
      <c r="GL351">
        <v>0</v>
      </c>
      <c r="GM351">
        <v>0</v>
      </c>
      <c r="GN351">
        <v>0</v>
      </c>
      <c r="GO351">
        <v>0</v>
      </c>
      <c r="GP351">
        <v>0</v>
      </c>
      <c r="GQ351">
        <v>0</v>
      </c>
      <c r="GR351">
        <v>0</v>
      </c>
      <c r="GS351">
        <v>0</v>
      </c>
      <c r="GT351">
        <v>0</v>
      </c>
      <c r="GU351">
        <v>0</v>
      </c>
      <c r="GV351">
        <v>0</v>
      </c>
      <c r="GW351">
        <v>0</v>
      </c>
      <c r="GX351">
        <v>0</v>
      </c>
      <c r="GY351">
        <v>0</v>
      </c>
      <c r="GZ351">
        <v>0</v>
      </c>
      <c r="HA351">
        <v>0</v>
      </c>
      <c r="HB351">
        <v>0</v>
      </c>
      <c r="HC351">
        <v>0</v>
      </c>
      <c r="HD351">
        <v>0</v>
      </c>
      <c r="HE351">
        <v>0</v>
      </c>
      <c r="HF351">
        <v>0</v>
      </c>
      <c r="HG351">
        <v>0</v>
      </c>
      <c r="HH351">
        <v>0</v>
      </c>
      <c r="HI351">
        <v>0</v>
      </c>
      <c r="HJ351">
        <v>0</v>
      </c>
      <c r="HK351">
        <v>0</v>
      </c>
      <c r="HL351">
        <v>0</v>
      </c>
      <c r="HM351">
        <v>0</v>
      </c>
      <c r="HN351">
        <v>0</v>
      </c>
      <c r="HO351">
        <v>0</v>
      </c>
      <c r="HP351">
        <v>0</v>
      </c>
      <c r="HQ351">
        <v>0</v>
      </c>
      <c r="HR351">
        <v>0</v>
      </c>
      <c r="HS351">
        <v>0</v>
      </c>
      <c r="HT351">
        <v>0</v>
      </c>
      <c r="HU351">
        <v>0</v>
      </c>
      <c r="HV351">
        <v>0</v>
      </c>
      <c r="HW351">
        <v>0</v>
      </c>
      <c r="HX351">
        <v>0</v>
      </c>
      <c r="HY351">
        <v>0</v>
      </c>
      <c r="HZ351">
        <v>0</v>
      </c>
      <c r="IA351">
        <v>0</v>
      </c>
      <c r="IB351">
        <v>0</v>
      </c>
      <c r="IC351">
        <v>0</v>
      </c>
      <c r="ID351">
        <v>0</v>
      </c>
      <c r="IE351">
        <v>0</v>
      </c>
      <c r="IF351">
        <v>0</v>
      </c>
      <c r="IG351">
        <v>0</v>
      </c>
      <c r="IH351">
        <v>0</v>
      </c>
      <c r="II351">
        <v>0</v>
      </c>
      <c r="IJ351">
        <v>0</v>
      </c>
      <c r="IK351">
        <v>0</v>
      </c>
    </row>
    <row r="352" spans="1:245" hidden="1">
      <c r="A352" s="340"/>
      <c r="B352" t="s">
        <v>1025</v>
      </c>
      <c r="F352">
        <v>1</v>
      </c>
      <c r="H352">
        <v>13</v>
      </c>
      <c r="J352" t="str">
        <f t="shared" si="15"/>
        <v>SDH300113</v>
      </c>
      <c r="K352">
        <v>255</v>
      </c>
      <c r="M352" s="340"/>
      <c r="N352" t="s">
        <v>1025</v>
      </c>
      <c r="O352">
        <v>1</v>
      </c>
      <c r="P352">
        <v>13</v>
      </c>
      <c r="Q352" s="183" t="str">
        <f t="shared" si="16"/>
        <v>SDH300113</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v>0</v>
      </c>
      <c r="BF352">
        <v>0</v>
      </c>
      <c r="BG352">
        <v>0</v>
      </c>
      <c r="BH352">
        <v>0</v>
      </c>
      <c r="BI352">
        <v>0</v>
      </c>
      <c r="BJ352">
        <v>10000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H352">
        <v>0</v>
      </c>
      <c r="CI352">
        <v>0</v>
      </c>
      <c r="CJ352">
        <v>0</v>
      </c>
      <c r="CK352">
        <v>0</v>
      </c>
      <c r="CL352">
        <v>0</v>
      </c>
      <c r="CM352">
        <v>0</v>
      </c>
      <c r="CN352">
        <v>0</v>
      </c>
      <c r="CO352">
        <v>0</v>
      </c>
      <c r="CP352">
        <v>0</v>
      </c>
      <c r="CQ352">
        <v>0</v>
      </c>
      <c r="CR352">
        <v>0</v>
      </c>
      <c r="CS352">
        <v>0</v>
      </c>
      <c r="CT352">
        <v>0</v>
      </c>
      <c r="CU352">
        <v>0</v>
      </c>
      <c r="CV352">
        <v>0</v>
      </c>
      <c r="CW352">
        <v>0</v>
      </c>
      <c r="CX352">
        <v>0</v>
      </c>
      <c r="CY352">
        <v>0</v>
      </c>
      <c r="CZ352">
        <v>0</v>
      </c>
      <c r="DA352">
        <v>0</v>
      </c>
      <c r="DB352">
        <v>0</v>
      </c>
      <c r="DC352">
        <v>0</v>
      </c>
      <c r="DD352">
        <v>0</v>
      </c>
      <c r="DE352">
        <v>0</v>
      </c>
      <c r="DF352">
        <v>0</v>
      </c>
      <c r="DG352">
        <v>0</v>
      </c>
      <c r="DH352">
        <v>0</v>
      </c>
      <c r="DI352">
        <v>0</v>
      </c>
      <c r="DJ352">
        <v>0</v>
      </c>
      <c r="DK352">
        <v>0</v>
      </c>
      <c r="DL352">
        <v>0</v>
      </c>
      <c r="DM352">
        <v>0</v>
      </c>
      <c r="DN352">
        <v>0</v>
      </c>
      <c r="DO352">
        <v>0</v>
      </c>
      <c r="DP352">
        <v>0</v>
      </c>
      <c r="DQ352">
        <v>0</v>
      </c>
      <c r="DR352">
        <v>0</v>
      </c>
      <c r="DS352">
        <v>0</v>
      </c>
      <c r="DT352">
        <v>0</v>
      </c>
      <c r="DU352">
        <v>0</v>
      </c>
      <c r="DV352">
        <v>0</v>
      </c>
      <c r="DW352">
        <v>0</v>
      </c>
      <c r="DX352">
        <v>0</v>
      </c>
      <c r="DY352" s="131"/>
      <c r="DZ352" s="340"/>
      <c r="EA352" t="s">
        <v>1025</v>
      </c>
      <c r="EB352">
        <v>1</v>
      </c>
      <c r="EC352">
        <v>13</v>
      </c>
      <c r="ED352" s="183" t="str">
        <f t="shared" si="17"/>
        <v>SDH300113</v>
      </c>
      <c r="EE352">
        <v>10000</v>
      </c>
      <c r="EF352">
        <v>10000</v>
      </c>
      <c r="EG352">
        <v>10000</v>
      </c>
      <c r="EH352">
        <v>10000</v>
      </c>
      <c r="EI352">
        <v>10000</v>
      </c>
      <c r="EJ352">
        <v>10000</v>
      </c>
      <c r="EK352">
        <v>10000</v>
      </c>
      <c r="EL352">
        <v>10000</v>
      </c>
      <c r="EM352">
        <v>10000</v>
      </c>
      <c r="EN352">
        <v>10000</v>
      </c>
      <c r="EO352">
        <v>10000</v>
      </c>
      <c r="EP352">
        <v>10000</v>
      </c>
      <c r="EQ352">
        <v>10000</v>
      </c>
      <c r="ER352">
        <v>10000</v>
      </c>
      <c r="ES352">
        <v>10000</v>
      </c>
      <c r="ET352">
        <v>10000</v>
      </c>
      <c r="EU352">
        <v>10000</v>
      </c>
      <c r="EV352">
        <v>10000</v>
      </c>
      <c r="EW352">
        <v>10000</v>
      </c>
      <c r="EX352">
        <v>10000</v>
      </c>
      <c r="EY352">
        <v>10000</v>
      </c>
      <c r="EZ352">
        <v>10000</v>
      </c>
      <c r="FA352">
        <v>10000</v>
      </c>
      <c r="FB352">
        <v>10000</v>
      </c>
      <c r="FC352">
        <v>10000</v>
      </c>
      <c r="FD352">
        <v>10000</v>
      </c>
      <c r="FE352">
        <v>10000</v>
      </c>
      <c r="FF352">
        <v>10000</v>
      </c>
      <c r="FG352">
        <v>10000</v>
      </c>
      <c r="FH352">
        <v>10000</v>
      </c>
      <c r="FI352">
        <v>10000</v>
      </c>
      <c r="FJ352">
        <v>10000</v>
      </c>
      <c r="FK352">
        <v>10000</v>
      </c>
      <c r="FL352">
        <v>10000</v>
      </c>
      <c r="FM352">
        <v>10000</v>
      </c>
      <c r="FN352">
        <v>10000</v>
      </c>
      <c r="FO352">
        <v>10000</v>
      </c>
      <c r="FP352">
        <v>10000</v>
      </c>
      <c r="FQ352">
        <v>10000</v>
      </c>
      <c r="FR352">
        <v>10000</v>
      </c>
      <c r="FS352">
        <v>10000</v>
      </c>
      <c r="FT352">
        <v>10000</v>
      </c>
      <c r="FU352">
        <v>10000</v>
      </c>
      <c r="FV352">
        <v>10000</v>
      </c>
      <c r="FW352">
        <v>10000</v>
      </c>
      <c r="FX352">
        <v>0</v>
      </c>
      <c r="FY352">
        <v>0</v>
      </c>
      <c r="FZ352">
        <v>0</v>
      </c>
      <c r="GA352">
        <v>0</v>
      </c>
      <c r="GB352">
        <v>0</v>
      </c>
      <c r="GC352">
        <v>0</v>
      </c>
      <c r="GD352">
        <v>0</v>
      </c>
      <c r="GE352">
        <v>0</v>
      </c>
      <c r="GF352">
        <v>0</v>
      </c>
      <c r="GG352">
        <v>0</v>
      </c>
      <c r="GH352">
        <v>0</v>
      </c>
      <c r="GI352">
        <v>0</v>
      </c>
      <c r="GJ352">
        <v>0</v>
      </c>
      <c r="GK352">
        <v>0</v>
      </c>
      <c r="GL352">
        <v>0</v>
      </c>
      <c r="GM352">
        <v>0</v>
      </c>
      <c r="GN352">
        <v>0</v>
      </c>
      <c r="GO352">
        <v>0</v>
      </c>
      <c r="GP352">
        <v>0</v>
      </c>
      <c r="GQ352">
        <v>0</v>
      </c>
      <c r="GR352">
        <v>0</v>
      </c>
      <c r="GS352">
        <v>0</v>
      </c>
      <c r="GT352">
        <v>0</v>
      </c>
      <c r="GU352">
        <v>0</v>
      </c>
      <c r="GV352">
        <v>0</v>
      </c>
      <c r="GW352">
        <v>0</v>
      </c>
      <c r="GX352">
        <v>0</v>
      </c>
      <c r="GY352">
        <v>0</v>
      </c>
      <c r="GZ352">
        <v>0</v>
      </c>
      <c r="HA352">
        <v>0</v>
      </c>
      <c r="HB352">
        <v>0</v>
      </c>
      <c r="HC352">
        <v>0</v>
      </c>
      <c r="HD352">
        <v>0</v>
      </c>
      <c r="HE352">
        <v>0</v>
      </c>
      <c r="HF352">
        <v>0</v>
      </c>
      <c r="HG352">
        <v>0</v>
      </c>
      <c r="HH352">
        <v>0</v>
      </c>
      <c r="HI352">
        <v>0</v>
      </c>
      <c r="HJ352">
        <v>0</v>
      </c>
      <c r="HK352">
        <v>0</v>
      </c>
      <c r="HL352">
        <v>0</v>
      </c>
      <c r="HM352">
        <v>0</v>
      </c>
      <c r="HN352">
        <v>0</v>
      </c>
      <c r="HO352">
        <v>0</v>
      </c>
      <c r="HP352">
        <v>0</v>
      </c>
      <c r="HQ352">
        <v>0</v>
      </c>
      <c r="HR352">
        <v>0</v>
      </c>
      <c r="HS352">
        <v>0</v>
      </c>
      <c r="HT352">
        <v>0</v>
      </c>
      <c r="HU352">
        <v>0</v>
      </c>
      <c r="HV352">
        <v>0</v>
      </c>
      <c r="HW352">
        <v>0</v>
      </c>
      <c r="HX352">
        <v>0</v>
      </c>
      <c r="HY352">
        <v>0</v>
      </c>
      <c r="HZ352">
        <v>0</v>
      </c>
      <c r="IA352">
        <v>0</v>
      </c>
      <c r="IB352">
        <v>0</v>
      </c>
      <c r="IC352">
        <v>0</v>
      </c>
      <c r="ID352">
        <v>0</v>
      </c>
      <c r="IE352">
        <v>0</v>
      </c>
      <c r="IF352">
        <v>0</v>
      </c>
      <c r="IG352">
        <v>0</v>
      </c>
      <c r="IH352">
        <v>0</v>
      </c>
      <c r="II352">
        <v>0</v>
      </c>
      <c r="IJ352">
        <v>0</v>
      </c>
      <c r="IK352">
        <v>0</v>
      </c>
    </row>
    <row r="353" spans="1:245" hidden="1">
      <c r="A353" s="340"/>
      <c r="B353" t="s">
        <v>1025</v>
      </c>
      <c r="F353">
        <v>1</v>
      </c>
      <c r="H353">
        <v>14</v>
      </c>
      <c r="J353" t="str">
        <f t="shared" si="15"/>
        <v>SDH300114</v>
      </c>
      <c r="K353">
        <v>255</v>
      </c>
      <c r="M353" s="340"/>
      <c r="N353" t="s">
        <v>1025</v>
      </c>
      <c r="O353">
        <v>1</v>
      </c>
      <c r="P353">
        <v>14</v>
      </c>
      <c r="Q353" s="183" t="str">
        <f t="shared" si="16"/>
        <v>SDH300114</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10000</v>
      </c>
      <c r="BK353">
        <v>0</v>
      </c>
      <c r="BL353">
        <v>0</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0</v>
      </c>
      <c r="CS353">
        <v>0</v>
      </c>
      <c r="CT353">
        <v>0</v>
      </c>
      <c r="CU353">
        <v>0</v>
      </c>
      <c r="CV353">
        <v>0</v>
      </c>
      <c r="CW353">
        <v>0</v>
      </c>
      <c r="CX353">
        <v>0</v>
      </c>
      <c r="CY353">
        <v>0</v>
      </c>
      <c r="CZ353">
        <v>0</v>
      </c>
      <c r="DA353">
        <v>0</v>
      </c>
      <c r="DB353">
        <v>0</v>
      </c>
      <c r="DC353">
        <v>0</v>
      </c>
      <c r="DD353">
        <v>0</v>
      </c>
      <c r="DE353">
        <v>0</v>
      </c>
      <c r="DF353">
        <v>0</v>
      </c>
      <c r="DG353">
        <v>0</v>
      </c>
      <c r="DH353">
        <v>0</v>
      </c>
      <c r="DI353">
        <v>0</v>
      </c>
      <c r="DJ353">
        <v>0</v>
      </c>
      <c r="DK353">
        <v>0</v>
      </c>
      <c r="DL353">
        <v>0</v>
      </c>
      <c r="DM353">
        <v>0</v>
      </c>
      <c r="DN353">
        <v>0</v>
      </c>
      <c r="DO353">
        <v>0</v>
      </c>
      <c r="DP353">
        <v>0</v>
      </c>
      <c r="DQ353">
        <v>0</v>
      </c>
      <c r="DR353">
        <v>0</v>
      </c>
      <c r="DS353">
        <v>0</v>
      </c>
      <c r="DT353">
        <v>0</v>
      </c>
      <c r="DU353">
        <v>0</v>
      </c>
      <c r="DV353">
        <v>0</v>
      </c>
      <c r="DW353">
        <v>0</v>
      </c>
      <c r="DX353">
        <v>0</v>
      </c>
      <c r="DY353" s="131"/>
      <c r="DZ353" s="340"/>
      <c r="EA353" t="s">
        <v>1025</v>
      </c>
      <c r="EB353">
        <v>1</v>
      </c>
      <c r="EC353">
        <v>14</v>
      </c>
      <c r="ED353" s="183" t="str">
        <f t="shared" si="17"/>
        <v>SDH300114</v>
      </c>
      <c r="EE353">
        <v>10000</v>
      </c>
      <c r="EF353">
        <v>10000</v>
      </c>
      <c r="EG353">
        <v>10000</v>
      </c>
      <c r="EH353">
        <v>10000</v>
      </c>
      <c r="EI353">
        <v>10000</v>
      </c>
      <c r="EJ353">
        <v>10000</v>
      </c>
      <c r="EK353">
        <v>10000</v>
      </c>
      <c r="EL353">
        <v>10000</v>
      </c>
      <c r="EM353">
        <v>10000</v>
      </c>
      <c r="EN353">
        <v>10000</v>
      </c>
      <c r="EO353">
        <v>10000</v>
      </c>
      <c r="EP353">
        <v>10000</v>
      </c>
      <c r="EQ353">
        <v>10000</v>
      </c>
      <c r="ER353">
        <v>10000</v>
      </c>
      <c r="ES353">
        <v>10000</v>
      </c>
      <c r="ET353">
        <v>10000</v>
      </c>
      <c r="EU353">
        <v>10000</v>
      </c>
      <c r="EV353">
        <v>10000</v>
      </c>
      <c r="EW353">
        <v>10000</v>
      </c>
      <c r="EX353">
        <v>10000</v>
      </c>
      <c r="EY353">
        <v>10000</v>
      </c>
      <c r="EZ353">
        <v>10000</v>
      </c>
      <c r="FA353">
        <v>10000</v>
      </c>
      <c r="FB353">
        <v>10000</v>
      </c>
      <c r="FC353">
        <v>10000</v>
      </c>
      <c r="FD353">
        <v>10000</v>
      </c>
      <c r="FE353">
        <v>10000</v>
      </c>
      <c r="FF353">
        <v>10000</v>
      </c>
      <c r="FG353">
        <v>10000</v>
      </c>
      <c r="FH353">
        <v>10000</v>
      </c>
      <c r="FI353">
        <v>10000</v>
      </c>
      <c r="FJ353">
        <v>10000</v>
      </c>
      <c r="FK353">
        <v>10000</v>
      </c>
      <c r="FL353">
        <v>10000</v>
      </c>
      <c r="FM353">
        <v>10000</v>
      </c>
      <c r="FN353">
        <v>10000</v>
      </c>
      <c r="FO353">
        <v>10000</v>
      </c>
      <c r="FP353">
        <v>10000</v>
      </c>
      <c r="FQ353">
        <v>10000</v>
      </c>
      <c r="FR353">
        <v>10000</v>
      </c>
      <c r="FS353">
        <v>10000</v>
      </c>
      <c r="FT353">
        <v>10000</v>
      </c>
      <c r="FU353">
        <v>10000</v>
      </c>
      <c r="FV353">
        <v>10000</v>
      </c>
      <c r="FW353">
        <v>10000</v>
      </c>
      <c r="FX353">
        <v>0</v>
      </c>
      <c r="FY353">
        <v>0</v>
      </c>
      <c r="FZ353">
        <v>0</v>
      </c>
      <c r="GA353">
        <v>0</v>
      </c>
      <c r="GB353">
        <v>0</v>
      </c>
      <c r="GC353">
        <v>0</v>
      </c>
      <c r="GD353">
        <v>0</v>
      </c>
      <c r="GE353">
        <v>0</v>
      </c>
      <c r="GF353">
        <v>0</v>
      </c>
      <c r="GG353">
        <v>0</v>
      </c>
      <c r="GH353">
        <v>0</v>
      </c>
      <c r="GI353">
        <v>0</v>
      </c>
      <c r="GJ353">
        <v>0</v>
      </c>
      <c r="GK353">
        <v>0</v>
      </c>
      <c r="GL353">
        <v>0</v>
      </c>
      <c r="GM353">
        <v>0</v>
      </c>
      <c r="GN353">
        <v>0</v>
      </c>
      <c r="GO353">
        <v>0</v>
      </c>
      <c r="GP353">
        <v>0</v>
      </c>
      <c r="GQ353">
        <v>0</v>
      </c>
      <c r="GR353">
        <v>0</v>
      </c>
      <c r="GS353">
        <v>0</v>
      </c>
      <c r="GT353">
        <v>0</v>
      </c>
      <c r="GU353">
        <v>0</v>
      </c>
      <c r="GV353">
        <v>0</v>
      </c>
      <c r="GW353">
        <v>0</v>
      </c>
      <c r="GX353">
        <v>0</v>
      </c>
      <c r="GY353">
        <v>0</v>
      </c>
      <c r="GZ353">
        <v>0</v>
      </c>
      <c r="HA353">
        <v>0</v>
      </c>
      <c r="HB353">
        <v>0</v>
      </c>
      <c r="HC353">
        <v>0</v>
      </c>
      <c r="HD353">
        <v>0</v>
      </c>
      <c r="HE353">
        <v>0</v>
      </c>
      <c r="HF353">
        <v>0</v>
      </c>
      <c r="HG353">
        <v>0</v>
      </c>
      <c r="HH353">
        <v>0</v>
      </c>
      <c r="HI353">
        <v>0</v>
      </c>
      <c r="HJ353">
        <v>0</v>
      </c>
      <c r="HK353">
        <v>0</v>
      </c>
      <c r="HL353">
        <v>0</v>
      </c>
      <c r="HM353">
        <v>0</v>
      </c>
      <c r="HN353">
        <v>0</v>
      </c>
      <c r="HO353">
        <v>0</v>
      </c>
      <c r="HP353">
        <v>0</v>
      </c>
      <c r="HQ353">
        <v>0</v>
      </c>
      <c r="HR353">
        <v>0</v>
      </c>
      <c r="HS353">
        <v>0</v>
      </c>
      <c r="HT353">
        <v>0</v>
      </c>
      <c r="HU353">
        <v>0</v>
      </c>
      <c r="HV353">
        <v>0</v>
      </c>
      <c r="HW353">
        <v>0</v>
      </c>
      <c r="HX353">
        <v>0</v>
      </c>
      <c r="HY353">
        <v>0</v>
      </c>
      <c r="HZ353">
        <v>0</v>
      </c>
      <c r="IA353">
        <v>0</v>
      </c>
      <c r="IB353">
        <v>0</v>
      </c>
      <c r="IC353">
        <v>0</v>
      </c>
      <c r="ID353">
        <v>0</v>
      </c>
      <c r="IE353">
        <v>0</v>
      </c>
      <c r="IF353">
        <v>0</v>
      </c>
      <c r="IG353">
        <v>0</v>
      </c>
      <c r="IH353">
        <v>0</v>
      </c>
      <c r="II353">
        <v>0</v>
      </c>
      <c r="IJ353">
        <v>0</v>
      </c>
      <c r="IK353">
        <v>0</v>
      </c>
    </row>
    <row r="354" spans="1:245" hidden="1">
      <c r="A354" s="340"/>
      <c r="B354" t="s">
        <v>1025</v>
      </c>
      <c r="F354">
        <v>1</v>
      </c>
      <c r="H354">
        <v>15</v>
      </c>
      <c r="J354" t="str">
        <f t="shared" si="15"/>
        <v>SDH300115</v>
      </c>
      <c r="K354">
        <v>255</v>
      </c>
      <c r="M354" s="340"/>
      <c r="N354" t="s">
        <v>1025</v>
      </c>
      <c r="O354">
        <v>1</v>
      </c>
      <c r="P354">
        <v>15</v>
      </c>
      <c r="Q354" s="183" t="str">
        <f t="shared" si="16"/>
        <v>SDH300115</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10000</v>
      </c>
      <c r="BK354">
        <v>0</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0</v>
      </c>
      <c r="DS354">
        <v>0</v>
      </c>
      <c r="DT354">
        <v>0</v>
      </c>
      <c r="DU354">
        <v>0</v>
      </c>
      <c r="DV354">
        <v>0</v>
      </c>
      <c r="DW354">
        <v>0</v>
      </c>
      <c r="DX354">
        <v>0</v>
      </c>
      <c r="DY354" s="131"/>
      <c r="DZ354" s="340"/>
      <c r="EA354" t="s">
        <v>1025</v>
      </c>
      <c r="EB354">
        <v>1</v>
      </c>
      <c r="EC354">
        <v>15</v>
      </c>
      <c r="ED354" s="183" t="str">
        <f t="shared" si="17"/>
        <v>SDH300115</v>
      </c>
      <c r="EE354">
        <v>10000</v>
      </c>
      <c r="EF354">
        <v>10000</v>
      </c>
      <c r="EG354">
        <v>10000</v>
      </c>
      <c r="EH354">
        <v>10000</v>
      </c>
      <c r="EI354">
        <v>10000</v>
      </c>
      <c r="EJ354">
        <v>10000</v>
      </c>
      <c r="EK354">
        <v>10000</v>
      </c>
      <c r="EL354">
        <v>10000</v>
      </c>
      <c r="EM354">
        <v>10000</v>
      </c>
      <c r="EN354">
        <v>10000</v>
      </c>
      <c r="EO354">
        <v>10000</v>
      </c>
      <c r="EP354">
        <v>10000</v>
      </c>
      <c r="EQ354">
        <v>10000</v>
      </c>
      <c r="ER354">
        <v>10000</v>
      </c>
      <c r="ES354">
        <v>10000</v>
      </c>
      <c r="ET354">
        <v>10000</v>
      </c>
      <c r="EU354">
        <v>10000</v>
      </c>
      <c r="EV354">
        <v>10000</v>
      </c>
      <c r="EW354">
        <v>10000</v>
      </c>
      <c r="EX354">
        <v>10000</v>
      </c>
      <c r="EY354">
        <v>10000</v>
      </c>
      <c r="EZ354">
        <v>10000</v>
      </c>
      <c r="FA354">
        <v>10000</v>
      </c>
      <c r="FB354">
        <v>10000</v>
      </c>
      <c r="FC354">
        <v>10000</v>
      </c>
      <c r="FD354">
        <v>10000</v>
      </c>
      <c r="FE354">
        <v>10000</v>
      </c>
      <c r="FF354">
        <v>10000</v>
      </c>
      <c r="FG354">
        <v>10000</v>
      </c>
      <c r="FH354">
        <v>10000</v>
      </c>
      <c r="FI354">
        <v>10000</v>
      </c>
      <c r="FJ354">
        <v>10000</v>
      </c>
      <c r="FK354">
        <v>10000</v>
      </c>
      <c r="FL354">
        <v>10000</v>
      </c>
      <c r="FM354">
        <v>10000</v>
      </c>
      <c r="FN354">
        <v>10000</v>
      </c>
      <c r="FO354">
        <v>10000</v>
      </c>
      <c r="FP354">
        <v>10000</v>
      </c>
      <c r="FQ354">
        <v>10000</v>
      </c>
      <c r="FR354">
        <v>10000</v>
      </c>
      <c r="FS354">
        <v>10000</v>
      </c>
      <c r="FT354">
        <v>10000</v>
      </c>
      <c r="FU354">
        <v>10000</v>
      </c>
      <c r="FV354">
        <v>10000</v>
      </c>
      <c r="FW354">
        <v>10000</v>
      </c>
      <c r="FX354">
        <v>0</v>
      </c>
      <c r="FY354">
        <v>0</v>
      </c>
      <c r="FZ354">
        <v>0</v>
      </c>
      <c r="GA354">
        <v>0</v>
      </c>
      <c r="GB354">
        <v>0</v>
      </c>
      <c r="GC354">
        <v>0</v>
      </c>
      <c r="GD354">
        <v>0</v>
      </c>
      <c r="GE354">
        <v>0</v>
      </c>
      <c r="GF354">
        <v>0</v>
      </c>
      <c r="GG354">
        <v>0</v>
      </c>
      <c r="GH354">
        <v>0</v>
      </c>
      <c r="GI354">
        <v>0</v>
      </c>
      <c r="GJ354">
        <v>0</v>
      </c>
      <c r="GK354">
        <v>0</v>
      </c>
      <c r="GL354">
        <v>0</v>
      </c>
      <c r="GM354">
        <v>0</v>
      </c>
      <c r="GN354">
        <v>0</v>
      </c>
      <c r="GO354">
        <v>0</v>
      </c>
      <c r="GP354">
        <v>0</v>
      </c>
      <c r="GQ354">
        <v>0</v>
      </c>
      <c r="GR354">
        <v>0</v>
      </c>
      <c r="GS354">
        <v>0</v>
      </c>
      <c r="GT354">
        <v>0</v>
      </c>
      <c r="GU354">
        <v>0</v>
      </c>
      <c r="GV354">
        <v>0</v>
      </c>
      <c r="GW354">
        <v>0</v>
      </c>
      <c r="GX354">
        <v>0</v>
      </c>
      <c r="GY354">
        <v>0</v>
      </c>
      <c r="GZ354">
        <v>0</v>
      </c>
      <c r="HA354">
        <v>0</v>
      </c>
      <c r="HB354">
        <v>0</v>
      </c>
      <c r="HC354">
        <v>0</v>
      </c>
      <c r="HD354">
        <v>0</v>
      </c>
      <c r="HE354">
        <v>0</v>
      </c>
      <c r="HF354">
        <v>0</v>
      </c>
      <c r="HG354">
        <v>0</v>
      </c>
      <c r="HH354">
        <v>0</v>
      </c>
      <c r="HI354">
        <v>0</v>
      </c>
      <c r="HJ354">
        <v>0</v>
      </c>
      <c r="HK354">
        <v>0</v>
      </c>
      <c r="HL354">
        <v>0</v>
      </c>
      <c r="HM354">
        <v>0</v>
      </c>
      <c r="HN354">
        <v>0</v>
      </c>
      <c r="HO354">
        <v>0</v>
      </c>
      <c r="HP354">
        <v>0</v>
      </c>
      <c r="HQ354">
        <v>0</v>
      </c>
      <c r="HR354">
        <v>0</v>
      </c>
      <c r="HS354">
        <v>0</v>
      </c>
      <c r="HT354">
        <v>0</v>
      </c>
      <c r="HU354">
        <v>0</v>
      </c>
      <c r="HV354">
        <v>0</v>
      </c>
      <c r="HW354">
        <v>0</v>
      </c>
      <c r="HX354">
        <v>0</v>
      </c>
      <c r="HY354">
        <v>0</v>
      </c>
      <c r="HZ354">
        <v>0</v>
      </c>
      <c r="IA354">
        <v>0</v>
      </c>
      <c r="IB354">
        <v>0</v>
      </c>
      <c r="IC354">
        <v>0</v>
      </c>
      <c r="ID354">
        <v>0</v>
      </c>
      <c r="IE354">
        <v>0</v>
      </c>
      <c r="IF354">
        <v>0</v>
      </c>
      <c r="IG354">
        <v>0</v>
      </c>
      <c r="IH354">
        <v>0</v>
      </c>
      <c r="II354">
        <v>0</v>
      </c>
      <c r="IJ354">
        <v>0</v>
      </c>
      <c r="IK354">
        <v>0</v>
      </c>
    </row>
    <row r="355" spans="1:245" hidden="1">
      <c r="A355" s="340"/>
      <c r="B355" t="s">
        <v>1025</v>
      </c>
      <c r="F355">
        <v>1</v>
      </c>
      <c r="H355">
        <v>16</v>
      </c>
      <c r="J355" t="str">
        <f t="shared" si="15"/>
        <v>SDH300116</v>
      </c>
      <c r="K355">
        <v>265</v>
      </c>
      <c r="M355" s="340"/>
      <c r="N355" t="s">
        <v>1025</v>
      </c>
      <c r="O355">
        <v>1</v>
      </c>
      <c r="P355">
        <v>16</v>
      </c>
      <c r="Q355" s="183" t="str">
        <f t="shared" si="16"/>
        <v>SDH300116</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10000</v>
      </c>
      <c r="BK355">
        <v>0</v>
      </c>
      <c r="BL355">
        <v>0</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0</v>
      </c>
      <c r="CR355">
        <v>0</v>
      </c>
      <c r="CS355">
        <v>0</v>
      </c>
      <c r="CT355">
        <v>0</v>
      </c>
      <c r="CU355">
        <v>0</v>
      </c>
      <c r="CV355">
        <v>0</v>
      </c>
      <c r="CW355">
        <v>0</v>
      </c>
      <c r="CX355">
        <v>0</v>
      </c>
      <c r="CY355">
        <v>0</v>
      </c>
      <c r="CZ355">
        <v>0</v>
      </c>
      <c r="DA355">
        <v>0</v>
      </c>
      <c r="DB355">
        <v>0</v>
      </c>
      <c r="DC355">
        <v>0</v>
      </c>
      <c r="DD355">
        <v>0</v>
      </c>
      <c r="DE355">
        <v>0</v>
      </c>
      <c r="DF355">
        <v>0</v>
      </c>
      <c r="DG355">
        <v>0</v>
      </c>
      <c r="DH355">
        <v>0</v>
      </c>
      <c r="DI355">
        <v>0</v>
      </c>
      <c r="DJ355">
        <v>0</v>
      </c>
      <c r="DK355">
        <v>0</v>
      </c>
      <c r="DL355">
        <v>0</v>
      </c>
      <c r="DM355">
        <v>0</v>
      </c>
      <c r="DN355">
        <v>0</v>
      </c>
      <c r="DO355">
        <v>0</v>
      </c>
      <c r="DP355">
        <v>0</v>
      </c>
      <c r="DQ355">
        <v>0</v>
      </c>
      <c r="DR355">
        <v>0</v>
      </c>
      <c r="DS355">
        <v>0</v>
      </c>
      <c r="DT355">
        <v>0</v>
      </c>
      <c r="DU355">
        <v>0</v>
      </c>
      <c r="DV355">
        <v>0</v>
      </c>
      <c r="DW355">
        <v>0</v>
      </c>
      <c r="DX355">
        <v>0</v>
      </c>
      <c r="DY355" s="131"/>
      <c r="DZ355" s="340"/>
      <c r="EA355" t="s">
        <v>1025</v>
      </c>
      <c r="EB355">
        <v>1</v>
      </c>
      <c r="EC355">
        <v>16</v>
      </c>
      <c r="ED355" s="183" t="str">
        <f t="shared" si="17"/>
        <v>SDH300116</v>
      </c>
      <c r="EE355">
        <v>10000</v>
      </c>
      <c r="EF355">
        <v>10000</v>
      </c>
      <c r="EG355">
        <v>10000</v>
      </c>
      <c r="EH355">
        <v>10000</v>
      </c>
      <c r="EI355">
        <v>10000</v>
      </c>
      <c r="EJ355">
        <v>10000</v>
      </c>
      <c r="EK355">
        <v>10000</v>
      </c>
      <c r="EL355">
        <v>10000</v>
      </c>
      <c r="EM355">
        <v>10000</v>
      </c>
      <c r="EN355">
        <v>10000</v>
      </c>
      <c r="EO355">
        <v>10000</v>
      </c>
      <c r="EP355">
        <v>10000</v>
      </c>
      <c r="EQ355">
        <v>10000</v>
      </c>
      <c r="ER355">
        <v>10000</v>
      </c>
      <c r="ES355">
        <v>10000</v>
      </c>
      <c r="ET355">
        <v>10000</v>
      </c>
      <c r="EU355">
        <v>10000</v>
      </c>
      <c r="EV355">
        <v>10000</v>
      </c>
      <c r="EW355">
        <v>10000</v>
      </c>
      <c r="EX355">
        <v>10000</v>
      </c>
      <c r="EY355">
        <v>10000</v>
      </c>
      <c r="EZ355">
        <v>10000</v>
      </c>
      <c r="FA355">
        <v>10000</v>
      </c>
      <c r="FB355">
        <v>10000</v>
      </c>
      <c r="FC355">
        <v>10000</v>
      </c>
      <c r="FD355">
        <v>10000</v>
      </c>
      <c r="FE355">
        <v>10000</v>
      </c>
      <c r="FF355">
        <v>10000</v>
      </c>
      <c r="FG355">
        <v>10000</v>
      </c>
      <c r="FH355">
        <v>10000</v>
      </c>
      <c r="FI355">
        <v>10000</v>
      </c>
      <c r="FJ355">
        <v>10000</v>
      </c>
      <c r="FK355">
        <v>10000</v>
      </c>
      <c r="FL355">
        <v>10000</v>
      </c>
      <c r="FM355">
        <v>10000</v>
      </c>
      <c r="FN355">
        <v>10000</v>
      </c>
      <c r="FO355">
        <v>10000</v>
      </c>
      <c r="FP355">
        <v>10000</v>
      </c>
      <c r="FQ355">
        <v>10000</v>
      </c>
      <c r="FR355">
        <v>10000</v>
      </c>
      <c r="FS355">
        <v>10000</v>
      </c>
      <c r="FT355">
        <v>10000</v>
      </c>
      <c r="FU355">
        <v>10000</v>
      </c>
      <c r="FV355">
        <v>10000</v>
      </c>
      <c r="FW355">
        <v>10000</v>
      </c>
      <c r="FX355">
        <v>0</v>
      </c>
      <c r="FY355">
        <v>0</v>
      </c>
      <c r="FZ355">
        <v>0</v>
      </c>
      <c r="GA355">
        <v>0</v>
      </c>
      <c r="GB355">
        <v>0</v>
      </c>
      <c r="GC355">
        <v>0</v>
      </c>
      <c r="GD355">
        <v>0</v>
      </c>
      <c r="GE355">
        <v>0</v>
      </c>
      <c r="GF355">
        <v>0</v>
      </c>
      <c r="GG355">
        <v>0</v>
      </c>
      <c r="GH355">
        <v>0</v>
      </c>
      <c r="GI355">
        <v>0</v>
      </c>
      <c r="GJ355">
        <v>0</v>
      </c>
      <c r="GK355">
        <v>0</v>
      </c>
      <c r="GL355">
        <v>0</v>
      </c>
      <c r="GM355">
        <v>0</v>
      </c>
      <c r="GN355">
        <v>0</v>
      </c>
      <c r="GO355">
        <v>0</v>
      </c>
      <c r="GP355">
        <v>0</v>
      </c>
      <c r="GQ355">
        <v>0</v>
      </c>
      <c r="GR355">
        <v>0</v>
      </c>
      <c r="GS355">
        <v>0</v>
      </c>
      <c r="GT355">
        <v>0</v>
      </c>
      <c r="GU355">
        <v>0</v>
      </c>
      <c r="GV355">
        <v>0</v>
      </c>
      <c r="GW355">
        <v>0</v>
      </c>
      <c r="GX355">
        <v>0</v>
      </c>
      <c r="GY355">
        <v>0</v>
      </c>
      <c r="GZ355">
        <v>0</v>
      </c>
      <c r="HA355">
        <v>0</v>
      </c>
      <c r="HB355">
        <v>0</v>
      </c>
      <c r="HC355">
        <v>0</v>
      </c>
      <c r="HD355">
        <v>0</v>
      </c>
      <c r="HE355">
        <v>0</v>
      </c>
      <c r="HF355">
        <v>0</v>
      </c>
      <c r="HG355">
        <v>0</v>
      </c>
      <c r="HH355">
        <v>0</v>
      </c>
      <c r="HI355">
        <v>0</v>
      </c>
      <c r="HJ355">
        <v>0</v>
      </c>
      <c r="HK355">
        <v>0</v>
      </c>
      <c r="HL355">
        <v>0</v>
      </c>
      <c r="HM355">
        <v>0</v>
      </c>
      <c r="HN355">
        <v>0</v>
      </c>
      <c r="HO355">
        <v>0</v>
      </c>
      <c r="HP355">
        <v>0</v>
      </c>
      <c r="HQ355">
        <v>0</v>
      </c>
      <c r="HR355">
        <v>0</v>
      </c>
      <c r="HS355">
        <v>0</v>
      </c>
      <c r="HT355">
        <v>0</v>
      </c>
      <c r="HU355">
        <v>0</v>
      </c>
      <c r="HV355">
        <v>0</v>
      </c>
      <c r="HW355">
        <v>0</v>
      </c>
      <c r="HX355">
        <v>0</v>
      </c>
      <c r="HY355">
        <v>0</v>
      </c>
      <c r="HZ355">
        <v>0</v>
      </c>
      <c r="IA355">
        <v>0</v>
      </c>
      <c r="IB355">
        <v>0</v>
      </c>
      <c r="IC355">
        <v>0</v>
      </c>
      <c r="ID355">
        <v>0</v>
      </c>
      <c r="IE355">
        <v>0</v>
      </c>
      <c r="IF355">
        <v>0</v>
      </c>
      <c r="IG355">
        <v>0</v>
      </c>
      <c r="IH355">
        <v>0</v>
      </c>
      <c r="II355">
        <v>0</v>
      </c>
      <c r="IJ355">
        <v>0</v>
      </c>
      <c r="IK355">
        <v>0</v>
      </c>
    </row>
    <row r="356" spans="1:245" hidden="1">
      <c r="A356" s="340"/>
      <c r="B356" t="s">
        <v>1025</v>
      </c>
      <c r="F356">
        <v>1</v>
      </c>
      <c r="H356">
        <v>17</v>
      </c>
      <c r="J356" t="str">
        <f t="shared" si="15"/>
        <v>SDH300117</v>
      </c>
      <c r="K356">
        <v>265</v>
      </c>
      <c r="M356" s="340"/>
      <c r="N356" t="s">
        <v>1025</v>
      </c>
      <c r="O356">
        <v>1</v>
      </c>
      <c r="P356">
        <v>17</v>
      </c>
      <c r="Q356" s="183" t="str">
        <f t="shared" si="16"/>
        <v>SDH300117</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10000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0</v>
      </c>
      <c r="CZ356">
        <v>0</v>
      </c>
      <c r="DA356">
        <v>0</v>
      </c>
      <c r="DB356">
        <v>0</v>
      </c>
      <c r="DC356">
        <v>0</v>
      </c>
      <c r="DD356">
        <v>0</v>
      </c>
      <c r="DE356">
        <v>0</v>
      </c>
      <c r="DF356">
        <v>0</v>
      </c>
      <c r="DG356">
        <v>0</v>
      </c>
      <c r="DH356">
        <v>0</v>
      </c>
      <c r="DI356">
        <v>0</v>
      </c>
      <c r="DJ356">
        <v>0</v>
      </c>
      <c r="DK356">
        <v>0</v>
      </c>
      <c r="DL356">
        <v>0</v>
      </c>
      <c r="DM356">
        <v>0</v>
      </c>
      <c r="DN356">
        <v>0</v>
      </c>
      <c r="DO356">
        <v>0</v>
      </c>
      <c r="DP356">
        <v>0</v>
      </c>
      <c r="DQ356">
        <v>0</v>
      </c>
      <c r="DR356">
        <v>0</v>
      </c>
      <c r="DS356">
        <v>0</v>
      </c>
      <c r="DT356">
        <v>0</v>
      </c>
      <c r="DU356">
        <v>0</v>
      </c>
      <c r="DV356">
        <v>0</v>
      </c>
      <c r="DW356">
        <v>0</v>
      </c>
      <c r="DX356">
        <v>0</v>
      </c>
      <c r="DY356" s="131"/>
      <c r="DZ356" s="340"/>
      <c r="EA356" t="s">
        <v>1025</v>
      </c>
      <c r="EB356">
        <v>1</v>
      </c>
      <c r="EC356">
        <v>17</v>
      </c>
      <c r="ED356" s="183" t="str">
        <f t="shared" si="17"/>
        <v>SDH300117</v>
      </c>
      <c r="EE356">
        <v>10000</v>
      </c>
      <c r="EF356">
        <v>10000</v>
      </c>
      <c r="EG356">
        <v>10000</v>
      </c>
      <c r="EH356">
        <v>10000</v>
      </c>
      <c r="EI356">
        <v>10000</v>
      </c>
      <c r="EJ356">
        <v>10000</v>
      </c>
      <c r="EK356">
        <v>10000</v>
      </c>
      <c r="EL356">
        <v>10000</v>
      </c>
      <c r="EM356">
        <v>10000</v>
      </c>
      <c r="EN356">
        <v>10000</v>
      </c>
      <c r="EO356">
        <v>10000</v>
      </c>
      <c r="EP356">
        <v>10000</v>
      </c>
      <c r="EQ356">
        <v>10000</v>
      </c>
      <c r="ER356">
        <v>10000</v>
      </c>
      <c r="ES356">
        <v>10000</v>
      </c>
      <c r="ET356">
        <v>10000</v>
      </c>
      <c r="EU356">
        <v>10000</v>
      </c>
      <c r="EV356">
        <v>10000</v>
      </c>
      <c r="EW356">
        <v>10000</v>
      </c>
      <c r="EX356">
        <v>10000</v>
      </c>
      <c r="EY356">
        <v>10000</v>
      </c>
      <c r="EZ356">
        <v>10000</v>
      </c>
      <c r="FA356">
        <v>10000</v>
      </c>
      <c r="FB356">
        <v>10000</v>
      </c>
      <c r="FC356">
        <v>10000</v>
      </c>
      <c r="FD356">
        <v>10000</v>
      </c>
      <c r="FE356">
        <v>10000</v>
      </c>
      <c r="FF356">
        <v>10000</v>
      </c>
      <c r="FG356">
        <v>10000</v>
      </c>
      <c r="FH356">
        <v>10000</v>
      </c>
      <c r="FI356">
        <v>10000</v>
      </c>
      <c r="FJ356">
        <v>10000</v>
      </c>
      <c r="FK356">
        <v>10000</v>
      </c>
      <c r="FL356">
        <v>10000</v>
      </c>
      <c r="FM356">
        <v>10000</v>
      </c>
      <c r="FN356">
        <v>10000</v>
      </c>
      <c r="FO356">
        <v>10000</v>
      </c>
      <c r="FP356">
        <v>10000</v>
      </c>
      <c r="FQ356">
        <v>10000</v>
      </c>
      <c r="FR356">
        <v>10000</v>
      </c>
      <c r="FS356">
        <v>10000</v>
      </c>
      <c r="FT356">
        <v>10000</v>
      </c>
      <c r="FU356">
        <v>10000</v>
      </c>
      <c r="FV356">
        <v>10000</v>
      </c>
      <c r="FW356">
        <v>10000</v>
      </c>
      <c r="FX356">
        <v>0</v>
      </c>
      <c r="FY356">
        <v>0</v>
      </c>
      <c r="FZ356">
        <v>0</v>
      </c>
      <c r="GA356">
        <v>0</v>
      </c>
      <c r="GB356">
        <v>0</v>
      </c>
      <c r="GC356">
        <v>0</v>
      </c>
      <c r="GD356">
        <v>0</v>
      </c>
      <c r="GE356">
        <v>0</v>
      </c>
      <c r="GF356">
        <v>0</v>
      </c>
      <c r="GG356">
        <v>0</v>
      </c>
      <c r="GH356">
        <v>0</v>
      </c>
      <c r="GI356">
        <v>0</v>
      </c>
      <c r="GJ356">
        <v>0</v>
      </c>
      <c r="GK356">
        <v>0</v>
      </c>
      <c r="GL356">
        <v>0</v>
      </c>
      <c r="GM356">
        <v>0</v>
      </c>
      <c r="GN356">
        <v>0</v>
      </c>
      <c r="GO356">
        <v>0</v>
      </c>
      <c r="GP356">
        <v>0</v>
      </c>
      <c r="GQ356">
        <v>0</v>
      </c>
      <c r="GR356">
        <v>0</v>
      </c>
      <c r="GS356">
        <v>0</v>
      </c>
      <c r="GT356">
        <v>0</v>
      </c>
      <c r="GU356">
        <v>0</v>
      </c>
      <c r="GV356">
        <v>0</v>
      </c>
      <c r="GW356">
        <v>0</v>
      </c>
      <c r="GX356">
        <v>0</v>
      </c>
      <c r="GY356">
        <v>0</v>
      </c>
      <c r="GZ356">
        <v>0</v>
      </c>
      <c r="HA356">
        <v>0</v>
      </c>
      <c r="HB356">
        <v>0</v>
      </c>
      <c r="HC356">
        <v>0</v>
      </c>
      <c r="HD356">
        <v>0</v>
      </c>
      <c r="HE356">
        <v>0</v>
      </c>
      <c r="HF356">
        <v>0</v>
      </c>
      <c r="HG356">
        <v>0</v>
      </c>
      <c r="HH356">
        <v>0</v>
      </c>
      <c r="HI356">
        <v>0</v>
      </c>
      <c r="HJ356">
        <v>0</v>
      </c>
      <c r="HK356">
        <v>0</v>
      </c>
      <c r="HL356">
        <v>0</v>
      </c>
      <c r="HM356">
        <v>0</v>
      </c>
      <c r="HN356">
        <v>0</v>
      </c>
      <c r="HO356">
        <v>0</v>
      </c>
      <c r="HP356">
        <v>0</v>
      </c>
      <c r="HQ356">
        <v>0</v>
      </c>
      <c r="HR356">
        <v>0</v>
      </c>
      <c r="HS356">
        <v>0</v>
      </c>
      <c r="HT356">
        <v>0</v>
      </c>
      <c r="HU356">
        <v>0</v>
      </c>
      <c r="HV356">
        <v>0</v>
      </c>
      <c r="HW356">
        <v>0</v>
      </c>
      <c r="HX356">
        <v>0</v>
      </c>
      <c r="HY356">
        <v>0</v>
      </c>
      <c r="HZ356">
        <v>0</v>
      </c>
      <c r="IA356">
        <v>0</v>
      </c>
      <c r="IB356">
        <v>0</v>
      </c>
      <c r="IC356">
        <v>0</v>
      </c>
      <c r="ID356">
        <v>0</v>
      </c>
      <c r="IE356">
        <v>0</v>
      </c>
      <c r="IF356">
        <v>0</v>
      </c>
      <c r="IG356">
        <v>0</v>
      </c>
      <c r="IH356">
        <v>0</v>
      </c>
      <c r="II356">
        <v>0</v>
      </c>
      <c r="IJ356">
        <v>0</v>
      </c>
      <c r="IK356">
        <v>0</v>
      </c>
    </row>
    <row r="357" spans="1:245" hidden="1">
      <c r="A357" s="340"/>
      <c r="B357" t="s">
        <v>1025</v>
      </c>
      <c r="F357">
        <v>1</v>
      </c>
      <c r="H357">
        <v>18</v>
      </c>
      <c r="J357" t="str">
        <f t="shared" si="15"/>
        <v>SDH300118</v>
      </c>
      <c r="K357">
        <v>265</v>
      </c>
      <c r="M357" s="340"/>
      <c r="N357" t="s">
        <v>1025</v>
      </c>
      <c r="O357">
        <v>1</v>
      </c>
      <c r="P357">
        <v>18</v>
      </c>
      <c r="Q357" s="183" t="str">
        <f t="shared" si="16"/>
        <v>SDH300118</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10000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v>0</v>
      </c>
      <c r="DA357">
        <v>0</v>
      </c>
      <c r="DB357">
        <v>0</v>
      </c>
      <c r="DC357">
        <v>0</v>
      </c>
      <c r="DD357">
        <v>0</v>
      </c>
      <c r="DE357">
        <v>0</v>
      </c>
      <c r="DF357">
        <v>0</v>
      </c>
      <c r="DG357">
        <v>0</v>
      </c>
      <c r="DH357">
        <v>0</v>
      </c>
      <c r="DI357">
        <v>0</v>
      </c>
      <c r="DJ357">
        <v>0</v>
      </c>
      <c r="DK357">
        <v>0</v>
      </c>
      <c r="DL357">
        <v>0</v>
      </c>
      <c r="DM357">
        <v>0</v>
      </c>
      <c r="DN357">
        <v>0</v>
      </c>
      <c r="DO357">
        <v>0</v>
      </c>
      <c r="DP357">
        <v>0</v>
      </c>
      <c r="DQ357">
        <v>0</v>
      </c>
      <c r="DR357">
        <v>0</v>
      </c>
      <c r="DS357">
        <v>0</v>
      </c>
      <c r="DT357">
        <v>0</v>
      </c>
      <c r="DU357">
        <v>0</v>
      </c>
      <c r="DV357">
        <v>0</v>
      </c>
      <c r="DW357">
        <v>0</v>
      </c>
      <c r="DX357">
        <v>0</v>
      </c>
      <c r="DY357" s="131"/>
      <c r="DZ357" s="340"/>
      <c r="EA357" t="s">
        <v>1025</v>
      </c>
      <c r="EB357">
        <v>1</v>
      </c>
      <c r="EC357">
        <v>18</v>
      </c>
      <c r="ED357" s="183" t="str">
        <f t="shared" si="17"/>
        <v>SDH300118</v>
      </c>
      <c r="EE357">
        <v>10000</v>
      </c>
      <c r="EF357">
        <v>10000</v>
      </c>
      <c r="EG357">
        <v>10000</v>
      </c>
      <c r="EH357">
        <v>10000</v>
      </c>
      <c r="EI357">
        <v>10000</v>
      </c>
      <c r="EJ357">
        <v>10000</v>
      </c>
      <c r="EK357">
        <v>10000</v>
      </c>
      <c r="EL357">
        <v>10000</v>
      </c>
      <c r="EM357">
        <v>10000</v>
      </c>
      <c r="EN357">
        <v>10000</v>
      </c>
      <c r="EO357">
        <v>10000</v>
      </c>
      <c r="EP357">
        <v>10000</v>
      </c>
      <c r="EQ357">
        <v>10000</v>
      </c>
      <c r="ER357">
        <v>10000</v>
      </c>
      <c r="ES357">
        <v>10000</v>
      </c>
      <c r="ET357">
        <v>10000</v>
      </c>
      <c r="EU357">
        <v>10000</v>
      </c>
      <c r="EV357">
        <v>10000</v>
      </c>
      <c r="EW357">
        <v>10000</v>
      </c>
      <c r="EX357">
        <v>10000</v>
      </c>
      <c r="EY357">
        <v>10000</v>
      </c>
      <c r="EZ357">
        <v>10000</v>
      </c>
      <c r="FA357">
        <v>10000</v>
      </c>
      <c r="FB357">
        <v>10000</v>
      </c>
      <c r="FC357">
        <v>10000</v>
      </c>
      <c r="FD357">
        <v>10000</v>
      </c>
      <c r="FE357">
        <v>10000</v>
      </c>
      <c r="FF357">
        <v>10000</v>
      </c>
      <c r="FG357">
        <v>10000</v>
      </c>
      <c r="FH357">
        <v>10000</v>
      </c>
      <c r="FI357">
        <v>10000</v>
      </c>
      <c r="FJ357">
        <v>10000</v>
      </c>
      <c r="FK357">
        <v>10000</v>
      </c>
      <c r="FL357">
        <v>10000</v>
      </c>
      <c r="FM357">
        <v>10000</v>
      </c>
      <c r="FN357">
        <v>10000</v>
      </c>
      <c r="FO357">
        <v>10000</v>
      </c>
      <c r="FP357">
        <v>10000</v>
      </c>
      <c r="FQ357">
        <v>10000</v>
      </c>
      <c r="FR357">
        <v>10000</v>
      </c>
      <c r="FS357">
        <v>10000</v>
      </c>
      <c r="FT357">
        <v>10000</v>
      </c>
      <c r="FU357">
        <v>10000</v>
      </c>
      <c r="FV357">
        <v>10000</v>
      </c>
      <c r="FW357">
        <v>10000</v>
      </c>
      <c r="FX357">
        <v>0</v>
      </c>
      <c r="FY357">
        <v>0</v>
      </c>
      <c r="FZ357">
        <v>0</v>
      </c>
      <c r="GA357">
        <v>0</v>
      </c>
      <c r="GB357">
        <v>0</v>
      </c>
      <c r="GC357">
        <v>0</v>
      </c>
      <c r="GD357">
        <v>0</v>
      </c>
      <c r="GE357">
        <v>0</v>
      </c>
      <c r="GF357">
        <v>0</v>
      </c>
      <c r="GG357">
        <v>0</v>
      </c>
      <c r="GH357">
        <v>0</v>
      </c>
      <c r="GI357">
        <v>0</v>
      </c>
      <c r="GJ357">
        <v>0</v>
      </c>
      <c r="GK357">
        <v>0</v>
      </c>
      <c r="GL357">
        <v>0</v>
      </c>
      <c r="GM357">
        <v>0</v>
      </c>
      <c r="GN357">
        <v>0</v>
      </c>
      <c r="GO357">
        <v>0</v>
      </c>
      <c r="GP357">
        <v>0</v>
      </c>
      <c r="GQ357">
        <v>0</v>
      </c>
      <c r="GR357">
        <v>0</v>
      </c>
      <c r="GS357">
        <v>0</v>
      </c>
      <c r="GT357">
        <v>0</v>
      </c>
      <c r="GU357">
        <v>0</v>
      </c>
      <c r="GV357">
        <v>0</v>
      </c>
      <c r="GW357">
        <v>0</v>
      </c>
      <c r="GX357">
        <v>0</v>
      </c>
      <c r="GY357">
        <v>0</v>
      </c>
      <c r="GZ357">
        <v>0</v>
      </c>
      <c r="HA357">
        <v>0</v>
      </c>
      <c r="HB357">
        <v>0</v>
      </c>
      <c r="HC357">
        <v>0</v>
      </c>
      <c r="HD357">
        <v>0</v>
      </c>
      <c r="HE357">
        <v>0</v>
      </c>
      <c r="HF357">
        <v>0</v>
      </c>
      <c r="HG357">
        <v>0</v>
      </c>
      <c r="HH357">
        <v>0</v>
      </c>
      <c r="HI357">
        <v>0</v>
      </c>
      <c r="HJ357">
        <v>0</v>
      </c>
      <c r="HK357">
        <v>0</v>
      </c>
      <c r="HL357">
        <v>0</v>
      </c>
      <c r="HM357">
        <v>0</v>
      </c>
      <c r="HN357">
        <v>0</v>
      </c>
      <c r="HO357">
        <v>0</v>
      </c>
      <c r="HP357">
        <v>0</v>
      </c>
      <c r="HQ357">
        <v>0</v>
      </c>
      <c r="HR357">
        <v>0</v>
      </c>
      <c r="HS357">
        <v>0</v>
      </c>
      <c r="HT357">
        <v>0</v>
      </c>
      <c r="HU357">
        <v>0</v>
      </c>
      <c r="HV357">
        <v>0</v>
      </c>
      <c r="HW357">
        <v>0</v>
      </c>
      <c r="HX357">
        <v>0</v>
      </c>
      <c r="HY357">
        <v>0</v>
      </c>
      <c r="HZ357">
        <v>0</v>
      </c>
      <c r="IA357">
        <v>0</v>
      </c>
      <c r="IB357">
        <v>0</v>
      </c>
      <c r="IC357">
        <v>0</v>
      </c>
      <c r="ID357">
        <v>0</v>
      </c>
      <c r="IE357">
        <v>0</v>
      </c>
      <c r="IF357">
        <v>0</v>
      </c>
      <c r="IG357">
        <v>0</v>
      </c>
      <c r="IH357">
        <v>0</v>
      </c>
      <c r="II357">
        <v>0</v>
      </c>
      <c r="IJ357">
        <v>0</v>
      </c>
      <c r="IK357">
        <v>0</v>
      </c>
    </row>
    <row r="358" spans="1:245" hidden="1">
      <c r="A358" s="340"/>
      <c r="B358" t="s">
        <v>1025</v>
      </c>
      <c r="F358">
        <v>1</v>
      </c>
      <c r="H358">
        <v>19</v>
      </c>
      <c r="J358" t="str">
        <f t="shared" si="15"/>
        <v>SDH300119</v>
      </c>
      <c r="K358">
        <v>265</v>
      </c>
      <c r="M358" s="340"/>
      <c r="N358" t="s">
        <v>1025</v>
      </c>
      <c r="O358">
        <v>1</v>
      </c>
      <c r="P358">
        <v>19</v>
      </c>
      <c r="Q358" s="183" t="str">
        <f t="shared" si="16"/>
        <v>SDH300119</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10000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v>0</v>
      </c>
      <c r="CY358">
        <v>0</v>
      </c>
      <c r="CZ358">
        <v>0</v>
      </c>
      <c r="DA358">
        <v>0</v>
      </c>
      <c r="DB358">
        <v>0</v>
      </c>
      <c r="DC358">
        <v>0</v>
      </c>
      <c r="DD358">
        <v>0</v>
      </c>
      <c r="DE358">
        <v>0</v>
      </c>
      <c r="DF358">
        <v>0</v>
      </c>
      <c r="DG358">
        <v>0</v>
      </c>
      <c r="DH358">
        <v>0</v>
      </c>
      <c r="DI358">
        <v>0</v>
      </c>
      <c r="DJ358">
        <v>0</v>
      </c>
      <c r="DK358">
        <v>0</v>
      </c>
      <c r="DL358">
        <v>0</v>
      </c>
      <c r="DM358">
        <v>0</v>
      </c>
      <c r="DN358">
        <v>0</v>
      </c>
      <c r="DO358">
        <v>0</v>
      </c>
      <c r="DP358">
        <v>0</v>
      </c>
      <c r="DQ358">
        <v>0</v>
      </c>
      <c r="DR358">
        <v>0</v>
      </c>
      <c r="DS358">
        <v>0</v>
      </c>
      <c r="DT358">
        <v>0</v>
      </c>
      <c r="DU358">
        <v>0</v>
      </c>
      <c r="DV358">
        <v>0</v>
      </c>
      <c r="DW358">
        <v>0</v>
      </c>
      <c r="DX358">
        <v>0</v>
      </c>
      <c r="DY358" s="131"/>
      <c r="DZ358" s="340"/>
      <c r="EA358" t="s">
        <v>1025</v>
      </c>
      <c r="EB358">
        <v>1</v>
      </c>
      <c r="EC358">
        <v>19</v>
      </c>
      <c r="ED358" s="183" t="str">
        <f t="shared" si="17"/>
        <v>SDH300119</v>
      </c>
      <c r="EE358">
        <v>10000</v>
      </c>
      <c r="EF358">
        <v>10000</v>
      </c>
      <c r="EG358">
        <v>10000</v>
      </c>
      <c r="EH358">
        <v>10000</v>
      </c>
      <c r="EI358">
        <v>10000</v>
      </c>
      <c r="EJ358">
        <v>10000</v>
      </c>
      <c r="EK358">
        <v>10000</v>
      </c>
      <c r="EL358">
        <v>10000</v>
      </c>
      <c r="EM358">
        <v>10000</v>
      </c>
      <c r="EN358">
        <v>10000</v>
      </c>
      <c r="EO358">
        <v>10000</v>
      </c>
      <c r="EP358">
        <v>10000</v>
      </c>
      <c r="EQ358">
        <v>10000</v>
      </c>
      <c r="ER358">
        <v>10000</v>
      </c>
      <c r="ES358">
        <v>10000</v>
      </c>
      <c r="ET358">
        <v>10000</v>
      </c>
      <c r="EU358">
        <v>10000</v>
      </c>
      <c r="EV358">
        <v>10000</v>
      </c>
      <c r="EW358">
        <v>10000</v>
      </c>
      <c r="EX358">
        <v>10000</v>
      </c>
      <c r="EY358">
        <v>10000</v>
      </c>
      <c r="EZ358">
        <v>10000</v>
      </c>
      <c r="FA358">
        <v>10000</v>
      </c>
      <c r="FB358">
        <v>10000</v>
      </c>
      <c r="FC358">
        <v>10000</v>
      </c>
      <c r="FD358">
        <v>10000</v>
      </c>
      <c r="FE358">
        <v>10000</v>
      </c>
      <c r="FF358">
        <v>10000</v>
      </c>
      <c r="FG358">
        <v>10000</v>
      </c>
      <c r="FH358">
        <v>10000</v>
      </c>
      <c r="FI358">
        <v>10000</v>
      </c>
      <c r="FJ358">
        <v>10000</v>
      </c>
      <c r="FK358">
        <v>10000</v>
      </c>
      <c r="FL358">
        <v>10000</v>
      </c>
      <c r="FM358">
        <v>10000</v>
      </c>
      <c r="FN358">
        <v>10000</v>
      </c>
      <c r="FO358">
        <v>10000</v>
      </c>
      <c r="FP358">
        <v>10000</v>
      </c>
      <c r="FQ358">
        <v>10000</v>
      </c>
      <c r="FR358">
        <v>10000</v>
      </c>
      <c r="FS358">
        <v>10000</v>
      </c>
      <c r="FT358">
        <v>10000</v>
      </c>
      <c r="FU358">
        <v>10000</v>
      </c>
      <c r="FV358">
        <v>10000</v>
      </c>
      <c r="FW358">
        <v>10000</v>
      </c>
      <c r="FX358">
        <v>0</v>
      </c>
      <c r="FY358">
        <v>0</v>
      </c>
      <c r="FZ358">
        <v>0</v>
      </c>
      <c r="GA358">
        <v>0</v>
      </c>
      <c r="GB358">
        <v>0</v>
      </c>
      <c r="GC358">
        <v>0</v>
      </c>
      <c r="GD358">
        <v>0</v>
      </c>
      <c r="GE358">
        <v>0</v>
      </c>
      <c r="GF358">
        <v>0</v>
      </c>
      <c r="GG358">
        <v>0</v>
      </c>
      <c r="GH358">
        <v>0</v>
      </c>
      <c r="GI358">
        <v>0</v>
      </c>
      <c r="GJ358">
        <v>0</v>
      </c>
      <c r="GK358">
        <v>0</v>
      </c>
      <c r="GL358">
        <v>0</v>
      </c>
      <c r="GM358">
        <v>0</v>
      </c>
      <c r="GN358">
        <v>0</v>
      </c>
      <c r="GO358">
        <v>0</v>
      </c>
      <c r="GP358">
        <v>0</v>
      </c>
      <c r="GQ358">
        <v>0</v>
      </c>
      <c r="GR358">
        <v>0</v>
      </c>
      <c r="GS358">
        <v>0</v>
      </c>
      <c r="GT358">
        <v>0</v>
      </c>
      <c r="GU358">
        <v>0</v>
      </c>
      <c r="GV358">
        <v>0</v>
      </c>
      <c r="GW358">
        <v>0</v>
      </c>
      <c r="GX358">
        <v>0</v>
      </c>
      <c r="GY358">
        <v>0</v>
      </c>
      <c r="GZ358">
        <v>0</v>
      </c>
      <c r="HA358">
        <v>0</v>
      </c>
      <c r="HB358">
        <v>0</v>
      </c>
      <c r="HC358">
        <v>0</v>
      </c>
      <c r="HD358">
        <v>0</v>
      </c>
      <c r="HE358">
        <v>0</v>
      </c>
      <c r="HF358">
        <v>0</v>
      </c>
      <c r="HG358">
        <v>0</v>
      </c>
      <c r="HH358">
        <v>0</v>
      </c>
      <c r="HI358">
        <v>0</v>
      </c>
      <c r="HJ358">
        <v>0</v>
      </c>
      <c r="HK358">
        <v>0</v>
      </c>
      <c r="HL358">
        <v>0</v>
      </c>
      <c r="HM358">
        <v>0</v>
      </c>
      <c r="HN358">
        <v>0</v>
      </c>
      <c r="HO358">
        <v>0</v>
      </c>
      <c r="HP358">
        <v>0</v>
      </c>
      <c r="HQ358">
        <v>0</v>
      </c>
      <c r="HR358">
        <v>0</v>
      </c>
      <c r="HS358">
        <v>0</v>
      </c>
      <c r="HT358">
        <v>0</v>
      </c>
      <c r="HU358">
        <v>0</v>
      </c>
      <c r="HV358">
        <v>0</v>
      </c>
      <c r="HW358">
        <v>0</v>
      </c>
      <c r="HX358">
        <v>0</v>
      </c>
      <c r="HY358">
        <v>0</v>
      </c>
      <c r="HZ358">
        <v>0</v>
      </c>
      <c r="IA358">
        <v>0</v>
      </c>
      <c r="IB358">
        <v>0</v>
      </c>
      <c r="IC358">
        <v>0</v>
      </c>
      <c r="ID358">
        <v>0</v>
      </c>
      <c r="IE358">
        <v>0</v>
      </c>
      <c r="IF358">
        <v>0</v>
      </c>
      <c r="IG358">
        <v>0</v>
      </c>
      <c r="IH358">
        <v>0</v>
      </c>
      <c r="II358">
        <v>0</v>
      </c>
      <c r="IJ358">
        <v>0</v>
      </c>
      <c r="IK358">
        <v>0</v>
      </c>
    </row>
    <row r="359" spans="1:245" hidden="1">
      <c r="A359" s="340"/>
      <c r="B359" t="s">
        <v>1025</v>
      </c>
      <c r="F359">
        <v>1</v>
      </c>
      <c r="H359">
        <v>20</v>
      </c>
      <c r="J359" t="str">
        <f t="shared" si="15"/>
        <v>SDH300120</v>
      </c>
      <c r="K359">
        <v>265</v>
      </c>
      <c r="M359" s="340"/>
      <c r="N359" t="s">
        <v>1025</v>
      </c>
      <c r="O359">
        <v>1</v>
      </c>
      <c r="P359">
        <v>20</v>
      </c>
      <c r="Q359" s="183" t="str">
        <f t="shared" si="16"/>
        <v>SDH300120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10000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v>0</v>
      </c>
      <c r="DK359">
        <v>0</v>
      </c>
      <c r="DL359">
        <v>0</v>
      </c>
      <c r="DM359">
        <v>0</v>
      </c>
      <c r="DN359">
        <v>0</v>
      </c>
      <c r="DO359">
        <v>0</v>
      </c>
      <c r="DP359">
        <v>0</v>
      </c>
      <c r="DQ359">
        <v>0</v>
      </c>
      <c r="DR359">
        <v>0</v>
      </c>
      <c r="DS359">
        <v>0</v>
      </c>
      <c r="DT359">
        <v>0</v>
      </c>
      <c r="DU359">
        <v>0</v>
      </c>
      <c r="DV359">
        <v>0</v>
      </c>
      <c r="DW359">
        <v>0</v>
      </c>
      <c r="DX359">
        <v>0</v>
      </c>
      <c r="DY359" s="131"/>
      <c r="DZ359" s="340"/>
      <c r="EA359" t="s">
        <v>1025</v>
      </c>
      <c r="EB359">
        <v>1</v>
      </c>
      <c r="EC359">
        <v>20</v>
      </c>
      <c r="ED359" s="183" t="str">
        <f t="shared" si="17"/>
        <v>SDH300120</v>
      </c>
      <c r="EE359">
        <v>10000</v>
      </c>
      <c r="EF359">
        <v>10000</v>
      </c>
      <c r="EG359">
        <v>10000</v>
      </c>
      <c r="EH359">
        <v>10000</v>
      </c>
      <c r="EI359">
        <v>10000</v>
      </c>
      <c r="EJ359">
        <v>10000</v>
      </c>
      <c r="EK359">
        <v>10000</v>
      </c>
      <c r="EL359">
        <v>10000</v>
      </c>
      <c r="EM359">
        <v>10000</v>
      </c>
      <c r="EN359">
        <v>10000</v>
      </c>
      <c r="EO359">
        <v>10000</v>
      </c>
      <c r="EP359">
        <v>10000</v>
      </c>
      <c r="EQ359">
        <v>10000</v>
      </c>
      <c r="ER359">
        <v>10000</v>
      </c>
      <c r="ES359">
        <v>10000</v>
      </c>
      <c r="ET359">
        <v>10000</v>
      </c>
      <c r="EU359">
        <v>10000</v>
      </c>
      <c r="EV359">
        <v>10000</v>
      </c>
      <c r="EW359">
        <v>10000</v>
      </c>
      <c r="EX359">
        <v>10000</v>
      </c>
      <c r="EY359">
        <v>10000</v>
      </c>
      <c r="EZ359">
        <v>10000</v>
      </c>
      <c r="FA359">
        <v>10000</v>
      </c>
      <c r="FB359">
        <v>10000</v>
      </c>
      <c r="FC359">
        <v>10000</v>
      </c>
      <c r="FD359">
        <v>10000</v>
      </c>
      <c r="FE359">
        <v>10000</v>
      </c>
      <c r="FF359">
        <v>10000</v>
      </c>
      <c r="FG359">
        <v>10000</v>
      </c>
      <c r="FH359">
        <v>10000</v>
      </c>
      <c r="FI359">
        <v>10000</v>
      </c>
      <c r="FJ359">
        <v>10000</v>
      </c>
      <c r="FK359">
        <v>10000</v>
      </c>
      <c r="FL359">
        <v>10000</v>
      </c>
      <c r="FM359">
        <v>10000</v>
      </c>
      <c r="FN359">
        <v>10000</v>
      </c>
      <c r="FO359">
        <v>10000</v>
      </c>
      <c r="FP359">
        <v>10000</v>
      </c>
      <c r="FQ359">
        <v>10000</v>
      </c>
      <c r="FR359">
        <v>10000</v>
      </c>
      <c r="FS359">
        <v>10000</v>
      </c>
      <c r="FT359">
        <v>10000</v>
      </c>
      <c r="FU359">
        <v>10000</v>
      </c>
      <c r="FV359">
        <v>10000</v>
      </c>
      <c r="FW359">
        <v>10000</v>
      </c>
      <c r="FX359">
        <v>0</v>
      </c>
      <c r="FY359">
        <v>0</v>
      </c>
      <c r="FZ359">
        <v>0</v>
      </c>
      <c r="GA359">
        <v>0</v>
      </c>
      <c r="GB359">
        <v>0</v>
      </c>
      <c r="GC359">
        <v>0</v>
      </c>
      <c r="GD359">
        <v>0</v>
      </c>
      <c r="GE359">
        <v>0</v>
      </c>
      <c r="GF359">
        <v>0</v>
      </c>
      <c r="GG359">
        <v>0</v>
      </c>
      <c r="GH359">
        <v>0</v>
      </c>
      <c r="GI359">
        <v>0</v>
      </c>
      <c r="GJ359">
        <v>0</v>
      </c>
      <c r="GK359">
        <v>0</v>
      </c>
      <c r="GL359">
        <v>0</v>
      </c>
      <c r="GM359">
        <v>0</v>
      </c>
      <c r="GN359">
        <v>0</v>
      </c>
      <c r="GO359">
        <v>0</v>
      </c>
      <c r="GP359">
        <v>0</v>
      </c>
      <c r="GQ359">
        <v>0</v>
      </c>
      <c r="GR359">
        <v>0</v>
      </c>
      <c r="GS359">
        <v>0</v>
      </c>
      <c r="GT359">
        <v>0</v>
      </c>
      <c r="GU359">
        <v>0</v>
      </c>
      <c r="GV359">
        <v>0</v>
      </c>
      <c r="GW359">
        <v>0</v>
      </c>
      <c r="GX359">
        <v>0</v>
      </c>
      <c r="GY359">
        <v>0</v>
      </c>
      <c r="GZ359">
        <v>0</v>
      </c>
      <c r="HA359">
        <v>0</v>
      </c>
      <c r="HB359">
        <v>0</v>
      </c>
      <c r="HC359">
        <v>0</v>
      </c>
      <c r="HD359">
        <v>0</v>
      </c>
      <c r="HE359">
        <v>0</v>
      </c>
      <c r="HF359">
        <v>0</v>
      </c>
      <c r="HG359">
        <v>0</v>
      </c>
      <c r="HH359">
        <v>0</v>
      </c>
      <c r="HI359">
        <v>0</v>
      </c>
      <c r="HJ359">
        <v>0</v>
      </c>
      <c r="HK359">
        <v>0</v>
      </c>
      <c r="HL359">
        <v>0</v>
      </c>
      <c r="HM359">
        <v>0</v>
      </c>
      <c r="HN359">
        <v>0</v>
      </c>
      <c r="HO359">
        <v>0</v>
      </c>
      <c r="HP359">
        <v>0</v>
      </c>
      <c r="HQ359">
        <v>0</v>
      </c>
      <c r="HR359">
        <v>0</v>
      </c>
      <c r="HS359">
        <v>0</v>
      </c>
      <c r="HT359">
        <v>0</v>
      </c>
      <c r="HU359">
        <v>0</v>
      </c>
      <c r="HV359">
        <v>0</v>
      </c>
      <c r="HW359">
        <v>0</v>
      </c>
      <c r="HX359">
        <v>0</v>
      </c>
      <c r="HY359">
        <v>0</v>
      </c>
      <c r="HZ359">
        <v>0</v>
      </c>
      <c r="IA359">
        <v>0</v>
      </c>
      <c r="IB359">
        <v>0</v>
      </c>
      <c r="IC359">
        <v>0</v>
      </c>
      <c r="ID359">
        <v>0</v>
      </c>
      <c r="IE359">
        <v>0</v>
      </c>
      <c r="IF359">
        <v>0</v>
      </c>
      <c r="IG359">
        <v>0</v>
      </c>
      <c r="IH359">
        <v>0</v>
      </c>
      <c r="II359">
        <v>0</v>
      </c>
      <c r="IJ359">
        <v>0</v>
      </c>
      <c r="IK359">
        <v>0</v>
      </c>
    </row>
    <row r="360" spans="1:245" hidden="1">
      <c r="A360" s="340"/>
      <c r="B360" t="s">
        <v>1025</v>
      </c>
      <c r="F360">
        <v>1</v>
      </c>
      <c r="H360">
        <v>21</v>
      </c>
      <c r="J360" t="str">
        <f t="shared" si="15"/>
        <v>SDH300121</v>
      </c>
      <c r="K360">
        <v>270</v>
      </c>
      <c r="M360" s="340"/>
      <c r="N360" t="s">
        <v>1025</v>
      </c>
      <c r="O360">
        <v>1</v>
      </c>
      <c r="P360">
        <v>21</v>
      </c>
      <c r="Q360" s="183" t="str">
        <f t="shared" si="16"/>
        <v>SDH300121</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10000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0</v>
      </c>
      <c r="CR360">
        <v>0</v>
      </c>
      <c r="CS360">
        <v>0</v>
      </c>
      <c r="CT360">
        <v>0</v>
      </c>
      <c r="CU360">
        <v>0</v>
      </c>
      <c r="CV360">
        <v>0</v>
      </c>
      <c r="CW360">
        <v>0</v>
      </c>
      <c r="CX360">
        <v>0</v>
      </c>
      <c r="CY360">
        <v>0</v>
      </c>
      <c r="CZ360">
        <v>0</v>
      </c>
      <c r="DA360">
        <v>0</v>
      </c>
      <c r="DB360">
        <v>0</v>
      </c>
      <c r="DC360">
        <v>0</v>
      </c>
      <c r="DD360">
        <v>0</v>
      </c>
      <c r="DE360">
        <v>0</v>
      </c>
      <c r="DF360">
        <v>0</v>
      </c>
      <c r="DG360">
        <v>0</v>
      </c>
      <c r="DH360">
        <v>0</v>
      </c>
      <c r="DI360">
        <v>0</v>
      </c>
      <c r="DJ360">
        <v>0</v>
      </c>
      <c r="DK360">
        <v>0</v>
      </c>
      <c r="DL360">
        <v>0</v>
      </c>
      <c r="DM360">
        <v>0</v>
      </c>
      <c r="DN360">
        <v>0</v>
      </c>
      <c r="DO360">
        <v>0</v>
      </c>
      <c r="DP360">
        <v>0</v>
      </c>
      <c r="DQ360">
        <v>0</v>
      </c>
      <c r="DR360">
        <v>0</v>
      </c>
      <c r="DS360">
        <v>0</v>
      </c>
      <c r="DT360">
        <v>0</v>
      </c>
      <c r="DU360">
        <v>0</v>
      </c>
      <c r="DV360">
        <v>0</v>
      </c>
      <c r="DW360">
        <v>0</v>
      </c>
      <c r="DX360">
        <v>0</v>
      </c>
      <c r="DY360" s="131"/>
      <c r="DZ360" s="340"/>
      <c r="EA360" t="s">
        <v>1025</v>
      </c>
      <c r="EB360">
        <v>1</v>
      </c>
      <c r="EC360">
        <v>21</v>
      </c>
      <c r="ED360" s="183" t="str">
        <f t="shared" si="17"/>
        <v>SDH300121</v>
      </c>
      <c r="EE360">
        <v>10000</v>
      </c>
      <c r="EF360">
        <v>10000</v>
      </c>
      <c r="EG360">
        <v>10000</v>
      </c>
      <c r="EH360">
        <v>10000</v>
      </c>
      <c r="EI360">
        <v>10000</v>
      </c>
      <c r="EJ360">
        <v>10000</v>
      </c>
      <c r="EK360">
        <v>10000</v>
      </c>
      <c r="EL360">
        <v>10000</v>
      </c>
      <c r="EM360">
        <v>10000</v>
      </c>
      <c r="EN360">
        <v>10000</v>
      </c>
      <c r="EO360">
        <v>10000</v>
      </c>
      <c r="EP360">
        <v>10000</v>
      </c>
      <c r="EQ360">
        <v>10000</v>
      </c>
      <c r="ER360">
        <v>10000</v>
      </c>
      <c r="ES360">
        <v>10000</v>
      </c>
      <c r="ET360">
        <v>10000</v>
      </c>
      <c r="EU360">
        <v>10000</v>
      </c>
      <c r="EV360">
        <v>10000</v>
      </c>
      <c r="EW360">
        <v>10000</v>
      </c>
      <c r="EX360">
        <v>10000</v>
      </c>
      <c r="EY360">
        <v>10000</v>
      </c>
      <c r="EZ360">
        <v>10000</v>
      </c>
      <c r="FA360">
        <v>10000</v>
      </c>
      <c r="FB360">
        <v>10000</v>
      </c>
      <c r="FC360">
        <v>10000</v>
      </c>
      <c r="FD360">
        <v>10000</v>
      </c>
      <c r="FE360">
        <v>10000</v>
      </c>
      <c r="FF360">
        <v>10000</v>
      </c>
      <c r="FG360">
        <v>10000</v>
      </c>
      <c r="FH360">
        <v>10000</v>
      </c>
      <c r="FI360">
        <v>10000</v>
      </c>
      <c r="FJ360">
        <v>10000</v>
      </c>
      <c r="FK360">
        <v>10000</v>
      </c>
      <c r="FL360">
        <v>10000</v>
      </c>
      <c r="FM360">
        <v>10000</v>
      </c>
      <c r="FN360">
        <v>10000</v>
      </c>
      <c r="FO360">
        <v>10000</v>
      </c>
      <c r="FP360">
        <v>10000</v>
      </c>
      <c r="FQ360">
        <v>10000</v>
      </c>
      <c r="FR360">
        <v>10000</v>
      </c>
      <c r="FS360">
        <v>10000</v>
      </c>
      <c r="FT360">
        <v>10000</v>
      </c>
      <c r="FU360">
        <v>10000</v>
      </c>
      <c r="FV360">
        <v>10000</v>
      </c>
      <c r="FW360">
        <v>10000</v>
      </c>
      <c r="FX360">
        <v>0</v>
      </c>
      <c r="FY360">
        <v>0</v>
      </c>
      <c r="FZ360">
        <v>0</v>
      </c>
      <c r="GA360">
        <v>0</v>
      </c>
      <c r="GB360">
        <v>0</v>
      </c>
      <c r="GC360">
        <v>0</v>
      </c>
      <c r="GD360">
        <v>0</v>
      </c>
      <c r="GE360">
        <v>0</v>
      </c>
      <c r="GF360">
        <v>0</v>
      </c>
      <c r="GG360">
        <v>0</v>
      </c>
      <c r="GH360">
        <v>0</v>
      </c>
      <c r="GI360">
        <v>0</v>
      </c>
      <c r="GJ360">
        <v>0</v>
      </c>
      <c r="GK360">
        <v>0</v>
      </c>
      <c r="GL360">
        <v>0</v>
      </c>
      <c r="GM360">
        <v>0</v>
      </c>
      <c r="GN360">
        <v>0</v>
      </c>
      <c r="GO360">
        <v>0</v>
      </c>
      <c r="GP360">
        <v>0</v>
      </c>
      <c r="GQ360">
        <v>0</v>
      </c>
      <c r="GR360">
        <v>0</v>
      </c>
      <c r="GS360">
        <v>0</v>
      </c>
      <c r="GT360">
        <v>0</v>
      </c>
      <c r="GU360">
        <v>0</v>
      </c>
      <c r="GV360">
        <v>0</v>
      </c>
      <c r="GW360">
        <v>0</v>
      </c>
      <c r="GX360">
        <v>0</v>
      </c>
      <c r="GY360">
        <v>0</v>
      </c>
      <c r="GZ360">
        <v>0</v>
      </c>
      <c r="HA360">
        <v>0</v>
      </c>
      <c r="HB360">
        <v>0</v>
      </c>
      <c r="HC360">
        <v>0</v>
      </c>
      <c r="HD360">
        <v>0</v>
      </c>
      <c r="HE360">
        <v>0</v>
      </c>
      <c r="HF360">
        <v>0</v>
      </c>
      <c r="HG360">
        <v>0</v>
      </c>
      <c r="HH360">
        <v>0</v>
      </c>
      <c r="HI360">
        <v>0</v>
      </c>
      <c r="HJ360">
        <v>0</v>
      </c>
      <c r="HK360">
        <v>0</v>
      </c>
      <c r="HL360">
        <v>0</v>
      </c>
      <c r="HM360">
        <v>0</v>
      </c>
      <c r="HN360">
        <v>0</v>
      </c>
      <c r="HO360">
        <v>0</v>
      </c>
      <c r="HP360">
        <v>0</v>
      </c>
      <c r="HQ360">
        <v>0</v>
      </c>
      <c r="HR360">
        <v>0</v>
      </c>
      <c r="HS360">
        <v>0</v>
      </c>
      <c r="HT360">
        <v>0</v>
      </c>
      <c r="HU360">
        <v>0</v>
      </c>
      <c r="HV360">
        <v>0</v>
      </c>
      <c r="HW360">
        <v>0</v>
      </c>
      <c r="HX360">
        <v>0</v>
      </c>
      <c r="HY360">
        <v>0</v>
      </c>
      <c r="HZ360">
        <v>0</v>
      </c>
      <c r="IA360">
        <v>0</v>
      </c>
      <c r="IB360">
        <v>0</v>
      </c>
      <c r="IC360">
        <v>0</v>
      </c>
      <c r="ID360">
        <v>0</v>
      </c>
      <c r="IE360">
        <v>0</v>
      </c>
      <c r="IF360">
        <v>0</v>
      </c>
      <c r="IG360">
        <v>0</v>
      </c>
      <c r="IH360">
        <v>0</v>
      </c>
      <c r="II360">
        <v>0</v>
      </c>
      <c r="IJ360">
        <v>0</v>
      </c>
      <c r="IK360">
        <v>0</v>
      </c>
    </row>
    <row r="361" spans="1:245" hidden="1">
      <c r="A361" s="340"/>
      <c r="B361" t="s">
        <v>1025</v>
      </c>
      <c r="F361">
        <v>1</v>
      </c>
      <c r="H361">
        <v>22</v>
      </c>
      <c r="J361" t="str">
        <f t="shared" si="15"/>
        <v>SDH300122</v>
      </c>
      <c r="K361">
        <v>270</v>
      </c>
      <c r="M361" s="340"/>
      <c r="N361" t="s">
        <v>1025</v>
      </c>
      <c r="O361">
        <v>1</v>
      </c>
      <c r="P361">
        <v>22</v>
      </c>
      <c r="Q361" s="183" t="str">
        <f t="shared" si="16"/>
        <v>SDH300122</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10000</v>
      </c>
      <c r="BK361">
        <v>0</v>
      </c>
      <c r="BL361">
        <v>0</v>
      </c>
      <c r="BM361">
        <v>0</v>
      </c>
      <c r="BN361">
        <v>0</v>
      </c>
      <c r="BO361">
        <v>0</v>
      </c>
      <c r="BP361">
        <v>0</v>
      </c>
      <c r="BQ361">
        <v>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0</v>
      </c>
      <c r="DI361">
        <v>0</v>
      </c>
      <c r="DJ361">
        <v>0</v>
      </c>
      <c r="DK361">
        <v>0</v>
      </c>
      <c r="DL361">
        <v>0</v>
      </c>
      <c r="DM361">
        <v>0</v>
      </c>
      <c r="DN361">
        <v>0</v>
      </c>
      <c r="DO361">
        <v>0</v>
      </c>
      <c r="DP361">
        <v>0</v>
      </c>
      <c r="DQ361">
        <v>0</v>
      </c>
      <c r="DR361">
        <v>0</v>
      </c>
      <c r="DS361">
        <v>0</v>
      </c>
      <c r="DT361">
        <v>0</v>
      </c>
      <c r="DU361">
        <v>0</v>
      </c>
      <c r="DV361">
        <v>0</v>
      </c>
      <c r="DW361">
        <v>0</v>
      </c>
      <c r="DX361">
        <v>0</v>
      </c>
      <c r="DY361" s="131"/>
      <c r="DZ361" s="340"/>
      <c r="EA361" t="s">
        <v>1025</v>
      </c>
      <c r="EB361">
        <v>1</v>
      </c>
      <c r="EC361">
        <v>22</v>
      </c>
      <c r="ED361" s="183" t="str">
        <f t="shared" si="17"/>
        <v>SDH300122</v>
      </c>
      <c r="EE361">
        <v>10000</v>
      </c>
      <c r="EF361">
        <v>10000</v>
      </c>
      <c r="EG361">
        <v>10000</v>
      </c>
      <c r="EH361">
        <v>10000</v>
      </c>
      <c r="EI361">
        <v>10000</v>
      </c>
      <c r="EJ361">
        <v>10000</v>
      </c>
      <c r="EK361">
        <v>10000</v>
      </c>
      <c r="EL361">
        <v>10000</v>
      </c>
      <c r="EM361">
        <v>10000</v>
      </c>
      <c r="EN361">
        <v>10000</v>
      </c>
      <c r="EO361">
        <v>10000</v>
      </c>
      <c r="EP361">
        <v>10000</v>
      </c>
      <c r="EQ361">
        <v>10000</v>
      </c>
      <c r="ER361">
        <v>10000</v>
      </c>
      <c r="ES361">
        <v>10000</v>
      </c>
      <c r="ET361">
        <v>10000</v>
      </c>
      <c r="EU361">
        <v>10000</v>
      </c>
      <c r="EV361">
        <v>10000</v>
      </c>
      <c r="EW361">
        <v>10000</v>
      </c>
      <c r="EX361">
        <v>10000</v>
      </c>
      <c r="EY361">
        <v>10000</v>
      </c>
      <c r="EZ361">
        <v>10000</v>
      </c>
      <c r="FA361">
        <v>10000</v>
      </c>
      <c r="FB361">
        <v>10000</v>
      </c>
      <c r="FC361">
        <v>10000</v>
      </c>
      <c r="FD361">
        <v>10000</v>
      </c>
      <c r="FE361">
        <v>10000</v>
      </c>
      <c r="FF361">
        <v>10000</v>
      </c>
      <c r="FG361">
        <v>10000</v>
      </c>
      <c r="FH361">
        <v>10000</v>
      </c>
      <c r="FI361">
        <v>10000</v>
      </c>
      <c r="FJ361">
        <v>10000</v>
      </c>
      <c r="FK361">
        <v>10000</v>
      </c>
      <c r="FL361">
        <v>10000</v>
      </c>
      <c r="FM361">
        <v>10000</v>
      </c>
      <c r="FN361">
        <v>10000</v>
      </c>
      <c r="FO361">
        <v>10000</v>
      </c>
      <c r="FP361">
        <v>10000</v>
      </c>
      <c r="FQ361">
        <v>10000</v>
      </c>
      <c r="FR361">
        <v>10000</v>
      </c>
      <c r="FS361">
        <v>10000</v>
      </c>
      <c r="FT361">
        <v>10000</v>
      </c>
      <c r="FU361">
        <v>10000</v>
      </c>
      <c r="FV361">
        <v>10000</v>
      </c>
      <c r="FW361">
        <v>10000</v>
      </c>
      <c r="FX361">
        <v>0</v>
      </c>
      <c r="FY361">
        <v>0</v>
      </c>
      <c r="FZ361">
        <v>0</v>
      </c>
      <c r="GA361">
        <v>0</v>
      </c>
      <c r="GB361">
        <v>0</v>
      </c>
      <c r="GC361">
        <v>0</v>
      </c>
      <c r="GD361">
        <v>0</v>
      </c>
      <c r="GE361">
        <v>0</v>
      </c>
      <c r="GF361">
        <v>0</v>
      </c>
      <c r="GG361">
        <v>0</v>
      </c>
      <c r="GH361">
        <v>0</v>
      </c>
      <c r="GI361">
        <v>0</v>
      </c>
      <c r="GJ361">
        <v>0</v>
      </c>
      <c r="GK361">
        <v>0</v>
      </c>
      <c r="GL361">
        <v>0</v>
      </c>
      <c r="GM361">
        <v>0</v>
      </c>
      <c r="GN361">
        <v>0</v>
      </c>
      <c r="GO361">
        <v>0</v>
      </c>
      <c r="GP361">
        <v>0</v>
      </c>
      <c r="GQ361">
        <v>0</v>
      </c>
      <c r="GR361">
        <v>0</v>
      </c>
      <c r="GS361">
        <v>0</v>
      </c>
      <c r="GT361">
        <v>0</v>
      </c>
      <c r="GU361">
        <v>0</v>
      </c>
      <c r="GV361">
        <v>0</v>
      </c>
      <c r="GW361">
        <v>0</v>
      </c>
      <c r="GX361">
        <v>0</v>
      </c>
      <c r="GY361">
        <v>0</v>
      </c>
      <c r="GZ361">
        <v>0</v>
      </c>
      <c r="HA361">
        <v>0</v>
      </c>
      <c r="HB361">
        <v>0</v>
      </c>
      <c r="HC361">
        <v>0</v>
      </c>
      <c r="HD361">
        <v>0</v>
      </c>
      <c r="HE361">
        <v>0</v>
      </c>
      <c r="HF361">
        <v>0</v>
      </c>
      <c r="HG361">
        <v>0</v>
      </c>
      <c r="HH361">
        <v>0</v>
      </c>
      <c r="HI361">
        <v>0</v>
      </c>
      <c r="HJ361">
        <v>0</v>
      </c>
      <c r="HK361">
        <v>0</v>
      </c>
      <c r="HL361">
        <v>0</v>
      </c>
      <c r="HM361">
        <v>0</v>
      </c>
      <c r="HN361">
        <v>0</v>
      </c>
      <c r="HO361">
        <v>0</v>
      </c>
      <c r="HP361">
        <v>0</v>
      </c>
      <c r="HQ361">
        <v>0</v>
      </c>
      <c r="HR361">
        <v>0</v>
      </c>
      <c r="HS361">
        <v>0</v>
      </c>
      <c r="HT361">
        <v>0</v>
      </c>
      <c r="HU361">
        <v>0</v>
      </c>
      <c r="HV361">
        <v>0</v>
      </c>
      <c r="HW361">
        <v>0</v>
      </c>
      <c r="HX361">
        <v>0</v>
      </c>
      <c r="HY361">
        <v>0</v>
      </c>
      <c r="HZ361">
        <v>0</v>
      </c>
      <c r="IA361">
        <v>0</v>
      </c>
      <c r="IB361">
        <v>0</v>
      </c>
      <c r="IC361">
        <v>0</v>
      </c>
      <c r="ID361">
        <v>0</v>
      </c>
      <c r="IE361">
        <v>0</v>
      </c>
      <c r="IF361">
        <v>0</v>
      </c>
      <c r="IG361">
        <v>0</v>
      </c>
      <c r="IH361">
        <v>0</v>
      </c>
      <c r="II361">
        <v>0</v>
      </c>
      <c r="IJ361">
        <v>0</v>
      </c>
      <c r="IK361">
        <v>0</v>
      </c>
    </row>
    <row r="362" spans="1:245" hidden="1">
      <c r="A362" s="340"/>
      <c r="B362" t="s">
        <v>1025</v>
      </c>
      <c r="F362">
        <v>1</v>
      </c>
      <c r="H362">
        <v>23</v>
      </c>
      <c r="J362" t="str">
        <f t="shared" si="15"/>
        <v>SDH300123</v>
      </c>
      <c r="K362">
        <v>275</v>
      </c>
      <c r="M362" s="340"/>
      <c r="N362" t="s">
        <v>1025</v>
      </c>
      <c r="O362">
        <v>1</v>
      </c>
      <c r="P362">
        <v>23</v>
      </c>
      <c r="Q362" s="183" t="str">
        <f t="shared" si="16"/>
        <v>SDH300123</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10000</v>
      </c>
      <c r="BK362">
        <v>0</v>
      </c>
      <c r="BL362">
        <v>0</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0</v>
      </c>
      <c r="CS362">
        <v>0</v>
      </c>
      <c r="CT362">
        <v>0</v>
      </c>
      <c r="CU362">
        <v>0</v>
      </c>
      <c r="CV362">
        <v>0</v>
      </c>
      <c r="CW362">
        <v>0</v>
      </c>
      <c r="CX362">
        <v>0</v>
      </c>
      <c r="CY362">
        <v>0</v>
      </c>
      <c r="CZ362">
        <v>0</v>
      </c>
      <c r="DA362">
        <v>0</v>
      </c>
      <c r="DB362">
        <v>0</v>
      </c>
      <c r="DC362">
        <v>0</v>
      </c>
      <c r="DD362">
        <v>0</v>
      </c>
      <c r="DE362">
        <v>0</v>
      </c>
      <c r="DF362">
        <v>0</v>
      </c>
      <c r="DG362">
        <v>0</v>
      </c>
      <c r="DH362">
        <v>0</v>
      </c>
      <c r="DI362">
        <v>0</v>
      </c>
      <c r="DJ362">
        <v>0</v>
      </c>
      <c r="DK362">
        <v>0</v>
      </c>
      <c r="DL362">
        <v>0</v>
      </c>
      <c r="DM362">
        <v>0</v>
      </c>
      <c r="DN362">
        <v>0</v>
      </c>
      <c r="DO362">
        <v>0</v>
      </c>
      <c r="DP362">
        <v>0</v>
      </c>
      <c r="DQ362">
        <v>0</v>
      </c>
      <c r="DR362">
        <v>0</v>
      </c>
      <c r="DS362">
        <v>0</v>
      </c>
      <c r="DT362">
        <v>0</v>
      </c>
      <c r="DU362">
        <v>0</v>
      </c>
      <c r="DV362">
        <v>0</v>
      </c>
      <c r="DW362">
        <v>0</v>
      </c>
      <c r="DX362">
        <v>0</v>
      </c>
      <c r="DY362" s="131"/>
      <c r="DZ362" s="340"/>
      <c r="EA362" t="s">
        <v>1025</v>
      </c>
      <c r="EB362">
        <v>1</v>
      </c>
      <c r="EC362">
        <v>23</v>
      </c>
      <c r="ED362" s="183" t="str">
        <f t="shared" si="17"/>
        <v>SDH300123</v>
      </c>
      <c r="EE362">
        <v>10000</v>
      </c>
      <c r="EF362">
        <v>10000</v>
      </c>
      <c r="EG362">
        <v>10000</v>
      </c>
      <c r="EH362">
        <v>10000</v>
      </c>
      <c r="EI362">
        <v>10000</v>
      </c>
      <c r="EJ362">
        <v>10000</v>
      </c>
      <c r="EK362">
        <v>10000</v>
      </c>
      <c r="EL362">
        <v>10000</v>
      </c>
      <c r="EM362">
        <v>10000</v>
      </c>
      <c r="EN362">
        <v>10000</v>
      </c>
      <c r="EO362">
        <v>10000</v>
      </c>
      <c r="EP362">
        <v>10000</v>
      </c>
      <c r="EQ362">
        <v>10000</v>
      </c>
      <c r="ER362">
        <v>10000</v>
      </c>
      <c r="ES362">
        <v>10000</v>
      </c>
      <c r="ET362">
        <v>10000</v>
      </c>
      <c r="EU362">
        <v>10000</v>
      </c>
      <c r="EV362">
        <v>10000</v>
      </c>
      <c r="EW362">
        <v>10000</v>
      </c>
      <c r="EX362">
        <v>10000</v>
      </c>
      <c r="EY362">
        <v>10000</v>
      </c>
      <c r="EZ362">
        <v>10000</v>
      </c>
      <c r="FA362">
        <v>10000</v>
      </c>
      <c r="FB362">
        <v>10000</v>
      </c>
      <c r="FC362">
        <v>10000</v>
      </c>
      <c r="FD362">
        <v>10000</v>
      </c>
      <c r="FE362">
        <v>10000</v>
      </c>
      <c r="FF362">
        <v>10000</v>
      </c>
      <c r="FG362">
        <v>10000</v>
      </c>
      <c r="FH362">
        <v>10000</v>
      </c>
      <c r="FI362">
        <v>10000</v>
      </c>
      <c r="FJ362">
        <v>10000</v>
      </c>
      <c r="FK362">
        <v>10000</v>
      </c>
      <c r="FL362">
        <v>10000</v>
      </c>
      <c r="FM362">
        <v>10000</v>
      </c>
      <c r="FN362">
        <v>10000</v>
      </c>
      <c r="FO362">
        <v>10000</v>
      </c>
      <c r="FP362">
        <v>10000</v>
      </c>
      <c r="FQ362">
        <v>10000</v>
      </c>
      <c r="FR362">
        <v>10000</v>
      </c>
      <c r="FS362">
        <v>10000</v>
      </c>
      <c r="FT362">
        <v>10000</v>
      </c>
      <c r="FU362">
        <v>10000</v>
      </c>
      <c r="FV362">
        <v>10000</v>
      </c>
      <c r="FW362">
        <v>10000</v>
      </c>
      <c r="FX362">
        <v>0</v>
      </c>
      <c r="FY362">
        <v>0</v>
      </c>
      <c r="FZ362">
        <v>0</v>
      </c>
      <c r="GA362">
        <v>0</v>
      </c>
      <c r="GB362">
        <v>0</v>
      </c>
      <c r="GC362">
        <v>0</v>
      </c>
      <c r="GD362">
        <v>0</v>
      </c>
      <c r="GE362">
        <v>0</v>
      </c>
      <c r="GF362">
        <v>0</v>
      </c>
      <c r="GG362">
        <v>0</v>
      </c>
      <c r="GH362">
        <v>0</v>
      </c>
      <c r="GI362">
        <v>0</v>
      </c>
      <c r="GJ362">
        <v>0</v>
      </c>
      <c r="GK362">
        <v>0</v>
      </c>
      <c r="GL362">
        <v>0</v>
      </c>
      <c r="GM362">
        <v>0</v>
      </c>
      <c r="GN362">
        <v>0</v>
      </c>
      <c r="GO362">
        <v>0</v>
      </c>
      <c r="GP362">
        <v>0</v>
      </c>
      <c r="GQ362">
        <v>0</v>
      </c>
      <c r="GR362">
        <v>0</v>
      </c>
      <c r="GS362">
        <v>0</v>
      </c>
      <c r="GT362">
        <v>0</v>
      </c>
      <c r="GU362">
        <v>0</v>
      </c>
      <c r="GV362">
        <v>0</v>
      </c>
      <c r="GW362">
        <v>0</v>
      </c>
      <c r="GX362">
        <v>0</v>
      </c>
      <c r="GY362">
        <v>0</v>
      </c>
      <c r="GZ362">
        <v>0</v>
      </c>
      <c r="HA362">
        <v>0</v>
      </c>
      <c r="HB362">
        <v>0</v>
      </c>
      <c r="HC362">
        <v>0</v>
      </c>
      <c r="HD362">
        <v>0</v>
      </c>
      <c r="HE362">
        <v>0</v>
      </c>
      <c r="HF362">
        <v>0</v>
      </c>
      <c r="HG362">
        <v>0</v>
      </c>
      <c r="HH362">
        <v>0</v>
      </c>
      <c r="HI362">
        <v>0</v>
      </c>
      <c r="HJ362">
        <v>0</v>
      </c>
      <c r="HK362">
        <v>0</v>
      </c>
      <c r="HL362">
        <v>0</v>
      </c>
      <c r="HM362">
        <v>0</v>
      </c>
      <c r="HN362">
        <v>0</v>
      </c>
      <c r="HO362">
        <v>0</v>
      </c>
      <c r="HP362">
        <v>0</v>
      </c>
      <c r="HQ362">
        <v>0</v>
      </c>
      <c r="HR362">
        <v>0</v>
      </c>
      <c r="HS362">
        <v>0</v>
      </c>
      <c r="HT362">
        <v>0</v>
      </c>
      <c r="HU362">
        <v>0</v>
      </c>
      <c r="HV362">
        <v>0</v>
      </c>
      <c r="HW362">
        <v>0</v>
      </c>
      <c r="HX362">
        <v>0</v>
      </c>
      <c r="HY362">
        <v>0</v>
      </c>
      <c r="HZ362">
        <v>0</v>
      </c>
      <c r="IA362">
        <v>0</v>
      </c>
      <c r="IB362">
        <v>0</v>
      </c>
      <c r="IC362">
        <v>0</v>
      </c>
      <c r="ID362">
        <v>0</v>
      </c>
      <c r="IE362">
        <v>0</v>
      </c>
      <c r="IF362">
        <v>0</v>
      </c>
      <c r="IG362">
        <v>0</v>
      </c>
      <c r="IH362">
        <v>0</v>
      </c>
      <c r="II362">
        <v>0</v>
      </c>
      <c r="IJ362">
        <v>0</v>
      </c>
      <c r="IK362">
        <v>0</v>
      </c>
    </row>
    <row r="363" spans="1:245" hidden="1">
      <c r="A363" s="340"/>
      <c r="B363" t="s">
        <v>1025</v>
      </c>
      <c r="F363">
        <v>1</v>
      </c>
      <c r="H363">
        <v>24</v>
      </c>
      <c r="J363" t="str">
        <f t="shared" si="15"/>
        <v>SDH300124</v>
      </c>
      <c r="K363">
        <v>275</v>
      </c>
      <c r="M363" s="340"/>
      <c r="N363" t="s">
        <v>1025</v>
      </c>
      <c r="O363">
        <v>1</v>
      </c>
      <c r="P363">
        <v>24</v>
      </c>
      <c r="Q363" s="183" t="str">
        <f t="shared" si="16"/>
        <v>SDH300124</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10000</v>
      </c>
      <c r="BK363">
        <v>0</v>
      </c>
      <c r="BL363">
        <v>0</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0</v>
      </c>
      <c r="CL363">
        <v>0</v>
      </c>
      <c r="CM363">
        <v>0</v>
      </c>
      <c r="CN363">
        <v>0</v>
      </c>
      <c r="CO363">
        <v>0</v>
      </c>
      <c r="CP363">
        <v>0</v>
      </c>
      <c r="CQ363">
        <v>0</v>
      </c>
      <c r="CR363">
        <v>0</v>
      </c>
      <c r="CS363">
        <v>0</v>
      </c>
      <c r="CT363">
        <v>0</v>
      </c>
      <c r="CU363">
        <v>0</v>
      </c>
      <c r="CV363">
        <v>0</v>
      </c>
      <c r="CW363">
        <v>0</v>
      </c>
      <c r="CX363">
        <v>0</v>
      </c>
      <c r="CY363">
        <v>0</v>
      </c>
      <c r="CZ363">
        <v>0</v>
      </c>
      <c r="DA363">
        <v>0</v>
      </c>
      <c r="DB363">
        <v>0</v>
      </c>
      <c r="DC363">
        <v>0</v>
      </c>
      <c r="DD363">
        <v>0</v>
      </c>
      <c r="DE363">
        <v>0</v>
      </c>
      <c r="DF363">
        <v>0</v>
      </c>
      <c r="DG363">
        <v>0</v>
      </c>
      <c r="DH363">
        <v>0</v>
      </c>
      <c r="DI363">
        <v>0</v>
      </c>
      <c r="DJ363">
        <v>0</v>
      </c>
      <c r="DK363">
        <v>0</v>
      </c>
      <c r="DL363">
        <v>0</v>
      </c>
      <c r="DM363">
        <v>0</v>
      </c>
      <c r="DN363">
        <v>0</v>
      </c>
      <c r="DO363">
        <v>0</v>
      </c>
      <c r="DP363">
        <v>0</v>
      </c>
      <c r="DQ363">
        <v>0</v>
      </c>
      <c r="DR363">
        <v>0</v>
      </c>
      <c r="DS363">
        <v>0</v>
      </c>
      <c r="DT363">
        <v>0</v>
      </c>
      <c r="DU363">
        <v>0</v>
      </c>
      <c r="DV363">
        <v>0</v>
      </c>
      <c r="DW363">
        <v>0</v>
      </c>
      <c r="DX363">
        <v>0</v>
      </c>
      <c r="DY363" s="131"/>
      <c r="DZ363" s="340"/>
      <c r="EA363" t="s">
        <v>1025</v>
      </c>
      <c r="EB363">
        <v>1</v>
      </c>
      <c r="EC363">
        <v>24</v>
      </c>
      <c r="ED363" s="183" t="str">
        <f t="shared" si="17"/>
        <v>SDH300124</v>
      </c>
      <c r="EE363">
        <v>10000</v>
      </c>
      <c r="EF363">
        <v>10000</v>
      </c>
      <c r="EG363">
        <v>10000</v>
      </c>
      <c r="EH363">
        <v>10000</v>
      </c>
      <c r="EI363">
        <v>10000</v>
      </c>
      <c r="EJ363">
        <v>10000</v>
      </c>
      <c r="EK363">
        <v>10000</v>
      </c>
      <c r="EL363">
        <v>10000</v>
      </c>
      <c r="EM363">
        <v>10000</v>
      </c>
      <c r="EN363">
        <v>10000</v>
      </c>
      <c r="EO363">
        <v>10000</v>
      </c>
      <c r="EP363">
        <v>10000</v>
      </c>
      <c r="EQ363">
        <v>10000</v>
      </c>
      <c r="ER363">
        <v>10000</v>
      </c>
      <c r="ES363">
        <v>10000</v>
      </c>
      <c r="ET363">
        <v>10000</v>
      </c>
      <c r="EU363">
        <v>10000</v>
      </c>
      <c r="EV363">
        <v>10000</v>
      </c>
      <c r="EW363">
        <v>10000</v>
      </c>
      <c r="EX363">
        <v>10000</v>
      </c>
      <c r="EY363">
        <v>10000</v>
      </c>
      <c r="EZ363">
        <v>10000</v>
      </c>
      <c r="FA363">
        <v>10000</v>
      </c>
      <c r="FB363">
        <v>10000</v>
      </c>
      <c r="FC363">
        <v>10000</v>
      </c>
      <c r="FD363">
        <v>10000</v>
      </c>
      <c r="FE363">
        <v>10000</v>
      </c>
      <c r="FF363">
        <v>10000</v>
      </c>
      <c r="FG363">
        <v>10000</v>
      </c>
      <c r="FH363">
        <v>10000</v>
      </c>
      <c r="FI363">
        <v>10000</v>
      </c>
      <c r="FJ363">
        <v>10000</v>
      </c>
      <c r="FK363">
        <v>10000</v>
      </c>
      <c r="FL363">
        <v>10000</v>
      </c>
      <c r="FM363">
        <v>10000</v>
      </c>
      <c r="FN363">
        <v>10000</v>
      </c>
      <c r="FO363">
        <v>10000</v>
      </c>
      <c r="FP363">
        <v>10000</v>
      </c>
      <c r="FQ363">
        <v>10000</v>
      </c>
      <c r="FR363">
        <v>10000</v>
      </c>
      <c r="FS363">
        <v>10000</v>
      </c>
      <c r="FT363">
        <v>10000</v>
      </c>
      <c r="FU363">
        <v>10000</v>
      </c>
      <c r="FV363">
        <v>10000</v>
      </c>
      <c r="FW363">
        <v>10000</v>
      </c>
      <c r="FX363">
        <v>0</v>
      </c>
      <c r="FY363">
        <v>0</v>
      </c>
      <c r="FZ363">
        <v>0</v>
      </c>
      <c r="GA363">
        <v>0</v>
      </c>
      <c r="GB363">
        <v>0</v>
      </c>
      <c r="GC363">
        <v>0</v>
      </c>
      <c r="GD363">
        <v>0</v>
      </c>
      <c r="GE363">
        <v>0</v>
      </c>
      <c r="GF363">
        <v>0</v>
      </c>
      <c r="GG363">
        <v>0</v>
      </c>
      <c r="GH363">
        <v>0</v>
      </c>
      <c r="GI363">
        <v>0</v>
      </c>
      <c r="GJ363">
        <v>0</v>
      </c>
      <c r="GK363">
        <v>0</v>
      </c>
      <c r="GL363">
        <v>0</v>
      </c>
      <c r="GM363">
        <v>0</v>
      </c>
      <c r="GN363">
        <v>0</v>
      </c>
      <c r="GO363">
        <v>0</v>
      </c>
      <c r="GP363">
        <v>0</v>
      </c>
      <c r="GQ363">
        <v>0</v>
      </c>
      <c r="GR363">
        <v>0</v>
      </c>
      <c r="GS363">
        <v>0</v>
      </c>
      <c r="GT363">
        <v>0</v>
      </c>
      <c r="GU363">
        <v>0</v>
      </c>
      <c r="GV363">
        <v>0</v>
      </c>
      <c r="GW363">
        <v>0</v>
      </c>
      <c r="GX363">
        <v>0</v>
      </c>
      <c r="GY363">
        <v>0</v>
      </c>
      <c r="GZ363">
        <v>0</v>
      </c>
      <c r="HA363">
        <v>0</v>
      </c>
      <c r="HB363">
        <v>0</v>
      </c>
      <c r="HC363">
        <v>0</v>
      </c>
      <c r="HD363">
        <v>0</v>
      </c>
      <c r="HE363">
        <v>0</v>
      </c>
      <c r="HF363">
        <v>0</v>
      </c>
      <c r="HG363">
        <v>0</v>
      </c>
      <c r="HH363">
        <v>0</v>
      </c>
      <c r="HI363">
        <v>0</v>
      </c>
      <c r="HJ363">
        <v>0</v>
      </c>
      <c r="HK363">
        <v>0</v>
      </c>
      <c r="HL363">
        <v>0</v>
      </c>
      <c r="HM363">
        <v>0</v>
      </c>
      <c r="HN363">
        <v>0</v>
      </c>
      <c r="HO363">
        <v>0</v>
      </c>
      <c r="HP363">
        <v>0</v>
      </c>
      <c r="HQ363">
        <v>0</v>
      </c>
      <c r="HR363">
        <v>0</v>
      </c>
      <c r="HS363">
        <v>0</v>
      </c>
      <c r="HT363">
        <v>0</v>
      </c>
      <c r="HU363">
        <v>0</v>
      </c>
      <c r="HV363">
        <v>0</v>
      </c>
      <c r="HW363">
        <v>0</v>
      </c>
      <c r="HX363">
        <v>0</v>
      </c>
      <c r="HY363">
        <v>0</v>
      </c>
      <c r="HZ363">
        <v>0</v>
      </c>
      <c r="IA363">
        <v>0</v>
      </c>
      <c r="IB363">
        <v>0</v>
      </c>
      <c r="IC363">
        <v>0</v>
      </c>
      <c r="ID363">
        <v>0</v>
      </c>
      <c r="IE363">
        <v>0</v>
      </c>
      <c r="IF363">
        <v>0</v>
      </c>
      <c r="IG363">
        <v>0</v>
      </c>
      <c r="IH363">
        <v>0</v>
      </c>
      <c r="II363">
        <v>0</v>
      </c>
      <c r="IJ363">
        <v>0</v>
      </c>
      <c r="IK363">
        <v>0</v>
      </c>
    </row>
    <row r="364" spans="1:245" hidden="1">
      <c r="A364" s="340"/>
      <c r="B364" t="s">
        <v>1025</v>
      </c>
      <c r="F364">
        <v>1</v>
      </c>
      <c r="H364">
        <v>25</v>
      </c>
      <c r="J364" t="str">
        <f t="shared" si="15"/>
        <v>SDH300125</v>
      </c>
      <c r="K364">
        <v>285</v>
      </c>
      <c r="M364" s="340"/>
      <c r="N364" t="s">
        <v>1025</v>
      </c>
      <c r="O364">
        <v>1</v>
      </c>
      <c r="P364">
        <v>25</v>
      </c>
      <c r="Q364" s="183" t="str">
        <f t="shared" si="16"/>
        <v>SDH300125</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10000</v>
      </c>
      <c r="BK364">
        <v>0</v>
      </c>
      <c r="BL364">
        <v>0</v>
      </c>
      <c r="BM364">
        <v>0</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c r="CH364">
        <v>0</v>
      </c>
      <c r="CI364">
        <v>0</v>
      </c>
      <c r="CJ364">
        <v>0</v>
      </c>
      <c r="CK364">
        <v>0</v>
      </c>
      <c r="CL364">
        <v>0</v>
      </c>
      <c r="CM364">
        <v>0</v>
      </c>
      <c r="CN364">
        <v>0</v>
      </c>
      <c r="CO364">
        <v>0</v>
      </c>
      <c r="CP364">
        <v>0</v>
      </c>
      <c r="CQ364">
        <v>0</v>
      </c>
      <c r="CR364">
        <v>0</v>
      </c>
      <c r="CS364">
        <v>0</v>
      </c>
      <c r="CT364">
        <v>0</v>
      </c>
      <c r="CU364">
        <v>0</v>
      </c>
      <c r="CV364">
        <v>0</v>
      </c>
      <c r="CW364">
        <v>0</v>
      </c>
      <c r="CX364">
        <v>0</v>
      </c>
      <c r="CY364">
        <v>0</v>
      </c>
      <c r="CZ364">
        <v>0</v>
      </c>
      <c r="DA364">
        <v>0</v>
      </c>
      <c r="DB364">
        <v>0</v>
      </c>
      <c r="DC364">
        <v>0</v>
      </c>
      <c r="DD364">
        <v>0</v>
      </c>
      <c r="DE364">
        <v>0</v>
      </c>
      <c r="DF364">
        <v>0</v>
      </c>
      <c r="DG364">
        <v>0</v>
      </c>
      <c r="DH364">
        <v>0</v>
      </c>
      <c r="DI364">
        <v>0</v>
      </c>
      <c r="DJ364">
        <v>0</v>
      </c>
      <c r="DK364">
        <v>0</v>
      </c>
      <c r="DL364">
        <v>0</v>
      </c>
      <c r="DM364">
        <v>0</v>
      </c>
      <c r="DN364">
        <v>0</v>
      </c>
      <c r="DO364">
        <v>0</v>
      </c>
      <c r="DP364">
        <v>0</v>
      </c>
      <c r="DQ364">
        <v>0</v>
      </c>
      <c r="DR364">
        <v>0</v>
      </c>
      <c r="DS364">
        <v>0</v>
      </c>
      <c r="DT364">
        <v>0</v>
      </c>
      <c r="DU364">
        <v>0</v>
      </c>
      <c r="DV364">
        <v>0</v>
      </c>
      <c r="DW364">
        <v>0</v>
      </c>
      <c r="DX364">
        <v>0</v>
      </c>
      <c r="DY364" s="131"/>
      <c r="DZ364" s="340"/>
      <c r="EA364" t="s">
        <v>1025</v>
      </c>
      <c r="EB364">
        <v>1</v>
      </c>
      <c r="EC364">
        <v>25</v>
      </c>
      <c r="ED364" s="183" t="str">
        <f t="shared" si="17"/>
        <v>SDH300125</v>
      </c>
      <c r="EE364">
        <v>10000</v>
      </c>
      <c r="EF364">
        <v>10000</v>
      </c>
      <c r="EG364">
        <v>10000</v>
      </c>
      <c r="EH364">
        <v>10000</v>
      </c>
      <c r="EI364">
        <v>10000</v>
      </c>
      <c r="EJ364">
        <v>10000</v>
      </c>
      <c r="EK364">
        <v>10000</v>
      </c>
      <c r="EL364">
        <v>10000</v>
      </c>
      <c r="EM364">
        <v>10000</v>
      </c>
      <c r="EN364">
        <v>10000</v>
      </c>
      <c r="EO364">
        <v>10000</v>
      </c>
      <c r="EP364">
        <v>10000</v>
      </c>
      <c r="EQ364">
        <v>10000</v>
      </c>
      <c r="ER364">
        <v>10000</v>
      </c>
      <c r="ES364">
        <v>10000</v>
      </c>
      <c r="ET364">
        <v>10000</v>
      </c>
      <c r="EU364">
        <v>10000</v>
      </c>
      <c r="EV364">
        <v>10000</v>
      </c>
      <c r="EW364">
        <v>10000</v>
      </c>
      <c r="EX364">
        <v>10000</v>
      </c>
      <c r="EY364">
        <v>10000</v>
      </c>
      <c r="EZ364">
        <v>10000</v>
      </c>
      <c r="FA364">
        <v>10000</v>
      </c>
      <c r="FB364">
        <v>10000</v>
      </c>
      <c r="FC364">
        <v>10000</v>
      </c>
      <c r="FD364">
        <v>10000</v>
      </c>
      <c r="FE364">
        <v>10000</v>
      </c>
      <c r="FF364">
        <v>10000</v>
      </c>
      <c r="FG364">
        <v>10000</v>
      </c>
      <c r="FH364">
        <v>10000</v>
      </c>
      <c r="FI364">
        <v>10000</v>
      </c>
      <c r="FJ364">
        <v>10000</v>
      </c>
      <c r="FK364">
        <v>10000</v>
      </c>
      <c r="FL364">
        <v>10000</v>
      </c>
      <c r="FM364">
        <v>10000</v>
      </c>
      <c r="FN364">
        <v>10000</v>
      </c>
      <c r="FO364">
        <v>10000</v>
      </c>
      <c r="FP364">
        <v>10000</v>
      </c>
      <c r="FQ364">
        <v>10000</v>
      </c>
      <c r="FR364">
        <v>10000</v>
      </c>
      <c r="FS364">
        <v>10000</v>
      </c>
      <c r="FT364">
        <v>10000</v>
      </c>
      <c r="FU364">
        <v>10000</v>
      </c>
      <c r="FV364">
        <v>10000</v>
      </c>
      <c r="FW364">
        <v>10000</v>
      </c>
      <c r="FX364">
        <v>0</v>
      </c>
      <c r="FY364">
        <v>0</v>
      </c>
      <c r="FZ364">
        <v>0</v>
      </c>
      <c r="GA364">
        <v>0</v>
      </c>
      <c r="GB364">
        <v>0</v>
      </c>
      <c r="GC364">
        <v>0</v>
      </c>
      <c r="GD364">
        <v>0</v>
      </c>
      <c r="GE364">
        <v>0</v>
      </c>
      <c r="GF364">
        <v>0</v>
      </c>
      <c r="GG364">
        <v>0</v>
      </c>
      <c r="GH364">
        <v>0</v>
      </c>
      <c r="GI364">
        <v>0</v>
      </c>
      <c r="GJ364">
        <v>0</v>
      </c>
      <c r="GK364">
        <v>0</v>
      </c>
      <c r="GL364">
        <v>0</v>
      </c>
      <c r="GM364">
        <v>0</v>
      </c>
      <c r="GN364">
        <v>0</v>
      </c>
      <c r="GO364">
        <v>0</v>
      </c>
      <c r="GP364">
        <v>0</v>
      </c>
      <c r="GQ364">
        <v>0</v>
      </c>
      <c r="GR364">
        <v>0</v>
      </c>
      <c r="GS364">
        <v>0</v>
      </c>
      <c r="GT364">
        <v>0</v>
      </c>
      <c r="GU364">
        <v>0</v>
      </c>
      <c r="GV364">
        <v>0</v>
      </c>
      <c r="GW364">
        <v>0</v>
      </c>
      <c r="GX364">
        <v>0</v>
      </c>
      <c r="GY364">
        <v>0</v>
      </c>
      <c r="GZ364">
        <v>0</v>
      </c>
      <c r="HA364">
        <v>0</v>
      </c>
      <c r="HB364">
        <v>0</v>
      </c>
      <c r="HC364">
        <v>0</v>
      </c>
      <c r="HD364">
        <v>0</v>
      </c>
      <c r="HE364">
        <v>0</v>
      </c>
      <c r="HF364">
        <v>0</v>
      </c>
      <c r="HG364">
        <v>0</v>
      </c>
      <c r="HH364">
        <v>0</v>
      </c>
      <c r="HI364">
        <v>0</v>
      </c>
      <c r="HJ364">
        <v>0</v>
      </c>
      <c r="HK364">
        <v>0</v>
      </c>
      <c r="HL364">
        <v>0</v>
      </c>
      <c r="HM364">
        <v>0</v>
      </c>
      <c r="HN364">
        <v>0</v>
      </c>
      <c r="HO364">
        <v>0</v>
      </c>
      <c r="HP364">
        <v>0</v>
      </c>
      <c r="HQ364">
        <v>0</v>
      </c>
      <c r="HR364">
        <v>0</v>
      </c>
      <c r="HS364">
        <v>0</v>
      </c>
      <c r="HT364">
        <v>0</v>
      </c>
      <c r="HU364">
        <v>0</v>
      </c>
      <c r="HV364">
        <v>0</v>
      </c>
      <c r="HW364">
        <v>0</v>
      </c>
      <c r="HX364">
        <v>0</v>
      </c>
      <c r="HY364">
        <v>0</v>
      </c>
      <c r="HZ364">
        <v>0</v>
      </c>
      <c r="IA364">
        <v>0</v>
      </c>
      <c r="IB364">
        <v>0</v>
      </c>
      <c r="IC364">
        <v>0</v>
      </c>
      <c r="ID364">
        <v>0</v>
      </c>
      <c r="IE364">
        <v>0</v>
      </c>
      <c r="IF364">
        <v>0</v>
      </c>
      <c r="IG364">
        <v>0</v>
      </c>
      <c r="IH364">
        <v>0</v>
      </c>
      <c r="II364">
        <v>0</v>
      </c>
      <c r="IJ364">
        <v>0</v>
      </c>
      <c r="IK364">
        <v>0</v>
      </c>
    </row>
    <row r="365" spans="1:245" hidden="1">
      <c r="A365" s="340"/>
      <c r="B365" t="s">
        <v>1025</v>
      </c>
      <c r="F365">
        <v>1</v>
      </c>
      <c r="H365">
        <v>26</v>
      </c>
      <c r="J365" t="str">
        <f t="shared" si="15"/>
        <v>SDH300126</v>
      </c>
      <c r="K365">
        <v>285</v>
      </c>
      <c r="M365" s="340"/>
      <c r="N365" t="s">
        <v>1025</v>
      </c>
      <c r="O365">
        <v>1</v>
      </c>
      <c r="P365">
        <v>26</v>
      </c>
      <c r="Q365" s="183" t="str">
        <f t="shared" si="16"/>
        <v>SDH300126</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10000</v>
      </c>
      <c r="BK365">
        <v>0</v>
      </c>
      <c r="BL365">
        <v>0</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0</v>
      </c>
      <c r="CJ365">
        <v>0</v>
      </c>
      <c r="CK365">
        <v>0</v>
      </c>
      <c r="CL365">
        <v>0</v>
      </c>
      <c r="CM365">
        <v>0</v>
      </c>
      <c r="CN365">
        <v>0</v>
      </c>
      <c r="CO365">
        <v>0</v>
      </c>
      <c r="CP365">
        <v>0</v>
      </c>
      <c r="CQ365">
        <v>0</v>
      </c>
      <c r="CR365">
        <v>0</v>
      </c>
      <c r="CS365">
        <v>0</v>
      </c>
      <c r="CT365">
        <v>0</v>
      </c>
      <c r="CU365">
        <v>0</v>
      </c>
      <c r="CV365">
        <v>0</v>
      </c>
      <c r="CW365">
        <v>0</v>
      </c>
      <c r="CX365">
        <v>0</v>
      </c>
      <c r="CY365">
        <v>0</v>
      </c>
      <c r="CZ365">
        <v>0</v>
      </c>
      <c r="DA365">
        <v>0</v>
      </c>
      <c r="DB365">
        <v>0</v>
      </c>
      <c r="DC365">
        <v>0</v>
      </c>
      <c r="DD365">
        <v>0</v>
      </c>
      <c r="DE365">
        <v>0</v>
      </c>
      <c r="DF365">
        <v>0</v>
      </c>
      <c r="DG365">
        <v>0</v>
      </c>
      <c r="DH365">
        <v>0</v>
      </c>
      <c r="DI365">
        <v>0</v>
      </c>
      <c r="DJ365">
        <v>0</v>
      </c>
      <c r="DK365">
        <v>0</v>
      </c>
      <c r="DL365">
        <v>0</v>
      </c>
      <c r="DM365">
        <v>0</v>
      </c>
      <c r="DN365">
        <v>0</v>
      </c>
      <c r="DO365">
        <v>0</v>
      </c>
      <c r="DP365">
        <v>0</v>
      </c>
      <c r="DQ365">
        <v>0</v>
      </c>
      <c r="DR365">
        <v>0</v>
      </c>
      <c r="DS365">
        <v>0</v>
      </c>
      <c r="DT365">
        <v>0</v>
      </c>
      <c r="DU365">
        <v>0</v>
      </c>
      <c r="DV365">
        <v>0</v>
      </c>
      <c r="DW365">
        <v>0</v>
      </c>
      <c r="DX365">
        <v>0</v>
      </c>
      <c r="DY365" s="131"/>
      <c r="DZ365" s="340"/>
      <c r="EA365" t="s">
        <v>1025</v>
      </c>
      <c r="EB365">
        <v>1</v>
      </c>
      <c r="EC365">
        <v>26</v>
      </c>
      <c r="ED365" s="183" t="str">
        <f t="shared" si="17"/>
        <v>SDH300126</v>
      </c>
      <c r="EE365">
        <v>10000</v>
      </c>
      <c r="EF365">
        <v>10000</v>
      </c>
      <c r="EG365">
        <v>10000</v>
      </c>
      <c r="EH365">
        <v>10000</v>
      </c>
      <c r="EI365">
        <v>10000</v>
      </c>
      <c r="EJ365">
        <v>10000</v>
      </c>
      <c r="EK365">
        <v>10000</v>
      </c>
      <c r="EL365">
        <v>10000</v>
      </c>
      <c r="EM365">
        <v>10000</v>
      </c>
      <c r="EN365">
        <v>10000</v>
      </c>
      <c r="EO365">
        <v>10000</v>
      </c>
      <c r="EP365">
        <v>10000</v>
      </c>
      <c r="EQ365">
        <v>10000</v>
      </c>
      <c r="ER365">
        <v>10000</v>
      </c>
      <c r="ES365">
        <v>10000</v>
      </c>
      <c r="ET365">
        <v>10000</v>
      </c>
      <c r="EU365">
        <v>10000</v>
      </c>
      <c r="EV365">
        <v>10000</v>
      </c>
      <c r="EW365">
        <v>10000</v>
      </c>
      <c r="EX365">
        <v>10000</v>
      </c>
      <c r="EY365">
        <v>10000</v>
      </c>
      <c r="EZ365">
        <v>10000</v>
      </c>
      <c r="FA365">
        <v>10000</v>
      </c>
      <c r="FB365">
        <v>10000</v>
      </c>
      <c r="FC365">
        <v>10000</v>
      </c>
      <c r="FD365">
        <v>10000</v>
      </c>
      <c r="FE365">
        <v>10000</v>
      </c>
      <c r="FF365">
        <v>10000</v>
      </c>
      <c r="FG365">
        <v>10000</v>
      </c>
      <c r="FH365">
        <v>10000</v>
      </c>
      <c r="FI365">
        <v>10000</v>
      </c>
      <c r="FJ365">
        <v>10000</v>
      </c>
      <c r="FK365">
        <v>10000</v>
      </c>
      <c r="FL365">
        <v>10000</v>
      </c>
      <c r="FM365">
        <v>10000</v>
      </c>
      <c r="FN365">
        <v>10000</v>
      </c>
      <c r="FO365">
        <v>10000</v>
      </c>
      <c r="FP365">
        <v>10000</v>
      </c>
      <c r="FQ365">
        <v>10000</v>
      </c>
      <c r="FR365">
        <v>10000</v>
      </c>
      <c r="FS365">
        <v>10000</v>
      </c>
      <c r="FT365">
        <v>10000</v>
      </c>
      <c r="FU365">
        <v>10000</v>
      </c>
      <c r="FV365">
        <v>10000</v>
      </c>
      <c r="FW365">
        <v>10000</v>
      </c>
      <c r="FX365">
        <v>0</v>
      </c>
      <c r="FY365">
        <v>0</v>
      </c>
      <c r="FZ365">
        <v>0</v>
      </c>
      <c r="GA365">
        <v>0</v>
      </c>
      <c r="GB365">
        <v>0</v>
      </c>
      <c r="GC365">
        <v>0</v>
      </c>
      <c r="GD365">
        <v>0</v>
      </c>
      <c r="GE365">
        <v>0</v>
      </c>
      <c r="GF365">
        <v>0</v>
      </c>
      <c r="GG365">
        <v>0</v>
      </c>
      <c r="GH365">
        <v>0</v>
      </c>
      <c r="GI365">
        <v>0</v>
      </c>
      <c r="GJ365">
        <v>0</v>
      </c>
      <c r="GK365">
        <v>0</v>
      </c>
      <c r="GL365">
        <v>0</v>
      </c>
      <c r="GM365">
        <v>0</v>
      </c>
      <c r="GN365">
        <v>0</v>
      </c>
      <c r="GO365">
        <v>0</v>
      </c>
      <c r="GP365">
        <v>0</v>
      </c>
      <c r="GQ365">
        <v>0</v>
      </c>
      <c r="GR365">
        <v>0</v>
      </c>
      <c r="GS365">
        <v>0</v>
      </c>
      <c r="GT365">
        <v>0</v>
      </c>
      <c r="GU365">
        <v>0</v>
      </c>
      <c r="GV365">
        <v>0</v>
      </c>
      <c r="GW365">
        <v>0</v>
      </c>
      <c r="GX365">
        <v>0</v>
      </c>
      <c r="GY365">
        <v>0</v>
      </c>
      <c r="GZ365">
        <v>0</v>
      </c>
      <c r="HA365">
        <v>0</v>
      </c>
      <c r="HB365">
        <v>0</v>
      </c>
      <c r="HC365">
        <v>0</v>
      </c>
      <c r="HD365">
        <v>0</v>
      </c>
      <c r="HE365">
        <v>0</v>
      </c>
      <c r="HF365">
        <v>0</v>
      </c>
      <c r="HG365">
        <v>0</v>
      </c>
      <c r="HH365">
        <v>0</v>
      </c>
      <c r="HI365">
        <v>0</v>
      </c>
      <c r="HJ365">
        <v>0</v>
      </c>
      <c r="HK365">
        <v>0</v>
      </c>
      <c r="HL365">
        <v>0</v>
      </c>
      <c r="HM365">
        <v>0</v>
      </c>
      <c r="HN365">
        <v>0</v>
      </c>
      <c r="HO365">
        <v>0</v>
      </c>
      <c r="HP365">
        <v>0</v>
      </c>
      <c r="HQ365">
        <v>0</v>
      </c>
      <c r="HR365">
        <v>0</v>
      </c>
      <c r="HS365">
        <v>0</v>
      </c>
      <c r="HT365">
        <v>0</v>
      </c>
      <c r="HU365">
        <v>0</v>
      </c>
      <c r="HV365">
        <v>0</v>
      </c>
      <c r="HW365">
        <v>0</v>
      </c>
      <c r="HX365">
        <v>0</v>
      </c>
      <c r="HY365">
        <v>0</v>
      </c>
      <c r="HZ365">
        <v>0</v>
      </c>
      <c r="IA365">
        <v>0</v>
      </c>
      <c r="IB365">
        <v>0</v>
      </c>
      <c r="IC365">
        <v>0</v>
      </c>
      <c r="ID365">
        <v>0</v>
      </c>
      <c r="IE365">
        <v>0</v>
      </c>
      <c r="IF365">
        <v>0</v>
      </c>
      <c r="IG365">
        <v>0</v>
      </c>
      <c r="IH365">
        <v>0</v>
      </c>
      <c r="II365">
        <v>0</v>
      </c>
      <c r="IJ365">
        <v>0</v>
      </c>
      <c r="IK365">
        <v>0</v>
      </c>
    </row>
    <row r="366" spans="1:245" hidden="1">
      <c r="A366" s="340"/>
      <c r="B366" t="s">
        <v>1025</v>
      </c>
      <c r="F366">
        <v>1</v>
      </c>
      <c r="H366">
        <v>27</v>
      </c>
      <c r="J366" t="str">
        <f t="shared" si="15"/>
        <v>SDH300127</v>
      </c>
      <c r="K366">
        <v>290</v>
      </c>
      <c r="M366" s="340"/>
      <c r="N366" t="s">
        <v>1025</v>
      </c>
      <c r="O366">
        <v>1</v>
      </c>
      <c r="P366">
        <v>27</v>
      </c>
      <c r="Q366" s="183" t="str">
        <f t="shared" si="16"/>
        <v>SDH300127</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10000</v>
      </c>
      <c r="BK366">
        <v>0</v>
      </c>
      <c r="BL366">
        <v>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0</v>
      </c>
      <c r="CH366">
        <v>0</v>
      </c>
      <c r="CI366">
        <v>0</v>
      </c>
      <c r="CJ366">
        <v>0</v>
      </c>
      <c r="CK366">
        <v>0</v>
      </c>
      <c r="CL366">
        <v>0</v>
      </c>
      <c r="CM366">
        <v>0</v>
      </c>
      <c r="CN366">
        <v>0</v>
      </c>
      <c r="CO366">
        <v>0</v>
      </c>
      <c r="CP366">
        <v>0</v>
      </c>
      <c r="CQ366">
        <v>0</v>
      </c>
      <c r="CR366">
        <v>0</v>
      </c>
      <c r="CS366">
        <v>0</v>
      </c>
      <c r="CT366">
        <v>0</v>
      </c>
      <c r="CU366">
        <v>0</v>
      </c>
      <c r="CV366">
        <v>0</v>
      </c>
      <c r="CW366">
        <v>0</v>
      </c>
      <c r="CX366">
        <v>0</v>
      </c>
      <c r="CY366">
        <v>0</v>
      </c>
      <c r="CZ366">
        <v>0</v>
      </c>
      <c r="DA366">
        <v>0</v>
      </c>
      <c r="DB366">
        <v>0</v>
      </c>
      <c r="DC366">
        <v>0</v>
      </c>
      <c r="DD366">
        <v>0</v>
      </c>
      <c r="DE366">
        <v>0</v>
      </c>
      <c r="DF366">
        <v>0</v>
      </c>
      <c r="DG366">
        <v>0</v>
      </c>
      <c r="DH366">
        <v>0</v>
      </c>
      <c r="DI366">
        <v>0</v>
      </c>
      <c r="DJ366">
        <v>0</v>
      </c>
      <c r="DK366">
        <v>0</v>
      </c>
      <c r="DL366">
        <v>0</v>
      </c>
      <c r="DM366">
        <v>0</v>
      </c>
      <c r="DN366">
        <v>0</v>
      </c>
      <c r="DO366">
        <v>0</v>
      </c>
      <c r="DP366">
        <v>0</v>
      </c>
      <c r="DQ366">
        <v>0</v>
      </c>
      <c r="DR366">
        <v>0</v>
      </c>
      <c r="DS366">
        <v>0</v>
      </c>
      <c r="DT366">
        <v>0</v>
      </c>
      <c r="DU366">
        <v>0</v>
      </c>
      <c r="DV366">
        <v>0</v>
      </c>
      <c r="DW366">
        <v>0</v>
      </c>
      <c r="DX366">
        <v>0</v>
      </c>
      <c r="DY366" s="131"/>
      <c r="DZ366" s="340"/>
      <c r="EA366" t="s">
        <v>1025</v>
      </c>
      <c r="EB366">
        <v>1</v>
      </c>
      <c r="EC366">
        <v>27</v>
      </c>
      <c r="ED366" s="183" t="str">
        <f t="shared" si="17"/>
        <v>SDH300127</v>
      </c>
      <c r="EE366">
        <v>10000</v>
      </c>
      <c r="EF366">
        <v>10000</v>
      </c>
      <c r="EG366">
        <v>10000</v>
      </c>
      <c r="EH366">
        <v>10000</v>
      </c>
      <c r="EI366">
        <v>10000</v>
      </c>
      <c r="EJ366">
        <v>10000</v>
      </c>
      <c r="EK366">
        <v>10000</v>
      </c>
      <c r="EL366">
        <v>10000</v>
      </c>
      <c r="EM366">
        <v>10000</v>
      </c>
      <c r="EN366">
        <v>10000</v>
      </c>
      <c r="EO366">
        <v>10000</v>
      </c>
      <c r="EP366">
        <v>10000</v>
      </c>
      <c r="EQ366">
        <v>10000</v>
      </c>
      <c r="ER366">
        <v>10000</v>
      </c>
      <c r="ES366">
        <v>10000</v>
      </c>
      <c r="ET366">
        <v>10000</v>
      </c>
      <c r="EU366">
        <v>10000</v>
      </c>
      <c r="EV366">
        <v>10000</v>
      </c>
      <c r="EW366">
        <v>10000</v>
      </c>
      <c r="EX366">
        <v>10000</v>
      </c>
      <c r="EY366">
        <v>10000</v>
      </c>
      <c r="EZ366">
        <v>10000</v>
      </c>
      <c r="FA366">
        <v>10000</v>
      </c>
      <c r="FB366">
        <v>10000</v>
      </c>
      <c r="FC366">
        <v>10000</v>
      </c>
      <c r="FD366">
        <v>10000</v>
      </c>
      <c r="FE366">
        <v>10000</v>
      </c>
      <c r="FF366">
        <v>10000</v>
      </c>
      <c r="FG366">
        <v>10000</v>
      </c>
      <c r="FH366">
        <v>10000</v>
      </c>
      <c r="FI366">
        <v>10000</v>
      </c>
      <c r="FJ366">
        <v>10000</v>
      </c>
      <c r="FK366">
        <v>10000</v>
      </c>
      <c r="FL366">
        <v>10000</v>
      </c>
      <c r="FM366">
        <v>10000</v>
      </c>
      <c r="FN366">
        <v>10000</v>
      </c>
      <c r="FO366">
        <v>10000</v>
      </c>
      <c r="FP366">
        <v>10000</v>
      </c>
      <c r="FQ366">
        <v>10000</v>
      </c>
      <c r="FR366">
        <v>10000</v>
      </c>
      <c r="FS366">
        <v>10000</v>
      </c>
      <c r="FT366">
        <v>10000</v>
      </c>
      <c r="FU366">
        <v>10000</v>
      </c>
      <c r="FV366">
        <v>10000</v>
      </c>
      <c r="FW366">
        <v>10000</v>
      </c>
      <c r="FX366">
        <v>0</v>
      </c>
      <c r="FY366">
        <v>0</v>
      </c>
      <c r="FZ366">
        <v>0</v>
      </c>
      <c r="GA366">
        <v>0</v>
      </c>
      <c r="GB366">
        <v>0</v>
      </c>
      <c r="GC366">
        <v>0</v>
      </c>
      <c r="GD366">
        <v>0</v>
      </c>
      <c r="GE366">
        <v>0</v>
      </c>
      <c r="GF366">
        <v>0</v>
      </c>
      <c r="GG366">
        <v>0</v>
      </c>
      <c r="GH366">
        <v>0</v>
      </c>
      <c r="GI366">
        <v>0</v>
      </c>
      <c r="GJ366">
        <v>0</v>
      </c>
      <c r="GK366">
        <v>0</v>
      </c>
      <c r="GL366">
        <v>0</v>
      </c>
      <c r="GM366">
        <v>0</v>
      </c>
      <c r="GN366">
        <v>0</v>
      </c>
      <c r="GO366">
        <v>0</v>
      </c>
      <c r="GP366">
        <v>0</v>
      </c>
      <c r="GQ366">
        <v>0</v>
      </c>
      <c r="GR366">
        <v>0</v>
      </c>
      <c r="GS366">
        <v>0</v>
      </c>
      <c r="GT366">
        <v>0</v>
      </c>
      <c r="GU366">
        <v>0</v>
      </c>
      <c r="GV366">
        <v>0</v>
      </c>
      <c r="GW366">
        <v>0</v>
      </c>
      <c r="GX366">
        <v>0</v>
      </c>
      <c r="GY366">
        <v>0</v>
      </c>
      <c r="GZ366">
        <v>0</v>
      </c>
      <c r="HA366">
        <v>0</v>
      </c>
      <c r="HB366">
        <v>0</v>
      </c>
      <c r="HC366">
        <v>0</v>
      </c>
      <c r="HD366">
        <v>0</v>
      </c>
      <c r="HE366">
        <v>0</v>
      </c>
      <c r="HF366">
        <v>0</v>
      </c>
      <c r="HG366">
        <v>0</v>
      </c>
      <c r="HH366">
        <v>0</v>
      </c>
      <c r="HI366">
        <v>0</v>
      </c>
      <c r="HJ366">
        <v>0</v>
      </c>
      <c r="HK366">
        <v>0</v>
      </c>
      <c r="HL366">
        <v>0</v>
      </c>
      <c r="HM366">
        <v>0</v>
      </c>
      <c r="HN366">
        <v>0</v>
      </c>
      <c r="HO366">
        <v>0</v>
      </c>
      <c r="HP366">
        <v>0</v>
      </c>
      <c r="HQ366">
        <v>0</v>
      </c>
      <c r="HR366">
        <v>0</v>
      </c>
      <c r="HS366">
        <v>0</v>
      </c>
      <c r="HT366">
        <v>0</v>
      </c>
      <c r="HU366">
        <v>0</v>
      </c>
      <c r="HV366">
        <v>0</v>
      </c>
      <c r="HW366">
        <v>0</v>
      </c>
      <c r="HX366">
        <v>0</v>
      </c>
      <c r="HY366">
        <v>0</v>
      </c>
      <c r="HZ366">
        <v>0</v>
      </c>
      <c r="IA366">
        <v>0</v>
      </c>
      <c r="IB366">
        <v>0</v>
      </c>
      <c r="IC366">
        <v>0</v>
      </c>
      <c r="ID366">
        <v>0</v>
      </c>
      <c r="IE366">
        <v>0</v>
      </c>
      <c r="IF366">
        <v>0</v>
      </c>
      <c r="IG366">
        <v>0</v>
      </c>
      <c r="IH366">
        <v>0</v>
      </c>
      <c r="II366">
        <v>0</v>
      </c>
      <c r="IJ366">
        <v>0</v>
      </c>
      <c r="IK366">
        <v>0</v>
      </c>
    </row>
    <row r="367" spans="1:245" hidden="1">
      <c r="A367" s="340"/>
      <c r="B367" t="s">
        <v>1025</v>
      </c>
      <c r="F367">
        <v>1</v>
      </c>
      <c r="H367">
        <v>28</v>
      </c>
      <c r="J367" t="str">
        <f t="shared" si="15"/>
        <v>SDH300128</v>
      </c>
      <c r="K367">
        <v>295</v>
      </c>
      <c r="M367" s="340"/>
      <c r="N367" t="s">
        <v>1025</v>
      </c>
      <c r="O367">
        <v>1</v>
      </c>
      <c r="P367">
        <v>28</v>
      </c>
      <c r="Q367" s="183" t="str">
        <f t="shared" si="16"/>
        <v>SDH300128</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10000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0</v>
      </c>
      <c r="CQ367">
        <v>0</v>
      </c>
      <c r="CR367">
        <v>0</v>
      </c>
      <c r="CS367">
        <v>0</v>
      </c>
      <c r="CT367">
        <v>0</v>
      </c>
      <c r="CU367">
        <v>0</v>
      </c>
      <c r="CV367">
        <v>0</v>
      </c>
      <c r="CW367">
        <v>0</v>
      </c>
      <c r="CX367">
        <v>0</v>
      </c>
      <c r="CY367">
        <v>0</v>
      </c>
      <c r="CZ367">
        <v>0</v>
      </c>
      <c r="DA367">
        <v>0</v>
      </c>
      <c r="DB367">
        <v>0</v>
      </c>
      <c r="DC367">
        <v>0</v>
      </c>
      <c r="DD367">
        <v>0</v>
      </c>
      <c r="DE367">
        <v>0</v>
      </c>
      <c r="DF367">
        <v>0</v>
      </c>
      <c r="DG367">
        <v>0</v>
      </c>
      <c r="DH367">
        <v>0</v>
      </c>
      <c r="DI367">
        <v>0</v>
      </c>
      <c r="DJ367">
        <v>0</v>
      </c>
      <c r="DK367">
        <v>0</v>
      </c>
      <c r="DL367">
        <v>0</v>
      </c>
      <c r="DM367">
        <v>0</v>
      </c>
      <c r="DN367">
        <v>0</v>
      </c>
      <c r="DO367">
        <v>0</v>
      </c>
      <c r="DP367">
        <v>0</v>
      </c>
      <c r="DQ367">
        <v>0</v>
      </c>
      <c r="DR367">
        <v>0</v>
      </c>
      <c r="DS367">
        <v>0</v>
      </c>
      <c r="DT367">
        <v>0</v>
      </c>
      <c r="DU367">
        <v>0</v>
      </c>
      <c r="DV367">
        <v>0</v>
      </c>
      <c r="DW367">
        <v>0</v>
      </c>
      <c r="DX367">
        <v>0</v>
      </c>
      <c r="DY367" s="131"/>
      <c r="DZ367" s="340"/>
      <c r="EA367" t="s">
        <v>1025</v>
      </c>
      <c r="EB367">
        <v>1</v>
      </c>
      <c r="EC367">
        <v>28</v>
      </c>
      <c r="ED367" s="183" t="str">
        <f t="shared" si="17"/>
        <v>SDH300128</v>
      </c>
      <c r="EE367">
        <v>10000</v>
      </c>
      <c r="EF367">
        <v>10000</v>
      </c>
      <c r="EG367">
        <v>10000</v>
      </c>
      <c r="EH367">
        <v>10000</v>
      </c>
      <c r="EI367">
        <v>10000</v>
      </c>
      <c r="EJ367">
        <v>10000</v>
      </c>
      <c r="EK367">
        <v>10000</v>
      </c>
      <c r="EL367">
        <v>10000</v>
      </c>
      <c r="EM367">
        <v>10000</v>
      </c>
      <c r="EN367">
        <v>10000</v>
      </c>
      <c r="EO367">
        <v>10000</v>
      </c>
      <c r="EP367">
        <v>10000</v>
      </c>
      <c r="EQ367">
        <v>10000</v>
      </c>
      <c r="ER367">
        <v>10000</v>
      </c>
      <c r="ES367">
        <v>10000</v>
      </c>
      <c r="ET367">
        <v>10000</v>
      </c>
      <c r="EU367">
        <v>10000</v>
      </c>
      <c r="EV367">
        <v>10000</v>
      </c>
      <c r="EW367">
        <v>10000</v>
      </c>
      <c r="EX367">
        <v>10000</v>
      </c>
      <c r="EY367">
        <v>10000</v>
      </c>
      <c r="EZ367">
        <v>10000</v>
      </c>
      <c r="FA367">
        <v>10000</v>
      </c>
      <c r="FB367">
        <v>10000</v>
      </c>
      <c r="FC367">
        <v>10000</v>
      </c>
      <c r="FD367">
        <v>10000</v>
      </c>
      <c r="FE367">
        <v>10000</v>
      </c>
      <c r="FF367">
        <v>10000</v>
      </c>
      <c r="FG367">
        <v>10000</v>
      </c>
      <c r="FH367">
        <v>10000</v>
      </c>
      <c r="FI367">
        <v>10000</v>
      </c>
      <c r="FJ367">
        <v>10000</v>
      </c>
      <c r="FK367">
        <v>10000</v>
      </c>
      <c r="FL367">
        <v>10000</v>
      </c>
      <c r="FM367">
        <v>10000</v>
      </c>
      <c r="FN367">
        <v>10000</v>
      </c>
      <c r="FO367">
        <v>10000</v>
      </c>
      <c r="FP367">
        <v>10000</v>
      </c>
      <c r="FQ367">
        <v>10000</v>
      </c>
      <c r="FR367">
        <v>10000</v>
      </c>
      <c r="FS367">
        <v>10000</v>
      </c>
      <c r="FT367">
        <v>10000</v>
      </c>
      <c r="FU367">
        <v>10000</v>
      </c>
      <c r="FV367">
        <v>10000</v>
      </c>
      <c r="FW367">
        <v>10000</v>
      </c>
      <c r="FX367">
        <v>0</v>
      </c>
      <c r="FY367">
        <v>0</v>
      </c>
      <c r="FZ367">
        <v>0</v>
      </c>
      <c r="GA367">
        <v>0</v>
      </c>
      <c r="GB367">
        <v>0</v>
      </c>
      <c r="GC367">
        <v>0</v>
      </c>
      <c r="GD367">
        <v>0</v>
      </c>
      <c r="GE367">
        <v>0</v>
      </c>
      <c r="GF367">
        <v>0</v>
      </c>
      <c r="GG367">
        <v>0</v>
      </c>
      <c r="GH367">
        <v>0</v>
      </c>
      <c r="GI367">
        <v>0</v>
      </c>
      <c r="GJ367">
        <v>0</v>
      </c>
      <c r="GK367">
        <v>0</v>
      </c>
      <c r="GL367">
        <v>0</v>
      </c>
      <c r="GM367">
        <v>0</v>
      </c>
      <c r="GN367">
        <v>0</v>
      </c>
      <c r="GO367">
        <v>0</v>
      </c>
      <c r="GP367">
        <v>0</v>
      </c>
      <c r="GQ367">
        <v>0</v>
      </c>
      <c r="GR367">
        <v>0</v>
      </c>
      <c r="GS367">
        <v>0</v>
      </c>
      <c r="GT367">
        <v>0</v>
      </c>
      <c r="GU367">
        <v>0</v>
      </c>
      <c r="GV367">
        <v>0</v>
      </c>
      <c r="GW367">
        <v>0</v>
      </c>
      <c r="GX367">
        <v>0</v>
      </c>
      <c r="GY367">
        <v>0</v>
      </c>
      <c r="GZ367">
        <v>0</v>
      </c>
      <c r="HA367">
        <v>0</v>
      </c>
      <c r="HB367">
        <v>0</v>
      </c>
      <c r="HC367">
        <v>0</v>
      </c>
      <c r="HD367">
        <v>0</v>
      </c>
      <c r="HE367">
        <v>0</v>
      </c>
      <c r="HF367">
        <v>0</v>
      </c>
      <c r="HG367">
        <v>0</v>
      </c>
      <c r="HH367">
        <v>0</v>
      </c>
      <c r="HI367">
        <v>0</v>
      </c>
      <c r="HJ367">
        <v>0</v>
      </c>
      <c r="HK367">
        <v>0</v>
      </c>
      <c r="HL367">
        <v>0</v>
      </c>
      <c r="HM367">
        <v>0</v>
      </c>
      <c r="HN367">
        <v>0</v>
      </c>
      <c r="HO367">
        <v>0</v>
      </c>
      <c r="HP367">
        <v>0</v>
      </c>
      <c r="HQ367">
        <v>0</v>
      </c>
      <c r="HR367">
        <v>0</v>
      </c>
      <c r="HS367">
        <v>0</v>
      </c>
      <c r="HT367">
        <v>0</v>
      </c>
      <c r="HU367">
        <v>0</v>
      </c>
      <c r="HV367">
        <v>0</v>
      </c>
      <c r="HW367">
        <v>0</v>
      </c>
      <c r="HX367">
        <v>0</v>
      </c>
      <c r="HY367">
        <v>0</v>
      </c>
      <c r="HZ367">
        <v>0</v>
      </c>
      <c r="IA367">
        <v>0</v>
      </c>
      <c r="IB367">
        <v>0</v>
      </c>
      <c r="IC367">
        <v>0</v>
      </c>
      <c r="ID367">
        <v>0</v>
      </c>
      <c r="IE367">
        <v>0</v>
      </c>
      <c r="IF367">
        <v>0</v>
      </c>
      <c r="IG367">
        <v>0</v>
      </c>
      <c r="IH367">
        <v>0</v>
      </c>
      <c r="II367">
        <v>0</v>
      </c>
      <c r="IJ367">
        <v>0</v>
      </c>
      <c r="IK367">
        <v>0</v>
      </c>
    </row>
    <row r="368" spans="1:245" hidden="1">
      <c r="A368" s="340"/>
      <c r="B368" t="s">
        <v>1025</v>
      </c>
      <c r="F368">
        <v>1</v>
      </c>
      <c r="H368">
        <v>29</v>
      </c>
      <c r="J368" t="str">
        <f t="shared" si="15"/>
        <v>SDH300129</v>
      </c>
      <c r="K368">
        <v>305</v>
      </c>
      <c r="M368" s="340"/>
      <c r="N368" t="s">
        <v>1025</v>
      </c>
      <c r="O368">
        <v>1</v>
      </c>
      <c r="P368">
        <v>29</v>
      </c>
      <c r="Q368" s="183" t="str">
        <f t="shared" si="16"/>
        <v>SDH300129</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10000</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0</v>
      </c>
      <c r="CS368">
        <v>0</v>
      </c>
      <c r="CT368">
        <v>0</v>
      </c>
      <c r="CU368">
        <v>0</v>
      </c>
      <c r="CV368">
        <v>0</v>
      </c>
      <c r="CW368">
        <v>0</v>
      </c>
      <c r="CX368">
        <v>0</v>
      </c>
      <c r="CY368">
        <v>0</v>
      </c>
      <c r="CZ368">
        <v>0</v>
      </c>
      <c r="DA368">
        <v>0</v>
      </c>
      <c r="DB368">
        <v>0</v>
      </c>
      <c r="DC368">
        <v>0</v>
      </c>
      <c r="DD368">
        <v>0</v>
      </c>
      <c r="DE368">
        <v>0</v>
      </c>
      <c r="DF368">
        <v>0</v>
      </c>
      <c r="DG368">
        <v>0</v>
      </c>
      <c r="DH368">
        <v>0</v>
      </c>
      <c r="DI368">
        <v>0</v>
      </c>
      <c r="DJ368">
        <v>0</v>
      </c>
      <c r="DK368">
        <v>0</v>
      </c>
      <c r="DL368">
        <v>0</v>
      </c>
      <c r="DM368">
        <v>0</v>
      </c>
      <c r="DN368">
        <v>0</v>
      </c>
      <c r="DO368">
        <v>0</v>
      </c>
      <c r="DP368">
        <v>0</v>
      </c>
      <c r="DQ368">
        <v>0</v>
      </c>
      <c r="DR368">
        <v>0</v>
      </c>
      <c r="DS368">
        <v>0</v>
      </c>
      <c r="DT368">
        <v>0</v>
      </c>
      <c r="DU368">
        <v>0</v>
      </c>
      <c r="DV368">
        <v>0</v>
      </c>
      <c r="DW368">
        <v>0</v>
      </c>
      <c r="DX368">
        <v>0</v>
      </c>
      <c r="DY368" s="131"/>
      <c r="DZ368" s="340"/>
      <c r="EA368" t="s">
        <v>1025</v>
      </c>
      <c r="EB368">
        <v>1</v>
      </c>
      <c r="EC368">
        <v>29</v>
      </c>
      <c r="ED368" s="183" t="str">
        <f t="shared" si="17"/>
        <v>SDH300129</v>
      </c>
      <c r="EE368">
        <v>10000</v>
      </c>
      <c r="EF368">
        <v>10000</v>
      </c>
      <c r="EG368">
        <v>10000</v>
      </c>
      <c r="EH368">
        <v>10000</v>
      </c>
      <c r="EI368">
        <v>10000</v>
      </c>
      <c r="EJ368">
        <v>10000</v>
      </c>
      <c r="EK368">
        <v>10000</v>
      </c>
      <c r="EL368">
        <v>10000</v>
      </c>
      <c r="EM368">
        <v>10000</v>
      </c>
      <c r="EN368">
        <v>10000</v>
      </c>
      <c r="EO368">
        <v>10000</v>
      </c>
      <c r="EP368">
        <v>10000</v>
      </c>
      <c r="EQ368">
        <v>10000</v>
      </c>
      <c r="ER368">
        <v>10000</v>
      </c>
      <c r="ES368">
        <v>10000</v>
      </c>
      <c r="ET368">
        <v>10000</v>
      </c>
      <c r="EU368">
        <v>10000</v>
      </c>
      <c r="EV368">
        <v>10000</v>
      </c>
      <c r="EW368">
        <v>10000</v>
      </c>
      <c r="EX368">
        <v>10000</v>
      </c>
      <c r="EY368">
        <v>10000</v>
      </c>
      <c r="EZ368">
        <v>10000</v>
      </c>
      <c r="FA368">
        <v>10000</v>
      </c>
      <c r="FB368">
        <v>10000</v>
      </c>
      <c r="FC368">
        <v>10000</v>
      </c>
      <c r="FD368">
        <v>10000</v>
      </c>
      <c r="FE368">
        <v>10000</v>
      </c>
      <c r="FF368">
        <v>10000</v>
      </c>
      <c r="FG368">
        <v>10000</v>
      </c>
      <c r="FH368">
        <v>10000</v>
      </c>
      <c r="FI368">
        <v>10000</v>
      </c>
      <c r="FJ368">
        <v>10000</v>
      </c>
      <c r="FK368">
        <v>10000</v>
      </c>
      <c r="FL368">
        <v>10000</v>
      </c>
      <c r="FM368">
        <v>10000</v>
      </c>
      <c r="FN368">
        <v>10000</v>
      </c>
      <c r="FO368">
        <v>10000</v>
      </c>
      <c r="FP368">
        <v>10000</v>
      </c>
      <c r="FQ368">
        <v>10000</v>
      </c>
      <c r="FR368">
        <v>10000</v>
      </c>
      <c r="FS368">
        <v>10000</v>
      </c>
      <c r="FT368">
        <v>10000</v>
      </c>
      <c r="FU368">
        <v>10000</v>
      </c>
      <c r="FV368">
        <v>10000</v>
      </c>
      <c r="FW368">
        <v>10000</v>
      </c>
      <c r="FX368">
        <v>0</v>
      </c>
      <c r="FY368">
        <v>0</v>
      </c>
      <c r="FZ368">
        <v>0</v>
      </c>
      <c r="GA368">
        <v>0</v>
      </c>
      <c r="GB368">
        <v>0</v>
      </c>
      <c r="GC368">
        <v>0</v>
      </c>
      <c r="GD368">
        <v>0</v>
      </c>
      <c r="GE368">
        <v>0</v>
      </c>
      <c r="GF368">
        <v>0</v>
      </c>
      <c r="GG368">
        <v>0</v>
      </c>
      <c r="GH368">
        <v>0</v>
      </c>
      <c r="GI368">
        <v>0</v>
      </c>
      <c r="GJ368">
        <v>0</v>
      </c>
      <c r="GK368">
        <v>0</v>
      </c>
      <c r="GL368">
        <v>0</v>
      </c>
      <c r="GM368">
        <v>0</v>
      </c>
      <c r="GN368">
        <v>0</v>
      </c>
      <c r="GO368">
        <v>0</v>
      </c>
      <c r="GP368">
        <v>0</v>
      </c>
      <c r="GQ368">
        <v>0</v>
      </c>
      <c r="GR368">
        <v>0</v>
      </c>
      <c r="GS368">
        <v>0</v>
      </c>
      <c r="GT368">
        <v>0</v>
      </c>
      <c r="GU368">
        <v>0</v>
      </c>
      <c r="GV368">
        <v>0</v>
      </c>
      <c r="GW368">
        <v>0</v>
      </c>
      <c r="GX368">
        <v>0</v>
      </c>
      <c r="GY368">
        <v>0</v>
      </c>
      <c r="GZ368">
        <v>0</v>
      </c>
      <c r="HA368">
        <v>0</v>
      </c>
      <c r="HB368">
        <v>0</v>
      </c>
      <c r="HC368">
        <v>0</v>
      </c>
      <c r="HD368">
        <v>0</v>
      </c>
      <c r="HE368">
        <v>0</v>
      </c>
      <c r="HF368">
        <v>0</v>
      </c>
      <c r="HG368">
        <v>0</v>
      </c>
      <c r="HH368">
        <v>0</v>
      </c>
      <c r="HI368">
        <v>0</v>
      </c>
      <c r="HJ368">
        <v>0</v>
      </c>
      <c r="HK368">
        <v>0</v>
      </c>
      <c r="HL368">
        <v>0</v>
      </c>
      <c r="HM368">
        <v>0</v>
      </c>
      <c r="HN368">
        <v>0</v>
      </c>
      <c r="HO368">
        <v>0</v>
      </c>
      <c r="HP368">
        <v>0</v>
      </c>
      <c r="HQ368">
        <v>0</v>
      </c>
      <c r="HR368">
        <v>0</v>
      </c>
      <c r="HS368">
        <v>0</v>
      </c>
      <c r="HT368">
        <v>0</v>
      </c>
      <c r="HU368">
        <v>0</v>
      </c>
      <c r="HV368">
        <v>0</v>
      </c>
      <c r="HW368">
        <v>0</v>
      </c>
      <c r="HX368">
        <v>0</v>
      </c>
      <c r="HY368">
        <v>0</v>
      </c>
      <c r="HZ368">
        <v>0</v>
      </c>
      <c r="IA368">
        <v>0</v>
      </c>
      <c r="IB368">
        <v>0</v>
      </c>
      <c r="IC368">
        <v>0</v>
      </c>
      <c r="ID368">
        <v>0</v>
      </c>
      <c r="IE368">
        <v>0</v>
      </c>
      <c r="IF368">
        <v>0</v>
      </c>
      <c r="IG368">
        <v>0</v>
      </c>
      <c r="IH368">
        <v>0</v>
      </c>
      <c r="II368">
        <v>0</v>
      </c>
      <c r="IJ368">
        <v>0</v>
      </c>
      <c r="IK368">
        <v>0</v>
      </c>
    </row>
    <row r="369" spans="1:245" hidden="1">
      <c r="A369" s="340"/>
      <c r="B369" t="s">
        <v>1025</v>
      </c>
      <c r="F369">
        <v>1</v>
      </c>
      <c r="H369">
        <v>30</v>
      </c>
      <c r="J369" t="str">
        <f t="shared" si="15"/>
        <v>SDH300130</v>
      </c>
      <c r="K369">
        <v>305</v>
      </c>
      <c r="M369" s="340"/>
      <c r="N369" t="s">
        <v>1025</v>
      </c>
      <c r="O369">
        <v>1</v>
      </c>
      <c r="P369">
        <v>30</v>
      </c>
      <c r="Q369" s="183" t="str">
        <f t="shared" si="16"/>
        <v>SDH300130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10000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0</v>
      </c>
      <c r="DS369">
        <v>0</v>
      </c>
      <c r="DT369">
        <v>0</v>
      </c>
      <c r="DU369">
        <v>0</v>
      </c>
      <c r="DV369">
        <v>0</v>
      </c>
      <c r="DW369">
        <v>0</v>
      </c>
      <c r="DX369">
        <v>0</v>
      </c>
      <c r="DY369" s="131"/>
      <c r="DZ369" s="340"/>
      <c r="EA369" t="s">
        <v>1025</v>
      </c>
      <c r="EB369">
        <v>1</v>
      </c>
      <c r="EC369">
        <v>30</v>
      </c>
      <c r="ED369" s="183" t="str">
        <f t="shared" si="17"/>
        <v>SDH300130</v>
      </c>
      <c r="EE369">
        <v>10000</v>
      </c>
      <c r="EF369">
        <v>10000</v>
      </c>
      <c r="EG369">
        <v>10000</v>
      </c>
      <c r="EH369">
        <v>10000</v>
      </c>
      <c r="EI369">
        <v>10000</v>
      </c>
      <c r="EJ369">
        <v>10000</v>
      </c>
      <c r="EK369">
        <v>10000</v>
      </c>
      <c r="EL369">
        <v>10000</v>
      </c>
      <c r="EM369">
        <v>10000</v>
      </c>
      <c r="EN369">
        <v>10000</v>
      </c>
      <c r="EO369">
        <v>10000</v>
      </c>
      <c r="EP369">
        <v>10000</v>
      </c>
      <c r="EQ369">
        <v>10000</v>
      </c>
      <c r="ER369">
        <v>10000</v>
      </c>
      <c r="ES369">
        <v>10000</v>
      </c>
      <c r="ET369">
        <v>10000</v>
      </c>
      <c r="EU369">
        <v>10000</v>
      </c>
      <c r="EV369">
        <v>10000</v>
      </c>
      <c r="EW369">
        <v>10000</v>
      </c>
      <c r="EX369">
        <v>10000</v>
      </c>
      <c r="EY369">
        <v>10000</v>
      </c>
      <c r="EZ369">
        <v>10000</v>
      </c>
      <c r="FA369">
        <v>10000</v>
      </c>
      <c r="FB369">
        <v>10000</v>
      </c>
      <c r="FC369">
        <v>10000</v>
      </c>
      <c r="FD369">
        <v>10000</v>
      </c>
      <c r="FE369">
        <v>10000</v>
      </c>
      <c r="FF369">
        <v>10000</v>
      </c>
      <c r="FG369">
        <v>10000</v>
      </c>
      <c r="FH369">
        <v>10000</v>
      </c>
      <c r="FI369">
        <v>10000</v>
      </c>
      <c r="FJ369">
        <v>10000</v>
      </c>
      <c r="FK369">
        <v>10000</v>
      </c>
      <c r="FL369">
        <v>10000</v>
      </c>
      <c r="FM369">
        <v>10000</v>
      </c>
      <c r="FN369">
        <v>10000</v>
      </c>
      <c r="FO369">
        <v>10000</v>
      </c>
      <c r="FP369">
        <v>10000</v>
      </c>
      <c r="FQ369">
        <v>10000</v>
      </c>
      <c r="FR369">
        <v>10000</v>
      </c>
      <c r="FS369">
        <v>10000</v>
      </c>
      <c r="FT369">
        <v>10000</v>
      </c>
      <c r="FU369">
        <v>10000</v>
      </c>
      <c r="FV369">
        <v>10000</v>
      </c>
      <c r="FW369">
        <v>10000</v>
      </c>
      <c r="FX369">
        <v>0</v>
      </c>
      <c r="FY369">
        <v>0</v>
      </c>
      <c r="FZ369">
        <v>0</v>
      </c>
      <c r="GA369">
        <v>0</v>
      </c>
      <c r="GB369">
        <v>0</v>
      </c>
      <c r="GC369">
        <v>0</v>
      </c>
      <c r="GD369">
        <v>0</v>
      </c>
      <c r="GE369">
        <v>0</v>
      </c>
      <c r="GF369">
        <v>0</v>
      </c>
      <c r="GG369">
        <v>0</v>
      </c>
      <c r="GH369">
        <v>0</v>
      </c>
      <c r="GI369">
        <v>0</v>
      </c>
      <c r="GJ369">
        <v>0</v>
      </c>
      <c r="GK369">
        <v>0</v>
      </c>
      <c r="GL369">
        <v>0</v>
      </c>
      <c r="GM369">
        <v>0</v>
      </c>
      <c r="GN369">
        <v>0</v>
      </c>
      <c r="GO369">
        <v>0</v>
      </c>
      <c r="GP369">
        <v>0</v>
      </c>
      <c r="GQ369">
        <v>0</v>
      </c>
      <c r="GR369">
        <v>0</v>
      </c>
      <c r="GS369">
        <v>0</v>
      </c>
      <c r="GT369">
        <v>0</v>
      </c>
      <c r="GU369">
        <v>0</v>
      </c>
      <c r="GV369">
        <v>0</v>
      </c>
      <c r="GW369">
        <v>0</v>
      </c>
      <c r="GX369">
        <v>0</v>
      </c>
      <c r="GY369">
        <v>0</v>
      </c>
      <c r="GZ369">
        <v>0</v>
      </c>
      <c r="HA369">
        <v>0</v>
      </c>
      <c r="HB369">
        <v>0</v>
      </c>
      <c r="HC369">
        <v>0</v>
      </c>
      <c r="HD369">
        <v>0</v>
      </c>
      <c r="HE369">
        <v>0</v>
      </c>
      <c r="HF369">
        <v>0</v>
      </c>
      <c r="HG369">
        <v>0</v>
      </c>
      <c r="HH369">
        <v>0</v>
      </c>
      <c r="HI369">
        <v>0</v>
      </c>
      <c r="HJ369">
        <v>0</v>
      </c>
      <c r="HK369">
        <v>0</v>
      </c>
      <c r="HL369">
        <v>0</v>
      </c>
      <c r="HM369">
        <v>0</v>
      </c>
      <c r="HN369">
        <v>0</v>
      </c>
      <c r="HO369">
        <v>0</v>
      </c>
      <c r="HP369">
        <v>0</v>
      </c>
      <c r="HQ369">
        <v>0</v>
      </c>
      <c r="HR369">
        <v>0</v>
      </c>
      <c r="HS369">
        <v>0</v>
      </c>
      <c r="HT369">
        <v>0</v>
      </c>
      <c r="HU369">
        <v>0</v>
      </c>
      <c r="HV369">
        <v>0</v>
      </c>
      <c r="HW369">
        <v>0</v>
      </c>
      <c r="HX369">
        <v>0</v>
      </c>
      <c r="HY369">
        <v>0</v>
      </c>
      <c r="HZ369">
        <v>0</v>
      </c>
      <c r="IA369">
        <v>0</v>
      </c>
      <c r="IB369">
        <v>0</v>
      </c>
      <c r="IC369">
        <v>0</v>
      </c>
      <c r="ID369">
        <v>0</v>
      </c>
      <c r="IE369">
        <v>0</v>
      </c>
      <c r="IF369">
        <v>0</v>
      </c>
      <c r="IG369">
        <v>0</v>
      </c>
      <c r="IH369">
        <v>0</v>
      </c>
      <c r="II369">
        <v>0</v>
      </c>
      <c r="IJ369">
        <v>0</v>
      </c>
      <c r="IK369">
        <v>0</v>
      </c>
    </row>
    <row r="370" spans="1:245" hidden="1">
      <c r="A370" s="340"/>
      <c r="B370" t="s">
        <v>1025</v>
      </c>
      <c r="F370">
        <v>1</v>
      </c>
      <c r="H370">
        <v>31</v>
      </c>
      <c r="J370" t="str">
        <f t="shared" si="15"/>
        <v>SDH300131</v>
      </c>
      <c r="K370">
        <v>310</v>
      </c>
      <c r="M370" s="340"/>
      <c r="N370" t="s">
        <v>1025</v>
      </c>
      <c r="O370">
        <v>1</v>
      </c>
      <c r="P370">
        <v>31</v>
      </c>
      <c r="Q370" s="183" t="str">
        <f t="shared" si="16"/>
        <v>SDH300131</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10000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0</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0</v>
      </c>
      <c r="DL370">
        <v>0</v>
      </c>
      <c r="DM370">
        <v>0</v>
      </c>
      <c r="DN370">
        <v>0</v>
      </c>
      <c r="DO370">
        <v>0</v>
      </c>
      <c r="DP370">
        <v>0</v>
      </c>
      <c r="DQ370">
        <v>0</v>
      </c>
      <c r="DR370">
        <v>0</v>
      </c>
      <c r="DS370">
        <v>0</v>
      </c>
      <c r="DT370">
        <v>0</v>
      </c>
      <c r="DU370">
        <v>0</v>
      </c>
      <c r="DV370">
        <v>0</v>
      </c>
      <c r="DW370">
        <v>0</v>
      </c>
      <c r="DX370">
        <v>0</v>
      </c>
      <c r="DY370" s="131"/>
      <c r="DZ370" s="340"/>
      <c r="EA370" t="s">
        <v>1025</v>
      </c>
      <c r="EB370">
        <v>1</v>
      </c>
      <c r="EC370">
        <v>31</v>
      </c>
      <c r="ED370" s="183" t="str">
        <f t="shared" si="17"/>
        <v>SDH300131</v>
      </c>
      <c r="EE370">
        <v>10000</v>
      </c>
      <c r="EF370">
        <v>10000</v>
      </c>
      <c r="EG370">
        <v>10000</v>
      </c>
      <c r="EH370">
        <v>10000</v>
      </c>
      <c r="EI370">
        <v>10000</v>
      </c>
      <c r="EJ370">
        <v>10000</v>
      </c>
      <c r="EK370">
        <v>10000</v>
      </c>
      <c r="EL370">
        <v>10000</v>
      </c>
      <c r="EM370">
        <v>10000</v>
      </c>
      <c r="EN370">
        <v>10000</v>
      </c>
      <c r="EO370">
        <v>10000</v>
      </c>
      <c r="EP370">
        <v>10000</v>
      </c>
      <c r="EQ370">
        <v>10000</v>
      </c>
      <c r="ER370">
        <v>10000</v>
      </c>
      <c r="ES370">
        <v>10000</v>
      </c>
      <c r="ET370">
        <v>10000</v>
      </c>
      <c r="EU370">
        <v>10000</v>
      </c>
      <c r="EV370">
        <v>10000</v>
      </c>
      <c r="EW370">
        <v>10000</v>
      </c>
      <c r="EX370">
        <v>10000</v>
      </c>
      <c r="EY370">
        <v>10000</v>
      </c>
      <c r="EZ370">
        <v>10000</v>
      </c>
      <c r="FA370">
        <v>10000</v>
      </c>
      <c r="FB370">
        <v>10000</v>
      </c>
      <c r="FC370">
        <v>10000</v>
      </c>
      <c r="FD370">
        <v>10000</v>
      </c>
      <c r="FE370">
        <v>10000</v>
      </c>
      <c r="FF370">
        <v>10000</v>
      </c>
      <c r="FG370">
        <v>10000</v>
      </c>
      <c r="FH370">
        <v>10000</v>
      </c>
      <c r="FI370">
        <v>10000</v>
      </c>
      <c r="FJ370">
        <v>10000</v>
      </c>
      <c r="FK370">
        <v>10000</v>
      </c>
      <c r="FL370">
        <v>10000</v>
      </c>
      <c r="FM370">
        <v>10000</v>
      </c>
      <c r="FN370">
        <v>10000</v>
      </c>
      <c r="FO370">
        <v>10000</v>
      </c>
      <c r="FP370">
        <v>10000</v>
      </c>
      <c r="FQ370">
        <v>10000</v>
      </c>
      <c r="FR370">
        <v>10000</v>
      </c>
      <c r="FS370">
        <v>10000</v>
      </c>
      <c r="FT370">
        <v>10000</v>
      </c>
      <c r="FU370">
        <v>10000</v>
      </c>
      <c r="FV370">
        <v>10000</v>
      </c>
      <c r="FW370">
        <v>10000</v>
      </c>
      <c r="FX370">
        <v>0</v>
      </c>
      <c r="FY370">
        <v>0</v>
      </c>
      <c r="FZ370">
        <v>0</v>
      </c>
      <c r="GA370">
        <v>0</v>
      </c>
      <c r="GB370">
        <v>0</v>
      </c>
      <c r="GC370">
        <v>0</v>
      </c>
      <c r="GD370">
        <v>0</v>
      </c>
      <c r="GE370">
        <v>0</v>
      </c>
      <c r="GF370">
        <v>0</v>
      </c>
      <c r="GG370">
        <v>0</v>
      </c>
      <c r="GH370">
        <v>0</v>
      </c>
      <c r="GI370">
        <v>0</v>
      </c>
      <c r="GJ370">
        <v>0</v>
      </c>
      <c r="GK370">
        <v>0</v>
      </c>
      <c r="GL370">
        <v>0</v>
      </c>
      <c r="GM370">
        <v>0</v>
      </c>
      <c r="GN370">
        <v>0</v>
      </c>
      <c r="GO370">
        <v>0</v>
      </c>
      <c r="GP370">
        <v>0</v>
      </c>
      <c r="GQ370">
        <v>0</v>
      </c>
      <c r="GR370">
        <v>0</v>
      </c>
      <c r="GS370">
        <v>0</v>
      </c>
      <c r="GT370">
        <v>0</v>
      </c>
      <c r="GU370">
        <v>0</v>
      </c>
      <c r="GV370">
        <v>0</v>
      </c>
      <c r="GW370">
        <v>0</v>
      </c>
      <c r="GX370">
        <v>0</v>
      </c>
      <c r="GY370">
        <v>0</v>
      </c>
      <c r="GZ370">
        <v>0</v>
      </c>
      <c r="HA370">
        <v>0</v>
      </c>
      <c r="HB370">
        <v>0</v>
      </c>
      <c r="HC370">
        <v>0</v>
      </c>
      <c r="HD370">
        <v>0</v>
      </c>
      <c r="HE370">
        <v>0</v>
      </c>
      <c r="HF370">
        <v>0</v>
      </c>
      <c r="HG370">
        <v>0</v>
      </c>
      <c r="HH370">
        <v>0</v>
      </c>
      <c r="HI370">
        <v>0</v>
      </c>
      <c r="HJ370">
        <v>0</v>
      </c>
      <c r="HK370">
        <v>0</v>
      </c>
      <c r="HL370">
        <v>0</v>
      </c>
      <c r="HM370">
        <v>0</v>
      </c>
      <c r="HN370">
        <v>0</v>
      </c>
      <c r="HO370">
        <v>0</v>
      </c>
      <c r="HP370">
        <v>0</v>
      </c>
      <c r="HQ370">
        <v>0</v>
      </c>
      <c r="HR370">
        <v>0</v>
      </c>
      <c r="HS370">
        <v>0</v>
      </c>
      <c r="HT370">
        <v>0</v>
      </c>
      <c r="HU370">
        <v>0</v>
      </c>
      <c r="HV370">
        <v>0</v>
      </c>
      <c r="HW370">
        <v>0</v>
      </c>
      <c r="HX370">
        <v>0</v>
      </c>
      <c r="HY370">
        <v>0</v>
      </c>
      <c r="HZ370">
        <v>0</v>
      </c>
      <c r="IA370">
        <v>0</v>
      </c>
      <c r="IB370">
        <v>0</v>
      </c>
      <c r="IC370">
        <v>0</v>
      </c>
      <c r="ID370">
        <v>0</v>
      </c>
      <c r="IE370">
        <v>0</v>
      </c>
      <c r="IF370">
        <v>0</v>
      </c>
      <c r="IG370">
        <v>0</v>
      </c>
      <c r="IH370">
        <v>0</v>
      </c>
      <c r="II370">
        <v>0</v>
      </c>
      <c r="IJ370">
        <v>0</v>
      </c>
      <c r="IK370">
        <v>0</v>
      </c>
    </row>
    <row r="371" spans="1:245" hidden="1">
      <c r="A371" s="340"/>
      <c r="B371" t="s">
        <v>1025</v>
      </c>
      <c r="F371">
        <v>1</v>
      </c>
      <c r="H371">
        <v>32</v>
      </c>
      <c r="J371" t="str">
        <f t="shared" si="15"/>
        <v>SDH300132</v>
      </c>
      <c r="K371">
        <v>320</v>
      </c>
      <c r="M371" s="340"/>
      <c r="N371" t="s">
        <v>1025</v>
      </c>
      <c r="O371">
        <v>1</v>
      </c>
      <c r="P371">
        <v>32</v>
      </c>
      <c r="Q371" s="183" t="str">
        <f t="shared" si="16"/>
        <v>SDH300132</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10176</v>
      </c>
      <c r="BK371">
        <v>0</v>
      </c>
      <c r="BL371">
        <v>0</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H371">
        <v>0</v>
      </c>
      <c r="CI371">
        <v>0</v>
      </c>
      <c r="CJ371">
        <v>0</v>
      </c>
      <c r="CK371">
        <v>0</v>
      </c>
      <c r="CL371">
        <v>0</v>
      </c>
      <c r="CM371">
        <v>0</v>
      </c>
      <c r="CN371">
        <v>0</v>
      </c>
      <c r="CO371">
        <v>0</v>
      </c>
      <c r="CP371">
        <v>0</v>
      </c>
      <c r="CQ371">
        <v>0</v>
      </c>
      <c r="CR371">
        <v>0</v>
      </c>
      <c r="CS371">
        <v>0</v>
      </c>
      <c r="CT371">
        <v>0</v>
      </c>
      <c r="CU371">
        <v>0</v>
      </c>
      <c r="CV371">
        <v>0</v>
      </c>
      <c r="CW371">
        <v>0</v>
      </c>
      <c r="CX371">
        <v>0</v>
      </c>
      <c r="CY371">
        <v>0</v>
      </c>
      <c r="CZ371">
        <v>0</v>
      </c>
      <c r="DA371">
        <v>0</v>
      </c>
      <c r="DB371">
        <v>0</v>
      </c>
      <c r="DC371">
        <v>0</v>
      </c>
      <c r="DD371">
        <v>0</v>
      </c>
      <c r="DE371">
        <v>0</v>
      </c>
      <c r="DF371">
        <v>0</v>
      </c>
      <c r="DG371">
        <v>0</v>
      </c>
      <c r="DH371">
        <v>0</v>
      </c>
      <c r="DI371">
        <v>0</v>
      </c>
      <c r="DJ371">
        <v>0</v>
      </c>
      <c r="DK371">
        <v>0</v>
      </c>
      <c r="DL371">
        <v>0</v>
      </c>
      <c r="DM371">
        <v>0</v>
      </c>
      <c r="DN371">
        <v>0</v>
      </c>
      <c r="DO371">
        <v>0</v>
      </c>
      <c r="DP371">
        <v>0</v>
      </c>
      <c r="DQ371">
        <v>0</v>
      </c>
      <c r="DR371">
        <v>0</v>
      </c>
      <c r="DS371">
        <v>0</v>
      </c>
      <c r="DT371">
        <v>0</v>
      </c>
      <c r="DU371">
        <v>0</v>
      </c>
      <c r="DV371">
        <v>0</v>
      </c>
      <c r="DW371">
        <v>0</v>
      </c>
      <c r="DX371">
        <v>0</v>
      </c>
      <c r="DY371" s="131"/>
      <c r="DZ371" s="340"/>
      <c r="EA371" t="s">
        <v>1025</v>
      </c>
      <c r="EB371">
        <v>1</v>
      </c>
      <c r="EC371">
        <v>32</v>
      </c>
      <c r="ED371" s="183" t="str">
        <f t="shared" si="17"/>
        <v>SDH300132</v>
      </c>
      <c r="EE371">
        <v>10000</v>
      </c>
      <c r="EF371">
        <v>10000</v>
      </c>
      <c r="EG371">
        <v>10000</v>
      </c>
      <c r="EH371">
        <v>10000</v>
      </c>
      <c r="EI371">
        <v>10000</v>
      </c>
      <c r="EJ371">
        <v>10000</v>
      </c>
      <c r="EK371">
        <v>10000</v>
      </c>
      <c r="EL371">
        <v>10000</v>
      </c>
      <c r="EM371">
        <v>10000</v>
      </c>
      <c r="EN371">
        <v>10000</v>
      </c>
      <c r="EO371">
        <v>10000</v>
      </c>
      <c r="EP371">
        <v>10000</v>
      </c>
      <c r="EQ371">
        <v>10000</v>
      </c>
      <c r="ER371">
        <v>10000</v>
      </c>
      <c r="ES371">
        <v>10000</v>
      </c>
      <c r="ET371">
        <v>10000</v>
      </c>
      <c r="EU371">
        <v>10000</v>
      </c>
      <c r="EV371">
        <v>10000</v>
      </c>
      <c r="EW371">
        <v>10000</v>
      </c>
      <c r="EX371">
        <v>10000</v>
      </c>
      <c r="EY371">
        <v>10000</v>
      </c>
      <c r="EZ371">
        <v>10000</v>
      </c>
      <c r="FA371">
        <v>10000</v>
      </c>
      <c r="FB371">
        <v>10000</v>
      </c>
      <c r="FC371">
        <v>10000</v>
      </c>
      <c r="FD371">
        <v>10000</v>
      </c>
      <c r="FE371">
        <v>10000</v>
      </c>
      <c r="FF371">
        <v>10000</v>
      </c>
      <c r="FG371">
        <v>10000</v>
      </c>
      <c r="FH371">
        <v>10176</v>
      </c>
      <c r="FI371">
        <v>10176</v>
      </c>
      <c r="FJ371">
        <v>10176</v>
      </c>
      <c r="FK371">
        <v>10176</v>
      </c>
      <c r="FL371">
        <v>10176</v>
      </c>
      <c r="FM371">
        <v>10176</v>
      </c>
      <c r="FN371">
        <v>10176</v>
      </c>
      <c r="FO371">
        <v>10176</v>
      </c>
      <c r="FP371">
        <v>10176</v>
      </c>
      <c r="FQ371">
        <v>10176</v>
      </c>
      <c r="FR371">
        <v>10176</v>
      </c>
      <c r="FS371">
        <v>10176</v>
      </c>
      <c r="FT371">
        <v>10176</v>
      </c>
      <c r="FU371">
        <v>10176</v>
      </c>
      <c r="FV371">
        <v>10176</v>
      </c>
      <c r="FW371">
        <v>10176</v>
      </c>
      <c r="FX371">
        <v>0</v>
      </c>
      <c r="FY371">
        <v>0</v>
      </c>
      <c r="FZ371">
        <v>0</v>
      </c>
      <c r="GA371">
        <v>0</v>
      </c>
      <c r="GB371">
        <v>0</v>
      </c>
      <c r="GC371">
        <v>0</v>
      </c>
      <c r="GD371">
        <v>0</v>
      </c>
      <c r="GE371">
        <v>0</v>
      </c>
      <c r="GF371">
        <v>0</v>
      </c>
      <c r="GG371">
        <v>0</v>
      </c>
      <c r="GH371">
        <v>0</v>
      </c>
      <c r="GI371">
        <v>0</v>
      </c>
      <c r="GJ371">
        <v>0</v>
      </c>
      <c r="GK371">
        <v>0</v>
      </c>
      <c r="GL371">
        <v>0</v>
      </c>
      <c r="GM371">
        <v>0</v>
      </c>
      <c r="GN371">
        <v>0</v>
      </c>
      <c r="GO371">
        <v>0</v>
      </c>
      <c r="GP371">
        <v>0</v>
      </c>
      <c r="GQ371">
        <v>0</v>
      </c>
      <c r="GR371">
        <v>0</v>
      </c>
      <c r="GS371">
        <v>0</v>
      </c>
      <c r="GT371">
        <v>0</v>
      </c>
      <c r="GU371">
        <v>0</v>
      </c>
      <c r="GV371">
        <v>0</v>
      </c>
      <c r="GW371">
        <v>0</v>
      </c>
      <c r="GX371">
        <v>0</v>
      </c>
      <c r="GY371">
        <v>0</v>
      </c>
      <c r="GZ371">
        <v>0</v>
      </c>
      <c r="HA371">
        <v>0</v>
      </c>
      <c r="HB371">
        <v>0</v>
      </c>
      <c r="HC371">
        <v>0</v>
      </c>
      <c r="HD371">
        <v>0</v>
      </c>
      <c r="HE371">
        <v>0</v>
      </c>
      <c r="HF371">
        <v>0</v>
      </c>
      <c r="HG371">
        <v>0</v>
      </c>
      <c r="HH371">
        <v>0</v>
      </c>
      <c r="HI371">
        <v>0</v>
      </c>
      <c r="HJ371">
        <v>0</v>
      </c>
      <c r="HK371">
        <v>0</v>
      </c>
      <c r="HL371">
        <v>0</v>
      </c>
      <c r="HM371">
        <v>0</v>
      </c>
      <c r="HN371">
        <v>0</v>
      </c>
      <c r="HO371">
        <v>0</v>
      </c>
      <c r="HP371">
        <v>0</v>
      </c>
      <c r="HQ371">
        <v>0</v>
      </c>
      <c r="HR371">
        <v>0</v>
      </c>
      <c r="HS371">
        <v>0</v>
      </c>
      <c r="HT371">
        <v>0</v>
      </c>
      <c r="HU371">
        <v>0</v>
      </c>
      <c r="HV371">
        <v>0</v>
      </c>
      <c r="HW371">
        <v>0</v>
      </c>
      <c r="HX371">
        <v>0</v>
      </c>
      <c r="HY371">
        <v>0</v>
      </c>
      <c r="HZ371">
        <v>0</v>
      </c>
      <c r="IA371">
        <v>0</v>
      </c>
      <c r="IB371">
        <v>0</v>
      </c>
      <c r="IC371">
        <v>0</v>
      </c>
      <c r="ID371">
        <v>0</v>
      </c>
      <c r="IE371">
        <v>0</v>
      </c>
      <c r="IF371">
        <v>0</v>
      </c>
      <c r="IG371">
        <v>0</v>
      </c>
      <c r="IH371">
        <v>0</v>
      </c>
      <c r="II371">
        <v>0</v>
      </c>
      <c r="IJ371">
        <v>0</v>
      </c>
      <c r="IK371">
        <v>0</v>
      </c>
    </row>
    <row r="372" spans="1:245" hidden="1">
      <c r="A372" s="340"/>
      <c r="B372" t="s">
        <v>1025</v>
      </c>
      <c r="F372">
        <v>1</v>
      </c>
      <c r="H372">
        <v>33</v>
      </c>
      <c r="J372" t="str">
        <f t="shared" si="15"/>
        <v>SDH300133</v>
      </c>
      <c r="K372">
        <v>330</v>
      </c>
      <c r="M372" s="340"/>
      <c r="N372" t="s">
        <v>1025</v>
      </c>
      <c r="O372">
        <v>1</v>
      </c>
      <c r="P372">
        <v>33</v>
      </c>
      <c r="Q372" s="183" t="str">
        <f t="shared" si="16"/>
        <v>SDH300133</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10494.000000000002</v>
      </c>
      <c r="BK372">
        <v>0</v>
      </c>
      <c r="BL372">
        <v>0</v>
      </c>
      <c r="BM372">
        <v>0</v>
      </c>
      <c r="BN372">
        <v>0</v>
      </c>
      <c r="BO372">
        <v>0</v>
      </c>
      <c r="BP372">
        <v>0</v>
      </c>
      <c r="BQ372">
        <v>0</v>
      </c>
      <c r="BR372">
        <v>0</v>
      </c>
      <c r="BS372">
        <v>0</v>
      </c>
      <c r="BT372">
        <v>0</v>
      </c>
      <c r="BU372">
        <v>0</v>
      </c>
      <c r="BV372">
        <v>0</v>
      </c>
      <c r="BW372">
        <v>0</v>
      </c>
      <c r="BX372">
        <v>0</v>
      </c>
      <c r="BY372">
        <v>0</v>
      </c>
      <c r="BZ372">
        <v>0</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v>0</v>
      </c>
      <c r="CY372">
        <v>0</v>
      </c>
      <c r="CZ372">
        <v>0</v>
      </c>
      <c r="DA372">
        <v>0</v>
      </c>
      <c r="DB372">
        <v>0</v>
      </c>
      <c r="DC372">
        <v>0</v>
      </c>
      <c r="DD372">
        <v>0</v>
      </c>
      <c r="DE372">
        <v>0</v>
      </c>
      <c r="DF372">
        <v>0</v>
      </c>
      <c r="DG372">
        <v>0</v>
      </c>
      <c r="DH372">
        <v>0</v>
      </c>
      <c r="DI372">
        <v>0</v>
      </c>
      <c r="DJ372">
        <v>0</v>
      </c>
      <c r="DK372">
        <v>0</v>
      </c>
      <c r="DL372">
        <v>0</v>
      </c>
      <c r="DM372">
        <v>0</v>
      </c>
      <c r="DN372">
        <v>0</v>
      </c>
      <c r="DO372">
        <v>0</v>
      </c>
      <c r="DP372">
        <v>0</v>
      </c>
      <c r="DQ372">
        <v>0</v>
      </c>
      <c r="DR372">
        <v>0</v>
      </c>
      <c r="DS372">
        <v>0</v>
      </c>
      <c r="DT372">
        <v>0</v>
      </c>
      <c r="DU372">
        <v>0</v>
      </c>
      <c r="DV372">
        <v>0</v>
      </c>
      <c r="DW372">
        <v>0</v>
      </c>
      <c r="DX372">
        <v>0</v>
      </c>
      <c r="DY372" s="131"/>
      <c r="DZ372" s="340"/>
      <c r="EA372" t="s">
        <v>1025</v>
      </c>
      <c r="EB372">
        <v>1</v>
      </c>
      <c r="EC372">
        <v>33</v>
      </c>
      <c r="ED372" s="183" t="str">
        <f t="shared" si="17"/>
        <v>SDH300133</v>
      </c>
      <c r="EE372">
        <v>10000</v>
      </c>
      <c r="EF372">
        <v>10000</v>
      </c>
      <c r="EG372">
        <v>10000</v>
      </c>
      <c r="EH372">
        <v>10000</v>
      </c>
      <c r="EI372">
        <v>10000</v>
      </c>
      <c r="EJ372">
        <v>10000</v>
      </c>
      <c r="EK372">
        <v>10000</v>
      </c>
      <c r="EL372">
        <v>10000</v>
      </c>
      <c r="EM372">
        <v>10000</v>
      </c>
      <c r="EN372">
        <v>10000</v>
      </c>
      <c r="EO372">
        <v>10000</v>
      </c>
      <c r="EP372">
        <v>10000</v>
      </c>
      <c r="EQ372">
        <v>10000</v>
      </c>
      <c r="ER372">
        <v>10000</v>
      </c>
      <c r="ES372">
        <v>10000</v>
      </c>
      <c r="ET372">
        <v>10000</v>
      </c>
      <c r="EU372">
        <v>10000</v>
      </c>
      <c r="EV372">
        <v>10000</v>
      </c>
      <c r="EW372">
        <v>10000</v>
      </c>
      <c r="EX372">
        <v>10000</v>
      </c>
      <c r="EY372">
        <v>10000</v>
      </c>
      <c r="EZ372">
        <v>10000</v>
      </c>
      <c r="FA372">
        <v>10000</v>
      </c>
      <c r="FB372">
        <v>10000</v>
      </c>
      <c r="FC372">
        <v>10000</v>
      </c>
      <c r="FD372">
        <v>10000</v>
      </c>
      <c r="FE372">
        <v>10000</v>
      </c>
      <c r="FF372">
        <v>10000</v>
      </c>
      <c r="FG372">
        <v>10144.200000000001</v>
      </c>
      <c r="FH372">
        <v>10494</v>
      </c>
      <c r="FI372">
        <v>10494</v>
      </c>
      <c r="FJ372">
        <v>10494</v>
      </c>
      <c r="FK372">
        <v>10494</v>
      </c>
      <c r="FL372">
        <v>10494</v>
      </c>
      <c r="FM372">
        <v>10494</v>
      </c>
      <c r="FN372">
        <v>10494</v>
      </c>
      <c r="FO372">
        <v>10494</v>
      </c>
      <c r="FP372">
        <v>10494</v>
      </c>
      <c r="FQ372">
        <v>10494</v>
      </c>
      <c r="FR372">
        <v>10494</v>
      </c>
      <c r="FS372">
        <v>10494</v>
      </c>
      <c r="FT372">
        <v>10494</v>
      </c>
      <c r="FU372">
        <v>10494</v>
      </c>
      <c r="FV372">
        <v>10494</v>
      </c>
      <c r="FW372">
        <v>10494</v>
      </c>
      <c r="FX372">
        <v>0</v>
      </c>
      <c r="FY372">
        <v>0</v>
      </c>
      <c r="FZ372">
        <v>0</v>
      </c>
      <c r="GA372">
        <v>0</v>
      </c>
      <c r="GB372">
        <v>0</v>
      </c>
      <c r="GC372">
        <v>0</v>
      </c>
      <c r="GD372">
        <v>0</v>
      </c>
      <c r="GE372">
        <v>0</v>
      </c>
      <c r="GF372">
        <v>0</v>
      </c>
      <c r="GG372">
        <v>0</v>
      </c>
      <c r="GH372">
        <v>0</v>
      </c>
      <c r="GI372">
        <v>0</v>
      </c>
      <c r="GJ372">
        <v>0</v>
      </c>
      <c r="GK372">
        <v>0</v>
      </c>
      <c r="GL372">
        <v>0</v>
      </c>
      <c r="GM372">
        <v>0</v>
      </c>
      <c r="GN372">
        <v>0</v>
      </c>
      <c r="GO372">
        <v>0</v>
      </c>
      <c r="GP372">
        <v>0</v>
      </c>
      <c r="GQ372">
        <v>0</v>
      </c>
      <c r="GR372">
        <v>0</v>
      </c>
      <c r="GS372">
        <v>0</v>
      </c>
      <c r="GT372">
        <v>0</v>
      </c>
      <c r="GU372">
        <v>0</v>
      </c>
      <c r="GV372">
        <v>0</v>
      </c>
      <c r="GW372">
        <v>0</v>
      </c>
      <c r="GX372">
        <v>0</v>
      </c>
      <c r="GY372">
        <v>0</v>
      </c>
      <c r="GZ372">
        <v>0</v>
      </c>
      <c r="HA372">
        <v>0</v>
      </c>
      <c r="HB372">
        <v>0</v>
      </c>
      <c r="HC372">
        <v>0</v>
      </c>
      <c r="HD372">
        <v>0</v>
      </c>
      <c r="HE372">
        <v>0</v>
      </c>
      <c r="HF372">
        <v>0</v>
      </c>
      <c r="HG372">
        <v>0</v>
      </c>
      <c r="HH372">
        <v>0</v>
      </c>
      <c r="HI372">
        <v>0</v>
      </c>
      <c r="HJ372">
        <v>0</v>
      </c>
      <c r="HK372">
        <v>0</v>
      </c>
      <c r="HL372">
        <v>0</v>
      </c>
      <c r="HM372">
        <v>0</v>
      </c>
      <c r="HN372">
        <v>0</v>
      </c>
      <c r="HO372">
        <v>0</v>
      </c>
      <c r="HP372">
        <v>0</v>
      </c>
      <c r="HQ372">
        <v>0</v>
      </c>
      <c r="HR372">
        <v>0</v>
      </c>
      <c r="HS372">
        <v>0</v>
      </c>
      <c r="HT372">
        <v>0</v>
      </c>
      <c r="HU372">
        <v>0</v>
      </c>
      <c r="HV372">
        <v>0</v>
      </c>
      <c r="HW372">
        <v>0</v>
      </c>
      <c r="HX372">
        <v>0</v>
      </c>
      <c r="HY372">
        <v>0</v>
      </c>
      <c r="HZ372">
        <v>0</v>
      </c>
      <c r="IA372">
        <v>0</v>
      </c>
      <c r="IB372">
        <v>0</v>
      </c>
      <c r="IC372">
        <v>0</v>
      </c>
      <c r="ID372">
        <v>0</v>
      </c>
      <c r="IE372">
        <v>0</v>
      </c>
      <c r="IF372">
        <v>0</v>
      </c>
      <c r="IG372">
        <v>0</v>
      </c>
      <c r="IH372">
        <v>0</v>
      </c>
      <c r="II372">
        <v>0</v>
      </c>
      <c r="IJ372">
        <v>0</v>
      </c>
      <c r="IK372">
        <v>0</v>
      </c>
    </row>
    <row r="373" spans="1:245" hidden="1">
      <c r="A373" s="340"/>
      <c r="B373" t="s">
        <v>1025</v>
      </c>
      <c r="F373">
        <v>1</v>
      </c>
      <c r="H373">
        <v>34</v>
      </c>
      <c r="J373" t="str">
        <f t="shared" si="15"/>
        <v>SDH300134</v>
      </c>
      <c r="K373">
        <v>345</v>
      </c>
      <c r="M373" s="340"/>
      <c r="N373" t="s">
        <v>1025</v>
      </c>
      <c r="O373">
        <v>1</v>
      </c>
      <c r="P373">
        <v>34</v>
      </c>
      <c r="Q373" s="183" t="str">
        <f t="shared" si="16"/>
        <v>SDH300134</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10971</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0</v>
      </c>
      <c r="CQ373">
        <v>0</v>
      </c>
      <c r="CR373">
        <v>0</v>
      </c>
      <c r="CS373">
        <v>0</v>
      </c>
      <c r="CT373">
        <v>0</v>
      </c>
      <c r="CU373">
        <v>0</v>
      </c>
      <c r="CV373">
        <v>0</v>
      </c>
      <c r="CW373">
        <v>0</v>
      </c>
      <c r="CX373">
        <v>0</v>
      </c>
      <c r="CY373">
        <v>0</v>
      </c>
      <c r="CZ373">
        <v>0</v>
      </c>
      <c r="DA373">
        <v>0</v>
      </c>
      <c r="DB373">
        <v>0</v>
      </c>
      <c r="DC373">
        <v>0</v>
      </c>
      <c r="DD373">
        <v>0</v>
      </c>
      <c r="DE373">
        <v>0</v>
      </c>
      <c r="DF373">
        <v>0</v>
      </c>
      <c r="DG373">
        <v>0</v>
      </c>
      <c r="DH373">
        <v>0</v>
      </c>
      <c r="DI373">
        <v>0</v>
      </c>
      <c r="DJ373">
        <v>0</v>
      </c>
      <c r="DK373">
        <v>0</v>
      </c>
      <c r="DL373">
        <v>0</v>
      </c>
      <c r="DM373">
        <v>0</v>
      </c>
      <c r="DN373">
        <v>0</v>
      </c>
      <c r="DO373">
        <v>0</v>
      </c>
      <c r="DP373">
        <v>0</v>
      </c>
      <c r="DQ373">
        <v>0</v>
      </c>
      <c r="DR373">
        <v>0</v>
      </c>
      <c r="DS373">
        <v>0</v>
      </c>
      <c r="DT373">
        <v>0</v>
      </c>
      <c r="DU373">
        <v>0</v>
      </c>
      <c r="DV373">
        <v>0</v>
      </c>
      <c r="DW373">
        <v>0</v>
      </c>
      <c r="DX373">
        <v>0</v>
      </c>
      <c r="DY373" s="131"/>
      <c r="DZ373" s="340"/>
      <c r="EA373" t="s">
        <v>1025</v>
      </c>
      <c r="EB373">
        <v>1</v>
      </c>
      <c r="EC373">
        <v>34</v>
      </c>
      <c r="ED373" s="183" t="str">
        <f t="shared" si="17"/>
        <v>SDH300134</v>
      </c>
      <c r="EE373">
        <v>10000</v>
      </c>
      <c r="EF373">
        <v>10000</v>
      </c>
      <c r="EG373">
        <v>10000</v>
      </c>
      <c r="EH373">
        <v>10000</v>
      </c>
      <c r="EI373">
        <v>10000</v>
      </c>
      <c r="EJ373">
        <v>10000</v>
      </c>
      <c r="EK373">
        <v>10000</v>
      </c>
      <c r="EL373">
        <v>10000</v>
      </c>
      <c r="EM373">
        <v>10000</v>
      </c>
      <c r="EN373">
        <v>10000</v>
      </c>
      <c r="EO373">
        <v>10000</v>
      </c>
      <c r="EP373">
        <v>10000</v>
      </c>
      <c r="EQ373">
        <v>10000</v>
      </c>
      <c r="ER373">
        <v>10000</v>
      </c>
      <c r="ES373">
        <v>10000</v>
      </c>
      <c r="ET373">
        <v>10000</v>
      </c>
      <c r="EU373">
        <v>10000</v>
      </c>
      <c r="EV373">
        <v>10000</v>
      </c>
      <c r="EW373">
        <v>10000</v>
      </c>
      <c r="EX373">
        <v>10000</v>
      </c>
      <c r="EY373">
        <v>10000</v>
      </c>
      <c r="EZ373">
        <v>10000</v>
      </c>
      <c r="FA373">
        <v>10000</v>
      </c>
      <c r="FB373">
        <v>10000</v>
      </c>
      <c r="FC373">
        <v>10000</v>
      </c>
      <c r="FD373">
        <v>10000</v>
      </c>
      <c r="FE373">
        <v>10000</v>
      </c>
      <c r="FF373">
        <v>10239.6</v>
      </c>
      <c r="FG373">
        <v>10605.3</v>
      </c>
      <c r="FH373">
        <v>10971</v>
      </c>
      <c r="FI373">
        <v>10971</v>
      </c>
      <c r="FJ373">
        <v>10971</v>
      </c>
      <c r="FK373">
        <v>10971</v>
      </c>
      <c r="FL373">
        <v>10971</v>
      </c>
      <c r="FM373">
        <v>10971</v>
      </c>
      <c r="FN373">
        <v>10971</v>
      </c>
      <c r="FO373">
        <v>10971</v>
      </c>
      <c r="FP373">
        <v>10971</v>
      </c>
      <c r="FQ373">
        <v>10971</v>
      </c>
      <c r="FR373">
        <v>10971</v>
      </c>
      <c r="FS373">
        <v>10971</v>
      </c>
      <c r="FT373">
        <v>10971</v>
      </c>
      <c r="FU373">
        <v>10971</v>
      </c>
      <c r="FV373">
        <v>10971</v>
      </c>
      <c r="FW373">
        <v>10971</v>
      </c>
      <c r="FX373">
        <v>0</v>
      </c>
      <c r="FY373">
        <v>0</v>
      </c>
      <c r="FZ373">
        <v>0</v>
      </c>
      <c r="GA373">
        <v>0</v>
      </c>
      <c r="GB373">
        <v>0</v>
      </c>
      <c r="GC373">
        <v>0</v>
      </c>
      <c r="GD373">
        <v>0</v>
      </c>
      <c r="GE373">
        <v>0</v>
      </c>
      <c r="GF373">
        <v>0</v>
      </c>
      <c r="GG373">
        <v>0</v>
      </c>
      <c r="GH373">
        <v>0</v>
      </c>
      <c r="GI373">
        <v>0</v>
      </c>
      <c r="GJ373">
        <v>0</v>
      </c>
      <c r="GK373">
        <v>0</v>
      </c>
      <c r="GL373">
        <v>0</v>
      </c>
      <c r="GM373">
        <v>0</v>
      </c>
      <c r="GN373">
        <v>0</v>
      </c>
      <c r="GO373">
        <v>0</v>
      </c>
      <c r="GP373">
        <v>0</v>
      </c>
      <c r="GQ373">
        <v>0</v>
      </c>
      <c r="GR373">
        <v>0</v>
      </c>
      <c r="GS373">
        <v>0</v>
      </c>
      <c r="GT373">
        <v>0</v>
      </c>
      <c r="GU373">
        <v>0</v>
      </c>
      <c r="GV373">
        <v>0</v>
      </c>
      <c r="GW373">
        <v>0</v>
      </c>
      <c r="GX373">
        <v>0</v>
      </c>
      <c r="GY373">
        <v>0</v>
      </c>
      <c r="GZ373">
        <v>0</v>
      </c>
      <c r="HA373">
        <v>0</v>
      </c>
      <c r="HB373">
        <v>0</v>
      </c>
      <c r="HC373">
        <v>0</v>
      </c>
      <c r="HD373">
        <v>0</v>
      </c>
      <c r="HE373">
        <v>0</v>
      </c>
      <c r="HF373">
        <v>0</v>
      </c>
      <c r="HG373">
        <v>0</v>
      </c>
      <c r="HH373">
        <v>0</v>
      </c>
      <c r="HI373">
        <v>0</v>
      </c>
      <c r="HJ373">
        <v>0</v>
      </c>
      <c r="HK373">
        <v>0</v>
      </c>
      <c r="HL373">
        <v>0</v>
      </c>
      <c r="HM373">
        <v>0</v>
      </c>
      <c r="HN373">
        <v>0</v>
      </c>
      <c r="HO373">
        <v>0</v>
      </c>
      <c r="HP373">
        <v>0</v>
      </c>
      <c r="HQ373">
        <v>0</v>
      </c>
      <c r="HR373">
        <v>0</v>
      </c>
      <c r="HS373">
        <v>0</v>
      </c>
      <c r="HT373">
        <v>0</v>
      </c>
      <c r="HU373">
        <v>0</v>
      </c>
      <c r="HV373">
        <v>0</v>
      </c>
      <c r="HW373">
        <v>0</v>
      </c>
      <c r="HX373">
        <v>0</v>
      </c>
      <c r="HY373">
        <v>0</v>
      </c>
      <c r="HZ373">
        <v>0</v>
      </c>
      <c r="IA373">
        <v>0</v>
      </c>
      <c r="IB373">
        <v>0</v>
      </c>
      <c r="IC373">
        <v>0</v>
      </c>
      <c r="ID373">
        <v>0</v>
      </c>
      <c r="IE373">
        <v>0</v>
      </c>
      <c r="IF373">
        <v>0</v>
      </c>
      <c r="IG373">
        <v>0</v>
      </c>
      <c r="IH373">
        <v>0</v>
      </c>
      <c r="II373">
        <v>0</v>
      </c>
      <c r="IJ373">
        <v>0</v>
      </c>
      <c r="IK373">
        <v>0</v>
      </c>
    </row>
    <row r="374" spans="1:245" hidden="1">
      <c r="A374" s="340"/>
      <c r="B374" t="s">
        <v>1025</v>
      </c>
      <c r="F374">
        <v>1</v>
      </c>
      <c r="H374">
        <v>35</v>
      </c>
      <c r="J374" t="str">
        <f t="shared" si="15"/>
        <v>SDH300135</v>
      </c>
      <c r="K374">
        <v>365</v>
      </c>
      <c r="M374" s="340"/>
      <c r="N374" t="s">
        <v>1025</v>
      </c>
      <c r="O374">
        <v>1</v>
      </c>
      <c r="P374">
        <v>35</v>
      </c>
      <c r="Q374" s="183" t="str">
        <f t="shared" si="16"/>
        <v>SDH300135</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11607</v>
      </c>
      <c r="BK374">
        <v>0</v>
      </c>
      <c r="BL374">
        <v>0</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0</v>
      </c>
      <c r="CQ374">
        <v>0</v>
      </c>
      <c r="CR374">
        <v>0</v>
      </c>
      <c r="CS374">
        <v>0</v>
      </c>
      <c r="CT374">
        <v>0</v>
      </c>
      <c r="CU374">
        <v>0</v>
      </c>
      <c r="CV374">
        <v>0</v>
      </c>
      <c r="CW374">
        <v>0</v>
      </c>
      <c r="CX374">
        <v>0</v>
      </c>
      <c r="CY374">
        <v>0</v>
      </c>
      <c r="CZ374">
        <v>0</v>
      </c>
      <c r="DA374">
        <v>0</v>
      </c>
      <c r="DB374">
        <v>0</v>
      </c>
      <c r="DC374">
        <v>0</v>
      </c>
      <c r="DD374">
        <v>0</v>
      </c>
      <c r="DE374">
        <v>0</v>
      </c>
      <c r="DF374">
        <v>0</v>
      </c>
      <c r="DG374">
        <v>0</v>
      </c>
      <c r="DH374">
        <v>0</v>
      </c>
      <c r="DI374">
        <v>0</v>
      </c>
      <c r="DJ374">
        <v>0</v>
      </c>
      <c r="DK374">
        <v>0</v>
      </c>
      <c r="DL374">
        <v>0</v>
      </c>
      <c r="DM374">
        <v>0</v>
      </c>
      <c r="DN374">
        <v>0</v>
      </c>
      <c r="DO374">
        <v>0</v>
      </c>
      <c r="DP374">
        <v>0</v>
      </c>
      <c r="DQ374">
        <v>0</v>
      </c>
      <c r="DR374">
        <v>0</v>
      </c>
      <c r="DS374">
        <v>0</v>
      </c>
      <c r="DT374">
        <v>0</v>
      </c>
      <c r="DU374">
        <v>0</v>
      </c>
      <c r="DV374">
        <v>0</v>
      </c>
      <c r="DW374">
        <v>0</v>
      </c>
      <c r="DX374">
        <v>0</v>
      </c>
      <c r="DY374" s="131"/>
      <c r="DZ374" s="340"/>
      <c r="EA374" t="s">
        <v>1025</v>
      </c>
      <c r="EB374">
        <v>1</v>
      </c>
      <c r="EC374">
        <v>35</v>
      </c>
      <c r="ED374" s="183" t="str">
        <f t="shared" si="17"/>
        <v>SDH300135</v>
      </c>
      <c r="EE374">
        <v>10000</v>
      </c>
      <c r="EF374">
        <v>10000</v>
      </c>
      <c r="EG374">
        <v>10000</v>
      </c>
      <c r="EH374">
        <v>10000</v>
      </c>
      <c r="EI374">
        <v>10000</v>
      </c>
      <c r="EJ374">
        <v>10000</v>
      </c>
      <c r="EK374">
        <v>10000</v>
      </c>
      <c r="EL374">
        <v>10000</v>
      </c>
      <c r="EM374">
        <v>10000</v>
      </c>
      <c r="EN374">
        <v>10000</v>
      </c>
      <c r="EO374">
        <v>10000</v>
      </c>
      <c r="EP374">
        <v>10000</v>
      </c>
      <c r="EQ374">
        <v>10000</v>
      </c>
      <c r="ER374">
        <v>10000</v>
      </c>
      <c r="ES374">
        <v>10000</v>
      </c>
      <c r="ET374">
        <v>10000</v>
      </c>
      <c r="EU374">
        <v>10000</v>
      </c>
      <c r="EV374">
        <v>10000</v>
      </c>
      <c r="EW374">
        <v>10000</v>
      </c>
      <c r="EX374">
        <v>10000</v>
      </c>
      <c r="EY374">
        <v>10000</v>
      </c>
      <c r="EZ374">
        <v>10000</v>
      </c>
      <c r="FA374">
        <v>10000</v>
      </c>
      <c r="FB374">
        <v>10000</v>
      </c>
      <c r="FC374">
        <v>10000</v>
      </c>
      <c r="FD374">
        <v>10059.4</v>
      </c>
      <c r="FE374">
        <v>10446.299999999999</v>
      </c>
      <c r="FF374">
        <v>10833.2</v>
      </c>
      <c r="FG374">
        <v>11220.1</v>
      </c>
      <c r="FH374">
        <v>11607</v>
      </c>
      <c r="FI374">
        <v>11607</v>
      </c>
      <c r="FJ374">
        <v>11607</v>
      </c>
      <c r="FK374">
        <v>11607</v>
      </c>
      <c r="FL374">
        <v>11607</v>
      </c>
      <c r="FM374">
        <v>11607</v>
      </c>
      <c r="FN374">
        <v>11607</v>
      </c>
      <c r="FO374">
        <v>11607</v>
      </c>
      <c r="FP374">
        <v>11607</v>
      </c>
      <c r="FQ374">
        <v>11607</v>
      </c>
      <c r="FR374">
        <v>11607</v>
      </c>
      <c r="FS374">
        <v>11607</v>
      </c>
      <c r="FT374">
        <v>11607</v>
      </c>
      <c r="FU374">
        <v>11607</v>
      </c>
      <c r="FV374">
        <v>11607</v>
      </c>
      <c r="FW374">
        <v>11607</v>
      </c>
      <c r="FX374">
        <v>0</v>
      </c>
      <c r="FY374">
        <v>0</v>
      </c>
      <c r="FZ374">
        <v>0</v>
      </c>
      <c r="GA374">
        <v>0</v>
      </c>
      <c r="GB374">
        <v>0</v>
      </c>
      <c r="GC374">
        <v>0</v>
      </c>
      <c r="GD374">
        <v>0</v>
      </c>
      <c r="GE374">
        <v>0</v>
      </c>
      <c r="GF374">
        <v>0</v>
      </c>
      <c r="GG374">
        <v>0</v>
      </c>
      <c r="GH374">
        <v>0</v>
      </c>
      <c r="GI374">
        <v>0</v>
      </c>
      <c r="GJ374">
        <v>0</v>
      </c>
      <c r="GK374">
        <v>0</v>
      </c>
      <c r="GL374">
        <v>0</v>
      </c>
      <c r="GM374">
        <v>0</v>
      </c>
      <c r="GN374">
        <v>0</v>
      </c>
      <c r="GO374">
        <v>0</v>
      </c>
      <c r="GP374">
        <v>0</v>
      </c>
      <c r="GQ374">
        <v>0</v>
      </c>
      <c r="GR374">
        <v>0</v>
      </c>
      <c r="GS374">
        <v>0</v>
      </c>
      <c r="GT374">
        <v>0</v>
      </c>
      <c r="GU374">
        <v>0</v>
      </c>
      <c r="GV374">
        <v>0</v>
      </c>
      <c r="GW374">
        <v>0</v>
      </c>
      <c r="GX374">
        <v>0</v>
      </c>
      <c r="GY374">
        <v>0</v>
      </c>
      <c r="GZ374">
        <v>0</v>
      </c>
      <c r="HA374">
        <v>0</v>
      </c>
      <c r="HB374">
        <v>0</v>
      </c>
      <c r="HC374">
        <v>0</v>
      </c>
      <c r="HD374">
        <v>0</v>
      </c>
      <c r="HE374">
        <v>0</v>
      </c>
      <c r="HF374">
        <v>0</v>
      </c>
      <c r="HG374">
        <v>0</v>
      </c>
      <c r="HH374">
        <v>0</v>
      </c>
      <c r="HI374">
        <v>0</v>
      </c>
      <c r="HJ374">
        <v>0</v>
      </c>
      <c r="HK374">
        <v>0</v>
      </c>
      <c r="HL374">
        <v>0</v>
      </c>
      <c r="HM374">
        <v>0</v>
      </c>
      <c r="HN374">
        <v>0</v>
      </c>
      <c r="HO374">
        <v>0</v>
      </c>
      <c r="HP374">
        <v>0</v>
      </c>
      <c r="HQ374">
        <v>0</v>
      </c>
      <c r="HR374">
        <v>0</v>
      </c>
      <c r="HS374">
        <v>0</v>
      </c>
      <c r="HT374">
        <v>0</v>
      </c>
      <c r="HU374">
        <v>0</v>
      </c>
      <c r="HV374">
        <v>0</v>
      </c>
      <c r="HW374">
        <v>0</v>
      </c>
      <c r="HX374">
        <v>0</v>
      </c>
      <c r="HY374">
        <v>0</v>
      </c>
      <c r="HZ374">
        <v>0</v>
      </c>
      <c r="IA374">
        <v>0</v>
      </c>
      <c r="IB374">
        <v>0</v>
      </c>
      <c r="IC374">
        <v>0</v>
      </c>
      <c r="ID374">
        <v>0</v>
      </c>
      <c r="IE374">
        <v>0</v>
      </c>
      <c r="IF374">
        <v>0</v>
      </c>
      <c r="IG374">
        <v>0</v>
      </c>
      <c r="IH374">
        <v>0</v>
      </c>
      <c r="II374">
        <v>0</v>
      </c>
      <c r="IJ374">
        <v>0</v>
      </c>
      <c r="IK374">
        <v>0</v>
      </c>
    </row>
    <row r="375" spans="1:245" hidden="1">
      <c r="A375" s="340"/>
      <c r="B375" t="s">
        <v>1025</v>
      </c>
      <c r="F375">
        <v>1</v>
      </c>
      <c r="H375">
        <v>36</v>
      </c>
      <c r="J375" t="str">
        <f t="shared" si="15"/>
        <v>SDH300136</v>
      </c>
      <c r="K375">
        <v>380</v>
      </c>
      <c r="M375" s="340"/>
      <c r="N375" t="s">
        <v>1025</v>
      </c>
      <c r="O375">
        <v>1</v>
      </c>
      <c r="P375">
        <v>36</v>
      </c>
      <c r="Q375" s="183" t="str">
        <f t="shared" si="16"/>
        <v>SDH300136</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12084</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0</v>
      </c>
      <c r="CS375">
        <v>0</v>
      </c>
      <c r="CT375">
        <v>0</v>
      </c>
      <c r="CU375">
        <v>0</v>
      </c>
      <c r="CV375">
        <v>0</v>
      </c>
      <c r="CW375">
        <v>0</v>
      </c>
      <c r="CX375">
        <v>0</v>
      </c>
      <c r="CY375">
        <v>0</v>
      </c>
      <c r="CZ375">
        <v>0</v>
      </c>
      <c r="DA375">
        <v>0</v>
      </c>
      <c r="DB375">
        <v>0</v>
      </c>
      <c r="DC375">
        <v>0</v>
      </c>
      <c r="DD375">
        <v>0</v>
      </c>
      <c r="DE375">
        <v>0</v>
      </c>
      <c r="DF375">
        <v>0</v>
      </c>
      <c r="DG375">
        <v>0</v>
      </c>
      <c r="DH375">
        <v>0</v>
      </c>
      <c r="DI375">
        <v>0</v>
      </c>
      <c r="DJ375">
        <v>0</v>
      </c>
      <c r="DK375">
        <v>0</v>
      </c>
      <c r="DL375">
        <v>0</v>
      </c>
      <c r="DM375">
        <v>0</v>
      </c>
      <c r="DN375">
        <v>0</v>
      </c>
      <c r="DO375">
        <v>0</v>
      </c>
      <c r="DP375">
        <v>0</v>
      </c>
      <c r="DQ375">
        <v>0</v>
      </c>
      <c r="DR375">
        <v>0</v>
      </c>
      <c r="DS375">
        <v>0</v>
      </c>
      <c r="DT375">
        <v>0</v>
      </c>
      <c r="DU375">
        <v>0</v>
      </c>
      <c r="DV375">
        <v>0</v>
      </c>
      <c r="DW375">
        <v>0</v>
      </c>
      <c r="DX375">
        <v>0</v>
      </c>
      <c r="DY375" s="131"/>
      <c r="DZ375" s="340"/>
      <c r="EA375" t="s">
        <v>1025</v>
      </c>
      <c r="EB375">
        <v>1</v>
      </c>
      <c r="EC375">
        <v>36</v>
      </c>
      <c r="ED375" s="183" t="str">
        <f t="shared" si="17"/>
        <v>SDH300136</v>
      </c>
      <c r="EE375">
        <v>10000</v>
      </c>
      <c r="EF375">
        <v>10000</v>
      </c>
      <c r="EG375">
        <v>10000</v>
      </c>
      <c r="EH375">
        <v>10000</v>
      </c>
      <c r="EI375">
        <v>10000</v>
      </c>
      <c r="EJ375">
        <v>10000</v>
      </c>
      <c r="EK375">
        <v>10000</v>
      </c>
      <c r="EL375">
        <v>10000</v>
      </c>
      <c r="EM375">
        <v>10000</v>
      </c>
      <c r="EN375">
        <v>10000</v>
      </c>
      <c r="EO375">
        <v>10000</v>
      </c>
      <c r="EP375">
        <v>10000</v>
      </c>
      <c r="EQ375">
        <v>10000</v>
      </c>
      <c r="ER375">
        <v>10000</v>
      </c>
      <c r="ES375">
        <v>10000</v>
      </c>
      <c r="ET375">
        <v>10000</v>
      </c>
      <c r="EU375">
        <v>10000</v>
      </c>
      <c r="EV375">
        <v>10000</v>
      </c>
      <c r="EW375">
        <v>10000</v>
      </c>
      <c r="EX375">
        <v>10000</v>
      </c>
      <c r="EY375">
        <v>10000</v>
      </c>
      <c r="EZ375">
        <v>10000</v>
      </c>
      <c r="FA375">
        <v>10000</v>
      </c>
      <c r="FB375">
        <v>10000</v>
      </c>
      <c r="FC375">
        <v>10070</v>
      </c>
      <c r="FD375">
        <v>10472.799999999999</v>
      </c>
      <c r="FE375">
        <v>10875.6</v>
      </c>
      <c r="FF375">
        <v>11278.4</v>
      </c>
      <c r="FG375">
        <v>11681.2</v>
      </c>
      <c r="FH375">
        <v>12084</v>
      </c>
      <c r="FI375">
        <v>12084</v>
      </c>
      <c r="FJ375">
        <v>12084</v>
      </c>
      <c r="FK375">
        <v>12084</v>
      </c>
      <c r="FL375">
        <v>12084</v>
      </c>
      <c r="FM375">
        <v>12084</v>
      </c>
      <c r="FN375">
        <v>12084</v>
      </c>
      <c r="FO375">
        <v>12084</v>
      </c>
      <c r="FP375">
        <v>12084</v>
      </c>
      <c r="FQ375">
        <v>12084</v>
      </c>
      <c r="FR375">
        <v>12084</v>
      </c>
      <c r="FS375">
        <v>12084</v>
      </c>
      <c r="FT375">
        <v>12084</v>
      </c>
      <c r="FU375">
        <v>12084</v>
      </c>
      <c r="FV375">
        <v>12084</v>
      </c>
      <c r="FW375">
        <v>12084</v>
      </c>
      <c r="FX375">
        <v>0</v>
      </c>
      <c r="FY375">
        <v>0</v>
      </c>
      <c r="FZ375">
        <v>0</v>
      </c>
      <c r="GA375">
        <v>0</v>
      </c>
      <c r="GB375">
        <v>0</v>
      </c>
      <c r="GC375">
        <v>0</v>
      </c>
      <c r="GD375">
        <v>0</v>
      </c>
      <c r="GE375">
        <v>0</v>
      </c>
      <c r="GF375">
        <v>0</v>
      </c>
      <c r="GG375">
        <v>0</v>
      </c>
      <c r="GH375">
        <v>0</v>
      </c>
      <c r="GI375">
        <v>0</v>
      </c>
      <c r="GJ375">
        <v>0</v>
      </c>
      <c r="GK375">
        <v>0</v>
      </c>
      <c r="GL375">
        <v>0</v>
      </c>
      <c r="GM375">
        <v>0</v>
      </c>
      <c r="GN375">
        <v>0</v>
      </c>
      <c r="GO375">
        <v>0</v>
      </c>
      <c r="GP375">
        <v>0</v>
      </c>
      <c r="GQ375">
        <v>0</v>
      </c>
      <c r="GR375">
        <v>0</v>
      </c>
      <c r="GS375">
        <v>0</v>
      </c>
      <c r="GT375">
        <v>0</v>
      </c>
      <c r="GU375">
        <v>0</v>
      </c>
      <c r="GV375">
        <v>0</v>
      </c>
      <c r="GW375">
        <v>0</v>
      </c>
      <c r="GX375">
        <v>0</v>
      </c>
      <c r="GY375">
        <v>0</v>
      </c>
      <c r="GZ375">
        <v>0</v>
      </c>
      <c r="HA375">
        <v>0</v>
      </c>
      <c r="HB375">
        <v>0</v>
      </c>
      <c r="HC375">
        <v>0</v>
      </c>
      <c r="HD375">
        <v>0</v>
      </c>
      <c r="HE375">
        <v>0</v>
      </c>
      <c r="HF375">
        <v>0</v>
      </c>
      <c r="HG375">
        <v>0</v>
      </c>
      <c r="HH375">
        <v>0</v>
      </c>
      <c r="HI375">
        <v>0</v>
      </c>
      <c r="HJ375">
        <v>0</v>
      </c>
      <c r="HK375">
        <v>0</v>
      </c>
      <c r="HL375">
        <v>0</v>
      </c>
      <c r="HM375">
        <v>0</v>
      </c>
      <c r="HN375">
        <v>0</v>
      </c>
      <c r="HO375">
        <v>0</v>
      </c>
      <c r="HP375">
        <v>0</v>
      </c>
      <c r="HQ375">
        <v>0</v>
      </c>
      <c r="HR375">
        <v>0</v>
      </c>
      <c r="HS375">
        <v>0</v>
      </c>
      <c r="HT375">
        <v>0</v>
      </c>
      <c r="HU375">
        <v>0</v>
      </c>
      <c r="HV375">
        <v>0</v>
      </c>
      <c r="HW375">
        <v>0</v>
      </c>
      <c r="HX375">
        <v>0</v>
      </c>
      <c r="HY375">
        <v>0</v>
      </c>
      <c r="HZ375">
        <v>0</v>
      </c>
      <c r="IA375">
        <v>0</v>
      </c>
      <c r="IB375">
        <v>0</v>
      </c>
      <c r="IC375">
        <v>0</v>
      </c>
      <c r="ID375">
        <v>0</v>
      </c>
      <c r="IE375">
        <v>0</v>
      </c>
      <c r="IF375">
        <v>0</v>
      </c>
      <c r="IG375">
        <v>0</v>
      </c>
      <c r="IH375">
        <v>0</v>
      </c>
      <c r="II375">
        <v>0</v>
      </c>
      <c r="IJ375">
        <v>0</v>
      </c>
      <c r="IK375">
        <v>0</v>
      </c>
    </row>
    <row r="376" spans="1:245" hidden="1">
      <c r="A376" s="340"/>
      <c r="B376" t="s">
        <v>1025</v>
      </c>
      <c r="F376">
        <v>1</v>
      </c>
      <c r="H376">
        <v>37</v>
      </c>
      <c r="J376" t="str">
        <f t="shared" si="15"/>
        <v>SDH300137</v>
      </c>
      <c r="K376">
        <v>400</v>
      </c>
      <c r="M376" s="340"/>
      <c r="N376" t="s">
        <v>1025</v>
      </c>
      <c r="O376">
        <v>1</v>
      </c>
      <c r="P376">
        <v>37</v>
      </c>
      <c r="Q376" s="183" t="str">
        <f t="shared" si="16"/>
        <v>SDH300137</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12720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c r="CK376">
        <v>0</v>
      </c>
      <c r="CL376">
        <v>0</v>
      </c>
      <c r="CM376">
        <v>0</v>
      </c>
      <c r="CN376">
        <v>0</v>
      </c>
      <c r="CO376">
        <v>0</v>
      </c>
      <c r="CP376">
        <v>0</v>
      </c>
      <c r="CQ376">
        <v>0</v>
      </c>
      <c r="CR376">
        <v>0</v>
      </c>
      <c r="CS376">
        <v>0</v>
      </c>
      <c r="CT376">
        <v>0</v>
      </c>
      <c r="CU376">
        <v>0</v>
      </c>
      <c r="CV376">
        <v>0</v>
      </c>
      <c r="CW376">
        <v>0</v>
      </c>
      <c r="CX376">
        <v>0</v>
      </c>
      <c r="CY376">
        <v>0</v>
      </c>
      <c r="CZ376">
        <v>0</v>
      </c>
      <c r="DA376">
        <v>0</v>
      </c>
      <c r="DB376">
        <v>0</v>
      </c>
      <c r="DC376">
        <v>0</v>
      </c>
      <c r="DD376">
        <v>0</v>
      </c>
      <c r="DE376">
        <v>0</v>
      </c>
      <c r="DF376">
        <v>0</v>
      </c>
      <c r="DG376">
        <v>0</v>
      </c>
      <c r="DH376">
        <v>0</v>
      </c>
      <c r="DI376">
        <v>0</v>
      </c>
      <c r="DJ376">
        <v>0</v>
      </c>
      <c r="DK376">
        <v>0</v>
      </c>
      <c r="DL376">
        <v>0</v>
      </c>
      <c r="DM376">
        <v>0</v>
      </c>
      <c r="DN376">
        <v>0</v>
      </c>
      <c r="DO376">
        <v>0</v>
      </c>
      <c r="DP376">
        <v>0</v>
      </c>
      <c r="DQ376">
        <v>0</v>
      </c>
      <c r="DR376">
        <v>0</v>
      </c>
      <c r="DS376">
        <v>0</v>
      </c>
      <c r="DT376">
        <v>0</v>
      </c>
      <c r="DU376">
        <v>0</v>
      </c>
      <c r="DV376">
        <v>0</v>
      </c>
      <c r="DW376">
        <v>0</v>
      </c>
      <c r="DX376">
        <v>0</v>
      </c>
      <c r="DY376" s="131"/>
      <c r="DZ376" s="340"/>
      <c r="EA376" t="s">
        <v>1025</v>
      </c>
      <c r="EB376">
        <v>1</v>
      </c>
      <c r="EC376">
        <v>37</v>
      </c>
      <c r="ED376" s="183" t="str">
        <f t="shared" si="17"/>
        <v>SDH300137</v>
      </c>
      <c r="EE376">
        <v>10000</v>
      </c>
      <c r="EF376">
        <v>10000</v>
      </c>
      <c r="EG376">
        <v>10000</v>
      </c>
      <c r="EH376">
        <v>10000</v>
      </c>
      <c r="EI376">
        <v>10000</v>
      </c>
      <c r="EJ376">
        <v>10000</v>
      </c>
      <c r="EK376">
        <v>10000</v>
      </c>
      <c r="EL376">
        <v>10000</v>
      </c>
      <c r="EM376">
        <v>10000</v>
      </c>
      <c r="EN376">
        <v>10000</v>
      </c>
      <c r="EO376">
        <v>10000</v>
      </c>
      <c r="EP376">
        <v>10000</v>
      </c>
      <c r="EQ376">
        <v>10000</v>
      </c>
      <c r="ER376">
        <v>10000</v>
      </c>
      <c r="ES376">
        <v>10000</v>
      </c>
      <c r="ET376">
        <v>10000</v>
      </c>
      <c r="EU376">
        <v>10000</v>
      </c>
      <c r="EV376">
        <v>10000</v>
      </c>
      <c r="EW376">
        <v>10000</v>
      </c>
      <c r="EX376">
        <v>10000</v>
      </c>
      <c r="EY376">
        <v>10000</v>
      </c>
      <c r="EZ376">
        <v>10000</v>
      </c>
      <c r="FA376">
        <v>10000</v>
      </c>
      <c r="FB376">
        <v>10176</v>
      </c>
      <c r="FC376">
        <v>10600</v>
      </c>
      <c r="FD376">
        <v>11024</v>
      </c>
      <c r="FE376">
        <v>11448</v>
      </c>
      <c r="FF376">
        <v>11872</v>
      </c>
      <c r="FG376">
        <v>12296</v>
      </c>
      <c r="FH376">
        <v>12720</v>
      </c>
      <c r="FI376">
        <v>12720</v>
      </c>
      <c r="FJ376">
        <v>12720</v>
      </c>
      <c r="FK376">
        <v>12720</v>
      </c>
      <c r="FL376">
        <v>12720</v>
      </c>
      <c r="FM376">
        <v>12720</v>
      </c>
      <c r="FN376">
        <v>12720</v>
      </c>
      <c r="FO376">
        <v>12720</v>
      </c>
      <c r="FP376">
        <v>12720</v>
      </c>
      <c r="FQ376">
        <v>12720</v>
      </c>
      <c r="FR376">
        <v>12720</v>
      </c>
      <c r="FS376">
        <v>12720</v>
      </c>
      <c r="FT376">
        <v>12720</v>
      </c>
      <c r="FU376">
        <v>12720</v>
      </c>
      <c r="FV376">
        <v>12720</v>
      </c>
      <c r="FW376">
        <v>12720</v>
      </c>
      <c r="FX376">
        <v>0</v>
      </c>
      <c r="FY376">
        <v>0</v>
      </c>
      <c r="FZ376">
        <v>0</v>
      </c>
      <c r="GA376">
        <v>0</v>
      </c>
      <c r="GB376">
        <v>0</v>
      </c>
      <c r="GC376">
        <v>0</v>
      </c>
      <c r="GD376">
        <v>0</v>
      </c>
      <c r="GE376">
        <v>0</v>
      </c>
      <c r="GF376">
        <v>0</v>
      </c>
      <c r="GG376">
        <v>0</v>
      </c>
      <c r="GH376">
        <v>0</v>
      </c>
      <c r="GI376">
        <v>0</v>
      </c>
      <c r="GJ376">
        <v>0</v>
      </c>
      <c r="GK376">
        <v>0</v>
      </c>
      <c r="GL376">
        <v>0</v>
      </c>
      <c r="GM376">
        <v>0</v>
      </c>
      <c r="GN376">
        <v>0</v>
      </c>
      <c r="GO376">
        <v>0</v>
      </c>
      <c r="GP376">
        <v>0</v>
      </c>
      <c r="GQ376">
        <v>0</v>
      </c>
      <c r="GR376">
        <v>0</v>
      </c>
      <c r="GS376">
        <v>0</v>
      </c>
      <c r="GT376">
        <v>0</v>
      </c>
      <c r="GU376">
        <v>0</v>
      </c>
      <c r="GV376">
        <v>0</v>
      </c>
      <c r="GW376">
        <v>0</v>
      </c>
      <c r="GX376">
        <v>0</v>
      </c>
      <c r="GY376">
        <v>0</v>
      </c>
      <c r="GZ376">
        <v>0</v>
      </c>
      <c r="HA376">
        <v>0</v>
      </c>
      <c r="HB376">
        <v>0</v>
      </c>
      <c r="HC376">
        <v>0</v>
      </c>
      <c r="HD376">
        <v>0</v>
      </c>
      <c r="HE376">
        <v>0</v>
      </c>
      <c r="HF376">
        <v>0</v>
      </c>
      <c r="HG376">
        <v>0</v>
      </c>
      <c r="HH376">
        <v>0</v>
      </c>
      <c r="HI376">
        <v>0</v>
      </c>
      <c r="HJ376">
        <v>0</v>
      </c>
      <c r="HK376">
        <v>0</v>
      </c>
      <c r="HL376">
        <v>0</v>
      </c>
      <c r="HM376">
        <v>0</v>
      </c>
      <c r="HN376">
        <v>0</v>
      </c>
      <c r="HO376">
        <v>0</v>
      </c>
      <c r="HP376">
        <v>0</v>
      </c>
      <c r="HQ376">
        <v>0</v>
      </c>
      <c r="HR376">
        <v>0</v>
      </c>
      <c r="HS376">
        <v>0</v>
      </c>
      <c r="HT376">
        <v>0</v>
      </c>
      <c r="HU376">
        <v>0</v>
      </c>
      <c r="HV376">
        <v>0</v>
      </c>
      <c r="HW376">
        <v>0</v>
      </c>
      <c r="HX376">
        <v>0</v>
      </c>
      <c r="HY376">
        <v>0</v>
      </c>
      <c r="HZ376">
        <v>0</v>
      </c>
      <c r="IA376">
        <v>0</v>
      </c>
      <c r="IB376">
        <v>0</v>
      </c>
      <c r="IC376">
        <v>0</v>
      </c>
      <c r="ID376">
        <v>0</v>
      </c>
      <c r="IE376">
        <v>0</v>
      </c>
      <c r="IF376">
        <v>0</v>
      </c>
      <c r="IG376">
        <v>0</v>
      </c>
      <c r="IH376">
        <v>0</v>
      </c>
      <c r="II376">
        <v>0</v>
      </c>
      <c r="IJ376">
        <v>0</v>
      </c>
      <c r="IK376">
        <v>0</v>
      </c>
    </row>
    <row r="377" spans="1:245" hidden="1">
      <c r="A377" s="340"/>
      <c r="B377" t="s">
        <v>1025</v>
      </c>
      <c r="F377">
        <v>1</v>
      </c>
      <c r="H377">
        <v>38</v>
      </c>
      <c r="J377" t="str">
        <f t="shared" si="15"/>
        <v>SDH300138</v>
      </c>
      <c r="K377">
        <v>425</v>
      </c>
      <c r="M377" s="340"/>
      <c r="N377" t="s">
        <v>1025</v>
      </c>
      <c r="O377">
        <v>1</v>
      </c>
      <c r="P377">
        <v>38</v>
      </c>
      <c r="Q377" s="183" t="str">
        <f t="shared" si="16"/>
        <v>SDH300138</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13515</v>
      </c>
      <c r="BK377">
        <v>0</v>
      </c>
      <c r="BL377">
        <v>0</v>
      </c>
      <c r="BM377">
        <v>0</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0</v>
      </c>
      <c r="CR377">
        <v>0</v>
      </c>
      <c r="CS377">
        <v>0</v>
      </c>
      <c r="CT377">
        <v>0</v>
      </c>
      <c r="CU377">
        <v>0</v>
      </c>
      <c r="CV377">
        <v>0</v>
      </c>
      <c r="CW377">
        <v>0</v>
      </c>
      <c r="CX377">
        <v>0</v>
      </c>
      <c r="CY377">
        <v>0</v>
      </c>
      <c r="CZ377">
        <v>0</v>
      </c>
      <c r="DA377">
        <v>0</v>
      </c>
      <c r="DB377">
        <v>0</v>
      </c>
      <c r="DC377">
        <v>0</v>
      </c>
      <c r="DD377">
        <v>0</v>
      </c>
      <c r="DE377">
        <v>0</v>
      </c>
      <c r="DF377">
        <v>0</v>
      </c>
      <c r="DG377">
        <v>0</v>
      </c>
      <c r="DH377">
        <v>0</v>
      </c>
      <c r="DI377">
        <v>0</v>
      </c>
      <c r="DJ377">
        <v>0</v>
      </c>
      <c r="DK377">
        <v>0</v>
      </c>
      <c r="DL377">
        <v>0</v>
      </c>
      <c r="DM377">
        <v>0</v>
      </c>
      <c r="DN377">
        <v>0</v>
      </c>
      <c r="DO377">
        <v>0</v>
      </c>
      <c r="DP377">
        <v>0</v>
      </c>
      <c r="DQ377">
        <v>0</v>
      </c>
      <c r="DR377">
        <v>0</v>
      </c>
      <c r="DS377">
        <v>0</v>
      </c>
      <c r="DT377">
        <v>0</v>
      </c>
      <c r="DU377">
        <v>0</v>
      </c>
      <c r="DV377">
        <v>0</v>
      </c>
      <c r="DW377">
        <v>0</v>
      </c>
      <c r="DX377">
        <v>0</v>
      </c>
      <c r="DY377" s="131"/>
      <c r="DZ377" s="340"/>
      <c r="EA377" t="s">
        <v>1025</v>
      </c>
      <c r="EB377">
        <v>1</v>
      </c>
      <c r="EC377">
        <v>38</v>
      </c>
      <c r="ED377" s="183" t="str">
        <f t="shared" si="17"/>
        <v>SDH300138</v>
      </c>
      <c r="EE377">
        <v>10000</v>
      </c>
      <c r="EF377">
        <v>10000</v>
      </c>
      <c r="EG377">
        <v>10000</v>
      </c>
      <c r="EH377">
        <v>10000</v>
      </c>
      <c r="EI377">
        <v>10000</v>
      </c>
      <c r="EJ377">
        <v>10000</v>
      </c>
      <c r="EK377">
        <v>10000</v>
      </c>
      <c r="EL377">
        <v>10000</v>
      </c>
      <c r="EM377">
        <v>10000</v>
      </c>
      <c r="EN377">
        <v>10000</v>
      </c>
      <c r="EO377">
        <v>10000</v>
      </c>
      <c r="EP377">
        <v>10000</v>
      </c>
      <c r="EQ377">
        <v>10000</v>
      </c>
      <c r="ER377">
        <v>10000</v>
      </c>
      <c r="ES377">
        <v>10000</v>
      </c>
      <c r="ET377">
        <v>10000</v>
      </c>
      <c r="EU377">
        <v>10000</v>
      </c>
      <c r="EV377">
        <v>10000</v>
      </c>
      <c r="EW377">
        <v>10000</v>
      </c>
      <c r="EX377">
        <v>10000</v>
      </c>
      <c r="EY377">
        <v>10000</v>
      </c>
      <c r="EZ377">
        <v>10000</v>
      </c>
      <c r="FA377">
        <v>10361.5</v>
      </c>
      <c r="FB377">
        <v>10812</v>
      </c>
      <c r="FC377">
        <v>11262.5</v>
      </c>
      <c r="FD377">
        <v>11713</v>
      </c>
      <c r="FE377">
        <v>12163.5</v>
      </c>
      <c r="FF377">
        <v>12614</v>
      </c>
      <c r="FG377">
        <v>13064.5</v>
      </c>
      <c r="FH377">
        <v>13515</v>
      </c>
      <c r="FI377">
        <v>13515</v>
      </c>
      <c r="FJ377">
        <v>13515</v>
      </c>
      <c r="FK377">
        <v>13515</v>
      </c>
      <c r="FL377">
        <v>13515</v>
      </c>
      <c r="FM377">
        <v>13515</v>
      </c>
      <c r="FN377">
        <v>13515</v>
      </c>
      <c r="FO377">
        <v>13515</v>
      </c>
      <c r="FP377">
        <v>13515</v>
      </c>
      <c r="FQ377">
        <v>13515</v>
      </c>
      <c r="FR377">
        <v>13515</v>
      </c>
      <c r="FS377">
        <v>13515</v>
      </c>
      <c r="FT377">
        <v>13515</v>
      </c>
      <c r="FU377">
        <v>13515</v>
      </c>
      <c r="FV377">
        <v>13515</v>
      </c>
      <c r="FW377">
        <v>13515</v>
      </c>
      <c r="FX377">
        <v>0</v>
      </c>
      <c r="FY377">
        <v>0</v>
      </c>
      <c r="FZ377">
        <v>0</v>
      </c>
      <c r="GA377">
        <v>0</v>
      </c>
      <c r="GB377">
        <v>0</v>
      </c>
      <c r="GC377">
        <v>0</v>
      </c>
      <c r="GD377">
        <v>0</v>
      </c>
      <c r="GE377">
        <v>0</v>
      </c>
      <c r="GF377">
        <v>0</v>
      </c>
      <c r="GG377">
        <v>0</v>
      </c>
      <c r="GH377">
        <v>0</v>
      </c>
      <c r="GI377">
        <v>0</v>
      </c>
      <c r="GJ377">
        <v>0</v>
      </c>
      <c r="GK377">
        <v>0</v>
      </c>
      <c r="GL377">
        <v>0</v>
      </c>
      <c r="GM377">
        <v>0</v>
      </c>
      <c r="GN377">
        <v>0</v>
      </c>
      <c r="GO377">
        <v>0</v>
      </c>
      <c r="GP377">
        <v>0</v>
      </c>
      <c r="GQ377">
        <v>0</v>
      </c>
      <c r="GR377">
        <v>0</v>
      </c>
      <c r="GS377">
        <v>0</v>
      </c>
      <c r="GT377">
        <v>0</v>
      </c>
      <c r="GU377">
        <v>0</v>
      </c>
      <c r="GV377">
        <v>0</v>
      </c>
      <c r="GW377">
        <v>0</v>
      </c>
      <c r="GX377">
        <v>0</v>
      </c>
      <c r="GY377">
        <v>0</v>
      </c>
      <c r="GZ377">
        <v>0</v>
      </c>
      <c r="HA377">
        <v>0</v>
      </c>
      <c r="HB377">
        <v>0</v>
      </c>
      <c r="HC377">
        <v>0</v>
      </c>
      <c r="HD377">
        <v>0</v>
      </c>
      <c r="HE377">
        <v>0</v>
      </c>
      <c r="HF377">
        <v>0</v>
      </c>
      <c r="HG377">
        <v>0</v>
      </c>
      <c r="HH377">
        <v>0</v>
      </c>
      <c r="HI377">
        <v>0</v>
      </c>
      <c r="HJ377">
        <v>0</v>
      </c>
      <c r="HK377">
        <v>0</v>
      </c>
      <c r="HL377">
        <v>0</v>
      </c>
      <c r="HM377">
        <v>0</v>
      </c>
      <c r="HN377">
        <v>0</v>
      </c>
      <c r="HO377">
        <v>0</v>
      </c>
      <c r="HP377">
        <v>0</v>
      </c>
      <c r="HQ377">
        <v>0</v>
      </c>
      <c r="HR377">
        <v>0</v>
      </c>
      <c r="HS377">
        <v>0</v>
      </c>
      <c r="HT377">
        <v>0</v>
      </c>
      <c r="HU377">
        <v>0</v>
      </c>
      <c r="HV377">
        <v>0</v>
      </c>
      <c r="HW377">
        <v>0</v>
      </c>
      <c r="HX377">
        <v>0</v>
      </c>
      <c r="HY377">
        <v>0</v>
      </c>
      <c r="HZ377">
        <v>0</v>
      </c>
      <c r="IA377">
        <v>0</v>
      </c>
      <c r="IB377">
        <v>0</v>
      </c>
      <c r="IC377">
        <v>0</v>
      </c>
      <c r="ID377">
        <v>0</v>
      </c>
      <c r="IE377">
        <v>0</v>
      </c>
      <c r="IF377">
        <v>0</v>
      </c>
      <c r="IG377">
        <v>0</v>
      </c>
      <c r="IH377">
        <v>0</v>
      </c>
      <c r="II377">
        <v>0</v>
      </c>
      <c r="IJ377">
        <v>0</v>
      </c>
      <c r="IK377">
        <v>0</v>
      </c>
    </row>
    <row r="378" spans="1:245" hidden="1">
      <c r="A378" s="340"/>
      <c r="B378" t="s">
        <v>1025</v>
      </c>
      <c r="F378">
        <v>1</v>
      </c>
      <c r="H378">
        <v>39</v>
      </c>
      <c r="J378" t="str">
        <f t="shared" si="15"/>
        <v>SDH300139</v>
      </c>
      <c r="K378">
        <v>430</v>
      </c>
      <c r="M378" s="340"/>
      <c r="N378" t="s">
        <v>1025</v>
      </c>
      <c r="O378">
        <v>1</v>
      </c>
      <c r="P378">
        <v>39</v>
      </c>
      <c r="Q378" s="183" t="str">
        <f t="shared" si="16"/>
        <v>SDH300139</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13674</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0</v>
      </c>
      <c r="DJ378">
        <v>0</v>
      </c>
      <c r="DK378">
        <v>0</v>
      </c>
      <c r="DL378">
        <v>0</v>
      </c>
      <c r="DM378">
        <v>0</v>
      </c>
      <c r="DN378">
        <v>0</v>
      </c>
      <c r="DO378">
        <v>0</v>
      </c>
      <c r="DP378">
        <v>0</v>
      </c>
      <c r="DQ378">
        <v>0</v>
      </c>
      <c r="DR378">
        <v>0</v>
      </c>
      <c r="DS378">
        <v>0</v>
      </c>
      <c r="DT378">
        <v>0</v>
      </c>
      <c r="DU378">
        <v>0</v>
      </c>
      <c r="DV378">
        <v>0</v>
      </c>
      <c r="DW378">
        <v>0</v>
      </c>
      <c r="DX378">
        <v>0</v>
      </c>
      <c r="DY378" s="131"/>
      <c r="DZ378" s="340"/>
      <c r="EA378" t="s">
        <v>1025</v>
      </c>
      <c r="EB378">
        <v>1</v>
      </c>
      <c r="EC378">
        <v>39</v>
      </c>
      <c r="ED378" s="183" t="str">
        <f t="shared" si="17"/>
        <v>SDH300139</v>
      </c>
      <c r="EE378">
        <v>10000</v>
      </c>
      <c r="EF378">
        <v>10000</v>
      </c>
      <c r="EG378">
        <v>10000</v>
      </c>
      <c r="EH378">
        <v>10000</v>
      </c>
      <c r="EI378">
        <v>10000</v>
      </c>
      <c r="EJ378">
        <v>10000</v>
      </c>
      <c r="EK378">
        <v>10000</v>
      </c>
      <c r="EL378">
        <v>10000</v>
      </c>
      <c r="EM378">
        <v>10000</v>
      </c>
      <c r="EN378">
        <v>10000</v>
      </c>
      <c r="EO378">
        <v>10000</v>
      </c>
      <c r="EP378">
        <v>10000</v>
      </c>
      <c r="EQ378">
        <v>10000</v>
      </c>
      <c r="ER378">
        <v>10000</v>
      </c>
      <c r="ES378">
        <v>10000</v>
      </c>
      <c r="ET378">
        <v>10000</v>
      </c>
      <c r="EU378">
        <v>10000</v>
      </c>
      <c r="EV378">
        <v>10000</v>
      </c>
      <c r="EW378">
        <v>10000</v>
      </c>
      <c r="EX378">
        <v>10000</v>
      </c>
      <c r="EY378">
        <v>10000</v>
      </c>
      <c r="EZ378">
        <v>10027.6</v>
      </c>
      <c r="FA378">
        <v>10483.4</v>
      </c>
      <c r="FB378">
        <v>10939.2</v>
      </c>
      <c r="FC378">
        <v>11395</v>
      </c>
      <c r="FD378">
        <v>11850.8</v>
      </c>
      <c r="FE378">
        <v>12306.6</v>
      </c>
      <c r="FF378">
        <v>12762.4</v>
      </c>
      <c r="FG378">
        <v>13218.2</v>
      </c>
      <c r="FH378">
        <v>13674</v>
      </c>
      <c r="FI378">
        <v>13674</v>
      </c>
      <c r="FJ378">
        <v>13674</v>
      </c>
      <c r="FK378">
        <v>13674</v>
      </c>
      <c r="FL378">
        <v>13674</v>
      </c>
      <c r="FM378">
        <v>13674</v>
      </c>
      <c r="FN378">
        <v>13674</v>
      </c>
      <c r="FO378">
        <v>13674</v>
      </c>
      <c r="FP378">
        <v>13674</v>
      </c>
      <c r="FQ378">
        <v>13674</v>
      </c>
      <c r="FR378">
        <v>13674</v>
      </c>
      <c r="FS378">
        <v>13674</v>
      </c>
      <c r="FT378">
        <v>13674</v>
      </c>
      <c r="FU378">
        <v>13674</v>
      </c>
      <c r="FV378">
        <v>13674</v>
      </c>
      <c r="FW378">
        <v>13674</v>
      </c>
      <c r="FX378">
        <v>0</v>
      </c>
      <c r="FY378">
        <v>0</v>
      </c>
      <c r="FZ378">
        <v>0</v>
      </c>
      <c r="GA378">
        <v>0</v>
      </c>
      <c r="GB378">
        <v>0</v>
      </c>
      <c r="GC378">
        <v>0</v>
      </c>
      <c r="GD378">
        <v>0</v>
      </c>
      <c r="GE378">
        <v>0</v>
      </c>
      <c r="GF378">
        <v>0</v>
      </c>
      <c r="GG378">
        <v>0</v>
      </c>
      <c r="GH378">
        <v>0</v>
      </c>
      <c r="GI378">
        <v>0</v>
      </c>
      <c r="GJ378">
        <v>0</v>
      </c>
      <c r="GK378">
        <v>0</v>
      </c>
      <c r="GL378">
        <v>0</v>
      </c>
      <c r="GM378">
        <v>0</v>
      </c>
      <c r="GN378">
        <v>0</v>
      </c>
      <c r="GO378">
        <v>0</v>
      </c>
      <c r="GP378">
        <v>0</v>
      </c>
      <c r="GQ378">
        <v>0</v>
      </c>
      <c r="GR378">
        <v>0</v>
      </c>
      <c r="GS378">
        <v>0</v>
      </c>
      <c r="GT378">
        <v>0</v>
      </c>
      <c r="GU378">
        <v>0</v>
      </c>
      <c r="GV378">
        <v>0</v>
      </c>
      <c r="GW378">
        <v>0</v>
      </c>
      <c r="GX378">
        <v>0</v>
      </c>
      <c r="GY378">
        <v>0</v>
      </c>
      <c r="GZ378">
        <v>0</v>
      </c>
      <c r="HA378">
        <v>0</v>
      </c>
      <c r="HB378">
        <v>0</v>
      </c>
      <c r="HC378">
        <v>0</v>
      </c>
      <c r="HD378">
        <v>0</v>
      </c>
      <c r="HE378">
        <v>0</v>
      </c>
      <c r="HF378">
        <v>0</v>
      </c>
      <c r="HG378">
        <v>0</v>
      </c>
      <c r="HH378">
        <v>0</v>
      </c>
      <c r="HI378">
        <v>0</v>
      </c>
      <c r="HJ378">
        <v>0</v>
      </c>
      <c r="HK378">
        <v>0</v>
      </c>
      <c r="HL378">
        <v>0</v>
      </c>
      <c r="HM378">
        <v>0</v>
      </c>
      <c r="HN378">
        <v>0</v>
      </c>
      <c r="HO378">
        <v>0</v>
      </c>
      <c r="HP378">
        <v>0</v>
      </c>
      <c r="HQ378">
        <v>0</v>
      </c>
      <c r="HR378">
        <v>0</v>
      </c>
      <c r="HS378">
        <v>0</v>
      </c>
      <c r="HT378">
        <v>0</v>
      </c>
      <c r="HU378">
        <v>0</v>
      </c>
      <c r="HV378">
        <v>0</v>
      </c>
      <c r="HW378">
        <v>0</v>
      </c>
      <c r="HX378">
        <v>0</v>
      </c>
      <c r="HY378">
        <v>0</v>
      </c>
      <c r="HZ378">
        <v>0</v>
      </c>
      <c r="IA378">
        <v>0</v>
      </c>
      <c r="IB378">
        <v>0</v>
      </c>
      <c r="IC378">
        <v>0</v>
      </c>
      <c r="ID378">
        <v>0</v>
      </c>
      <c r="IE378">
        <v>0</v>
      </c>
      <c r="IF378">
        <v>0</v>
      </c>
      <c r="IG378">
        <v>0</v>
      </c>
      <c r="IH378">
        <v>0</v>
      </c>
      <c r="II378">
        <v>0</v>
      </c>
      <c r="IJ378">
        <v>0</v>
      </c>
      <c r="IK378">
        <v>0</v>
      </c>
    </row>
    <row r="379" spans="1:245" hidden="1">
      <c r="A379" s="340"/>
      <c r="B379" t="s">
        <v>1025</v>
      </c>
      <c r="F379">
        <v>1</v>
      </c>
      <c r="H379">
        <v>40</v>
      </c>
      <c r="J379" t="str">
        <f t="shared" si="15"/>
        <v>SDH300140</v>
      </c>
      <c r="K379">
        <v>430</v>
      </c>
      <c r="M379" s="340"/>
      <c r="N379" t="s">
        <v>1025</v>
      </c>
      <c r="O379">
        <v>1</v>
      </c>
      <c r="P379">
        <v>40</v>
      </c>
      <c r="Q379" s="183" t="str">
        <f t="shared" si="16"/>
        <v>SDH300140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13674</v>
      </c>
      <c r="BK379">
        <v>0</v>
      </c>
      <c r="BL379">
        <v>0</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0</v>
      </c>
      <c r="CI379">
        <v>0</v>
      </c>
      <c r="CJ379">
        <v>0</v>
      </c>
      <c r="CK379">
        <v>0</v>
      </c>
      <c r="CL379">
        <v>0</v>
      </c>
      <c r="CM379">
        <v>0</v>
      </c>
      <c r="CN379">
        <v>0</v>
      </c>
      <c r="CO379">
        <v>0</v>
      </c>
      <c r="CP379">
        <v>0</v>
      </c>
      <c r="CQ379">
        <v>0</v>
      </c>
      <c r="CR379">
        <v>0</v>
      </c>
      <c r="CS379">
        <v>0</v>
      </c>
      <c r="CT379">
        <v>0</v>
      </c>
      <c r="CU379">
        <v>0</v>
      </c>
      <c r="CV379">
        <v>0</v>
      </c>
      <c r="CW379">
        <v>0</v>
      </c>
      <c r="CX379">
        <v>0</v>
      </c>
      <c r="CY379">
        <v>0</v>
      </c>
      <c r="CZ379">
        <v>0</v>
      </c>
      <c r="DA379">
        <v>0</v>
      </c>
      <c r="DB379">
        <v>0</v>
      </c>
      <c r="DC379">
        <v>0</v>
      </c>
      <c r="DD379">
        <v>0</v>
      </c>
      <c r="DE379">
        <v>0</v>
      </c>
      <c r="DF379">
        <v>0</v>
      </c>
      <c r="DG379">
        <v>0</v>
      </c>
      <c r="DH379">
        <v>0</v>
      </c>
      <c r="DI379">
        <v>0</v>
      </c>
      <c r="DJ379">
        <v>0</v>
      </c>
      <c r="DK379">
        <v>0</v>
      </c>
      <c r="DL379">
        <v>0</v>
      </c>
      <c r="DM379">
        <v>0</v>
      </c>
      <c r="DN379">
        <v>0</v>
      </c>
      <c r="DO379">
        <v>0</v>
      </c>
      <c r="DP379">
        <v>0</v>
      </c>
      <c r="DQ379">
        <v>0</v>
      </c>
      <c r="DR379">
        <v>0</v>
      </c>
      <c r="DS379">
        <v>0</v>
      </c>
      <c r="DT379">
        <v>0</v>
      </c>
      <c r="DU379">
        <v>0</v>
      </c>
      <c r="DV379">
        <v>0</v>
      </c>
      <c r="DW379">
        <v>0</v>
      </c>
      <c r="DX379">
        <v>0</v>
      </c>
      <c r="DY379" s="131"/>
      <c r="DZ379" s="340"/>
      <c r="EA379" t="s">
        <v>1025</v>
      </c>
      <c r="EB379">
        <v>1</v>
      </c>
      <c r="EC379">
        <v>40</v>
      </c>
      <c r="ED379" s="183" t="str">
        <f t="shared" si="17"/>
        <v>SDH300140</v>
      </c>
      <c r="EE379">
        <v>10000</v>
      </c>
      <c r="EF379">
        <v>10000</v>
      </c>
      <c r="EG379">
        <v>10000</v>
      </c>
      <c r="EH379">
        <v>10000</v>
      </c>
      <c r="EI379">
        <v>10000</v>
      </c>
      <c r="EJ379">
        <v>10000</v>
      </c>
      <c r="EK379">
        <v>10000</v>
      </c>
      <c r="EL379">
        <v>10000</v>
      </c>
      <c r="EM379">
        <v>10000</v>
      </c>
      <c r="EN379">
        <v>10000</v>
      </c>
      <c r="EO379">
        <v>10000</v>
      </c>
      <c r="EP379">
        <v>10000</v>
      </c>
      <c r="EQ379">
        <v>10000</v>
      </c>
      <c r="ER379">
        <v>10000</v>
      </c>
      <c r="ES379">
        <v>10000</v>
      </c>
      <c r="ET379">
        <v>10000</v>
      </c>
      <c r="EU379">
        <v>10000</v>
      </c>
      <c r="EV379">
        <v>10000</v>
      </c>
      <c r="EW379">
        <v>10000</v>
      </c>
      <c r="EX379">
        <v>10000</v>
      </c>
      <c r="EY379">
        <v>10000</v>
      </c>
      <c r="EZ379">
        <v>10027.6</v>
      </c>
      <c r="FA379">
        <v>10483.4</v>
      </c>
      <c r="FB379">
        <v>10939.2</v>
      </c>
      <c r="FC379">
        <v>11395</v>
      </c>
      <c r="FD379">
        <v>11850.8</v>
      </c>
      <c r="FE379">
        <v>12306.6</v>
      </c>
      <c r="FF379">
        <v>12762.4</v>
      </c>
      <c r="FG379">
        <v>13218.2</v>
      </c>
      <c r="FH379">
        <v>13674</v>
      </c>
      <c r="FI379">
        <v>13674</v>
      </c>
      <c r="FJ379">
        <v>13674</v>
      </c>
      <c r="FK379">
        <v>13674</v>
      </c>
      <c r="FL379">
        <v>13674</v>
      </c>
      <c r="FM379">
        <v>13674</v>
      </c>
      <c r="FN379">
        <v>13674</v>
      </c>
      <c r="FO379">
        <v>13674</v>
      </c>
      <c r="FP379">
        <v>13674</v>
      </c>
      <c r="FQ379">
        <v>13674</v>
      </c>
      <c r="FR379">
        <v>13674</v>
      </c>
      <c r="FS379">
        <v>13674</v>
      </c>
      <c r="FT379">
        <v>13674</v>
      </c>
      <c r="FU379">
        <v>13674</v>
      </c>
      <c r="FV379">
        <v>13674</v>
      </c>
      <c r="FW379">
        <v>13674</v>
      </c>
      <c r="FX379">
        <v>0</v>
      </c>
      <c r="FY379">
        <v>0</v>
      </c>
      <c r="FZ379">
        <v>0</v>
      </c>
      <c r="GA379">
        <v>0</v>
      </c>
      <c r="GB379">
        <v>0</v>
      </c>
      <c r="GC379">
        <v>0</v>
      </c>
      <c r="GD379">
        <v>0</v>
      </c>
      <c r="GE379">
        <v>0</v>
      </c>
      <c r="GF379">
        <v>0</v>
      </c>
      <c r="GG379">
        <v>0</v>
      </c>
      <c r="GH379">
        <v>0</v>
      </c>
      <c r="GI379">
        <v>0</v>
      </c>
      <c r="GJ379">
        <v>0</v>
      </c>
      <c r="GK379">
        <v>0</v>
      </c>
      <c r="GL379">
        <v>0</v>
      </c>
      <c r="GM379">
        <v>0</v>
      </c>
      <c r="GN379">
        <v>0</v>
      </c>
      <c r="GO379">
        <v>0</v>
      </c>
      <c r="GP379">
        <v>0</v>
      </c>
      <c r="GQ379">
        <v>0</v>
      </c>
      <c r="GR379">
        <v>0</v>
      </c>
      <c r="GS379">
        <v>0</v>
      </c>
      <c r="GT379">
        <v>0</v>
      </c>
      <c r="GU379">
        <v>0</v>
      </c>
      <c r="GV379">
        <v>0</v>
      </c>
      <c r="GW379">
        <v>0</v>
      </c>
      <c r="GX379">
        <v>0</v>
      </c>
      <c r="GY379">
        <v>0</v>
      </c>
      <c r="GZ379">
        <v>0</v>
      </c>
      <c r="HA379">
        <v>0</v>
      </c>
      <c r="HB379">
        <v>0</v>
      </c>
      <c r="HC379">
        <v>0</v>
      </c>
      <c r="HD379">
        <v>0</v>
      </c>
      <c r="HE379">
        <v>0</v>
      </c>
      <c r="HF379">
        <v>0</v>
      </c>
      <c r="HG379">
        <v>0</v>
      </c>
      <c r="HH379">
        <v>0</v>
      </c>
      <c r="HI379">
        <v>0</v>
      </c>
      <c r="HJ379">
        <v>0</v>
      </c>
      <c r="HK379">
        <v>0</v>
      </c>
      <c r="HL379">
        <v>0</v>
      </c>
      <c r="HM379">
        <v>0</v>
      </c>
      <c r="HN379">
        <v>0</v>
      </c>
      <c r="HO379">
        <v>0</v>
      </c>
      <c r="HP379">
        <v>0</v>
      </c>
      <c r="HQ379">
        <v>0</v>
      </c>
      <c r="HR379">
        <v>0</v>
      </c>
      <c r="HS379">
        <v>0</v>
      </c>
      <c r="HT379">
        <v>0</v>
      </c>
      <c r="HU379">
        <v>0</v>
      </c>
      <c r="HV379">
        <v>0</v>
      </c>
      <c r="HW379">
        <v>0</v>
      </c>
      <c r="HX379">
        <v>0</v>
      </c>
      <c r="HY379">
        <v>0</v>
      </c>
      <c r="HZ379">
        <v>0</v>
      </c>
      <c r="IA379">
        <v>0</v>
      </c>
      <c r="IB379">
        <v>0</v>
      </c>
      <c r="IC379">
        <v>0</v>
      </c>
      <c r="ID379">
        <v>0</v>
      </c>
      <c r="IE379">
        <v>0</v>
      </c>
      <c r="IF379">
        <v>0</v>
      </c>
      <c r="IG379">
        <v>0</v>
      </c>
      <c r="IH379">
        <v>0</v>
      </c>
      <c r="II379">
        <v>0</v>
      </c>
      <c r="IJ379">
        <v>0</v>
      </c>
      <c r="IK379">
        <v>0</v>
      </c>
    </row>
    <row r="380" spans="1:245" hidden="1">
      <c r="A380" s="340"/>
      <c r="B380" t="s">
        <v>1025</v>
      </c>
      <c r="F380">
        <v>2</v>
      </c>
      <c r="H380">
        <v>0</v>
      </c>
      <c r="J380" t="str">
        <f t="shared" si="15"/>
        <v>SDH300200</v>
      </c>
      <c r="K380">
        <v>255</v>
      </c>
      <c r="M380" s="340"/>
      <c r="N380" t="s">
        <v>1025</v>
      </c>
      <c r="O380">
        <v>2</v>
      </c>
      <c r="P380">
        <v>0</v>
      </c>
      <c r="Q380" s="183" t="str">
        <f t="shared" si="16"/>
        <v>SDH300200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10000</v>
      </c>
      <c r="BK380">
        <v>0</v>
      </c>
      <c r="BL380">
        <v>0</v>
      </c>
      <c r="BM380">
        <v>0</v>
      </c>
      <c r="BN380">
        <v>0</v>
      </c>
      <c r="BO380">
        <v>0</v>
      </c>
      <c r="BP380">
        <v>0</v>
      </c>
      <c r="BQ380">
        <v>0</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v>0</v>
      </c>
      <c r="CY380">
        <v>0</v>
      </c>
      <c r="CZ380">
        <v>0</v>
      </c>
      <c r="DA380">
        <v>0</v>
      </c>
      <c r="DB380">
        <v>0</v>
      </c>
      <c r="DC380">
        <v>0</v>
      </c>
      <c r="DD380">
        <v>0</v>
      </c>
      <c r="DE380">
        <v>0</v>
      </c>
      <c r="DF380">
        <v>0</v>
      </c>
      <c r="DG380">
        <v>0</v>
      </c>
      <c r="DH380">
        <v>0</v>
      </c>
      <c r="DI380">
        <v>0</v>
      </c>
      <c r="DJ380">
        <v>0</v>
      </c>
      <c r="DK380">
        <v>0</v>
      </c>
      <c r="DL380">
        <v>0</v>
      </c>
      <c r="DM380">
        <v>0</v>
      </c>
      <c r="DN380">
        <v>0</v>
      </c>
      <c r="DO380">
        <v>0</v>
      </c>
      <c r="DP380">
        <v>0</v>
      </c>
      <c r="DQ380">
        <v>0</v>
      </c>
      <c r="DR380">
        <v>0</v>
      </c>
      <c r="DS380">
        <v>0</v>
      </c>
      <c r="DT380">
        <v>0</v>
      </c>
      <c r="DU380">
        <v>0</v>
      </c>
      <c r="DV380">
        <v>0</v>
      </c>
      <c r="DW380">
        <v>0</v>
      </c>
      <c r="DX380">
        <v>0</v>
      </c>
      <c r="DY380" s="131"/>
      <c r="DZ380" s="340"/>
      <c r="EA380" t="s">
        <v>1025</v>
      </c>
      <c r="EB380">
        <v>2</v>
      </c>
      <c r="EC380">
        <v>0</v>
      </c>
      <c r="ED380" s="183" t="str">
        <f t="shared" si="17"/>
        <v>SDH300200</v>
      </c>
      <c r="EE380">
        <v>10000</v>
      </c>
      <c r="EF380">
        <v>10000</v>
      </c>
      <c r="EG380">
        <v>10000</v>
      </c>
      <c r="EH380">
        <v>10000</v>
      </c>
      <c r="EI380">
        <v>10000</v>
      </c>
      <c r="EJ380">
        <v>10000</v>
      </c>
      <c r="EK380">
        <v>10000</v>
      </c>
      <c r="EL380">
        <v>10000</v>
      </c>
      <c r="EM380">
        <v>10000</v>
      </c>
      <c r="EN380">
        <v>10000</v>
      </c>
      <c r="EO380">
        <v>10000</v>
      </c>
      <c r="EP380">
        <v>10000</v>
      </c>
      <c r="EQ380">
        <v>10000</v>
      </c>
      <c r="ER380">
        <v>10000</v>
      </c>
      <c r="ES380">
        <v>10000</v>
      </c>
      <c r="ET380">
        <v>10000</v>
      </c>
      <c r="EU380">
        <v>10000</v>
      </c>
      <c r="EV380">
        <v>10000</v>
      </c>
      <c r="EW380">
        <v>10000</v>
      </c>
      <c r="EX380">
        <v>10000</v>
      </c>
      <c r="EY380">
        <v>10000</v>
      </c>
      <c r="EZ380">
        <v>10000</v>
      </c>
      <c r="FA380">
        <v>10000</v>
      </c>
      <c r="FB380">
        <v>10000</v>
      </c>
      <c r="FC380">
        <v>10000</v>
      </c>
      <c r="FD380">
        <v>10000</v>
      </c>
      <c r="FE380">
        <v>10000</v>
      </c>
      <c r="FF380">
        <v>10000</v>
      </c>
      <c r="FG380">
        <v>10000</v>
      </c>
      <c r="FH380">
        <v>10000</v>
      </c>
      <c r="FI380">
        <v>10000</v>
      </c>
      <c r="FJ380">
        <v>10000</v>
      </c>
      <c r="FK380">
        <v>10000</v>
      </c>
      <c r="FL380">
        <v>10000</v>
      </c>
      <c r="FM380">
        <v>10000</v>
      </c>
      <c r="FN380">
        <v>10000</v>
      </c>
      <c r="FO380">
        <v>10000</v>
      </c>
      <c r="FP380">
        <v>10000</v>
      </c>
      <c r="FQ380">
        <v>10000</v>
      </c>
      <c r="FR380">
        <v>10000</v>
      </c>
      <c r="FS380">
        <v>10000</v>
      </c>
      <c r="FT380">
        <v>10000</v>
      </c>
      <c r="FU380">
        <v>10000</v>
      </c>
      <c r="FV380">
        <v>10000</v>
      </c>
      <c r="FW380">
        <v>10000</v>
      </c>
      <c r="FX380">
        <v>0</v>
      </c>
      <c r="FY380">
        <v>0</v>
      </c>
      <c r="FZ380">
        <v>0</v>
      </c>
      <c r="GA380">
        <v>0</v>
      </c>
      <c r="GB380">
        <v>0</v>
      </c>
      <c r="GC380">
        <v>0</v>
      </c>
      <c r="GD380">
        <v>0</v>
      </c>
      <c r="GE380">
        <v>0</v>
      </c>
      <c r="GF380">
        <v>0</v>
      </c>
      <c r="GG380">
        <v>0</v>
      </c>
      <c r="GH380">
        <v>0</v>
      </c>
      <c r="GI380">
        <v>0</v>
      </c>
      <c r="GJ380">
        <v>0</v>
      </c>
      <c r="GK380">
        <v>0</v>
      </c>
      <c r="GL380">
        <v>0</v>
      </c>
      <c r="GM380">
        <v>0</v>
      </c>
      <c r="GN380">
        <v>0</v>
      </c>
      <c r="GO380">
        <v>0</v>
      </c>
      <c r="GP380">
        <v>0</v>
      </c>
      <c r="GQ380">
        <v>0</v>
      </c>
      <c r="GR380">
        <v>0</v>
      </c>
      <c r="GS380">
        <v>0</v>
      </c>
      <c r="GT380">
        <v>0</v>
      </c>
      <c r="GU380">
        <v>0</v>
      </c>
      <c r="GV380">
        <v>0</v>
      </c>
      <c r="GW380">
        <v>0</v>
      </c>
      <c r="GX380">
        <v>0</v>
      </c>
      <c r="GY380">
        <v>0</v>
      </c>
      <c r="GZ380">
        <v>0</v>
      </c>
      <c r="HA380">
        <v>0</v>
      </c>
      <c r="HB380">
        <v>0</v>
      </c>
      <c r="HC380">
        <v>0</v>
      </c>
      <c r="HD380">
        <v>0</v>
      </c>
      <c r="HE380">
        <v>0</v>
      </c>
      <c r="HF380">
        <v>0</v>
      </c>
      <c r="HG380">
        <v>0</v>
      </c>
      <c r="HH380">
        <v>0</v>
      </c>
      <c r="HI380">
        <v>0</v>
      </c>
      <c r="HJ380">
        <v>0</v>
      </c>
      <c r="HK380">
        <v>0</v>
      </c>
      <c r="HL380">
        <v>0</v>
      </c>
      <c r="HM380">
        <v>0</v>
      </c>
      <c r="HN380">
        <v>0</v>
      </c>
      <c r="HO380">
        <v>0</v>
      </c>
      <c r="HP380">
        <v>0</v>
      </c>
      <c r="HQ380">
        <v>0</v>
      </c>
      <c r="HR380">
        <v>0</v>
      </c>
      <c r="HS380">
        <v>0</v>
      </c>
      <c r="HT380">
        <v>0</v>
      </c>
      <c r="HU380">
        <v>0</v>
      </c>
      <c r="HV380">
        <v>0</v>
      </c>
      <c r="HW380">
        <v>0</v>
      </c>
      <c r="HX380">
        <v>0</v>
      </c>
      <c r="HY380">
        <v>0</v>
      </c>
      <c r="HZ380">
        <v>0</v>
      </c>
      <c r="IA380">
        <v>0</v>
      </c>
      <c r="IB380">
        <v>0</v>
      </c>
      <c r="IC380">
        <v>0</v>
      </c>
      <c r="ID380">
        <v>0</v>
      </c>
      <c r="IE380">
        <v>0</v>
      </c>
      <c r="IF380">
        <v>0</v>
      </c>
      <c r="IG380">
        <v>0</v>
      </c>
      <c r="IH380">
        <v>0</v>
      </c>
      <c r="II380">
        <v>0</v>
      </c>
      <c r="IJ380">
        <v>0</v>
      </c>
      <c r="IK380">
        <v>0</v>
      </c>
    </row>
    <row r="381" spans="1:245" hidden="1">
      <c r="A381" s="340"/>
      <c r="B381" t="s">
        <v>1025</v>
      </c>
      <c r="F381">
        <v>2</v>
      </c>
      <c r="H381">
        <v>1</v>
      </c>
      <c r="J381" t="str">
        <f t="shared" si="15"/>
        <v>SDH300201</v>
      </c>
      <c r="K381">
        <v>255</v>
      </c>
      <c r="M381" s="340"/>
      <c r="N381" t="s">
        <v>1025</v>
      </c>
      <c r="O381">
        <v>2</v>
      </c>
      <c r="P381">
        <v>1</v>
      </c>
      <c r="Q381" s="183" t="str">
        <f t="shared" si="16"/>
        <v>SDH300201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10000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0</v>
      </c>
      <c r="CT381">
        <v>0</v>
      </c>
      <c r="CU381">
        <v>0</v>
      </c>
      <c r="CV381">
        <v>0</v>
      </c>
      <c r="CW381">
        <v>0</v>
      </c>
      <c r="CX381">
        <v>0</v>
      </c>
      <c r="CY381">
        <v>0</v>
      </c>
      <c r="CZ381">
        <v>0</v>
      </c>
      <c r="DA381">
        <v>0</v>
      </c>
      <c r="DB381">
        <v>0</v>
      </c>
      <c r="DC381">
        <v>0</v>
      </c>
      <c r="DD381">
        <v>0</v>
      </c>
      <c r="DE381">
        <v>0</v>
      </c>
      <c r="DF381">
        <v>0</v>
      </c>
      <c r="DG381">
        <v>0</v>
      </c>
      <c r="DH381">
        <v>0</v>
      </c>
      <c r="DI381">
        <v>0</v>
      </c>
      <c r="DJ381">
        <v>0</v>
      </c>
      <c r="DK381">
        <v>0</v>
      </c>
      <c r="DL381">
        <v>0</v>
      </c>
      <c r="DM381">
        <v>0</v>
      </c>
      <c r="DN381">
        <v>0</v>
      </c>
      <c r="DO381">
        <v>0</v>
      </c>
      <c r="DP381">
        <v>0</v>
      </c>
      <c r="DQ381">
        <v>0</v>
      </c>
      <c r="DR381">
        <v>0</v>
      </c>
      <c r="DS381">
        <v>0</v>
      </c>
      <c r="DT381">
        <v>0</v>
      </c>
      <c r="DU381">
        <v>0</v>
      </c>
      <c r="DV381">
        <v>0</v>
      </c>
      <c r="DW381">
        <v>0</v>
      </c>
      <c r="DX381">
        <v>0</v>
      </c>
      <c r="DY381" s="131"/>
      <c r="DZ381" s="340"/>
      <c r="EA381" t="s">
        <v>1025</v>
      </c>
      <c r="EB381">
        <v>2</v>
      </c>
      <c r="EC381">
        <v>1</v>
      </c>
      <c r="ED381" s="183" t="str">
        <f t="shared" si="17"/>
        <v>SDH300201</v>
      </c>
      <c r="EE381">
        <v>10000</v>
      </c>
      <c r="EF381">
        <v>10000</v>
      </c>
      <c r="EG381">
        <v>10000</v>
      </c>
      <c r="EH381">
        <v>10000</v>
      </c>
      <c r="EI381">
        <v>10000</v>
      </c>
      <c r="EJ381">
        <v>10000</v>
      </c>
      <c r="EK381">
        <v>10000</v>
      </c>
      <c r="EL381">
        <v>10000</v>
      </c>
      <c r="EM381">
        <v>10000</v>
      </c>
      <c r="EN381">
        <v>10000</v>
      </c>
      <c r="EO381">
        <v>10000</v>
      </c>
      <c r="EP381">
        <v>10000</v>
      </c>
      <c r="EQ381">
        <v>10000</v>
      </c>
      <c r="ER381">
        <v>10000</v>
      </c>
      <c r="ES381">
        <v>10000</v>
      </c>
      <c r="ET381">
        <v>10000</v>
      </c>
      <c r="EU381">
        <v>10000</v>
      </c>
      <c r="EV381">
        <v>10000</v>
      </c>
      <c r="EW381">
        <v>10000</v>
      </c>
      <c r="EX381">
        <v>10000</v>
      </c>
      <c r="EY381">
        <v>10000</v>
      </c>
      <c r="EZ381">
        <v>10000</v>
      </c>
      <c r="FA381">
        <v>10000</v>
      </c>
      <c r="FB381">
        <v>10000</v>
      </c>
      <c r="FC381">
        <v>10000</v>
      </c>
      <c r="FD381">
        <v>10000</v>
      </c>
      <c r="FE381">
        <v>10000</v>
      </c>
      <c r="FF381">
        <v>10000</v>
      </c>
      <c r="FG381">
        <v>10000</v>
      </c>
      <c r="FH381">
        <v>10000</v>
      </c>
      <c r="FI381">
        <v>10000</v>
      </c>
      <c r="FJ381">
        <v>10000</v>
      </c>
      <c r="FK381">
        <v>10000</v>
      </c>
      <c r="FL381">
        <v>10000</v>
      </c>
      <c r="FM381">
        <v>10000</v>
      </c>
      <c r="FN381">
        <v>10000</v>
      </c>
      <c r="FO381">
        <v>10000</v>
      </c>
      <c r="FP381">
        <v>10000</v>
      </c>
      <c r="FQ381">
        <v>10000</v>
      </c>
      <c r="FR381">
        <v>10000</v>
      </c>
      <c r="FS381">
        <v>10000</v>
      </c>
      <c r="FT381">
        <v>10000</v>
      </c>
      <c r="FU381">
        <v>10000</v>
      </c>
      <c r="FV381">
        <v>10000</v>
      </c>
      <c r="FW381">
        <v>10000</v>
      </c>
      <c r="FX381">
        <v>0</v>
      </c>
      <c r="FY381">
        <v>0</v>
      </c>
      <c r="FZ381">
        <v>0</v>
      </c>
      <c r="GA381">
        <v>0</v>
      </c>
      <c r="GB381">
        <v>0</v>
      </c>
      <c r="GC381">
        <v>0</v>
      </c>
      <c r="GD381">
        <v>0</v>
      </c>
      <c r="GE381">
        <v>0</v>
      </c>
      <c r="GF381">
        <v>0</v>
      </c>
      <c r="GG381">
        <v>0</v>
      </c>
      <c r="GH381">
        <v>0</v>
      </c>
      <c r="GI381">
        <v>0</v>
      </c>
      <c r="GJ381">
        <v>0</v>
      </c>
      <c r="GK381">
        <v>0</v>
      </c>
      <c r="GL381">
        <v>0</v>
      </c>
      <c r="GM381">
        <v>0</v>
      </c>
      <c r="GN381">
        <v>0</v>
      </c>
      <c r="GO381">
        <v>0</v>
      </c>
      <c r="GP381">
        <v>0</v>
      </c>
      <c r="GQ381">
        <v>0</v>
      </c>
      <c r="GR381">
        <v>0</v>
      </c>
      <c r="GS381">
        <v>0</v>
      </c>
      <c r="GT381">
        <v>0</v>
      </c>
      <c r="GU381">
        <v>0</v>
      </c>
      <c r="GV381">
        <v>0</v>
      </c>
      <c r="GW381">
        <v>0</v>
      </c>
      <c r="GX381">
        <v>0</v>
      </c>
      <c r="GY381">
        <v>0</v>
      </c>
      <c r="GZ381">
        <v>0</v>
      </c>
      <c r="HA381">
        <v>0</v>
      </c>
      <c r="HB381">
        <v>0</v>
      </c>
      <c r="HC381">
        <v>0</v>
      </c>
      <c r="HD381">
        <v>0</v>
      </c>
      <c r="HE381">
        <v>0</v>
      </c>
      <c r="HF381">
        <v>0</v>
      </c>
      <c r="HG381">
        <v>0</v>
      </c>
      <c r="HH381">
        <v>0</v>
      </c>
      <c r="HI381">
        <v>0</v>
      </c>
      <c r="HJ381">
        <v>0</v>
      </c>
      <c r="HK381">
        <v>0</v>
      </c>
      <c r="HL381">
        <v>0</v>
      </c>
      <c r="HM381">
        <v>0</v>
      </c>
      <c r="HN381">
        <v>0</v>
      </c>
      <c r="HO381">
        <v>0</v>
      </c>
      <c r="HP381">
        <v>0</v>
      </c>
      <c r="HQ381">
        <v>0</v>
      </c>
      <c r="HR381">
        <v>0</v>
      </c>
      <c r="HS381">
        <v>0</v>
      </c>
      <c r="HT381">
        <v>0</v>
      </c>
      <c r="HU381">
        <v>0</v>
      </c>
      <c r="HV381">
        <v>0</v>
      </c>
      <c r="HW381">
        <v>0</v>
      </c>
      <c r="HX381">
        <v>0</v>
      </c>
      <c r="HY381">
        <v>0</v>
      </c>
      <c r="HZ381">
        <v>0</v>
      </c>
      <c r="IA381">
        <v>0</v>
      </c>
      <c r="IB381">
        <v>0</v>
      </c>
      <c r="IC381">
        <v>0</v>
      </c>
      <c r="ID381">
        <v>0</v>
      </c>
      <c r="IE381">
        <v>0</v>
      </c>
      <c r="IF381">
        <v>0</v>
      </c>
      <c r="IG381">
        <v>0</v>
      </c>
      <c r="IH381">
        <v>0</v>
      </c>
      <c r="II381">
        <v>0</v>
      </c>
      <c r="IJ381">
        <v>0</v>
      </c>
      <c r="IK381">
        <v>0</v>
      </c>
    </row>
    <row r="382" spans="1:245" hidden="1">
      <c r="A382" s="340"/>
      <c r="B382" t="s">
        <v>1025</v>
      </c>
      <c r="F382">
        <v>2</v>
      </c>
      <c r="H382">
        <v>2</v>
      </c>
      <c r="J382" t="str">
        <f t="shared" si="15"/>
        <v>SDH300202</v>
      </c>
      <c r="K382">
        <v>255</v>
      </c>
      <c r="M382" s="340"/>
      <c r="N382" t="s">
        <v>1025</v>
      </c>
      <c r="O382">
        <v>2</v>
      </c>
      <c r="P382">
        <v>2</v>
      </c>
      <c r="Q382" s="183" t="str">
        <f t="shared" si="16"/>
        <v>SDH300202</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10000</v>
      </c>
      <c r="BK382">
        <v>0</v>
      </c>
      <c r="BL382">
        <v>0</v>
      </c>
      <c r="BM382">
        <v>0</v>
      </c>
      <c r="BN382">
        <v>0</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0</v>
      </c>
      <c r="DJ382">
        <v>0</v>
      </c>
      <c r="DK382">
        <v>0</v>
      </c>
      <c r="DL382">
        <v>0</v>
      </c>
      <c r="DM382">
        <v>0</v>
      </c>
      <c r="DN382">
        <v>0</v>
      </c>
      <c r="DO382">
        <v>0</v>
      </c>
      <c r="DP382">
        <v>0</v>
      </c>
      <c r="DQ382">
        <v>0</v>
      </c>
      <c r="DR382">
        <v>0</v>
      </c>
      <c r="DS382">
        <v>0</v>
      </c>
      <c r="DT382">
        <v>0</v>
      </c>
      <c r="DU382">
        <v>0</v>
      </c>
      <c r="DV382">
        <v>0</v>
      </c>
      <c r="DW382">
        <v>0</v>
      </c>
      <c r="DX382">
        <v>0</v>
      </c>
      <c r="DY382" s="131"/>
      <c r="DZ382" s="340"/>
      <c r="EA382" t="s">
        <v>1025</v>
      </c>
      <c r="EB382">
        <v>2</v>
      </c>
      <c r="EC382">
        <v>2</v>
      </c>
      <c r="ED382" s="183" t="str">
        <f t="shared" si="17"/>
        <v>SDH300202</v>
      </c>
      <c r="EE382">
        <v>10000</v>
      </c>
      <c r="EF382">
        <v>10000</v>
      </c>
      <c r="EG382">
        <v>10000</v>
      </c>
      <c r="EH382">
        <v>10000</v>
      </c>
      <c r="EI382">
        <v>10000</v>
      </c>
      <c r="EJ382">
        <v>10000</v>
      </c>
      <c r="EK382">
        <v>10000</v>
      </c>
      <c r="EL382">
        <v>10000</v>
      </c>
      <c r="EM382">
        <v>10000</v>
      </c>
      <c r="EN382">
        <v>10000</v>
      </c>
      <c r="EO382">
        <v>10000</v>
      </c>
      <c r="EP382">
        <v>10000</v>
      </c>
      <c r="EQ382">
        <v>10000</v>
      </c>
      <c r="ER382">
        <v>10000</v>
      </c>
      <c r="ES382">
        <v>10000</v>
      </c>
      <c r="ET382">
        <v>10000</v>
      </c>
      <c r="EU382">
        <v>10000</v>
      </c>
      <c r="EV382">
        <v>10000</v>
      </c>
      <c r="EW382">
        <v>10000</v>
      </c>
      <c r="EX382">
        <v>10000</v>
      </c>
      <c r="EY382">
        <v>10000</v>
      </c>
      <c r="EZ382">
        <v>10000</v>
      </c>
      <c r="FA382">
        <v>10000</v>
      </c>
      <c r="FB382">
        <v>10000</v>
      </c>
      <c r="FC382">
        <v>10000</v>
      </c>
      <c r="FD382">
        <v>10000</v>
      </c>
      <c r="FE382">
        <v>10000</v>
      </c>
      <c r="FF382">
        <v>10000</v>
      </c>
      <c r="FG382">
        <v>10000</v>
      </c>
      <c r="FH382">
        <v>10000</v>
      </c>
      <c r="FI382">
        <v>10000</v>
      </c>
      <c r="FJ382">
        <v>10000</v>
      </c>
      <c r="FK382">
        <v>10000</v>
      </c>
      <c r="FL382">
        <v>10000</v>
      </c>
      <c r="FM382">
        <v>10000</v>
      </c>
      <c r="FN382">
        <v>10000</v>
      </c>
      <c r="FO382">
        <v>10000</v>
      </c>
      <c r="FP382">
        <v>10000</v>
      </c>
      <c r="FQ382">
        <v>10000</v>
      </c>
      <c r="FR382">
        <v>10000</v>
      </c>
      <c r="FS382">
        <v>10000</v>
      </c>
      <c r="FT382">
        <v>10000</v>
      </c>
      <c r="FU382">
        <v>10000</v>
      </c>
      <c r="FV382">
        <v>10000</v>
      </c>
      <c r="FW382">
        <v>10000</v>
      </c>
      <c r="FX382">
        <v>0</v>
      </c>
      <c r="FY382">
        <v>0</v>
      </c>
      <c r="FZ382">
        <v>0</v>
      </c>
      <c r="GA382">
        <v>0</v>
      </c>
      <c r="GB382">
        <v>0</v>
      </c>
      <c r="GC382">
        <v>0</v>
      </c>
      <c r="GD382">
        <v>0</v>
      </c>
      <c r="GE382">
        <v>0</v>
      </c>
      <c r="GF382">
        <v>0</v>
      </c>
      <c r="GG382">
        <v>0</v>
      </c>
      <c r="GH382">
        <v>0</v>
      </c>
      <c r="GI382">
        <v>0</v>
      </c>
      <c r="GJ382">
        <v>0</v>
      </c>
      <c r="GK382">
        <v>0</v>
      </c>
      <c r="GL382">
        <v>0</v>
      </c>
      <c r="GM382">
        <v>0</v>
      </c>
      <c r="GN382">
        <v>0</v>
      </c>
      <c r="GO382">
        <v>0</v>
      </c>
      <c r="GP382">
        <v>0</v>
      </c>
      <c r="GQ382">
        <v>0</v>
      </c>
      <c r="GR382">
        <v>0</v>
      </c>
      <c r="GS382">
        <v>0</v>
      </c>
      <c r="GT382">
        <v>0</v>
      </c>
      <c r="GU382">
        <v>0</v>
      </c>
      <c r="GV382">
        <v>0</v>
      </c>
      <c r="GW382">
        <v>0</v>
      </c>
      <c r="GX382">
        <v>0</v>
      </c>
      <c r="GY382">
        <v>0</v>
      </c>
      <c r="GZ382">
        <v>0</v>
      </c>
      <c r="HA382">
        <v>0</v>
      </c>
      <c r="HB382">
        <v>0</v>
      </c>
      <c r="HC382">
        <v>0</v>
      </c>
      <c r="HD382">
        <v>0</v>
      </c>
      <c r="HE382">
        <v>0</v>
      </c>
      <c r="HF382">
        <v>0</v>
      </c>
      <c r="HG382">
        <v>0</v>
      </c>
      <c r="HH382">
        <v>0</v>
      </c>
      <c r="HI382">
        <v>0</v>
      </c>
      <c r="HJ382">
        <v>0</v>
      </c>
      <c r="HK382">
        <v>0</v>
      </c>
      <c r="HL382">
        <v>0</v>
      </c>
      <c r="HM382">
        <v>0</v>
      </c>
      <c r="HN382">
        <v>0</v>
      </c>
      <c r="HO382">
        <v>0</v>
      </c>
      <c r="HP382">
        <v>0</v>
      </c>
      <c r="HQ382">
        <v>0</v>
      </c>
      <c r="HR382">
        <v>0</v>
      </c>
      <c r="HS382">
        <v>0</v>
      </c>
      <c r="HT382">
        <v>0</v>
      </c>
      <c r="HU382">
        <v>0</v>
      </c>
      <c r="HV382">
        <v>0</v>
      </c>
      <c r="HW382">
        <v>0</v>
      </c>
      <c r="HX382">
        <v>0</v>
      </c>
      <c r="HY382">
        <v>0</v>
      </c>
      <c r="HZ382">
        <v>0</v>
      </c>
      <c r="IA382">
        <v>0</v>
      </c>
      <c r="IB382">
        <v>0</v>
      </c>
      <c r="IC382">
        <v>0</v>
      </c>
      <c r="ID382">
        <v>0</v>
      </c>
      <c r="IE382">
        <v>0</v>
      </c>
      <c r="IF382">
        <v>0</v>
      </c>
      <c r="IG382">
        <v>0</v>
      </c>
      <c r="IH382">
        <v>0</v>
      </c>
      <c r="II382">
        <v>0</v>
      </c>
      <c r="IJ382">
        <v>0</v>
      </c>
      <c r="IK382">
        <v>0</v>
      </c>
    </row>
    <row r="383" spans="1:245" hidden="1">
      <c r="A383" s="340"/>
      <c r="B383" t="s">
        <v>1025</v>
      </c>
      <c r="F383">
        <v>2</v>
      </c>
      <c r="H383">
        <v>3</v>
      </c>
      <c r="J383" t="str">
        <f t="shared" si="15"/>
        <v>SDH300203</v>
      </c>
      <c r="K383">
        <v>255</v>
      </c>
      <c r="M383" s="340"/>
      <c r="N383" t="s">
        <v>1025</v>
      </c>
      <c r="O383">
        <v>2</v>
      </c>
      <c r="P383">
        <v>3</v>
      </c>
      <c r="Q383" s="183" t="str">
        <f t="shared" si="16"/>
        <v>SDH300203</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10000</v>
      </c>
      <c r="BK383">
        <v>0</v>
      </c>
      <c r="BL383">
        <v>0</v>
      </c>
      <c r="BM383">
        <v>0</v>
      </c>
      <c r="BN383">
        <v>0</v>
      </c>
      <c r="BO383">
        <v>0</v>
      </c>
      <c r="BP383">
        <v>0</v>
      </c>
      <c r="BQ383">
        <v>0</v>
      </c>
      <c r="BR383">
        <v>0</v>
      </c>
      <c r="BS383">
        <v>0</v>
      </c>
      <c r="BT383">
        <v>0</v>
      </c>
      <c r="BU383">
        <v>0</v>
      </c>
      <c r="BV383">
        <v>0</v>
      </c>
      <c r="BW383">
        <v>0</v>
      </c>
      <c r="BX383">
        <v>0</v>
      </c>
      <c r="BY383">
        <v>0</v>
      </c>
      <c r="BZ383">
        <v>0</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0</v>
      </c>
      <c r="CT383">
        <v>0</v>
      </c>
      <c r="CU383">
        <v>0</v>
      </c>
      <c r="CV383">
        <v>0</v>
      </c>
      <c r="CW383">
        <v>0</v>
      </c>
      <c r="CX383">
        <v>0</v>
      </c>
      <c r="CY383">
        <v>0</v>
      </c>
      <c r="CZ383">
        <v>0</v>
      </c>
      <c r="DA383">
        <v>0</v>
      </c>
      <c r="DB383">
        <v>0</v>
      </c>
      <c r="DC383">
        <v>0</v>
      </c>
      <c r="DD383">
        <v>0</v>
      </c>
      <c r="DE383">
        <v>0</v>
      </c>
      <c r="DF383">
        <v>0</v>
      </c>
      <c r="DG383">
        <v>0</v>
      </c>
      <c r="DH383">
        <v>0</v>
      </c>
      <c r="DI383">
        <v>0</v>
      </c>
      <c r="DJ383">
        <v>0</v>
      </c>
      <c r="DK383">
        <v>0</v>
      </c>
      <c r="DL383">
        <v>0</v>
      </c>
      <c r="DM383">
        <v>0</v>
      </c>
      <c r="DN383">
        <v>0</v>
      </c>
      <c r="DO383">
        <v>0</v>
      </c>
      <c r="DP383">
        <v>0</v>
      </c>
      <c r="DQ383">
        <v>0</v>
      </c>
      <c r="DR383">
        <v>0</v>
      </c>
      <c r="DS383">
        <v>0</v>
      </c>
      <c r="DT383">
        <v>0</v>
      </c>
      <c r="DU383">
        <v>0</v>
      </c>
      <c r="DV383">
        <v>0</v>
      </c>
      <c r="DW383">
        <v>0</v>
      </c>
      <c r="DX383">
        <v>0</v>
      </c>
      <c r="DY383" s="131"/>
      <c r="DZ383" s="340"/>
      <c r="EA383" t="s">
        <v>1025</v>
      </c>
      <c r="EB383">
        <v>2</v>
      </c>
      <c r="EC383">
        <v>3</v>
      </c>
      <c r="ED383" s="183" t="str">
        <f t="shared" si="17"/>
        <v>SDH300203</v>
      </c>
      <c r="EE383">
        <v>10000</v>
      </c>
      <c r="EF383">
        <v>10000</v>
      </c>
      <c r="EG383">
        <v>10000</v>
      </c>
      <c r="EH383">
        <v>10000</v>
      </c>
      <c r="EI383">
        <v>10000</v>
      </c>
      <c r="EJ383">
        <v>10000</v>
      </c>
      <c r="EK383">
        <v>10000</v>
      </c>
      <c r="EL383">
        <v>10000</v>
      </c>
      <c r="EM383">
        <v>10000</v>
      </c>
      <c r="EN383">
        <v>10000</v>
      </c>
      <c r="EO383">
        <v>10000</v>
      </c>
      <c r="EP383">
        <v>10000</v>
      </c>
      <c r="EQ383">
        <v>10000</v>
      </c>
      <c r="ER383">
        <v>10000</v>
      </c>
      <c r="ES383">
        <v>10000</v>
      </c>
      <c r="ET383">
        <v>10000</v>
      </c>
      <c r="EU383">
        <v>10000</v>
      </c>
      <c r="EV383">
        <v>10000</v>
      </c>
      <c r="EW383">
        <v>10000</v>
      </c>
      <c r="EX383">
        <v>10000</v>
      </c>
      <c r="EY383">
        <v>10000</v>
      </c>
      <c r="EZ383">
        <v>10000</v>
      </c>
      <c r="FA383">
        <v>10000</v>
      </c>
      <c r="FB383">
        <v>10000</v>
      </c>
      <c r="FC383">
        <v>10000</v>
      </c>
      <c r="FD383">
        <v>10000</v>
      </c>
      <c r="FE383">
        <v>10000</v>
      </c>
      <c r="FF383">
        <v>10000</v>
      </c>
      <c r="FG383">
        <v>10000</v>
      </c>
      <c r="FH383">
        <v>10000</v>
      </c>
      <c r="FI383">
        <v>10000</v>
      </c>
      <c r="FJ383">
        <v>10000</v>
      </c>
      <c r="FK383">
        <v>10000</v>
      </c>
      <c r="FL383">
        <v>10000</v>
      </c>
      <c r="FM383">
        <v>10000</v>
      </c>
      <c r="FN383">
        <v>10000</v>
      </c>
      <c r="FO383">
        <v>10000</v>
      </c>
      <c r="FP383">
        <v>10000</v>
      </c>
      <c r="FQ383">
        <v>10000</v>
      </c>
      <c r="FR383">
        <v>10000</v>
      </c>
      <c r="FS383">
        <v>10000</v>
      </c>
      <c r="FT383">
        <v>10000</v>
      </c>
      <c r="FU383">
        <v>10000</v>
      </c>
      <c r="FV383">
        <v>10000</v>
      </c>
      <c r="FW383">
        <v>10000</v>
      </c>
      <c r="FX383">
        <v>0</v>
      </c>
      <c r="FY383">
        <v>0</v>
      </c>
      <c r="FZ383">
        <v>0</v>
      </c>
      <c r="GA383">
        <v>0</v>
      </c>
      <c r="GB383">
        <v>0</v>
      </c>
      <c r="GC383">
        <v>0</v>
      </c>
      <c r="GD383">
        <v>0</v>
      </c>
      <c r="GE383">
        <v>0</v>
      </c>
      <c r="GF383">
        <v>0</v>
      </c>
      <c r="GG383">
        <v>0</v>
      </c>
      <c r="GH383">
        <v>0</v>
      </c>
      <c r="GI383">
        <v>0</v>
      </c>
      <c r="GJ383">
        <v>0</v>
      </c>
      <c r="GK383">
        <v>0</v>
      </c>
      <c r="GL383">
        <v>0</v>
      </c>
      <c r="GM383">
        <v>0</v>
      </c>
      <c r="GN383">
        <v>0</v>
      </c>
      <c r="GO383">
        <v>0</v>
      </c>
      <c r="GP383">
        <v>0</v>
      </c>
      <c r="GQ383">
        <v>0</v>
      </c>
      <c r="GR383">
        <v>0</v>
      </c>
      <c r="GS383">
        <v>0</v>
      </c>
      <c r="GT383">
        <v>0</v>
      </c>
      <c r="GU383">
        <v>0</v>
      </c>
      <c r="GV383">
        <v>0</v>
      </c>
      <c r="GW383">
        <v>0</v>
      </c>
      <c r="GX383">
        <v>0</v>
      </c>
      <c r="GY383">
        <v>0</v>
      </c>
      <c r="GZ383">
        <v>0</v>
      </c>
      <c r="HA383">
        <v>0</v>
      </c>
      <c r="HB383">
        <v>0</v>
      </c>
      <c r="HC383">
        <v>0</v>
      </c>
      <c r="HD383">
        <v>0</v>
      </c>
      <c r="HE383">
        <v>0</v>
      </c>
      <c r="HF383">
        <v>0</v>
      </c>
      <c r="HG383">
        <v>0</v>
      </c>
      <c r="HH383">
        <v>0</v>
      </c>
      <c r="HI383">
        <v>0</v>
      </c>
      <c r="HJ383">
        <v>0</v>
      </c>
      <c r="HK383">
        <v>0</v>
      </c>
      <c r="HL383">
        <v>0</v>
      </c>
      <c r="HM383">
        <v>0</v>
      </c>
      <c r="HN383">
        <v>0</v>
      </c>
      <c r="HO383">
        <v>0</v>
      </c>
      <c r="HP383">
        <v>0</v>
      </c>
      <c r="HQ383">
        <v>0</v>
      </c>
      <c r="HR383">
        <v>0</v>
      </c>
      <c r="HS383">
        <v>0</v>
      </c>
      <c r="HT383">
        <v>0</v>
      </c>
      <c r="HU383">
        <v>0</v>
      </c>
      <c r="HV383">
        <v>0</v>
      </c>
      <c r="HW383">
        <v>0</v>
      </c>
      <c r="HX383">
        <v>0</v>
      </c>
      <c r="HY383">
        <v>0</v>
      </c>
      <c r="HZ383">
        <v>0</v>
      </c>
      <c r="IA383">
        <v>0</v>
      </c>
      <c r="IB383">
        <v>0</v>
      </c>
      <c r="IC383">
        <v>0</v>
      </c>
      <c r="ID383">
        <v>0</v>
      </c>
      <c r="IE383">
        <v>0</v>
      </c>
      <c r="IF383">
        <v>0</v>
      </c>
      <c r="IG383">
        <v>0</v>
      </c>
      <c r="IH383">
        <v>0</v>
      </c>
      <c r="II383">
        <v>0</v>
      </c>
      <c r="IJ383">
        <v>0</v>
      </c>
      <c r="IK383">
        <v>0</v>
      </c>
    </row>
    <row r="384" spans="1:245" hidden="1">
      <c r="A384" s="340"/>
      <c r="B384" t="s">
        <v>1025</v>
      </c>
      <c r="F384">
        <v>2</v>
      </c>
      <c r="H384">
        <v>4</v>
      </c>
      <c r="J384" t="str">
        <f t="shared" si="15"/>
        <v>SDH300204</v>
      </c>
      <c r="K384">
        <v>255</v>
      </c>
      <c r="M384" s="340"/>
      <c r="N384" t="s">
        <v>1025</v>
      </c>
      <c r="O384">
        <v>2</v>
      </c>
      <c r="P384">
        <v>4</v>
      </c>
      <c r="Q384" s="183" t="str">
        <f t="shared" si="16"/>
        <v>SDH300204</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10000</v>
      </c>
      <c r="BK384">
        <v>0</v>
      </c>
      <c r="BL384">
        <v>0</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CT384">
        <v>0</v>
      </c>
      <c r="CU384">
        <v>0</v>
      </c>
      <c r="CV384">
        <v>0</v>
      </c>
      <c r="CW384">
        <v>0</v>
      </c>
      <c r="CX384">
        <v>0</v>
      </c>
      <c r="CY384">
        <v>0</v>
      </c>
      <c r="CZ384">
        <v>0</v>
      </c>
      <c r="DA384">
        <v>0</v>
      </c>
      <c r="DB384">
        <v>0</v>
      </c>
      <c r="DC384">
        <v>0</v>
      </c>
      <c r="DD384">
        <v>0</v>
      </c>
      <c r="DE384">
        <v>0</v>
      </c>
      <c r="DF384">
        <v>0</v>
      </c>
      <c r="DG384">
        <v>0</v>
      </c>
      <c r="DH384">
        <v>0</v>
      </c>
      <c r="DI384">
        <v>0</v>
      </c>
      <c r="DJ384">
        <v>0</v>
      </c>
      <c r="DK384">
        <v>0</v>
      </c>
      <c r="DL384">
        <v>0</v>
      </c>
      <c r="DM384">
        <v>0</v>
      </c>
      <c r="DN384">
        <v>0</v>
      </c>
      <c r="DO384">
        <v>0</v>
      </c>
      <c r="DP384">
        <v>0</v>
      </c>
      <c r="DQ384">
        <v>0</v>
      </c>
      <c r="DR384">
        <v>0</v>
      </c>
      <c r="DS384">
        <v>0</v>
      </c>
      <c r="DT384">
        <v>0</v>
      </c>
      <c r="DU384">
        <v>0</v>
      </c>
      <c r="DV384">
        <v>0</v>
      </c>
      <c r="DW384">
        <v>0</v>
      </c>
      <c r="DX384">
        <v>0</v>
      </c>
      <c r="DY384" s="131"/>
      <c r="DZ384" s="340"/>
      <c r="EA384" t="s">
        <v>1025</v>
      </c>
      <c r="EB384">
        <v>2</v>
      </c>
      <c r="EC384">
        <v>4</v>
      </c>
      <c r="ED384" s="183" t="str">
        <f t="shared" si="17"/>
        <v>SDH300204</v>
      </c>
      <c r="EE384">
        <v>10000</v>
      </c>
      <c r="EF384">
        <v>10000</v>
      </c>
      <c r="EG384">
        <v>10000</v>
      </c>
      <c r="EH384">
        <v>10000</v>
      </c>
      <c r="EI384">
        <v>10000</v>
      </c>
      <c r="EJ384">
        <v>10000</v>
      </c>
      <c r="EK384">
        <v>10000</v>
      </c>
      <c r="EL384">
        <v>10000</v>
      </c>
      <c r="EM384">
        <v>10000</v>
      </c>
      <c r="EN384">
        <v>10000</v>
      </c>
      <c r="EO384">
        <v>10000</v>
      </c>
      <c r="EP384">
        <v>10000</v>
      </c>
      <c r="EQ384">
        <v>10000</v>
      </c>
      <c r="ER384">
        <v>10000</v>
      </c>
      <c r="ES384">
        <v>10000</v>
      </c>
      <c r="ET384">
        <v>10000</v>
      </c>
      <c r="EU384">
        <v>10000</v>
      </c>
      <c r="EV384">
        <v>10000</v>
      </c>
      <c r="EW384">
        <v>10000</v>
      </c>
      <c r="EX384">
        <v>10000</v>
      </c>
      <c r="EY384">
        <v>10000</v>
      </c>
      <c r="EZ384">
        <v>10000</v>
      </c>
      <c r="FA384">
        <v>10000</v>
      </c>
      <c r="FB384">
        <v>10000</v>
      </c>
      <c r="FC384">
        <v>10000</v>
      </c>
      <c r="FD384">
        <v>10000</v>
      </c>
      <c r="FE384">
        <v>10000</v>
      </c>
      <c r="FF384">
        <v>10000</v>
      </c>
      <c r="FG384">
        <v>10000</v>
      </c>
      <c r="FH384">
        <v>10000</v>
      </c>
      <c r="FI384">
        <v>10000</v>
      </c>
      <c r="FJ384">
        <v>10000</v>
      </c>
      <c r="FK384">
        <v>10000</v>
      </c>
      <c r="FL384">
        <v>10000</v>
      </c>
      <c r="FM384">
        <v>10000</v>
      </c>
      <c r="FN384">
        <v>10000</v>
      </c>
      <c r="FO384">
        <v>10000</v>
      </c>
      <c r="FP384">
        <v>10000</v>
      </c>
      <c r="FQ384">
        <v>10000</v>
      </c>
      <c r="FR384">
        <v>10000</v>
      </c>
      <c r="FS384">
        <v>10000</v>
      </c>
      <c r="FT384">
        <v>10000</v>
      </c>
      <c r="FU384">
        <v>10000</v>
      </c>
      <c r="FV384">
        <v>10000</v>
      </c>
      <c r="FW384">
        <v>10000</v>
      </c>
      <c r="FX384">
        <v>0</v>
      </c>
      <c r="FY384">
        <v>0</v>
      </c>
      <c r="FZ384">
        <v>0</v>
      </c>
      <c r="GA384">
        <v>0</v>
      </c>
      <c r="GB384">
        <v>0</v>
      </c>
      <c r="GC384">
        <v>0</v>
      </c>
      <c r="GD384">
        <v>0</v>
      </c>
      <c r="GE384">
        <v>0</v>
      </c>
      <c r="GF384">
        <v>0</v>
      </c>
      <c r="GG384">
        <v>0</v>
      </c>
      <c r="GH384">
        <v>0</v>
      </c>
      <c r="GI384">
        <v>0</v>
      </c>
      <c r="GJ384">
        <v>0</v>
      </c>
      <c r="GK384">
        <v>0</v>
      </c>
      <c r="GL384">
        <v>0</v>
      </c>
      <c r="GM384">
        <v>0</v>
      </c>
      <c r="GN384">
        <v>0</v>
      </c>
      <c r="GO384">
        <v>0</v>
      </c>
      <c r="GP384">
        <v>0</v>
      </c>
      <c r="GQ384">
        <v>0</v>
      </c>
      <c r="GR384">
        <v>0</v>
      </c>
      <c r="GS384">
        <v>0</v>
      </c>
      <c r="GT384">
        <v>0</v>
      </c>
      <c r="GU384">
        <v>0</v>
      </c>
      <c r="GV384">
        <v>0</v>
      </c>
      <c r="GW384">
        <v>0</v>
      </c>
      <c r="GX384">
        <v>0</v>
      </c>
      <c r="GY384">
        <v>0</v>
      </c>
      <c r="GZ384">
        <v>0</v>
      </c>
      <c r="HA384">
        <v>0</v>
      </c>
      <c r="HB384">
        <v>0</v>
      </c>
      <c r="HC384">
        <v>0</v>
      </c>
      <c r="HD384">
        <v>0</v>
      </c>
      <c r="HE384">
        <v>0</v>
      </c>
      <c r="HF384">
        <v>0</v>
      </c>
      <c r="HG384">
        <v>0</v>
      </c>
      <c r="HH384">
        <v>0</v>
      </c>
      <c r="HI384">
        <v>0</v>
      </c>
      <c r="HJ384">
        <v>0</v>
      </c>
      <c r="HK384">
        <v>0</v>
      </c>
      <c r="HL384">
        <v>0</v>
      </c>
      <c r="HM384">
        <v>0</v>
      </c>
      <c r="HN384">
        <v>0</v>
      </c>
      <c r="HO384">
        <v>0</v>
      </c>
      <c r="HP384">
        <v>0</v>
      </c>
      <c r="HQ384">
        <v>0</v>
      </c>
      <c r="HR384">
        <v>0</v>
      </c>
      <c r="HS384">
        <v>0</v>
      </c>
      <c r="HT384">
        <v>0</v>
      </c>
      <c r="HU384">
        <v>0</v>
      </c>
      <c r="HV384">
        <v>0</v>
      </c>
      <c r="HW384">
        <v>0</v>
      </c>
      <c r="HX384">
        <v>0</v>
      </c>
      <c r="HY384">
        <v>0</v>
      </c>
      <c r="HZ384">
        <v>0</v>
      </c>
      <c r="IA384">
        <v>0</v>
      </c>
      <c r="IB384">
        <v>0</v>
      </c>
      <c r="IC384">
        <v>0</v>
      </c>
      <c r="ID384">
        <v>0</v>
      </c>
      <c r="IE384">
        <v>0</v>
      </c>
      <c r="IF384">
        <v>0</v>
      </c>
      <c r="IG384">
        <v>0</v>
      </c>
      <c r="IH384">
        <v>0</v>
      </c>
      <c r="II384">
        <v>0</v>
      </c>
      <c r="IJ384">
        <v>0</v>
      </c>
      <c r="IK384">
        <v>0</v>
      </c>
    </row>
    <row r="385" spans="1:245" hidden="1">
      <c r="A385" s="340"/>
      <c r="B385" t="s">
        <v>1025</v>
      </c>
      <c r="F385">
        <v>2</v>
      </c>
      <c r="H385">
        <v>5</v>
      </c>
      <c r="J385" t="str">
        <f t="shared" si="15"/>
        <v>SDH300205</v>
      </c>
      <c r="K385">
        <v>255</v>
      </c>
      <c r="M385" s="340"/>
      <c r="N385" t="s">
        <v>1025</v>
      </c>
      <c r="O385">
        <v>2</v>
      </c>
      <c r="P385">
        <v>5</v>
      </c>
      <c r="Q385" s="183" t="str">
        <f t="shared" si="16"/>
        <v>SDH300205</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10000</v>
      </c>
      <c r="BK385">
        <v>0</v>
      </c>
      <c r="BL385">
        <v>0</v>
      </c>
      <c r="BM385">
        <v>0</v>
      </c>
      <c r="BN385">
        <v>0</v>
      </c>
      <c r="BO385">
        <v>0</v>
      </c>
      <c r="BP385">
        <v>0</v>
      </c>
      <c r="BQ385">
        <v>0</v>
      </c>
      <c r="BR385">
        <v>0</v>
      </c>
      <c r="BS385">
        <v>0</v>
      </c>
      <c r="BT385">
        <v>0</v>
      </c>
      <c r="BU385">
        <v>0</v>
      </c>
      <c r="BV385">
        <v>0</v>
      </c>
      <c r="BW385">
        <v>0</v>
      </c>
      <c r="BX385">
        <v>0</v>
      </c>
      <c r="BY385">
        <v>0</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0</v>
      </c>
      <c r="CX385">
        <v>0</v>
      </c>
      <c r="CY385">
        <v>0</v>
      </c>
      <c r="CZ385">
        <v>0</v>
      </c>
      <c r="DA385">
        <v>0</v>
      </c>
      <c r="DB385">
        <v>0</v>
      </c>
      <c r="DC385">
        <v>0</v>
      </c>
      <c r="DD385">
        <v>0</v>
      </c>
      <c r="DE385">
        <v>0</v>
      </c>
      <c r="DF385">
        <v>0</v>
      </c>
      <c r="DG385">
        <v>0</v>
      </c>
      <c r="DH385">
        <v>0</v>
      </c>
      <c r="DI385">
        <v>0</v>
      </c>
      <c r="DJ385">
        <v>0</v>
      </c>
      <c r="DK385">
        <v>0</v>
      </c>
      <c r="DL385">
        <v>0</v>
      </c>
      <c r="DM385">
        <v>0</v>
      </c>
      <c r="DN385">
        <v>0</v>
      </c>
      <c r="DO385">
        <v>0</v>
      </c>
      <c r="DP385">
        <v>0</v>
      </c>
      <c r="DQ385">
        <v>0</v>
      </c>
      <c r="DR385">
        <v>0</v>
      </c>
      <c r="DS385">
        <v>0</v>
      </c>
      <c r="DT385">
        <v>0</v>
      </c>
      <c r="DU385">
        <v>0</v>
      </c>
      <c r="DV385">
        <v>0</v>
      </c>
      <c r="DW385">
        <v>0</v>
      </c>
      <c r="DX385">
        <v>0</v>
      </c>
      <c r="DY385" s="131"/>
      <c r="DZ385" s="340"/>
      <c r="EA385" t="s">
        <v>1025</v>
      </c>
      <c r="EB385">
        <v>2</v>
      </c>
      <c r="EC385">
        <v>5</v>
      </c>
      <c r="ED385" s="183" t="str">
        <f t="shared" si="17"/>
        <v>SDH300205</v>
      </c>
      <c r="EE385">
        <v>10000</v>
      </c>
      <c r="EF385">
        <v>10000</v>
      </c>
      <c r="EG385">
        <v>10000</v>
      </c>
      <c r="EH385">
        <v>10000</v>
      </c>
      <c r="EI385">
        <v>10000</v>
      </c>
      <c r="EJ385">
        <v>10000</v>
      </c>
      <c r="EK385">
        <v>10000</v>
      </c>
      <c r="EL385">
        <v>10000</v>
      </c>
      <c r="EM385">
        <v>10000</v>
      </c>
      <c r="EN385">
        <v>10000</v>
      </c>
      <c r="EO385">
        <v>10000</v>
      </c>
      <c r="EP385">
        <v>10000</v>
      </c>
      <c r="EQ385">
        <v>10000</v>
      </c>
      <c r="ER385">
        <v>10000</v>
      </c>
      <c r="ES385">
        <v>10000</v>
      </c>
      <c r="ET385">
        <v>10000</v>
      </c>
      <c r="EU385">
        <v>10000</v>
      </c>
      <c r="EV385">
        <v>10000</v>
      </c>
      <c r="EW385">
        <v>10000</v>
      </c>
      <c r="EX385">
        <v>10000</v>
      </c>
      <c r="EY385">
        <v>10000</v>
      </c>
      <c r="EZ385">
        <v>10000</v>
      </c>
      <c r="FA385">
        <v>10000</v>
      </c>
      <c r="FB385">
        <v>10000</v>
      </c>
      <c r="FC385">
        <v>10000</v>
      </c>
      <c r="FD385">
        <v>10000</v>
      </c>
      <c r="FE385">
        <v>10000</v>
      </c>
      <c r="FF385">
        <v>10000</v>
      </c>
      <c r="FG385">
        <v>10000</v>
      </c>
      <c r="FH385">
        <v>10000</v>
      </c>
      <c r="FI385">
        <v>10000</v>
      </c>
      <c r="FJ385">
        <v>10000</v>
      </c>
      <c r="FK385">
        <v>10000</v>
      </c>
      <c r="FL385">
        <v>10000</v>
      </c>
      <c r="FM385">
        <v>10000</v>
      </c>
      <c r="FN385">
        <v>10000</v>
      </c>
      <c r="FO385">
        <v>10000</v>
      </c>
      <c r="FP385">
        <v>10000</v>
      </c>
      <c r="FQ385">
        <v>10000</v>
      </c>
      <c r="FR385">
        <v>10000</v>
      </c>
      <c r="FS385">
        <v>10000</v>
      </c>
      <c r="FT385">
        <v>10000</v>
      </c>
      <c r="FU385">
        <v>10000</v>
      </c>
      <c r="FV385">
        <v>10000</v>
      </c>
      <c r="FW385">
        <v>10000</v>
      </c>
      <c r="FX385">
        <v>0</v>
      </c>
      <c r="FY385">
        <v>0</v>
      </c>
      <c r="FZ385">
        <v>0</v>
      </c>
      <c r="GA385">
        <v>0</v>
      </c>
      <c r="GB385">
        <v>0</v>
      </c>
      <c r="GC385">
        <v>0</v>
      </c>
      <c r="GD385">
        <v>0</v>
      </c>
      <c r="GE385">
        <v>0</v>
      </c>
      <c r="GF385">
        <v>0</v>
      </c>
      <c r="GG385">
        <v>0</v>
      </c>
      <c r="GH385">
        <v>0</v>
      </c>
      <c r="GI385">
        <v>0</v>
      </c>
      <c r="GJ385">
        <v>0</v>
      </c>
      <c r="GK385">
        <v>0</v>
      </c>
      <c r="GL385">
        <v>0</v>
      </c>
      <c r="GM385">
        <v>0</v>
      </c>
      <c r="GN385">
        <v>0</v>
      </c>
      <c r="GO385">
        <v>0</v>
      </c>
      <c r="GP385">
        <v>0</v>
      </c>
      <c r="GQ385">
        <v>0</v>
      </c>
      <c r="GR385">
        <v>0</v>
      </c>
      <c r="GS385">
        <v>0</v>
      </c>
      <c r="GT385">
        <v>0</v>
      </c>
      <c r="GU385">
        <v>0</v>
      </c>
      <c r="GV385">
        <v>0</v>
      </c>
      <c r="GW385">
        <v>0</v>
      </c>
      <c r="GX385">
        <v>0</v>
      </c>
      <c r="GY385">
        <v>0</v>
      </c>
      <c r="GZ385">
        <v>0</v>
      </c>
      <c r="HA385">
        <v>0</v>
      </c>
      <c r="HB385">
        <v>0</v>
      </c>
      <c r="HC385">
        <v>0</v>
      </c>
      <c r="HD385">
        <v>0</v>
      </c>
      <c r="HE385">
        <v>0</v>
      </c>
      <c r="HF385">
        <v>0</v>
      </c>
      <c r="HG385">
        <v>0</v>
      </c>
      <c r="HH385">
        <v>0</v>
      </c>
      <c r="HI385">
        <v>0</v>
      </c>
      <c r="HJ385">
        <v>0</v>
      </c>
      <c r="HK385">
        <v>0</v>
      </c>
      <c r="HL385">
        <v>0</v>
      </c>
      <c r="HM385">
        <v>0</v>
      </c>
      <c r="HN385">
        <v>0</v>
      </c>
      <c r="HO385">
        <v>0</v>
      </c>
      <c r="HP385">
        <v>0</v>
      </c>
      <c r="HQ385">
        <v>0</v>
      </c>
      <c r="HR385">
        <v>0</v>
      </c>
      <c r="HS385">
        <v>0</v>
      </c>
      <c r="HT385">
        <v>0</v>
      </c>
      <c r="HU385">
        <v>0</v>
      </c>
      <c r="HV385">
        <v>0</v>
      </c>
      <c r="HW385">
        <v>0</v>
      </c>
      <c r="HX385">
        <v>0</v>
      </c>
      <c r="HY385">
        <v>0</v>
      </c>
      <c r="HZ385">
        <v>0</v>
      </c>
      <c r="IA385">
        <v>0</v>
      </c>
      <c r="IB385">
        <v>0</v>
      </c>
      <c r="IC385">
        <v>0</v>
      </c>
      <c r="ID385">
        <v>0</v>
      </c>
      <c r="IE385">
        <v>0</v>
      </c>
      <c r="IF385">
        <v>0</v>
      </c>
      <c r="IG385">
        <v>0</v>
      </c>
      <c r="IH385">
        <v>0</v>
      </c>
      <c r="II385">
        <v>0</v>
      </c>
      <c r="IJ385">
        <v>0</v>
      </c>
      <c r="IK385">
        <v>0</v>
      </c>
    </row>
    <row r="386" spans="1:245" hidden="1">
      <c r="A386" s="340"/>
      <c r="B386" t="s">
        <v>1025</v>
      </c>
      <c r="F386">
        <v>2</v>
      </c>
      <c r="H386">
        <v>6</v>
      </c>
      <c r="J386" t="str">
        <f t="shared" ref="J386:J420" si="18">B386&amp;TEXT(F386,"00")&amp;TEXT(H386,"00")</f>
        <v>SDH300206</v>
      </c>
      <c r="K386">
        <v>255</v>
      </c>
      <c r="M386" s="340"/>
      <c r="N386" t="s">
        <v>1025</v>
      </c>
      <c r="O386">
        <v>2</v>
      </c>
      <c r="P386">
        <v>6</v>
      </c>
      <c r="Q386" s="183" t="str">
        <f t="shared" ref="Q386:Q420" si="19">N386&amp;TEXT(O386,"00")&amp;TEXT(P386,"00")</f>
        <v>SDH300206</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10000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0</v>
      </c>
      <c r="CU386">
        <v>0</v>
      </c>
      <c r="CV386">
        <v>0</v>
      </c>
      <c r="CW386">
        <v>0</v>
      </c>
      <c r="CX386">
        <v>0</v>
      </c>
      <c r="CY386">
        <v>0</v>
      </c>
      <c r="CZ386">
        <v>0</v>
      </c>
      <c r="DA386">
        <v>0</v>
      </c>
      <c r="DB386">
        <v>0</v>
      </c>
      <c r="DC386">
        <v>0</v>
      </c>
      <c r="DD386">
        <v>0</v>
      </c>
      <c r="DE386">
        <v>0</v>
      </c>
      <c r="DF386">
        <v>0</v>
      </c>
      <c r="DG386">
        <v>0</v>
      </c>
      <c r="DH386">
        <v>0</v>
      </c>
      <c r="DI386">
        <v>0</v>
      </c>
      <c r="DJ386">
        <v>0</v>
      </c>
      <c r="DK386">
        <v>0</v>
      </c>
      <c r="DL386">
        <v>0</v>
      </c>
      <c r="DM386">
        <v>0</v>
      </c>
      <c r="DN386">
        <v>0</v>
      </c>
      <c r="DO386">
        <v>0</v>
      </c>
      <c r="DP386">
        <v>0</v>
      </c>
      <c r="DQ386">
        <v>0</v>
      </c>
      <c r="DR386">
        <v>0</v>
      </c>
      <c r="DS386">
        <v>0</v>
      </c>
      <c r="DT386">
        <v>0</v>
      </c>
      <c r="DU386">
        <v>0</v>
      </c>
      <c r="DV386">
        <v>0</v>
      </c>
      <c r="DW386">
        <v>0</v>
      </c>
      <c r="DX386">
        <v>0</v>
      </c>
      <c r="DY386" s="131"/>
      <c r="DZ386" s="340"/>
      <c r="EA386" t="s">
        <v>1025</v>
      </c>
      <c r="EB386">
        <v>2</v>
      </c>
      <c r="EC386">
        <v>6</v>
      </c>
      <c r="ED386" s="183" t="str">
        <f t="shared" ref="ED386:ED420" si="20">EA386&amp;TEXT(EB386,"00")&amp;TEXT(EC386,"00")</f>
        <v>SDH300206</v>
      </c>
      <c r="EE386">
        <v>10000</v>
      </c>
      <c r="EF386">
        <v>10000</v>
      </c>
      <c r="EG386">
        <v>10000</v>
      </c>
      <c r="EH386">
        <v>10000</v>
      </c>
      <c r="EI386">
        <v>10000</v>
      </c>
      <c r="EJ386">
        <v>10000</v>
      </c>
      <c r="EK386">
        <v>10000</v>
      </c>
      <c r="EL386">
        <v>10000</v>
      </c>
      <c r="EM386">
        <v>10000</v>
      </c>
      <c r="EN386">
        <v>10000</v>
      </c>
      <c r="EO386">
        <v>10000</v>
      </c>
      <c r="EP386">
        <v>10000</v>
      </c>
      <c r="EQ386">
        <v>10000</v>
      </c>
      <c r="ER386">
        <v>10000</v>
      </c>
      <c r="ES386">
        <v>10000</v>
      </c>
      <c r="ET386">
        <v>10000</v>
      </c>
      <c r="EU386">
        <v>10000</v>
      </c>
      <c r="EV386">
        <v>10000</v>
      </c>
      <c r="EW386">
        <v>10000</v>
      </c>
      <c r="EX386">
        <v>10000</v>
      </c>
      <c r="EY386">
        <v>10000</v>
      </c>
      <c r="EZ386">
        <v>10000</v>
      </c>
      <c r="FA386">
        <v>10000</v>
      </c>
      <c r="FB386">
        <v>10000</v>
      </c>
      <c r="FC386">
        <v>10000</v>
      </c>
      <c r="FD386">
        <v>10000</v>
      </c>
      <c r="FE386">
        <v>10000</v>
      </c>
      <c r="FF386">
        <v>10000</v>
      </c>
      <c r="FG386">
        <v>10000</v>
      </c>
      <c r="FH386">
        <v>10000</v>
      </c>
      <c r="FI386">
        <v>10000</v>
      </c>
      <c r="FJ386">
        <v>10000</v>
      </c>
      <c r="FK386">
        <v>10000</v>
      </c>
      <c r="FL386">
        <v>10000</v>
      </c>
      <c r="FM386">
        <v>10000</v>
      </c>
      <c r="FN386">
        <v>10000</v>
      </c>
      <c r="FO386">
        <v>10000</v>
      </c>
      <c r="FP386">
        <v>10000</v>
      </c>
      <c r="FQ386">
        <v>10000</v>
      </c>
      <c r="FR386">
        <v>10000</v>
      </c>
      <c r="FS386">
        <v>10000</v>
      </c>
      <c r="FT386">
        <v>10000</v>
      </c>
      <c r="FU386">
        <v>10000</v>
      </c>
      <c r="FV386">
        <v>10000</v>
      </c>
      <c r="FW386">
        <v>10000</v>
      </c>
      <c r="FX386">
        <v>0</v>
      </c>
      <c r="FY386">
        <v>0</v>
      </c>
      <c r="FZ386">
        <v>0</v>
      </c>
      <c r="GA386">
        <v>0</v>
      </c>
      <c r="GB386">
        <v>0</v>
      </c>
      <c r="GC386">
        <v>0</v>
      </c>
      <c r="GD386">
        <v>0</v>
      </c>
      <c r="GE386">
        <v>0</v>
      </c>
      <c r="GF386">
        <v>0</v>
      </c>
      <c r="GG386">
        <v>0</v>
      </c>
      <c r="GH386">
        <v>0</v>
      </c>
      <c r="GI386">
        <v>0</v>
      </c>
      <c r="GJ386">
        <v>0</v>
      </c>
      <c r="GK386">
        <v>0</v>
      </c>
      <c r="GL386">
        <v>0</v>
      </c>
      <c r="GM386">
        <v>0</v>
      </c>
      <c r="GN386">
        <v>0</v>
      </c>
      <c r="GO386">
        <v>0</v>
      </c>
      <c r="GP386">
        <v>0</v>
      </c>
      <c r="GQ386">
        <v>0</v>
      </c>
      <c r="GR386">
        <v>0</v>
      </c>
      <c r="GS386">
        <v>0</v>
      </c>
      <c r="GT386">
        <v>0</v>
      </c>
      <c r="GU386">
        <v>0</v>
      </c>
      <c r="GV386">
        <v>0</v>
      </c>
      <c r="GW386">
        <v>0</v>
      </c>
      <c r="GX386">
        <v>0</v>
      </c>
      <c r="GY386">
        <v>0</v>
      </c>
      <c r="GZ386">
        <v>0</v>
      </c>
      <c r="HA386">
        <v>0</v>
      </c>
      <c r="HB386">
        <v>0</v>
      </c>
      <c r="HC386">
        <v>0</v>
      </c>
      <c r="HD386">
        <v>0</v>
      </c>
      <c r="HE386">
        <v>0</v>
      </c>
      <c r="HF386">
        <v>0</v>
      </c>
      <c r="HG386">
        <v>0</v>
      </c>
      <c r="HH386">
        <v>0</v>
      </c>
      <c r="HI386">
        <v>0</v>
      </c>
      <c r="HJ386">
        <v>0</v>
      </c>
      <c r="HK386">
        <v>0</v>
      </c>
      <c r="HL386">
        <v>0</v>
      </c>
      <c r="HM386">
        <v>0</v>
      </c>
      <c r="HN386">
        <v>0</v>
      </c>
      <c r="HO386">
        <v>0</v>
      </c>
      <c r="HP386">
        <v>0</v>
      </c>
      <c r="HQ386">
        <v>0</v>
      </c>
      <c r="HR386">
        <v>0</v>
      </c>
      <c r="HS386">
        <v>0</v>
      </c>
      <c r="HT386">
        <v>0</v>
      </c>
      <c r="HU386">
        <v>0</v>
      </c>
      <c r="HV386">
        <v>0</v>
      </c>
      <c r="HW386">
        <v>0</v>
      </c>
      <c r="HX386">
        <v>0</v>
      </c>
      <c r="HY386">
        <v>0</v>
      </c>
      <c r="HZ386">
        <v>0</v>
      </c>
      <c r="IA386">
        <v>0</v>
      </c>
      <c r="IB386">
        <v>0</v>
      </c>
      <c r="IC386">
        <v>0</v>
      </c>
      <c r="ID386">
        <v>0</v>
      </c>
      <c r="IE386">
        <v>0</v>
      </c>
      <c r="IF386">
        <v>0</v>
      </c>
      <c r="IG386">
        <v>0</v>
      </c>
      <c r="IH386">
        <v>0</v>
      </c>
      <c r="II386">
        <v>0</v>
      </c>
      <c r="IJ386">
        <v>0</v>
      </c>
      <c r="IK386">
        <v>0</v>
      </c>
    </row>
    <row r="387" spans="1:245" hidden="1">
      <c r="A387" s="340"/>
      <c r="B387" t="s">
        <v>1025</v>
      </c>
      <c r="F387">
        <v>2</v>
      </c>
      <c r="H387">
        <v>7</v>
      </c>
      <c r="J387" t="str">
        <f t="shared" si="18"/>
        <v>SDH300207</v>
      </c>
      <c r="K387">
        <v>255</v>
      </c>
      <c r="M387" s="340"/>
      <c r="N387" t="s">
        <v>1025</v>
      </c>
      <c r="O387">
        <v>2</v>
      </c>
      <c r="P387">
        <v>7</v>
      </c>
      <c r="Q387" s="183" t="str">
        <f t="shared" si="19"/>
        <v>SDH300207</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10000</v>
      </c>
      <c r="BK387">
        <v>0</v>
      </c>
      <c r="BL387">
        <v>0</v>
      </c>
      <c r="BM387">
        <v>0</v>
      </c>
      <c r="BN387">
        <v>0</v>
      </c>
      <c r="BO387">
        <v>0</v>
      </c>
      <c r="BP387">
        <v>0</v>
      </c>
      <c r="BQ387">
        <v>0</v>
      </c>
      <c r="BR387">
        <v>0</v>
      </c>
      <c r="BS387">
        <v>0</v>
      </c>
      <c r="BT387">
        <v>0</v>
      </c>
      <c r="BU387">
        <v>0</v>
      </c>
      <c r="BV387">
        <v>0</v>
      </c>
      <c r="BW387">
        <v>0</v>
      </c>
      <c r="BX387">
        <v>0</v>
      </c>
      <c r="BY387">
        <v>0</v>
      </c>
      <c r="BZ387">
        <v>0</v>
      </c>
      <c r="CA387">
        <v>0</v>
      </c>
      <c r="CB387">
        <v>0</v>
      </c>
      <c r="CC387">
        <v>0</v>
      </c>
      <c r="CD387">
        <v>0</v>
      </c>
      <c r="CE387">
        <v>0</v>
      </c>
      <c r="CF387">
        <v>0</v>
      </c>
      <c r="CG387">
        <v>0</v>
      </c>
      <c r="CH387">
        <v>0</v>
      </c>
      <c r="CI387">
        <v>0</v>
      </c>
      <c r="CJ387">
        <v>0</v>
      </c>
      <c r="CK387">
        <v>0</v>
      </c>
      <c r="CL387">
        <v>0</v>
      </c>
      <c r="CM387">
        <v>0</v>
      </c>
      <c r="CN387">
        <v>0</v>
      </c>
      <c r="CO387">
        <v>0</v>
      </c>
      <c r="CP387">
        <v>0</v>
      </c>
      <c r="CQ387">
        <v>0</v>
      </c>
      <c r="CR387">
        <v>0</v>
      </c>
      <c r="CS387">
        <v>0</v>
      </c>
      <c r="CT387">
        <v>0</v>
      </c>
      <c r="CU387">
        <v>0</v>
      </c>
      <c r="CV387">
        <v>0</v>
      </c>
      <c r="CW387">
        <v>0</v>
      </c>
      <c r="CX387">
        <v>0</v>
      </c>
      <c r="CY387">
        <v>0</v>
      </c>
      <c r="CZ387">
        <v>0</v>
      </c>
      <c r="DA387">
        <v>0</v>
      </c>
      <c r="DB387">
        <v>0</v>
      </c>
      <c r="DC387">
        <v>0</v>
      </c>
      <c r="DD387">
        <v>0</v>
      </c>
      <c r="DE387">
        <v>0</v>
      </c>
      <c r="DF387">
        <v>0</v>
      </c>
      <c r="DG387">
        <v>0</v>
      </c>
      <c r="DH387">
        <v>0</v>
      </c>
      <c r="DI387">
        <v>0</v>
      </c>
      <c r="DJ387">
        <v>0</v>
      </c>
      <c r="DK387">
        <v>0</v>
      </c>
      <c r="DL387">
        <v>0</v>
      </c>
      <c r="DM387">
        <v>0</v>
      </c>
      <c r="DN387">
        <v>0</v>
      </c>
      <c r="DO387">
        <v>0</v>
      </c>
      <c r="DP387">
        <v>0</v>
      </c>
      <c r="DQ387">
        <v>0</v>
      </c>
      <c r="DR387">
        <v>0</v>
      </c>
      <c r="DS387">
        <v>0</v>
      </c>
      <c r="DT387">
        <v>0</v>
      </c>
      <c r="DU387">
        <v>0</v>
      </c>
      <c r="DV387">
        <v>0</v>
      </c>
      <c r="DW387">
        <v>0</v>
      </c>
      <c r="DX387">
        <v>0</v>
      </c>
      <c r="DY387" s="131"/>
      <c r="DZ387" s="340"/>
      <c r="EA387" t="s">
        <v>1025</v>
      </c>
      <c r="EB387">
        <v>2</v>
      </c>
      <c r="EC387">
        <v>7</v>
      </c>
      <c r="ED387" s="183" t="str">
        <f t="shared" si="20"/>
        <v>SDH300207</v>
      </c>
      <c r="EE387">
        <v>10000</v>
      </c>
      <c r="EF387">
        <v>10000</v>
      </c>
      <c r="EG387">
        <v>10000</v>
      </c>
      <c r="EH387">
        <v>10000</v>
      </c>
      <c r="EI387">
        <v>10000</v>
      </c>
      <c r="EJ387">
        <v>10000</v>
      </c>
      <c r="EK387">
        <v>10000</v>
      </c>
      <c r="EL387">
        <v>10000</v>
      </c>
      <c r="EM387">
        <v>10000</v>
      </c>
      <c r="EN387">
        <v>10000</v>
      </c>
      <c r="EO387">
        <v>10000</v>
      </c>
      <c r="EP387">
        <v>10000</v>
      </c>
      <c r="EQ387">
        <v>10000</v>
      </c>
      <c r="ER387">
        <v>10000</v>
      </c>
      <c r="ES387">
        <v>10000</v>
      </c>
      <c r="ET387">
        <v>10000</v>
      </c>
      <c r="EU387">
        <v>10000</v>
      </c>
      <c r="EV387">
        <v>10000</v>
      </c>
      <c r="EW387">
        <v>10000</v>
      </c>
      <c r="EX387">
        <v>10000</v>
      </c>
      <c r="EY387">
        <v>10000</v>
      </c>
      <c r="EZ387">
        <v>10000</v>
      </c>
      <c r="FA387">
        <v>10000</v>
      </c>
      <c r="FB387">
        <v>10000</v>
      </c>
      <c r="FC387">
        <v>10000</v>
      </c>
      <c r="FD387">
        <v>10000</v>
      </c>
      <c r="FE387">
        <v>10000</v>
      </c>
      <c r="FF387">
        <v>10000</v>
      </c>
      <c r="FG387">
        <v>10000</v>
      </c>
      <c r="FH387">
        <v>10000</v>
      </c>
      <c r="FI387">
        <v>10000</v>
      </c>
      <c r="FJ387">
        <v>10000</v>
      </c>
      <c r="FK387">
        <v>10000</v>
      </c>
      <c r="FL387">
        <v>10000</v>
      </c>
      <c r="FM387">
        <v>10000</v>
      </c>
      <c r="FN387">
        <v>10000</v>
      </c>
      <c r="FO387">
        <v>10000</v>
      </c>
      <c r="FP387">
        <v>10000</v>
      </c>
      <c r="FQ387">
        <v>10000</v>
      </c>
      <c r="FR387">
        <v>10000</v>
      </c>
      <c r="FS387">
        <v>10000</v>
      </c>
      <c r="FT387">
        <v>10000</v>
      </c>
      <c r="FU387">
        <v>10000</v>
      </c>
      <c r="FV387">
        <v>10000</v>
      </c>
      <c r="FW387">
        <v>10000</v>
      </c>
      <c r="FX387">
        <v>0</v>
      </c>
      <c r="FY387">
        <v>0</v>
      </c>
      <c r="FZ387">
        <v>0</v>
      </c>
      <c r="GA387">
        <v>0</v>
      </c>
      <c r="GB387">
        <v>0</v>
      </c>
      <c r="GC387">
        <v>0</v>
      </c>
      <c r="GD387">
        <v>0</v>
      </c>
      <c r="GE387">
        <v>0</v>
      </c>
      <c r="GF387">
        <v>0</v>
      </c>
      <c r="GG387">
        <v>0</v>
      </c>
      <c r="GH387">
        <v>0</v>
      </c>
      <c r="GI387">
        <v>0</v>
      </c>
      <c r="GJ387">
        <v>0</v>
      </c>
      <c r="GK387">
        <v>0</v>
      </c>
      <c r="GL387">
        <v>0</v>
      </c>
      <c r="GM387">
        <v>0</v>
      </c>
      <c r="GN387">
        <v>0</v>
      </c>
      <c r="GO387">
        <v>0</v>
      </c>
      <c r="GP387">
        <v>0</v>
      </c>
      <c r="GQ387">
        <v>0</v>
      </c>
      <c r="GR387">
        <v>0</v>
      </c>
      <c r="GS387">
        <v>0</v>
      </c>
      <c r="GT387">
        <v>0</v>
      </c>
      <c r="GU387">
        <v>0</v>
      </c>
      <c r="GV387">
        <v>0</v>
      </c>
      <c r="GW387">
        <v>0</v>
      </c>
      <c r="GX387">
        <v>0</v>
      </c>
      <c r="GY387">
        <v>0</v>
      </c>
      <c r="GZ387">
        <v>0</v>
      </c>
      <c r="HA387">
        <v>0</v>
      </c>
      <c r="HB387">
        <v>0</v>
      </c>
      <c r="HC387">
        <v>0</v>
      </c>
      <c r="HD387">
        <v>0</v>
      </c>
      <c r="HE387">
        <v>0</v>
      </c>
      <c r="HF387">
        <v>0</v>
      </c>
      <c r="HG387">
        <v>0</v>
      </c>
      <c r="HH387">
        <v>0</v>
      </c>
      <c r="HI387">
        <v>0</v>
      </c>
      <c r="HJ387">
        <v>0</v>
      </c>
      <c r="HK387">
        <v>0</v>
      </c>
      <c r="HL387">
        <v>0</v>
      </c>
      <c r="HM387">
        <v>0</v>
      </c>
      <c r="HN387">
        <v>0</v>
      </c>
      <c r="HO387">
        <v>0</v>
      </c>
      <c r="HP387">
        <v>0</v>
      </c>
      <c r="HQ387">
        <v>0</v>
      </c>
      <c r="HR387">
        <v>0</v>
      </c>
      <c r="HS387">
        <v>0</v>
      </c>
      <c r="HT387">
        <v>0</v>
      </c>
      <c r="HU387">
        <v>0</v>
      </c>
      <c r="HV387">
        <v>0</v>
      </c>
      <c r="HW387">
        <v>0</v>
      </c>
      <c r="HX387">
        <v>0</v>
      </c>
      <c r="HY387">
        <v>0</v>
      </c>
      <c r="HZ387">
        <v>0</v>
      </c>
      <c r="IA387">
        <v>0</v>
      </c>
      <c r="IB387">
        <v>0</v>
      </c>
      <c r="IC387">
        <v>0</v>
      </c>
      <c r="ID387">
        <v>0</v>
      </c>
      <c r="IE387">
        <v>0</v>
      </c>
      <c r="IF387">
        <v>0</v>
      </c>
      <c r="IG387">
        <v>0</v>
      </c>
      <c r="IH387">
        <v>0</v>
      </c>
      <c r="II387">
        <v>0</v>
      </c>
      <c r="IJ387">
        <v>0</v>
      </c>
      <c r="IK387">
        <v>0</v>
      </c>
    </row>
    <row r="388" spans="1:245" hidden="1">
      <c r="A388" s="340"/>
      <c r="B388" t="s">
        <v>1025</v>
      </c>
      <c r="F388">
        <v>2</v>
      </c>
      <c r="H388">
        <v>8</v>
      </c>
      <c r="J388" t="str">
        <f t="shared" si="18"/>
        <v>SDH300208</v>
      </c>
      <c r="K388">
        <v>255</v>
      </c>
      <c r="M388" s="340"/>
      <c r="N388" t="s">
        <v>1025</v>
      </c>
      <c r="O388">
        <v>2</v>
      </c>
      <c r="P388">
        <v>8</v>
      </c>
      <c r="Q388" s="183" t="str">
        <f t="shared" si="19"/>
        <v>SDH300208</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10000</v>
      </c>
      <c r="BK388">
        <v>0</v>
      </c>
      <c r="BL388">
        <v>0</v>
      </c>
      <c r="BM388">
        <v>0</v>
      </c>
      <c r="BN388">
        <v>0</v>
      </c>
      <c r="BO388">
        <v>0</v>
      </c>
      <c r="BP388">
        <v>0</v>
      </c>
      <c r="BQ388">
        <v>0</v>
      </c>
      <c r="BR388">
        <v>0</v>
      </c>
      <c r="BS388">
        <v>0</v>
      </c>
      <c r="BT388">
        <v>0</v>
      </c>
      <c r="BU388">
        <v>0</v>
      </c>
      <c r="BV388">
        <v>0</v>
      </c>
      <c r="BW388">
        <v>0</v>
      </c>
      <c r="BX388">
        <v>0</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0</v>
      </c>
      <c r="CT388">
        <v>0</v>
      </c>
      <c r="CU388">
        <v>0</v>
      </c>
      <c r="CV388">
        <v>0</v>
      </c>
      <c r="CW388">
        <v>0</v>
      </c>
      <c r="CX388">
        <v>0</v>
      </c>
      <c r="CY388">
        <v>0</v>
      </c>
      <c r="CZ388">
        <v>0</v>
      </c>
      <c r="DA388">
        <v>0</v>
      </c>
      <c r="DB388">
        <v>0</v>
      </c>
      <c r="DC388">
        <v>0</v>
      </c>
      <c r="DD388">
        <v>0</v>
      </c>
      <c r="DE388">
        <v>0</v>
      </c>
      <c r="DF388">
        <v>0</v>
      </c>
      <c r="DG388">
        <v>0</v>
      </c>
      <c r="DH388">
        <v>0</v>
      </c>
      <c r="DI388">
        <v>0</v>
      </c>
      <c r="DJ388">
        <v>0</v>
      </c>
      <c r="DK388">
        <v>0</v>
      </c>
      <c r="DL388">
        <v>0</v>
      </c>
      <c r="DM388">
        <v>0</v>
      </c>
      <c r="DN388">
        <v>0</v>
      </c>
      <c r="DO388">
        <v>0</v>
      </c>
      <c r="DP388">
        <v>0</v>
      </c>
      <c r="DQ388">
        <v>0</v>
      </c>
      <c r="DR388">
        <v>0</v>
      </c>
      <c r="DS388">
        <v>0</v>
      </c>
      <c r="DT388">
        <v>0</v>
      </c>
      <c r="DU388">
        <v>0</v>
      </c>
      <c r="DV388">
        <v>0</v>
      </c>
      <c r="DW388">
        <v>0</v>
      </c>
      <c r="DX388">
        <v>0</v>
      </c>
      <c r="DY388" s="131"/>
      <c r="DZ388" s="340"/>
      <c r="EA388" t="s">
        <v>1025</v>
      </c>
      <c r="EB388">
        <v>2</v>
      </c>
      <c r="EC388">
        <v>8</v>
      </c>
      <c r="ED388" s="183" t="str">
        <f t="shared" si="20"/>
        <v>SDH300208</v>
      </c>
      <c r="EE388">
        <v>10000</v>
      </c>
      <c r="EF388">
        <v>10000</v>
      </c>
      <c r="EG388">
        <v>10000</v>
      </c>
      <c r="EH388">
        <v>10000</v>
      </c>
      <c r="EI388">
        <v>10000</v>
      </c>
      <c r="EJ388">
        <v>10000</v>
      </c>
      <c r="EK388">
        <v>10000</v>
      </c>
      <c r="EL388">
        <v>10000</v>
      </c>
      <c r="EM388">
        <v>10000</v>
      </c>
      <c r="EN388">
        <v>10000</v>
      </c>
      <c r="EO388">
        <v>10000</v>
      </c>
      <c r="EP388">
        <v>10000</v>
      </c>
      <c r="EQ388">
        <v>10000</v>
      </c>
      <c r="ER388">
        <v>10000</v>
      </c>
      <c r="ES388">
        <v>10000</v>
      </c>
      <c r="ET388">
        <v>10000</v>
      </c>
      <c r="EU388">
        <v>10000</v>
      </c>
      <c r="EV388">
        <v>10000</v>
      </c>
      <c r="EW388">
        <v>10000</v>
      </c>
      <c r="EX388">
        <v>10000</v>
      </c>
      <c r="EY388">
        <v>10000</v>
      </c>
      <c r="EZ388">
        <v>10000</v>
      </c>
      <c r="FA388">
        <v>10000</v>
      </c>
      <c r="FB388">
        <v>10000</v>
      </c>
      <c r="FC388">
        <v>10000</v>
      </c>
      <c r="FD388">
        <v>10000</v>
      </c>
      <c r="FE388">
        <v>10000</v>
      </c>
      <c r="FF388">
        <v>10000</v>
      </c>
      <c r="FG388">
        <v>10000</v>
      </c>
      <c r="FH388">
        <v>10000</v>
      </c>
      <c r="FI388">
        <v>10000</v>
      </c>
      <c r="FJ388">
        <v>10000</v>
      </c>
      <c r="FK388">
        <v>10000</v>
      </c>
      <c r="FL388">
        <v>10000</v>
      </c>
      <c r="FM388">
        <v>10000</v>
      </c>
      <c r="FN388">
        <v>10000</v>
      </c>
      <c r="FO388">
        <v>10000</v>
      </c>
      <c r="FP388">
        <v>10000</v>
      </c>
      <c r="FQ388">
        <v>10000</v>
      </c>
      <c r="FR388">
        <v>10000</v>
      </c>
      <c r="FS388">
        <v>10000</v>
      </c>
      <c r="FT388">
        <v>10000</v>
      </c>
      <c r="FU388">
        <v>10000</v>
      </c>
      <c r="FV388">
        <v>10000</v>
      </c>
      <c r="FW388">
        <v>10000</v>
      </c>
      <c r="FX388">
        <v>0</v>
      </c>
      <c r="FY388">
        <v>0</v>
      </c>
      <c r="FZ388">
        <v>0</v>
      </c>
      <c r="GA388">
        <v>0</v>
      </c>
      <c r="GB388">
        <v>0</v>
      </c>
      <c r="GC388">
        <v>0</v>
      </c>
      <c r="GD388">
        <v>0</v>
      </c>
      <c r="GE388">
        <v>0</v>
      </c>
      <c r="GF388">
        <v>0</v>
      </c>
      <c r="GG388">
        <v>0</v>
      </c>
      <c r="GH388">
        <v>0</v>
      </c>
      <c r="GI388">
        <v>0</v>
      </c>
      <c r="GJ388">
        <v>0</v>
      </c>
      <c r="GK388">
        <v>0</v>
      </c>
      <c r="GL388">
        <v>0</v>
      </c>
      <c r="GM388">
        <v>0</v>
      </c>
      <c r="GN388">
        <v>0</v>
      </c>
      <c r="GO388">
        <v>0</v>
      </c>
      <c r="GP388">
        <v>0</v>
      </c>
      <c r="GQ388">
        <v>0</v>
      </c>
      <c r="GR388">
        <v>0</v>
      </c>
      <c r="GS388">
        <v>0</v>
      </c>
      <c r="GT388">
        <v>0</v>
      </c>
      <c r="GU388">
        <v>0</v>
      </c>
      <c r="GV388">
        <v>0</v>
      </c>
      <c r="GW388">
        <v>0</v>
      </c>
      <c r="GX388">
        <v>0</v>
      </c>
      <c r="GY388">
        <v>0</v>
      </c>
      <c r="GZ388">
        <v>0</v>
      </c>
      <c r="HA388">
        <v>0</v>
      </c>
      <c r="HB388">
        <v>0</v>
      </c>
      <c r="HC388">
        <v>0</v>
      </c>
      <c r="HD388">
        <v>0</v>
      </c>
      <c r="HE388">
        <v>0</v>
      </c>
      <c r="HF388">
        <v>0</v>
      </c>
      <c r="HG388">
        <v>0</v>
      </c>
      <c r="HH388">
        <v>0</v>
      </c>
      <c r="HI388">
        <v>0</v>
      </c>
      <c r="HJ388">
        <v>0</v>
      </c>
      <c r="HK388">
        <v>0</v>
      </c>
      <c r="HL388">
        <v>0</v>
      </c>
      <c r="HM388">
        <v>0</v>
      </c>
      <c r="HN388">
        <v>0</v>
      </c>
      <c r="HO388">
        <v>0</v>
      </c>
      <c r="HP388">
        <v>0</v>
      </c>
      <c r="HQ388">
        <v>0</v>
      </c>
      <c r="HR388">
        <v>0</v>
      </c>
      <c r="HS388">
        <v>0</v>
      </c>
      <c r="HT388">
        <v>0</v>
      </c>
      <c r="HU388">
        <v>0</v>
      </c>
      <c r="HV388">
        <v>0</v>
      </c>
      <c r="HW388">
        <v>0</v>
      </c>
      <c r="HX388">
        <v>0</v>
      </c>
      <c r="HY388">
        <v>0</v>
      </c>
      <c r="HZ388">
        <v>0</v>
      </c>
      <c r="IA388">
        <v>0</v>
      </c>
      <c r="IB388">
        <v>0</v>
      </c>
      <c r="IC388">
        <v>0</v>
      </c>
      <c r="ID388">
        <v>0</v>
      </c>
      <c r="IE388">
        <v>0</v>
      </c>
      <c r="IF388">
        <v>0</v>
      </c>
      <c r="IG388">
        <v>0</v>
      </c>
      <c r="IH388">
        <v>0</v>
      </c>
      <c r="II388">
        <v>0</v>
      </c>
      <c r="IJ388">
        <v>0</v>
      </c>
      <c r="IK388">
        <v>0</v>
      </c>
    </row>
    <row r="389" spans="1:245" hidden="1">
      <c r="A389" s="340"/>
      <c r="B389" t="s">
        <v>1025</v>
      </c>
      <c r="F389">
        <v>2</v>
      </c>
      <c r="H389">
        <v>9</v>
      </c>
      <c r="J389" t="str">
        <f t="shared" si="18"/>
        <v>SDH300209</v>
      </c>
      <c r="K389">
        <v>255</v>
      </c>
      <c r="M389" s="340"/>
      <c r="N389" t="s">
        <v>1025</v>
      </c>
      <c r="O389">
        <v>2</v>
      </c>
      <c r="P389">
        <v>9</v>
      </c>
      <c r="Q389" s="183" t="str">
        <f t="shared" si="19"/>
        <v>SDH300209</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10000</v>
      </c>
      <c r="BK389">
        <v>0</v>
      </c>
      <c r="BL389">
        <v>0</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0</v>
      </c>
      <c r="CM389">
        <v>0</v>
      </c>
      <c r="CN389">
        <v>0</v>
      </c>
      <c r="CO389">
        <v>0</v>
      </c>
      <c r="CP389">
        <v>0</v>
      </c>
      <c r="CQ389">
        <v>0</v>
      </c>
      <c r="CR389">
        <v>0</v>
      </c>
      <c r="CS389">
        <v>0</v>
      </c>
      <c r="CT389">
        <v>0</v>
      </c>
      <c r="CU389">
        <v>0</v>
      </c>
      <c r="CV389">
        <v>0</v>
      </c>
      <c r="CW389">
        <v>0</v>
      </c>
      <c r="CX389">
        <v>0</v>
      </c>
      <c r="CY389">
        <v>0</v>
      </c>
      <c r="CZ389">
        <v>0</v>
      </c>
      <c r="DA389">
        <v>0</v>
      </c>
      <c r="DB389">
        <v>0</v>
      </c>
      <c r="DC389">
        <v>0</v>
      </c>
      <c r="DD389">
        <v>0</v>
      </c>
      <c r="DE389">
        <v>0</v>
      </c>
      <c r="DF389">
        <v>0</v>
      </c>
      <c r="DG389">
        <v>0</v>
      </c>
      <c r="DH389">
        <v>0</v>
      </c>
      <c r="DI389">
        <v>0</v>
      </c>
      <c r="DJ389">
        <v>0</v>
      </c>
      <c r="DK389">
        <v>0</v>
      </c>
      <c r="DL389">
        <v>0</v>
      </c>
      <c r="DM389">
        <v>0</v>
      </c>
      <c r="DN389">
        <v>0</v>
      </c>
      <c r="DO389">
        <v>0</v>
      </c>
      <c r="DP389">
        <v>0</v>
      </c>
      <c r="DQ389">
        <v>0</v>
      </c>
      <c r="DR389">
        <v>0</v>
      </c>
      <c r="DS389">
        <v>0</v>
      </c>
      <c r="DT389">
        <v>0</v>
      </c>
      <c r="DU389">
        <v>0</v>
      </c>
      <c r="DV389">
        <v>0</v>
      </c>
      <c r="DW389">
        <v>0</v>
      </c>
      <c r="DX389">
        <v>0</v>
      </c>
      <c r="DY389" s="131"/>
      <c r="DZ389" s="340"/>
      <c r="EA389" t="s">
        <v>1025</v>
      </c>
      <c r="EB389">
        <v>2</v>
      </c>
      <c r="EC389">
        <v>9</v>
      </c>
      <c r="ED389" s="183" t="str">
        <f t="shared" si="20"/>
        <v>SDH300209</v>
      </c>
      <c r="EE389">
        <v>10000</v>
      </c>
      <c r="EF389">
        <v>10000</v>
      </c>
      <c r="EG389">
        <v>10000</v>
      </c>
      <c r="EH389">
        <v>10000</v>
      </c>
      <c r="EI389">
        <v>10000</v>
      </c>
      <c r="EJ389">
        <v>10000</v>
      </c>
      <c r="EK389">
        <v>10000</v>
      </c>
      <c r="EL389">
        <v>10000</v>
      </c>
      <c r="EM389">
        <v>10000</v>
      </c>
      <c r="EN389">
        <v>10000</v>
      </c>
      <c r="EO389">
        <v>10000</v>
      </c>
      <c r="EP389">
        <v>10000</v>
      </c>
      <c r="EQ389">
        <v>10000</v>
      </c>
      <c r="ER389">
        <v>10000</v>
      </c>
      <c r="ES389">
        <v>10000</v>
      </c>
      <c r="ET389">
        <v>10000</v>
      </c>
      <c r="EU389">
        <v>10000</v>
      </c>
      <c r="EV389">
        <v>10000</v>
      </c>
      <c r="EW389">
        <v>10000</v>
      </c>
      <c r="EX389">
        <v>10000</v>
      </c>
      <c r="EY389">
        <v>10000</v>
      </c>
      <c r="EZ389">
        <v>10000</v>
      </c>
      <c r="FA389">
        <v>10000</v>
      </c>
      <c r="FB389">
        <v>10000</v>
      </c>
      <c r="FC389">
        <v>10000</v>
      </c>
      <c r="FD389">
        <v>10000</v>
      </c>
      <c r="FE389">
        <v>10000</v>
      </c>
      <c r="FF389">
        <v>10000</v>
      </c>
      <c r="FG389">
        <v>10000</v>
      </c>
      <c r="FH389">
        <v>10000</v>
      </c>
      <c r="FI389">
        <v>10000</v>
      </c>
      <c r="FJ389">
        <v>10000</v>
      </c>
      <c r="FK389">
        <v>10000</v>
      </c>
      <c r="FL389">
        <v>10000</v>
      </c>
      <c r="FM389">
        <v>10000</v>
      </c>
      <c r="FN389">
        <v>10000</v>
      </c>
      <c r="FO389">
        <v>10000</v>
      </c>
      <c r="FP389">
        <v>10000</v>
      </c>
      <c r="FQ389">
        <v>10000</v>
      </c>
      <c r="FR389">
        <v>10000</v>
      </c>
      <c r="FS389">
        <v>10000</v>
      </c>
      <c r="FT389">
        <v>10000</v>
      </c>
      <c r="FU389">
        <v>10000</v>
      </c>
      <c r="FV389">
        <v>10000</v>
      </c>
      <c r="FW389">
        <v>10000</v>
      </c>
      <c r="FX389">
        <v>0</v>
      </c>
      <c r="FY389">
        <v>0</v>
      </c>
      <c r="FZ389">
        <v>0</v>
      </c>
      <c r="GA389">
        <v>0</v>
      </c>
      <c r="GB389">
        <v>0</v>
      </c>
      <c r="GC389">
        <v>0</v>
      </c>
      <c r="GD389">
        <v>0</v>
      </c>
      <c r="GE389">
        <v>0</v>
      </c>
      <c r="GF389">
        <v>0</v>
      </c>
      <c r="GG389">
        <v>0</v>
      </c>
      <c r="GH389">
        <v>0</v>
      </c>
      <c r="GI389">
        <v>0</v>
      </c>
      <c r="GJ389">
        <v>0</v>
      </c>
      <c r="GK389">
        <v>0</v>
      </c>
      <c r="GL389">
        <v>0</v>
      </c>
      <c r="GM389">
        <v>0</v>
      </c>
      <c r="GN389">
        <v>0</v>
      </c>
      <c r="GO389">
        <v>0</v>
      </c>
      <c r="GP389">
        <v>0</v>
      </c>
      <c r="GQ389">
        <v>0</v>
      </c>
      <c r="GR389">
        <v>0</v>
      </c>
      <c r="GS389">
        <v>0</v>
      </c>
      <c r="GT389">
        <v>0</v>
      </c>
      <c r="GU389">
        <v>0</v>
      </c>
      <c r="GV389">
        <v>0</v>
      </c>
      <c r="GW389">
        <v>0</v>
      </c>
      <c r="GX389">
        <v>0</v>
      </c>
      <c r="GY389">
        <v>0</v>
      </c>
      <c r="GZ389">
        <v>0</v>
      </c>
      <c r="HA389">
        <v>0</v>
      </c>
      <c r="HB389">
        <v>0</v>
      </c>
      <c r="HC389">
        <v>0</v>
      </c>
      <c r="HD389">
        <v>0</v>
      </c>
      <c r="HE389">
        <v>0</v>
      </c>
      <c r="HF389">
        <v>0</v>
      </c>
      <c r="HG389">
        <v>0</v>
      </c>
      <c r="HH389">
        <v>0</v>
      </c>
      <c r="HI389">
        <v>0</v>
      </c>
      <c r="HJ389">
        <v>0</v>
      </c>
      <c r="HK389">
        <v>0</v>
      </c>
      <c r="HL389">
        <v>0</v>
      </c>
      <c r="HM389">
        <v>0</v>
      </c>
      <c r="HN389">
        <v>0</v>
      </c>
      <c r="HO389">
        <v>0</v>
      </c>
      <c r="HP389">
        <v>0</v>
      </c>
      <c r="HQ389">
        <v>0</v>
      </c>
      <c r="HR389">
        <v>0</v>
      </c>
      <c r="HS389">
        <v>0</v>
      </c>
      <c r="HT389">
        <v>0</v>
      </c>
      <c r="HU389">
        <v>0</v>
      </c>
      <c r="HV389">
        <v>0</v>
      </c>
      <c r="HW389">
        <v>0</v>
      </c>
      <c r="HX389">
        <v>0</v>
      </c>
      <c r="HY389">
        <v>0</v>
      </c>
      <c r="HZ389">
        <v>0</v>
      </c>
      <c r="IA389">
        <v>0</v>
      </c>
      <c r="IB389">
        <v>0</v>
      </c>
      <c r="IC389">
        <v>0</v>
      </c>
      <c r="ID389">
        <v>0</v>
      </c>
      <c r="IE389">
        <v>0</v>
      </c>
      <c r="IF389">
        <v>0</v>
      </c>
      <c r="IG389">
        <v>0</v>
      </c>
      <c r="IH389">
        <v>0</v>
      </c>
      <c r="II389">
        <v>0</v>
      </c>
      <c r="IJ389">
        <v>0</v>
      </c>
      <c r="IK389">
        <v>0</v>
      </c>
    </row>
    <row r="390" spans="1:245" hidden="1">
      <c r="A390" s="340"/>
      <c r="B390" t="s">
        <v>1025</v>
      </c>
      <c r="F390">
        <v>2</v>
      </c>
      <c r="H390">
        <v>10</v>
      </c>
      <c r="J390" t="str">
        <f t="shared" si="18"/>
        <v>SDH300210</v>
      </c>
      <c r="K390">
        <v>255</v>
      </c>
      <c r="M390" s="340"/>
      <c r="N390" t="s">
        <v>1025</v>
      </c>
      <c r="O390">
        <v>2</v>
      </c>
      <c r="P390">
        <v>10</v>
      </c>
      <c r="Q390" s="183" t="str">
        <f t="shared" si="19"/>
        <v>SDH300210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10000</v>
      </c>
      <c r="BK390">
        <v>0</v>
      </c>
      <c r="BL390">
        <v>0</v>
      </c>
      <c r="BM390">
        <v>0</v>
      </c>
      <c r="BN390">
        <v>0</v>
      </c>
      <c r="BO390">
        <v>0</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0</v>
      </c>
      <c r="CK390">
        <v>0</v>
      </c>
      <c r="CL390">
        <v>0</v>
      </c>
      <c r="CM390">
        <v>0</v>
      </c>
      <c r="CN390">
        <v>0</v>
      </c>
      <c r="CO390">
        <v>0</v>
      </c>
      <c r="CP390">
        <v>0</v>
      </c>
      <c r="CQ390">
        <v>0</v>
      </c>
      <c r="CR390">
        <v>0</v>
      </c>
      <c r="CS390">
        <v>0</v>
      </c>
      <c r="CT390">
        <v>0</v>
      </c>
      <c r="CU390">
        <v>0</v>
      </c>
      <c r="CV390">
        <v>0</v>
      </c>
      <c r="CW390">
        <v>0</v>
      </c>
      <c r="CX390">
        <v>0</v>
      </c>
      <c r="CY390">
        <v>0</v>
      </c>
      <c r="CZ390">
        <v>0</v>
      </c>
      <c r="DA390">
        <v>0</v>
      </c>
      <c r="DB390">
        <v>0</v>
      </c>
      <c r="DC390">
        <v>0</v>
      </c>
      <c r="DD390">
        <v>0</v>
      </c>
      <c r="DE390">
        <v>0</v>
      </c>
      <c r="DF390">
        <v>0</v>
      </c>
      <c r="DG390">
        <v>0</v>
      </c>
      <c r="DH390">
        <v>0</v>
      </c>
      <c r="DI390">
        <v>0</v>
      </c>
      <c r="DJ390">
        <v>0</v>
      </c>
      <c r="DK390">
        <v>0</v>
      </c>
      <c r="DL390">
        <v>0</v>
      </c>
      <c r="DM390">
        <v>0</v>
      </c>
      <c r="DN390">
        <v>0</v>
      </c>
      <c r="DO390">
        <v>0</v>
      </c>
      <c r="DP390">
        <v>0</v>
      </c>
      <c r="DQ390">
        <v>0</v>
      </c>
      <c r="DR390">
        <v>0</v>
      </c>
      <c r="DS390">
        <v>0</v>
      </c>
      <c r="DT390">
        <v>0</v>
      </c>
      <c r="DU390">
        <v>0</v>
      </c>
      <c r="DV390">
        <v>0</v>
      </c>
      <c r="DW390">
        <v>0</v>
      </c>
      <c r="DX390">
        <v>0</v>
      </c>
      <c r="DY390" s="131"/>
      <c r="DZ390" s="340"/>
      <c r="EA390" t="s">
        <v>1025</v>
      </c>
      <c r="EB390">
        <v>2</v>
      </c>
      <c r="EC390">
        <v>10</v>
      </c>
      <c r="ED390" s="183" t="str">
        <f t="shared" si="20"/>
        <v>SDH300210</v>
      </c>
      <c r="EE390">
        <v>10000</v>
      </c>
      <c r="EF390">
        <v>10000</v>
      </c>
      <c r="EG390">
        <v>10000</v>
      </c>
      <c r="EH390">
        <v>10000</v>
      </c>
      <c r="EI390">
        <v>10000</v>
      </c>
      <c r="EJ390">
        <v>10000</v>
      </c>
      <c r="EK390">
        <v>10000</v>
      </c>
      <c r="EL390">
        <v>10000</v>
      </c>
      <c r="EM390">
        <v>10000</v>
      </c>
      <c r="EN390">
        <v>10000</v>
      </c>
      <c r="EO390">
        <v>10000</v>
      </c>
      <c r="EP390">
        <v>10000</v>
      </c>
      <c r="EQ390">
        <v>10000</v>
      </c>
      <c r="ER390">
        <v>10000</v>
      </c>
      <c r="ES390">
        <v>10000</v>
      </c>
      <c r="ET390">
        <v>10000</v>
      </c>
      <c r="EU390">
        <v>10000</v>
      </c>
      <c r="EV390">
        <v>10000</v>
      </c>
      <c r="EW390">
        <v>10000</v>
      </c>
      <c r="EX390">
        <v>10000</v>
      </c>
      <c r="EY390">
        <v>10000</v>
      </c>
      <c r="EZ390">
        <v>10000</v>
      </c>
      <c r="FA390">
        <v>10000</v>
      </c>
      <c r="FB390">
        <v>10000</v>
      </c>
      <c r="FC390">
        <v>10000</v>
      </c>
      <c r="FD390">
        <v>10000</v>
      </c>
      <c r="FE390">
        <v>10000</v>
      </c>
      <c r="FF390">
        <v>10000</v>
      </c>
      <c r="FG390">
        <v>10000</v>
      </c>
      <c r="FH390">
        <v>10000</v>
      </c>
      <c r="FI390">
        <v>10000</v>
      </c>
      <c r="FJ390">
        <v>10000</v>
      </c>
      <c r="FK390">
        <v>10000</v>
      </c>
      <c r="FL390">
        <v>10000</v>
      </c>
      <c r="FM390">
        <v>10000</v>
      </c>
      <c r="FN390">
        <v>10000</v>
      </c>
      <c r="FO390">
        <v>10000</v>
      </c>
      <c r="FP390">
        <v>10000</v>
      </c>
      <c r="FQ390">
        <v>10000</v>
      </c>
      <c r="FR390">
        <v>10000</v>
      </c>
      <c r="FS390">
        <v>10000</v>
      </c>
      <c r="FT390">
        <v>10000</v>
      </c>
      <c r="FU390">
        <v>10000</v>
      </c>
      <c r="FV390">
        <v>10000</v>
      </c>
      <c r="FW390">
        <v>10000</v>
      </c>
      <c r="FX390">
        <v>0</v>
      </c>
      <c r="FY390">
        <v>0</v>
      </c>
      <c r="FZ390">
        <v>0</v>
      </c>
      <c r="GA390">
        <v>0</v>
      </c>
      <c r="GB390">
        <v>0</v>
      </c>
      <c r="GC390">
        <v>0</v>
      </c>
      <c r="GD390">
        <v>0</v>
      </c>
      <c r="GE390">
        <v>0</v>
      </c>
      <c r="GF390">
        <v>0</v>
      </c>
      <c r="GG390">
        <v>0</v>
      </c>
      <c r="GH390">
        <v>0</v>
      </c>
      <c r="GI390">
        <v>0</v>
      </c>
      <c r="GJ390">
        <v>0</v>
      </c>
      <c r="GK390">
        <v>0</v>
      </c>
      <c r="GL390">
        <v>0</v>
      </c>
      <c r="GM390">
        <v>0</v>
      </c>
      <c r="GN390">
        <v>0</v>
      </c>
      <c r="GO390">
        <v>0</v>
      </c>
      <c r="GP390">
        <v>0</v>
      </c>
      <c r="GQ390">
        <v>0</v>
      </c>
      <c r="GR390">
        <v>0</v>
      </c>
      <c r="GS390">
        <v>0</v>
      </c>
      <c r="GT390">
        <v>0</v>
      </c>
      <c r="GU390">
        <v>0</v>
      </c>
      <c r="GV390">
        <v>0</v>
      </c>
      <c r="GW390">
        <v>0</v>
      </c>
      <c r="GX390">
        <v>0</v>
      </c>
      <c r="GY390">
        <v>0</v>
      </c>
      <c r="GZ390">
        <v>0</v>
      </c>
      <c r="HA390">
        <v>0</v>
      </c>
      <c r="HB390">
        <v>0</v>
      </c>
      <c r="HC390">
        <v>0</v>
      </c>
      <c r="HD390">
        <v>0</v>
      </c>
      <c r="HE390">
        <v>0</v>
      </c>
      <c r="HF390">
        <v>0</v>
      </c>
      <c r="HG390">
        <v>0</v>
      </c>
      <c r="HH390">
        <v>0</v>
      </c>
      <c r="HI390">
        <v>0</v>
      </c>
      <c r="HJ390">
        <v>0</v>
      </c>
      <c r="HK390">
        <v>0</v>
      </c>
      <c r="HL390">
        <v>0</v>
      </c>
      <c r="HM390">
        <v>0</v>
      </c>
      <c r="HN390">
        <v>0</v>
      </c>
      <c r="HO390">
        <v>0</v>
      </c>
      <c r="HP390">
        <v>0</v>
      </c>
      <c r="HQ390">
        <v>0</v>
      </c>
      <c r="HR390">
        <v>0</v>
      </c>
      <c r="HS390">
        <v>0</v>
      </c>
      <c r="HT390">
        <v>0</v>
      </c>
      <c r="HU390">
        <v>0</v>
      </c>
      <c r="HV390">
        <v>0</v>
      </c>
      <c r="HW390">
        <v>0</v>
      </c>
      <c r="HX390">
        <v>0</v>
      </c>
      <c r="HY390">
        <v>0</v>
      </c>
      <c r="HZ390">
        <v>0</v>
      </c>
      <c r="IA390">
        <v>0</v>
      </c>
      <c r="IB390">
        <v>0</v>
      </c>
      <c r="IC390">
        <v>0</v>
      </c>
      <c r="ID390">
        <v>0</v>
      </c>
      <c r="IE390">
        <v>0</v>
      </c>
      <c r="IF390">
        <v>0</v>
      </c>
      <c r="IG390">
        <v>0</v>
      </c>
      <c r="IH390">
        <v>0</v>
      </c>
      <c r="II390">
        <v>0</v>
      </c>
      <c r="IJ390">
        <v>0</v>
      </c>
      <c r="IK390">
        <v>0</v>
      </c>
    </row>
    <row r="391" spans="1:245" hidden="1">
      <c r="A391" s="340"/>
      <c r="B391" t="s">
        <v>1025</v>
      </c>
      <c r="F391">
        <v>2</v>
      </c>
      <c r="H391">
        <v>11</v>
      </c>
      <c r="J391" t="str">
        <f t="shared" si="18"/>
        <v>SDH300211</v>
      </c>
      <c r="K391">
        <v>255</v>
      </c>
      <c r="M391" s="340"/>
      <c r="N391" t="s">
        <v>1025</v>
      </c>
      <c r="O391">
        <v>2</v>
      </c>
      <c r="P391">
        <v>11</v>
      </c>
      <c r="Q391" s="183" t="str">
        <f t="shared" si="19"/>
        <v>SDH300211</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10000</v>
      </c>
      <c r="BK391">
        <v>0</v>
      </c>
      <c r="BL391">
        <v>0</v>
      </c>
      <c r="BM391">
        <v>0</v>
      </c>
      <c r="BN391">
        <v>0</v>
      </c>
      <c r="BO391">
        <v>0</v>
      </c>
      <c r="BP391">
        <v>0</v>
      </c>
      <c r="BQ391">
        <v>0</v>
      </c>
      <c r="BR391">
        <v>0</v>
      </c>
      <c r="BS391">
        <v>0</v>
      </c>
      <c r="BT391">
        <v>0</v>
      </c>
      <c r="BU391">
        <v>0</v>
      </c>
      <c r="BV391">
        <v>0</v>
      </c>
      <c r="BW391">
        <v>0</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c r="CQ391">
        <v>0</v>
      </c>
      <c r="CR391">
        <v>0</v>
      </c>
      <c r="CS391">
        <v>0</v>
      </c>
      <c r="CT391">
        <v>0</v>
      </c>
      <c r="CU391">
        <v>0</v>
      </c>
      <c r="CV391">
        <v>0</v>
      </c>
      <c r="CW391">
        <v>0</v>
      </c>
      <c r="CX391">
        <v>0</v>
      </c>
      <c r="CY391">
        <v>0</v>
      </c>
      <c r="CZ391">
        <v>0</v>
      </c>
      <c r="DA391">
        <v>0</v>
      </c>
      <c r="DB391">
        <v>0</v>
      </c>
      <c r="DC391">
        <v>0</v>
      </c>
      <c r="DD391">
        <v>0</v>
      </c>
      <c r="DE391">
        <v>0</v>
      </c>
      <c r="DF391">
        <v>0</v>
      </c>
      <c r="DG391">
        <v>0</v>
      </c>
      <c r="DH391">
        <v>0</v>
      </c>
      <c r="DI391">
        <v>0</v>
      </c>
      <c r="DJ391">
        <v>0</v>
      </c>
      <c r="DK391">
        <v>0</v>
      </c>
      <c r="DL391">
        <v>0</v>
      </c>
      <c r="DM391">
        <v>0</v>
      </c>
      <c r="DN391">
        <v>0</v>
      </c>
      <c r="DO391">
        <v>0</v>
      </c>
      <c r="DP391">
        <v>0</v>
      </c>
      <c r="DQ391">
        <v>0</v>
      </c>
      <c r="DR391">
        <v>0</v>
      </c>
      <c r="DS391">
        <v>0</v>
      </c>
      <c r="DT391">
        <v>0</v>
      </c>
      <c r="DU391">
        <v>0</v>
      </c>
      <c r="DV391">
        <v>0</v>
      </c>
      <c r="DW391">
        <v>0</v>
      </c>
      <c r="DX391">
        <v>0</v>
      </c>
      <c r="DY391" s="131"/>
      <c r="DZ391" s="340"/>
      <c r="EA391" t="s">
        <v>1025</v>
      </c>
      <c r="EB391">
        <v>2</v>
      </c>
      <c r="EC391">
        <v>11</v>
      </c>
      <c r="ED391" s="183" t="str">
        <f t="shared" si="20"/>
        <v>SDH300211</v>
      </c>
      <c r="EE391">
        <v>10000</v>
      </c>
      <c r="EF391">
        <v>10000</v>
      </c>
      <c r="EG391">
        <v>10000</v>
      </c>
      <c r="EH391">
        <v>10000</v>
      </c>
      <c r="EI391">
        <v>10000</v>
      </c>
      <c r="EJ391">
        <v>10000</v>
      </c>
      <c r="EK391">
        <v>10000</v>
      </c>
      <c r="EL391">
        <v>10000</v>
      </c>
      <c r="EM391">
        <v>10000</v>
      </c>
      <c r="EN391">
        <v>10000</v>
      </c>
      <c r="EO391">
        <v>10000</v>
      </c>
      <c r="EP391">
        <v>10000</v>
      </c>
      <c r="EQ391">
        <v>10000</v>
      </c>
      <c r="ER391">
        <v>10000</v>
      </c>
      <c r="ES391">
        <v>10000</v>
      </c>
      <c r="ET391">
        <v>10000</v>
      </c>
      <c r="EU391">
        <v>10000</v>
      </c>
      <c r="EV391">
        <v>10000</v>
      </c>
      <c r="EW391">
        <v>10000</v>
      </c>
      <c r="EX391">
        <v>10000</v>
      </c>
      <c r="EY391">
        <v>10000</v>
      </c>
      <c r="EZ391">
        <v>10000</v>
      </c>
      <c r="FA391">
        <v>10000</v>
      </c>
      <c r="FB391">
        <v>10000</v>
      </c>
      <c r="FC391">
        <v>10000</v>
      </c>
      <c r="FD391">
        <v>10000</v>
      </c>
      <c r="FE391">
        <v>10000</v>
      </c>
      <c r="FF391">
        <v>10000</v>
      </c>
      <c r="FG391">
        <v>10000</v>
      </c>
      <c r="FH391">
        <v>10000</v>
      </c>
      <c r="FI391">
        <v>10000</v>
      </c>
      <c r="FJ391">
        <v>10000</v>
      </c>
      <c r="FK391">
        <v>10000</v>
      </c>
      <c r="FL391">
        <v>10000</v>
      </c>
      <c r="FM391">
        <v>10000</v>
      </c>
      <c r="FN391">
        <v>10000</v>
      </c>
      <c r="FO391">
        <v>10000</v>
      </c>
      <c r="FP391">
        <v>10000</v>
      </c>
      <c r="FQ391">
        <v>10000</v>
      </c>
      <c r="FR391">
        <v>10000</v>
      </c>
      <c r="FS391">
        <v>10000</v>
      </c>
      <c r="FT391">
        <v>10000</v>
      </c>
      <c r="FU391">
        <v>10000</v>
      </c>
      <c r="FV391">
        <v>10000</v>
      </c>
      <c r="FW391">
        <v>10000</v>
      </c>
      <c r="FX391">
        <v>0</v>
      </c>
      <c r="FY391">
        <v>0</v>
      </c>
      <c r="FZ391">
        <v>0</v>
      </c>
      <c r="GA391">
        <v>0</v>
      </c>
      <c r="GB391">
        <v>0</v>
      </c>
      <c r="GC391">
        <v>0</v>
      </c>
      <c r="GD391">
        <v>0</v>
      </c>
      <c r="GE391">
        <v>0</v>
      </c>
      <c r="GF391">
        <v>0</v>
      </c>
      <c r="GG391">
        <v>0</v>
      </c>
      <c r="GH391">
        <v>0</v>
      </c>
      <c r="GI391">
        <v>0</v>
      </c>
      <c r="GJ391">
        <v>0</v>
      </c>
      <c r="GK391">
        <v>0</v>
      </c>
      <c r="GL391">
        <v>0</v>
      </c>
      <c r="GM391">
        <v>0</v>
      </c>
      <c r="GN391">
        <v>0</v>
      </c>
      <c r="GO391">
        <v>0</v>
      </c>
      <c r="GP391">
        <v>0</v>
      </c>
      <c r="GQ391">
        <v>0</v>
      </c>
      <c r="GR391">
        <v>0</v>
      </c>
      <c r="GS391">
        <v>0</v>
      </c>
      <c r="GT391">
        <v>0</v>
      </c>
      <c r="GU391">
        <v>0</v>
      </c>
      <c r="GV391">
        <v>0</v>
      </c>
      <c r="GW391">
        <v>0</v>
      </c>
      <c r="GX391">
        <v>0</v>
      </c>
      <c r="GY391">
        <v>0</v>
      </c>
      <c r="GZ391">
        <v>0</v>
      </c>
      <c r="HA391">
        <v>0</v>
      </c>
      <c r="HB391">
        <v>0</v>
      </c>
      <c r="HC391">
        <v>0</v>
      </c>
      <c r="HD391">
        <v>0</v>
      </c>
      <c r="HE391">
        <v>0</v>
      </c>
      <c r="HF391">
        <v>0</v>
      </c>
      <c r="HG391">
        <v>0</v>
      </c>
      <c r="HH391">
        <v>0</v>
      </c>
      <c r="HI391">
        <v>0</v>
      </c>
      <c r="HJ391">
        <v>0</v>
      </c>
      <c r="HK391">
        <v>0</v>
      </c>
      <c r="HL391">
        <v>0</v>
      </c>
      <c r="HM391">
        <v>0</v>
      </c>
      <c r="HN391">
        <v>0</v>
      </c>
      <c r="HO391">
        <v>0</v>
      </c>
      <c r="HP391">
        <v>0</v>
      </c>
      <c r="HQ391">
        <v>0</v>
      </c>
      <c r="HR391">
        <v>0</v>
      </c>
      <c r="HS391">
        <v>0</v>
      </c>
      <c r="HT391">
        <v>0</v>
      </c>
      <c r="HU391">
        <v>0</v>
      </c>
      <c r="HV391">
        <v>0</v>
      </c>
      <c r="HW391">
        <v>0</v>
      </c>
      <c r="HX391">
        <v>0</v>
      </c>
      <c r="HY391">
        <v>0</v>
      </c>
      <c r="HZ391">
        <v>0</v>
      </c>
      <c r="IA391">
        <v>0</v>
      </c>
      <c r="IB391">
        <v>0</v>
      </c>
      <c r="IC391">
        <v>0</v>
      </c>
      <c r="ID391">
        <v>0</v>
      </c>
      <c r="IE391">
        <v>0</v>
      </c>
      <c r="IF391">
        <v>0</v>
      </c>
      <c r="IG391">
        <v>0</v>
      </c>
      <c r="IH391">
        <v>0</v>
      </c>
      <c r="II391">
        <v>0</v>
      </c>
      <c r="IJ391">
        <v>0</v>
      </c>
      <c r="IK391">
        <v>0</v>
      </c>
    </row>
    <row r="392" spans="1:245" hidden="1">
      <c r="A392" s="340"/>
      <c r="B392" t="s">
        <v>1025</v>
      </c>
      <c r="F392">
        <v>2</v>
      </c>
      <c r="H392">
        <v>12</v>
      </c>
      <c r="J392" t="str">
        <f t="shared" si="18"/>
        <v>SDH300212</v>
      </c>
      <c r="K392">
        <v>255</v>
      </c>
      <c r="M392" s="340"/>
      <c r="N392" t="s">
        <v>1025</v>
      </c>
      <c r="O392">
        <v>2</v>
      </c>
      <c r="P392">
        <v>12</v>
      </c>
      <c r="Q392" s="183" t="str">
        <f t="shared" si="19"/>
        <v>SDH300212</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10000</v>
      </c>
      <c r="BK392">
        <v>0</v>
      </c>
      <c r="BL392">
        <v>0</v>
      </c>
      <c r="BM392">
        <v>0</v>
      </c>
      <c r="BN392">
        <v>0</v>
      </c>
      <c r="BO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c r="CI392">
        <v>0</v>
      </c>
      <c r="CJ392">
        <v>0</v>
      </c>
      <c r="CK392">
        <v>0</v>
      </c>
      <c r="CL392">
        <v>0</v>
      </c>
      <c r="CM392">
        <v>0</v>
      </c>
      <c r="CN392">
        <v>0</v>
      </c>
      <c r="CO392">
        <v>0</v>
      </c>
      <c r="CP392">
        <v>0</v>
      </c>
      <c r="CQ392">
        <v>0</v>
      </c>
      <c r="CR392">
        <v>0</v>
      </c>
      <c r="CS392">
        <v>0</v>
      </c>
      <c r="CT392">
        <v>0</v>
      </c>
      <c r="CU392">
        <v>0</v>
      </c>
      <c r="CV392">
        <v>0</v>
      </c>
      <c r="CW392">
        <v>0</v>
      </c>
      <c r="CX392">
        <v>0</v>
      </c>
      <c r="CY392">
        <v>0</v>
      </c>
      <c r="CZ392">
        <v>0</v>
      </c>
      <c r="DA392">
        <v>0</v>
      </c>
      <c r="DB392">
        <v>0</v>
      </c>
      <c r="DC392">
        <v>0</v>
      </c>
      <c r="DD392">
        <v>0</v>
      </c>
      <c r="DE392">
        <v>0</v>
      </c>
      <c r="DF392">
        <v>0</v>
      </c>
      <c r="DG392">
        <v>0</v>
      </c>
      <c r="DH392">
        <v>0</v>
      </c>
      <c r="DI392">
        <v>0</v>
      </c>
      <c r="DJ392">
        <v>0</v>
      </c>
      <c r="DK392">
        <v>0</v>
      </c>
      <c r="DL392">
        <v>0</v>
      </c>
      <c r="DM392">
        <v>0</v>
      </c>
      <c r="DN392">
        <v>0</v>
      </c>
      <c r="DO392">
        <v>0</v>
      </c>
      <c r="DP392">
        <v>0</v>
      </c>
      <c r="DQ392">
        <v>0</v>
      </c>
      <c r="DR392">
        <v>0</v>
      </c>
      <c r="DS392">
        <v>0</v>
      </c>
      <c r="DT392">
        <v>0</v>
      </c>
      <c r="DU392">
        <v>0</v>
      </c>
      <c r="DV392">
        <v>0</v>
      </c>
      <c r="DW392">
        <v>0</v>
      </c>
      <c r="DX392">
        <v>0</v>
      </c>
      <c r="DY392" s="131"/>
      <c r="DZ392" s="340"/>
      <c r="EA392" t="s">
        <v>1025</v>
      </c>
      <c r="EB392">
        <v>2</v>
      </c>
      <c r="EC392">
        <v>12</v>
      </c>
      <c r="ED392" s="183" t="str">
        <f t="shared" si="20"/>
        <v>SDH300212</v>
      </c>
      <c r="EE392">
        <v>10000</v>
      </c>
      <c r="EF392">
        <v>10000</v>
      </c>
      <c r="EG392">
        <v>10000</v>
      </c>
      <c r="EH392">
        <v>10000</v>
      </c>
      <c r="EI392">
        <v>10000</v>
      </c>
      <c r="EJ392">
        <v>10000</v>
      </c>
      <c r="EK392">
        <v>10000</v>
      </c>
      <c r="EL392">
        <v>10000</v>
      </c>
      <c r="EM392">
        <v>10000</v>
      </c>
      <c r="EN392">
        <v>10000</v>
      </c>
      <c r="EO392">
        <v>10000</v>
      </c>
      <c r="EP392">
        <v>10000</v>
      </c>
      <c r="EQ392">
        <v>10000</v>
      </c>
      <c r="ER392">
        <v>10000</v>
      </c>
      <c r="ES392">
        <v>10000</v>
      </c>
      <c r="ET392">
        <v>10000</v>
      </c>
      <c r="EU392">
        <v>10000</v>
      </c>
      <c r="EV392">
        <v>10000</v>
      </c>
      <c r="EW392">
        <v>10000</v>
      </c>
      <c r="EX392">
        <v>10000</v>
      </c>
      <c r="EY392">
        <v>10000</v>
      </c>
      <c r="EZ392">
        <v>10000</v>
      </c>
      <c r="FA392">
        <v>10000</v>
      </c>
      <c r="FB392">
        <v>10000</v>
      </c>
      <c r="FC392">
        <v>10000</v>
      </c>
      <c r="FD392">
        <v>10000</v>
      </c>
      <c r="FE392">
        <v>10000</v>
      </c>
      <c r="FF392">
        <v>10000</v>
      </c>
      <c r="FG392">
        <v>10000</v>
      </c>
      <c r="FH392">
        <v>10000</v>
      </c>
      <c r="FI392">
        <v>10000</v>
      </c>
      <c r="FJ392">
        <v>10000</v>
      </c>
      <c r="FK392">
        <v>10000</v>
      </c>
      <c r="FL392">
        <v>10000</v>
      </c>
      <c r="FM392">
        <v>10000</v>
      </c>
      <c r="FN392">
        <v>10000</v>
      </c>
      <c r="FO392">
        <v>10000</v>
      </c>
      <c r="FP392">
        <v>10000</v>
      </c>
      <c r="FQ392">
        <v>10000</v>
      </c>
      <c r="FR392">
        <v>10000</v>
      </c>
      <c r="FS392">
        <v>10000</v>
      </c>
      <c r="FT392">
        <v>10000</v>
      </c>
      <c r="FU392">
        <v>10000</v>
      </c>
      <c r="FV392">
        <v>10000</v>
      </c>
      <c r="FW392">
        <v>10000</v>
      </c>
      <c r="FX392">
        <v>0</v>
      </c>
      <c r="FY392">
        <v>0</v>
      </c>
      <c r="FZ392">
        <v>0</v>
      </c>
      <c r="GA392">
        <v>0</v>
      </c>
      <c r="GB392">
        <v>0</v>
      </c>
      <c r="GC392">
        <v>0</v>
      </c>
      <c r="GD392">
        <v>0</v>
      </c>
      <c r="GE392">
        <v>0</v>
      </c>
      <c r="GF392">
        <v>0</v>
      </c>
      <c r="GG392">
        <v>0</v>
      </c>
      <c r="GH392">
        <v>0</v>
      </c>
      <c r="GI392">
        <v>0</v>
      </c>
      <c r="GJ392">
        <v>0</v>
      </c>
      <c r="GK392">
        <v>0</v>
      </c>
      <c r="GL392">
        <v>0</v>
      </c>
      <c r="GM392">
        <v>0</v>
      </c>
      <c r="GN392">
        <v>0</v>
      </c>
      <c r="GO392">
        <v>0</v>
      </c>
      <c r="GP392">
        <v>0</v>
      </c>
      <c r="GQ392">
        <v>0</v>
      </c>
      <c r="GR392">
        <v>0</v>
      </c>
      <c r="GS392">
        <v>0</v>
      </c>
      <c r="GT392">
        <v>0</v>
      </c>
      <c r="GU392">
        <v>0</v>
      </c>
      <c r="GV392">
        <v>0</v>
      </c>
      <c r="GW392">
        <v>0</v>
      </c>
      <c r="GX392">
        <v>0</v>
      </c>
      <c r="GY392">
        <v>0</v>
      </c>
      <c r="GZ392">
        <v>0</v>
      </c>
      <c r="HA392">
        <v>0</v>
      </c>
      <c r="HB392">
        <v>0</v>
      </c>
      <c r="HC392">
        <v>0</v>
      </c>
      <c r="HD392">
        <v>0</v>
      </c>
      <c r="HE392">
        <v>0</v>
      </c>
      <c r="HF392">
        <v>0</v>
      </c>
      <c r="HG392">
        <v>0</v>
      </c>
      <c r="HH392">
        <v>0</v>
      </c>
      <c r="HI392">
        <v>0</v>
      </c>
      <c r="HJ392">
        <v>0</v>
      </c>
      <c r="HK392">
        <v>0</v>
      </c>
      <c r="HL392">
        <v>0</v>
      </c>
      <c r="HM392">
        <v>0</v>
      </c>
      <c r="HN392">
        <v>0</v>
      </c>
      <c r="HO392">
        <v>0</v>
      </c>
      <c r="HP392">
        <v>0</v>
      </c>
      <c r="HQ392">
        <v>0</v>
      </c>
      <c r="HR392">
        <v>0</v>
      </c>
      <c r="HS392">
        <v>0</v>
      </c>
      <c r="HT392">
        <v>0</v>
      </c>
      <c r="HU392">
        <v>0</v>
      </c>
      <c r="HV392">
        <v>0</v>
      </c>
      <c r="HW392">
        <v>0</v>
      </c>
      <c r="HX392">
        <v>0</v>
      </c>
      <c r="HY392">
        <v>0</v>
      </c>
      <c r="HZ392">
        <v>0</v>
      </c>
      <c r="IA392">
        <v>0</v>
      </c>
      <c r="IB392">
        <v>0</v>
      </c>
      <c r="IC392">
        <v>0</v>
      </c>
      <c r="ID392">
        <v>0</v>
      </c>
      <c r="IE392">
        <v>0</v>
      </c>
      <c r="IF392">
        <v>0</v>
      </c>
      <c r="IG392">
        <v>0</v>
      </c>
      <c r="IH392">
        <v>0</v>
      </c>
      <c r="II392">
        <v>0</v>
      </c>
      <c r="IJ392">
        <v>0</v>
      </c>
      <c r="IK392">
        <v>0</v>
      </c>
    </row>
    <row r="393" spans="1:245" hidden="1">
      <c r="A393" s="340"/>
      <c r="B393" t="s">
        <v>1025</v>
      </c>
      <c r="F393">
        <v>2</v>
      </c>
      <c r="H393">
        <v>13</v>
      </c>
      <c r="J393" t="str">
        <f t="shared" si="18"/>
        <v>SDH300213</v>
      </c>
      <c r="K393">
        <v>260</v>
      </c>
      <c r="M393" s="340"/>
      <c r="N393" t="s">
        <v>1025</v>
      </c>
      <c r="O393">
        <v>2</v>
      </c>
      <c r="P393">
        <v>13</v>
      </c>
      <c r="Q393" s="183" t="str">
        <f t="shared" si="19"/>
        <v>SDH300213</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10000</v>
      </c>
      <c r="BK393">
        <v>0</v>
      </c>
      <c r="BL393">
        <v>0</v>
      </c>
      <c r="BM393">
        <v>0</v>
      </c>
      <c r="BN393">
        <v>0</v>
      </c>
      <c r="BO393">
        <v>0</v>
      </c>
      <c r="BP393">
        <v>0</v>
      </c>
      <c r="BQ393">
        <v>0</v>
      </c>
      <c r="BR393">
        <v>0</v>
      </c>
      <c r="BS393">
        <v>0</v>
      </c>
      <c r="BT393">
        <v>0</v>
      </c>
      <c r="BU393">
        <v>0</v>
      </c>
      <c r="BV393">
        <v>0</v>
      </c>
      <c r="BW393">
        <v>0</v>
      </c>
      <c r="BX393">
        <v>0</v>
      </c>
      <c r="BY393">
        <v>0</v>
      </c>
      <c r="BZ393">
        <v>0</v>
      </c>
      <c r="CA393">
        <v>0</v>
      </c>
      <c r="CB393">
        <v>0</v>
      </c>
      <c r="CC393">
        <v>0</v>
      </c>
      <c r="CD393">
        <v>0</v>
      </c>
      <c r="CE393">
        <v>0</v>
      </c>
      <c r="CF393">
        <v>0</v>
      </c>
      <c r="CG393">
        <v>0</v>
      </c>
      <c r="CH393">
        <v>0</v>
      </c>
      <c r="CI393">
        <v>0</v>
      </c>
      <c r="CJ393">
        <v>0</v>
      </c>
      <c r="CK393">
        <v>0</v>
      </c>
      <c r="CL393">
        <v>0</v>
      </c>
      <c r="CM393">
        <v>0</v>
      </c>
      <c r="CN393">
        <v>0</v>
      </c>
      <c r="CO393">
        <v>0</v>
      </c>
      <c r="CP393">
        <v>0</v>
      </c>
      <c r="CQ393">
        <v>0</v>
      </c>
      <c r="CR393">
        <v>0</v>
      </c>
      <c r="CS393">
        <v>0</v>
      </c>
      <c r="CT393">
        <v>0</v>
      </c>
      <c r="CU393">
        <v>0</v>
      </c>
      <c r="CV393">
        <v>0</v>
      </c>
      <c r="CW393">
        <v>0</v>
      </c>
      <c r="CX393">
        <v>0</v>
      </c>
      <c r="CY393">
        <v>0</v>
      </c>
      <c r="CZ393">
        <v>0</v>
      </c>
      <c r="DA393">
        <v>0</v>
      </c>
      <c r="DB393">
        <v>0</v>
      </c>
      <c r="DC393">
        <v>0</v>
      </c>
      <c r="DD393">
        <v>0</v>
      </c>
      <c r="DE393">
        <v>0</v>
      </c>
      <c r="DF393">
        <v>0</v>
      </c>
      <c r="DG393">
        <v>0</v>
      </c>
      <c r="DH393">
        <v>0</v>
      </c>
      <c r="DI393">
        <v>0</v>
      </c>
      <c r="DJ393">
        <v>0</v>
      </c>
      <c r="DK393">
        <v>0</v>
      </c>
      <c r="DL393">
        <v>0</v>
      </c>
      <c r="DM393">
        <v>0</v>
      </c>
      <c r="DN393">
        <v>0</v>
      </c>
      <c r="DO393">
        <v>0</v>
      </c>
      <c r="DP393">
        <v>0</v>
      </c>
      <c r="DQ393">
        <v>0</v>
      </c>
      <c r="DR393">
        <v>0</v>
      </c>
      <c r="DS393">
        <v>0</v>
      </c>
      <c r="DT393">
        <v>0</v>
      </c>
      <c r="DU393">
        <v>0</v>
      </c>
      <c r="DV393">
        <v>0</v>
      </c>
      <c r="DW393">
        <v>0</v>
      </c>
      <c r="DX393">
        <v>0</v>
      </c>
      <c r="DY393" s="131"/>
      <c r="DZ393" s="340"/>
      <c r="EA393" t="s">
        <v>1025</v>
      </c>
      <c r="EB393">
        <v>2</v>
      </c>
      <c r="EC393">
        <v>13</v>
      </c>
      <c r="ED393" s="183" t="str">
        <f t="shared" si="20"/>
        <v>SDH300213</v>
      </c>
      <c r="EE393">
        <v>10000</v>
      </c>
      <c r="EF393">
        <v>10000</v>
      </c>
      <c r="EG393">
        <v>10000</v>
      </c>
      <c r="EH393">
        <v>10000</v>
      </c>
      <c r="EI393">
        <v>10000</v>
      </c>
      <c r="EJ393">
        <v>10000</v>
      </c>
      <c r="EK393">
        <v>10000</v>
      </c>
      <c r="EL393">
        <v>10000</v>
      </c>
      <c r="EM393">
        <v>10000</v>
      </c>
      <c r="EN393">
        <v>10000</v>
      </c>
      <c r="EO393">
        <v>10000</v>
      </c>
      <c r="EP393">
        <v>10000</v>
      </c>
      <c r="EQ393">
        <v>10000</v>
      </c>
      <c r="ER393">
        <v>10000</v>
      </c>
      <c r="ES393">
        <v>10000</v>
      </c>
      <c r="ET393">
        <v>10000</v>
      </c>
      <c r="EU393">
        <v>10000</v>
      </c>
      <c r="EV393">
        <v>10000</v>
      </c>
      <c r="EW393">
        <v>10000</v>
      </c>
      <c r="EX393">
        <v>10000</v>
      </c>
      <c r="EY393">
        <v>10000</v>
      </c>
      <c r="EZ393">
        <v>10000</v>
      </c>
      <c r="FA393">
        <v>10000</v>
      </c>
      <c r="FB393">
        <v>10000</v>
      </c>
      <c r="FC393">
        <v>10000</v>
      </c>
      <c r="FD393">
        <v>10000</v>
      </c>
      <c r="FE393">
        <v>10000</v>
      </c>
      <c r="FF393">
        <v>10000</v>
      </c>
      <c r="FG393">
        <v>10000</v>
      </c>
      <c r="FH393">
        <v>10000</v>
      </c>
      <c r="FI393">
        <v>10000</v>
      </c>
      <c r="FJ393">
        <v>10000</v>
      </c>
      <c r="FK393">
        <v>10000</v>
      </c>
      <c r="FL393">
        <v>10000</v>
      </c>
      <c r="FM393">
        <v>10000</v>
      </c>
      <c r="FN393">
        <v>10000</v>
      </c>
      <c r="FO393">
        <v>10000</v>
      </c>
      <c r="FP393">
        <v>10000</v>
      </c>
      <c r="FQ393">
        <v>10000</v>
      </c>
      <c r="FR393">
        <v>10000</v>
      </c>
      <c r="FS393">
        <v>10000</v>
      </c>
      <c r="FT393">
        <v>10000</v>
      </c>
      <c r="FU393">
        <v>10000</v>
      </c>
      <c r="FV393">
        <v>10000</v>
      </c>
      <c r="FW393">
        <v>10000</v>
      </c>
      <c r="FX393">
        <v>0</v>
      </c>
      <c r="FY393">
        <v>0</v>
      </c>
      <c r="FZ393">
        <v>0</v>
      </c>
      <c r="GA393">
        <v>0</v>
      </c>
      <c r="GB393">
        <v>0</v>
      </c>
      <c r="GC393">
        <v>0</v>
      </c>
      <c r="GD393">
        <v>0</v>
      </c>
      <c r="GE393">
        <v>0</v>
      </c>
      <c r="GF393">
        <v>0</v>
      </c>
      <c r="GG393">
        <v>0</v>
      </c>
      <c r="GH393">
        <v>0</v>
      </c>
      <c r="GI393">
        <v>0</v>
      </c>
      <c r="GJ393">
        <v>0</v>
      </c>
      <c r="GK393">
        <v>0</v>
      </c>
      <c r="GL393">
        <v>0</v>
      </c>
      <c r="GM393">
        <v>0</v>
      </c>
      <c r="GN393">
        <v>0</v>
      </c>
      <c r="GO393">
        <v>0</v>
      </c>
      <c r="GP393">
        <v>0</v>
      </c>
      <c r="GQ393">
        <v>0</v>
      </c>
      <c r="GR393">
        <v>0</v>
      </c>
      <c r="GS393">
        <v>0</v>
      </c>
      <c r="GT393">
        <v>0</v>
      </c>
      <c r="GU393">
        <v>0</v>
      </c>
      <c r="GV393">
        <v>0</v>
      </c>
      <c r="GW393">
        <v>0</v>
      </c>
      <c r="GX393">
        <v>0</v>
      </c>
      <c r="GY393">
        <v>0</v>
      </c>
      <c r="GZ393">
        <v>0</v>
      </c>
      <c r="HA393">
        <v>0</v>
      </c>
      <c r="HB393">
        <v>0</v>
      </c>
      <c r="HC393">
        <v>0</v>
      </c>
      <c r="HD393">
        <v>0</v>
      </c>
      <c r="HE393">
        <v>0</v>
      </c>
      <c r="HF393">
        <v>0</v>
      </c>
      <c r="HG393">
        <v>0</v>
      </c>
      <c r="HH393">
        <v>0</v>
      </c>
      <c r="HI393">
        <v>0</v>
      </c>
      <c r="HJ393">
        <v>0</v>
      </c>
      <c r="HK393">
        <v>0</v>
      </c>
      <c r="HL393">
        <v>0</v>
      </c>
      <c r="HM393">
        <v>0</v>
      </c>
      <c r="HN393">
        <v>0</v>
      </c>
      <c r="HO393">
        <v>0</v>
      </c>
      <c r="HP393">
        <v>0</v>
      </c>
      <c r="HQ393">
        <v>0</v>
      </c>
      <c r="HR393">
        <v>0</v>
      </c>
      <c r="HS393">
        <v>0</v>
      </c>
      <c r="HT393">
        <v>0</v>
      </c>
      <c r="HU393">
        <v>0</v>
      </c>
      <c r="HV393">
        <v>0</v>
      </c>
      <c r="HW393">
        <v>0</v>
      </c>
      <c r="HX393">
        <v>0</v>
      </c>
      <c r="HY393">
        <v>0</v>
      </c>
      <c r="HZ393">
        <v>0</v>
      </c>
      <c r="IA393">
        <v>0</v>
      </c>
      <c r="IB393">
        <v>0</v>
      </c>
      <c r="IC393">
        <v>0</v>
      </c>
      <c r="ID393">
        <v>0</v>
      </c>
      <c r="IE393">
        <v>0</v>
      </c>
      <c r="IF393">
        <v>0</v>
      </c>
      <c r="IG393">
        <v>0</v>
      </c>
      <c r="IH393">
        <v>0</v>
      </c>
      <c r="II393">
        <v>0</v>
      </c>
      <c r="IJ393">
        <v>0</v>
      </c>
      <c r="IK393">
        <v>0</v>
      </c>
    </row>
    <row r="394" spans="1:245" hidden="1">
      <c r="A394" s="340"/>
      <c r="B394" t="s">
        <v>1025</v>
      </c>
      <c r="F394">
        <v>2</v>
      </c>
      <c r="H394">
        <v>14</v>
      </c>
      <c r="J394" t="str">
        <f t="shared" si="18"/>
        <v>SDH300214</v>
      </c>
      <c r="K394">
        <v>260</v>
      </c>
      <c r="M394" s="340"/>
      <c r="N394" t="s">
        <v>1025</v>
      </c>
      <c r="O394">
        <v>2</v>
      </c>
      <c r="P394">
        <v>14</v>
      </c>
      <c r="Q394" s="183" t="str">
        <f t="shared" si="19"/>
        <v>SDH300214</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10000</v>
      </c>
      <c r="BK394">
        <v>0</v>
      </c>
      <c r="BL394">
        <v>0</v>
      </c>
      <c r="BM394">
        <v>0</v>
      </c>
      <c r="BN394">
        <v>0</v>
      </c>
      <c r="BO394">
        <v>0</v>
      </c>
      <c r="BP394">
        <v>0</v>
      </c>
      <c r="BQ394">
        <v>0</v>
      </c>
      <c r="BR394">
        <v>0</v>
      </c>
      <c r="BS394">
        <v>0</v>
      </c>
      <c r="BT394">
        <v>0</v>
      </c>
      <c r="BU394">
        <v>0</v>
      </c>
      <c r="BV394">
        <v>0</v>
      </c>
      <c r="BW394">
        <v>0</v>
      </c>
      <c r="BX394">
        <v>0</v>
      </c>
      <c r="BY394">
        <v>0</v>
      </c>
      <c r="BZ394">
        <v>0</v>
      </c>
      <c r="CA394">
        <v>0</v>
      </c>
      <c r="CB394">
        <v>0</v>
      </c>
      <c r="CC394">
        <v>0</v>
      </c>
      <c r="CD394">
        <v>0</v>
      </c>
      <c r="CE394">
        <v>0</v>
      </c>
      <c r="CF394">
        <v>0</v>
      </c>
      <c r="CG394">
        <v>0</v>
      </c>
      <c r="CH394">
        <v>0</v>
      </c>
      <c r="CI394">
        <v>0</v>
      </c>
      <c r="CJ394">
        <v>0</v>
      </c>
      <c r="CK394">
        <v>0</v>
      </c>
      <c r="CL394">
        <v>0</v>
      </c>
      <c r="CM394">
        <v>0</v>
      </c>
      <c r="CN394">
        <v>0</v>
      </c>
      <c r="CO394">
        <v>0</v>
      </c>
      <c r="CP394">
        <v>0</v>
      </c>
      <c r="CQ394">
        <v>0</v>
      </c>
      <c r="CR394">
        <v>0</v>
      </c>
      <c r="CS394">
        <v>0</v>
      </c>
      <c r="CT394">
        <v>0</v>
      </c>
      <c r="CU394">
        <v>0</v>
      </c>
      <c r="CV394">
        <v>0</v>
      </c>
      <c r="CW394">
        <v>0</v>
      </c>
      <c r="CX394">
        <v>0</v>
      </c>
      <c r="CY394">
        <v>0</v>
      </c>
      <c r="CZ394">
        <v>0</v>
      </c>
      <c r="DA394">
        <v>0</v>
      </c>
      <c r="DB394">
        <v>0</v>
      </c>
      <c r="DC394">
        <v>0</v>
      </c>
      <c r="DD394">
        <v>0</v>
      </c>
      <c r="DE394">
        <v>0</v>
      </c>
      <c r="DF394">
        <v>0</v>
      </c>
      <c r="DG394">
        <v>0</v>
      </c>
      <c r="DH394">
        <v>0</v>
      </c>
      <c r="DI394">
        <v>0</v>
      </c>
      <c r="DJ394">
        <v>0</v>
      </c>
      <c r="DK394">
        <v>0</v>
      </c>
      <c r="DL394">
        <v>0</v>
      </c>
      <c r="DM394">
        <v>0</v>
      </c>
      <c r="DN394">
        <v>0</v>
      </c>
      <c r="DO394">
        <v>0</v>
      </c>
      <c r="DP394">
        <v>0</v>
      </c>
      <c r="DQ394">
        <v>0</v>
      </c>
      <c r="DR394">
        <v>0</v>
      </c>
      <c r="DS394">
        <v>0</v>
      </c>
      <c r="DT394">
        <v>0</v>
      </c>
      <c r="DU394">
        <v>0</v>
      </c>
      <c r="DV394">
        <v>0</v>
      </c>
      <c r="DW394">
        <v>0</v>
      </c>
      <c r="DX394">
        <v>0</v>
      </c>
      <c r="DY394" s="131"/>
      <c r="DZ394" s="340"/>
      <c r="EA394" t="s">
        <v>1025</v>
      </c>
      <c r="EB394">
        <v>2</v>
      </c>
      <c r="EC394">
        <v>14</v>
      </c>
      <c r="ED394" s="183" t="str">
        <f t="shared" si="20"/>
        <v>SDH300214</v>
      </c>
      <c r="EE394">
        <v>10000</v>
      </c>
      <c r="EF394">
        <v>10000</v>
      </c>
      <c r="EG394">
        <v>10000</v>
      </c>
      <c r="EH394">
        <v>10000</v>
      </c>
      <c r="EI394">
        <v>10000</v>
      </c>
      <c r="EJ394">
        <v>10000</v>
      </c>
      <c r="EK394">
        <v>10000</v>
      </c>
      <c r="EL394">
        <v>10000</v>
      </c>
      <c r="EM394">
        <v>10000</v>
      </c>
      <c r="EN394">
        <v>10000</v>
      </c>
      <c r="EO394">
        <v>10000</v>
      </c>
      <c r="EP394">
        <v>10000</v>
      </c>
      <c r="EQ394">
        <v>10000</v>
      </c>
      <c r="ER394">
        <v>10000</v>
      </c>
      <c r="ES394">
        <v>10000</v>
      </c>
      <c r="ET394">
        <v>10000</v>
      </c>
      <c r="EU394">
        <v>10000</v>
      </c>
      <c r="EV394">
        <v>10000</v>
      </c>
      <c r="EW394">
        <v>10000</v>
      </c>
      <c r="EX394">
        <v>10000</v>
      </c>
      <c r="EY394">
        <v>10000</v>
      </c>
      <c r="EZ394">
        <v>10000</v>
      </c>
      <c r="FA394">
        <v>10000</v>
      </c>
      <c r="FB394">
        <v>10000</v>
      </c>
      <c r="FC394">
        <v>10000</v>
      </c>
      <c r="FD394">
        <v>10000</v>
      </c>
      <c r="FE394">
        <v>10000</v>
      </c>
      <c r="FF394">
        <v>10000</v>
      </c>
      <c r="FG394">
        <v>10000</v>
      </c>
      <c r="FH394">
        <v>10000</v>
      </c>
      <c r="FI394">
        <v>10000</v>
      </c>
      <c r="FJ394">
        <v>10000</v>
      </c>
      <c r="FK394">
        <v>10000</v>
      </c>
      <c r="FL394">
        <v>10000</v>
      </c>
      <c r="FM394">
        <v>10000</v>
      </c>
      <c r="FN394">
        <v>10000</v>
      </c>
      <c r="FO394">
        <v>10000</v>
      </c>
      <c r="FP394">
        <v>10000</v>
      </c>
      <c r="FQ394">
        <v>10000</v>
      </c>
      <c r="FR394">
        <v>10000</v>
      </c>
      <c r="FS394">
        <v>10000</v>
      </c>
      <c r="FT394">
        <v>10000</v>
      </c>
      <c r="FU394">
        <v>10000</v>
      </c>
      <c r="FV394">
        <v>10000</v>
      </c>
      <c r="FW394">
        <v>10000</v>
      </c>
      <c r="FX394">
        <v>0</v>
      </c>
      <c r="FY394">
        <v>0</v>
      </c>
      <c r="FZ394">
        <v>0</v>
      </c>
      <c r="GA394">
        <v>0</v>
      </c>
      <c r="GB394">
        <v>0</v>
      </c>
      <c r="GC394">
        <v>0</v>
      </c>
      <c r="GD394">
        <v>0</v>
      </c>
      <c r="GE394">
        <v>0</v>
      </c>
      <c r="GF394">
        <v>0</v>
      </c>
      <c r="GG394">
        <v>0</v>
      </c>
      <c r="GH394">
        <v>0</v>
      </c>
      <c r="GI394">
        <v>0</v>
      </c>
      <c r="GJ394">
        <v>0</v>
      </c>
      <c r="GK394">
        <v>0</v>
      </c>
      <c r="GL394">
        <v>0</v>
      </c>
      <c r="GM394">
        <v>0</v>
      </c>
      <c r="GN394">
        <v>0</v>
      </c>
      <c r="GO394">
        <v>0</v>
      </c>
      <c r="GP394">
        <v>0</v>
      </c>
      <c r="GQ394">
        <v>0</v>
      </c>
      <c r="GR394">
        <v>0</v>
      </c>
      <c r="GS394">
        <v>0</v>
      </c>
      <c r="GT394">
        <v>0</v>
      </c>
      <c r="GU394">
        <v>0</v>
      </c>
      <c r="GV394">
        <v>0</v>
      </c>
      <c r="GW394">
        <v>0</v>
      </c>
      <c r="GX394">
        <v>0</v>
      </c>
      <c r="GY394">
        <v>0</v>
      </c>
      <c r="GZ394">
        <v>0</v>
      </c>
      <c r="HA394">
        <v>0</v>
      </c>
      <c r="HB394">
        <v>0</v>
      </c>
      <c r="HC394">
        <v>0</v>
      </c>
      <c r="HD394">
        <v>0</v>
      </c>
      <c r="HE394">
        <v>0</v>
      </c>
      <c r="HF394">
        <v>0</v>
      </c>
      <c r="HG394">
        <v>0</v>
      </c>
      <c r="HH394">
        <v>0</v>
      </c>
      <c r="HI394">
        <v>0</v>
      </c>
      <c r="HJ394">
        <v>0</v>
      </c>
      <c r="HK394">
        <v>0</v>
      </c>
      <c r="HL394">
        <v>0</v>
      </c>
      <c r="HM394">
        <v>0</v>
      </c>
      <c r="HN394">
        <v>0</v>
      </c>
      <c r="HO394">
        <v>0</v>
      </c>
      <c r="HP394">
        <v>0</v>
      </c>
      <c r="HQ394">
        <v>0</v>
      </c>
      <c r="HR394">
        <v>0</v>
      </c>
      <c r="HS394">
        <v>0</v>
      </c>
      <c r="HT394">
        <v>0</v>
      </c>
      <c r="HU394">
        <v>0</v>
      </c>
      <c r="HV394">
        <v>0</v>
      </c>
      <c r="HW394">
        <v>0</v>
      </c>
      <c r="HX394">
        <v>0</v>
      </c>
      <c r="HY394">
        <v>0</v>
      </c>
      <c r="HZ394">
        <v>0</v>
      </c>
      <c r="IA394">
        <v>0</v>
      </c>
      <c r="IB394">
        <v>0</v>
      </c>
      <c r="IC394">
        <v>0</v>
      </c>
      <c r="ID394">
        <v>0</v>
      </c>
      <c r="IE394">
        <v>0</v>
      </c>
      <c r="IF394">
        <v>0</v>
      </c>
      <c r="IG394">
        <v>0</v>
      </c>
      <c r="IH394">
        <v>0</v>
      </c>
      <c r="II394">
        <v>0</v>
      </c>
      <c r="IJ394">
        <v>0</v>
      </c>
      <c r="IK394">
        <v>0</v>
      </c>
    </row>
    <row r="395" spans="1:245" hidden="1">
      <c r="A395" s="340"/>
      <c r="B395" t="s">
        <v>1025</v>
      </c>
      <c r="F395">
        <v>2</v>
      </c>
      <c r="H395">
        <v>15</v>
      </c>
      <c r="J395" t="str">
        <f t="shared" si="18"/>
        <v>SDH300215</v>
      </c>
      <c r="K395">
        <v>260</v>
      </c>
      <c r="M395" s="340"/>
      <c r="N395" t="s">
        <v>1025</v>
      </c>
      <c r="O395">
        <v>2</v>
      </c>
      <c r="P395">
        <v>15</v>
      </c>
      <c r="Q395" s="183" t="str">
        <f t="shared" si="19"/>
        <v>SDH300215</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10000</v>
      </c>
      <c r="BK395">
        <v>0</v>
      </c>
      <c r="BL395">
        <v>0</v>
      </c>
      <c r="BM395">
        <v>0</v>
      </c>
      <c r="BN395">
        <v>0</v>
      </c>
      <c r="BO395">
        <v>0</v>
      </c>
      <c r="BP395">
        <v>0</v>
      </c>
      <c r="BQ395">
        <v>0</v>
      </c>
      <c r="BR395">
        <v>0</v>
      </c>
      <c r="BS395">
        <v>0</v>
      </c>
      <c r="BT395">
        <v>0</v>
      </c>
      <c r="BU395">
        <v>0</v>
      </c>
      <c r="BV395">
        <v>0</v>
      </c>
      <c r="BW395">
        <v>0</v>
      </c>
      <c r="BX395">
        <v>0</v>
      </c>
      <c r="BY395">
        <v>0</v>
      </c>
      <c r="BZ395">
        <v>0</v>
      </c>
      <c r="CA395">
        <v>0</v>
      </c>
      <c r="CB395">
        <v>0</v>
      </c>
      <c r="CC395">
        <v>0</v>
      </c>
      <c r="CD395">
        <v>0</v>
      </c>
      <c r="CE395">
        <v>0</v>
      </c>
      <c r="CF395">
        <v>0</v>
      </c>
      <c r="CG395">
        <v>0</v>
      </c>
      <c r="CH395">
        <v>0</v>
      </c>
      <c r="CI395">
        <v>0</v>
      </c>
      <c r="CJ395">
        <v>0</v>
      </c>
      <c r="CK395">
        <v>0</v>
      </c>
      <c r="CL395">
        <v>0</v>
      </c>
      <c r="CM395">
        <v>0</v>
      </c>
      <c r="CN395">
        <v>0</v>
      </c>
      <c r="CO395">
        <v>0</v>
      </c>
      <c r="CP395">
        <v>0</v>
      </c>
      <c r="CQ395">
        <v>0</v>
      </c>
      <c r="CR395">
        <v>0</v>
      </c>
      <c r="CS395">
        <v>0</v>
      </c>
      <c r="CT395">
        <v>0</v>
      </c>
      <c r="CU395">
        <v>0</v>
      </c>
      <c r="CV395">
        <v>0</v>
      </c>
      <c r="CW395">
        <v>0</v>
      </c>
      <c r="CX395">
        <v>0</v>
      </c>
      <c r="CY395">
        <v>0</v>
      </c>
      <c r="CZ395">
        <v>0</v>
      </c>
      <c r="DA395">
        <v>0</v>
      </c>
      <c r="DB395">
        <v>0</v>
      </c>
      <c r="DC395">
        <v>0</v>
      </c>
      <c r="DD395">
        <v>0</v>
      </c>
      <c r="DE395">
        <v>0</v>
      </c>
      <c r="DF395">
        <v>0</v>
      </c>
      <c r="DG395">
        <v>0</v>
      </c>
      <c r="DH395">
        <v>0</v>
      </c>
      <c r="DI395">
        <v>0</v>
      </c>
      <c r="DJ395">
        <v>0</v>
      </c>
      <c r="DK395">
        <v>0</v>
      </c>
      <c r="DL395">
        <v>0</v>
      </c>
      <c r="DM395">
        <v>0</v>
      </c>
      <c r="DN395">
        <v>0</v>
      </c>
      <c r="DO395">
        <v>0</v>
      </c>
      <c r="DP395">
        <v>0</v>
      </c>
      <c r="DQ395">
        <v>0</v>
      </c>
      <c r="DR395">
        <v>0</v>
      </c>
      <c r="DS395">
        <v>0</v>
      </c>
      <c r="DT395">
        <v>0</v>
      </c>
      <c r="DU395">
        <v>0</v>
      </c>
      <c r="DV395">
        <v>0</v>
      </c>
      <c r="DW395">
        <v>0</v>
      </c>
      <c r="DX395">
        <v>0</v>
      </c>
      <c r="DY395" s="131"/>
      <c r="DZ395" s="340"/>
      <c r="EA395" t="s">
        <v>1025</v>
      </c>
      <c r="EB395">
        <v>2</v>
      </c>
      <c r="EC395">
        <v>15</v>
      </c>
      <c r="ED395" s="183" t="str">
        <f t="shared" si="20"/>
        <v>SDH300215</v>
      </c>
      <c r="EE395">
        <v>10000</v>
      </c>
      <c r="EF395">
        <v>10000</v>
      </c>
      <c r="EG395">
        <v>10000</v>
      </c>
      <c r="EH395">
        <v>10000</v>
      </c>
      <c r="EI395">
        <v>10000</v>
      </c>
      <c r="EJ395">
        <v>10000</v>
      </c>
      <c r="EK395">
        <v>10000</v>
      </c>
      <c r="EL395">
        <v>10000</v>
      </c>
      <c r="EM395">
        <v>10000</v>
      </c>
      <c r="EN395">
        <v>10000</v>
      </c>
      <c r="EO395">
        <v>10000</v>
      </c>
      <c r="EP395">
        <v>10000</v>
      </c>
      <c r="EQ395">
        <v>10000</v>
      </c>
      <c r="ER395">
        <v>10000</v>
      </c>
      <c r="ES395">
        <v>10000</v>
      </c>
      <c r="ET395">
        <v>10000</v>
      </c>
      <c r="EU395">
        <v>10000</v>
      </c>
      <c r="EV395">
        <v>10000</v>
      </c>
      <c r="EW395">
        <v>10000</v>
      </c>
      <c r="EX395">
        <v>10000</v>
      </c>
      <c r="EY395">
        <v>10000</v>
      </c>
      <c r="EZ395">
        <v>10000</v>
      </c>
      <c r="FA395">
        <v>10000</v>
      </c>
      <c r="FB395">
        <v>10000</v>
      </c>
      <c r="FC395">
        <v>10000</v>
      </c>
      <c r="FD395">
        <v>10000</v>
      </c>
      <c r="FE395">
        <v>10000</v>
      </c>
      <c r="FF395">
        <v>10000</v>
      </c>
      <c r="FG395">
        <v>10000</v>
      </c>
      <c r="FH395">
        <v>10000</v>
      </c>
      <c r="FI395">
        <v>10000</v>
      </c>
      <c r="FJ395">
        <v>10000</v>
      </c>
      <c r="FK395">
        <v>10000</v>
      </c>
      <c r="FL395">
        <v>10000</v>
      </c>
      <c r="FM395">
        <v>10000</v>
      </c>
      <c r="FN395">
        <v>10000</v>
      </c>
      <c r="FO395">
        <v>10000</v>
      </c>
      <c r="FP395">
        <v>10000</v>
      </c>
      <c r="FQ395">
        <v>10000</v>
      </c>
      <c r="FR395">
        <v>10000</v>
      </c>
      <c r="FS395">
        <v>10000</v>
      </c>
      <c r="FT395">
        <v>10000</v>
      </c>
      <c r="FU395">
        <v>10000</v>
      </c>
      <c r="FV395">
        <v>10000</v>
      </c>
      <c r="FW395">
        <v>10000</v>
      </c>
      <c r="FX395">
        <v>0</v>
      </c>
      <c r="FY395">
        <v>0</v>
      </c>
      <c r="FZ395">
        <v>0</v>
      </c>
      <c r="GA395">
        <v>0</v>
      </c>
      <c r="GB395">
        <v>0</v>
      </c>
      <c r="GC395">
        <v>0</v>
      </c>
      <c r="GD395">
        <v>0</v>
      </c>
      <c r="GE395">
        <v>0</v>
      </c>
      <c r="GF395">
        <v>0</v>
      </c>
      <c r="GG395">
        <v>0</v>
      </c>
      <c r="GH395">
        <v>0</v>
      </c>
      <c r="GI395">
        <v>0</v>
      </c>
      <c r="GJ395">
        <v>0</v>
      </c>
      <c r="GK395">
        <v>0</v>
      </c>
      <c r="GL395">
        <v>0</v>
      </c>
      <c r="GM395">
        <v>0</v>
      </c>
      <c r="GN395">
        <v>0</v>
      </c>
      <c r="GO395">
        <v>0</v>
      </c>
      <c r="GP395">
        <v>0</v>
      </c>
      <c r="GQ395">
        <v>0</v>
      </c>
      <c r="GR395">
        <v>0</v>
      </c>
      <c r="GS395">
        <v>0</v>
      </c>
      <c r="GT395">
        <v>0</v>
      </c>
      <c r="GU395">
        <v>0</v>
      </c>
      <c r="GV395">
        <v>0</v>
      </c>
      <c r="GW395">
        <v>0</v>
      </c>
      <c r="GX395">
        <v>0</v>
      </c>
      <c r="GY395">
        <v>0</v>
      </c>
      <c r="GZ395">
        <v>0</v>
      </c>
      <c r="HA395">
        <v>0</v>
      </c>
      <c r="HB395">
        <v>0</v>
      </c>
      <c r="HC395">
        <v>0</v>
      </c>
      <c r="HD395">
        <v>0</v>
      </c>
      <c r="HE395">
        <v>0</v>
      </c>
      <c r="HF395">
        <v>0</v>
      </c>
      <c r="HG395">
        <v>0</v>
      </c>
      <c r="HH395">
        <v>0</v>
      </c>
      <c r="HI395">
        <v>0</v>
      </c>
      <c r="HJ395">
        <v>0</v>
      </c>
      <c r="HK395">
        <v>0</v>
      </c>
      <c r="HL395">
        <v>0</v>
      </c>
      <c r="HM395">
        <v>0</v>
      </c>
      <c r="HN395">
        <v>0</v>
      </c>
      <c r="HO395">
        <v>0</v>
      </c>
      <c r="HP395">
        <v>0</v>
      </c>
      <c r="HQ395">
        <v>0</v>
      </c>
      <c r="HR395">
        <v>0</v>
      </c>
      <c r="HS395">
        <v>0</v>
      </c>
      <c r="HT395">
        <v>0</v>
      </c>
      <c r="HU395">
        <v>0</v>
      </c>
      <c r="HV395">
        <v>0</v>
      </c>
      <c r="HW395">
        <v>0</v>
      </c>
      <c r="HX395">
        <v>0</v>
      </c>
      <c r="HY395">
        <v>0</v>
      </c>
      <c r="HZ395">
        <v>0</v>
      </c>
      <c r="IA395">
        <v>0</v>
      </c>
      <c r="IB395">
        <v>0</v>
      </c>
      <c r="IC395">
        <v>0</v>
      </c>
      <c r="ID395">
        <v>0</v>
      </c>
      <c r="IE395">
        <v>0</v>
      </c>
      <c r="IF395">
        <v>0</v>
      </c>
      <c r="IG395">
        <v>0</v>
      </c>
      <c r="IH395">
        <v>0</v>
      </c>
      <c r="II395">
        <v>0</v>
      </c>
      <c r="IJ395">
        <v>0</v>
      </c>
      <c r="IK395">
        <v>0</v>
      </c>
    </row>
    <row r="396" spans="1:245" hidden="1">
      <c r="A396" s="340"/>
      <c r="B396" t="s">
        <v>1025</v>
      </c>
      <c r="F396">
        <v>2</v>
      </c>
      <c r="H396">
        <v>16</v>
      </c>
      <c r="J396" t="str">
        <f t="shared" si="18"/>
        <v>SDH300216</v>
      </c>
      <c r="K396">
        <v>265</v>
      </c>
      <c r="M396" s="340"/>
      <c r="N396" t="s">
        <v>1025</v>
      </c>
      <c r="O396">
        <v>2</v>
      </c>
      <c r="P396">
        <v>16</v>
      </c>
      <c r="Q396" s="183" t="str">
        <f t="shared" si="19"/>
        <v>SDH300216</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10000</v>
      </c>
      <c r="BK396">
        <v>0</v>
      </c>
      <c r="BL396">
        <v>0</v>
      </c>
      <c r="BM396">
        <v>0</v>
      </c>
      <c r="BN396">
        <v>0</v>
      </c>
      <c r="BO396">
        <v>0</v>
      </c>
      <c r="BP396">
        <v>0</v>
      </c>
      <c r="BQ396">
        <v>0</v>
      </c>
      <c r="BR396">
        <v>0</v>
      </c>
      <c r="BS396">
        <v>0</v>
      </c>
      <c r="BT396">
        <v>0</v>
      </c>
      <c r="BU396">
        <v>0</v>
      </c>
      <c r="BV396">
        <v>0</v>
      </c>
      <c r="BW396">
        <v>0</v>
      </c>
      <c r="BX396">
        <v>0</v>
      </c>
      <c r="BY396">
        <v>0</v>
      </c>
      <c r="BZ396">
        <v>0</v>
      </c>
      <c r="CA396">
        <v>0</v>
      </c>
      <c r="CB396">
        <v>0</v>
      </c>
      <c r="CC396">
        <v>0</v>
      </c>
      <c r="CD396">
        <v>0</v>
      </c>
      <c r="CE396">
        <v>0</v>
      </c>
      <c r="CF396">
        <v>0</v>
      </c>
      <c r="CG396">
        <v>0</v>
      </c>
      <c r="CH396">
        <v>0</v>
      </c>
      <c r="CI396">
        <v>0</v>
      </c>
      <c r="CJ396">
        <v>0</v>
      </c>
      <c r="CK396">
        <v>0</v>
      </c>
      <c r="CL396">
        <v>0</v>
      </c>
      <c r="CM396">
        <v>0</v>
      </c>
      <c r="CN396">
        <v>0</v>
      </c>
      <c r="CO396">
        <v>0</v>
      </c>
      <c r="CP396">
        <v>0</v>
      </c>
      <c r="CQ396">
        <v>0</v>
      </c>
      <c r="CR396">
        <v>0</v>
      </c>
      <c r="CS396">
        <v>0</v>
      </c>
      <c r="CT396">
        <v>0</v>
      </c>
      <c r="CU396">
        <v>0</v>
      </c>
      <c r="CV396">
        <v>0</v>
      </c>
      <c r="CW396">
        <v>0</v>
      </c>
      <c r="CX396">
        <v>0</v>
      </c>
      <c r="CY396">
        <v>0</v>
      </c>
      <c r="CZ396">
        <v>0</v>
      </c>
      <c r="DA396">
        <v>0</v>
      </c>
      <c r="DB396">
        <v>0</v>
      </c>
      <c r="DC396">
        <v>0</v>
      </c>
      <c r="DD396">
        <v>0</v>
      </c>
      <c r="DE396">
        <v>0</v>
      </c>
      <c r="DF396">
        <v>0</v>
      </c>
      <c r="DG396">
        <v>0</v>
      </c>
      <c r="DH396">
        <v>0</v>
      </c>
      <c r="DI396">
        <v>0</v>
      </c>
      <c r="DJ396">
        <v>0</v>
      </c>
      <c r="DK396">
        <v>0</v>
      </c>
      <c r="DL396">
        <v>0</v>
      </c>
      <c r="DM396">
        <v>0</v>
      </c>
      <c r="DN396">
        <v>0</v>
      </c>
      <c r="DO396">
        <v>0</v>
      </c>
      <c r="DP396">
        <v>0</v>
      </c>
      <c r="DQ396">
        <v>0</v>
      </c>
      <c r="DR396">
        <v>0</v>
      </c>
      <c r="DS396">
        <v>0</v>
      </c>
      <c r="DT396">
        <v>0</v>
      </c>
      <c r="DU396">
        <v>0</v>
      </c>
      <c r="DV396">
        <v>0</v>
      </c>
      <c r="DW396">
        <v>0</v>
      </c>
      <c r="DX396">
        <v>0</v>
      </c>
      <c r="DY396" s="131"/>
      <c r="DZ396" s="340"/>
      <c r="EA396" t="s">
        <v>1025</v>
      </c>
      <c r="EB396">
        <v>2</v>
      </c>
      <c r="EC396">
        <v>16</v>
      </c>
      <c r="ED396" s="183" t="str">
        <f t="shared" si="20"/>
        <v>SDH300216</v>
      </c>
      <c r="EE396">
        <v>10000</v>
      </c>
      <c r="EF396">
        <v>10000</v>
      </c>
      <c r="EG396">
        <v>10000</v>
      </c>
      <c r="EH396">
        <v>10000</v>
      </c>
      <c r="EI396">
        <v>10000</v>
      </c>
      <c r="EJ396">
        <v>10000</v>
      </c>
      <c r="EK396">
        <v>10000</v>
      </c>
      <c r="EL396">
        <v>10000</v>
      </c>
      <c r="EM396">
        <v>10000</v>
      </c>
      <c r="EN396">
        <v>10000</v>
      </c>
      <c r="EO396">
        <v>10000</v>
      </c>
      <c r="EP396">
        <v>10000</v>
      </c>
      <c r="EQ396">
        <v>10000</v>
      </c>
      <c r="ER396">
        <v>10000</v>
      </c>
      <c r="ES396">
        <v>10000</v>
      </c>
      <c r="ET396">
        <v>10000</v>
      </c>
      <c r="EU396">
        <v>10000</v>
      </c>
      <c r="EV396">
        <v>10000</v>
      </c>
      <c r="EW396">
        <v>10000</v>
      </c>
      <c r="EX396">
        <v>10000</v>
      </c>
      <c r="EY396">
        <v>10000</v>
      </c>
      <c r="EZ396">
        <v>10000</v>
      </c>
      <c r="FA396">
        <v>10000</v>
      </c>
      <c r="FB396">
        <v>10000</v>
      </c>
      <c r="FC396">
        <v>10000</v>
      </c>
      <c r="FD396">
        <v>10000</v>
      </c>
      <c r="FE396">
        <v>10000</v>
      </c>
      <c r="FF396">
        <v>10000</v>
      </c>
      <c r="FG396">
        <v>10000</v>
      </c>
      <c r="FH396">
        <v>10000</v>
      </c>
      <c r="FI396">
        <v>10000</v>
      </c>
      <c r="FJ396">
        <v>10000</v>
      </c>
      <c r="FK396">
        <v>10000</v>
      </c>
      <c r="FL396">
        <v>10000</v>
      </c>
      <c r="FM396">
        <v>10000</v>
      </c>
      <c r="FN396">
        <v>10000</v>
      </c>
      <c r="FO396">
        <v>10000</v>
      </c>
      <c r="FP396">
        <v>10000</v>
      </c>
      <c r="FQ396">
        <v>10000</v>
      </c>
      <c r="FR396">
        <v>10000</v>
      </c>
      <c r="FS396">
        <v>10000</v>
      </c>
      <c r="FT396">
        <v>10000</v>
      </c>
      <c r="FU396">
        <v>10000</v>
      </c>
      <c r="FV396">
        <v>10000</v>
      </c>
      <c r="FW396">
        <v>10000</v>
      </c>
      <c r="FX396">
        <v>0</v>
      </c>
      <c r="FY396">
        <v>0</v>
      </c>
      <c r="FZ396">
        <v>0</v>
      </c>
      <c r="GA396">
        <v>0</v>
      </c>
      <c r="GB396">
        <v>0</v>
      </c>
      <c r="GC396">
        <v>0</v>
      </c>
      <c r="GD396">
        <v>0</v>
      </c>
      <c r="GE396">
        <v>0</v>
      </c>
      <c r="GF396">
        <v>0</v>
      </c>
      <c r="GG396">
        <v>0</v>
      </c>
      <c r="GH396">
        <v>0</v>
      </c>
      <c r="GI396">
        <v>0</v>
      </c>
      <c r="GJ396">
        <v>0</v>
      </c>
      <c r="GK396">
        <v>0</v>
      </c>
      <c r="GL396">
        <v>0</v>
      </c>
      <c r="GM396">
        <v>0</v>
      </c>
      <c r="GN396">
        <v>0</v>
      </c>
      <c r="GO396">
        <v>0</v>
      </c>
      <c r="GP396">
        <v>0</v>
      </c>
      <c r="GQ396">
        <v>0</v>
      </c>
      <c r="GR396">
        <v>0</v>
      </c>
      <c r="GS396">
        <v>0</v>
      </c>
      <c r="GT396">
        <v>0</v>
      </c>
      <c r="GU396">
        <v>0</v>
      </c>
      <c r="GV396">
        <v>0</v>
      </c>
      <c r="GW396">
        <v>0</v>
      </c>
      <c r="GX396">
        <v>0</v>
      </c>
      <c r="GY396">
        <v>0</v>
      </c>
      <c r="GZ396">
        <v>0</v>
      </c>
      <c r="HA396">
        <v>0</v>
      </c>
      <c r="HB396">
        <v>0</v>
      </c>
      <c r="HC396">
        <v>0</v>
      </c>
      <c r="HD396">
        <v>0</v>
      </c>
      <c r="HE396">
        <v>0</v>
      </c>
      <c r="HF396">
        <v>0</v>
      </c>
      <c r="HG396">
        <v>0</v>
      </c>
      <c r="HH396">
        <v>0</v>
      </c>
      <c r="HI396">
        <v>0</v>
      </c>
      <c r="HJ396">
        <v>0</v>
      </c>
      <c r="HK396">
        <v>0</v>
      </c>
      <c r="HL396">
        <v>0</v>
      </c>
      <c r="HM396">
        <v>0</v>
      </c>
      <c r="HN396">
        <v>0</v>
      </c>
      <c r="HO396">
        <v>0</v>
      </c>
      <c r="HP396">
        <v>0</v>
      </c>
      <c r="HQ396">
        <v>0</v>
      </c>
      <c r="HR396">
        <v>0</v>
      </c>
      <c r="HS396">
        <v>0</v>
      </c>
      <c r="HT396">
        <v>0</v>
      </c>
      <c r="HU396">
        <v>0</v>
      </c>
      <c r="HV396">
        <v>0</v>
      </c>
      <c r="HW396">
        <v>0</v>
      </c>
      <c r="HX396">
        <v>0</v>
      </c>
      <c r="HY396">
        <v>0</v>
      </c>
      <c r="HZ396">
        <v>0</v>
      </c>
      <c r="IA396">
        <v>0</v>
      </c>
      <c r="IB396">
        <v>0</v>
      </c>
      <c r="IC396">
        <v>0</v>
      </c>
      <c r="ID396">
        <v>0</v>
      </c>
      <c r="IE396">
        <v>0</v>
      </c>
      <c r="IF396">
        <v>0</v>
      </c>
      <c r="IG396">
        <v>0</v>
      </c>
      <c r="IH396">
        <v>0</v>
      </c>
      <c r="II396">
        <v>0</v>
      </c>
      <c r="IJ396">
        <v>0</v>
      </c>
      <c r="IK396">
        <v>0</v>
      </c>
    </row>
    <row r="397" spans="1:245" hidden="1">
      <c r="A397" s="340"/>
      <c r="B397" t="s">
        <v>1025</v>
      </c>
      <c r="F397">
        <v>2</v>
      </c>
      <c r="H397">
        <v>17</v>
      </c>
      <c r="J397" t="str">
        <f t="shared" si="18"/>
        <v>SDH300217</v>
      </c>
      <c r="K397">
        <v>265</v>
      </c>
      <c r="M397" s="340"/>
      <c r="N397" t="s">
        <v>1025</v>
      </c>
      <c r="O397">
        <v>2</v>
      </c>
      <c r="P397">
        <v>17</v>
      </c>
      <c r="Q397" s="183" t="str">
        <f t="shared" si="19"/>
        <v>SDH300217</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10000</v>
      </c>
      <c r="BK397">
        <v>0</v>
      </c>
      <c r="BL397">
        <v>0</v>
      </c>
      <c r="BM397">
        <v>0</v>
      </c>
      <c r="BN397">
        <v>0</v>
      </c>
      <c r="BO397">
        <v>0</v>
      </c>
      <c r="BP397">
        <v>0</v>
      </c>
      <c r="BQ397">
        <v>0</v>
      </c>
      <c r="BR397">
        <v>0</v>
      </c>
      <c r="BS397">
        <v>0</v>
      </c>
      <c r="BT397">
        <v>0</v>
      </c>
      <c r="BU397">
        <v>0</v>
      </c>
      <c r="BV397">
        <v>0</v>
      </c>
      <c r="BW397">
        <v>0</v>
      </c>
      <c r="BX397">
        <v>0</v>
      </c>
      <c r="BY397">
        <v>0</v>
      </c>
      <c r="BZ397">
        <v>0</v>
      </c>
      <c r="CA397">
        <v>0</v>
      </c>
      <c r="CB397">
        <v>0</v>
      </c>
      <c r="CC397">
        <v>0</v>
      </c>
      <c r="CD397">
        <v>0</v>
      </c>
      <c r="CE397">
        <v>0</v>
      </c>
      <c r="CF397">
        <v>0</v>
      </c>
      <c r="CG397">
        <v>0</v>
      </c>
      <c r="CH397">
        <v>0</v>
      </c>
      <c r="CI397">
        <v>0</v>
      </c>
      <c r="CJ397">
        <v>0</v>
      </c>
      <c r="CK397">
        <v>0</v>
      </c>
      <c r="CL397">
        <v>0</v>
      </c>
      <c r="CM397">
        <v>0</v>
      </c>
      <c r="CN397">
        <v>0</v>
      </c>
      <c r="CO397">
        <v>0</v>
      </c>
      <c r="CP397">
        <v>0</v>
      </c>
      <c r="CQ397">
        <v>0</v>
      </c>
      <c r="CR397">
        <v>0</v>
      </c>
      <c r="CS397">
        <v>0</v>
      </c>
      <c r="CT397">
        <v>0</v>
      </c>
      <c r="CU397">
        <v>0</v>
      </c>
      <c r="CV397">
        <v>0</v>
      </c>
      <c r="CW397">
        <v>0</v>
      </c>
      <c r="CX397">
        <v>0</v>
      </c>
      <c r="CY397">
        <v>0</v>
      </c>
      <c r="CZ397">
        <v>0</v>
      </c>
      <c r="DA397">
        <v>0</v>
      </c>
      <c r="DB397">
        <v>0</v>
      </c>
      <c r="DC397">
        <v>0</v>
      </c>
      <c r="DD397">
        <v>0</v>
      </c>
      <c r="DE397">
        <v>0</v>
      </c>
      <c r="DF397">
        <v>0</v>
      </c>
      <c r="DG397">
        <v>0</v>
      </c>
      <c r="DH397">
        <v>0</v>
      </c>
      <c r="DI397">
        <v>0</v>
      </c>
      <c r="DJ397">
        <v>0</v>
      </c>
      <c r="DK397">
        <v>0</v>
      </c>
      <c r="DL397">
        <v>0</v>
      </c>
      <c r="DM397">
        <v>0</v>
      </c>
      <c r="DN397">
        <v>0</v>
      </c>
      <c r="DO397">
        <v>0</v>
      </c>
      <c r="DP397">
        <v>0</v>
      </c>
      <c r="DQ397">
        <v>0</v>
      </c>
      <c r="DR397">
        <v>0</v>
      </c>
      <c r="DS397">
        <v>0</v>
      </c>
      <c r="DT397">
        <v>0</v>
      </c>
      <c r="DU397">
        <v>0</v>
      </c>
      <c r="DV397">
        <v>0</v>
      </c>
      <c r="DW397">
        <v>0</v>
      </c>
      <c r="DX397">
        <v>0</v>
      </c>
      <c r="DY397" s="131"/>
      <c r="DZ397" s="340"/>
      <c r="EA397" t="s">
        <v>1025</v>
      </c>
      <c r="EB397">
        <v>2</v>
      </c>
      <c r="EC397">
        <v>17</v>
      </c>
      <c r="ED397" s="183" t="str">
        <f t="shared" si="20"/>
        <v>SDH300217</v>
      </c>
      <c r="EE397">
        <v>10000</v>
      </c>
      <c r="EF397">
        <v>10000</v>
      </c>
      <c r="EG397">
        <v>10000</v>
      </c>
      <c r="EH397">
        <v>10000</v>
      </c>
      <c r="EI397">
        <v>10000</v>
      </c>
      <c r="EJ397">
        <v>10000</v>
      </c>
      <c r="EK397">
        <v>10000</v>
      </c>
      <c r="EL397">
        <v>10000</v>
      </c>
      <c r="EM397">
        <v>10000</v>
      </c>
      <c r="EN397">
        <v>10000</v>
      </c>
      <c r="EO397">
        <v>10000</v>
      </c>
      <c r="EP397">
        <v>10000</v>
      </c>
      <c r="EQ397">
        <v>10000</v>
      </c>
      <c r="ER397">
        <v>10000</v>
      </c>
      <c r="ES397">
        <v>10000</v>
      </c>
      <c r="ET397">
        <v>10000</v>
      </c>
      <c r="EU397">
        <v>10000</v>
      </c>
      <c r="EV397">
        <v>10000</v>
      </c>
      <c r="EW397">
        <v>10000</v>
      </c>
      <c r="EX397">
        <v>10000</v>
      </c>
      <c r="EY397">
        <v>10000</v>
      </c>
      <c r="EZ397">
        <v>10000</v>
      </c>
      <c r="FA397">
        <v>10000</v>
      </c>
      <c r="FB397">
        <v>10000</v>
      </c>
      <c r="FC397">
        <v>10000</v>
      </c>
      <c r="FD397">
        <v>10000</v>
      </c>
      <c r="FE397">
        <v>10000</v>
      </c>
      <c r="FF397">
        <v>10000</v>
      </c>
      <c r="FG397">
        <v>10000</v>
      </c>
      <c r="FH397">
        <v>10000</v>
      </c>
      <c r="FI397">
        <v>10000</v>
      </c>
      <c r="FJ397">
        <v>10000</v>
      </c>
      <c r="FK397">
        <v>10000</v>
      </c>
      <c r="FL397">
        <v>10000</v>
      </c>
      <c r="FM397">
        <v>10000</v>
      </c>
      <c r="FN397">
        <v>10000</v>
      </c>
      <c r="FO397">
        <v>10000</v>
      </c>
      <c r="FP397">
        <v>10000</v>
      </c>
      <c r="FQ397">
        <v>10000</v>
      </c>
      <c r="FR397">
        <v>10000</v>
      </c>
      <c r="FS397">
        <v>10000</v>
      </c>
      <c r="FT397">
        <v>10000</v>
      </c>
      <c r="FU397">
        <v>10000</v>
      </c>
      <c r="FV397">
        <v>10000</v>
      </c>
      <c r="FW397">
        <v>10000</v>
      </c>
      <c r="FX397">
        <v>0</v>
      </c>
      <c r="FY397">
        <v>0</v>
      </c>
      <c r="FZ397">
        <v>0</v>
      </c>
      <c r="GA397">
        <v>0</v>
      </c>
      <c r="GB397">
        <v>0</v>
      </c>
      <c r="GC397">
        <v>0</v>
      </c>
      <c r="GD397">
        <v>0</v>
      </c>
      <c r="GE397">
        <v>0</v>
      </c>
      <c r="GF397">
        <v>0</v>
      </c>
      <c r="GG397">
        <v>0</v>
      </c>
      <c r="GH397">
        <v>0</v>
      </c>
      <c r="GI397">
        <v>0</v>
      </c>
      <c r="GJ397">
        <v>0</v>
      </c>
      <c r="GK397">
        <v>0</v>
      </c>
      <c r="GL397">
        <v>0</v>
      </c>
      <c r="GM397">
        <v>0</v>
      </c>
      <c r="GN397">
        <v>0</v>
      </c>
      <c r="GO397">
        <v>0</v>
      </c>
      <c r="GP397">
        <v>0</v>
      </c>
      <c r="GQ397">
        <v>0</v>
      </c>
      <c r="GR397">
        <v>0</v>
      </c>
      <c r="GS397">
        <v>0</v>
      </c>
      <c r="GT397">
        <v>0</v>
      </c>
      <c r="GU397">
        <v>0</v>
      </c>
      <c r="GV397">
        <v>0</v>
      </c>
      <c r="GW397">
        <v>0</v>
      </c>
      <c r="GX397">
        <v>0</v>
      </c>
      <c r="GY397">
        <v>0</v>
      </c>
      <c r="GZ397">
        <v>0</v>
      </c>
      <c r="HA397">
        <v>0</v>
      </c>
      <c r="HB397">
        <v>0</v>
      </c>
      <c r="HC397">
        <v>0</v>
      </c>
      <c r="HD397">
        <v>0</v>
      </c>
      <c r="HE397">
        <v>0</v>
      </c>
      <c r="HF397">
        <v>0</v>
      </c>
      <c r="HG397">
        <v>0</v>
      </c>
      <c r="HH397">
        <v>0</v>
      </c>
      <c r="HI397">
        <v>0</v>
      </c>
      <c r="HJ397">
        <v>0</v>
      </c>
      <c r="HK397">
        <v>0</v>
      </c>
      <c r="HL397">
        <v>0</v>
      </c>
      <c r="HM397">
        <v>0</v>
      </c>
      <c r="HN397">
        <v>0</v>
      </c>
      <c r="HO397">
        <v>0</v>
      </c>
      <c r="HP397">
        <v>0</v>
      </c>
      <c r="HQ397">
        <v>0</v>
      </c>
      <c r="HR397">
        <v>0</v>
      </c>
      <c r="HS397">
        <v>0</v>
      </c>
      <c r="HT397">
        <v>0</v>
      </c>
      <c r="HU397">
        <v>0</v>
      </c>
      <c r="HV397">
        <v>0</v>
      </c>
      <c r="HW397">
        <v>0</v>
      </c>
      <c r="HX397">
        <v>0</v>
      </c>
      <c r="HY397">
        <v>0</v>
      </c>
      <c r="HZ397">
        <v>0</v>
      </c>
      <c r="IA397">
        <v>0</v>
      </c>
      <c r="IB397">
        <v>0</v>
      </c>
      <c r="IC397">
        <v>0</v>
      </c>
      <c r="ID397">
        <v>0</v>
      </c>
      <c r="IE397">
        <v>0</v>
      </c>
      <c r="IF397">
        <v>0</v>
      </c>
      <c r="IG397">
        <v>0</v>
      </c>
      <c r="IH397">
        <v>0</v>
      </c>
      <c r="II397">
        <v>0</v>
      </c>
      <c r="IJ397">
        <v>0</v>
      </c>
      <c r="IK397">
        <v>0</v>
      </c>
    </row>
    <row r="398" spans="1:245" hidden="1">
      <c r="A398" s="340"/>
      <c r="B398" t="s">
        <v>1025</v>
      </c>
      <c r="F398">
        <v>2</v>
      </c>
      <c r="H398">
        <v>18</v>
      </c>
      <c r="J398" t="str">
        <f t="shared" si="18"/>
        <v>SDH300218</v>
      </c>
      <c r="K398">
        <v>265</v>
      </c>
      <c r="M398" s="340"/>
      <c r="N398" t="s">
        <v>1025</v>
      </c>
      <c r="O398">
        <v>2</v>
      </c>
      <c r="P398">
        <v>18</v>
      </c>
      <c r="Q398" s="183" t="str">
        <f t="shared" si="19"/>
        <v>SDH300218</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10000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0</v>
      </c>
      <c r="CJ398">
        <v>0</v>
      </c>
      <c r="CK398">
        <v>0</v>
      </c>
      <c r="CL398">
        <v>0</v>
      </c>
      <c r="CM398">
        <v>0</v>
      </c>
      <c r="CN398">
        <v>0</v>
      </c>
      <c r="CO398">
        <v>0</v>
      </c>
      <c r="CP398">
        <v>0</v>
      </c>
      <c r="CQ398">
        <v>0</v>
      </c>
      <c r="CR398">
        <v>0</v>
      </c>
      <c r="CS398">
        <v>0</v>
      </c>
      <c r="CT398">
        <v>0</v>
      </c>
      <c r="CU398">
        <v>0</v>
      </c>
      <c r="CV398">
        <v>0</v>
      </c>
      <c r="CW398">
        <v>0</v>
      </c>
      <c r="CX398">
        <v>0</v>
      </c>
      <c r="CY398">
        <v>0</v>
      </c>
      <c r="CZ398">
        <v>0</v>
      </c>
      <c r="DA398">
        <v>0</v>
      </c>
      <c r="DB398">
        <v>0</v>
      </c>
      <c r="DC398">
        <v>0</v>
      </c>
      <c r="DD398">
        <v>0</v>
      </c>
      <c r="DE398">
        <v>0</v>
      </c>
      <c r="DF398">
        <v>0</v>
      </c>
      <c r="DG398">
        <v>0</v>
      </c>
      <c r="DH398">
        <v>0</v>
      </c>
      <c r="DI398">
        <v>0</v>
      </c>
      <c r="DJ398">
        <v>0</v>
      </c>
      <c r="DK398">
        <v>0</v>
      </c>
      <c r="DL398">
        <v>0</v>
      </c>
      <c r="DM398">
        <v>0</v>
      </c>
      <c r="DN398">
        <v>0</v>
      </c>
      <c r="DO398">
        <v>0</v>
      </c>
      <c r="DP398">
        <v>0</v>
      </c>
      <c r="DQ398">
        <v>0</v>
      </c>
      <c r="DR398">
        <v>0</v>
      </c>
      <c r="DS398">
        <v>0</v>
      </c>
      <c r="DT398">
        <v>0</v>
      </c>
      <c r="DU398">
        <v>0</v>
      </c>
      <c r="DV398">
        <v>0</v>
      </c>
      <c r="DW398">
        <v>0</v>
      </c>
      <c r="DX398">
        <v>0</v>
      </c>
      <c r="DY398" s="131"/>
      <c r="DZ398" s="340"/>
      <c r="EA398" t="s">
        <v>1025</v>
      </c>
      <c r="EB398">
        <v>2</v>
      </c>
      <c r="EC398">
        <v>18</v>
      </c>
      <c r="ED398" s="183" t="str">
        <f t="shared" si="20"/>
        <v>SDH300218</v>
      </c>
      <c r="EE398">
        <v>10000</v>
      </c>
      <c r="EF398">
        <v>10000</v>
      </c>
      <c r="EG398">
        <v>10000</v>
      </c>
      <c r="EH398">
        <v>10000</v>
      </c>
      <c r="EI398">
        <v>10000</v>
      </c>
      <c r="EJ398">
        <v>10000</v>
      </c>
      <c r="EK398">
        <v>10000</v>
      </c>
      <c r="EL398">
        <v>10000</v>
      </c>
      <c r="EM398">
        <v>10000</v>
      </c>
      <c r="EN398">
        <v>10000</v>
      </c>
      <c r="EO398">
        <v>10000</v>
      </c>
      <c r="EP398">
        <v>10000</v>
      </c>
      <c r="EQ398">
        <v>10000</v>
      </c>
      <c r="ER398">
        <v>10000</v>
      </c>
      <c r="ES398">
        <v>10000</v>
      </c>
      <c r="ET398">
        <v>10000</v>
      </c>
      <c r="EU398">
        <v>10000</v>
      </c>
      <c r="EV398">
        <v>10000</v>
      </c>
      <c r="EW398">
        <v>10000</v>
      </c>
      <c r="EX398">
        <v>10000</v>
      </c>
      <c r="EY398">
        <v>10000</v>
      </c>
      <c r="EZ398">
        <v>10000</v>
      </c>
      <c r="FA398">
        <v>10000</v>
      </c>
      <c r="FB398">
        <v>10000</v>
      </c>
      <c r="FC398">
        <v>10000</v>
      </c>
      <c r="FD398">
        <v>10000</v>
      </c>
      <c r="FE398">
        <v>10000</v>
      </c>
      <c r="FF398">
        <v>10000</v>
      </c>
      <c r="FG398">
        <v>10000</v>
      </c>
      <c r="FH398">
        <v>10000</v>
      </c>
      <c r="FI398">
        <v>10000</v>
      </c>
      <c r="FJ398">
        <v>10000</v>
      </c>
      <c r="FK398">
        <v>10000</v>
      </c>
      <c r="FL398">
        <v>10000</v>
      </c>
      <c r="FM398">
        <v>10000</v>
      </c>
      <c r="FN398">
        <v>10000</v>
      </c>
      <c r="FO398">
        <v>10000</v>
      </c>
      <c r="FP398">
        <v>10000</v>
      </c>
      <c r="FQ398">
        <v>10000</v>
      </c>
      <c r="FR398">
        <v>10000</v>
      </c>
      <c r="FS398">
        <v>10000</v>
      </c>
      <c r="FT398">
        <v>10000</v>
      </c>
      <c r="FU398">
        <v>10000</v>
      </c>
      <c r="FV398">
        <v>10000</v>
      </c>
      <c r="FW398">
        <v>10000</v>
      </c>
      <c r="FX398">
        <v>0</v>
      </c>
      <c r="FY398">
        <v>0</v>
      </c>
      <c r="FZ398">
        <v>0</v>
      </c>
      <c r="GA398">
        <v>0</v>
      </c>
      <c r="GB398">
        <v>0</v>
      </c>
      <c r="GC398">
        <v>0</v>
      </c>
      <c r="GD398">
        <v>0</v>
      </c>
      <c r="GE398">
        <v>0</v>
      </c>
      <c r="GF398">
        <v>0</v>
      </c>
      <c r="GG398">
        <v>0</v>
      </c>
      <c r="GH398">
        <v>0</v>
      </c>
      <c r="GI398">
        <v>0</v>
      </c>
      <c r="GJ398">
        <v>0</v>
      </c>
      <c r="GK398">
        <v>0</v>
      </c>
      <c r="GL398">
        <v>0</v>
      </c>
      <c r="GM398">
        <v>0</v>
      </c>
      <c r="GN398">
        <v>0</v>
      </c>
      <c r="GO398">
        <v>0</v>
      </c>
      <c r="GP398">
        <v>0</v>
      </c>
      <c r="GQ398">
        <v>0</v>
      </c>
      <c r="GR398">
        <v>0</v>
      </c>
      <c r="GS398">
        <v>0</v>
      </c>
      <c r="GT398">
        <v>0</v>
      </c>
      <c r="GU398">
        <v>0</v>
      </c>
      <c r="GV398">
        <v>0</v>
      </c>
      <c r="GW398">
        <v>0</v>
      </c>
      <c r="GX398">
        <v>0</v>
      </c>
      <c r="GY398">
        <v>0</v>
      </c>
      <c r="GZ398">
        <v>0</v>
      </c>
      <c r="HA398">
        <v>0</v>
      </c>
      <c r="HB398">
        <v>0</v>
      </c>
      <c r="HC398">
        <v>0</v>
      </c>
      <c r="HD398">
        <v>0</v>
      </c>
      <c r="HE398">
        <v>0</v>
      </c>
      <c r="HF398">
        <v>0</v>
      </c>
      <c r="HG398">
        <v>0</v>
      </c>
      <c r="HH398">
        <v>0</v>
      </c>
      <c r="HI398">
        <v>0</v>
      </c>
      <c r="HJ398">
        <v>0</v>
      </c>
      <c r="HK398">
        <v>0</v>
      </c>
      <c r="HL398">
        <v>0</v>
      </c>
      <c r="HM398">
        <v>0</v>
      </c>
      <c r="HN398">
        <v>0</v>
      </c>
      <c r="HO398">
        <v>0</v>
      </c>
      <c r="HP398">
        <v>0</v>
      </c>
      <c r="HQ398">
        <v>0</v>
      </c>
      <c r="HR398">
        <v>0</v>
      </c>
      <c r="HS398">
        <v>0</v>
      </c>
      <c r="HT398">
        <v>0</v>
      </c>
      <c r="HU398">
        <v>0</v>
      </c>
      <c r="HV398">
        <v>0</v>
      </c>
      <c r="HW398">
        <v>0</v>
      </c>
      <c r="HX398">
        <v>0</v>
      </c>
      <c r="HY398">
        <v>0</v>
      </c>
      <c r="HZ398">
        <v>0</v>
      </c>
      <c r="IA398">
        <v>0</v>
      </c>
      <c r="IB398">
        <v>0</v>
      </c>
      <c r="IC398">
        <v>0</v>
      </c>
      <c r="ID398">
        <v>0</v>
      </c>
      <c r="IE398">
        <v>0</v>
      </c>
      <c r="IF398">
        <v>0</v>
      </c>
      <c r="IG398">
        <v>0</v>
      </c>
      <c r="IH398">
        <v>0</v>
      </c>
      <c r="II398">
        <v>0</v>
      </c>
      <c r="IJ398">
        <v>0</v>
      </c>
      <c r="IK398">
        <v>0</v>
      </c>
    </row>
    <row r="399" spans="1:245" hidden="1">
      <c r="A399" s="340"/>
      <c r="B399" t="s">
        <v>1025</v>
      </c>
      <c r="F399">
        <v>2</v>
      </c>
      <c r="H399">
        <v>19</v>
      </c>
      <c r="J399" t="str">
        <f t="shared" si="18"/>
        <v>SDH300219</v>
      </c>
      <c r="K399">
        <v>270</v>
      </c>
      <c r="M399" s="340"/>
      <c r="N399" t="s">
        <v>1025</v>
      </c>
      <c r="O399">
        <v>2</v>
      </c>
      <c r="P399">
        <v>19</v>
      </c>
      <c r="Q399" s="183" t="str">
        <f t="shared" si="19"/>
        <v>SDH300219</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10000</v>
      </c>
      <c r="BK399">
        <v>0</v>
      </c>
      <c r="BL399">
        <v>0</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0</v>
      </c>
      <c r="CL399">
        <v>0</v>
      </c>
      <c r="CM399">
        <v>0</v>
      </c>
      <c r="CN399">
        <v>0</v>
      </c>
      <c r="CO399">
        <v>0</v>
      </c>
      <c r="CP399">
        <v>0</v>
      </c>
      <c r="CQ399">
        <v>0</v>
      </c>
      <c r="CR399">
        <v>0</v>
      </c>
      <c r="CS399">
        <v>0</v>
      </c>
      <c r="CT399">
        <v>0</v>
      </c>
      <c r="CU399">
        <v>0</v>
      </c>
      <c r="CV399">
        <v>0</v>
      </c>
      <c r="CW399">
        <v>0</v>
      </c>
      <c r="CX399">
        <v>0</v>
      </c>
      <c r="CY399">
        <v>0</v>
      </c>
      <c r="CZ399">
        <v>0</v>
      </c>
      <c r="DA399">
        <v>0</v>
      </c>
      <c r="DB399">
        <v>0</v>
      </c>
      <c r="DC399">
        <v>0</v>
      </c>
      <c r="DD399">
        <v>0</v>
      </c>
      <c r="DE399">
        <v>0</v>
      </c>
      <c r="DF399">
        <v>0</v>
      </c>
      <c r="DG399">
        <v>0</v>
      </c>
      <c r="DH399">
        <v>0</v>
      </c>
      <c r="DI399">
        <v>0</v>
      </c>
      <c r="DJ399">
        <v>0</v>
      </c>
      <c r="DK399">
        <v>0</v>
      </c>
      <c r="DL399">
        <v>0</v>
      </c>
      <c r="DM399">
        <v>0</v>
      </c>
      <c r="DN399">
        <v>0</v>
      </c>
      <c r="DO399">
        <v>0</v>
      </c>
      <c r="DP399">
        <v>0</v>
      </c>
      <c r="DQ399">
        <v>0</v>
      </c>
      <c r="DR399">
        <v>0</v>
      </c>
      <c r="DS399">
        <v>0</v>
      </c>
      <c r="DT399">
        <v>0</v>
      </c>
      <c r="DU399">
        <v>0</v>
      </c>
      <c r="DV399">
        <v>0</v>
      </c>
      <c r="DW399">
        <v>0</v>
      </c>
      <c r="DX399">
        <v>0</v>
      </c>
      <c r="DY399" s="131"/>
      <c r="DZ399" s="340"/>
      <c r="EA399" t="s">
        <v>1025</v>
      </c>
      <c r="EB399">
        <v>2</v>
      </c>
      <c r="EC399">
        <v>19</v>
      </c>
      <c r="ED399" s="183" t="str">
        <f t="shared" si="20"/>
        <v>SDH300219</v>
      </c>
      <c r="EE399">
        <v>10000</v>
      </c>
      <c r="EF399">
        <v>10000</v>
      </c>
      <c r="EG399">
        <v>10000</v>
      </c>
      <c r="EH399">
        <v>10000</v>
      </c>
      <c r="EI399">
        <v>10000</v>
      </c>
      <c r="EJ399">
        <v>10000</v>
      </c>
      <c r="EK399">
        <v>10000</v>
      </c>
      <c r="EL399">
        <v>10000</v>
      </c>
      <c r="EM399">
        <v>10000</v>
      </c>
      <c r="EN399">
        <v>10000</v>
      </c>
      <c r="EO399">
        <v>10000</v>
      </c>
      <c r="EP399">
        <v>10000</v>
      </c>
      <c r="EQ399">
        <v>10000</v>
      </c>
      <c r="ER399">
        <v>10000</v>
      </c>
      <c r="ES399">
        <v>10000</v>
      </c>
      <c r="ET399">
        <v>10000</v>
      </c>
      <c r="EU399">
        <v>10000</v>
      </c>
      <c r="EV399">
        <v>10000</v>
      </c>
      <c r="EW399">
        <v>10000</v>
      </c>
      <c r="EX399">
        <v>10000</v>
      </c>
      <c r="EY399">
        <v>10000</v>
      </c>
      <c r="EZ399">
        <v>10000</v>
      </c>
      <c r="FA399">
        <v>10000</v>
      </c>
      <c r="FB399">
        <v>10000</v>
      </c>
      <c r="FC399">
        <v>10000</v>
      </c>
      <c r="FD399">
        <v>10000</v>
      </c>
      <c r="FE399">
        <v>10000</v>
      </c>
      <c r="FF399">
        <v>10000</v>
      </c>
      <c r="FG399">
        <v>10000</v>
      </c>
      <c r="FH399">
        <v>10000</v>
      </c>
      <c r="FI399">
        <v>10000</v>
      </c>
      <c r="FJ399">
        <v>10000</v>
      </c>
      <c r="FK399">
        <v>10000</v>
      </c>
      <c r="FL399">
        <v>10000</v>
      </c>
      <c r="FM399">
        <v>10000</v>
      </c>
      <c r="FN399">
        <v>10000</v>
      </c>
      <c r="FO399">
        <v>10000</v>
      </c>
      <c r="FP399">
        <v>10000</v>
      </c>
      <c r="FQ399">
        <v>10000</v>
      </c>
      <c r="FR399">
        <v>10000</v>
      </c>
      <c r="FS399">
        <v>10000</v>
      </c>
      <c r="FT399">
        <v>10000</v>
      </c>
      <c r="FU399">
        <v>10000</v>
      </c>
      <c r="FV399">
        <v>10000</v>
      </c>
      <c r="FW399">
        <v>10000</v>
      </c>
      <c r="FX399">
        <v>0</v>
      </c>
      <c r="FY399">
        <v>0</v>
      </c>
      <c r="FZ399">
        <v>0</v>
      </c>
      <c r="GA399">
        <v>0</v>
      </c>
      <c r="GB399">
        <v>0</v>
      </c>
      <c r="GC399">
        <v>0</v>
      </c>
      <c r="GD399">
        <v>0</v>
      </c>
      <c r="GE399">
        <v>0</v>
      </c>
      <c r="GF399">
        <v>0</v>
      </c>
      <c r="GG399">
        <v>0</v>
      </c>
      <c r="GH399">
        <v>0</v>
      </c>
      <c r="GI399">
        <v>0</v>
      </c>
      <c r="GJ399">
        <v>0</v>
      </c>
      <c r="GK399">
        <v>0</v>
      </c>
      <c r="GL399">
        <v>0</v>
      </c>
      <c r="GM399">
        <v>0</v>
      </c>
      <c r="GN399">
        <v>0</v>
      </c>
      <c r="GO399">
        <v>0</v>
      </c>
      <c r="GP399">
        <v>0</v>
      </c>
      <c r="GQ399">
        <v>0</v>
      </c>
      <c r="GR399">
        <v>0</v>
      </c>
      <c r="GS399">
        <v>0</v>
      </c>
      <c r="GT399">
        <v>0</v>
      </c>
      <c r="GU399">
        <v>0</v>
      </c>
      <c r="GV399">
        <v>0</v>
      </c>
      <c r="GW399">
        <v>0</v>
      </c>
      <c r="GX399">
        <v>0</v>
      </c>
      <c r="GY399">
        <v>0</v>
      </c>
      <c r="GZ399">
        <v>0</v>
      </c>
      <c r="HA399">
        <v>0</v>
      </c>
      <c r="HB399">
        <v>0</v>
      </c>
      <c r="HC399">
        <v>0</v>
      </c>
      <c r="HD399">
        <v>0</v>
      </c>
      <c r="HE399">
        <v>0</v>
      </c>
      <c r="HF399">
        <v>0</v>
      </c>
      <c r="HG399">
        <v>0</v>
      </c>
      <c r="HH399">
        <v>0</v>
      </c>
      <c r="HI399">
        <v>0</v>
      </c>
      <c r="HJ399">
        <v>0</v>
      </c>
      <c r="HK399">
        <v>0</v>
      </c>
      <c r="HL399">
        <v>0</v>
      </c>
      <c r="HM399">
        <v>0</v>
      </c>
      <c r="HN399">
        <v>0</v>
      </c>
      <c r="HO399">
        <v>0</v>
      </c>
      <c r="HP399">
        <v>0</v>
      </c>
      <c r="HQ399">
        <v>0</v>
      </c>
      <c r="HR399">
        <v>0</v>
      </c>
      <c r="HS399">
        <v>0</v>
      </c>
      <c r="HT399">
        <v>0</v>
      </c>
      <c r="HU399">
        <v>0</v>
      </c>
      <c r="HV399">
        <v>0</v>
      </c>
      <c r="HW399">
        <v>0</v>
      </c>
      <c r="HX399">
        <v>0</v>
      </c>
      <c r="HY399">
        <v>0</v>
      </c>
      <c r="HZ399">
        <v>0</v>
      </c>
      <c r="IA399">
        <v>0</v>
      </c>
      <c r="IB399">
        <v>0</v>
      </c>
      <c r="IC399">
        <v>0</v>
      </c>
      <c r="ID399">
        <v>0</v>
      </c>
      <c r="IE399">
        <v>0</v>
      </c>
      <c r="IF399">
        <v>0</v>
      </c>
      <c r="IG399">
        <v>0</v>
      </c>
      <c r="IH399">
        <v>0</v>
      </c>
      <c r="II399">
        <v>0</v>
      </c>
      <c r="IJ399">
        <v>0</v>
      </c>
      <c r="IK399">
        <v>0</v>
      </c>
    </row>
    <row r="400" spans="1:245" hidden="1">
      <c r="A400" s="340"/>
      <c r="B400" t="s">
        <v>1025</v>
      </c>
      <c r="F400">
        <v>2</v>
      </c>
      <c r="H400">
        <v>20</v>
      </c>
      <c r="J400" t="str">
        <f t="shared" si="18"/>
        <v>SDH300220</v>
      </c>
      <c r="K400">
        <v>270</v>
      </c>
      <c r="M400" s="340"/>
      <c r="N400" t="s">
        <v>1025</v>
      </c>
      <c r="O400">
        <v>2</v>
      </c>
      <c r="P400">
        <v>20</v>
      </c>
      <c r="Q400" s="183" t="str">
        <f t="shared" si="19"/>
        <v>SDH300220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10000</v>
      </c>
      <c r="BK400">
        <v>0</v>
      </c>
      <c r="BL400">
        <v>0</v>
      </c>
      <c r="BM400">
        <v>0</v>
      </c>
      <c r="BN400">
        <v>0</v>
      </c>
      <c r="BO400">
        <v>0</v>
      </c>
      <c r="BP400">
        <v>0</v>
      </c>
      <c r="BQ400">
        <v>0</v>
      </c>
      <c r="BR400">
        <v>0</v>
      </c>
      <c r="BS400">
        <v>0</v>
      </c>
      <c r="BT400">
        <v>0</v>
      </c>
      <c r="BU400">
        <v>0</v>
      </c>
      <c r="BV400">
        <v>0</v>
      </c>
      <c r="BW400">
        <v>0</v>
      </c>
      <c r="BX400">
        <v>0</v>
      </c>
      <c r="BY400">
        <v>0</v>
      </c>
      <c r="BZ400">
        <v>0</v>
      </c>
      <c r="CA400">
        <v>0</v>
      </c>
      <c r="CB400">
        <v>0</v>
      </c>
      <c r="CC400">
        <v>0</v>
      </c>
      <c r="CD400">
        <v>0</v>
      </c>
      <c r="CE400">
        <v>0</v>
      </c>
      <c r="CF400">
        <v>0</v>
      </c>
      <c r="CG400">
        <v>0</v>
      </c>
      <c r="CH400">
        <v>0</v>
      </c>
      <c r="CI400">
        <v>0</v>
      </c>
      <c r="CJ400">
        <v>0</v>
      </c>
      <c r="CK400">
        <v>0</v>
      </c>
      <c r="CL400">
        <v>0</v>
      </c>
      <c r="CM400">
        <v>0</v>
      </c>
      <c r="CN400">
        <v>0</v>
      </c>
      <c r="CO400">
        <v>0</v>
      </c>
      <c r="CP400">
        <v>0</v>
      </c>
      <c r="CQ400">
        <v>0</v>
      </c>
      <c r="CR400">
        <v>0</v>
      </c>
      <c r="CS400">
        <v>0</v>
      </c>
      <c r="CT400">
        <v>0</v>
      </c>
      <c r="CU400">
        <v>0</v>
      </c>
      <c r="CV400">
        <v>0</v>
      </c>
      <c r="CW400">
        <v>0</v>
      </c>
      <c r="CX400">
        <v>0</v>
      </c>
      <c r="CY400">
        <v>0</v>
      </c>
      <c r="CZ400">
        <v>0</v>
      </c>
      <c r="DA400">
        <v>0</v>
      </c>
      <c r="DB400">
        <v>0</v>
      </c>
      <c r="DC400">
        <v>0</v>
      </c>
      <c r="DD400">
        <v>0</v>
      </c>
      <c r="DE400">
        <v>0</v>
      </c>
      <c r="DF400">
        <v>0</v>
      </c>
      <c r="DG400">
        <v>0</v>
      </c>
      <c r="DH400">
        <v>0</v>
      </c>
      <c r="DI400">
        <v>0</v>
      </c>
      <c r="DJ400">
        <v>0</v>
      </c>
      <c r="DK400">
        <v>0</v>
      </c>
      <c r="DL400">
        <v>0</v>
      </c>
      <c r="DM400">
        <v>0</v>
      </c>
      <c r="DN400">
        <v>0</v>
      </c>
      <c r="DO400">
        <v>0</v>
      </c>
      <c r="DP400">
        <v>0</v>
      </c>
      <c r="DQ400">
        <v>0</v>
      </c>
      <c r="DR400">
        <v>0</v>
      </c>
      <c r="DS400">
        <v>0</v>
      </c>
      <c r="DT400">
        <v>0</v>
      </c>
      <c r="DU400">
        <v>0</v>
      </c>
      <c r="DV400">
        <v>0</v>
      </c>
      <c r="DW400">
        <v>0</v>
      </c>
      <c r="DX400">
        <v>0</v>
      </c>
      <c r="DY400" s="131"/>
      <c r="DZ400" s="340"/>
      <c r="EA400" t="s">
        <v>1025</v>
      </c>
      <c r="EB400">
        <v>2</v>
      </c>
      <c r="EC400">
        <v>20</v>
      </c>
      <c r="ED400" s="183" t="str">
        <f t="shared" si="20"/>
        <v>SDH300220</v>
      </c>
      <c r="EE400">
        <v>10000</v>
      </c>
      <c r="EF400">
        <v>10000</v>
      </c>
      <c r="EG400">
        <v>10000</v>
      </c>
      <c r="EH400">
        <v>10000</v>
      </c>
      <c r="EI400">
        <v>10000</v>
      </c>
      <c r="EJ400">
        <v>10000</v>
      </c>
      <c r="EK400">
        <v>10000</v>
      </c>
      <c r="EL400">
        <v>10000</v>
      </c>
      <c r="EM400">
        <v>10000</v>
      </c>
      <c r="EN400">
        <v>10000</v>
      </c>
      <c r="EO400">
        <v>10000</v>
      </c>
      <c r="EP400">
        <v>10000</v>
      </c>
      <c r="EQ400">
        <v>10000</v>
      </c>
      <c r="ER400">
        <v>10000</v>
      </c>
      <c r="ES400">
        <v>10000</v>
      </c>
      <c r="ET400">
        <v>10000</v>
      </c>
      <c r="EU400">
        <v>10000</v>
      </c>
      <c r="EV400">
        <v>10000</v>
      </c>
      <c r="EW400">
        <v>10000</v>
      </c>
      <c r="EX400">
        <v>10000</v>
      </c>
      <c r="EY400">
        <v>10000</v>
      </c>
      <c r="EZ400">
        <v>10000</v>
      </c>
      <c r="FA400">
        <v>10000</v>
      </c>
      <c r="FB400">
        <v>10000</v>
      </c>
      <c r="FC400">
        <v>10000</v>
      </c>
      <c r="FD400">
        <v>10000</v>
      </c>
      <c r="FE400">
        <v>10000</v>
      </c>
      <c r="FF400">
        <v>10000</v>
      </c>
      <c r="FG400">
        <v>10000</v>
      </c>
      <c r="FH400">
        <v>10000</v>
      </c>
      <c r="FI400">
        <v>10000</v>
      </c>
      <c r="FJ400">
        <v>10000</v>
      </c>
      <c r="FK400">
        <v>10000</v>
      </c>
      <c r="FL400">
        <v>10000</v>
      </c>
      <c r="FM400">
        <v>10000</v>
      </c>
      <c r="FN400">
        <v>10000</v>
      </c>
      <c r="FO400">
        <v>10000</v>
      </c>
      <c r="FP400">
        <v>10000</v>
      </c>
      <c r="FQ400">
        <v>10000</v>
      </c>
      <c r="FR400">
        <v>10000</v>
      </c>
      <c r="FS400">
        <v>10000</v>
      </c>
      <c r="FT400">
        <v>10000</v>
      </c>
      <c r="FU400">
        <v>10000</v>
      </c>
      <c r="FV400">
        <v>10000</v>
      </c>
      <c r="FW400">
        <v>10000</v>
      </c>
      <c r="FX400">
        <v>0</v>
      </c>
      <c r="FY400">
        <v>0</v>
      </c>
      <c r="FZ400">
        <v>0</v>
      </c>
      <c r="GA400">
        <v>0</v>
      </c>
      <c r="GB400">
        <v>0</v>
      </c>
      <c r="GC400">
        <v>0</v>
      </c>
      <c r="GD400">
        <v>0</v>
      </c>
      <c r="GE400">
        <v>0</v>
      </c>
      <c r="GF400">
        <v>0</v>
      </c>
      <c r="GG400">
        <v>0</v>
      </c>
      <c r="GH400">
        <v>0</v>
      </c>
      <c r="GI400">
        <v>0</v>
      </c>
      <c r="GJ400">
        <v>0</v>
      </c>
      <c r="GK400">
        <v>0</v>
      </c>
      <c r="GL400">
        <v>0</v>
      </c>
      <c r="GM400">
        <v>0</v>
      </c>
      <c r="GN400">
        <v>0</v>
      </c>
      <c r="GO400">
        <v>0</v>
      </c>
      <c r="GP400">
        <v>0</v>
      </c>
      <c r="GQ400">
        <v>0</v>
      </c>
      <c r="GR400">
        <v>0</v>
      </c>
      <c r="GS400">
        <v>0</v>
      </c>
      <c r="GT400">
        <v>0</v>
      </c>
      <c r="GU400">
        <v>0</v>
      </c>
      <c r="GV400">
        <v>0</v>
      </c>
      <c r="GW400">
        <v>0</v>
      </c>
      <c r="GX400">
        <v>0</v>
      </c>
      <c r="GY400">
        <v>0</v>
      </c>
      <c r="GZ400">
        <v>0</v>
      </c>
      <c r="HA400">
        <v>0</v>
      </c>
      <c r="HB400">
        <v>0</v>
      </c>
      <c r="HC400">
        <v>0</v>
      </c>
      <c r="HD400">
        <v>0</v>
      </c>
      <c r="HE400">
        <v>0</v>
      </c>
      <c r="HF400">
        <v>0</v>
      </c>
      <c r="HG400">
        <v>0</v>
      </c>
      <c r="HH400">
        <v>0</v>
      </c>
      <c r="HI400">
        <v>0</v>
      </c>
      <c r="HJ400">
        <v>0</v>
      </c>
      <c r="HK400">
        <v>0</v>
      </c>
      <c r="HL400">
        <v>0</v>
      </c>
      <c r="HM400">
        <v>0</v>
      </c>
      <c r="HN400">
        <v>0</v>
      </c>
      <c r="HO400">
        <v>0</v>
      </c>
      <c r="HP400">
        <v>0</v>
      </c>
      <c r="HQ400">
        <v>0</v>
      </c>
      <c r="HR400">
        <v>0</v>
      </c>
      <c r="HS400">
        <v>0</v>
      </c>
      <c r="HT400">
        <v>0</v>
      </c>
      <c r="HU400">
        <v>0</v>
      </c>
      <c r="HV400">
        <v>0</v>
      </c>
      <c r="HW400">
        <v>0</v>
      </c>
      <c r="HX400">
        <v>0</v>
      </c>
      <c r="HY400">
        <v>0</v>
      </c>
      <c r="HZ400">
        <v>0</v>
      </c>
      <c r="IA400">
        <v>0</v>
      </c>
      <c r="IB400">
        <v>0</v>
      </c>
      <c r="IC400">
        <v>0</v>
      </c>
      <c r="ID400">
        <v>0</v>
      </c>
      <c r="IE400">
        <v>0</v>
      </c>
      <c r="IF400">
        <v>0</v>
      </c>
      <c r="IG400">
        <v>0</v>
      </c>
      <c r="IH400">
        <v>0</v>
      </c>
      <c r="II400">
        <v>0</v>
      </c>
      <c r="IJ400">
        <v>0</v>
      </c>
      <c r="IK400">
        <v>0</v>
      </c>
    </row>
    <row r="401" spans="1:245" hidden="1">
      <c r="A401" s="340"/>
      <c r="B401" t="s">
        <v>1025</v>
      </c>
      <c r="F401">
        <v>2</v>
      </c>
      <c r="H401">
        <v>21</v>
      </c>
      <c r="J401" t="str">
        <f t="shared" si="18"/>
        <v>SDH300221</v>
      </c>
      <c r="K401">
        <v>270</v>
      </c>
      <c r="M401" s="340"/>
      <c r="N401" t="s">
        <v>1025</v>
      </c>
      <c r="O401">
        <v>2</v>
      </c>
      <c r="P401">
        <v>21</v>
      </c>
      <c r="Q401" s="183" t="str">
        <f t="shared" si="19"/>
        <v>SDH300221</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10000</v>
      </c>
      <c r="BK401">
        <v>0</v>
      </c>
      <c r="BL401">
        <v>0</v>
      </c>
      <c r="BM401">
        <v>0</v>
      </c>
      <c r="BN401">
        <v>0</v>
      </c>
      <c r="BO401">
        <v>0</v>
      </c>
      <c r="BP401">
        <v>0</v>
      </c>
      <c r="BQ401">
        <v>0</v>
      </c>
      <c r="BR401">
        <v>0</v>
      </c>
      <c r="BS401">
        <v>0</v>
      </c>
      <c r="BT401">
        <v>0</v>
      </c>
      <c r="BU401">
        <v>0</v>
      </c>
      <c r="BV401">
        <v>0</v>
      </c>
      <c r="BW401">
        <v>0</v>
      </c>
      <c r="BX401">
        <v>0</v>
      </c>
      <c r="BY401">
        <v>0</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0</v>
      </c>
      <c r="CS401">
        <v>0</v>
      </c>
      <c r="CT401">
        <v>0</v>
      </c>
      <c r="CU401">
        <v>0</v>
      </c>
      <c r="CV401">
        <v>0</v>
      </c>
      <c r="CW401">
        <v>0</v>
      </c>
      <c r="CX401">
        <v>0</v>
      </c>
      <c r="CY401">
        <v>0</v>
      </c>
      <c r="CZ401">
        <v>0</v>
      </c>
      <c r="DA401">
        <v>0</v>
      </c>
      <c r="DB401">
        <v>0</v>
      </c>
      <c r="DC401">
        <v>0</v>
      </c>
      <c r="DD401">
        <v>0</v>
      </c>
      <c r="DE401">
        <v>0</v>
      </c>
      <c r="DF401">
        <v>0</v>
      </c>
      <c r="DG401">
        <v>0</v>
      </c>
      <c r="DH401">
        <v>0</v>
      </c>
      <c r="DI401">
        <v>0</v>
      </c>
      <c r="DJ401">
        <v>0</v>
      </c>
      <c r="DK401">
        <v>0</v>
      </c>
      <c r="DL401">
        <v>0</v>
      </c>
      <c r="DM401">
        <v>0</v>
      </c>
      <c r="DN401">
        <v>0</v>
      </c>
      <c r="DO401">
        <v>0</v>
      </c>
      <c r="DP401">
        <v>0</v>
      </c>
      <c r="DQ401">
        <v>0</v>
      </c>
      <c r="DR401">
        <v>0</v>
      </c>
      <c r="DS401">
        <v>0</v>
      </c>
      <c r="DT401">
        <v>0</v>
      </c>
      <c r="DU401">
        <v>0</v>
      </c>
      <c r="DV401">
        <v>0</v>
      </c>
      <c r="DW401">
        <v>0</v>
      </c>
      <c r="DX401">
        <v>0</v>
      </c>
      <c r="DY401" s="131"/>
      <c r="DZ401" s="340"/>
      <c r="EA401" t="s">
        <v>1025</v>
      </c>
      <c r="EB401">
        <v>2</v>
      </c>
      <c r="EC401">
        <v>21</v>
      </c>
      <c r="ED401" s="183" t="str">
        <f t="shared" si="20"/>
        <v>SDH300221</v>
      </c>
      <c r="EE401">
        <v>10000</v>
      </c>
      <c r="EF401">
        <v>10000</v>
      </c>
      <c r="EG401">
        <v>10000</v>
      </c>
      <c r="EH401">
        <v>10000</v>
      </c>
      <c r="EI401">
        <v>10000</v>
      </c>
      <c r="EJ401">
        <v>10000</v>
      </c>
      <c r="EK401">
        <v>10000</v>
      </c>
      <c r="EL401">
        <v>10000</v>
      </c>
      <c r="EM401">
        <v>10000</v>
      </c>
      <c r="EN401">
        <v>10000</v>
      </c>
      <c r="EO401">
        <v>10000</v>
      </c>
      <c r="EP401">
        <v>10000</v>
      </c>
      <c r="EQ401">
        <v>10000</v>
      </c>
      <c r="ER401">
        <v>10000</v>
      </c>
      <c r="ES401">
        <v>10000</v>
      </c>
      <c r="ET401">
        <v>10000</v>
      </c>
      <c r="EU401">
        <v>10000</v>
      </c>
      <c r="EV401">
        <v>10000</v>
      </c>
      <c r="EW401">
        <v>10000</v>
      </c>
      <c r="EX401">
        <v>10000</v>
      </c>
      <c r="EY401">
        <v>10000</v>
      </c>
      <c r="EZ401">
        <v>10000</v>
      </c>
      <c r="FA401">
        <v>10000</v>
      </c>
      <c r="FB401">
        <v>10000</v>
      </c>
      <c r="FC401">
        <v>10000</v>
      </c>
      <c r="FD401">
        <v>10000</v>
      </c>
      <c r="FE401">
        <v>10000</v>
      </c>
      <c r="FF401">
        <v>10000</v>
      </c>
      <c r="FG401">
        <v>10000</v>
      </c>
      <c r="FH401">
        <v>10000</v>
      </c>
      <c r="FI401">
        <v>10000</v>
      </c>
      <c r="FJ401">
        <v>10000</v>
      </c>
      <c r="FK401">
        <v>10000</v>
      </c>
      <c r="FL401">
        <v>10000</v>
      </c>
      <c r="FM401">
        <v>10000</v>
      </c>
      <c r="FN401">
        <v>10000</v>
      </c>
      <c r="FO401">
        <v>10000</v>
      </c>
      <c r="FP401">
        <v>10000</v>
      </c>
      <c r="FQ401">
        <v>10000</v>
      </c>
      <c r="FR401">
        <v>10000</v>
      </c>
      <c r="FS401">
        <v>10000</v>
      </c>
      <c r="FT401">
        <v>10000</v>
      </c>
      <c r="FU401">
        <v>10000</v>
      </c>
      <c r="FV401">
        <v>10000</v>
      </c>
      <c r="FW401">
        <v>10000</v>
      </c>
      <c r="FX401">
        <v>0</v>
      </c>
      <c r="FY401">
        <v>0</v>
      </c>
      <c r="FZ401">
        <v>0</v>
      </c>
      <c r="GA401">
        <v>0</v>
      </c>
      <c r="GB401">
        <v>0</v>
      </c>
      <c r="GC401">
        <v>0</v>
      </c>
      <c r="GD401">
        <v>0</v>
      </c>
      <c r="GE401">
        <v>0</v>
      </c>
      <c r="GF401">
        <v>0</v>
      </c>
      <c r="GG401">
        <v>0</v>
      </c>
      <c r="GH401">
        <v>0</v>
      </c>
      <c r="GI401">
        <v>0</v>
      </c>
      <c r="GJ401">
        <v>0</v>
      </c>
      <c r="GK401">
        <v>0</v>
      </c>
      <c r="GL401">
        <v>0</v>
      </c>
      <c r="GM401">
        <v>0</v>
      </c>
      <c r="GN401">
        <v>0</v>
      </c>
      <c r="GO401">
        <v>0</v>
      </c>
      <c r="GP401">
        <v>0</v>
      </c>
      <c r="GQ401">
        <v>0</v>
      </c>
      <c r="GR401">
        <v>0</v>
      </c>
      <c r="GS401">
        <v>0</v>
      </c>
      <c r="GT401">
        <v>0</v>
      </c>
      <c r="GU401">
        <v>0</v>
      </c>
      <c r="GV401">
        <v>0</v>
      </c>
      <c r="GW401">
        <v>0</v>
      </c>
      <c r="GX401">
        <v>0</v>
      </c>
      <c r="GY401">
        <v>0</v>
      </c>
      <c r="GZ401">
        <v>0</v>
      </c>
      <c r="HA401">
        <v>0</v>
      </c>
      <c r="HB401">
        <v>0</v>
      </c>
      <c r="HC401">
        <v>0</v>
      </c>
      <c r="HD401">
        <v>0</v>
      </c>
      <c r="HE401">
        <v>0</v>
      </c>
      <c r="HF401">
        <v>0</v>
      </c>
      <c r="HG401">
        <v>0</v>
      </c>
      <c r="HH401">
        <v>0</v>
      </c>
      <c r="HI401">
        <v>0</v>
      </c>
      <c r="HJ401">
        <v>0</v>
      </c>
      <c r="HK401">
        <v>0</v>
      </c>
      <c r="HL401">
        <v>0</v>
      </c>
      <c r="HM401">
        <v>0</v>
      </c>
      <c r="HN401">
        <v>0</v>
      </c>
      <c r="HO401">
        <v>0</v>
      </c>
      <c r="HP401">
        <v>0</v>
      </c>
      <c r="HQ401">
        <v>0</v>
      </c>
      <c r="HR401">
        <v>0</v>
      </c>
      <c r="HS401">
        <v>0</v>
      </c>
      <c r="HT401">
        <v>0</v>
      </c>
      <c r="HU401">
        <v>0</v>
      </c>
      <c r="HV401">
        <v>0</v>
      </c>
      <c r="HW401">
        <v>0</v>
      </c>
      <c r="HX401">
        <v>0</v>
      </c>
      <c r="HY401">
        <v>0</v>
      </c>
      <c r="HZ401">
        <v>0</v>
      </c>
      <c r="IA401">
        <v>0</v>
      </c>
      <c r="IB401">
        <v>0</v>
      </c>
      <c r="IC401">
        <v>0</v>
      </c>
      <c r="ID401">
        <v>0</v>
      </c>
      <c r="IE401">
        <v>0</v>
      </c>
      <c r="IF401">
        <v>0</v>
      </c>
      <c r="IG401">
        <v>0</v>
      </c>
      <c r="IH401">
        <v>0</v>
      </c>
      <c r="II401">
        <v>0</v>
      </c>
      <c r="IJ401">
        <v>0</v>
      </c>
      <c r="IK401">
        <v>0</v>
      </c>
    </row>
    <row r="402" spans="1:245" hidden="1">
      <c r="A402" s="340"/>
      <c r="B402" t="s">
        <v>1025</v>
      </c>
      <c r="F402">
        <v>2</v>
      </c>
      <c r="H402">
        <v>22</v>
      </c>
      <c r="J402" t="str">
        <f t="shared" si="18"/>
        <v>SDH300222</v>
      </c>
      <c r="K402">
        <v>275</v>
      </c>
      <c r="M402" s="340"/>
      <c r="N402" t="s">
        <v>1025</v>
      </c>
      <c r="O402">
        <v>2</v>
      </c>
      <c r="P402">
        <v>22</v>
      </c>
      <c r="Q402" s="183" t="str">
        <f t="shared" si="19"/>
        <v>SDH300222</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10000</v>
      </c>
      <c r="BK402">
        <v>0</v>
      </c>
      <c r="BL402">
        <v>0</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c r="CM402">
        <v>0</v>
      </c>
      <c r="CN402">
        <v>0</v>
      </c>
      <c r="CO402">
        <v>0</v>
      </c>
      <c r="CP402">
        <v>0</v>
      </c>
      <c r="CQ402">
        <v>0</v>
      </c>
      <c r="CR402">
        <v>0</v>
      </c>
      <c r="CS402">
        <v>0</v>
      </c>
      <c r="CT402">
        <v>0</v>
      </c>
      <c r="CU402">
        <v>0</v>
      </c>
      <c r="CV402">
        <v>0</v>
      </c>
      <c r="CW402">
        <v>0</v>
      </c>
      <c r="CX402">
        <v>0</v>
      </c>
      <c r="CY402">
        <v>0</v>
      </c>
      <c r="CZ402">
        <v>0</v>
      </c>
      <c r="DA402">
        <v>0</v>
      </c>
      <c r="DB402">
        <v>0</v>
      </c>
      <c r="DC402">
        <v>0</v>
      </c>
      <c r="DD402">
        <v>0</v>
      </c>
      <c r="DE402">
        <v>0</v>
      </c>
      <c r="DF402">
        <v>0</v>
      </c>
      <c r="DG402">
        <v>0</v>
      </c>
      <c r="DH402">
        <v>0</v>
      </c>
      <c r="DI402">
        <v>0</v>
      </c>
      <c r="DJ402">
        <v>0</v>
      </c>
      <c r="DK402">
        <v>0</v>
      </c>
      <c r="DL402">
        <v>0</v>
      </c>
      <c r="DM402">
        <v>0</v>
      </c>
      <c r="DN402">
        <v>0</v>
      </c>
      <c r="DO402">
        <v>0</v>
      </c>
      <c r="DP402">
        <v>0</v>
      </c>
      <c r="DQ402">
        <v>0</v>
      </c>
      <c r="DR402">
        <v>0</v>
      </c>
      <c r="DS402">
        <v>0</v>
      </c>
      <c r="DT402">
        <v>0</v>
      </c>
      <c r="DU402">
        <v>0</v>
      </c>
      <c r="DV402">
        <v>0</v>
      </c>
      <c r="DW402">
        <v>0</v>
      </c>
      <c r="DX402">
        <v>0</v>
      </c>
      <c r="DY402" s="131"/>
      <c r="DZ402" s="340"/>
      <c r="EA402" t="s">
        <v>1025</v>
      </c>
      <c r="EB402">
        <v>2</v>
      </c>
      <c r="EC402">
        <v>22</v>
      </c>
      <c r="ED402" s="183" t="str">
        <f t="shared" si="20"/>
        <v>SDH300222</v>
      </c>
      <c r="EE402">
        <v>10000</v>
      </c>
      <c r="EF402">
        <v>10000</v>
      </c>
      <c r="EG402">
        <v>10000</v>
      </c>
      <c r="EH402">
        <v>10000</v>
      </c>
      <c r="EI402">
        <v>10000</v>
      </c>
      <c r="EJ402">
        <v>10000</v>
      </c>
      <c r="EK402">
        <v>10000</v>
      </c>
      <c r="EL402">
        <v>10000</v>
      </c>
      <c r="EM402">
        <v>10000</v>
      </c>
      <c r="EN402">
        <v>10000</v>
      </c>
      <c r="EO402">
        <v>10000</v>
      </c>
      <c r="EP402">
        <v>10000</v>
      </c>
      <c r="EQ402">
        <v>10000</v>
      </c>
      <c r="ER402">
        <v>10000</v>
      </c>
      <c r="ES402">
        <v>10000</v>
      </c>
      <c r="ET402">
        <v>10000</v>
      </c>
      <c r="EU402">
        <v>10000</v>
      </c>
      <c r="EV402">
        <v>10000</v>
      </c>
      <c r="EW402">
        <v>10000</v>
      </c>
      <c r="EX402">
        <v>10000</v>
      </c>
      <c r="EY402">
        <v>10000</v>
      </c>
      <c r="EZ402">
        <v>10000</v>
      </c>
      <c r="FA402">
        <v>10000</v>
      </c>
      <c r="FB402">
        <v>10000</v>
      </c>
      <c r="FC402">
        <v>10000</v>
      </c>
      <c r="FD402">
        <v>10000</v>
      </c>
      <c r="FE402">
        <v>10000</v>
      </c>
      <c r="FF402">
        <v>10000</v>
      </c>
      <c r="FG402">
        <v>10000</v>
      </c>
      <c r="FH402">
        <v>10000</v>
      </c>
      <c r="FI402">
        <v>10000</v>
      </c>
      <c r="FJ402">
        <v>10000</v>
      </c>
      <c r="FK402">
        <v>10000</v>
      </c>
      <c r="FL402">
        <v>10000</v>
      </c>
      <c r="FM402">
        <v>10000</v>
      </c>
      <c r="FN402">
        <v>10000</v>
      </c>
      <c r="FO402">
        <v>10000</v>
      </c>
      <c r="FP402">
        <v>10000</v>
      </c>
      <c r="FQ402">
        <v>10000</v>
      </c>
      <c r="FR402">
        <v>10000</v>
      </c>
      <c r="FS402">
        <v>10000</v>
      </c>
      <c r="FT402">
        <v>10000</v>
      </c>
      <c r="FU402">
        <v>10000</v>
      </c>
      <c r="FV402">
        <v>10000</v>
      </c>
      <c r="FW402">
        <v>10000</v>
      </c>
      <c r="FX402">
        <v>0</v>
      </c>
      <c r="FY402">
        <v>0</v>
      </c>
      <c r="FZ402">
        <v>0</v>
      </c>
      <c r="GA402">
        <v>0</v>
      </c>
      <c r="GB402">
        <v>0</v>
      </c>
      <c r="GC402">
        <v>0</v>
      </c>
      <c r="GD402">
        <v>0</v>
      </c>
      <c r="GE402">
        <v>0</v>
      </c>
      <c r="GF402">
        <v>0</v>
      </c>
      <c r="GG402">
        <v>0</v>
      </c>
      <c r="GH402">
        <v>0</v>
      </c>
      <c r="GI402">
        <v>0</v>
      </c>
      <c r="GJ402">
        <v>0</v>
      </c>
      <c r="GK402">
        <v>0</v>
      </c>
      <c r="GL402">
        <v>0</v>
      </c>
      <c r="GM402">
        <v>0</v>
      </c>
      <c r="GN402">
        <v>0</v>
      </c>
      <c r="GO402">
        <v>0</v>
      </c>
      <c r="GP402">
        <v>0</v>
      </c>
      <c r="GQ402">
        <v>0</v>
      </c>
      <c r="GR402">
        <v>0</v>
      </c>
      <c r="GS402">
        <v>0</v>
      </c>
      <c r="GT402">
        <v>0</v>
      </c>
      <c r="GU402">
        <v>0</v>
      </c>
      <c r="GV402">
        <v>0</v>
      </c>
      <c r="GW402">
        <v>0</v>
      </c>
      <c r="GX402">
        <v>0</v>
      </c>
      <c r="GY402">
        <v>0</v>
      </c>
      <c r="GZ402">
        <v>0</v>
      </c>
      <c r="HA402">
        <v>0</v>
      </c>
      <c r="HB402">
        <v>0</v>
      </c>
      <c r="HC402">
        <v>0</v>
      </c>
      <c r="HD402">
        <v>0</v>
      </c>
      <c r="HE402">
        <v>0</v>
      </c>
      <c r="HF402">
        <v>0</v>
      </c>
      <c r="HG402">
        <v>0</v>
      </c>
      <c r="HH402">
        <v>0</v>
      </c>
      <c r="HI402">
        <v>0</v>
      </c>
      <c r="HJ402">
        <v>0</v>
      </c>
      <c r="HK402">
        <v>0</v>
      </c>
      <c r="HL402">
        <v>0</v>
      </c>
      <c r="HM402">
        <v>0</v>
      </c>
      <c r="HN402">
        <v>0</v>
      </c>
      <c r="HO402">
        <v>0</v>
      </c>
      <c r="HP402">
        <v>0</v>
      </c>
      <c r="HQ402">
        <v>0</v>
      </c>
      <c r="HR402">
        <v>0</v>
      </c>
      <c r="HS402">
        <v>0</v>
      </c>
      <c r="HT402">
        <v>0</v>
      </c>
      <c r="HU402">
        <v>0</v>
      </c>
      <c r="HV402">
        <v>0</v>
      </c>
      <c r="HW402">
        <v>0</v>
      </c>
      <c r="HX402">
        <v>0</v>
      </c>
      <c r="HY402">
        <v>0</v>
      </c>
      <c r="HZ402">
        <v>0</v>
      </c>
      <c r="IA402">
        <v>0</v>
      </c>
      <c r="IB402">
        <v>0</v>
      </c>
      <c r="IC402">
        <v>0</v>
      </c>
      <c r="ID402">
        <v>0</v>
      </c>
      <c r="IE402">
        <v>0</v>
      </c>
      <c r="IF402">
        <v>0</v>
      </c>
      <c r="IG402">
        <v>0</v>
      </c>
      <c r="IH402">
        <v>0</v>
      </c>
      <c r="II402">
        <v>0</v>
      </c>
      <c r="IJ402">
        <v>0</v>
      </c>
      <c r="IK402">
        <v>0</v>
      </c>
    </row>
    <row r="403" spans="1:245" hidden="1">
      <c r="A403" s="340"/>
      <c r="B403" t="s">
        <v>1025</v>
      </c>
      <c r="F403">
        <v>2</v>
      </c>
      <c r="H403">
        <v>23</v>
      </c>
      <c r="J403" t="str">
        <f t="shared" si="18"/>
        <v>SDH300223</v>
      </c>
      <c r="K403">
        <v>275</v>
      </c>
      <c r="M403" s="340"/>
      <c r="N403" t="s">
        <v>1025</v>
      </c>
      <c r="O403">
        <v>2</v>
      </c>
      <c r="P403">
        <v>23</v>
      </c>
      <c r="Q403" s="183" t="str">
        <f t="shared" si="19"/>
        <v>SDH300223</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10000</v>
      </c>
      <c r="BK403">
        <v>0</v>
      </c>
      <c r="BL403">
        <v>0</v>
      </c>
      <c r="BM403">
        <v>0</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c r="CK403">
        <v>0</v>
      </c>
      <c r="CL403">
        <v>0</v>
      </c>
      <c r="CM403">
        <v>0</v>
      </c>
      <c r="CN403">
        <v>0</v>
      </c>
      <c r="CO403">
        <v>0</v>
      </c>
      <c r="CP403">
        <v>0</v>
      </c>
      <c r="CQ403">
        <v>0</v>
      </c>
      <c r="CR403">
        <v>0</v>
      </c>
      <c r="CS403">
        <v>0</v>
      </c>
      <c r="CT403">
        <v>0</v>
      </c>
      <c r="CU403">
        <v>0</v>
      </c>
      <c r="CV403">
        <v>0</v>
      </c>
      <c r="CW403">
        <v>0</v>
      </c>
      <c r="CX403">
        <v>0</v>
      </c>
      <c r="CY403">
        <v>0</v>
      </c>
      <c r="CZ403">
        <v>0</v>
      </c>
      <c r="DA403">
        <v>0</v>
      </c>
      <c r="DB403">
        <v>0</v>
      </c>
      <c r="DC403">
        <v>0</v>
      </c>
      <c r="DD403">
        <v>0</v>
      </c>
      <c r="DE403">
        <v>0</v>
      </c>
      <c r="DF403">
        <v>0</v>
      </c>
      <c r="DG403">
        <v>0</v>
      </c>
      <c r="DH403">
        <v>0</v>
      </c>
      <c r="DI403">
        <v>0</v>
      </c>
      <c r="DJ403">
        <v>0</v>
      </c>
      <c r="DK403">
        <v>0</v>
      </c>
      <c r="DL403">
        <v>0</v>
      </c>
      <c r="DM403">
        <v>0</v>
      </c>
      <c r="DN403">
        <v>0</v>
      </c>
      <c r="DO403">
        <v>0</v>
      </c>
      <c r="DP403">
        <v>0</v>
      </c>
      <c r="DQ403">
        <v>0</v>
      </c>
      <c r="DR403">
        <v>0</v>
      </c>
      <c r="DS403">
        <v>0</v>
      </c>
      <c r="DT403">
        <v>0</v>
      </c>
      <c r="DU403">
        <v>0</v>
      </c>
      <c r="DV403">
        <v>0</v>
      </c>
      <c r="DW403">
        <v>0</v>
      </c>
      <c r="DX403">
        <v>0</v>
      </c>
      <c r="DY403" s="131"/>
      <c r="DZ403" s="340"/>
      <c r="EA403" t="s">
        <v>1025</v>
      </c>
      <c r="EB403">
        <v>2</v>
      </c>
      <c r="EC403">
        <v>23</v>
      </c>
      <c r="ED403" s="183" t="str">
        <f t="shared" si="20"/>
        <v>SDH300223</v>
      </c>
      <c r="EE403">
        <v>10000</v>
      </c>
      <c r="EF403">
        <v>10000</v>
      </c>
      <c r="EG403">
        <v>10000</v>
      </c>
      <c r="EH403">
        <v>10000</v>
      </c>
      <c r="EI403">
        <v>10000</v>
      </c>
      <c r="EJ403">
        <v>10000</v>
      </c>
      <c r="EK403">
        <v>10000</v>
      </c>
      <c r="EL403">
        <v>10000</v>
      </c>
      <c r="EM403">
        <v>10000</v>
      </c>
      <c r="EN403">
        <v>10000</v>
      </c>
      <c r="EO403">
        <v>10000</v>
      </c>
      <c r="EP403">
        <v>10000</v>
      </c>
      <c r="EQ403">
        <v>10000</v>
      </c>
      <c r="ER403">
        <v>10000</v>
      </c>
      <c r="ES403">
        <v>10000</v>
      </c>
      <c r="ET403">
        <v>10000</v>
      </c>
      <c r="EU403">
        <v>10000</v>
      </c>
      <c r="EV403">
        <v>10000</v>
      </c>
      <c r="EW403">
        <v>10000</v>
      </c>
      <c r="EX403">
        <v>10000</v>
      </c>
      <c r="EY403">
        <v>10000</v>
      </c>
      <c r="EZ403">
        <v>10000</v>
      </c>
      <c r="FA403">
        <v>10000</v>
      </c>
      <c r="FB403">
        <v>10000</v>
      </c>
      <c r="FC403">
        <v>10000</v>
      </c>
      <c r="FD403">
        <v>10000</v>
      </c>
      <c r="FE403">
        <v>10000</v>
      </c>
      <c r="FF403">
        <v>10000</v>
      </c>
      <c r="FG403">
        <v>10000</v>
      </c>
      <c r="FH403">
        <v>10000</v>
      </c>
      <c r="FI403">
        <v>10000</v>
      </c>
      <c r="FJ403">
        <v>10000</v>
      </c>
      <c r="FK403">
        <v>10000</v>
      </c>
      <c r="FL403">
        <v>10000</v>
      </c>
      <c r="FM403">
        <v>10000</v>
      </c>
      <c r="FN403">
        <v>10000</v>
      </c>
      <c r="FO403">
        <v>10000</v>
      </c>
      <c r="FP403">
        <v>10000</v>
      </c>
      <c r="FQ403">
        <v>10000</v>
      </c>
      <c r="FR403">
        <v>10000</v>
      </c>
      <c r="FS403">
        <v>10000</v>
      </c>
      <c r="FT403">
        <v>10000</v>
      </c>
      <c r="FU403">
        <v>10000</v>
      </c>
      <c r="FV403">
        <v>10000</v>
      </c>
      <c r="FW403">
        <v>10000</v>
      </c>
      <c r="FX403">
        <v>0</v>
      </c>
      <c r="FY403">
        <v>0</v>
      </c>
      <c r="FZ403">
        <v>0</v>
      </c>
      <c r="GA403">
        <v>0</v>
      </c>
      <c r="GB403">
        <v>0</v>
      </c>
      <c r="GC403">
        <v>0</v>
      </c>
      <c r="GD403">
        <v>0</v>
      </c>
      <c r="GE403">
        <v>0</v>
      </c>
      <c r="GF403">
        <v>0</v>
      </c>
      <c r="GG403">
        <v>0</v>
      </c>
      <c r="GH403">
        <v>0</v>
      </c>
      <c r="GI403">
        <v>0</v>
      </c>
      <c r="GJ403">
        <v>0</v>
      </c>
      <c r="GK403">
        <v>0</v>
      </c>
      <c r="GL403">
        <v>0</v>
      </c>
      <c r="GM403">
        <v>0</v>
      </c>
      <c r="GN403">
        <v>0</v>
      </c>
      <c r="GO403">
        <v>0</v>
      </c>
      <c r="GP403">
        <v>0</v>
      </c>
      <c r="GQ403">
        <v>0</v>
      </c>
      <c r="GR403">
        <v>0</v>
      </c>
      <c r="GS403">
        <v>0</v>
      </c>
      <c r="GT403">
        <v>0</v>
      </c>
      <c r="GU403">
        <v>0</v>
      </c>
      <c r="GV403">
        <v>0</v>
      </c>
      <c r="GW403">
        <v>0</v>
      </c>
      <c r="GX403">
        <v>0</v>
      </c>
      <c r="GY403">
        <v>0</v>
      </c>
      <c r="GZ403">
        <v>0</v>
      </c>
      <c r="HA403">
        <v>0</v>
      </c>
      <c r="HB403">
        <v>0</v>
      </c>
      <c r="HC403">
        <v>0</v>
      </c>
      <c r="HD403">
        <v>0</v>
      </c>
      <c r="HE403">
        <v>0</v>
      </c>
      <c r="HF403">
        <v>0</v>
      </c>
      <c r="HG403">
        <v>0</v>
      </c>
      <c r="HH403">
        <v>0</v>
      </c>
      <c r="HI403">
        <v>0</v>
      </c>
      <c r="HJ403">
        <v>0</v>
      </c>
      <c r="HK403">
        <v>0</v>
      </c>
      <c r="HL403">
        <v>0</v>
      </c>
      <c r="HM403">
        <v>0</v>
      </c>
      <c r="HN403">
        <v>0</v>
      </c>
      <c r="HO403">
        <v>0</v>
      </c>
      <c r="HP403">
        <v>0</v>
      </c>
      <c r="HQ403">
        <v>0</v>
      </c>
      <c r="HR403">
        <v>0</v>
      </c>
      <c r="HS403">
        <v>0</v>
      </c>
      <c r="HT403">
        <v>0</v>
      </c>
      <c r="HU403">
        <v>0</v>
      </c>
      <c r="HV403">
        <v>0</v>
      </c>
      <c r="HW403">
        <v>0</v>
      </c>
      <c r="HX403">
        <v>0</v>
      </c>
      <c r="HY403">
        <v>0</v>
      </c>
      <c r="HZ403">
        <v>0</v>
      </c>
      <c r="IA403">
        <v>0</v>
      </c>
      <c r="IB403">
        <v>0</v>
      </c>
      <c r="IC403">
        <v>0</v>
      </c>
      <c r="ID403">
        <v>0</v>
      </c>
      <c r="IE403">
        <v>0</v>
      </c>
      <c r="IF403">
        <v>0</v>
      </c>
      <c r="IG403">
        <v>0</v>
      </c>
      <c r="IH403">
        <v>0</v>
      </c>
      <c r="II403">
        <v>0</v>
      </c>
      <c r="IJ403">
        <v>0</v>
      </c>
      <c r="IK403">
        <v>0</v>
      </c>
    </row>
    <row r="404" spans="1:245" hidden="1">
      <c r="A404" s="340"/>
      <c r="B404" t="s">
        <v>1025</v>
      </c>
      <c r="F404">
        <v>2</v>
      </c>
      <c r="H404">
        <v>24</v>
      </c>
      <c r="J404" t="str">
        <f t="shared" si="18"/>
        <v>SDH300224</v>
      </c>
      <c r="K404">
        <v>280</v>
      </c>
      <c r="M404" s="340"/>
      <c r="N404" t="s">
        <v>1025</v>
      </c>
      <c r="O404">
        <v>2</v>
      </c>
      <c r="P404">
        <v>24</v>
      </c>
      <c r="Q404" s="183" t="str">
        <f t="shared" si="19"/>
        <v>SDH300224</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10000</v>
      </c>
      <c r="BK404">
        <v>0</v>
      </c>
      <c r="BL404">
        <v>0</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0</v>
      </c>
      <c r="CJ404">
        <v>0</v>
      </c>
      <c r="CK404">
        <v>0</v>
      </c>
      <c r="CL404">
        <v>0</v>
      </c>
      <c r="CM404">
        <v>0</v>
      </c>
      <c r="CN404">
        <v>0</v>
      </c>
      <c r="CO404">
        <v>0</v>
      </c>
      <c r="CP404">
        <v>0</v>
      </c>
      <c r="CQ404">
        <v>0</v>
      </c>
      <c r="CR404">
        <v>0</v>
      </c>
      <c r="CS404">
        <v>0</v>
      </c>
      <c r="CT404">
        <v>0</v>
      </c>
      <c r="CU404">
        <v>0</v>
      </c>
      <c r="CV404">
        <v>0</v>
      </c>
      <c r="CW404">
        <v>0</v>
      </c>
      <c r="CX404">
        <v>0</v>
      </c>
      <c r="CY404">
        <v>0</v>
      </c>
      <c r="CZ404">
        <v>0</v>
      </c>
      <c r="DA404">
        <v>0</v>
      </c>
      <c r="DB404">
        <v>0</v>
      </c>
      <c r="DC404">
        <v>0</v>
      </c>
      <c r="DD404">
        <v>0</v>
      </c>
      <c r="DE404">
        <v>0</v>
      </c>
      <c r="DF404">
        <v>0</v>
      </c>
      <c r="DG404">
        <v>0</v>
      </c>
      <c r="DH404">
        <v>0</v>
      </c>
      <c r="DI404">
        <v>0</v>
      </c>
      <c r="DJ404">
        <v>0</v>
      </c>
      <c r="DK404">
        <v>0</v>
      </c>
      <c r="DL404">
        <v>0</v>
      </c>
      <c r="DM404">
        <v>0</v>
      </c>
      <c r="DN404">
        <v>0</v>
      </c>
      <c r="DO404">
        <v>0</v>
      </c>
      <c r="DP404">
        <v>0</v>
      </c>
      <c r="DQ404">
        <v>0</v>
      </c>
      <c r="DR404">
        <v>0</v>
      </c>
      <c r="DS404">
        <v>0</v>
      </c>
      <c r="DT404">
        <v>0</v>
      </c>
      <c r="DU404">
        <v>0</v>
      </c>
      <c r="DV404">
        <v>0</v>
      </c>
      <c r="DW404">
        <v>0</v>
      </c>
      <c r="DX404">
        <v>0</v>
      </c>
      <c r="DY404" s="131"/>
      <c r="DZ404" s="340"/>
      <c r="EA404" t="s">
        <v>1025</v>
      </c>
      <c r="EB404">
        <v>2</v>
      </c>
      <c r="EC404">
        <v>24</v>
      </c>
      <c r="ED404" s="183" t="str">
        <f t="shared" si="20"/>
        <v>SDH300224</v>
      </c>
      <c r="EE404">
        <v>10000</v>
      </c>
      <c r="EF404">
        <v>10000</v>
      </c>
      <c r="EG404">
        <v>10000</v>
      </c>
      <c r="EH404">
        <v>10000</v>
      </c>
      <c r="EI404">
        <v>10000</v>
      </c>
      <c r="EJ404">
        <v>10000</v>
      </c>
      <c r="EK404">
        <v>10000</v>
      </c>
      <c r="EL404">
        <v>10000</v>
      </c>
      <c r="EM404">
        <v>10000</v>
      </c>
      <c r="EN404">
        <v>10000</v>
      </c>
      <c r="EO404">
        <v>10000</v>
      </c>
      <c r="EP404">
        <v>10000</v>
      </c>
      <c r="EQ404">
        <v>10000</v>
      </c>
      <c r="ER404">
        <v>10000</v>
      </c>
      <c r="ES404">
        <v>10000</v>
      </c>
      <c r="ET404">
        <v>10000</v>
      </c>
      <c r="EU404">
        <v>10000</v>
      </c>
      <c r="EV404">
        <v>10000</v>
      </c>
      <c r="EW404">
        <v>10000</v>
      </c>
      <c r="EX404">
        <v>10000</v>
      </c>
      <c r="EY404">
        <v>10000</v>
      </c>
      <c r="EZ404">
        <v>10000</v>
      </c>
      <c r="FA404">
        <v>10000</v>
      </c>
      <c r="FB404">
        <v>10000</v>
      </c>
      <c r="FC404">
        <v>10000</v>
      </c>
      <c r="FD404">
        <v>10000</v>
      </c>
      <c r="FE404">
        <v>10000</v>
      </c>
      <c r="FF404">
        <v>10000</v>
      </c>
      <c r="FG404">
        <v>10000</v>
      </c>
      <c r="FH404">
        <v>10000</v>
      </c>
      <c r="FI404">
        <v>10000</v>
      </c>
      <c r="FJ404">
        <v>10000</v>
      </c>
      <c r="FK404">
        <v>10000</v>
      </c>
      <c r="FL404">
        <v>10000</v>
      </c>
      <c r="FM404">
        <v>10000</v>
      </c>
      <c r="FN404">
        <v>10000</v>
      </c>
      <c r="FO404">
        <v>10000</v>
      </c>
      <c r="FP404">
        <v>10000</v>
      </c>
      <c r="FQ404">
        <v>10000</v>
      </c>
      <c r="FR404">
        <v>10000</v>
      </c>
      <c r="FS404">
        <v>10000</v>
      </c>
      <c r="FT404">
        <v>10000</v>
      </c>
      <c r="FU404">
        <v>10000</v>
      </c>
      <c r="FV404">
        <v>10000</v>
      </c>
      <c r="FW404">
        <v>10000</v>
      </c>
      <c r="FX404">
        <v>0</v>
      </c>
      <c r="FY404">
        <v>0</v>
      </c>
      <c r="FZ404">
        <v>0</v>
      </c>
      <c r="GA404">
        <v>0</v>
      </c>
      <c r="GB404">
        <v>0</v>
      </c>
      <c r="GC404">
        <v>0</v>
      </c>
      <c r="GD404">
        <v>0</v>
      </c>
      <c r="GE404">
        <v>0</v>
      </c>
      <c r="GF404">
        <v>0</v>
      </c>
      <c r="GG404">
        <v>0</v>
      </c>
      <c r="GH404">
        <v>0</v>
      </c>
      <c r="GI404">
        <v>0</v>
      </c>
      <c r="GJ404">
        <v>0</v>
      </c>
      <c r="GK404">
        <v>0</v>
      </c>
      <c r="GL404">
        <v>0</v>
      </c>
      <c r="GM404">
        <v>0</v>
      </c>
      <c r="GN404">
        <v>0</v>
      </c>
      <c r="GO404">
        <v>0</v>
      </c>
      <c r="GP404">
        <v>0</v>
      </c>
      <c r="GQ404">
        <v>0</v>
      </c>
      <c r="GR404">
        <v>0</v>
      </c>
      <c r="GS404">
        <v>0</v>
      </c>
      <c r="GT404">
        <v>0</v>
      </c>
      <c r="GU404">
        <v>0</v>
      </c>
      <c r="GV404">
        <v>0</v>
      </c>
      <c r="GW404">
        <v>0</v>
      </c>
      <c r="GX404">
        <v>0</v>
      </c>
      <c r="GY404">
        <v>0</v>
      </c>
      <c r="GZ404">
        <v>0</v>
      </c>
      <c r="HA404">
        <v>0</v>
      </c>
      <c r="HB404">
        <v>0</v>
      </c>
      <c r="HC404">
        <v>0</v>
      </c>
      <c r="HD404">
        <v>0</v>
      </c>
      <c r="HE404">
        <v>0</v>
      </c>
      <c r="HF404">
        <v>0</v>
      </c>
      <c r="HG404">
        <v>0</v>
      </c>
      <c r="HH404">
        <v>0</v>
      </c>
      <c r="HI404">
        <v>0</v>
      </c>
      <c r="HJ404">
        <v>0</v>
      </c>
      <c r="HK404">
        <v>0</v>
      </c>
      <c r="HL404">
        <v>0</v>
      </c>
      <c r="HM404">
        <v>0</v>
      </c>
      <c r="HN404">
        <v>0</v>
      </c>
      <c r="HO404">
        <v>0</v>
      </c>
      <c r="HP404">
        <v>0</v>
      </c>
      <c r="HQ404">
        <v>0</v>
      </c>
      <c r="HR404">
        <v>0</v>
      </c>
      <c r="HS404">
        <v>0</v>
      </c>
      <c r="HT404">
        <v>0</v>
      </c>
      <c r="HU404">
        <v>0</v>
      </c>
      <c r="HV404">
        <v>0</v>
      </c>
      <c r="HW404">
        <v>0</v>
      </c>
      <c r="HX404">
        <v>0</v>
      </c>
      <c r="HY404">
        <v>0</v>
      </c>
      <c r="HZ404">
        <v>0</v>
      </c>
      <c r="IA404">
        <v>0</v>
      </c>
      <c r="IB404">
        <v>0</v>
      </c>
      <c r="IC404">
        <v>0</v>
      </c>
      <c r="ID404">
        <v>0</v>
      </c>
      <c r="IE404">
        <v>0</v>
      </c>
      <c r="IF404">
        <v>0</v>
      </c>
      <c r="IG404">
        <v>0</v>
      </c>
      <c r="IH404">
        <v>0</v>
      </c>
      <c r="II404">
        <v>0</v>
      </c>
      <c r="IJ404">
        <v>0</v>
      </c>
      <c r="IK404">
        <v>0</v>
      </c>
    </row>
    <row r="405" spans="1:245" hidden="1">
      <c r="A405" s="340"/>
      <c r="B405" t="s">
        <v>1025</v>
      </c>
      <c r="F405">
        <v>2</v>
      </c>
      <c r="H405">
        <v>25</v>
      </c>
      <c r="J405" t="str">
        <f t="shared" si="18"/>
        <v>SDH300225</v>
      </c>
      <c r="K405">
        <v>280</v>
      </c>
      <c r="M405" s="340"/>
      <c r="N405" t="s">
        <v>1025</v>
      </c>
      <c r="O405">
        <v>2</v>
      </c>
      <c r="P405">
        <v>25</v>
      </c>
      <c r="Q405" s="183" t="str">
        <f t="shared" si="19"/>
        <v>SDH300225</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10000</v>
      </c>
      <c r="BK405">
        <v>0</v>
      </c>
      <c r="BL405">
        <v>0</v>
      </c>
      <c r="BM405">
        <v>0</v>
      </c>
      <c r="BN405">
        <v>0</v>
      </c>
      <c r="BO405">
        <v>0</v>
      </c>
      <c r="BP405">
        <v>0</v>
      </c>
      <c r="BQ405">
        <v>0</v>
      </c>
      <c r="BR405">
        <v>0</v>
      </c>
      <c r="BS405">
        <v>0</v>
      </c>
      <c r="BT405">
        <v>0</v>
      </c>
      <c r="BU405">
        <v>0</v>
      </c>
      <c r="BV405">
        <v>0</v>
      </c>
      <c r="BW405">
        <v>0</v>
      </c>
      <c r="BX405">
        <v>0</v>
      </c>
      <c r="BY405">
        <v>0</v>
      </c>
      <c r="BZ405">
        <v>0</v>
      </c>
      <c r="CA405">
        <v>0</v>
      </c>
      <c r="CB405">
        <v>0</v>
      </c>
      <c r="CC405">
        <v>0</v>
      </c>
      <c r="CD405">
        <v>0</v>
      </c>
      <c r="CE405">
        <v>0</v>
      </c>
      <c r="CF405">
        <v>0</v>
      </c>
      <c r="CG405">
        <v>0</v>
      </c>
      <c r="CH405">
        <v>0</v>
      </c>
      <c r="CI405">
        <v>0</v>
      </c>
      <c r="CJ405">
        <v>0</v>
      </c>
      <c r="CK405">
        <v>0</v>
      </c>
      <c r="CL405">
        <v>0</v>
      </c>
      <c r="CM405">
        <v>0</v>
      </c>
      <c r="CN405">
        <v>0</v>
      </c>
      <c r="CO405">
        <v>0</v>
      </c>
      <c r="CP405">
        <v>0</v>
      </c>
      <c r="CQ405">
        <v>0</v>
      </c>
      <c r="CR405">
        <v>0</v>
      </c>
      <c r="CS405">
        <v>0</v>
      </c>
      <c r="CT405">
        <v>0</v>
      </c>
      <c r="CU405">
        <v>0</v>
      </c>
      <c r="CV405">
        <v>0</v>
      </c>
      <c r="CW405">
        <v>0</v>
      </c>
      <c r="CX405">
        <v>0</v>
      </c>
      <c r="CY405">
        <v>0</v>
      </c>
      <c r="CZ405">
        <v>0</v>
      </c>
      <c r="DA405">
        <v>0</v>
      </c>
      <c r="DB405">
        <v>0</v>
      </c>
      <c r="DC405">
        <v>0</v>
      </c>
      <c r="DD405">
        <v>0</v>
      </c>
      <c r="DE405">
        <v>0</v>
      </c>
      <c r="DF405">
        <v>0</v>
      </c>
      <c r="DG405">
        <v>0</v>
      </c>
      <c r="DH405">
        <v>0</v>
      </c>
      <c r="DI405">
        <v>0</v>
      </c>
      <c r="DJ405">
        <v>0</v>
      </c>
      <c r="DK405">
        <v>0</v>
      </c>
      <c r="DL405">
        <v>0</v>
      </c>
      <c r="DM405">
        <v>0</v>
      </c>
      <c r="DN405">
        <v>0</v>
      </c>
      <c r="DO405">
        <v>0</v>
      </c>
      <c r="DP405">
        <v>0</v>
      </c>
      <c r="DQ405">
        <v>0</v>
      </c>
      <c r="DR405">
        <v>0</v>
      </c>
      <c r="DS405">
        <v>0</v>
      </c>
      <c r="DT405">
        <v>0</v>
      </c>
      <c r="DU405">
        <v>0</v>
      </c>
      <c r="DV405">
        <v>0</v>
      </c>
      <c r="DW405">
        <v>0</v>
      </c>
      <c r="DX405">
        <v>0</v>
      </c>
      <c r="DY405" s="131"/>
      <c r="DZ405" s="340"/>
      <c r="EA405" t="s">
        <v>1025</v>
      </c>
      <c r="EB405">
        <v>2</v>
      </c>
      <c r="EC405">
        <v>25</v>
      </c>
      <c r="ED405" s="183" t="str">
        <f t="shared" si="20"/>
        <v>SDH300225</v>
      </c>
      <c r="EE405">
        <v>10000</v>
      </c>
      <c r="EF405">
        <v>10000</v>
      </c>
      <c r="EG405">
        <v>10000</v>
      </c>
      <c r="EH405">
        <v>10000</v>
      </c>
      <c r="EI405">
        <v>10000</v>
      </c>
      <c r="EJ405">
        <v>10000</v>
      </c>
      <c r="EK405">
        <v>10000</v>
      </c>
      <c r="EL405">
        <v>10000</v>
      </c>
      <c r="EM405">
        <v>10000</v>
      </c>
      <c r="EN405">
        <v>10000</v>
      </c>
      <c r="EO405">
        <v>10000</v>
      </c>
      <c r="EP405">
        <v>10000</v>
      </c>
      <c r="EQ405">
        <v>10000</v>
      </c>
      <c r="ER405">
        <v>10000</v>
      </c>
      <c r="ES405">
        <v>10000</v>
      </c>
      <c r="ET405">
        <v>10000</v>
      </c>
      <c r="EU405">
        <v>10000</v>
      </c>
      <c r="EV405">
        <v>10000</v>
      </c>
      <c r="EW405">
        <v>10000</v>
      </c>
      <c r="EX405">
        <v>10000</v>
      </c>
      <c r="EY405">
        <v>10000</v>
      </c>
      <c r="EZ405">
        <v>10000</v>
      </c>
      <c r="FA405">
        <v>10000</v>
      </c>
      <c r="FB405">
        <v>10000</v>
      </c>
      <c r="FC405">
        <v>10000</v>
      </c>
      <c r="FD405">
        <v>10000</v>
      </c>
      <c r="FE405">
        <v>10000</v>
      </c>
      <c r="FF405">
        <v>10000</v>
      </c>
      <c r="FG405">
        <v>10000</v>
      </c>
      <c r="FH405">
        <v>10000</v>
      </c>
      <c r="FI405">
        <v>10000</v>
      </c>
      <c r="FJ405">
        <v>10000</v>
      </c>
      <c r="FK405">
        <v>10000</v>
      </c>
      <c r="FL405">
        <v>10000</v>
      </c>
      <c r="FM405">
        <v>10000</v>
      </c>
      <c r="FN405">
        <v>10000</v>
      </c>
      <c r="FO405">
        <v>10000</v>
      </c>
      <c r="FP405">
        <v>10000</v>
      </c>
      <c r="FQ405">
        <v>10000</v>
      </c>
      <c r="FR405">
        <v>10000</v>
      </c>
      <c r="FS405">
        <v>10000</v>
      </c>
      <c r="FT405">
        <v>10000</v>
      </c>
      <c r="FU405">
        <v>10000</v>
      </c>
      <c r="FV405">
        <v>10000</v>
      </c>
      <c r="FW405">
        <v>10000</v>
      </c>
      <c r="FX405">
        <v>0</v>
      </c>
      <c r="FY405">
        <v>0</v>
      </c>
      <c r="FZ405">
        <v>0</v>
      </c>
      <c r="GA405">
        <v>0</v>
      </c>
      <c r="GB405">
        <v>0</v>
      </c>
      <c r="GC405">
        <v>0</v>
      </c>
      <c r="GD405">
        <v>0</v>
      </c>
      <c r="GE405">
        <v>0</v>
      </c>
      <c r="GF405">
        <v>0</v>
      </c>
      <c r="GG405">
        <v>0</v>
      </c>
      <c r="GH405">
        <v>0</v>
      </c>
      <c r="GI405">
        <v>0</v>
      </c>
      <c r="GJ405">
        <v>0</v>
      </c>
      <c r="GK405">
        <v>0</v>
      </c>
      <c r="GL405">
        <v>0</v>
      </c>
      <c r="GM405">
        <v>0</v>
      </c>
      <c r="GN405">
        <v>0</v>
      </c>
      <c r="GO405">
        <v>0</v>
      </c>
      <c r="GP405">
        <v>0</v>
      </c>
      <c r="GQ405">
        <v>0</v>
      </c>
      <c r="GR405">
        <v>0</v>
      </c>
      <c r="GS405">
        <v>0</v>
      </c>
      <c r="GT405">
        <v>0</v>
      </c>
      <c r="GU405">
        <v>0</v>
      </c>
      <c r="GV405">
        <v>0</v>
      </c>
      <c r="GW405">
        <v>0</v>
      </c>
      <c r="GX405">
        <v>0</v>
      </c>
      <c r="GY405">
        <v>0</v>
      </c>
      <c r="GZ405">
        <v>0</v>
      </c>
      <c r="HA405">
        <v>0</v>
      </c>
      <c r="HB405">
        <v>0</v>
      </c>
      <c r="HC405">
        <v>0</v>
      </c>
      <c r="HD405">
        <v>0</v>
      </c>
      <c r="HE405">
        <v>0</v>
      </c>
      <c r="HF405">
        <v>0</v>
      </c>
      <c r="HG405">
        <v>0</v>
      </c>
      <c r="HH405">
        <v>0</v>
      </c>
      <c r="HI405">
        <v>0</v>
      </c>
      <c r="HJ405">
        <v>0</v>
      </c>
      <c r="HK405">
        <v>0</v>
      </c>
      <c r="HL405">
        <v>0</v>
      </c>
      <c r="HM405">
        <v>0</v>
      </c>
      <c r="HN405">
        <v>0</v>
      </c>
      <c r="HO405">
        <v>0</v>
      </c>
      <c r="HP405">
        <v>0</v>
      </c>
      <c r="HQ405">
        <v>0</v>
      </c>
      <c r="HR405">
        <v>0</v>
      </c>
      <c r="HS405">
        <v>0</v>
      </c>
      <c r="HT405">
        <v>0</v>
      </c>
      <c r="HU405">
        <v>0</v>
      </c>
      <c r="HV405">
        <v>0</v>
      </c>
      <c r="HW405">
        <v>0</v>
      </c>
      <c r="HX405">
        <v>0</v>
      </c>
      <c r="HY405">
        <v>0</v>
      </c>
      <c r="HZ405">
        <v>0</v>
      </c>
      <c r="IA405">
        <v>0</v>
      </c>
      <c r="IB405">
        <v>0</v>
      </c>
      <c r="IC405">
        <v>0</v>
      </c>
      <c r="ID405">
        <v>0</v>
      </c>
      <c r="IE405">
        <v>0</v>
      </c>
      <c r="IF405">
        <v>0</v>
      </c>
      <c r="IG405">
        <v>0</v>
      </c>
      <c r="IH405">
        <v>0</v>
      </c>
      <c r="II405">
        <v>0</v>
      </c>
      <c r="IJ405">
        <v>0</v>
      </c>
      <c r="IK405">
        <v>0</v>
      </c>
    </row>
    <row r="406" spans="1:245" hidden="1">
      <c r="A406" s="340"/>
      <c r="B406" t="s">
        <v>1025</v>
      </c>
      <c r="F406">
        <v>2</v>
      </c>
      <c r="H406">
        <v>26</v>
      </c>
      <c r="J406" t="str">
        <f t="shared" si="18"/>
        <v>SDH300226</v>
      </c>
      <c r="K406">
        <v>285</v>
      </c>
      <c r="M406" s="340"/>
      <c r="N406" t="s">
        <v>1025</v>
      </c>
      <c r="O406">
        <v>2</v>
      </c>
      <c r="P406">
        <v>26</v>
      </c>
      <c r="Q406" s="183" t="str">
        <f t="shared" si="19"/>
        <v>SDH300226</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10000</v>
      </c>
      <c r="BK406">
        <v>0</v>
      </c>
      <c r="BL406">
        <v>0</v>
      </c>
      <c r="BM406">
        <v>0</v>
      </c>
      <c r="BN406">
        <v>0</v>
      </c>
      <c r="BO406">
        <v>0</v>
      </c>
      <c r="BP406">
        <v>0</v>
      </c>
      <c r="BQ406">
        <v>0</v>
      </c>
      <c r="BR406">
        <v>0</v>
      </c>
      <c r="BS406">
        <v>0</v>
      </c>
      <c r="BT406">
        <v>0</v>
      </c>
      <c r="BU406">
        <v>0</v>
      </c>
      <c r="BV406">
        <v>0</v>
      </c>
      <c r="BW406">
        <v>0</v>
      </c>
      <c r="BX406">
        <v>0</v>
      </c>
      <c r="BY406">
        <v>0</v>
      </c>
      <c r="BZ406">
        <v>0</v>
      </c>
      <c r="CA406">
        <v>0</v>
      </c>
      <c r="CB406">
        <v>0</v>
      </c>
      <c r="CC406">
        <v>0</v>
      </c>
      <c r="CD406">
        <v>0</v>
      </c>
      <c r="CE406">
        <v>0</v>
      </c>
      <c r="CF406">
        <v>0</v>
      </c>
      <c r="CG406">
        <v>0</v>
      </c>
      <c r="CH406">
        <v>0</v>
      </c>
      <c r="CI406">
        <v>0</v>
      </c>
      <c r="CJ406">
        <v>0</v>
      </c>
      <c r="CK406">
        <v>0</v>
      </c>
      <c r="CL406">
        <v>0</v>
      </c>
      <c r="CM406">
        <v>0</v>
      </c>
      <c r="CN406">
        <v>0</v>
      </c>
      <c r="CO406">
        <v>0</v>
      </c>
      <c r="CP406">
        <v>0</v>
      </c>
      <c r="CQ406">
        <v>0</v>
      </c>
      <c r="CR406">
        <v>0</v>
      </c>
      <c r="CS406">
        <v>0</v>
      </c>
      <c r="CT406">
        <v>0</v>
      </c>
      <c r="CU406">
        <v>0</v>
      </c>
      <c r="CV406">
        <v>0</v>
      </c>
      <c r="CW406">
        <v>0</v>
      </c>
      <c r="CX406">
        <v>0</v>
      </c>
      <c r="CY406">
        <v>0</v>
      </c>
      <c r="CZ406">
        <v>0</v>
      </c>
      <c r="DA406">
        <v>0</v>
      </c>
      <c r="DB406">
        <v>0</v>
      </c>
      <c r="DC406">
        <v>0</v>
      </c>
      <c r="DD406">
        <v>0</v>
      </c>
      <c r="DE406">
        <v>0</v>
      </c>
      <c r="DF406">
        <v>0</v>
      </c>
      <c r="DG406">
        <v>0</v>
      </c>
      <c r="DH406">
        <v>0</v>
      </c>
      <c r="DI406">
        <v>0</v>
      </c>
      <c r="DJ406">
        <v>0</v>
      </c>
      <c r="DK406">
        <v>0</v>
      </c>
      <c r="DL406">
        <v>0</v>
      </c>
      <c r="DM406">
        <v>0</v>
      </c>
      <c r="DN406">
        <v>0</v>
      </c>
      <c r="DO406">
        <v>0</v>
      </c>
      <c r="DP406">
        <v>0</v>
      </c>
      <c r="DQ406">
        <v>0</v>
      </c>
      <c r="DR406">
        <v>0</v>
      </c>
      <c r="DS406">
        <v>0</v>
      </c>
      <c r="DT406">
        <v>0</v>
      </c>
      <c r="DU406">
        <v>0</v>
      </c>
      <c r="DV406">
        <v>0</v>
      </c>
      <c r="DW406">
        <v>0</v>
      </c>
      <c r="DX406">
        <v>0</v>
      </c>
      <c r="DY406" s="131"/>
      <c r="DZ406" s="340"/>
      <c r="EA406" t="s">
        <v>1025</v>
      </c>
      <c r="EB406">
        <v>2</v>
      </c>
      <c r="EC406">
        <v>26</v>
      </c>
      <c r="ED406" s="183" t="str">
        <f t="shared" si="20"/>
        <v>SDH300226</v>
      </c>
      <c r="EE406">
        <v>10000</v>
      </c>
      <c r="EF406">
        <v>10000</v>
      </c>
      <c r="EG406">
        <v>10000</v>
      </c>
      <c r="EH406">
        <v>10000</v>
      </c>
      <c r="EI406">
        <v>10000</v>
      </c>
      <c r="EJ406">
        <v>10000</v>
      </c>
      <c r="EK406">
        <v>10000</v>
      </c>
      <c r="EL406">
        <v>10000</v>
      </c>
      <c r="EM406">
        <v>10000</v>
      </c>
      <c r="EN406">
        <v>10000</v>
      </c>
      <c r="EO406">
        <v>10000</v>
      </c>
      <c r="EP406">
        <v>10000</v>
      </c>
      <c r="EQ406">
        <v>10000</v>
      </c>
      <c r="ER406">
        <v>10000</v>
      </c>
      <c r="ES406">
        <v>10000</v>
      </c>
      <c r="ET406">
        <v>10000</v>
      </c>
      <c r="EU406">
        <v>10000</v>
      </c>
      <c r="EV406">
        <v>10000</v>
      </c>
      <c r="EW406">
        <v>10000</v>
      </c>
      <c r="EX406">
        <v>10000</v>
      </c>
      <c r="EY406">
        <v>10000</v>
      </c>
      <c r="EZ406">
        <v>10000</v>
      </c>
      <c r="FA406">
        <v>10000</v>
      </c>
      <c r="FB406">
        <v>10000</v>
      </c>
      <c r="FC406">
        <v>10000</v>
      </c>
      <c r="FD406">
        <v>10000</v>
      </c>
      <c r="FE406">
        <v>10000</v>
      </c>
      <c r="FF406">
        <v>10000</v>
      </c>
      <c r="FG406">
        <v>10000</v>
      </c>
      <c r="FH406">
        <v>10000</v>
      </c>
      <c r="FI406">
        <v>10000</v>
      </c>
      <c r="FJ406">
        <v>10000</v>
      </c>
      <c r="FK406">
        <v>10000</v>
      </c>
      <c r="FL406">
        <v>10000</v>
      </c>
      <c r="FM406">
        <v>10000</v>
      </c>
      <c r="FN406">
        <v>10000</v>
      </c>
      <c r="FO406">
        <v>10000</v>
      </c>
      <c r="FP406">
        <v>10000</v>
      </c>
      <c r="FQ406">
        <v>10000</v>
      </c>
      <c r="FR406">
        <v>10000</v>
      </c>
      <c r="FS406">
        <v>10000</v>
      </c>
      <c r="FT406">
        <v>10000</v>
      </c>
      <c r="FU406">
        <v>10000</v>
      </c>
      <c r="FV406">
        <v>10000</v>
      </c>
      <c r="FW406">
        <v>10000</v>
      </c>
      <c r="FX406">
        <v>0</v>
      </c>
      <c r="FY406">
        <v>0</v>
      </c>
      <c r="FZ406">
        <v>0</v>
      </c>
      <c r="GA406">
        <v>0</v>
      </c>
      <c r="GB406">
        <v>0</v>
      </c>
      <c r="GC406">
        <v>0</v>
      </c>
      <c r="GD406">
        <v>0</v>
      </c>
      <c r="GE406">
        <v>0</v>
      </c>
      <c r="GF406">
        <v>0</v>
      </c>
      <c r="GG406">
        <v>0</v>
      </c>
      <c r="GH406">
        <v>0</v>
      </c>
      <c r="GI406">
        <v>0</v>
      </c>
      <c r="GJ406">
        <v>0</v>
      </c>
      <c r="GK406">
        <v>0</v>
      </c>
      <c r="GL406">
        <v>0</v>
      </c>
      <c r="GM406">
        <v>0</v>
      </c>
      <c r="GN406">
        <v>0</v>
      </c>
      <c r="GO406">
        <v>0</v>
      </c>
      <c r="GP406">
        <v>0</v>
      </c>
      <c r="GQ406">
        <v>0</v>
      </c>
      <c r="GR406">
        <v>0</v>
      </c>
      <c r="GS406">
        <v>0</v>
      </c>
      <c r="GT406">
        <v>0</v>
      </c>
      <c r="GU406">
        <v>0</v>
      </c>
      <c r="GV406">
        <v>0</v>
      </c>
      <c r="GW406">
        <v>0</v>
      </c>
      <c r="GX406">
        <v>0</v>
      </c>
      <c r="GY406">
        <v>0</v>
      </c>
      <c r="GZ406">
        <v>0</v>
      </c>
      <c r="HA406">
        <v>0</v>
      </c>
      <c r="HB406">
        <v>0</v>
      </c>
      <c r="HC406">
        <v>0</v>
      </c>
      <c r="HD406">
        <v>0</v>
      </c>
      <c r="HE406">
        <v>0</v>
      </c>
      <c r="HF406">
        <v>0</v>
      </c>
      <c r="HG406">
        <v>0</v>
      </c>
      <c r="HH406">
        <v>0</v>
      </c>
      <c r="HI406">
        <v>0</v>
      </c>
      <c r="HJ406">
        <v>0</v>
      </c>
      <c r="HK406">
        <v>0</v>
      </c>
      <c r="HL406">
        <v>0</v>
      </c>
      <c r="HM406">
        <v>0</v>
      </c>
      <c r="HN406">
        <v>0</v>
      </c>
      <c r="HO406">
        <v>0</v>
      </c>
      <c r="HP406">
        <v>0</v>
      </c>
      <c r="HQ406">
        <v>0</v>
      </c>
      <c r="HR406">
        <v>0</v>
      </c>
      <c r="HS406">
        <v>0</v>
      </c>
      <c r="HT406">
        <v>0</v>
      </c>
      <c r="HU406">
        <v>0</v>
      </c>
      <c r="HV406">
        <v>0</v>
      </c>
      <c r="HW406">
        <v>0</v>
      </c>
      <c r="HX406">
        <v>0</v>
      </c>
      <c r="HY406">
        <v>0</v>
      </c>
      <c r="HZ406">
        <v>0</v>
      </c>
      <c r="IA406">
        <v>0</v>
      </c>
      <c r="IB406">
        <v>0</v>
      </c>
      <c r="IC406">
        <v>0</v>
      </c>
      <c r="ID406">
        <v>0</v>
      </c>
      <c r="IE406">
        <v>0</v>
      </c>
      <c r="IF406">
        <v>0</v>
      </c>
      <c r="IG406">
        <v>0</v>
      </c>
      <c r="IH406">
        <v>0</v>
      </c>
      <c r="II406">
        <v>0</v>
      </c>
      <c r="IJ406">
        <v>0</v>
      </c>
      <c r="IK406">
        <v>0</v>
      </c>
    </row>
    <row r="407" spans="1:245" hidden="1">
      <c r="A407" s="340"/>
      <c r="B407" t="s">
        <v>1025</v>
      </c>
      <c r="F407">
        <v>2</v>
      </c>
      <c r="H407">
        <v>27</v>
      </c>
      <c r="J407" t="str">
        <f t="shared" si="18"/>
        <v>SDH300227</v>
      </c>
      <c r="K407">
        <v>285</v>
      </c>
      <c r="M407" s="340"/>
      <c r="N407" t="s">
        <v>1025</v>
      </c>
      <c r="O407">
        <v>2</v>
      </c>
      <c r="P407">
        <v>27</v>
      </c>
      <c r="Q407" s="183" t="str">
        <f t="shared" si="19"/>
        <v>SDH300227</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10000</v>
      </c>
      <c r="BK407">
        <v>0</v>
      </c>
      <c r="BL407">
        <v>0</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0</v>
      </c>
      <c r="CG407">
        <v>0</v>
      </c>
      <c r="CH407">
        <v>0</v>
      </c>
      <c r="CI407">
        <v>0</v>
      </c>
      <c r="CJ407">
        <v>0</v>
      </c>
      <c r="CK407">
        <v>0</v>
      </c>
      <c r="CL407">
        <v>0</v>
      </c>
      <c r="CM407">
        <v>0</v>
      </c>
      <c r="CN407">
        <v>0</v>
      </c>
      <c r="CO407">
        <v>0</v>
      </c>
      <c r="CP407">
        <v>0</v>
      </c>
      <c r="CQ407">
        <v>0</v>
      </c>
      <c r="CR407">
        <v>0</v>
      </c>
      <c r="CS407">
        <v>0</v>
      </c>
      <c r="CT407">
        <v>0</v>
      </c>
      <c r="CU407">
        <v>0</v>
      </c>
      <c r="CV407">
        <v>0</v>
      </c>
      <c r="CW407">
        <v>0</v>
      </c>
      <c r="CX407">
        <v>0</v>
      </c>
      <c r="CY407">
        <v>0</v>
      </c>
      <c r="CZ407">
        <v>0</v>
      </c>
      <c r="DA407">
        <v>0</v>
      </c>
      <c r="DB407">
        <v>0</v>
      </c>
      <c r="DC407">
        <v>0</v>
      </c>
      <c r="DD407">
        <v>0</v>
      </c>
      <c r="DE407">
        <v>0</v>
      </c>
      <c r="DF407">
        <v>0</v>
      </c>
      <c r="DG407">
        <v>0</v>
      </c>
      <c r="DH407">
        <v>0</v>
      </c>
      <c r="DI407">
        <v>0</v>
      </c>
      <c r="DJ407">
        <v>0</v>
      </c>
      <c r="DK407">
        <v>0</v>
      </c>
      <c r="DL407">
        <v>0</v>
      </c>
      <c r="DM407">
        <v>0</v>
      </c>
      <c r="DN407">
        <v>0</v>
      </c>
      <c r="DO407">
        <v>0</v>
      </c>
      <c r="DP407">
        <v>0</v>
      </c>
      <c r="DQ407">
        <v>0</v>
      </c>
      <c r="DR407">
        <v>0</v>
      </c>
      <c r="DS407">
        <v>0</v>
      </c>
      <c r="DT407">
        <v>0</v>
      </c>
      <c r="DU407">
        <v>0</v>
      </c>
      <c r="DV407">
        <v>0</v>
      </c>
      <c r="DW407">
        <v>0</v>
      </c>
      <c r="DX407">
        <v>0</v>
      </c>
      <c r="DY407" s="131"/>
      <c r="DZ407" s="340"/>
      <c r="EA407" t="s">
        <v>1025</v>
      </c>
      <c r="EB407">
        <v>2</v>
      </c>
      <c r="EC407">
        <v>27</v>
      </c>
      <c r="ED407" s="183" t="str">
        <f t="shared" si="20"/>
        <v>SDH300227</v>
      </c>
      <c r="EE407">
        <v>10000</v>
      </c>
      <c r="EF407">
        <v>10000</v>
      </c>
      <c r="EG407">
        <v>10000</v>
      </c>
      <c r="EH407">
        <v>10000</v>
      </c>
      <c r="EI407">
        <v>10000</v>
      </c>
      <c r="EJ407">
        <v>10000</v>
      </c>
      <c r="EK407">
        <v>10000</v>
      </c>
      <c r="EL407">
        <v>10000</v>
      </c>
      <c r="EM407">
        <v>10000</v>
      </c>
      <c r="EN407">
        <v>10000</v>
      </c>
      <c r="EO407">
        <v>10000</v>
      </c>
      <c r="EP407">
        <v>10000</v>
      </c>
      <c r="EQ407">
        <v>10000</v>
      </c>
      <c r="ER407">
        <v>10000</v>
      </c>
      <c r="ES407">
        <v>10000</v>
      </c>
      <c r="ET407">
        <v>10000</v>
      </c>
      <c r="EU407">
        <v>10000</v>
      </c>
      <c r="EV407">
        <v>10000</v>
      </c>
      <c r="EW407">
        <v>10000</v>
      </c>
      <c r="EX407">
        <v>10000</v>
      </c>
      <c r="EY407">
        <v>10000</v>
      </c>
      <c r="EZ407">
        <v>10000</v>
      </c>
      <c r="FA407">
        <v>10000</v>
      </c>
      <c r="FB407">
        <v>10000</v>
      </c>
      <c r="FC407">
        <v>10000</v>
      </c>
      <c r="FD407">
        <v>10000</v>
      </c>
      <c r="FE407">
        <v>10000</v>
      </c>
      <c r="FF407">
        <v>10000</v>
      </c>
      <c r="FG407">
        <v>10000</v>
      </c>
      <c r="FH407">
        <v>10000</v>
      </c>
      <c r="FI407">
        <v>10000</v>
      </c>
      <c r="FJ407">
        <v>10000</v>
      </c>
      <c r="FK407">
        <v>10000</v>
      </c>
      <c r="FL407">
        <v>10000</v>
      </c>
      <c r="FM407">
        <v>10000</v>
      </c>
      <c r="FN407">
        <v>10000</v>
      </c>
      <c r="FO407">
        <v>10000</v>
      </c>
      <c r="FP407">
        <v>10000</v>
      </c>
      <c r="FQ407">
        <v>10000</v>
      </c>
      <c r="FR407">
        <v>10000</v>
      </c>
      <c r="FS407">
        <v>10000</v>
      </c>
      <c r="FT407">
        <v>10000</v>
      </c>
      <c r="FU407">
        <v>10000</v>
      </c>
      <c r="FV407">
        <v>10000</v>
      </c>
      <c r="FW407">
        <v>10000</v>
      </c>
      <c r="FX407">
        <v>0</v>
      </c>
      <c r="FY407">
        <v>0</v>
      </c>
      <c r="FZ407">
        <v>0</v>
      </c>
      <c r="GA407">
        <v>0</v>
      </c>
      <c r="GB407">
        <v>0</v>
      </c>
      <c r="GC407">
        <v>0</v>
      </c>
      <c r="GD407">
        <v>0</v>
      </c>
      <c r="GE407">
        <v>0</v>
      </c>
      <c r="GF407">
        <v>0</v>
      </c>
      <c r="GG407">
        <v>0</v>
      </c>
      <c r="GH407">
        <v>0</v>
      </c>
      <c r="GI407">
        <v>0</v>
      </c>
      <c r="GJ407">
        <v>0</v>
      </c>
      <c r="GK407">
        <v>0</v>
      </c>
      <c r="GL407">
        <v>0</v>
      </c>
      <c r="GM407">
        <v>0</v>
      </c>
      <c r="GN407">
        <v>0</v>
      </c>
      <c r="GO407">
        <v>0</v>
      </c>
      <c r="GP407">
        <v>0</v>
      </c>
      <c r="GQ407">
        <v>0</v>
      </c>
      <c r="GR407">
        <v>0</v>
      </c>
      <c r="GS407">
        <v>0</v>
      </c>
      <c r="GT407">
        <v>0</v>
      </c>
      <c r="GU407">
        <v>0</v>
      </c>
      <c r="GV407">
        <v>0</v>
      </c>
      <c r="GW407">
        <v>0</v>
      </c>
      <c r="GX407">
        <v>0</v>
      </c>
      <c r="GY407">
        <v>0</v>
      </c>
      <c r="GZ407">
        <v>0</v>
      </c>
      <c r="HA407">
        <v>0</v>
      </c>
      <c r="HB407">
        <v>0</v>
      </c>
      <c r="HC407">
        <v>0</v>
      </c>
      <c r="HD407">
        <v>0</v>
      </c>
      <c r="HE407">
        <v>0</v>
      </c>
      <c r="HF407">
        <v>0</v>
      </c>
      <c r="HG407">
        <v>0</v>
      </c>
      <c r="HH407">
        <v>0</v>
      </c>
      <c r="HI407">
        <v>0</v>
      </c>
      <c r="HJ407">
        <v>0</v>
      </c>
      <c r="HK407">
        <v>0</v>
      </c>
      <c r="HL407">
        <v>0</v>
      </c>
      <c r="HM407">
        <v>0</v>
      </c>
      <c r="HN407">
        <v>0</v>
      </c>
      <c r="HO407">
        <v>0</v>
      </c>
      <c r="HP407">
        <v>0</v>
      </c>
      <c r="HQ407">
        <v>0</v>
      </c>
      <c r="HR407">
        <v>0</v>
      </c>
      <c r="HS407">
        <v>0</v>
      </c>
      <c r="HT407">
        <v>0</v>
      </c>
      <c r="HU407">
        <v>0</v>
      </c>
      <c r="HV407">
        <v>0</v>
      </c>
      <c r="HW407">
        <v>0</v>
      </c>
      <c r="HX407">
        <v>0</v>
      </c>
      <c r="HY407">
        <v>0</v>
      </c>
      <c r="HZ407">
        <v>0</v>
      </c>
      <c r="IA407">
        <v>0</v>
      </c>
      <c r="IB407">
        <v>0</v>
      </c>
      <c r="IC407">
        <v>0</v>
      </c>
      <c r="ID407">
        <v>0</v>
      </c>
      <c r="IE407">
        <v>0</v>
      </c>
      <c r="IF407">
        <v>0</v>
      </c>
      <c r="IG407">
        <v>0</v>
      </c>
      <c r="IH407">
        <v>0</v>
      </c>
      <c r="II407">
        <v>0</v>
      </c>
      <c r="IJ407">
        <v>0</v>
      </c>
      <c r="IK407">
        <v>0</v>
      </c>
    </row>
    <row r="408" spans="1:245" hidden="1">
      <c r="A408" s="340"/>
      <c r="B408" t="s">
        <v>1025</v>
      </c>
      <c r="F408">
        <v>2</v>
      </c>
      <c r="H408">
        <v>28</v>
      </c>
      <c r="J408" t="str">
        <f t="shared" si="18"/>
        <v>SDH300228</v>
      </c>
      <c r="K408">
        <v>295</v>
      </c>
      <c r="M408" s="340"/>
      <c r="N408" t="s">
        <v>1025</v>
      </c>
      <c r="O408">
        <v>2</v>
      </c>
      <c r="P408">
        <v>28</v>
      </c>
      <c r="Q408" s="183" t="str">
        <f t="shared" si="19"/>
        <v>SDH300228</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10000</v>
      </c>
      <c r="BK408">
        <v>0</v>
      </c>
      <c r="BL408">
        <v>0</v>
      </c>
      <c r="BM408">
        <v>0</v>
      </c>
      <c r="BN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v>
      </c>
      <c r="CY408">
        <v>0</v>
      </c>
      <c r="CZ408">
        <v>0</v>
      </c>
      <c r="DA408">
        <v>0</v>
      </c>
      <c r="DB408">
        <v>0</v>
      </c>
      <c r="DC408">
        <v>0</v>
      </c>
      <c r="DD408">
        <v>0</v>
      </c>
      <c r="DE408">
        <v>0</v>
      </c>
      <c r="DF408">
        <v>0</v>
      </c>
      <c r="DG408">
        <v>0</v>
      </c>
      <c r="DH408">
        <v>0</v>
      </c>
      <c r="DI408">
        <v>0</v>
      </c>
      <c r="DJ408">
        <v>0</v>
      </c>
      <c r="DK408">
        <v>0</v>
      </c>
      <c r="DL408">
        <v>0</v>
      </c>
      <c r="DM408">
        <v>0</v>
      </c>
      <c r="DN408">
        <v>0</v>
      </c>
      <c r="DO408">
        <v>0</v>
      </c>
      <c r="DP408">
        <v>0</v>
      </c>
      <c r="DQ408">
        <v>0</v>
      </c>
      <c r="DR408">
        <v>0</v>
      </c>
      <c r="DS408">
        <v>0</v>
      </c>
      <c r="DT408">
        <v>0</v>
      </c>
      <c r="DU408">
        <v>0</v>
      </c>
      <c r="DV408">
        <v>0</v>
      </c>
      <c r="DW408">
        <v>0</v>
      </c>
      <c r="DX408">
        <v>0</v>
      </c>
      <c r="DY408" s="131"/>
      <c r="DZ408" s="340"/>
      <c r="EA408" t="s">
        <v>1025</v>
      </c>
      <c r="EB408">
        <v>2</v>
      </c>
      <c r="EC408">
        <v>28</v>
      </c>
      <c r="ED408" s="183" t="str">
        <f t="shared" si="20"/>
        <v>SDH300228</v>
      </c>
      <c r="EE408">
        <v>10000</v>
      </c>
      <c r="EF408">
        <v>10000</v>
      </c>
      <c r="EG408">
        <v>10000</v>
      </c>
      <c r="EH408">
        <v>10000</v>
      </c>
      <c r="EI408">
        <v>10000</v>
      </c>
      <c r="EJ408">
        <v>10000</v>
      </c>
      <c r="EK408">
        <v>10000</v>
      </c>
      <c r="EL408">
        <v>10000</v>
      </c>
      <c r="EM408">
        <v>10000</v>
      </c>
      <c r="EN408">
        <v>10000</v>
      </c>
      <c r="EO408">
        <v>10000</v>
      </c>
      <c r="EP408">
        <v>10000</v>
      </c>
      <c r="EQ408">
        <v>10000</v>
      </c>
      <c r="ER408">
        <v>10000</v>
      </c>
      <c r="ES408">
        <v>10000</v>
      </c>
      <c r="ET408">
        <v>10000</v>
      </c>
      <c r="EU408">
        <v>10000</v>
      </c>
      <c r="EV408">
        <v>10000</v>
      </c>
      <c r="EW408">
        <v>10000</v>
      </c>
      <c r="EX408">
        <v>10000</v>
      </c>
      <c r="EY408">
        <v>10000</v>
      </c>
      <c r="EZ408">
        <v>10000</v>
      </c>
      <c r="FA408">
        <v>10000</v>
      </c>
      <c r="FB408">
        <v>10000</v>
      </c>
      <c r="FC408">
        <v>10000</v>
      </c>
      <c r="FD408">
        <v>10000</v>
      </c>
      <c r="FE408">
        <v>10000</v>
      </c>
      <c r="FF408">
        <v>10000</v>
      </c>
      <c r="FG408">
        <v>10000</v>
      </c>
      <c r="FH408">
        <v>10000</v>
      </c>
      <c r="FI408">
        <v>10000</v>
      </c>
      <c r="FJ408">
        <v>10000</v>
      </c>
      <c r="FK408">
        <v>10000</v>
      </c>
      <c r="FL408">
        <v>10000</v>
      </c>
      <c r="FM408">
        <v>10000</v>
      </c>
      <c r="FN408">
        <v>10000</v>
      </c>
      <c r="FO408">
        <v>10000</v>
      </c>
      <c r="FP408">
        <v>10000</v>
      </c>
      <c r="FQ408">
        <v>10000</v>
      </c>
      <c r="FR408">
        <v>10000</v>
      </c>
      <c r="FS408">
        <v>10000</v>
      </c>
      <c r="FT408">
        <v>10000</v>
      </c>
      <c r="FU408">
        <v>10000</v>
      </c>
      <c r="FV408">
        <v>10000</v>
      </c>
      <c r="FW408">
        <v>10000</v>
      </c>
      <c r="FX408">
        <v>0</v>
      </c>
      <c r="FY408">
        <v>0</v>
      </c>
      <c r="FZ408">
        <v>0</v>
      </c>
      <c r="GA408">
        <v>0</v>
      </c>
      <c r="GB408">
        <v>0</v>
      </c>
      <c r="GC408">
        <v>0</v>
      </c>
      <c r="GD408">
        <v>0</v>
      </c>
      <c r="GE408">
        <v>0</v>
      </c>
      <c r="GF408">
        <v>0</v>
      </c>
      <c r="GG408">
        <v>0</v>
      </c>
      <c r="GH408">
        <v>0</v>
      </c>
      <c r="GI408">
        <v>0</v>
      </c>
      <c r="GJ408">
        <v>0</v>
      </c>
      <c r="GK408">
        <v>0</v>
      </c>
      <c r="GL408">
        <v>0</v>
      </c>
      <c r="GM408">
        <v>0</v>
      </c>
      <c r="GN408">
        <v>0</v>
      </c>
      <c r="GO408">
        <v>0</v>
      </c>
      <c r="GP408">
        <v>0</v>
      </c>
      <c r="GQ408">
        <v>0</v>
      </c>
      <c r="GR408">
        <v>0</v>
      </c>
      <c r="GS408">
        <v>0</v>
      </c>
      <c r="GT408">
        <v>0</v>
      </c>
      <c r="GU408">
        <v>0</v>
      </c>
      <c r="GV408">
        <v>0</v>
      </c>
      <c r="GW408">
        <v>0</v>
      </c>
      <c r="GX408">
        <v>0</v>
      </c>
      <c r="GY408">
        <v>0</v>
      </c>
      <c r="GZ408">
        <v>0</v>
      </c>
      <c r="HA408">
        <v>0</v>
      </c>
      <c r="HB408">
        <v>0</v>
      </c>
      <c r="HC408">
        <v>0</v>
      </c>
      <c r="HD408">
        <v>0</v>
      </c>
      <c r="HE408">
        <v>0</v>
      </c>
      <c r="HF408">
        <v>0</v>
      </c>
      <c r="HG408">
        <v>0</v>
      </c>
      <c r="HH408">
        <v>0</v>
      </c>
      <c r="HI408">
        <v>0</v>
      </c>
      <c r="HJ408">
        <v>0</v>
      </c>
      <c r="HK408">
        <v>0</v>
      </c>
      <c r="HL408">
        <v>0</v>
      </c>
      <c r="HM408">
        <v>0</v>
      </c>
      <c r="HN408">
        <v>0</v>
      </c>
      <c r="HO408">
        <v>0</v>
      </c>
      <c r="HP408">
        <v>0</v>
      </c>
      <c r="HQ408">
        <v>0</v>
      </c>
      <c r="HR408">
        <v>0</v>
      </c>
      <c r="HS408">
        <v>0</v>
      </c>
      <c r="HT408">
        <v>0</v>
      </c>
      <c r="HU408">
        <v>0</v>
      </c>
      <c r="HV408">
        <v>0</v>
      </c>
      <c r="HW408">
        <v>0</v>
      </c>
      <c r="HX408">
        <v>0</v>
      </c>
      <c r="HY408">
        <v>0</v>
      </c>
      <c r="HZ408">
        <v>0</v>
      </c>
      <c r="IA408">
        <v>0</v>
      </c>
      <c r="IB408">
        <v>0</v>
      </c>
      <c r="IC408">
        <v>0</v>
      </c>
      <c r="ID408">
        <v>0</v>
      </c>
      <c r="IE408">
        <v>0</v>
      </c>
      <c r="IF408">
        <v>0</v>
      </c>
      <c r="IG408">
        <v>0</v>
      </c>
      <c r="IH408">
        <v>0</v>
      </c>
      <c r="II408">
        <v>0</v>
      </c>
      <c r="IJ408">
        <v>0</v>
      </c>
      <c r="IK408">
        <v>0</v>
      </c>
    </row>
    <row r="409" spans="1:245" hidden="1">
      <c r="A409" s="340"/>
      <c r="B409" t="s">
        <v>1025</v>
      </c>
      <c r="F409">
        <v>2</v>
      </c>
      <c r="H409">
        <v>29</v>
      </c>
      <c r="J409" t="str">
        <f t="shared" si="18"/>
        <v>SDH300229</v>
      </c>
      <c r="K409">
        <v>300</v>
      </c>
      <c r="M409" s="340"/>
      <c r="N409" t="s">
        <v>1025</v>
      </c>
      <c r="O409">
        <v>2</v>
      </c>
      <c r="P409">
        <v>29</v>
      </c>
      <c r="Q409" s="183" t="str">
        <f t="shared" si="19"/>
        <v>SDH300229</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10000</v>
      </c>
      <c r="BK409">
        <v>0</v>
      </c>
      <c r="BL409">
        <v>0</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0</v>
      </c>
      <c r="CS409">
        <v>0</v>
      </c>
      <c r="CT409">
        <v>0</v>
      </c>
      <c r="CU409">
        <v>0</v>
      </c>
      <c r="CV409">
        <v>0</v>
      </c>
      <c r="CW409">
        <v>0</v>
      </c>
      <c r="CX409">
        <v>0</v>
      </c>
      <c r="CY409">
        <v>0</v>
      </c>
      <c r="CZ409">
        <v>0</v>
      </c>
      <c r="DA409">
        <v>0</v>
      </c>
      <c r="DB409">
        <v>0</v>
      </c>
      <c r="DC409">
        <v>0</v>
      </c>
      <c r="DD409">
        <v>0</v>
      </c>
      <c r="DE409">
        <v>0</v>
      </c>
      <c r="DF409">
        <v>0</v>
      </c>
      <c r="DG409">
        <v>0</v>
      </c>
      <c r="DH409">
        <v>0</v>
      </c>
      <c r="DI409">
        <v>0</v>
      </c>
      <c r="DJ409">
        <v>0</v>
      </c>
      <c r="DK409">
        <v>0</v>
      </c>
      <c r="DL409">
        <v>0</v>
      </c>
      <c r="DM409">
        <v>0</v>
      </c>
      <c r="DN409">
        <v>0</v>
      </c>
      <c r="DO409">
        <v>0</v>
      </c>
      <c r="DP409">
        <v>0</v>
      </c>
      <c r="DQ409">
        <v>0</v>
      </c>
      <c r="DR409">
        <v>0</v>
      </c>
      <c r="DS409">
        <v>0</v>
      </c>
      <c r="DT409">
        <v>0</v>
      </c>
      <c r="DU409">
        <v>0</v>
      </c>
      <c r="DV409">
        <v>0</v>
      </c>
      <c r="DW409">
        <v>0</v>
      </c>
      <c r="DX409">
        <v>0</v>
      </c>
      <c r="DY409" s="131"/>
      <c r="DZ409" s="340"/>
      <c r="EA409" t="s">
        <v>1025</v>
      </c>
      <c r="EB409">
        <v>2</v>
      </c>
      <c r="EC409">
        <v>29</v>
      </c>
      <c r="ED409" s="183" t="str">
        <f t="shared" si="20"/>
        <v>SDH300229</v>
      </c>
      <c r="EE409">
        <v>10000</v>
      </c>
      <c r="EF409">
        <v>10000</v>
      </c>
      <c r="EG409">
        <v>10000</v>
      </c>
      <c r="EH409">
        <v>10000</v>
      </c>
      <c r="EI409">
        <v>10000</v>
      </c>
      <c r="EJ409">
        <v>10000</v>
      </c>
      <c r="EK409">
        <v>10000</v>
      </c>
      <c r="EL409">
        <v>10000</v>
      </c>
      <c r="EM409">
        <v>10000</v>
      </c>
      <c r="EN409">
        <v>10000</v>
      </c>
      <c r="EO409">
        <v>10000</v>
      </c>
      <c r="EP409">
        <v>10000</v>
      </c>
      <c r="EQ409">
        <v>10000</v>
      </c>
      <c r="ER409">
        <v>10000</v>
      </c>
      <c r="ES409">
        <v>10000</v>
      </c>
      <c r="ET409">
        <v>10000</v>
      </c>
      <c r="EU409">
        <v>10000</v>
      </c>
      <c r="EV409">
        <v>10000</v>
      </c>
      <c r="EW409">
        <v>10000</v>
      </c>
      <c r="EX409">
        <v>10000</v>
      </c>
      <c r="EY409">
        <v>10000</v>
      </c>
      <c r="EZ409">
        <v>10000</v>
      </c>
      <c r="FA409">
        <v>10000</v>
      </c>
      <c r="FB409">
        <v>10000</v>
      </c>
      <c r="FC409">
        <v>10000</v>
      </c>
      <c r="FD409">
        <v>10000</v>
      </c>
      <c r="FE409">
        <v>10000</v>
      </c>
      <c r="FF409">
        <v>10000</v>
      </c>
      <c r="FG409">
        <v>10000</v>
      </c>
      <c r="FH409">
        <v>10000</v>
      </c>
      <c r="FI409">
        <v>10000</v>
      </c>
      <c r="FJ409">
        <v>10000</v>
      </c>
      <c r="FK409">
        <v>10000</v>
      </c>
      <c r="FL409">
        <v>10000</v>
      </c>
      <c r="FM409">
        <v>10000</v>
      </c>
      <c r="FN409">
        <v>10000</v>
      </c>
      <c r="FO409">
        <v>10000</v>
      </c>
      <c r="FP409">
        <v>10000</v>
      </c>
      <c r="FQ409">
        <v>10000</v>
      </c>
      <c r="FR409">
        <v>10000</v>
      </c>
      <c r="FS409">
        <v>10000</v>
      </c>
      <c r="FT409">
        <v>10000</v>
      </c>
      <c r="FU409">
        <v>10000</v>
      </c>
      <c r="FV409">
        <v>10000</v>
      </c>
      <c r="FW409">
        <v>10000</v>
      </c>
      <c r="FX409">
        <v>0</v>
      </c>
      <c r="FY409">
        <v>0</v>
      </c>
      <c r="FZ409">
        <v>0</v>
      </c>
      <c r="GA409">
        <v>0</v>
      </c>
      <c r="GB409">
        <v>0</v>
      </c>
      <c r="GC409">
        <v>0</v>
      </c>
      <c r="GD409">
        <v>0</v>
      </c>
      <c r="GE409">
        <v>0</v>
      </c>
      <c r="GF409">
        <v>0</v>
      </c>
      <c r="GG409">
        <v>0</v>
      </c>
      <c r="GH409">
        <v>0</v>
      </c>
      <c r="GI409">
        <v>0</v>
      </c>
      <c r="GJ409">
        <v>0</v>
      </c>
      <c r="GK409">
        <v>0</v>
      </c>
      <c r="GL409">
        <v>0</v>
      </c>
      <c r="GM409">
        <v>0</v>
      </c>
      <c r="GN409">
        <v>0</v>
      </c>
      <c r="GO409">
        <v>0</v>
      </c>
      <c r="GP409">
        <v>0</v>
      </c>
      <c r="GQ409">
        <v>0</v>
      </c>
      <c r="GR409">
        <v>0</v>
      </c>
      <c r="GS409">
        <v>0</v>
      </c>
      <c r="GT409">
        <v>0</v>
      </c>
      <c r="GU409">
        <v>0</v>
      </c>
      <c r="GV409">
        <v>0</v>
      </c>
      <c r="GW409">
        <v>0</v>
      </c>
      <c r="GX409">
        <v>0</v>
      </c>
      <c r="GY409">
        <v>0</v>
      </c>
      <c r="GZ409">
        <v>0</v>
      </c>
      <c r="HA409">
        <v>0</v>
      </c>
      <c r="HB409">
        <v>0</v>
      </c>
      <c r="HC409">
        <v>0</v>
      </c>
      <c r="HD409">
        <v>0</v>
      </c>
      <c r="HE409">
        <v>0</v>
      </c>
      <c r="HF409">
        <v>0</v>
      </c>
      <c r="HG409">
        <v>0</v>
      </c>
      <c r="HH409">
        <v>0</v>
      </c>
      <c r="HI409">
        <v>0</v>
      </c>
      <c r="HJ409">
        <v>0</v>
      </c>
      <c r="HK409">
        <v>0</v>
      </c>
      <c r="HL409">
        <v>0</v>
      </c>
      <c r="HM409">
        <v>0</v>
      </c>
      <c r="HN409">
        <v>0</v>
      </c>
      <c r="HO409">
        <v>0</v>
      </c>
      <c r="HP409">
        <v>0</v>
      </c>
      <c r="HQ409">
        <v>0</v>
      </c>
      <c r="HR409">
        <v>0</v>
      </c>
      <c r="HS409">
        <v>0</v>
      </c>
      <c r="HT409">
        <v>0</v>
      </c>
      <c r="HU409">
        <v>0</v>
      </c>
      <c r="HV409">
        <v>0</v>
      </c>
      <c r="HW409">
        <v>0</v>
      </c>
      <c r="HX409">
        <v>0</v>
      </c>
      <c r="HY409">
        <v>0</v>
      </c>
      <c r="HZ409">
        <v>0</v>
      </c>
      <c r="IA409">
        <v>0</v>
      </c>
      <c r="IB409">
        <v>0</v>
      </c>
      <c r="IC409">
        <v>0</v>
      </c>
      <c r="ID409">
        <v>0</v>
      </c>
      <c r="IE409">
        <v>0</v>
      </c>
      <c r="IF409">
        <v>0</v>
      </c>
      <c r="IG409">
        <v>0</v>
      </c>
      <c r="IH409">
        <v>0</v>
      </c>
      <c r="II409">
        <v>0</v>
      </c>
      <c r="IJ409">
        <v>0</v>
      </c>
      <c r="IK409">
        <v>0</v>
      </c>
    </row>
    <row r="410" spans="1:245" hidden="1">
      <c r="A410" s="340"/>
      <c r="B410" t="s">
        <v>1025</v>
      </c>
      <c r="F410">
        <v>2</v>
      </c>
      <c r="H410">
        <v>30</v>
      </c>
      <c r="J410" t="str">
        <f t="shared" si="18"/>
        <v>SDH300230</v>
      </c>
      <c r="K410">
        <v>305</v>
      </c>
      <c r="M410" s="340"/>
      <c r="N410" t="s">
        <v>1025</v>
      </c>
      <c r="O410">
        <v>2</v>
      </c>
      <c r="P410">
        <v>30</v>
      </c>
      <c r="Q410" s="183" t="str">
        <f t="shared" si="19"/>
        <v>SDH300230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10000</v>
      </c>
      <c r="BK410">
        <v>0</v>
      </c>
      <c r="BL410">
        <v>0</v>
      </c>
      <c r="BM410">
        <v>0</v>
      </c>
      <c r="BN410">
        <v>0</v>
      </c>
      <c r="BO410">
        <v>0</v>
      </c>
      <c r="BP410">
        <v>0</v>
      </c>
      <c r="BQ410">
        <v>0</v>
      </c>
      <c r="BR410">
        <v>0</v>
      </c>
      <c r="BS410">
        <v>0</v>
      </c>
      <c r="BT410">
        <v>0</v>
      </c>
      <c r="BU410">
        <v>0</v>
      </c>
      <c r="BV410">
        <v>0</v>
      </c>
      <c r="BW410">
        <v>0</v>
      </c>
      <c r="BX410">
        <v>0</v>
      </c>
      <c r="BY410">
        <v>0</v>
      </c>
      <c r="BZ410">
        <v>0</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0</v>
      </c>
      <c r="CU410">
        <v>0</v>
      </c>
      <c r="CV410">
        <v>0</v>
      </c>
      <c r="CW410">
        <v>0</v>
      </c>
      <c r="CX410">
        <v>0</v>
      </c>
      <c r="CY410">
        <v>0</v>
      </c>
      <c r="CZ410">
        <v>0</v>
      </c>
      <c r="DA410">
        <v>0</v>
      </c>
      <c r="DB410">
        <v>0</v>
      </c>
      <c r="DC410">
        <v>0</v>
      </c>
      <c r="DD410">
        <v>0</v>
      </c>
      <c r="DE410">
        <v>0</v>
      </c>
      <c r="DF410">
        <v>0</v>
      </c>
      <c r="DG410">
        <v>0</v>
      </c>
      <c r="DH410">
        <v>0</v>
      </c>
      <c r="DI410">
        <v>0</v>
      </c>
      <c r="DJ410">
        <v>0</v>
      </c>
      <c r="DK410">
        <v>0</v>
      </c>
      <c r="DL410">
        <v>0</v>
      </c>
      <c r="DM410">
        <v>0</v>
      </c>
      <c r="DN410">
        <v>0</v>
      </c>
      <c r="DO410">
        <v>0</v>
      </c>
      <c r="DP410">
        <v>0</v>
      </c>
      <c r="DQ410">
        <v>0</v>
      </c>
      <c r="DR410">
        <v>0</v>
      </c>
      <c r="DS410">
        <v>0</v>
      </c>
      <c r="DT410">
        <v>0</v>
      </c>
      <c r="DU410">
        <v>0</v>
      </c>
      <c r="DV410">
        <v>0</v>
      </c>
      <c r="DW410">
        <v>0</v>
      </c>
      <c r="DX410">
        <v>0</v>
      </c>
      <c r="DY410" s="131"/>
      <c r="DZ410" s="340"/>
      <c r="EA410" t="s">
        <v>1025</v>
      </c>
      <c r="EB410">
        <v>2</v>
      </c>
      <c r="EC410">
        <v>30</v>
      </c>
      <c r="ED410" s="183" t="str">
        <f t="shared" si="20"/>
        <v>SDH300230</v>
      </c>
      <c r="EE410">
        <v>10000</v>
      </c>
      <c r="EF410">
        <v>10000</v>
      </c>
      <c r="EG410">
        <v>10000</v>
      </c>
      <c r="EH410">
        <v>10000</v>
      </c>
      <c r="EI410">
        <v>10000</v>
      </c>
      <c r="EJ410">
        <v>10000</v>
      </c>
      <c r="EK410">
        <v>10000</v>
      </c>
      <c r="EL410">
        <v>10000</v>
      </c>
      <c r="EM410">
        <v>10000</v>
      </c>
      <c r="EN410">
        <v>10000</v>
      </c>
      <c r="EO410">
        <v>10000</v>
      </c>
      <c r="EP410">
        <v>10000</v>
      </c>
      <c r="EQ410">
        <v>10000</v>
      </c>
      <c r="ER410">
        <v>10000</v>
      </c>
      <c r="ES410">
        <v>10000</v>
      </c>
      <c r="ET410">
        <v>10000</v>
      </c>
      <c r="EU410">
        <v>10000</v>
      </c>
      <c r="EV410">
        <v>10000</v>
      </c>
      <c r="EW410">
        <v>10000</v>
      </c>
      <c r="EX410">
        <v>10000</v>
      </c>
      <c r="EY410">
        <v>10000</v>
      </c>
      <c r="EZ410">
        <v>10000</v>
      </c>
      <c r="FA410">
        <v>10000</v>
      </c>
      <c r="FB410">
        <v>10000</v>
      </c>
      <c r="FC410">
        <v>10000</v>
      </c>
      <c r="FD410">
        <v>10000</v>
      </c>
      <c r="FE410">
        <v>10000</v>
      </c>
      <c r="FF410">
        <v>10000</v>
      </c>
      <c r="FG410">
        <v>10000</v>
      </c>
      <c r="FH410">
        <v>10000</v>
      </c>
      <c r="FI410">
        <v>10000</v>
      </c>
      <c r="FJ410">
        <v>10000</v>
      </c>
      <c r="FK410">
        <v>10000</v>
      </c>
      <c r="FL410">
        <v>10000</v>
      </c>
      <c r="FM410">
        <v>10000</v>
      </c>
      <c r="FN410">
        <v>10000</v>
      </c>
      <c r="FO410">
        <v>10000</v>
      </c>
      <c r="FP410">
        <v>10000</v>
      </c>
      <c r="FQ410">
        <v>10000</v>
      </c>
      <c r="FR410">
        <v>10000</v>
      </c>
      <c r="FS410">
        <v>10000</v>
      </c>
      <c r="FT410">
        <v>10000</v>
      </c>
      <c r="FU410">
        <v>10000</v>
      </c>
      <c r="FV410">
        <v>10000</v>
      </c>
      <c r="FW410">
        <v>10000</v>
      </c>
      <c r="FX410">
        <v>0</v>
      </c>
      <c r="FY410">
        <v>0</v>
      </c>
      <c r="FZ410">
        <v>0</v>
      </c>
      <c r="GA410">
        <v>0</v>
      </c>
      <c r="GB410">
        <v>0</v>
      </c>
      <c r="GC410">
        <v>0</v>
      </c>
      <c r="GD410">
        <v>0</v>
      </c>
      <c r="GE410">
        <v>0</v>
      </c>
      <c r="GF410">
        <v>0</v>
      </c>
      <c r="GG410">
        <v>0</v>
      </c>
      <c r="GH410">
        <v>0</v>
      </c>
      <c r="GI410">
        <v>0</v>
      </c>
      <c r="GJ410">
        <v>0</v>
      </c>
      <c r="GK410">
        <v>0</v>
      </c>
      <c r="GL410">
        <v>0</v>
      </c>
      <c r="GM410">
        <v>0</v>
      </c>
      <c r="GN410">
        <v>0</v>
      </c>
      <c r="GO410">
        <v>0</v>
      </c>
      <c r="GP410">
        <v>0</v>
      </c>
      <c r="GQ410">
        <v>0</v>
      </c>
      <c r="GR410">
        <v>0</v>
      </c>
      <c r="GS410">
        <v>0</v>
      </c>
      <c r="GT410">
        <v>0</v>
      </c>
      <c r="GU410">
        <v>0</v>
      </c>
      <c r="GV410">
        <v>0</v>
      </c>
      <c r="GW410">
        <v>0</v>
      </c>
      <c r="GX410">
        <v>0</v>
      </c>
      <c r="GY410">
        <v>0</v>
      </c>
      <c r="GZ410">
        <v>0</v>
      </c>
      <c r="HA410">
        <v>0</v>
      </c>
      <c r="HB410">
        <v>0</v>
      </c>
      <c r="HC410">
        <v>0</v>
      </c>
      <c r="HD410">
        <v>0</v>
      </c>
      <c r="HE410">
        <v>0</v>
      </c>
      <c r="HF410">
        <v>0</v>
      </c>
      <c r="HG410">
        <v>0</v>
      </c>
      <c r="HH410">
        <v>0</v>
      </c>
      <c r="HI410">
        <v>0</v>
      </c>
      <c r="HJ410">
        <v>0</v>
      </c>
      <c r="HK410">
        <v>0</v>
      </c>
      <c r="HL410">
        <v>0</v>
      </c>
      <c r="HM410">
        <v>0</v>
      </c>
      <c r="HN410">
        <v>0</v>
      </c>
      <c r="HO410">
        <v>0</v>
      </c>
      <c r="HP410">
        <v>0</v>
      </c>
      <c r="HQ410">
        <v>0</v>
      </c>
      <c r="HR410">
        <v>0</v>
      </c>
      <c r="HS410">
        <v>0</v>
      </c>
      <c r="HT410">
        <v>0</v>
      </c>
      <c r="HU410">
        <v>0</v>
      </c>
      <c r="HV410">
        <v>0</v>
      </c>
      <c r="HW410">
        <v>0</v>
      </c>
      <c r="HX410">
        <v>0</v>
      </c>
      <c r="HY410">
        <v>0</v>
      </c>
      <c r="HZ410">
        <v>0</v>
      </c>
      <c r="IA410">
        <v>0</v>
      </c>
      <c r="IB410">
        <v>0</v>
      </c>
      <c r="IC410">
        <v>0</v>
      </c>
      <c r="ID410">
        <v>0</v>
      </c>
      <c r="IE410">
        <v>0</v>
      </c>
      <c r="IF410">
        <v>0</v>
      </c>
      <c r="IG410">
        <v>0</v>
      </c>
      <c r="IH410">
        <v>0</v>
      </c>
      <c r="II410">
        <v>0</v>
      </c>
      <c r="IJ410">
        <v>0</v>
      </c>
      <c r="IK410">
        <v>0</v>
      </c>
    </row>
    <row r="411" spans="1:245" hidden="1">
      <c r="A411" s="340"/>
      <c r="B411" t="s">
        <v>1025</v>
      </c>
      <c r="F411">
        <v>2</v>
      </c>
      <c r="H411">
        <v>31</v>
      </c>
      <c r="J411" t="str">
        <f t="shared" si="18"/>
        <v>SDH300231</v>
      </c>
      <c r="K411">
        <v>305</v>
      </c>
      <c r="M411" s="340"/>
      <c r="N411" t="s">
        <v>1025</v>
      </c>
      <c r="O411">
        <v>2</v>
      </c>
      <c r="P411">
        <v>31</v>
      </c>
      <c r="Q411" s="183" t="str">
        <f t="shared" si="19"/>
        <v>SDH300231</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10000</v>
      </c>
      <c r="BK411">
        <v>0</v>
      </c>
      <c r="BL411">
        <v>0</v>
      </c>
      <c r="BM411">
        <v>0</v>
      </c>
      <c r="BN411">
        <v>0</v>
      </c>
      <c r="BO411">
        <v>0</v>
      </c>
      <c r="BP411">
        <v>0</v>
      </c>
      <c r="BQ411">
        <v>0</v>
      </c>
      <c r="BR411">
        <v>0</v>
      </c>
      <c r="BS411">
        <v>0</v>
      </c>
      <c r="BT411">
        <v>0</v>
      </c>
      <c r="BU411">
        <v>0</v>
      </c>
      <c r="BV411">
        <v>0</v>
      </c>
      <c r="BW411">
        <v>0</v>
      </c>
      <c r="BX411">
        <v>0</v>
      </c>
      <c r="BY411">
        <v>0</v>
      </c>
      <c r="BZ411">
        <v>0</v>
      </c>
      <c r="CA411">
        <v>0</v>
      </c>
      <c r="CB411">
        <v>0</v>
      </c>
      <c r="CC411">
        <v>0</v>
      </c>
      <c r="CD411">
        <v>0</v>
      </c>
      <c r="CE411">
        <v>0</v>
      </c>
      <c r="CF411">
        <v>0</v>
      </c>
      <c r="CG411">
        <v>0</v>
      </c>
      <c r="CH411">
        <v>0</v>
      </c>
      <c r="CI411">
        <v>0</v>
      </c>
      <c r="CJ411">
        <v>0</v>
      </c>
      <c r="CK411">
        <v>0</v>
      </c>
      <c r="CL411">
        <v>0</v>
      </c>
      <c r="CM411">
        <v>0</v>
      </c>
      <c r="CN411">
        <v>0</v>
      </c>
      <c r="CO411">
        <v>0</v>
      </c>
      <c r="CP411">
        <v>0</v>
      </c>
      <c r="CQ411">
        <v>0</v>
      </c>
      <c r="CR411">
        <v>0</v>
      </c>
      <c r="CS411">
        <v>0</v>
      </c>
      <c r="CT411">
        <v>0</v>
      </c>
      <c r="CU411">
        <v>0</v>
      </c>
      <c r="CV411">
        <v>0</v>
      </c>
      <c r="CW411">
        <v>0</v>
      </c>
      <c r="CX411">
        <v>0</v>
      </c>
      <c r="CY411">
        <v>0</v>
      </c>
      <c r="CZ411">
        <v>0</v>
      </c>
      <c r="DA411">
        <v>0</v>
      </c>
      <c r="DB411">
        <v>0</v>
      </c>
      <c r="DC411">
        <v>0</v>
      </c>
      <c r="DD411">
        <v>0</v>
      </c>
      <c r="DE411">
        <v>0</v>
      </c>
      <c r="DF411">
        <v>0</v>
      </c>
      <c r="DG411">
        <v>0</v>
      </c>
      <c r="DH411">
        <v>0</v>
      </c>
      <c r="DI411">
        <v>0</v>
      </c>
      <c r="DJ411">
        <v>0</v>
      </c>
      <c r="DK411">
        <v>0</v>
      </c>
      <c r="DL411">
        <v>0</v>
      </c>
      <c r="DM411">
        <v>0</v>
      </c>
      <c r="DN411">
        <v>0</v>
      </c>
      <c r="DO411">
        <v>0</v>
      </c>
      <c r="DP411">
        <v>0</v>
      </c>
      <c r="DQ411">
        <v>0</v>
      </c>
      <c r="DR411">
        <v>0</v>
      </c>
      <c r="DS411">
        <v>0</v>
      </c>
      <c r="DT411">
        <v>0</v>
      </c>
      <c r="DU411">
        <v>0</v>
      </c>
      <c r="DV411">
        <v>0</v>
      </c>
      <c r="DW411">
        <v>0</v>
      </c>
      <c r="DX411">
        <v>0</v>
      </c>
      <c r="DY411" s="131"/>
      <c r="DZ411" s="340"/>
      <c r="EA411" t="s">
        <v>1025</v>
      </c>
      <c r="EB411">
        <v>2</v>
      </c>
      <c r="EC411">
        <v>31</v>
      </c>
      <c r="ED411" s="183" t="str">
        <f t="shared" si="20"/>
        <v>SDH300231</v>
      </c>
      <c r="EE411">
        <v>10000</v>
      </c>
      <c r="EF411">
        <v>10000</v>
      </c>
      <c r="EG411">
        <v>10000</v>
      </c>
      <c r="EH411">
        <v>10000</v>
      </c>
      <c r="EI411">
        <v>10000</v>
      </c>
      <c r="EJ411">
        <v>10000</v>
      </c>
      <c r="EK411">
        <v>10000</v>
      </c>
      <c r="EL411">
        <v>10000</v>
      </c>
      <c r="EM411">
        <v>10000</v>
      </c>
      <c r="EN411">
        <v>10000</v>
      </c>
      <c r="EO411">
        <v>10000</v>
      </c>
      <c r="EP411">
        <v>10000</v>
      </c>
      <c r="EQ411">
        <v>10000</v>
      </c>
      <c r="ER411">
        <v>10000</v>
      </c>
      <c r="ES411">
        <v>10000</v>
      </c>
      <c r="ET411">
        <v>10000</v>
      </c>
      <c r="EU411">
        <v>10000</v>
      </c>
      <c r="EV411">
        <v>10000</v>
      </c>
      <c r="EW411">
        <v>10000</v>
      </c>
      <c r="EX411">
        <v>10000</v>
      </c>
      <c r="EY411">
        <v>10000</v>
      </c>
      <c r="EZ411">
        <v>10000</v>
      </c>
      <c r="FA411">
        <v>10000</v>
      </c>
      <c r="FB411">
        <v>10000</v>
      </c>
      <c r="FC411">
        <v>10000</v>
      </c>
      <c r="FD411">
        <v>10000</v>
      </c>
      <c r="FE411">
        <v>10000</v>
      </c>
      <c r="FF411">
        <v>10000</v>
      </c>
      <c r="FG411">
        <v>10000</v>
      </c>
      <c r="FH411">
        <v>10000</v>
      </c>
      <c r="FI411">
        <v>10000</v>
      </c>
      <c r="FJ411">
        <v>10000</v>
      </c>
      <c r="FK411">
        <v>10000</v>
      </c>
      <c r="FL411">
        <v>10000</v>
      </c>
      <c r="FM411">
        <v>10000</v>
      </c>
      <c r="FN411">
        <v>10000</v>
      </c>
      <c r="FO411">
        <v>10000</v>
      </c>
      <c r="FP411">
        <v>10000</v>
      </c>
      <c r="FQ411">
        <v>10000</v>
      </c>
      <c r="FR411">
        <v>10000</v>
      </c>
      <c r="FS411">
        <v>10000</v>
      </c>
      <c r="FT411">
        <v>10000</v>
      </c>
      <c r="FU411">
        <v>10000</v>
      </c>
      <c r="FV411">
        <v>10000</v>
      </c>
      <c r="FW411">
        <v>10000</v>
      </c>
      <c r="FX411">
        <v>0</v>
      </c>
      <c r="FY411">
        <v>0</v>
      </c>
      <c r="FZ411">
        <v>0</v>
      </c>
      <c r="GA411">
        <v>0</v>
      </c>
      <c r="GB411">
        <v>0</v>
      </c>
      <c r="GC411">
        <v>0</v>
      </c>
      <c r="GD411">
        <v>0</v>
      </c>
      <c r="GE411">
        <v>0</v>
      </c>
      <c r="GF411">
        <v>0</v>
      </c>
      <c r="GG411">
        <v>0</v>
      </c>
      <c r="GH411">
        <v>0</v>
      </c>
      <c r="GI411">
        <v>0</v>
      </c>
      <c r="GJ411">
        <v>0</v>
      </c>
      <c r="GK411">
        <v>0</v>
      </c>
      <c r="GL411">
        <v>0</v>
      </c>
      <c r="GM411">
        <v>0</v>
      </c>
      <c r="GN411">
        <v>0</v>
      </c>
      <c r="GO411">
        <v>0</v>
      </c>
      <c r="GP411">
        <v>0</v>
      </c>
      <c r="GQ411">
        <v>0</v>
      </c>
      <c r="GR411">
        <v>0</v>
      </c>
      <c r="GS411">
        <v>0</v>
      </c>
      <c r="GT411">
        <v>0</v>
      </c>
      <c r="GU411">
        <v>0</v>
      </c>
      <c r="GV411">
        <v>0</v>
      </c>
      <c r="GW411">
        <v>0</v>
      </c>
      <c r="GX411">
        <v>0</v>
      </c>
      <c r="GY411">
        <v>0</v>
      </c>
      <c r="GZ411">
        <v>0</v>
      </c>
      <c r="HA411">
        <v>0</v>
      </c>
      <c r="HB411">
        <v>0</v>
      </c>
      <c r="HC411">
        <v>0</v>
      </c>
      <c r="HD411">
        <v>0</v>
      </c>
      <c r="HE411">
        <v>0</v>
      </c>
      <c r="HF411">
        <v>0</v>
      </c>
      <c r="HG411">
        <v>0</v>
      </c>
      <c r="HH411">
        <v>0</v>
      </c>
      <c r="HI411">
        <v>0</v>
      </c>
      <c r="HJ411">
        <v>0</v>
      </c>
      <c r="HK411">
        <v>0</v>
      </c>
      <c r="HL411">
        <v>0</v>
      </c>
      <c r="HM411">
        <v>0</v>
      </c>
      <c r="HN411">
        <v>0</v>
      </c>
      <c r="HO411">
        <v>0</v>
      </c>
      <c r="HP411">
        <v>0</v>
      </c>
      <c r="HQ411">
        <v>0</v>
      </c>
      <c r="HR411">
        <v>0</v>
      </c>
      <c r="HS411">
        <v>0</v>
      </c>
      <c r="HT411">
        <v>0</v>
      </c>
      <c r="HU411">
        <v>0</v>
      </c>
      <c r="HV411">
        <v>0</v>
      </c>
      <c r="HW411">
        <v>0</v>
      </c>
      <c r="HX411">
        <v>0</v>
      </c>
      <c r="HY411">
        <v>0</v>
      </c>
      <c r="HZ411">
        <v>0</v>
      </c>
      <c r="IA411">
        <v>0</v>
      </c>
      <c r="IB411">
        <v>0</v>
      </c>
      <c r="IC411">
        <v>0</v>
      </c>
      <c r="ID411">
        <v>0</v>
      </c>
      <c r="IE411">
        <v>0</v>
      </c>
      <c r="IF411">
        <v>0</v>
      </c>
      <c r="IG411">
        <v>0</v>
      </c>
      <c r="IH411">
        <v>0</v>
      </c>
      <c r="II411">
        <v>0</v>
      </c>
      <c r="IJ411">
        <v>0</v>
      </c>
      <c r="IK411">
        <v>0</v>
      </c>
    </row>
    <row r="412" spans="1:245" hidden="1">
      <c r="A412" s="340"/>
      <c r="B412" t="s">
        <v>1025</v>
      </c>
      <c r="F412">
        <v>2</v>
      </c>
      <c r="H412">
        <v>32</v>
      </c>
      <c r="J412" t="str">
        <f t="shared" si="18"/>
        <v>SDH300232</v>
      </c>
      <c r="K412">
        <v>310</v>
      </c>
      <c r="M412" s="340"/>
      <c r="N412" t="s">
        <v>1025</v>
      </c>
      <c r="O412">
        <v>2</v>
      </c>
      <c r="P412">
        <v>32</v>
      </c>
      <c r="Q412" s="183" t="str">
        <f t="shared" si="19"/>
        <v>SDH300232</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10000</v>
      </c>
      <c r="BK412">
        <v>0</v>
      </c>
      <c r="BL412">
        <v>0</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0</v>
      </c>
      <c r="CF412">
        <v>0</v>
      </c>
      <c r="CG412">
        <v>0</v>
      </c>
      <c r="CH412">
        <v>0</v>
      </c>
      <c r="CI412">
        <v>0</v>
      </c>
      <c r="CJ412">
        <v>0</v>
      </c>
      <c r="CK412">
        <v>0</v>
      </c>
      <c r="CL412">
        <v>0</v>
      </c>
      <c r="CM412">
        <v>0</v>
      </c>
      <c r="CN412">
        <v>0</v>
      </c>
      <c r="CO412">
        <v>0</v>
      </c>
      <c r="CP412">
        <v>0</v>
      </c>
      <c r="CQ412">
        <v>0</v>
      </c>
      <c r="CR412">
        <v>0</v>
      </c>
      <c r="CS412">
        <v>0</v>
      </c>
      <c r="CT412">
        <v>0</v>
      </c>
      <c r="CU412">
        <v>0</v>
      </c>
      <c r="CV412">
        <v>0</v>
      </c>
      <c r="CW412">
        <v>0</v>
      </c>
      <c r="CX412">
        <v>0</v>
      </c>
      <c r="CY412">
        <v>0</v>
      </c>
      <c r="CZ412">
        <v>0</v>
      </c>
      <c r="DA412">
        <v>0</v>
      </c>
      <c r="DB412">
        <v>0</v>
      </c>
      <c r="DC412">
        <v>0</v>
      </c>
      <c r="DD412">
        <v>0</v>
      </c>
      <c r="DE412">
        <v>0</v>
      </c>
      <c r="DF412">
        <v>0</v>
      </c>
      <c r="DG412">
        <v>0</v>
      </c>
      <c r="DH412">
        <v>0</v>
      </c>
      <c r="DI412">
        <v>0</v>
      </c>
      <c r="DJ412">
        <v>0</v>
      </c>
      <c r="DK412">
        <v>0</v>
      </c>
      <c r="DL412">
        <v>0</v>
      </c>
      <c r="DM412">
        <v>0</v>
      </c>
      <c r="DN412">
        <v>0</v>
      </c>
      <c r="DO412">
        <v>0</v>
      </c>
      <c r="DP412">
        <v>0</v>
      </c>
      <c r="DQ412">
        <v>0</v>
      </c>
      <c r="DR412">
        <v>0</v>
      </c>
      <c r="DS412">
        <v>0</v>
      </c>
      <c r="DT412">
        <v>0</v>
      </c>
      <c r="DU412">
        <v>0</v>
      </c>
      <c r="DV412">
        <v>0</v>
      </c>
      <c r="DW412">
        <v>0</v>
      </c>
      <c r="DX412">
        <v>0</v>
      </c>
      <c r="DY412" s="131"/>
      <c r="DZ412" s="340"/>
      <c r="EA412" t="s">
        <v>1025</v>
      </c>
      <c r="EB412">
        <v>2</v>
      </c>
      <c r="EC412">
        <v>32</v>
      </c>
      <c r="ED412" s="183" t="str">
        <f t="shared" si="20"/>
        <v>SDH300232</v>
      </c>
      <c r="EE412">
        <v>10000</v>
      </c>
      <c r="EF412">
        <v>10000</v>
      </c>
      <c r="EG412">
        <v>10000</v>
      </c>
      <c r="EH412">
        <v>10000</v>
      </c>
      <c r="EI412">
        <v>10000</v>
      </c>
      <c r="EJ412">
        <v>10000</v>
      </c>
      <c r="EK412">
        <v>10000</v>
      </c>
      <c r="EL412">
        <v>10000</v>
      </c>
      <c r="EM412">
        <v>10000</v>
      </c>
      <c r="EN412">
        <v>10000</v>
      </c>
      <c r="EO412">
        <v>10000</v>
      </c>
      <c r="EP412">
        <v>10000</v>
      </c>
      <c r="EQ412">
        <v>10000</v>
      </c>
      <c r="ER412">
        <v>10000</v>
      </c>
      <c r="ES412">
        <v>10000</v>
      </c>
      <c r="ET412">
        <v>10000</v>
      </c>
      <c r="EU412">
        <v>10000</v>
      </c>
      <c r="EV412">
        <v>10000</v>
      </c>
      <c r="EW412">
        <v>10000</v>
      </c>
      <c r="EX412">
        <v>10000</v>
      </c>
      <c r="EY412">
        <v>10000</v>
      </c>
      <c r="EZ412">
        <v>10000</v>
      </c>
      <c r="FA412">
        <v>10000</v>
      </c>
      <c r="FB412">
        <v>10000</v>
      </c>
      <c r="FC412">
        <v>10000</v>
      </c>
      <c r="FD412">
        <v>10000</v>
      </c>
      <c r="FE412">
        <v>10000</v>
      </c>
      <c r="FF412">
        <v>10000</v>
      </c>
      <c r="FG412">
        <v>10000</v>
      </c>
      <c r="FH412">
        <v>10000</v>
      </c>
      <c r="FI412">
        <v>10000</v>
      </c>
      <c r="FJ412">
        <v>10000</v>
      </c>
      <c r="FK412">
        <v>10000</v>
      </c>
      <c r="FL412">
        <v>10000</v>
      </c>
      <c r="FM412">
        <v>10000</v>
      </c>
      <c r="FN412">
        <v>10000</v>
      </c>
      <c r="FO412">
        <v>10000</v>
      </c>
      <c r="FP412">
        <v>10000</v>
      </c>
      <c r="FQ412">
        <v>10000</v>
      </c>
      <c r="FR412">
        <v>10000</v>
      </c>
      <c r="FS412">
        <v>10000</v>
      </c>
      <c r="FT412">
        <v>10000</v>
      </c>
      <c r="FU412">
        <v>10000</v>
      </c>
      <c r="FV412">
        <v>10000</v>
      </c>
      <c r="FW412">
        <v>10000</v>
      </c>
      <c r="FX412">
        <v>0</v>
      </c>
      <c r="FY412">
        <v>0</v>
      </c>
      <c r="FZ412">
        <v>0</v>
      </c>
      <c r="GA412">
        <v>0</v>
      </c>
      <c r="GB412">
        <v>0</v>
      </c>
      <c r="GC412">
        <v>0</v>
      </c>
      <c r="GD412">
        <v>0</v>
      </c>
      <c r="GE412">
        <v>0</v>
      </c>
      <c r="GF412">
        <v>0</v>
      </c>
      <c r="GG412">
        <v>0</v>
      </c>
      <c r="GH412">
        <v>0</v>
      </c>
      <c r="GI412">
        <v>0</v>
      </c>
      <c r="GJ412">
        <v>0</v>
      </c>
      <c r="GK412">
        <v>0</v>
      </c>
      <c r="GL412">
        <v>0</v>
      </c>
      <c r="GM412">
        <v>0</v>
      </c>
      <c r="GN412">
        <v>0</v>
      </c>
      <c r="GO412">
        <v>0</v>
      </c>
      <c r="GP412">
        <v>0</v>
      </c>
      <c r="GQ412">
        <v>0</v>
      </c>
      <c r="GR412">
        <v>0</v>
      </c>
      <c r="GS412">
        <v>0</v>
      </c>
      <c r="GT412">
        <v>0</v>
      </c>
      <c r="GU412">
        <v>0</v>
      </c>
      <c r="GV412">
        <v>0</v>
      </c>
      <c r="GW412">
        <v>0</v>
      </c>
      <c r="GX412">
        <v>0</v>
      </c>
      <c r="GY412">
        <v>0</v>
      </c>
      <c r="GZ412">
        <v>0</v>
      </c>
      <c r="HA412">
        <v>0</v>
      </c>
      <c r="HB412">
        <v>0</v>
      </c>
      <c r="HC412">
        <v>0</v>
      </c>
      <c r="HD412">
        <v>0</v>
      </c>
      <c r="HE412">
        <v>0</v>
      </c>
      <c r="HF412">
        <v>0</v>
      </c>
      <c r="HG412">
        <v>0</v>
      </c>
      <c r="HH412">
        <v>0</v>
      </c>
      <c r="HI412">
        <v>0</v>
      </c>
      <c r="HJ412">
        <v>0</v>
      </c>
      <c r="HK412">
        <v>0</v>
      </c>
      <c r="HL412">
        <v>0</v>
      </c>
      <c r="HM412">
        <v>0</v>
      </c>
      <c r="HN412">
        <v>0</v>
      </c>
      <c r="HO412">
        <v>0</v>
      </c>
      <c r="HP412">
        <v>0</v>
      </c>
      <c r="HQ412">
        <v>0</v>
      </c>
      <c r="HR412">
        <v>0</v>
      </c>
      <c r="HS412">
        <v>0</v>
      </c>
      <c r="HT412">
        <v>0</v>
      </c>
      <c r="HU412">
        <v>0</v>
      </c>
      <c r="HV412">
        <v>0</v>
      </c>
      <c r="HW412">
        <v>0</v>
      </c>
      <c r="HX412">
        <v>0</v>
      </c>
      <c r="HY412">
        <v>0</v>
      </c>
      <c r="HZ412">
        <v>0</v>
      </c>
      <c r="IA412">
        <v>0</v>
      </c>
      <c r="IB412">
        <v>0</v>
      </c>
      <c r="IC412">
        <v>0</v>
      </c>
      <c r="ID412">
        <v>0</v>
      </c>
      <c r="IE412">
        <v>0</v>
      </c>
      <c r="IF412">
        <v>0</v>
      </c>
      <c r="IG412">
        <v>0</v>
      </c>
      <c r="IH412">
        <v>0</v>
      </c>
      <c r="II412">
        <v>0</v>
      </c>
      <c r="IJ412">
        <v>0</v>
      </c>
      <c r="IK412">
        <v>0</v>
      </c>
    </row>
    <row r="413" spans="1:245" hidden="1">
      <c r="A413" s="340"/>
      <c r="B413" t="s">
        <v>1025</v>
      </c>
      <c r="F413">
        <v>2</v>
      </c>
      <c r="H413">
        <v>33</v>
      </c>
      <c r="J413" t="str">
        <f t="shared" si="18"/>
        <v>SDH300233</v>
      </c>
      <c r="K413">
        <v>315</v>
      </c>
      <c r="M413" s="340"/>
      <c r="N413" t="s">
        <v>1025</v>
      </c>
      <c r="O413">
        <v>2</v>
      </c>
      <c r="P413">
        <v>33</v>
      </c>
      <c r="Q413" s="183" t="str">
        <f t="shared" si="19"/>
        <v>SDH300233</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10017</v>
      </c>
      <c r="BK413">
        <v>0</v>
      </c>
      <c r="BL413">
        <v>0</v>
      </c>
      <c r="BM413">
        <v>0</v>
      </c>
      <c r="BN413">
        <v>0</v>
      </c>
      <c r="BO413">
        <v>0</v>
      </c>
      <c r="BP413">
        <v>0</v>
      </c>
      <c r="BQ413">
        <v>0</v>
      </c>
      <c r="BR413">
        <v>0</v>
      </c>
      <c r="BS413">
        <v>0</v>
      </c>
      <c r="BT413">
        <v>0</v>
      </c>
      <c r="BU413">
        <v>0</v>
      </c>
      <c r="BV413">
        <v>0</v>
      </c>
      <c r="BW413">
        <v>0</v>
      </c>
      <c r="BX413">
        <v>0</v>
      </c>
      <c r="BY413">
        <v>0</v>
      </c>
      <c r="BZ413">
        <v>0</v>
      </c>
      <c r="CA413">
        <v>0</v>
      </c>
      <c r="CB413">
        <v>0</v>
      </c>
      <c r="CC413">
        <v>0</v>
      </c>
      <c r="CD413">
        <v>0</v>
      </c>
      <c r="CE413">
        <v>0</v>
      </c>
      <c r="CF413">
        <v>0</v>
      </c>
      <c r="CG413">
        <v>0</v>
      </c>
      <c r="CH413">
        <v>0</v>
      </c>
      <c r="CI413">
        <v>0</v>
      </c>
      <c r="CJ413">
        <v>0</v>
      </c>
      <c r="CK413">
        <v>0</v>
      </c>
      <c r="CL413">
        <v>0</v>
      </c>
      <c r="CM413">
        <v>0</v>
      </c>
      <c r="CN413">
        <v>0</v>
      </c>
      <c r="CO413">
        <v>0</v>
      </c>
      <c r="CP413">
        <v>0</v>
      </c>
      <c r="CQ413">
        <v>0</v>
      </c>
      <c r="CR413">
        <v>0</v>
      </c>
      <c r="CS413">
        <v>0</v>
      </c>
      <c r="CT413">
        <v>0</v>
      </c>
      <c r="CU413">
        <v>0</v>
      </c>
      <c r="CV413">
        <v>0</v>
      </c>
      <c r="CW413">
        <v>0</v>
      </c>
      <c r="CX413">
        <v>0</v>
      </c>
      <c r="CY413">
        <v>0</v>
      </c>
      <c r="CZ413">
        <v>0</v>
      </c>
      <c r="DA413">
        <v>0</v>
      </c>
      <c r="DB413">
        <v>0</v>
      </c>
      <c r="DC413">
        <v>0</v>
      </c>
      <c r="DD413">
        <v>0</v>
      </c>
      <c r="DE413">
        <v>0</v>
      </c>
      <c r="DF413">
        <v>0</v>
      </c>
      <c r="DG413">
        <v>0</v>
      </c>
      <c r="DH413">
        <v>0</v>
      </c>
      <c r="DI413">
        <v>0</v>
      </c>
      <c r="DJ413">
        <v>0</v>
      </c>
      <c r="DK413">
        <v>0</v>
      </c>
      <c r="DL413">
        <v>0</v>
      </c>
      <c r="DM413">
        <v>0</v>
      </c>
      <c r="DN413">
        <v>0</v>
      </c>
      <c r="DO413">
        <v>0</v>
      </c>
      <c r="DP413">
        <v>0</v>
      </c>
      <c r="DQ413">
        <v>0</v>
      </c>
      <c r="DR413">
        <v>0</v>
      </c>
      <c r="DS413">
        <v>0</v>
      </c>
      <c r="DT413">
        <v>0</v>
      </c>
      <c r="DU413">
        <v>0</v>
      </c>
      <c r="DV413">
        <v>0</v>
      </c>
      <c r="DW413">
        <v>0</v>
      </c>
      <c r="DX413">
        <v>0</v>
      </c>
      <c r="DY413" s="131"/>
      <c r="DZ413" s="340"/>
      <c r="EA413" t="s">
        <v>1025</v>
      </c>
      <c r="EB413">
        <v>2</v>
      </c>
      <c r="EC413">
        <v>33</v>
      </c>
      <c r="ED413" s="183" t="str">
        <f t="shared" si="20"/>
        <v>SDH300233</v>
      </c>
      <c r="EE413">
        <v>10000</v>
      </c>
      <c r="EF413">
        <v>10000</v>
      </c>
      <c r="EG413">
        <v>10000</v>
      </c>
      <c r="EH413">
        <v>10000</v>
      </c>
      <c r="EI413">
        <v>10000</v>
      </c>
      <c r="EJ413">
        <v>10000</v>
      </c>
      <c r="EK413">
        <v>10000</v>
      </c>
      <c r="EL413">
        <v>10000</v>
      </c>
      <c r="EM413">
        <v>10000</v>
      </c>
      <c r="EN413">
        <v>10000</v>
      </c>
      <c r="EO413">
        <v>10000</v>
      </c>
      <c r="EP413">
        <v>10000</v>
      </c>
      <c r="EQ413">
        <v>10000</v>
      </c>
      <c r="ER413">
        <v>10000</v>
      </c>
      <c r="ES413">
        <v>10000</v>
      </c>
      <c r="ET413">
        <v>10000</v>
      </c>
      <c r="EU413">
        <v>10000</v>
      </c>
      <c r="EV413">
        <v>10000</v>
      </c>
      <c r="EW413">
        <v>10000</v>
      </c>
      <c r="EX413">
        <v>10000</v>
      </c>
      <c r="EY413">
        <v>10000</v>
      </c>
      <c r="EZ413">
        <v>10000</v>
      </c>
      <c r="FA413">
        <v>10000</v>
      </c>
      <c r="FB413">
        <v>10000</v>
      </c>
      <c r="FC413">
        <v>10000</v>
      </c>
      <c r="FD413">
        <v>10000</v>
      </c>
      <c r="FE413">
        <v>10000</v>
      </c>
      <c r="FF413">
        <v>10000</v>
      </c>
      <c r="FG413">
        <v>10000</v>
      </c>
      <c r="FH413">
        <v>10017</v>
      </c>
      <c r="FI413">
        <v>10017</v>
      </c>
      <c r="FJ413">
        <v>10017</v>
      </c>
      <c r="FK413">
        <v>10017</v>
      </c>
      <c r="FL413">
        <v>10017</v>
      </c>
      <c r="FM413">
        <v>10017</v>
      </c>
      <c r="FN413">
        <v>10017</v>
      </c>
      <c r="FO413">
        <v>10017</v>
      </c>
      <c r="FP413">
        <v>10017</v>
      </c>
      <c r="FQ413">
        <v>10017</v>
      </c>
      <c r="FR413">
        <v>10017</v>
      </c>
      <c r="FS413">
        <v>10017</v>
      </c>
      <c r="FT413">
        <v>10017</v>
      </c>
      <c r="FU413">
        <v>10017</v>
      </c>
      <c r="FV413">
        <v>10017</v>
      </c>
      <c r="FW413">
        <v>10017</v>
      </c>
      <c r="FX413">
        <v>0</v>
      </c>
      <c r="FY413">
        <v>0</v>
      </c>
      <c r="FZ413">
        <v>0</v>
      </c>
      <c r="GA413">
        <v>0</v>
      </c>
      <c r="GB413">
        <v>0</v>
      </c>
      <c r="GC413">
        <v>0</v>
      </c>
      <c r="GD413">
        <v>0</v>
      </c>
      <c r="GE413">
        <v>0</v>
      </c>
      <c r="GF413">
        <v>0</v>
      </c>
      <c r="GG413">
        <v>0</v>
      </c>
      <c r="GH413">
        <v>0</v>
      </c>
      <c r="GI413">
        <v>0</v>
      </c>
      <c r="GJ413">
        <v>0</v>
      </c>
      <c r="GK413">
        <v>0</v>
      </c>
      <c r="GL413">
        <v>0</v>
      </c>
      <c r="GM413">
        <v>0</v>
      </c>
      <c r="GN413">
        <v>0</v>
      </c>
      <c r="GO413">
        <v>0</v>
      </c>
      <c r="GP413">
        <v>0</v>
      </c>
      <c r="GQ413">
        <v>0</v>
      </c>
      <c r="GR413">
        <v>0</v>
      </c>
      <c r="GS413">
        <v>0</v>
      </c>
      <c r="GT413">
        <v>0</v>
      </c>
      <c r="GU413">
        <v>0</v>
      </c>
      <c r="GV413">
        <v>0</v>
      </c>
      <c r="GW413">
        <v>0</v>
      </c>
      <c r="GX413">
        <v>0</v>
      </c>
      <c r="GY413">
        <v>0</v>
      </c>
      <c r="GZ413">
        <v>0</v>
      </c>
      <c r="HA413">
        <v>0</v>
      </c>
      <c r="HB413">
        <v>0</v>
      </c>
      <c r="HC413">
        <v>0</v>
      </c>
      <c r="HD413">
        <v>0</v>
      </c>
      <c r="HE413">
        <v>0</v>
      </c>
      <c r="HF413">
        <v>0</v>
      </c>
      <c r="HG413">
        <v>0</v>
      </c>
      <c r="HH413">
        <v>0</v>
      </c>
      <c r="HI413">
        <v>0</v>
      </c>
      <c r="HJ413">
        <v>0</v>
      </c>
      <c r="HK413">
        <v>0</v>
      </c>
      <c r="HL413">
        <v>0</v>
      </c>
      <c r="HM413">
        <v>0</v>
      </c>
      <c r="HN413">
        <v>0</v>
      </c>
      <c r="HO413">
        <v>0</v>
      </c>
      <c r="HP413">
        <v>0</v>
      </c>
      <c r="HQ413">
        <v>0</v>
      </c>
      <c r="HR413">
        <v>0</v>
      </c>
      <c r="HS413">
        <v>0</v>
      </c>
      <c r="HT413">
        <v>0</v>
      </c>
      <c r="HU413">
        <v>0</v>
      </c>
      <c r="HV413">
        <v>0</v>
      </c>
      <c r="HW413">
        <v>0</v>
      </c>
      <c r="HX413">
        <v>0</v>
      </c>
      <c r="HY413">
        <v>0</v>
      </c>
      <c r="HZ413">
        <v>0</v>
      </c>
      <c r="IA413">
        <v>0</v>
      </c>
      <c r="IB413">
        <v>0</v>
      </c>
      <c r="IC413">
        <v>0</v>
      </c>
      <c r="ID413">
        <v>0</v>
      </c>
      <c r="IE413">
        <v>0</v>
      </c>
      <c r="IF413">
        <v>0</v>
      </c>
      <c r="IG413">
        <v>0</v>
      </c>
      <c r="IH413">
        <v>0</v>
      </c>
      <c r="II413">
        <v>0</v>
      </c>
      <c r="IJ413">
        <v>0</v>
      </c>
      <c r="IK413">
        <v>0</v>
      </c>
    </row>
    <row r="414" spans="1:245" hidden="1">
      <c r="A414" s="340"/>
      <c r="B414" t="s">
        <v>1025</v>
      </c>
      <c r="F414">
        <v>2</v>
      </c>
      <c r="H414">
        <v>34</v>
      </c>
      <c r="J414" t="str">
        <f t="shared" si="18"/>
        <v>SDH300234</v>
      </c>
      <c r="K414">
        <v>325</v>
      </c>
      <c r="M414" s="340"/>
      <c r="N414" t="s">
        <v>1025</v>
      </c>
      <c r="O414">
        <v>2</v>
      </c>
      <c r="P414">
        <v>34</v>
      </c>
      <c r="Q414" s="183" t="str">
        <f t="shared" si="19"/>
        <v>SDH300234</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10335</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0</v>
      </c>
      <c r="CG414">
        <v>0</v>
      </c>
      <c r="CH414">
        <v>0</v>
      </c>
      <c r="CI414">
        <v>0</v>
      </c>
      <c r="CJ414">
        <v>0</v>
      </c>
      <c r="CK414">
        <v>0</v>
      </c>
      <c r="CL414">
        <v>0</v>
      </c>
      <c r="CM414">
        <v>0</v>
      </c>
      <c r="CN414">
        <v>0</v>
      </c>
      <c r="CO414">
        <v>0</v>
      </c>
      <c r="CP414">
        <v>0</v>
      </c>
      <c r="CQ414">
        <v>0</v>
      </c>
      <c r="CR414">
        <v>0</v>
      </c>
      <c r="CS414">
        <v>0</v>
      </c>
      <c r="CT414">
        <v>0</v>
      </c>
      <c r="CU414">
        <v>0</v>
      </c>
      <c r="CV414">
        <v>0</v>
      </c>
      <c r="CW414">
        <v>0</v>
      </c>
      <c r="CX414">
        <v>0</v>
      </c>
      <c r="CY414">
        <v>0</v>
      </c>
      <c r="CZ414">
        <v>0</v>
      </c>
      <c r="DA414">
        <v>0</v>
      </c>
      <c r="DB414">
        <v>0</v>
      </c>
      <c r="DC414">
        <v>0</v>
      </c>
      <c r="DD414">
        <v>0</v>
      </c>
      <c r="DE414">
        <v>0</v>
      </c>
      <c r="DF414">
        <v>0</v>
      </c>
      <c r="DG414">
        <v>0</v>
      </c>
      <c r="DH414">
        <v>0</v>
      </c>
      <c r="DI414">
        <v>0</v>
      </c>
      <c r="DJ414">
        <v>0</v>
      </c>
      <c r="DK414">
        <v>0</v>
      </c>
      <c r="DL414">
        <v>0</v>
      </c>
      <c r="DM414">
        <v>0</v>
      </c>
      <c r="DN414">
        <v>0</v>
      </c>
      <c r="DO414">
        <v>0</v>
      </c>
      <c r="DP414">
        <v>0</v>
      </c>
      <c r="DQ414">
        <v>0</v>
      </c>
      <c r="DR414">
        <v>0</v>
      </c>
      <c r="DS414">
        <v>0</v>
      </c>
      <c r="DT414">
        <v>0</v>
      </c>
      <c r="DU414">
        <v>0</v>
      </c>
      <c r="DV414">
        <v>0</v>
      </c>
      <c r="DW414">
        <v>0</v>
      </c>
      <c r="DX414">
        <v>0</v>
      </c>
      <c r="DY414" s="131"/>
      <c r="DZ414" s="340"/>
      <c r="EA414" t="s">
        <v>1025</v>
      </c>
      <c r="EB414">
        <v>2</v>
      </c>
      <c r="EC414">
        <v>34</v>
      </c>
      <c r="ED414" s="183" t="str">
        <f t="shared" si="20"/>
        <v>SDH300234</v>
      </c>
      <c r="EE414">
        <v>10000</v>
      </c>
      <c r="EF414">
        <v>10000</v>
      </c>
      <c r="EG414">
        <v>10000</v>
      </c>
      <c r="EH414">
        <v>10000</v>
      </c>
      <c r="EI414">
        <v>10000</v>
      </c>
      <c r="EJ414">
        <v>10000</v>
      </c>
      <c r="EK414">
        <v>10000</v>
      </c>
      <c r="EL414">
        <v>10000</v>
      </c>
      <c r="EM414">
        <v>10000</v>
      </c>
      <c r="EN414">
        <v>10000</v>
      </c>
      <c r="EO414">
        <v>10000</v>
      </c>
      <c r="EP414">
        <v>10000</v>
      </c>
      <c r="EQ414">
        <v>10000</v>
      </c>
      <c r="ER414">
        <v>10000</v>
      </c>
      <c r="ES414">
        <v>10000</v>
      </c>
      <c r="ET414">
        <v>10000</v>
      </c>
      <c r="EU414">
        <v>10000</v>
      </c>
      <c r="EV414">
        <v>10000</v>
      </c>
      <c r="EW414">
        <v>10000</v>
      </c>
      <c r="EX414">
        <v>10000</v>
      </c>
      <c r="EY414">
        <v>10000</v>
      </c>
      <c r="EZ414">
        <v>10000</v>
      </c>
      <c r="FA414">
        <v>10000</v>
      </c>
      <c r="FB414">
        <v>10000</v>
      </c>
      <c r="FC414">
        <v>10000</v>
      </c>
      <c r="FD414">
        <v>10000</v>
      </c>
      <c r="FE414">
        <v>10000</v>
      </c>
      <c r="FF414">
        <v>10000</v>
      </c>
      <c r="FG414">
        <v>10000</v>
      </c>
      <c r="FH414">
        <v>10335</v>
      </c>
      <c r="FI414">
        <v>10335</v>
      </c>
      <c r="FJ414">
        <v>10335</v>
      </c>
      <c r="FK414">
        <v>10335</v>
      </c>
      <c r="FL414">
        <v>10335</v>
      </c>
      <c r="FM414">
        <v>10335</v>
      </c>
      <c r="FN414">
        <v>10335</v>
      </c>
      <c r="FO414">
        <v>10335</v>
      </c>
      <c r="FP414">
        <v>10335</v>
      </c>
      <c r="FQ414">
        <v>10335</v>
      </c>
      <c r="FR414">
        <v>10335</v>
      </c>
      <c r="FS414">
        <v>10335</v>
      </c>
      <c r="FT414">
        <v>10335</v>
      </c>
      <c r="FU414">
        <v>10335</v>
      </c>
      <c r="FV414">
        <v>10335</v>
      </c>
      <c r="FW414">
        <v>10335</v>
      </c>
      <c r="FX414">
        <v>0</v>
      </c>
      <c r="FY414">
        <v>0</v>
      </c>
      <c r="FZ414">
        <v>0</v>
      </c>
      <c r="GA414">
        <v>0</v>
      </c>
      <c r="GB414">
        <v>0</v>
      </c>
      <c r="GC414">
        <v>0</v>
      </c>
      <c r="GD414">
        <v>0</v>
      </c>
      <c r="GE414">
        <v>0</v>
      </c>
      <c r="GF414">
        <v>0</v>
      </c>
      <c r="GG414">
        <v>0</v>
      </c>
      <c r="GH414">
        <v>0</v>
      </c>
      <c r="GI414">
        <v>0</v>
      </c>
      <c r="GJ414">
        <v>0</v>
      </c>
      <c r="GK414">
        <v>0</v>
      </c>
      <c r="GL414">
        <v>0</v>
      </c>
      <c r="GM414">
        <v>0</v>
      </c>
      <c r="GN414">
        <v>0</v>
      </c>
      <c r="GO414">
        <v>0</v>
      </c>
      <c r="GP414">
        <v>0</v>
      </c>
      <c r="GQ414">
        <v>0</v>
      </c>
      <c r="GR414">
        <v>0</v>
      </c>
      <c r="GS414">
        <v>0</v>
      </c>
      <c r="GT414">
        <v>0</v>
      </c>
      <c r="GU414">
        <v>0</v>
      </c>
      <c r="GV414">
        <v>0</v>
      </c>
      <c r="GW414">
        <v>0</v>
      </c>
      <c r="GX414">
        <v>0</v>
      </c>
      <c r="GY414">
        <v>0</v>
      </c>
      <c r="GZ414">
        <v>0</v>
      </c>
      <c r="HA414">
        <v>0</v>
      </c>
      <c r="HB414">
        <v>0</v>
      </c>
      <c r="HC414">
        <v>0</v>
      </c>
      <c r="HD414">
        <v>0</v>
      </c>
      <c r="HE414">
        <v>0</v>
      </c>
      <c r="HF414">
        <v>0</v>
      </c>
      <c r="HG414">
        <v>0</v>
      </c>
      <c r="HH414">
        <v>0</v>
      </c>
      <c r="HI414">
        <v>0</v>
      </c>
      <c r="HJ414">
        <v>0</v>
      </c>
      <c r="HK414">
        <v>0</v>
      </c>
      <c r="HL414">
        <v>0</v>
      </c>
      <c r="HM414">
        <v>0</v>
      </c>
      <c r="HN414">
        <v>0</v>
      </c>
      <c r="HO414">
        <v>0</v>
      </c>
      <c r="HP414">
        <v>0</v>
      </c>
      <c r="HQ414">
        <v>0</v>
      </c>
      <c r="HR414">
        <v>0</v>
      </c>
      <c r="HS414">
        <v>0</v>
      </c>
      <c r="HT414">
        <v>0</v>
      </c>
      <c r="HU414">
        <v>0</v>
      </c>
      <c r="HV414">
        <v>0</v>
      </c>
      <c r="HW414">
        <v>0</v>
      </c>
      <c r="HX414">
        <v>0</v>
      </c>
      <c r="HY414">
        <v>0</v>
      </c>
      <c r="HZ414">
        <v>0</v>
      </c>
      <c r="IA414">
        <v>0</v>
      </c>
      <c r="IB414">
        <v>0</v>
      </c>
      <c r="IC414">
        <v>0</v>
      </c>
      <c r="ID414">
        <v>0</v>
      </c>
      <c r="IE414">
        <v>0</v>
      </c>
      <c r="IF414">
        <v>0</v>
      </c>
      <c r="IG414">
        <v>0</v>
      </c>
      <c r="IH414">
        <v>0</v>
      </c>
      <c r="II414">
        <v>0</v>
      </c>
      <c r="IJ414">
        <v>0</v>
      </c>
      <c r="IK414">
        <v>0</v>
      </c>
    </row>
    <row r="415" spans="1:245" hidden="1">
      <c r="A415" s="340"/>
      <c r="B415" t="s">
        <v>1025</v>
      </c>
      <c r="F415">
        <v>2</v>
      </c>
      <c r="H415">
        <v>35</v>
      </c>
      <c r="J415" t="str">
        <f t="shared" si="18"/>
        <v>SDH300235</v>
      </c>
      <c r="K415">
        <v>330</v>
      </c>
      <c r="M415" s="340"/>
      <c r="N415" t="s">
        <v>1025</v>
      </c>
      <c r="O415">
        <v>2</v>
      </c>
      <c r="P415">
        <v>35</v>
      </c>
      <c r="Q415" s="183" t="str">
        <f t="shared" si="19"/>
        <v>SDH300235</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10494.000000000002</v>
      </c>
      <c r="BK415">
        <v>0</v>
      </c>
      <c r="BL415">
        <v>0</v>
      </c>
      <c r="BM415">
        <v>0</v>
      </c>
      <c r="BN415">
        <v>0</v>
      </c>
      <c r="BO415">
        <v>0</v>
      </c>
      <c r="BP415">
        <v>0</v>
      </c>
      <c r="BQ415">
        <v>0</v>
      </c>
      <c r="BR415">
        <v>0</v>
      </c>
      <c r="BS415">
        <v>0</v>
      </c>
      <c r="BT415">
        <v>0</v>
      </c>
      <c r="BU415">
        <v>0</v>
      </c>
      <c r="BV415">
        <v>0</v>
      </c>
      <c r="BW415">
        <v>0</v>
      </c>
      <c r="BX415">
        <v>0</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0</v>
      </c>
      <c r="CS415">
        <v>0</v>
      </c>
      <c r="CT415">
        <v>0</v>
      </c>
      <c r="CU415">
        <v>0</v>
      </c>
      <c r="CV415">
        <v>0</v>
      </c>
      <c r="CW415">
        <v>0</v>
      </c>
      <c r="CX415">
        <v>0</v>
      </c>
      <c r="CY415">
        <v>0</v>
      </c>
      <c r="CZ415">
        <v>0</v>
      </c>
      <c r="DA415">
        <v>0</v>
      </c>
      <c r="DB415">
        <v>0</v>
      </c>
      <c r="DC415">
        <v>0</v>
      </c>
      <c r="DD415">
        <v>0</v>
      </c>
      <c r="DE415">
        <v>0</v>
      </c>
      <c r="DF415">
        <v>0</v>
      </c>
      <c r="DG415">
        <v>0</v>
      </c>
      <c r="DH415">
        <v>0</v>
      </c>
      <c r="DI415">
        <v>0</v>
      </c>
      <c r="DJ415">
        <v>0</v>
      </c>
      <c r="DK415">
        <v>0</v>
      </c>
      <c r="DL415">
        <v>0</v>
      </c>
      <c r="DM415">
        <v>0</v>
      </c>
      <c r="DN415">
        <v>0</v>
      </c>
      <c r="DO415">
        <v>0</v>
      </c>
      <c r="DP415">
        <v>0</v>
      </c>
      <c r="DQ415">
        <v>0</v>
      </c>
      <c r="DR415">
        <v>0</v>
      </c>
      <c r="DS415">
        <v>0</v>
      </c>
      <c r="DT415">
        <v>0</v>
      </c>
      <c r="DU415">
        <v>0</v>
      </c>
      <c r="DV415">
        <v>0</v>
      </c>
      <c r="DW415">
        <v>0</v>
      </c>
      <c r="DX415">
        <v>0</v>
      </c>
      <c r="DY415" s="131"/>
      <c r="DZ415" s="340"/>
      <c r="EA415" t="s">
        <v>1025</v>
      </c>
      <c r="EB415">
        <v>2</v>
      </c>
      <c r="EC415">
        <v>35</v>
      </c>
      <c r="ED415" s="183" t="str">
        <f t="shared" si="20"/>
        <v>SDH300235</v>
      </c>
      <c r="EE415">
        <v>10000</v>
      </c>
      <c r="EF415">
        <v>10000</v>
      </c>
      <c r="EG415">
        <v>10000</v>
      </c>
      <c r="EH415">
        <v>10000</v>
      </c>
      <c r="EI415">
        <v>10000</v>
      </c>
      <c r="EJ415">
        <v>10000</v>
      </c>
      <c r="EK415">
        <v>10000</v>
      </c>
      <c r="EL415">
        <v>10000</v>
      </c>
      <c r="EM415">
        <v>10000</v>
      </c>
      <c r="EN415">
        <v>10000</v>
      </c>
      <c r="EO415">
        <v>10000</v>
      </c>
      <c r="EP415">
        <v>10000</v>
      </c>
      <c r="EQ415">
        <v>10000</v>
      </c>
      <c r="ER415">
        <v>10000</v>
      </c>
      <c r="ES415">
        <v>10000</v>
      </c>
      <c r="ET415">
        <v>10000</v>
      </c>
      <c r="EU415">
        <v>10000</v>
      </c>
      <c r="EV415">
        <v>10000</v>
      </c>
      <c r="EW415">
        <v>10000</v>
      </c>
      <c r="EX415">
        <v>10000</v>
      </c>
      <c r="EY415">
        <v>10000</v>
      </c>
      <c r="EZ415">
        <v>10000</v>
      </c>
      <c r="FA415">
        <v>10000</v>
      </c>
      <c r="FB415">
        <v>10000</v>
      </c>
      <c r="FC415">
        <v>10000</v>
      </c>
      <c r="FD415">
        <v>10000</v>
      </c>
      <c r="FE415">
        <v>10000</v>
      </c>
      <c r="FF415">
        <v>10000</v>
      </c>
      <c r="FG415">
        <v>10144.200000000001</v>
      </c>
      <c r="FH415">
        <v>10494</v>
      </c>
      <c r="FI415">
        <v>10494</v>
      </c>
      <c r="FJ415">
        <v>10494</v>
      </c>
      <c r="FK415">
        <v>10494</v>
      </c>
      <c r="FL415">
        <v>10494</v>
      </c>
      <c r="FM415">
        <v>10494</v>
      </c>
      <c r="FN415">
        <v>10494</v>
      </c>
      <c r="FO415">
        <v>10494</v>
      </c>
      <c r="FP415">
        <v>10494</v>
      </c>
      <c r="FQ415">
        <v>10494</v>
      </c>
      <c r="FR415">
        <v>10494</v>
      </c>
      <c r="FS415">
        <v>10494</v>
      </c>
      <c r="FT415">
        <v>10494</v>
      </c>
      <c r="FU415">
        <v>10494</v>
      </c>
      <c r="FV415">
        <v>10494</v>
      </c>
      <c r="FW415">
        <v>10494</v>
      </c>
      <c r="FX415">
        <v>0</v>
      </c>
      <c r="FY415">
        <v>0</v>
      </c>
      <c r="FZ415">
        <v>0</v>
      </c>
      <c r="GA415">
        <v>0</v>
      </c>
      <c r="GB415">
        <v>0</v>
      </c>
      <c r="GC415">
        <v>0</v>
      </c>
      <c r="GD415">
        <v>0</v>
      </c>
      <c r="GE415">
        <v>0</v>
      </c>
      <c r="GF415">
        <v>0</v>
      </c>
      <c r="GG415">
        <v>0</v>
      </c>
      <c r="GH415">
        <v>0</v>
      </c>
      <c r="GI415">
        <v>0</v>
      </c>
      <c r="GJ415">
        <v>0</v>
      </c>
      <c r="GK415">
        <v>0</v>
      </c>
      <c r="GL415">
        <v>0</v>
      </c>
      <c r="GM415">
        <v>0</v>
      </c>
      <c r="GN415">
        <v>0</v>
      </c>
      <c r="GO415">
        <v>0</v>
      </c>
      <c r="GP415">
        <v>0</v>
      </c>
      <c r="GQ415">
        <v>0</v>
      </c>
      <c r="GR415">
        <v>0</v>
      </c>
      <c r="GS415">
        <v>0</v>
      </c>
      <c r="GT415">
        <v>0</v>
      </c>
      <c r="GU415">
        <v>0</v>
      </c>
      <c r="GV415">
        <v>0</v>
      </c>
      <c r="GW415">
        <v>0</v>
      </c>
      <c r="GX415">
        <v>0</v>
      </c>
      <c r="GY415">
        <v>0</v>
      </c>
      <c r="GZ415">
        <v>0</v>
      </c>
      <c r="HA415">
        <v>0</v>
      </c>
      <c r="HB415">
        <v>0</v>
      </c>
      <c r="HC415">
        <v>0</v>
      </c>
      <c r="HD415">
        <v>0</v>
      </c>
      <c r="HE415">
        <v>0</v>
      </c>
      <c r="HF415">
        <v>0</v>
      </c>
      <c r="HG415">
        <v>0</v>
      </c>
      <c r="HH415">
        <v>0</v>
      </c>
      <c r="HI415">
        <v>0</v>
      </c>
      <c r="HJ415">
        <v>0</v>
      </c>
      <c r="HK415">
        <v>0</v>
      </c>
      <c r="HL415">
        <v>0</v>
      </c>
      <c r="HM415">
        <v>0</v>
      </c>
      <c r="HN415">
        <v>0</v>
      </c>
      <c r="HO415">
        <v>0</v>
      </c>
      <c r="HP415">
        <v>0</v>
      </c>
      <c r="HQ415">
        <v>0</v>
      </c>
      <c r="HR415">
        <v>0</v>
      </c>
      <c r="HS415">
        <v>0</v>
      </c>
      <c r="HT415">
        <v>0</v>
      </c>
      <c r="HU415">
        <v>0</v>
      </c>
      <c r="HV415">
        <v>0</v>
      </c>
      <c r="HW415">
        <v>0</v>
      </c>
      <c r="HX415">
        <v>0</v>
      </c>
      <c r="HY415">
        <v>0</v>
      </c>
      <c r="HZ415">
        <v>0</v>
      </c>
      <c r="IA415">
        <v>0</v>
      </c>
      <c r="IB415">
        <v>0</v>
      </c>
      <c r="IC415">
        <v>0</v>
      </c>
      <c r="ID415">
        <v>0</v>
      </c>
      <c r="IE415">
        <v>0</v>
      </c>
      <c r="IF415">
        <v>0</v>
      </c>
      <c r="IG415">
        <v>0</v>
      </c>
      <c r="IH415">
        <v>0</v>
      </c>
      <c r="II415">
        <v>0</v>
      </c>
      <c r="IJ415">
        <v>0</v>
      </c>
      <c r="IK415">
        <v>0</v>
      </c>
    </row>
    <row r="416" spans="1:245" hidden="1">
      <c r="A416" s="340"/>
      <c r="B416" t="s">
        <v>1025</v>
      </c>
      <c r="F416">
        <v>2</v>
      </c>
      <c r="H416">
        <v>36</v>
      </c>
      <c r="J416" t="str">
        <f t="shared" si="18"/>
        <v>SDH300236</v>
      </c>
      <c r="K416">
        <v>345</v>
      </c>
      <c r="M416" s="340"/>
      <c r="N416" t="s">
        <v>1025</v>
      </c>
      <c r="O416">
        <v>2</v>
      </c>
      <c r="P416">
        <v>36</v>
      </c>
      <c r="Q416" s="183" t="str">
        <f t="shared" si="19"/>
        <v>SDH300236</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10971</v>
      </c>
      <c r="BK416">
        <v>0</v>
      </c>
      <c r="BL416">
        <v>0</v>
      </c>
      <c r="BM416">
        <v>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H416">
        <v>0</v>
      </c>
      <c r="CI416">
        <v>0</v>
      </c>
      <c r="CJ416">
        <v>0</v>
      </c>
      <c r="CK416">
        <v>0</v>
      </c>
      <c r="CL416">
        <v>0</v>
      </c>
      <c r="CM416">
        <v>0</v>
      </c>
      <c r="CN416">
        <v>0</v>
      </c>
      <c r="CO416">
        <v>0</v>
      </c>
      <c r="CP416">
        <v>0</v>
      </c>
      <c r="CQ416">
        <v>0</v>
      </c>
      <c r="CR416">
        <v>0</v>
      </c>
      <c r="CS416">
        <v>0</v>
      </c>
      <c r="CT416">
        <v>0</v>
      </c>
      <c r="CU416">
        <v>0</v>
      </c>
      <c r="CV416">
        <v>0</v>
      </c>
      <c r="CW416">
        <v>0</v>
      </c>
      <c r="CX416">
        <v>0</v>
      </c>
      <c r="CY416">
        <v>0</v>
      </c>
      <c r="CZ416">
        <v>0</v>
      </c>
      <c r="DA416">
        <v>0</v>
      </c>
      <c r="DB416">
        <v>0</v>
      </c>
      <c r="DC416">
        <v>0</v>
      </c>
      <c r="DD416">
        <v>0</v>
      </c>
      <c r="DE416">
        <v>0</v>
      </c>
      <c r="DF416">
        <v>0</v>
      </c>
      <c r="DG416">
        <v>0</v>
      </c>
      <c r="DH416">
        <v>0</v>
      </c>
      <c r="DI416">
        <v>0</v>
      </c>
      <c r="DJ416">
        <v>0</v>
      </c>
      <c r="DK416">
        <v>0</v>
      </c>
      <c r="DL416">
        <v>0</v>
      </c>
      <c r="DM416">
        <v>0</v>
      </c>
      <c r="DN416">
        <v>0</v>
      </c>
      <c r="DO416">
        <v>0</v>
      </c>
      <c r="DP416">
        <v>0</v>
      </c>
      <c r="DQ416">
        <v>0</v>
      </c>
      <c r="DR416">
        <v>0</v>
      </c>
      <c r="DS416">
        <v>0</v>
      </c>
      <c r="DT416">
        <v>0</v>
      </c>
      <c r="DU416">
        <v>0</v>
      </c>
      <c r="DV416">
        <v>0</v>
      </c>
      <c r="DW416">
        <v>0</v>
      </c>
      <c r="DX416">
        <v>0</v>
      </c>
      <c r="DY416" s="131"/>
      <c r="DZ416" s="340"/>
      <c r="EA416" t="s">
        <v>1025</v>
      </c>
      <c r="EB416">
        <v>2</v>
      </c>
      <c r="EC416">
        <v>36</v>
      </c>
      <c r="ED416" s="183" t="str">
        <f t="shared" si="20"/>
        <v>SDH300236</v>
      </c>
      <c r="EE416">
        <v>10000</v>
      </c>
      <c r="EF416">
        <v>10000</v>
      </c>
      <c r="EG416">
        <v>10000</v>
      </c>
      <c r="EH416">
        <v>10000</v>
      </c>
      <c r="EI416">
        <v>10000</v>
      </c>
      <c r="EJ416">
        <v>10000</v>
      </c>
      <c r="EK416">
        <v>10000</v>
      </c>
      <c r="EL416">
        <v>10000</v>
      </c>
      <c r="EM416">
        <v>10000</v>
      </c>
      <c r="EN416">
        <v>10000</v>
      </c>
      <c r="EO416">
        <v>10000</v>
      </c>
      <c r="EP416">
        <v>10000</v>
      </c>
      <c r="EQ416">
        <v>10000</v>
      </c>
      <c r="ER416">
        <v>10000</v>
      </c>
      <c r="ES416">
        <v>10000</v>
      </c>
      <c r="ET416">
        <v>10000</v>
      </c>
      <c r="EU416">
        <v>10000</v>
      </c>
      <c r="EV416">
        <v>10000</v>
      </c>
      <c r="EW416">
        <v>10000</v>
      </c>
      <c r="EX416">
        <v>10000</v>
      </c>
      <c r="EY416">
        <v>10000</v>
      </c>
      <c r="EZ416">
        <v>10000</v>
      </c>
      <c r="FA416">
        <v>10000</v>
      </c>
      <c r="FB416">
        <v>10000</v>
      </c>
      <c r="FC416">
        <v>10000</v>
      </c>
      <c r="FD416">
        <v>10000</v>
      </c>
      <c r="FE416">
        <v>10000</v>
      </c>
      <c r="FF416">
        <v>10239.6</v>
      </c>
      <c r="FG416">
        <v>10605.3</v>
      </c>
      <c r="FH416">
        <v>10971</v>
      </c>
      <c r="FI416">
        <v>10971</v>
      </c>
      <c r="FJ416">
        <v>10971</v>
      </c>
      <c r="FK416">
        <v>10971</v>
      </c>
      <c r="FL416">
        <v>10971</v>
      </c>
      <c r="FM416">
        <v>10971</v>
      </c>
      <c r="FN416">
        <v>10971</v>
      </c>
      <c r="FO416">
        <v>10971</v>
      </c>
      <c r="FP416">
        <v>10971</v>
      </c>
      <c r="FQ416">
        <v>10971</v>
      </c>
      <c r="FR416">
        <v>10971</v>
      </c>
      <c r="FS416">
        <v>10971</v>
      </c>
      <c r="FT416">
        <v>10971</v>
      </c>
      <c r="FU416">
        <v>10971</v>
      </c>
      <c r="FV416">
        <v>10971</v>
      </c>
      <c r="FW416">
        <v>10971</v>
      </c>
      <c r="FX416">
        <v>0</v>
      </c>
      <c r="FY416">
        <v>0</v>
      </c>
      <c r="FZ416">
        <v>0</v>
      </c>
      <c r="GA416">
        <v>0</v>
      </c>
      <c r="GB416">
        <v>0</v>
      </c>
      <c r="GC416">
        <v>0</v>
      </c>
      <c r="GD416">
        <v>0</v>
      </c>
      <c r="GE416">
        <v>0</v>
      </c>
      <c r="GF416">
        <v>0</v>
      </c>
      <c r="GG416">
        <v>0</v>
      </c>
      <c r="GH416">
        <v>0</v>
      </c>
      <c r="GI416">
        <v>0</v>
      </c>
      <c r="GJ416">
        <v>0</v>
      </c>
      <c r="GK416">
        <v>0</v>
      </c>
      <c r="GL416">
        <v>0</v>
      </c>
      <c r="GM416">
        <v>0</v>
      </c>
      <c r="GN416">
        <v>0</v>
      </c>
      <c r="GO416">
        <v>0</v>
      </c>
      <c r="GP416">
        <v>0</v>
      </c>
      <c r="GQ416">
        <v>0</v>
      </c>
      <c r="GR416">
        <v>0</v>
      </c>
      <c r="GS416">
        <v>0</v>
      </c>
      <c r="GT416">
        <v>0</v>
      </c>
      <c r="GU416">
        <v>0</v>
      </c>
      <c r="GV416">
        <v>0</v>
      </c>
      <c r="GW416">
        <v>0</v>
      </c>
      <c r="GX416">
        <v>0</v>
      </c>
      <c r="GY416">
        <v>0</v>
      </c>
      <c r="GZ416">
        <v>0</v>
      </c>
      <c r="HA416">
        <v>0</v>
      </c>
      <c r="HB416">
        <v>0</v>
      </c>
      <c r="HC416">
        <v>0</v>
      </c>
      <c r="HD416">
        <v>0</v>
      </c>
      <c r="HE416">
        <v>0</v>
      </c>
      <c r="HF416">
        <v>0</v>
      </c>
      <c r="HG416">
        <v>0</v>
      </c>
      <c r="HH416">
        <v>0</v>
      </c>
      <c r="HI416">
        <v>0</v>
      </c>
      <c r="HJ416">
        <v>0</v>
      </c>
      <c r="HK416">
        <v>0</v>
      </c>
      <c r="HL416">
        <v>0</v>
      </c>
      <c r="HM416">
        <v>0</v>
      </c>
      <c r="HN416">
        <v>0</v>
      </c>
      <c r="HO416">
        <v>0</v>
      </c>
      <c r="HP416">
        <v>0</v>
      </c>
      <c r="HQ416">
        <v>0</v>
      </c>
      <c r="HR416">
        <v>0</v>
      </c>
      <c r="HS416">
        <v>0</v>
      </c>
      <c r="HT416">
        <v>0</v>
      </c>
      <c r="HU416">
        <v>0</v>
      </c>
      <c r="HV416">
        <v>0</v>
      </c>
      <c r="HW416">
        <v>0</v>
      </c>
      <c r="HX416">
        <v>0</v>
      </c>
      <c r="HY416">
        <v>0</v>
      </c>
      <c r="HZ416">
        <v>0</v>
      </c>
      <c r="IA416">
        <v>0</v>
      </c>
      <c r="IB416">
        <v>0</v>
      </c>
      <c r="IC416">
        <v>0</v>
      </c>
      <c r="ID416">
        <v>0</v>
      </c>
      <c r="IE416">
        <v>0</v>
      </c>
      <c r="IF416">
        <v>0</v>
      </c>
      <c r="IG416">
        <v>0</v>
      </c>
      <c r="IH416">
        <v>0</v>
      </c>
      <c r="II416">
        <v>0</v>
      </c>
      <c r="IJ416">
        <v>0</v>
      </c>
      <c r="IK416">
        <v>0</v>
      </c>
    </row>
    <row r="417" spans="1:245" hidden="1">
      <c r="A417" s="340"/>
      <c r="B417" t="s">
        <v>1025</v>
      </c>
      <c r="F417">
        <v>2</v>
      </c>
      <c r="H417">
        <v>37</v>
      </c>
      <c r="J417" t="str">
        <f t="shared" si="18"/>
        <v>SDH300237</v>
      </c>
      <c r="K417">
        <v>350</v>
      </c>
      <c r="M417" s="340"/>
      <c r="N417" t="s">
        <v>1025</v>
      </c>
      <c r="O417">
        <v>2</v>
      </c>
      <c r="P417">
        <v>37</v>
      </c>
      <c r="Q417" s="183" t="str">
        <f t="shared" si="19"/>
        <v>SDH300237</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11130</v>
      </c>
      <c r="BK417">
        <v>0</v>
      </c>
      <c r="BL417">
        <v>0</v>
      </c>
      <c r="BM417">
        <v>0</v>
      </c>
      <c r="BN417">
        <v>0</v>
      </c>
      <c r="BO417">
        <v>0</v>
      </c>
      <c r="BP417">
        <v>0</v>
      </c>
      <c r="BQ417">
        <v>0</v>
      </c>
      <c r="BR417">
        <v>0</v>
      </c>
      <c r="BS417">
        <v>0</v>
      </c>
      <c r="BT417">
        <v>0</v>
      </c>
      <c r="BU417">
        <v>0</v>
      </c>
      <c r="BV417">
        <v>0</v>
      </c>
      <c r="BW417">
        <v>0</v>
      </c>
      <c r="BX417">
        <v>0</v>
      </c>
      <c r="BY417">
        <v>0</v>
      </c>
      <c r="BZ417">
        <v>0</v>
      </c>
      <c r="CA417">
        <v>0</v>
      </c>
      <c r="CB417">
        <v>0</v>
      </c>
      <c r="CC417">
        <v>0</v>
      </c>
      <c r="CD417">
        <v>0</v>
      </c>
      <c r="CE417">
        <v>0</v>
      </c>
      <c r="CF417">
        <v>0</v>
      </c>
      <c r="CG417">
        <v>0</v>
      </c>
      <c r="CH417">
        <v>0</v>
      </c>
      <c r="CI417">
        <v>0</v>
      </c>
      <c r="CJ417">
        <v>0</v>
      </c>
      <c r="CK417">
        <v>0</v>
      </c>
      <c r="CL417">
        <v>0</v>
      </c>
      <c r="CM417">
        <v>0</v>
      </c>
      <c r="CN417">
        <v>0</v>
      </c>
      <c r="CO417">
        <v>0</v>
      </c>
      <c r="CP417">
        <v>0</v>
      </c>
      <c r="CQ417">
        <v>0</v>
      </c>
      <c r="CR417">
        <v>0</v>
      </c>
      <c r="CS417">
        <v>0</v>
      </c>
      <c r="CT417">
        <v>0</v>
      </c>
      <c r="CU417">
        <v>0</v>
      </c>
      <c r="CV417">
        <v>0</v>
      </c>
      <c r="CW417">
        <v>0</v>
      </c>
      <c r="CX417">
        <v>0</v>
      </c>
      <c r="CY417">
        <v>0</v>
      </c>
      <c r="CZ417">
        <v>0</v>
      </c>
      <c r="DA417">
        <v>0</v>
      </c>
      <c r="DB417">
        <v>0</v>
      </c>
      <c r="DC417">
        <v>0</v>
      </c>
      <c r="DD417">
        <v>0</v>
      </c>
      <c r="DE417">
        <v>0</v>
      </c>
      <c r="DF417">
        <v>0</v>
      </c>
      <c r="DG417">
        <v>0</v>
      </c>
      <c r="DH417">
        <v>0</v>
      </c>
      <c r="DI417">
        <v>0</v>
      </c>
      <c r="DJ417">
        <v>0</v>
      </c>
      <c r="DK417">
        <v>0</v>
      </c>
      <c r="DL417">
        <v>0</v>
      </c>
      <c r="DM417">
        <v>0</v>
      </c>
      <c r="DN417">
        <v>0</v>
      </c>
      <c r="DO417">
        <v>0</v>
      </c>
      <c r="DP417">
        <v>0</v>
      </c>
      <c r="DQ417">
        <v>0</v>
      </c>
      <c r="DR417">
        <v>0</v>
      </c>
      <c r="DS417">
        <v>0</v>
      </c>
      <c r="DT417">
        <v>0</v>
      </c>
      <c r="DU417">
        <v>0</v>
      </c>
      <c r="DV417">
        <v>0</v>
      </c>
      <c r="DW417">
        <v>0</v>
      </c>
      <c r="DX417">
        <v>0</v>
      </c>
      <c r="DY417" s="131"/>
      <c r="DZ417" s="340"/>
      <c r="EA417" t="s">
        <v>1025</v>
      </c>
      <c r="EB417">
        <v>2</v>
      </c>
      <c r="EC417">
        <v>37</v>
      </c>
      <c r="ED417" s="183" t="str">
        <f t="shared" si="20"/>
        <v>SDH300237</v>
      </c>
      <c r="EE417">
        <v>10000</v>
      </c>
      <c r="EF417">
        <v>10000</v>
      </c>
      <c r="EG417">
        <v>10000</v>
      </c>
      <c r="EH417">
        <v>10000</v>
      </c>
      <c r="EI417">
        <v>10000</v>
      </c>
      <c r="EJ417">
        <v>10000</v>
      </c>
      <c r="EK417">
        <v>10000</v>
      </c>
      <c r="EL417">
        <v>10000</v>
      </c>
      <c r="EM417">
        <v>10000</v>
      </c>
      <c r="EN417">
        <v>10000</v>
      </c>
      <c r="EO417">
        <v>10000</v>
      </c>
      <c r="EP417">
        <v>10000</v>
      </c>
      <c r="EQ417">
        <v>10000</v>
      </c>
      <c r="ER417">
        <v>10000</v>
      </c>
      <c r="ES417">
        <v>10000</v>
      </c>
      <c r="ET417">
        <v>10000</v>
      </c>
      <c r="EU417">
        <v>10000</v>
      </c>
      <c r="EV417">
        <v>10000</v>
      </c>
      <c r="EW417">
        <v>10000</v>
      </c>
      <c r="EX417">
        <v>10000</v>
      </c>
      <c r="EY417">
        <v>10000</v>
      </c>
      <c r="EZ417">
        <v>10000</v>
      </c>
      <c r="FA417">
        <v>10000</v>
      </c>
      <c r="FB417">
        <v>10000</v>
      </c>
      <c r="FC417">
        <v>10000</v>
      </c>
      <c r="FD417">
        <v>10000</v>
      </c>
      <c r="FE417">
        <v>10017</v>
      </c>
      <c r="FF417">
        <v>10388</v>
      </c>
      <c r="FG417">
        <v>10759</v>
      </c>
      <c r="FH417">
        <v>11130</v>
      </c>
      <c r="FI417">
        <v>11130</v>
      </c>
      <c r="FJ417">
        <v>11130</v>
      </c>
      <c r="FK417">
        <v>11130</v>
      </c>
      <c r="FL417">
        <v>11130</v>
      </c>
      <c r="FM417">
        <v>11130</v>
      </c>
      <c r="FN417">
        <v>11130</v>
      </c>
      <c r="FO417">
        <v>11130</v>
      </c>
      <c r="FP417">
        <v>11130</v>
      </c>
      <c r="FQ417">
        <v>11130</v>
      </c>
      <c r="FR417">
        <v>11130</v>
      </c>
      <c r="FS417">
        <v>11130</v>
      </c>
      <c r="FT417">
        <v>11130</v>
      </c>
      <c r="FU417">
        <v>11130</v>
      </c>
      <c r="FV417">
        <v>11130</v>
      </c>
      <c r="FW417">
        <v>11130</v>
      </c>
      <c r="FX417">
        <v>0</v>
      </c>
      <c r="FY417">
        <v>0</v>
      </c>
      <c r="FZ417">
        <v>0</v>
      </c>
      <c r="GA417">
        <v>0</v>
      </c>
      <c r="GB417">
        <v>0</v>
      </c>
      <c r="GC417">
        <v>0</v>
      </c>
      <c r="GD417">
        <v>0</v>
      </c>
      <c r="GE417">
        <v>0</v>
      </c>
      <c r="GF417">
        <v>0</v>
      </c>
      <c r="GG417">
        <v>0</v>
      </c>
      <c r="GH417">
        <v>0</v>
      </c>
      <c r="GI417">
        <v>0</v>
      </c>
      <c r="GJ417">
        <v>0</v>
      </c>
      <c r="GK417">
        <v>0</v>
      </c>
      <c r="GL417">
        <v>0</v>
      </c>
      <c r="GM417">
        <v>0</v>
      </c>
      <c r="GN417">
        <v>0</v>
      </c>
      <c r="GO417">
        <v>0</v>
      </c>
      <c r="GP417">
        <v>0</v>
      </c>
      <c r="GQ417">
        <v>0</v>
      </c>
      <c r="GR417">
        <v>0</v>
      </c>
      <c r="GS417">
        <v>0</v>
      </c>
      <c r="GT417">
        <v>0</v>
      </c>
      <c r="GU417">
        <v>0</v>
      </c>
      <c r="GV417">
        <v>0</v>
      </c>
      <c r="GW417">
        <v>0</v>
      </c>
      <c r="GX417">
        <v>0</v>
      </c>
      <c r="GY417">
        <v>0</v>
      </c>
      <c r="GZ417">
        <v>0</v>
      </c>
      <c r="HA417">
        <v>0</v>
      </c>
      <c r="HB417">
        <v>0</v>
      </c>
      <c r="HC417">
        <v>0</v>
      </c>
      <c r="HD417">
        <v>0</v>
      </c>
      <c r="HE417">
        <v>0</v>
      </c>
      <c r="HF417">
        <v>0</v>
      </c>
      <c r="HG417">
        <v>0</v>
      </c>
      <c r="HH417">
        <v>0</v>
      </c>
      <c r="HI417">
        <v>0</v>
      </c>
      <c r="HJ417">
        <v>0</v>
      </c>
      <c r="HK417">
        <v>0</v>
      </c>
      <c r="HL417">
        <v>0</v>
      </c>
      <c r="HM417">
        <v>0</v>
      </c>
      <c r="HN417">
        <v>0</v>
      </c>
      <c r="HO417">
        <v>0</v>
      </c>
      <c r="HP417">
        <v>0</v>
      </c>
      <c r="HQ417">
        <v>0</v>
      </c>
      <c r="HR417">
        <v>0</v>
      </c>
      <c r="HS417">
        <v>0</v>
      </c>
      <c r="HT417">
        <v>0</v>
      </c>
      <c r="HU417">
        <v>0</v>
      </c>
      <c r="HV417">
        <v>0</v>
      </c>
      <c r="HW417">
        <v>0</v>
      </c>
      <c r="HX417">
        <v>0</v>
      </c>
      <c r="HY417">
        <v>0</v>
      </c>
      <c r="HZ417">
        <v>0</v>
      </c>
      <c r="IA417">
        <v>0</v>
      </c>
      <c r="IB417">
        <v>0</v>
      </c>
      <c r="IC417">
        <v>0</v>
      </c>
      <c r="ID417">
        <v>0</v>
      </c>
      <c r="IE417">
        <v>0</v>
      </c>
      <c r="IF417">
        <v>0</v>
      </c>
      <c r="IG417">
        <v>0</v>
      </c>
      <c r="IH417">
        <v>0</v>
      </c>
      <c r="II417">
        <v>0</v>
      </c>
      <c r="IJ417">
        <v>0</v>
      </c>
      <c r="IK417">
        <v>0</v>
      </c>
    </row>
    <row r="418" spans="1:245" hidden="1">
      <c r="A418" s="340"/>
      <c r="B418" t="s">
        <v>1025</v>
      </c>
      <c r="F418">
        <v>2</v>
      </c>
      <c r="H418">
        <v>38</v>
      </c>
      <c r="J418" t="str">
        <f t="shared" si="18"/>
        <v>SDH300238</v>
      </c>
      <c r="K418">
        <v>370</v>
      </c>
      <c r="M418" s="340"/>
      <c r="N418" t="s">
        <v>1025</v>
      </c>
      <c r="O418">
        <v>2</v>
      </c>
      <c r="P418">
        <v>38</v>
      </c>
      <c r="Q418" s="183" t="str">
        <f t="shared" si="19"/>
        <v>SDH300238</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11766</v>
      </c>
      <c r="BK418">
        <v>0</v>
      </c>
      <c r="BL418">
        <v>0</v>
      </c>
      <c r="BM418">
        <v>0</v>
      </c>
      <c r="BN418">
        <v>0</v>
      </c>
      <c r="BO418">
        <v>0</v>
      </c>
      <c r="BP418">
        <v>0</v>
      </c>
      <c r="BQ418">
        <v>0</v>
      </c>
      <c r="BR418">
        <v>0</v>
      </c>
      <c r="BS418">
        <v>0</v>
      </c>
      <c r="BT418">
        <v>0</v>
      </c>
      <c r="BU418">
        <v>0</v>
      </c>
      <c r="BV418">
        <v>0</v>
      </c>
      <c r="BW418">
        <v>0</v>
      </c>
      <c r="BX418">
        <v>0</v>
      </c>
      <c r="BY418">
        <v>0</v>
      </c>
      <c r="BZ418">
        <v>0</v>
      </c>
      <c r="CA418">
        <v>0</v>
      </c>
      <c r="CB418">
        <v>0</v>
      </c>
      <c r="CC418">
        <v>0</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0</v>
      </c>
      <c r="CY418">
        <v>0</v>
      </c>
      <c r="CZ418">
        <v>0</v>
      </c>
      <c r="DA418">
        <v>0</v>
      </c>
      <c r="DB418">
        <v>0</v>
      </c>
      <c r="DC418">
        <v>0</v>
      </c>
      <c r="DD418">
        <v>0</v>
      </c>
      <c r="DE418">
        <v>0</v>
      </c>
      <c r="DF418">
        <v>0</v>
      </c>
      <c r="DG418">
        <v>0</v>
      </c>
      <c r="DH418">
        <v>0</v>
      </c>
      <c r="DI418">
        <v>0</v>
      </c>
      <c r="DJ418">
        <v>0</v>
      </c>
      <c r="DK418">
        <v>0</v>
      </c>
      <c r="DL418">
        <v>0</v>
      </c>
      <c r="DM418">
        <v>0</v>
      </c>
      <c r="DN418">
        <v>0</v>
      </c>
      <c r="DO418">
        <v>0</v>
      </c>
      <c r="DP418">
        <v>0</v>
      </c>
      <c r="DQ418">
        <v>0</v>
      </c>
      <c r="DR418">
        <v>0</v>
      </c>
      <c r="DS418">
        <v>0</v>
      </c>
      <c r="DT418">
        <v>0</v>
      </c>
      <c r="DU418">
        <v>0</v>
      </c>
      <c r="DV418">
        <v>0</v>
      </c>
      <c r="DW418">
        <v>0</v>
      </c>
      <c r="DX418">
        <v>0</v>
      </c>
      <c r="DY418" s="131"/>
      <c r="DZ418" s="340"/>
      <c r="EA418" t="s">
        <v>1025</v>
      </c>
      <c r="EB418">
        <v>2</v>
      </c>
      <c r="EC418">
        <v>38</v>
      </c>
      <c r="ED418" s="183" t="str">
        <f t="shared" si="20"/>
        <v>SDH300238</v>
      </c>
      <c r="EE418">
        <v>10000</v>
      </c>
      <c r="EF418">
        <v>10000</v>
      </c>
      <c r="EG418">
        <v>10000</v>
      </c>
      <c r="EH418">
        <v>10000</v>
      </c>
      <c r="EI418">
        <v>10000</v>
      </c>
      <c r="EJ418">
        <v>10000</v>
      </c>
      <c r="EK418">
        <v>10000</v>
      </c>
      <c r="EL418">
        <v>10000</v>
      </c>
      <c r="EM418">
        <v>10000</v>
      </c>
      <c r="EN418">
        <v>10000</v>
      </c>
      <c r="EO418">
        <v>10000</v>
      </c>
      <c r="EP418">
        <v>10000</v>
      </c>
      <c r="EQ418">
        <v>10000</v>
      </c>
      <c r="ER418">
        <v>10000</v>
      </c>
      <c r="ES418">
        <v>10000</v>
      </c>
      <c r="ET418">
        <v>10000</v>
      </c>
      <c r="EU418">
        <v>10000</v>
      </c>
      <c r="EV418">
        <v>10000</v>
      </c>
      <c r="EW418">
        <v>10000</v>
      </c>
      <c r="EX418">
        <v>10000</v>
      </c>
      <c r="EY418">
        <v>10000</v>
      </c>
      <c r="EZ418">
        <v>10000</v>
      </c>
      <c r="FA418">
        <v>10000</v>
      </c>
      <c r="FB418">
        <v>10000</v>
      </c>
      <c r="FC418">
        <v>10000</v>
      </c>
      <c r="FD418">
        <v>10197.200000000001</v>
      </c>
      <c r="FE418">
        <v>10589.4</v>
      </c>
      <c r="FF418">
        <v>10981.6</v>
      </c>
      <c r="FG418">
        <v>11373.8</v>
      </c>
      <c r="FH418">
        <v>11766</v>
      </c>
      <c r="FI418">
        <v>11766</v>
      </c>
      <c r="FJ418">
        <v>11766</v>
      </c>
      <c r="FK418">
        <v>11766</v>
      </c>
      <c r="FL418">
        <v>11766</v>
      </c>
      <c r="FM418">
        <v>11766</v>
      </c>
      <c r="FN418">
        <v>11766</v>
      </c>
      <c r="FO418">
        <v>11766</v>
      </c>
      <c r="FP418">
        <v>11766</v>
      </c>
      <c r="FQ418">
        <v>11766</v>
      </c>
      <c r="FR418">
        <v>11766</v>
      </c>
      <c r="FS418">
        <v>11766</v>
      </c>
      <c r="FT418">
        <v>11766</v>
      </c>
      <c r="FU418">
        <v>11766</v>
      </c>
      <c r="FV418">
        <v>11766</v>
      </c>
      <c r="FW418">
        <v>11766</v>
      </c>
      <c r="FX418">
        <v>0</v>
      </c>
      <c r="FY418">
        <v>0</v>
      </c>
      <c r="FZ418">
        <v>0</v>
      </c>
      <c r="GA418">
        <v>0</v>
      </c>
      <c r="GB418">
        <v>0</v>
      </c>
      <c r="GC418">
        <v>0</v>
      </c>
      <c r="GD418">
        <v>0</v>
      </c>
      <c r="GE418">
        <v>0</v>
      </c>
      <c r="GF418">
        <v>0</v>
      </c>
      <c r="GG418">
        <v>0</v>
      </c>
      <c r="GH418">
        <v>0</v>
      </c>
      <c r="GI418">
        <v>0</v>
      </c>
      <c r="GJ418">
        <v>0</v>
      </c>
      <c r="GK418">
        <v>0</v>
      </c>
      <c r="GL418">
        <v>0</v>
      </c>
      <c r="GM418">
        <v>0</v>
      </c>
      <c r="GN418">
        <v>0</v>
      </c>
      <c r="GO418">
        <v>0</v>
      </c>
      <c r="GP418">
        <v>0</v>
      </c>
      <c r="GQ418">
        <v>0</v>
      </c>
      <c r="GR418">
        <v>0</v>
      </c>
      <c r="GS418">
        <v>0</v>
      </c>
      <c r="GT418">
        <v>0</v>
      </c>
      <c r="GU418">
        <v>0</v>
      </c>
      <c r="GV418">
        <v>0</v>
      </c>
      <c r="GW418">
        <v>0</v>
      </c>
      <c r="GX418">
        <v>0</v>
      </c>
      <c r="GY418">
        <v>0</v>
      </c>
      <c r="GZ418">
        <v>0</v>
      </c>
      <c r="HA418">
        <v>0</v>
      </c>
      <c r="HB418">
        <v>0</v>
      </c>
      <c r="HC418">
        <v>0</v>
      </c>
      <c r="HD418">
        <v>0</v>
      </c>
      <c r="HE418">
        <v>0</v>
      </c>
      <c r="HF418">
        <v>0</v>
      </c>
      <c r="HG418">
        <v>0</v>
      </c>
      <c r="HH418">
        <v>0</v>
      </c>
      <c r="HI418">
        <v>0</v>
      </c>
      <c r="HJ418">
        <v>0</v>
      </c>
      <c r="HK418">
        <v>0</v>
      </c>
      <c r="HL418">
        <v>0</v>
      </c>
      <c r="HM418">
        <v>0</v>
      </c>
      <c r="HN418">
        <v>0</v>
      </c>
      <c r="HO418">
        <v>0</v>
      </c>
      <c r="HP418">
        <v>0</v>
      </c>
      <c r="HQ418">
        <v>0</v>
      </c>
      <c r="HR418">
        <v>0</v>
      </c>
      <c r="HS418">
        <v>0</v>
      </c>
      <c r="HT418">
        <v>0</v>
      </c>
      <c r="HU418">
        <v>0</v>
      </c>
      <c r="HV418">
        <v>0</v>
      </c>
      <c r="HW418">
        <v>0</v>
      </c>
      <c r="HX418">
        <v>0</v>
      </c>
      <c r="HY418">
        <v>0</v>
      </c>
      <c r="HZ418">
        <v>0</v>
      </c>
      <c r="IA418">
        <v>0</v>
      </c>
      <c r="IB418">
        <v>0</v>
      </c>
      <c r="IC418">
        <v>0</v>
      </c>
      <c r="ID418">
        <v>0</v>
      </c>
      <c r="IE418">
        <v>0</v>
      </c>
      <c r="IF418">
        <v>0</v>
      </c>
      <c r="IG418">
        <v>0</v>
      </c>
      <c r="IH418">
        <v>0</v>
      </c>
      <c r="II418">
        <v>0</v>
      </c>
      <c r="IJ418">
        <v>0</v>
      </c>
      <c r="IK418">
        <v>0</v>
      </c>
    </row>
    <row r="419" spans="1:245" hidden="1">
      <c r="A419" s="340"/>
      <c r="B419" t="s">
        <v>1025</v>
      </c>
      <c r="F419">
        <v>2</v>
      </c>
      <c r="H419">
        <v>39</v>
      </c>
      <c r="J419" t="str">
        <f t="shared" si="18"/>
        <v>SDH300239</v>
      </c>
      <c r="K419">
        <v>375</v>
      </c>
      <c r="M419" s="340"/>
      <c r="N419" t="s">
        <v>1025</v>
      </c>
      <c r="O419">
        <v>2</v>
      </c>
      <c r="P419">
        <v>39</v>
      </c>
      <c r="Q419" s="183" t="str">
        <f t="shared" si="19"/>
        <v>SDH300239</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11924.999999999998</v>
      </c>
      <c r="BK419">
        <v>0</v>
      </c>
      <c r="BL419">
        <v>0</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0</v>
      </c>
      <c r="CG419">
        <v>0</v>
      </c>
      <c r="CH419">
        <v>0</v>
      </c>
      <c r="CI419">
        <v>0</v>
      </c>
      <c r="CJ419">
        <v>0</v>
      </c>
      <c r="CK419">
        <v>0</v>
      </c>
      <c r="CL419">
        <v>0</v>
      </c>
      <c r="CM419">
        <v>0</v>
      </c>
      <c r="CN419">
        <v>0</v>
      </c>
      <c r="CO419">
        <v>0</v>
      </c>
      <c r="CP419">
        <v>0</v>
      </c>
      <c r="CQ419">
        <v>0</v>
      </c>
      <c r="CR419">
        <v>0</v>
      </c>
      <c r="CS419">
        <v>0</v>
      </c>
      <c r="CT419">
        <v>0</v>
      </c>
      <c r="CU419">
        <v>0</v>
      </c>
      <c r="CV419">
        <v>0</v>
      </c>
      <c r="CW419">
        <v>0</v>
      </c>
      <c r="CX419">
        <v>0</v>
      </c>
      <c r="CY419">
        <v>0</v>
      </c>
      <c r="CZ419">
        <v>0</v>
      </c>
      <c r="DA419">
        <v>0</v>
      </c>
      <c r="DB419">
        <v>0</v>
      </c>
      <c r="DC419">
        <v>0</v>
      </c>
      <c r="DD419">
        <v>0</v>
      </c>
      <c r="DE419">
        <v>0</v>
      </c>
      <c r="DF419">
        <v>0</v>
      </c>
      <c r="DG419">
        <v>0</v>
      </c>
      <c r="DH419">
        <v>0</v>
      </c>
      <c r="DI419">
        <v>0</v>
      </c>
      <c r="DJ419">
        <v>0</v>
      </c>
      <c r="DK419">
        <v>0</v>
      </c>
      <c r="DL419">
        <v>0</v>
      </c>
      <c r="DM419">
        <v>0</v>
      </c>
      <c r="DN419">
        <v>0</v>
      </c>
      <c r="DO419">
        <v>0</v>
      </c>
      <c r="DP419">
        <v>0</v>
      </c>
      <c r="DQ419">
        <v>0</v>
      </c>
      <c r="DR419">
        <v>0</v>
      </c>
      <c r="DS419">
        <v>0</v>
      </c>
      <c r="DT419">
        <v>0</v>
      </c>
      <c r="DU419">
        <v>0</v>
      </c>
      <c r="DV419">
        <v>0</v>
      </c>
      <c r="DW419">
        <v>0</v>
      </c>
      <c r="DX419">
        <v>0</v>
      </c>
      <c r="DY419" s="131"/>
      <c r="DZ419" s="340"/>
      <c r="EA419" t="s">
        <v>1025</v>
      </c>
      <c r="EB419">
        <v>2</v>
      </c>
      <c r="EC419">
        <v>39</v>
      </c>
      <c r="ED419" s="183" t="str">
        <f t="shared" si="20"/>
        <v>SDH300239</v>
      </c>
      <c r="EE419">
        <v>10000</v>
      </c>
      <c r="EF419">
        <v>10000</v>
      </c>
      <c r="EG419">
        <v>10000</v>
      </c>
      <c r="EH419">
        <v>10000</v>
      </c>
      <c r="EI419">
        <v>10000</v>
      </c>
      <c r="EJ419">
        <v>10000</v>
      </c>
      <c r="EK419">
        <v>10000</v>
      </c>
      <c r="EL419">
        <v>10000</v>
      </c>
      <c r="EM419">
        <v>10000</v>
      </c>
      <c r="EN419">
        <v>10000</v>
      </c>
      <c r="EO419">
        <v>10000</v>
      </c>
      <c r="EP419">
        <v>10000</v>
      </c>
      <c r="EQ419">
        <v>10000</v>
      </c>
      <c r="ER419">
        <v>10000</v>
      </c>
      <c r="ES419">
        <v>10000</v>
      </c>
      <c r="ET419">
        <v>10000</v>
      </c>
      <c r="EU419">
        <v>10000</v>
      </c>
      <c r="EV419">
        <v>10000</v>
      </c>
      <c r="EW419">
        <v>10000</v>
      </c>
      <c r="EX419">
        <v>10000</v>
      </c>
      <c r="EY419">
        <v>10000</v>
      </c>
      <c r="EZ419">
        <v>10000</v>
      </c>
      <c r="FA419">
        <v>10000</v>
      </c>
      <c r="FB419">
        <v>10000</v>
      </c>
      <c r="FC419">
        <v>10000</v>
      </c>
      <c r="FD419">
        <v>10335</v>
      </c>
      <c r="FE419">
        <v>10732.5</v>
      </c>
      <c r="FF419">
        <v>11130</v>
      </c>
      <c r="FG419">
        <v>11527.5</v>
      </c>
      <c r="FH419">
        <v>11925</v>
      </c>
      <c r="FI419">
        <v>11925</v>
      </c>
      <c r="FJ419">
        <v>11925</v>
      </c>
      <c r="FK419">
        <v>11925</v>
      </c>
      <c r="FL419">
        <v>11925</v>
      </c>
      <c r="FM419">
        <v>11925</v>
      </c>
      <c r="FN419">
        <v>11925</v>
      </c>
      <c r="FO419">
        <v>11925</v>
      </c>
      <c r="FP419">
        <v>11925</v>
      </c>
      <c r="FQ419">
        <v>11925</v>
      </c>
      <c r="FR419">
        <v>11925</v>
      </c>
      <c r="FS419">
        <v>11925</v>
      </c>
      <c r="FT419">
        <v>11925</v>
      </c>
      <c r="FU419">
        <v>11925</v>
      </c>
      <c r="FV419">
        <v>11925</v>
      </c>
      <c r="FW419">
        <v>11925</v>
      </c>
      <c r="FX419">
        <v>0</v>
      </c>
      <c r="FY419">
        <v>0</v>
      </c>
      <c r="FZ419">
        <v>0</v>
      </c>
      <c r="GA419">
        <v>0</v>
      </c>
      <c r="GB419">
        <v>0</v>
      </c>
      <c r="GC419">
        <v>0</v>
      </c>
      <c r="GD419">
        <v>0</v>
      </c>
      <c r="GE419">
        <v>0</v>
      </c>
      <c r="GF419">
        <v>0</v>
      </c>
      <c r="GG419">
        <v>0</v>
      </c>
      <c r="GH419">
        <v>0</v>
      </c>
      <c r="GI419">
        <v>0</v>
      </c>
      <c r="GJ419">
        <v>0</v>
      </c>
      <c r="GK419">
        <v>0</v>
      </c>
      <c r="GL419">
        <v>0</v>
      </c>
      <c r="GM419">
        <v>0</v>
      </c>
      <c r="GN419">
        <v>0</v>
      </c>
      <c r="GO419">
        <v>0</v>
      </c>
      <c r="GP419">
        <v>0</v>
      </c>
      <c r="GQ419">
        <v>0</v>
      </c>
      <c r="GR419">
        <v>0</v>
      </c>
      <c r="GS419">
        <v>0</v>
      </c>
      <c r="GT419">
        <v>0</v>
      </c>
      <c r="GU419">
        <v>0</v>
      </c>
      <c r="GV419">
        <v>0</v>
      </c>
      <c r="GW419">
        <v>0</v>
      </c>
      <c r="GX419">
        <v>0</v>
      </c>
      <c r="GY419">
        <v>0</v>
      </c>
      <c r="GZ419">
        <v>0</v>
      </c>
      <c r="HA419">
        <v>0</v>
      </c>
      <c r="HB419">
        <v>0</v>
      </c>
      <c r="HC419">
        <v>0</v>
      </c>
      <c r="HD419">
        <v>0</v>
      </c>
      <c r="HE419">
        <v>0</v>
      </c>
      <c r="HF419">
        <v>0</v>
      </c>
      <c r="HG419">
        <v>0</v>
      </c>
      <c r="HH419">
        <v>0</v>
      </c>
      <c r="HI419">
        <v>0</v>
      </c>
      <c r="HJ419">
        <v>0</v>
      </c>
      <c r="HK419">
        <v>0</v>
      </c>
      <c r="HL419">
        <v>0</v>
      </c>
      <c r="HM419">
        <v>0</v>
      </c>
      <c r="HN419">
        <v>0</v>
      </c>
      <c r="HO419">
        <v>0</v>
      </c>
      <c r="HP419">
        <v>0</v>
      </c>
      <c r="HQ419">
        <v>0</v>
      </c>
      <c r="HR419">
        <v>0</v>
      </c>
      <c r="HS419">
        <v>0</v>
      </c>
      <c r="HT419">
        <v>0</v>
      </c>
      <c r="HU419">
        <v>0</v>
      </c>
      <c r="HV419">
        <v>0</v>
      </c>
      <c r="HW419">
        <v>0</v>
      </c>
      <c r="HX419">
        <v>0</v>
      </c>
      <c r="HY419">
        <v>0</v>
      </c>
      <c r="HZ419">
        <v>0</v>
      </c>
      <c r="IA419">
        <v>0</v>
      </c>
      <c r="IB419">
        <v>0</v>
      </c>
      <c r="IC419">
        <v>0</v>
      </c>
      <c r="ID419">
        <v>0</v>
      </c>
      <c r="IE419">
        <v>0</v>
      </c>
      <c r="IF419">
        <v>0</v>
      </c>
      <c r="IG419">
        <v>0</v>
      </c>
      <c r="IH419">
        <v>0</v>
      </c>
      <c r="II419">
        <v>0</v>
      </c>
      <c r="IJ419">
        <v>0</v>
      </c>
      <c r="IK419">
        <v>0</v>
      </c>
    </row>
    <row r="420" spans="1:245" hidden="1">
      <c r="A420" s="340"/>
      <c r="B420" t="s">
        <v>1025</v>
      </c>
      <c r="F420">
        <v>2</v>
      </c>
      <c r="H420">
        <v>40</v>
      </c>
      <c r="J420" t="str">
        <f t="shared" si="18"/>
        <v>SDH300240</v>
      </c>
      <c r="K420">
        <v>390</v>
      </c>
      <c r="M420" s="340"/>
      <c r="N420" t="s">
        <v>1025</v>
      </c>
      <c r="O420">
        <v>2</v>
      </c>
      <c r="P420">
        <v>40</v>
      </c>
      <c r="Q420" s="183" t="str">
        <f t="shared" si="19"/>
        <v>SDH300240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12402</v>
      </c>
      <c r="BK420">
        <v>0</v>
      </c>
      <c r="BL420">
        <v>0</v>
      </c>
      <c r="BM420">
        <v>0</v>
      </c>
      <c r="BN420">
        <v>0</v>
      </c>
      <c r="BO420">
        <v>0</v>
      </c>
      <c r="BP420">
        <v>0</v>
      </c>
      <c r="BQ420">
        <v>0</v>
      </c>
      <c r="BR420">
        <v>0</v>
      </c>
      <c r="BS420">
        <v>0</v>
      </c>
      <c r="BT420">
        <v>0</v>
      </c>
      <c r="BU420">
        <v>0</v>
      </c>
      <c r="BV420">
        <v>0</v>
      </c>
      <c r="BW420">
        <v>0</v>
      </c>
      <c r="BX420">
        <v>0</v>
      </c>
      <c r="BY420">
        <v>0</v>
      </c>
      <c r="BZ420">
        <v>0</v>
      </c>
      <c r="CA420">
        <v>0</v>
      </c>
      <c r="CB420">
        <v>0</v>
      </c>
      <c r="CC420">
        <v>0</v>
      </c>
      <c r="CD420">
        <v>0</v>
      </c>
      <c r="CE420">
        <v>0</v>
      </c>
      <c r="CF420">
        <v>0</v>
      </c>
      <c r="CG420">
        <v>0</v>
      </c>
      <c r="CH420">
        <v>0</v>
      </c>
      <c r="CI420">
        <v>0</v>
      </c>
      <c r="CJ420">
        <v>0</v>
      </c>
      <c r="CK420">
        <v>0</v>
      </c>
      <c r="CL420">
        <v>0</v>
      </c>
      <c r="CM420">
        <v>0</v>
      </c>
      <c r="CN420">
        <v>0</v>
      </c>
      <c r="CO420">
        <v>0</v>
      </c>
      <c r="CP420">
        <v>0</v>
      </c>
      <c r="CQ420">
        <v>0</v>
      </c>
      <c r="CR420">
        <v>0</v>
      </c>
      <c r="CS420">
        <v>0</v>
      </c>
      <c r="CT420">
        <v>0</v>
      </c>
      <c r="CU420">
        <v>0</v>
      </c>
      <c r="CV420">
        <v>0</v>
      </c>
      <c r="CW420">
        <v>0</v>
      </c>
      <c r="CX420">
        <v>0</v>
      </c>
      <c r="CY420">
        <v>0</v>
      </c>
      <c r="CZ420">
        <v>0</v>
      </c>
      <c r="DA420">
        <v>0</v>
      </c>
      <c r="DB420">
        <v>0</v>
      </c>
      <c r="DC420">
        <v>0</v>
      </c>
      <c r="DD420">
        <v>0</v>
      </c>
      <c r="DE420">
        <v>0</v>
      </c>
      <c r="DF420">
        <v>0</v>
      </c>
      <c r="DG420">
        <v>0</v>
      </c>
      <c r="DH420">
        <v>0</v>
      </c>
      <c r="DI420">
        <v>0</v>
      </c>
      <c r="DJ420">
        <v>0</v>
      </c>
      <c r="DK420">
        <v>0</v>
      </c>
      <c r="DL420">
        <v>0</v>
      </c>
      <c r="DM420">
        <v>0</v>
      </c>
      <c r="DN420">
        <v>0</v>
      </c>
      <c r="DO420">
        <v>0</v>
      </c>
      <c r="DP420">
        <v>0</v>
      </c>
      <c r="DQ420">
        <v>0</v>
      </c>
      <c r="DR420">
        <v>0</v>
      </c>
      <c r="DS420">
        <v>0</v>
      </c>
      <c r="DT420">
        <v>0</v>
      </c>
      <c r="DU420">
        <v>0</v>
      </c>
      <c r="DV420">
        <v>0</v>
      </c>
      <c r="DW420">
        <v>0</v>
      </c>
      <c r="DX420">
        <v>0</v>
      </c>
      <c r="DY420" s="131"/>
      <c r="DZ420" s="340"/>
      <c r="EA420" t="s">
        <v>1025</v>
      </c>
      <c r="EB420">
        <v>2</v>
      </c>
      <c r="EC420">
        <v>40</v>
      </c>
      <c r="ED420" s="183" t="str">
        <f t="shared" si="20"/>
        <v>SDH300240</v>
      </c>
      <c r="EE420">
        <v>10000</v>
      </c>
      <c r="EF420">
        <v>10000</v>
      </c>
      <c r="EG420">
        <v>10000</v>
      </c>
      <c r="EH420">
        <v>10000</v>
      </c>
      <c r="EI420">
        <v>10000</v>
      </c>
      <c r="EJ420">
        <v>10000</v>
      </c>
      <c r="EK420">
        <v>10000</v>
      </c>
      <c r="EL420">
        <v>10000</v>
      </c>
      <c r="EM420">
        <v>10000</v>
      </c>
      <c r="EN420">
        <v>10000</v>
      </c>
      <c r="EO420">
        <v>10000</v>
      </c>
      <c r="EP420">
        <v>10000</v>
      </c>
      <c r="EQ420">
        <v>10000</v>
      </c>
      <c r="ER420">
        <v>10000</v>
      </c>
      <c r="ES420">
        <v>10000</v>
      </c>
      <c r="ET420">
        <v>10000</v>
      </c>
      <c r="EU420">
        <v>10000</v>
      </c>
      <c r="EV420">
        <v>10000</v>
      </c>
      <c r="EW420">
        <v>10000</v>
      </c>
      <c r="EX420">
        <v>10000</v>
      </c>
      <c r="EY420">
        <v>10000</v>
      </c>
      <c r="EZ420">
        <v>10000</v>
      </c>
      <c r="FA420">
        <v>10000</v>
      </c>
      <c r="FB420">
        <v>10000</v>
      </c>
      <c r="FC420">
        <v>10335</v>
      </c>
      <c r="FD420">
        <v>10748.4</v>
      </c>
      <c r="FE420">
        <v>11161.8</v>
      </c>
      <c r="FF420">
        <v>11575.2</v>
      </c>
      <c r="FG420">
        <v>11988.6</v>
      </c>
      <c r="FH420">
        <v>12402</v>
      </c>
      <c r="FI420">
        <v>12402</v>
      </c>
      <c r="FJ420">
        <v>12402</v>
      </c>
      <c r="FK420">
        <v>12402</v>
      </c>
      <c r="FL420">
        <v>12402</v>
      </c>
      <c r="FM420">
        <v>12402</v>
      </c>
      <c r="FN420">
        <v>12402</v>
      </c>
      <c r="FO420">
        <v>12402</v>
      </c>
      <c r="FP420">
        <v>12402</v>
      </c>
      <c r="FQ420">
        <v>12402</v>
      </c>
      <c r="FR420">
        <v>12402</v>
      </c>
      <c r="FS420">
        <v>12402</v>
      </c>
      <c r="FT420">
        <v>12402</v>
      </c>
      <c r="FU420">
        <v>12402</v>
      </c>
      <c r="FV420">
        <v>12402</v>
      </c>
      <c r="FW420">
        <v>12402</v>
      </c>
      <c r="FX420">
        <v>0</v>
      </c>
      <c r="FY420">
        <v>0</v>
      </c>
      <c r="FZ420">
        <v>0</v>
      </c>
      <c r="GA420">
        <v>0</v>
      </c>
      <c r="GB420">
        <v>0</v>
      </c>
      <c r="GC420">
        <v>0</v>
      </c>
      <c r="GD420">
        <v>0</v>
      </c>
      <c r="GE420">
        <v>0</v>
      </c>
      <c r="GF420">
        <v>0</v>
      </c>
      <c r="GG420">
        <v>0</v>
      </c>
      <c r="GH420">
        <v>0</v>
      </c>
      <c r="GI420">
        <v>0</v>
      </c>
      <c r="GJ420">
        <v>0</v>
      </c>
      <c r="GK420">
        <v>0</v>
      </c>
      <c r="GL420">
        <v>0</v>
      </c>
      <c r="GM420">
        <v>0</v>
      </c>
      <c r="GN420">
        <v>0</v>
      </c>
      <c r="GO420">
        <v>0</v>
      </c>
      <c r="GP420">
        <v>0</v>
      </c>
      <c r="GQ420">
        <v>0</v>
      </c>
      <c r="GR420">
        <v>0</v>
      </c>
      <c r="GS420">
        <v>0</v>
      </c>
      <c r="GT420">
        <v>0</v>
      </c>
      <c r="GU420">
        <v>0</v>
      </c>
      <c r="GV420">
        <v>0</v>
      </c>
      <c r="GW420">
        <v>0</v>
      </c>
      <c r="GX420">
        <v>0</v>
      </c>
      <c r="GY420">
        <v>0</v>
      </c>
      <c r="GZ420">
        <v>0</v>
      </c>
      <c r="HA420">
        <v>0</v>
      </c>
      <c r="HB420">
        <v>0</v>
      </c>
      <c r="HC420">
        <v>0</v>
      </c>
      <c r="HD420">
        <v>0</v>
      </c>
      <c r="HE420">
        <v>0</v>
      </c>
      <c r="HF420">
        <v>0</v>
      </c>
      <c r="HG420">
        <v>0</v>
      </c>
      <c r="HH420">
        <v>0</v>
      </c>
      <c r="HI420">
        <v>0</v>
      </c>
      <c r="HJ420">
        <v>0</v>
      </c>
      <c r="HK420">
        <v>0</v>
      </c>
      <c r="HL420">
        <v>0</v>
      </c>
      <c r="HM420">
        <v>0</v>
      </c>
      <c r="HN420">
        <v>0</v>
      </c>
      <c r="HO420">
        <v>0</v>
      </c>
      <c r="HP420">
        <v>0</v>
      </c>
      <c r="HQ420">
        <v>0</v>
      </c>
      <c r="HR420">
        <v>0</v>
      </c>
      <c r="HS420">
        <v>0</v>
      </c>
      <c r="HT420">
        <v>0</v>
      </c>
      <c r="HU420">
        <v>0</v>
      </c>
      <c r="HV420">
        <v>0</v>
      </c>
      <c r="HW420">
        <v>0</v>
      </c>
      <c r="HX420">
        <v>0</v>
      </c>
      <c r="HY420">
        <v>0</v>
      </c>
      <c r="HZ420">
        <v>0</v>
      </c>
      <c r="IA420">
        <v>0</v>
      </c>
      <c r="IB420">
        <v>0</v>
      </c>
      <c r="IC420">
        <v>0</v>
      </c>
      <c r="ID420">
        <v>0</v>
      </c>
      <c r="IE420">
        <v>0</v>
      </c>
      <c r="IF420">
        <v>0</v>
      </c>
      <c r="IG420">
        <v>0</v>
      </c>
      <c r="IH420">
        <v>0</v>
      </c>
      <c r="II420">
        <v>0</v>
      </c>
      <c r="IJ420">
        <v>0</v>
      </c>
      <c r="IK420">
        <v>0</v>
      </c>
    </row>
    <row r="421" spans="1:245" ht="16.5" hidden="1">
      <c r="A421" s="407"/>
      <c r="B421" s="407"/>
      <c r="C421" s="407"/>
      <c r="D421" s="341"/>
      <c r="E421" s="407"/>
      <c r="F421" s="407"/>
      <c r="G421" s="341"/>
      <c r="H421" s="408"/>
      <c r="I421" s="341"/>
      <c r="K421" s="408"/>
      <c r="M421" s="407"/>
      <c r="N421" s="407"/>
      <c r="O421" s="407"/>
      <c r="P421" s="408"/>
      <c r="Q421" s="183"/>
      <c r="R421" s="408"/>
      <c r="S421" s="408"/>
      <c r="T421" s="408"/>
      <c r="U421" s="408"/>
      <c r="V421" s="408"/>
      <c r="W421" s="408"/>
      <c r="X421" s="408"/>
      <c r="Y421" s="408"/>
      <c r="Z421" s="408"/>
      <c r="AA421" s="408"/>
      <c r="AB421" s="408"/>
      <c r="AC421" s="408"/>
      <c r="AD421" s="408"/>
      <c r="AE421" s="408"/>
      <c r="AF421" s="408"/>
      <c r="AG421" s="408"/>
      <c r="AH421" s="408"/>
      <c r="AI421" s="408"/>
      <c r="AJ421" s="408"/>
      <c r="AK421" s="408"/>
      <c r="AL421" s="408"/>
      <c r="AM421" s="408"/>
      <c r="AN421" s="408"/>
      <c r="AO421" s="408"/>
      <c r="AP421" s="408"/>
      <c r="AQ421" s="408"/>
      <c r="AR421" s="408"/>
      <c r="AS421" s="408"/>
      <c r="AT421" s="408"/>
      <c r="AU421" s="408"/>
      <c r="AV421" s="408"/>
      <c r="AW421" s="408"/>
      <c r="AX421" s="408"/>
      <c r="AY421" s="408"/>
      <c r="AZ421" s="408"/>
      <c r="BA421" s="408"/>
      <c r="BB421" s="408"/>
      <c r="BC421" s="408"/>
      <c r="BD421" s="408"/>
      <c r="BE421" s="408"/>
      <c r="BF421" s="408"/>
      <c r="BG421" s="408"/>
      <c r="BH421" s="408"/>
      <c r="BI421" s="408"/>
      <c r="BJ421" s="408"/>
      <c r="BK421" s="408"/>
      <c r="BL421" s="408"/>
      <c r="BM421" s="408"/>
      <c r="BN421" s="408"/>
      <c r="BO421" s="408"/>
      <c r="BP421" s="408"/>
      <c r="BQ421" s="408"/>
      <c r="BR421" s="408"/>
      <c r="BS421" s="408"/>
      <c r="BT421" s="408"/>
      <c r="BU421" s="408"/>
      <c r="BV421" s="408"/>
      <c r="BW421" s="408"/>
      <c r="BX421" s="408"/>
      <c r="BY421" s="408"/>
      <c r="BZ421" s="408"/>
      <c r="CA421" s="408"/>
      <c r="CB421" s="408"/>
      <c r="CC421" s="408"/>
      <c r="CD421" s="408"/>
      <c r="CE421" s="408"/>
      <c r="CF421" s="408"/>
      <c r="CG421" s="408"/>
      <c r="CH421" s="408"/>
      <c r="CI421" s="408"/>
      <c r="CJ421" s="408"/>
      <c r="CK421" s="408"/>
      <c r="CL421" s="408"/>
      <c r="CM421" s="408"/>
      <c r="CN421" s="408"/>
      <c r="CO421" s="408"/>
      <c r="CP421" s="408"/>
      <c r="CQ421" s="408"/>
      <c r="CR421" s="408"/>
      <c r="CS421" s="408"/>
      <c r="CT421" s="408"/>
      <c r="CU421" s="408"/>
      <c r="CV421" s="408"/>
      <c r="CW421" s="408"/>
      <c r="CX421" s="408"/>
      <c r="CY421" s="408"/>
      <c r="CZ421" s="408"/>
      <c r="DA421" s="408"/>
      <c r="DB421" s="408"/>
      <c r="DC421" s="408"/>
      <c r="DD421" s="408"/>
      <c r="DE421" s="408"/>
      <c r="DF421" s="408"/>
      <c r="DG421" s="408"/>
      <c r="DH421" s="408"/>
      <c r="DI421" s="408"/>
      <c r="DJ421" s="408"/>
      <c r="DK421" s="408"/>
      <c r="DL421" s="408"/>
      <c r="DM421" s="408"/>
      <c r="DN421" s="408"/>
      <c r="DO421" s="408"/>
      <c r="DP421" s="408"/>
      <c r="DQ421" s="408"/>
      <c r="DR421" s="408"/>
      <c r="DS421" s="408"/>
      <c r="DT421" s="408"/>
      <c r="DU421" s="408"/>
      <c r="DV421" s="408"/>
      <c r="DW421" s="408"/>
      <c r="DX421" s="408"/>
      <c r="DZ421" s="407"/>
      <c r="EA421" s="407"/>
      <c r="EB421" s="407"/>
      <c r="EC421" s="408"/>
      <c r="ED421" s="183"/>
      <c r="EE421" s="408"/>
      <c r="EF421" s="408"/>
      <c r="EG421" s="408"/>
      <c r="EH421" s="408"/>
      <c r="EI421" s="408"/>
      <c r="EJ421" s="408"/>
      <c r="EK421" s="408"/>
      <c r="EL421" s="408"/>
      <c r="EM421" s="408"/>
      <c r="EN421" s="408"/>
      <c r="EO421" s="408"/>
      <c r="EP421" s="408"/>
      <c r="EQ421" s="408"/>
      <c r="ER421" s="408"/>
      <c r="ES421" s="408"/>
      <c r="ET421" s="408"/>
      <c r="EU421" s="408"/>
      <c r="EV421" s="408"/>
      <c r="EW421" s="408"/>
      <c r="EX421" s="408"/>
      <c r="EY421" s="408"/>
      <c r="EZ421" s="408"/>
      <c r="FA421" s="408"/>
      <c r="FB421" s="408"/>
      <c r="FC421" s="408"/>
      <c r="FD421" s="408"/>
      <c r="FE421" s="408"/>
      <c r="FF421" s="408"/>
      <c r="FG421" s="408"/>
      <c r="FH421" s="408"/>
      <c r="FI421" s="408"/>
      <c r="FJ421" s="408"/>
      <c r="FK421" s="408"/>
      <c r="FL421" s="408"/>
      <c r="FM421" s="408"/>
      <c r="FN421" s="408"/>
      <c r="FO421" s="408"/>
      <c r="FP421" s="408"/>
      <c r="FQ421" s="408"/>
      <c r="FR421" s="408"/>
      <c r="FS421" s="408"/>
      <c r="FT421" s="408"/>
      <c r="FU421" s="408"/>
      <c r="FV421" s="408"/>
      <c r="FW421" s="408"/>
      <c r="FX421" s="408"/>
      <c r="FY421" s="408"/>
      <c r="FZ421" s="408"/>
      <c r="GA421" s="408"/>
      <c r="GB421" s="408"/>
      <c r="GC421" s="408"/>
      <c r="GD421" s="408"/>
      <c r="GE421" s="408"/>
      <c r="GF421" s="408"/>
      <c r="GG421" s="408"/>
      <c r="GH421" s="408"/>
      <c r="GI421" s="408"/>
      <c r="GJ421" s="408"/>
      <c r="GK421" s="408"/>
      <c r="GL421" s="408"/>
      <c r="GM421" s="408"/>
      <c r="GN421" s="408"/>
      <c r="GO421" s="408"/>
      <c r="GP421" s="408"/>
      <c r="GQ421" s="408"/>
      <c r="GR421" s="408"/>
      <c r="GS421" s="408"/>
      <c r="GT421" s="408"/>
      <c r="GU421" s="408"/>
      <c r="GV421" s="408"/>
      <c r="GW421" s="408"/>
      <c r="GX421" s="408"/>
      <c r="GY421" s="408"/>
      <c r="GZ421" s="408"/>
      <c r="HA421" s="408"/>
      <c r="HB421" s="408"/>
      <c r="HC421" s="408"/>
      <c r="HD421" s="408"/>
      <c r="HE421" s="408"/>
      <c r="HF421" s="408"/>
      <c r="HG421" s="408"/>
      <c r="HH421" s="408"/>
      <c r="HI421" s="408"/>
      <c r="HJ421" s="408"/>
      <c r="HK421" s="408"/>
      <c r="HL421" s="408"/>
      <c r="HM421" s="408"/>
      <c r="HN421" s="408"/>
      <c r="HO421" s="408"/>
      <c r="HP421" s="408"/>
      <c r="HQ421" s="408"/>
      <c r="HR421" s="408"/>
      <c r="HS421" s="408"/>
      <c r="HT421" s="408"/>
      <c r="HU421" s="408"/>
      <c r="HV421" s="408"/>
      <c r="HW421" s="408"/>
      <c r="HX421" s="408"/>
      <c r="HY421" s="408"/>
      <c r="HZ421" s="408"/>
      <c r="IA421" s="408"/>
      <c r="IB421" s="408"/>
      <c r="IC421" s="408"/>
      <c r="ID421" s="408"/>
      <c r="IE421" s="408"/>
      <c r="IF421" s="408"/>
      <c r="IG421" s="408"/>
      <c r="IH421" s="408"/>
      <c r="II421" s="408"/>
      <c r="IJ421" s="408"/>
      <c r="IK421" s="408"/>
    </row>
    <row r="422" spans="1:245" ht="16.5" hidden="1">
      <c r="A422" s="407"/>
      <c r="B422" s="407"/>
      <c r="C422" s="407"/>
      <c r="D422" s="341"/>
      <c r="E422" s="407"/>
      <c r="F422" s="407"/>
      <c r="G422" s="341"/>
      <c r="H422" s="408"/>
      <c r="I422" s="341"/>
      <c r="K422" s="408"/>
      <c r="M422" s="407"/>
      <c r="N422" s="407"/>
      <c r="O422" s="407"/>
      <c r="P422" s="408"/>
      <c r="Q422" s="183"/>
      <c r="R422" s="408"/>
      <c r="S422" s="408"/>
      <c r="T422" s="408"/>
      <c r="U422" s="408"/>
      <c r="V422" s="408"/>
      <c r="W422" s="408"/>
      <c r="X422" s="408"/>
      <c r="Y422" s="408"/>
      <c r="Z422" s="408"/>
      <c r="AA422" s="408"/>
      <c r="AB422" s="408"/>
      <c r="AC422" s="408"/>
      <c r="AD422" s="408"/>
      <c r="AE422" s="408"/>
      <c r="AF422" s="408"/>
      <c r="AG422" s="408"/>
      <c r="AH422" s="408"/>
      <c r="AI422" s="408"/>
      <c r="AJ422" s="408"/>
      <c r="AK422" s="408"/>
      <c r="AL422" s="408"/>
      <c r="AM422" s="408"/>
      <c r="AN422" s="408"/>
      <c r="AO422" s="408"/>
      <c r="AP422" s="408"/>
      <c r="AQ422" s="408"/>
      <c r="AR422" s="408"/>
      <c r="AS422" s="408"/>
      <c r="AT422" s="408"/>
      <c r="AU422" s="408"/>
      <c r="AV422" s="408"/>
      <c r="AW422" s="408"/>
      <c r="AX422" s="408"/>
      <c r="AY422" s="408"/>
      <c r="AZ422" s="408"/>
      <c r="BA422" s="408"/>
      <c r="BB422" s="408"/>
      <c r="BC422" s="408"/>
      <c r="BD422" s="408"/>
      <c r="BE422" s="408"/>
      <c r="BF422" s="408"/>
      <c r="BG422" s="408"/>
      <c r="BH422" s="408"/>
      <c r="BI422" s="408"/>
      <c r="BJ422" s="408"/>
      <c r="BK422" s="408"/>
      <c r="BL422" s="408"/>
      <c r="BM422" s="408"/>
      <c r="BN422" s="408"/>
      <c r="BO422" s="408"/>
      <c r="BP422" s="408"/>
      <c r="BQ422" s="408"/>
      <c r="BR422" s="408"/>
      <c r="BS422" s="408"/>
      <c r="BT422" s="408"/>
      <c r="BU422" s="408"/>
      <c r="BV422" s="408"/>
      <c r="BW422" s="408"/>
      <c r="BX422" s="408"/>
      <c r="BY422" s="408"/>
      <c r="BZ422" s="408"/>
      <c r="CA422" s="408"/>
      <c r="CB422" s="408"/>
      <c r="CC422" s="408"/>
      <c r="CD422" s="408"/>
      <c r="CE422" s="408"/>
      <c r="CF422" s="408"/>
      <c r="CG422" s="408"/>
      <c r="CH422" s="408"/>
      <c r="CI422" s="408"/>
      <c r="CJ422" s="408"/>
      <c r="CK422" s="408"/>
      <c r="CL422" s="408"/>
      <c r="CM422" s="408"/>
      <c r="CN422" s="408"/>
      <c r="CO422" s="408"/>
      <c r="CP422" s="408"/>
      <c r="CQ422" s="408"/>
      <c r="CR422" s="408"/>
      <c r="CS422" s="408"/>
      <c r="CT422" s="408"/>
      <c r="CU422" s="408"/>
      <c r="CV422" s="408"/>
      <c r="CW422" s="408"/>
      <c r="CX422" s="408"/>
      <c r="CY422" s="408"/>
      <c r="CZ422" s="408"/>
      <c r="DA422" s="408"/>
      <c r="DB422" s="408"/>
      <c r="DC422" s="408"/>
      <c r="DD422" s="408"/>
      <c r="DE422" s="408"/>
      <c r="DF422" s="408"/>
      <c r="DG422" s="408"/>
      <c r="DH422" s="408"/>
      <c r="DI422" s="408"/>
      <c r="DJ422" s="408"/>
      <c r="DK422" s="408"/>
      <c r="DL422" s="408"/>
      <c r="DM422" s="408"/>
      <c r="DN422" s="408"/>
      <c r="DO422" s="408"/>
      <c r="DP422" s="408"/>
      <c r="DQ422" s="408"/>
      <c r="DR422" s="408"/>
      <c r="DS422" s="408"/>
      <c r="DT422" s="408"/>
      <c r="DU422" s="408"/>
      <c r="DV422" s="408"/>
      <c r="DW422" s="408"/>
      <c r="DX422" s="408"/>
      <c r="DZ422" s="407"/>
      <c r="EA422" s="407"/>
      <c r="EB422" s="407"/>
      <c r="EC422" s="408"/>
      <c r="ED422" s="183"/>
      <c r="EE422" s="408"/>
      <c r="EF422" s="408"/>
      <c r="EG422" s="408"/>
      <c r="EH422" s="408"/>
      <c r="EI422" s="408"/>
      <c r="EJ422" s="408"/>
      <c r="EK422" s="408"/>
      <c r="EL422" s="408"/>
      <c r="EM422" s="408"/>
      <c r="EN422" s="408"/>
      <c r="EO422" s="408"/>
      <c r="EP422" s="408"/>
      <c r="EQ422" s="408"/>
      <c r="ER422" s="408"/>
      <c r="ES422" s="408"/>
      <c r="ET422" s="408"/>
      <c r="EU422" s="408"/>
      <c r="EV422" s="408"/>
      <c r="EW422" s="408"/>
      <c r="EX422" s="408"/>
      <c r="EY422" s="408"/>
      <c r="EZ422" s="408"/>
      <c r="FA422" s="408"/>
      <c r="FB422" s="408"/>
      <c r="FC422" s="408"/>
      <c r="FD422" s="408"/>
      <c r="FE422" s="408"/>
      <c r="FF422" s="408"/>
      <c r="FG422" s="408"/>
      <c r="FH422" s="408"/>
      <c r="FI422" s="408"/>
      <c r="FJ422" s="408"/>
      <c r="FK422" s="408"/>
      <c r="FL422" s="408"/>
      <c r="FM422" s="408"/>
      <c r="FN422" s="408"/>
      <c r="FO422" s="408"/>
      <c r="FP422" s="408"/>
      <c r="FQ422" s="408"/>
      <c r="FR422" s="408"/>
      <c r="FS422" s="408"/>
      <c r="FT422" s="408"/>
      <c r="FU422" s="408"/>
      <c r="FV422" s="408"/>
      <c r="FW422" s="408"/>
      <c r="FX422" s="408"/>
      <c r="FY422" s="408"/>
      <c r="FZ422" s="408"/>
      <c r="GA422" s="408"/>
      <c r="GB422" s="408"/>
      <c r="GC422" s="408"/>
      <c r="GD422" s="408"/>
      <c r="GE422" s="408"/>
      <c r="GF422" s="408"/>
      <c r="GG422" s="408"/>
      <c r="GH422" s="408"/>
      <c r="GI422" s="408"/>
      <c r="GJ422" s="408"/>
      <c r="GK422" s="408"/>
      <c r="GL422" s="408"/>
      <c r="GM422" s="408"/>
      <c r="GN422" s="408"/>
      <c r="GO422" s="408"/>
      <c r="GP422" s="408"/>
      <c r="GQ422" s="408"/>
      <c r="GR422" s="408"/>
      <c r="GS422" s="408"/>
      <c r="GT422" s="408"/>
      <c r="GU422" s="408"/>
      <c r="GV422" s="408"/>
      <c r="GW422" s="408"/>
      <c r="GX422" s="408"/>
      <c r="GY422" s="408"/>
      <c r="GZ422" s="408"/>
      <c r="HA422" s="408"/>
      <c r="HB422" s="408"/>
      <c r="HC422" s="408"/>
      <c r="HD422" s="408"/>
      <c r="HE422" s="408"/>
      <c r="HF422" s="408"/>
      <c r="HG422" s="408"/>
      <c r="HH422" s="408"/>
      <c r="HI422" s="408"/>
      <c r="HJ422" s="408"/>
      <c r="HK422" s="408"/>
      <c r="HL422" s="408"/>
      <c r="HM422" s="408"/>
      <c r="HN422" s="408"/>
      <c r="HO422" s="408"/>
      <c r="HP422" s="408"/>
      <c r="HQ422" s="408"/>
      <c r="HR422" s="408"/>
      <c r="HS422" s="408"/>
      <c r="HT422" s="408"/>
      <c r="HU422" s="408"/>
      <c r="HV422" s="408"/>
      <c r="HW422" s="408"/>
      <c r="HX422" s="408"/>
      <c r="HY422" s="408"/>
      <c r="HZ422" s="408"/>
      <c r="IA422" s="408"/>
      <c r="IB422" s="408"/>
      <c r="IC422" s="408"/>
      <c r="ID422" s="408"/>
      <c r="IE422" s="408"/>
      <c r="IF422" s="408"/>
      <c r="IG422" s="408"/>
      <c r="IH422" s="408"/>
      <c r="II422" s="408"/>
      <c r="IJ422" s="408"/>
      <c r="IK422" s="408"/>
    </row>
    <row r="423" spans="1:245" hidden="1">
      <c r="Q423" s="183"/>
      <c r="ED423" s="183"/>
    </row>
    <row r="424" spans="1:245" hidden="1">
      <c r="Q424" s="183"/>
      <c r="ED424" s="183"/>
    </row>
    <row r="425" spans="1:245" hidden="1">
      <c r="M425" t="s">
        <v>511</v>
      </c>
      <c r="Q425" s="183" t="str">
        <f t="shared" ref="Q425:Q488" si="21">N425&amp;TEXT(O425,"00")&amp;TEXT(P425,"00")</f>
        <v>0000</v>
      </c>
      <c r="DZ425" t="s">
        <v>623</v>
      </c>
      <c r="ED425" s="183" t="str">
        <f t="shared" ref="ED425:ED488" si="22">EA425&amp;TEXT(EB425,"00")&amp;TEXT(EC425,"00")</f>
        <v>0000</v>
      </c>
    </row>
    <row r="426" spans="1:245" ht="24" hidden="1">
      <c r="M426" s="339" t="s">
        <v>110</v>
      </c>
      <c r="N426" s="339" t="s">
        <v>15</v>
      </c>
      <c r="O426" s="339" t="s">
        <v>17</v>
      </c>
      <c r="P426" s="339" t="s">
        <v>16</v>
      </c>
      <c r="Q426" s="183" t="str">
        <f t="shared" si="21"/>
        <v>商品代號性別年齡</v>
      </c>
      <c r="R426" s="339" t="s">
        <v>400</v>
      </c>
      <c r="S426" s="339" t="s">
        <v>401</v>
      </c>
      <c r="T426" s="339" t="s">
        <v>402</v>
      </c>
      <c r="U426" s="339" t="s">
        <v>403</v>
      </c>
      <c r="V426" s="339" t="s">
        <v>404</v>
      </c>
      <c r="W426" s="339" t="s">
        <v>405</v>
      </c>
      <c r="X426" s="339" t="s">
        <v>406</v>
      </c>
      <c r="Y426" s="339" t="s">
        <v>407</v>
      </c>
      <c r="Z426" s="339" t="s">
        <v>408</v>
      </c>
      <c r="AA426" s="339" t="s">
        <v>409</v>
      </c>
      <c r="AB426" s="339" t="s">
        <v>410</v>
      </c>
      <c r="AC426" s="339" t="s">
        <v>411</v>
      </c>
      <c r="AD426" s="339" t="s">
        <v>412</v>
      </c>
      <c r="AE426" s="339" t="s">
        <v>413</v>
      </c>
      <c r="AF426" s="339" t="s">
        <v>414</v>
      </c>
      <c r="AG426" s="339" t="s">
        <v>415</v>
      </c>
      <c r="AH426" s="339" t="s">
        <v>416</v>
      </c>
      <c r="AI426" s="339" t="s">
        <v>417</v>
      </c>
      <c r="AJ426" s="339" t="s">
        <v>418</v>
      </c>
      <c r="AK426" s="339" t="s">
        <v>419</v>
      </c>
      <c r="AL426" s="339" t="s">
        <v>420</v>
      </c>
      <c r="AM426" s="339" t="s">
        <v>421</v>
      </c>
      <c r="AN426" s="339" t="s">
        <v>422</v>
      </c>
      <c r="AO426" s="339" t="s">
        <v>423</v>
      </c>
      <c r="AP426" s="339" t="s">
        <v>424</v>
      </c>
      <c r="AQ426" s="339" t="s">
        <v>425</v>
      </c>
      <c r="AR426" s="339" t="s">
        <v>426</v>
      </c>
      <c r="AS426" s="339" t="s">
        <v>427</v>
      </c>
      <c r="AT426" s="339" t="s">
        <v>428</v>
      </c>
      <c r="AU426" s="339" t="s">
        <v>429</v>
      </c>
      <c r="AV426" s="339" t="s">
        <v>430</v>
      </c>
      <c r="AW426" s="339" t="s">
        <v>431</v>
      </c>
      <c r="AX426" s="339" t="s">
        <v>432</v>
      </c>
      <c r="AY426" s="339" t="s">
        <v>433</v>
      </c>
      <c r="AZ426" s="339" t="s">
        <v>434</v>
      </c>
      <c r="BA426" s="339" t="s">
        <v>435</v>
      </c>
      <c r="BB426" s="339" t="s">
        <v>436</v>
      </c>
      <c r="BC426" s="339" t="s">
        <v>437</v>
      </c>
      <c r="BD426" s="339" t="s">
        <v>438</v>
      </c>
      <c r="BE426" s="339" t="s">
        <v>439</v>
      </c>
      <c r="BF426" s="339" t="s">
        <v>440</v>
      </c>
      <c r="BG426" s="339" t="s">
        <v>441</v>
      </c>
      <c r="BH426" s="339" t="s">
        <v>442</v>
      </c>
      <c r="BI426" s="339" t="s">
        <v>443</v>
      </c>
      <c r="BJ426" s="339" t="s">
        <v>444</v>
      </c>
      <c r="BK426" s="339" t="s">
        <v>445</v>
      </c>
      <c r="BL426" s="339" t="s">
        <v>446</v>
      </c>
      <c r="BM426" s="339" t="s">
        <v>447</v>
      </c>
      <c r="BN426" s="339" t="s">
        <v>448</v>
      </c>
      <c r="BO426" s="339" t="s">
        <v>449</v>
      </c>
      <c r="BP426" s="339" t="s">
        <v>450</v>
      </c>
      <c r="BQ426" s="339" t="s">
        <v>451</v>
      </c>
      <c r="BR426" s="339" t="s">
        <v>452</v>
      </c>
      <c r="BS426" s="339" t="s">
        <v>453</v>
      </c>
      <c r="BT426" s="339" t="s">
        <v>454</v>
      </c>
      <c r="BU426" s="339" t="s">
        <v>455</v>
      </c>
      <c r="BV426" s="339" t="s">
        <v>456</v>
      </c>
      <c r="BW426" s="339" t="s">
        <v>457</v>
      </c>
      <c r="BX426" s="339" t="s">
        <v>458</v>
      </c>
      <c r="BY426" s="339" t="s">
        <v>459</v>
      </c>
      <c r="BZ426" s="339" t="s">
        <v>460</v>
      </c>
      <c r="CA426" s="339" t="s">
        <v>461</v>
      </c>
      <c r="CB426" s="339" t="s">
        <v>462</v>
      </c>
      <c r="CC426" s="339" t="s">
        <v>463</v>
      </c>
      <c r="CD426" s="339" t="s">
        <v>464</v>
      </c>
      <c r="CE426" s="339" t="s">
        <v>465</v>
      </c>
      <c r="CF426" s="339" t="s">
        <v>466</v>
      </c>
      <c r="CG426" s="339" t="s">
        <v>467</v>
      </c>
      <c r="CH426" s="339" t="s">
        <v>468</v>
      </c>
      <c r="CI426" s="339" t="s">
        <v>469</v>
      </c>
      <c r="CJ426" s="339" t="s">
        <v>470</v>
      </c>
      <c r="CK426" s="339" t="s">
        <v>471</v>
      </c>
      <c r="CL426" s="339" t="s">
        <v>472</v>
      </c>
      <c r="CM426" s="339" t="s">
        <v>473</v>
      </c>
      <c r="CN426" s="339" t="s">
        <v>474</v>
      </c>
      <c r="CO426" s="339" t="s">
        <v>475</v>
      </c>
      <c r="CP426" s="339" t="s">
        <v>476</v>
      </c>
      <c r="CQ426" s="339" t="s">
        <v>477</v>
      </c>
      <c r="CR426" s="339" t="s">
        <v>478</v>
      </c>
      <c r="CS426" s="339" t="s">
        <v>479</v>
      </c>
      <c r="CT426" s="339" t="s">
        <v>480</v>
      </c>
      <c r="CU426" s="339" t="s">
        <v>481</v>
      </c>
      <c r="CV426" s="339" t="s">
        <v>482</v>
      </c>
      <c r="CW426" s="339" t="s">
        <v>483</v>
      </c>
      <c r="CX426" s="339" t="s">
        <v>484</v>
      </c>
      <c r="CY426" s="339" t="s">
        <v>485</v>
      </c>
      <c r="CZ426" s="339" t="s">
        <v>486</v>
      </c>
      <c r="DA426" s="339" t="s">
        <v>487</v>
      </c>
      <c r="DB426" s="339" t="s">
        <v>488</v>
      </c>
      <c r="DC426" s="339" t="s">
        <v>489</v>
      </c>
      <c r="DD426" s="339" t="s">
        <v>490</v>
      </c>
      <c r="DE426" s="339" t="s">
        <v>491</v>
      </c>
      <c r="DF426" s="339" t="s">
        <v>492</v>
      </c>
      <c r="DG426" s="339" t="s">
        <v>493</v>
      </c>
      <c r="DH426" s="339" t="s">
        <v>494</v>
      </c>
      <c r="DI426" s="339" t="s">
        <v>495</v>
      </c>
      <c r="DJ426" s="339" t="s">
        <v>496</v>
      </c>
      <c r="DK426" s="339" t="s">
        <v>497</v>
      </c>
      <c r="DL426" s="339" t="s">
        <v>498</v>
      </c>
      <c r="DM426" s="339" t="s">
        <v>499</v>
      </c>
      <c r="DN426" s="339" t="s">
        <v>500</v>
      </c>
      <c r="DO426" s="339" t="s">
        <v>501</v>
      </c>
      <c r="DP426" s="339" t="s">
        <v>502</v>
      </c>
      <c r="DQ426" s="339" t="s">
        <v>503</v>
      </c>
      <c r="DR426" s="339" t="s">
        <v>504</v>
      </c>
      <c r="DS426" s="339" t="s">
        <v>505</v>
      </c>
      <c r="DT426" s="339" t="s">
        <v>506</v>
      </c>
      <c r="DU426" s="339" t="s">
        <v>507</v>
      </c>
      <c r="DV426" s="339" t="s">
        <v>508</v>
      </c>
      <c r="DW426" s="339" t="s">
        <v>509</v>
      </c>
      <c r="DX426" s="339" t="s">
        <v>510</v>
      </c>
      <c r="DZ426" s="339" t="s">
        <v>110</v>
      </c>
      <c r="EA426" s="339" t="s">
        <v>15</v>
      </c>
      <c r="EB426" s="339" t="s">
        <v>17</v>
      </c>
      <c r="EC426" s="339" t="s">
        <v>16</v>
      </c>
      <c r="ED426" s="183" t="str">
        <f t="shared" si="22"/>
        <v>商品代號性別年齡</v>
      </c>
      <c r="EE426" s="339" t="s">
        <v>512</v>
      </c>
      <c r="EF426" s="339" t="s">
        <v>513</v>
      </c>
      <c r="EG426" s="339" t="s">
        <v>514</v>
      </c>
      <c r="EH426" s="339" t="s">
        <v>515</v>
      </c>
      <c r="EI426" s="339" t="s">
        <v>516</v>
      </c>
      <c r="EJ426" s="339" t="s">
        <v>517</v>
      </c>
      <c r="EK426" s="339" t="s">
        <v>518</v>
      </c>
      <c r="EL426" s="339" t="s">
        <v>519</v>
      </c>
      <c r="EM426" s="339" t="s">
        <v>520</v>
      </c>
      <c r="EN426" s="339" t="s">
        <v>521</v>
      </c>
      <c r="EO426" s="339" t="s">
        <v>522</v>
      </c>
      <c r="EP426" s="339" t="s">
        <v>523</v>
      </c>
      <c r="EQ426" s="339" t="s">
        <v>524</v>
      </c>
      <c r="ER426" s="339" t="s">
        <v>525</v>
      </c>
      <c r="ES426" s="339" t="s">
        <v>526</v>
      </c>
      <c r="ET426" s="339" t="s">
        <v>527</v>
      </c>
      <c r="EU426" s="339" t="s">
        <v>528</v>
      </c>
      <c r="EV426" s="339" t="s">
        <v>529</v>
      </c>
      <c r="EW426" s="339" t="s">
        <v>530</v>
      </c>
      <c r="EX426" s="339" t="s">
        <v>531</v>
      </c>
      <c r="EY426" s="339" t="s">
        <v>532</v>
      </c>
      <c r="EZ426" s="339" t="s">
        <v>533</v>
      </c>
      <c r="FA426" s="339" t="s">
        <v>534</v>
      </c>
      <c r="FB426" s="339" t="s">
        <v>535</v>
      </c>
      <c r="FC426" s="339" t="s">
        <v>536</v>
      </c>
      <c r="FD426" s="339" t="s">
        <v>537</v>
      </c>
      <c r="FE426" s="339" t="s">
        <v>538</v>
      </c>
      <c r="FF426" s="339" t="s">
        <v>539</v>
      </c>
      <c r="FG426" s="339" t="s">
        <v>540</v>
      </c>
      <c r="FH426" s="339" t="s">
        <v>541</v>
      </c>
      <c r="FI426" s="339" t="s">
        <v>542</v>
      </c>
      <c r="FJ426" s="339" t="s">
        <v>543</v>
      </c>
      <c r="FK426" s="339" t="s">
        <v>544</v>
      </c>
      <c r="FL426" s="339" t="s">
        <v>545</v>
      </c>
      <c r="FM426" s="339" t="s">
        <v>546</v>
      </c>
      <c r="FN426" s="339" t="s">
        <v>547</v>
      </c>
      <c r="FO426" s="339" t="s">
        <v>548</v>
      </c>
      <c r="FP426" s="339" t="s">
        <v>549</v>
      </c>
      <c r="FQ426" s="339" t="s">
        <v>550</v>
      </c>
      <c r="FR426" s="339" t="s">
        <v>551</v>
      </c>
      <c r="FS426" s="339" t="s">
        <v>552</v>
      </c>
      <c r="FT426" s="339" t="s">
        <v>553</v>
      </c>
      <c r="FU426" s="339" t="s">
        <v>554</v>
      </c>
      <c r="FV426" s="339" t="s">
        <v>555</v>
      </c>
      <c r="FW426" s="339" t="s">
        <v>556</v>
      </c>
      <c r="FX426" s="339" t="s">
        <v>557</v>
      </c>
      <c r="FY426" s="339" t="s">
        <v>558</v>
      </c>
      <c r="FZ426" s="339" t="s">
        <v>559</v>
      </c>
      <c r="GA426" s="339" t="s">
        <v>560</v>
      </c>
      <c r="GB426" s="339" t="s">
        <v>561</v>
      </c>
      <c r="GC426" s="339" t="s">
        <v>562</v>
      </c>
      <c r="GD426" s="339" t="s">
        <v>563</v>
      </c>
      <c r="GE426" s="339" t="s">
        <v>564</v>
      </c>
      <c r="GF426" s="339" t="s">
        <v>565</v>
      </c>
      <c r="GG426" s="339" t="s">
        <v>566</v>
      </c>
      <c r="GH426" s="339" t="s">
        <v>567</v>
      </c>
      <c r="GI426" s="339" t="s">
        <v>568</v>
      </c>
      <c r="GJ426" s="339" t="s">
        <v>569</v>
      </c>
      <c r="GK426" s="339" t="s">
        <v>570</v>
      </c>
      <c r="GL426" s="339" t="s">
        <v>571</v>
      </c>
      <c r="GM426" s="339" t="s">
        <v>572</v>
      </c>
      <c r="GN426" s="339" t="s">
        <v>573</v>
      </c>
      <c r="GO426" s="339" t="s">
        <v>574</v>
      </c>
      <c r="GP426" s="339" t="s">
        <v>575</v>
      </c>
      <c r="GQ426" s="339" t="s">
        <v>576</v>
      </c>
      <c r="GR426" s="339" t="s">
        <v>577</v>
      </c>
      <c r="GS426" s="339" t="s">
        <v>578</v>
      </c>
      <c r="GT426" s="339" t="s">
        <v>579</v>
      </c>
      <c r="GU426" s="339" t="s">
        <v>580</v>
      </c>
      <c r="GV426" s="339" t="s">
        <v>581</v>
      </c>
      <c r="GW426" s="339" t="s">
        <v>582</v>
      </c>
      <c r="GX426" s="339" t="s">
        <v>583</v>
      </c>
      <c r="GY426" s="339" t="s">
        <v>584</v>
      </c>
      <c r="GZ426" s="339" t="s">
        <v>585</v>
      </c>
      <c r="HA426" s="339" t="s">
        <v>586</v>
      </c>
      <c r="HB426" s="339" t="s">
        <v>587</v>
      </c>
      <c r="HC426" s="339" t="s">
        <v>588</v>
      </c>
      <c r="HD426" s="339" t="s">
        <v>589</v>
      </c>
      <c r="HE426" s="339" t="s">
        <v>590</v>
      </c>
      <c r="HF426" s="339" t="s">
        <v>591</v>
      </c>
      <c r="HG426" s="339" t="s">
        <v>592</v>
      </c>
      <c r="HH426" s="339" t="s">
        <v>593</v>
      </c>
      <c r="HI426" s="339" t="s">
        <v>594</v>
      </c>
      <c r="HJ426" s="339" t="s">
        <v>595</v>
      </c>
      <c r="HK426" s="339" t="s">
        <v>596</v>
      </c>
      <c r="HL426" s="339" t="s">
        <v>597</v>
      </c>
      <c r="HM426" s="339" t="s">
        <v>598</v>
      </c>
      <c r="HN426" s="339" t="s">
        <v>599</v>
      </c>
      <c r="HO426" s="339" t="s">
        <v>600</v>
      </c>
      <c r="HP426" s="339" t="s">
        <v>601</v>
      </c>
      <c r="HQ426" s="339" t="s">
        <v>602</v>
      </c>
      <c r="HR426" s="339" t="s">
        <v>603</v>
      </c>
      <c r="HS426" s="339" t="s">
        <v>604</v>
      </c>
      <c r="HT426" s="339" t="s">
        <v>605</v>
      </c>
      <c r="HU426" s="339" t="s">
        <v>606</v>
      </c>
      <c r="HV426" s="339" t="s">
        <v>607</v>
      </c>
      <c r="HW426" s="339" t="s">
        <v>608</v>
      </c>
      <c r="HX426" s="339" t="s">
        <v>609</v>
      </c>
      <c r="HY426" s="339" t="s">
        <v>610</v>
      </c>
      <c r="HZ426" s="339" t="s">
        <v>611</v>
      </c>
      <c r="IA426" s="339" t="s">
        <v>612</v>
      </c>
      <c r="IB426" s="339" t="s">
        <v>613</v>
      </c>
      <c r="IC426" s="339" t="s">
        <v>614</v>
      </c>
      <c r="ID426" s="339" t="s">
        <v>615</v>
      </c>
      <c r="IE426" s="339" t="s">
        <v>616</v>
      </c>
      <c r="IF426" s="339" t="s">
        <v>617</v>
      </c>
      <c r="IG426" s="339" t="s">
        <v>618</v>
      </c>
      <c r="IH426" s="339" t="s">
        <v>619</v>
      </c>
      <c r="II426" s="339" t="s">
        <v>620</v>
      </c>
      <c r="IJ426" s="339" t="s">
        <v>621</v>
      </c>
      <c r="IK426" s="339" t="s">
        <v>622</v>
      </c>
    </row>
    <row r="427" spans="1:245" hidden="1">
      <c r="M427" s="340" t="s">
        <v>632</v>
      </c>
      <c r="N427" t="s">
        <v>1023</v>
      </c>
      <c r="O427">
        <v>1</v>
      </c>
      <c r="P427">
        <v>0</v>
      </c>
      <c r="Q427" s="183" t="str">
        <f t="shared" si="21"/>
        <v>SDH100100</v>
      </c>
      <c r="R427">
        <v>392</v>
      </c>
      <c r="S427">
        <v>894</v>
      </c>
      <c r="T427">
        <v>1409</v>
      </c>
      <c r="U427">
        <v>1937</v>
      </c>
      <c r="V427">
        <v>2475</v>
      </c>
      <c r="W427">
        <v>3025</v>
      </c>
      <c r="X427">
        <v>3586</v>
      </c>
      <c r="Y427">
        <v>4157</v>
      </c>
      <c r="Z427">
        <v>4741</v>
      </c>
      <c r="AA427">
        <v>7115</v>
      </c>
      <c r="AB427">
        <v>7270</v>
      </c>
      <c r="AC427">
        <v>7428</v>
      </c>
      <c r="AD427">
        <v>7590</v>
      </c>
      <c r="AE427">
        <v>7756</v>
      </c>
      <c r="AF427">
        <v>7926</v>
      </c>
      <c r="AG427">
        <v>8103</v>
      </c>
      <c r="AH427">
        <v>8286</v>
      </c>
      <c r="AI427">
        <v>8476</v>
      </c>
      <c r="AJ427">
        <v>8676</v>
      </c>
      <c r="AK427">
        <v>8883</v>
      </c>
      <c r="AL427">
        <v>9097</v>
      </c>
      <c r="AM427">
        <v>9314</v>
      </c>
      <c r="AN427">
        <v>9538</v>
      </c>
      <c r="AO427">
        <v>9766</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v>0</v>
      </c>
      <c r="CA427">
        <v>0</v>
      </c>
      <c r="CB427">
        <v>0</v>
      </c>
      <c r="CC427">
        <v>0</v>
      </c>
      <c r="CD427">
        <v>0</v>
      </c>
      <c r="CE427">
        <v>0</v>
      </c>
      <c r="CF427">
        <v>0</v>
      </c>
      <c r="CG427">
        <v>0</v>
      </c>
      <c r="CH427">
        <v>0</v>
      </c>
      <c r="CI427">
        <v>0</v>
      </c>
      <c r="CJ427">
        <v>0</v>
      </c>
      <c r="CK427">
        <v>0</v>
      </c>
      <c r="CL427">
        <v>0</v>
      </c>
      <c r="CM427">
        <v>0</v>
      </c>
      <c r="CN427">
        <v>0</v>
      </c>
      <c r="CO427">
        <v>0</v>
      </c>
      <c r="CP427">
        <v>0</v>
      </c>
      <c r="CQ427">
        <v>0</v>
      </c>
      <c r="CR427">
        <v>0</v>
      </c>
      <c r="CS427">
        <v>0</v>
      </c>
      <c r="CT427">
        <v>0</v>
      </c>
      <c r="CU427">
        <v>0</v>
      </c>
      <c r="CV427">
        <v>0</v>
      </c>
      <c r="CW427">
        <v>0</v>
      </c>
      <c r="CX427">
        <v>0</v>
      </c>
      <c r="CY427">
        <v>0</v>
      </c>
      <c r="CZ427">
        <v>0</v>
      </c>
      <c r="DA427">
        <v>0</v>
      </c>
      <c r="DB427">
        <v>0</v>
      </c>
      <c r="DC427">
        <v>0</v>
      </c>
      <c r="DD427">
        <v>0</v>
      </c>
      <c r="DE427">
        <v>0</v>
      </c>
      <c r="DF427">
        <v>0</v>
      </c>
      <c r="DG427">
        <v>0</v>
      </c>
      <c r="DH427">
        <v>0</v>
      </c>
      <c r="DI427">
        <v>0</v>
      </c>
      <c r="DJ427">
        <v>0</v>
      </c>
      <c r="DK427">
        <v>0</v>
      </c>
      <c r="DL427">
        <v>0</v>
      </c>
      <c r="DM427">
        <v>0</v>
      </c>
      <c r="DN427">
        <v>0</v>
      </c>
      <c r="DO427">
        <v>0</v>
      </c>
      <c r="DP427">
        <v>0</v>
      </c>
      <c r="DQ427">
        <v>0</v>
      </c>
      <c r="DR427">
        <v>0</v>
      </c>
      <c r="DS427">
        <v>0</v>
      </c>
      <c r="DT427">
        <v>0</v>
      </c>
      <c r="DU427">
        <v>0</v>
      </c>
      <c r="DV427">
        <v>0</v>
      </c>
      <c r="DW427">
        <v>0</v>
      </c>
      <c r="DX427">
        <v>0</v>
      </c>
      <c r="DZ427" s="340" t="s">
        <v>632</v>
      </c>
      <c r="EA427" t="s">
        <v>1023</v>
      </c>
      <c r="EB427">
        <v>1</v>
      </c>
      <c r="EC427" s="422">
        <v>0</v>
      </c>
      <c r="ED427" s="183" t="str">
        <f t="shared" si="22"/>
        <v>SDH100100</v>
      </c>
      <c r="EE427">
        <v>690</v>
      </c>
      <c r="EF427">
        <v>1747</v>
      </c>
      <c r="EG427">
        <v>2786</v>
      </c>
      <c r="EH427">
        <v>3809</v>
      </c>
      <c r="EI427">
        <v>4812</v>
      </c>
      <c r="EJ427">
        <v>5792</v>
      </c>
      <c r="EK427">
        <v>6753</v>
      </c>
      <c r="EL427">
        <v>7692</v>
      </c>
      <c r="EM427">
        <v>8612</v>
      </c>
      <c r="EN427">
        <v>0</v>
      </c>
      <c r="EO427">
        <v>0</v>
      </c>
      <c r="EP427">
        <v>0</v>
      </c>
      <c r="EQ427">
        <v>0</v>
      </c>
      <c r="ER427">
        <v>0</v>
      </c>
      <c r="ES427">
        <v>0</v>
      </c>
      <c r="ET427">
        <v>0</v>
      </c>
      <c r="EU427">
        <v>0</v>
      </c>
      <c r="EV427">
        <v>0</v>
      </c>
      <c r="EW427">
        <v>0</v>
      </c>
      <c r="EX427">
        <v>0</v>
      </c>
      <c r="EY427">
        <v>0</v>
      </c>
      <c r="EZ427">
        <v>0</v>
      </c>
      <c r="FA427">
        <v>0</v>
      </c>
      <c r="FB427">
        <v>0</v>
      </c>
      <c r="FC427">
        <v>0</v>
      </c>
      <c r="FD427">
        <v>0</v>
      </c>
      <c r="FE427">
        <v>0</v>
      </c>
      <c r="FF427">
        <v>0</v>
      </c>
      <c r="FG427">
        <v>0</v>
      </c>
      <c r="FH427">
        <v>0</v>
      </c>
      <c r="FI427">
        <v>0</v>
      </c>
      <c r="FJ427">
        <v>0</v>
      </c>
      <c r="FK427">
        <v>0</v>
      </c>
      <c r="FL427">
        <v>0</v>
      </c>
      <c r="FM427">
        <v>0</v>
      </c>
      <c r="FN427">
        <v>0</v>
      </c>
      <c r="FO427">
        <v>0</v>
      </c>
      <c r="FP427">
        <v>0</v>
      </c>
      <c r="FQ427">
        <v>0</v>
      </c>
      <c r="FR427">
        <v>0</v>
      </c>
      <c r="FS427">
        <v>0</v>
      </c>
      <c r="FT427">
        <v>0</v>
      </c>
      <c r="FU427">
        <v>0</v>
      </c>
      <c r="FV427">
        <v>0</v>
      </c>
      <c r="FW427">
        <v>0</v>
      </c>
      <c r="FX427">
        <v>0</v>
      </c>
      <c r="FY427">
        <v>0</v>
      </c>
      <c r="FZ427">
        <v>0</v>
      </c>
      <c r="GA427">
        <v>0</v>
      </c>
      <c r="GB427">
        <v>0</v>
      </c>
      <c r="GC427">
        <v>0</v>
      </c>
      <c r="GD427">
        <v>0</v>
      </c>
      <c r="GE427">
        <v>0</v>
      </c>
      <c r="GF427">
        <v>0</v>
      </c>
      <c r="GG427">
        <v>0</v>
      </c>
      <c r="GH427">
        <v>0</v>
      </c>
      <c r="GI427">
        <v>0</v>
      </c>
      <c r="GJ427">
        <v>0</v>
      </c>
      <c r="GK427">
        <v>0</v>
      </c>
      <c r="GL427">
        <v>0</v>
      </c>
      <c r="GM427">
        <v>0</v>
      </c>
      <c r="GN427">
        <v>0</v>
      </c>
      <c r="GO427">
        <v>0</v>
      </c>
      <c r="GP427">
        <v>0</v>
      </c>
      <c r="GQ427">
        <v>0</v>
      </c>
      <c r="GR427">
        <v>0</v>
      </c>
      <c r="GS427">
        <v>0</v>
      </c>
      <c r="GT427">
        <v>0</v>
      </c>
      <c r="GU427">
        <v>0</v>
      </c>
      <c r="GV427">
        <v>0</v>
      </c>
      <c r="GW427">
        <v>0</v>
      </c>
      <c r="GX427">
        <v>0</v>
      </c>
      <c r="GY427">
        <v>0</v>
      </c>
      <c r="GZ427">
        <v>0</v>
      </c>
      <c r="HA427">
        <v>0</v>
      </c>
      <c r="HB427">
        <v>0</v>
      </c>
      <c r="HC427">
        <v>0</v>
      </c>
      <c r="HD427">
        <v>0</v>
      </c>
      <c r="HE427">
        <v>0</v>
      </c>
      <c r="HF427">
        <v>0</v>
      </c>
      <c r="HG427">
        <v>0</v>
      </c>
      <c r="HH427">
        <v>0</v>
      </c>
      <c r="HI427">
        <v>0</v>
      </c>
      <c r="HJ427">
        <v>0</v>
      </c>
      <c r="HK427">
        <v>0</v>
      </c>
      <c r="HL427">
        <v>0</v>
      </c>
      <c r="HM427">
        <v>0</v>
      </c>
      <c r="HN427">
        <v>0</v>
      </c>
      <c r="HO427">
        <v>0</v>
      </c>
      <c r="HP427">
        <v>0</v>
      </c>
      <c r="HQ427">
        <v>0</v>
      </c>
      <c r="HR427">
        <v>0</v>
      </c>
      <c r="HS427">
        <v>0</v>
      </c>
      <c r="HT427">
        <v>0</v>
      </c>
      <c r="HU427">
        <v>0</v>
      </c>
      <c r="HV427">
        <v>0</v>
      </c>
      <c r="HW427">
        <v>0</v>
      </c>
      <c r="HX427">
        <v>0</v>
      </c>
      <c r="HY427">
        <v>0</v>
      </c>
      <c r="HZ427">
        <v>0</v>
      </c>
      <c r="IA427">
        <v>0</v>
      </c>
      <c r="IB427">
        <v>0</v>
      </c>
      <c r="IC427">
        <v>0</v>
      </c>
      <c r="ID427">
        <v>0</v>
      </c>
      <c r="IE427">
        <v>0</v>
      </c>
      <c r="IF427">
        <v>0</v>
      </c>
      <c r="IG427">
        <v>0</v>
      </c>
      <c r="IH427">
        <v>0</v>
      </c>
      <c r="II427">
        <v>0</v>
      </c>
      <c r="IJ427">
        <v>0</v>
      </c>
      <c r="IK427">
        <v>0</v>
      </c>
    </row>
    <row r="428" spans="1:245" hidden="1">
      <c r="M428" s="340" t="s">
        <v>632</v>
      </c>
      <c r="N428" t="s">
        <v>1023</v>
      </c>
      <c r="O428">
        <v>1</v>
      </c>
      <c r="P428">
        <v>1</v>
      </c>
      <c r="Q428" s="183" t="str">
        <f t="shared" si="21"/>
        <v>SDH100101</v>
      </c>
      <c r="R428">
        <v>389</v>
      </c>
      <c r="S428">
        <v>892</v>
      </c>
      <c r="T428">
        <v>1407</v>
      </c>
      <c r="U428">
        <v>1934</v>
      </c>
      <c r="V428">
        <v>2470</v>
      </c>
      <c r="W428">
        <v>3019</v>
      </c>
      <c r="X428">
        <v>3578</v>
      </c>
      <c r="Y428">
        <v>4148</v>
      </c>
      <c r="Z428">
        <v>4731</v>
      </c>
      <c r="AA428">
        <v>7102</v>
      </c>
      <c r="AB428">
        <v>7256</v>
      </c>
      <c r="AC428">
        <v>7414</v>
      </c>
      <c r="AD428">
        <v>7576</v>
      </c>
      <c r="AE428">
        <v>7742</v>
      </c>
      <c r="AF428">
        <v>7915</v>
      </c>
      <c r="AG428">
        <v>8094</v>
      </c>
      <c r="AH428">
        <v>8279</v>
      </c>
      <c r="AI428">
        <v>8474</v>
      </c>
      <c r="AJ428">
        <v>8676</v>
      </c>
      <c r="AK428">
        <v>8885</v>
      </c>
      <c r="AL428">
        <v>9097</v>
      </c>
      <c r="AM428">
        <v>9315</v>
      </c>
      <c r="AN428">
        <v>9538</v>
      </c>
      <c r="AO428">
        <v>9766</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0</v>
      </c>
      <c r="CZ428">
        <v>0</v>
      </c>
      <c r="DA428">
        <v>0</v>
      </c>
      <c r="DB428">
        <v>0</v>
      </c>
      <c r="DC428">
        <v>0</v>
      </c>
      <c r="DD428">
        <v>0</v>
      </c>
      <c r="DE428">
        <v>0</v>
      </c>
      <c r="DF428">
        <v>0</v>
      </c>
      <c r="DG428">
        <v>0</v>
      </c>
      <c r="DH428">
        <v>0</v>
      </c>
      <c r="DI428">
        <v>0</v>
      </c>
      <c r="DJ428">
        <v>0</v>
      </c>
      <c r="DK428">
        <v>0</v>
      </c>
      <c r="DL428">
        <v>0</v>
      </c>
      <c r="DM428">
        <v>0</v>
      </c>
      <c r="DN428">
        <v>0</v>
      </c>
      <c r="DO428">
        <v>0</v>
      </c>
      <c r="DP428">
        <v>0</v>
      </c>
      <c r="DQ428">
        <v>0</v>
      </c>
      <c r="DR428">
        <v>0</v>
      </c>
      <c r="DS428">
        <v>0</v>
      </c>
      <c r="DT428">
        <v>0</v>
      </c>
      <c r="DU428">
        <v>0</v>
      </c>
      <c r="DV428">
        <v>0</v>
      </c>
      <c r="DW428">
        <v>0</v>
      </c>
      <c r="DX428">
        <v>0</v>
      </c>
      <c r="DZ428" s="340" t="s">
        <v>632</v>
      </c>
      <c r="EA428" t="s">
        <v>1023</v>
      </c>
      <c r="EB428">
        <v>1</v>
      </c>
      <c r="EC428">
        <v>1</v>
      </c>
      <c r="ED428" s="183" t="str">
        <f t="shared" si="22"/>
        <v>SDH100101</v>
      </c>
      <c r="EE428">
        <v>685</v>
      </c>
      <c r="EF428">
        <v>1743</v>
      </c>
      <c r="EG428">
        <v>2784</v>
      </c>
      <c r="EH428">
        <v>3804</v>
      </c>
      <c r="EI428">
        <v>4801</v>
      </c>
      <c r="EJ428">
        <v>5779</v>
      </c>
      <c r="EK428">
        <v>6734</v>
      </c>
      <c r="EL428">
        <v>7671</v>
      </c>
      <c r="EM428">
        <v>8588</v>
      </c>
      <c r="EN428">
        <v>0</v>
      </c>
      <c r="EO428">
        <v>0</v>
      </c>
      <c r="EP428">
        <v>0</v>
      </c>
      <c r="EQ428">
        <v>0</v>
      </c>
      <c r="ER428">
        <v>0</v>
      </c>
      <c r="ES428">
        <v>0</v>
      </c>
      <c r="ET428">
        <v>0</v>
      </c>
      <c r="EU428">
        <v>0</v>
      </c>
      <c r="EV428">
        <v>0</v>
      </c>
      <c r="EW428">
        <v>0</v>
      </c>
      <c r="EX428">
        <v>0</v>
      </c>
      <c r="EY428">
        <v>0</v>
      </c>
      <c r="EZ428">
        <v>0</v>
      </c>
      <c r="FA428">
        <v>0</v>
      </c>
      <c r="FB428">
        <v>0</v>
      </c>
      <c r="FC428">
        <v>0</v>
      </c>
      <c r="FD428">
        <v>0</v>
      </c>
      <c r="FE428">
        <v>0</v>
      </c>
      <c r="FF428">
        <v>0</v>
      </c>
      <c r="FG428">
        <v>0</v>
      </c>
      <c r="FH428">
        <v>0</v>
      </c>
      <c r="FI428">
        <v>0</v>
      </c>
      <c r="FJ428">
        <v>0</v>
      </c>
      <c r="FK428">
        <v>0</v>
      </c>
      <c r="FL428">
        <v>0</v>
      </c>
      <c r="FM428">
        <v>0</v>
      </c>
      <c r="FN428">
        <v>0</v>
      </c>
      <c r="FO428">
        <v>0</v>
      </c>
      <c r="FP428">
        <v>0</v>
      </c>
      <c r="FQ428">
        <v>0</v>
      </c>
      <c r="FR428">
        <v>0</v>
      </c>
      <c r="FS428">
        <v>0</v>
      </c>
      <c r="FT428">
        <v>0</v>
      </c>
      <c r="FU428">
        <v>0</v>
      </c>
      <c r="FV428">
        <v>0</v>
      </c>
      <c r="FW428">
        <v>0</v>
      </c>
      <c r="FX428">
        <v>0</v>
      </c>
      <c r="FY428">
        <v>0</v>
      </c>
      <c r="FZ428">
        <v>0</v>
      </c>
      <c r="GA428">
        <v>0</v>
      </c>
      <c r="GB428">
        <v>0</v>
      </c>
      <c r="GC428">
        <v>0</v>
      </c>
      <c r="GD428">
        <v>0</v>
      </c>
      <c r="GE428">
        <v>0</v>
      </c>
      <c r="GF428">
        <v>0</v>
      </c>
      <c r="GG428">
        <v>0</v>
      </c>
      <c r="GH428">
        <v>0</v>
      </c>
      <c r="GI428">
        <v>0</v>
      </c>
      <c r="GJ428">
        <v>0</v>
      </c>
      <c r="GK428">
        <v>0</v>
      </c>
      <c r="GL428">
        <v>0</v>
      </c>
      <c r="GM428">
        <v>0</v>
      </c>
      <c r="GN428">
        <v>0</v>
      </c>
      <c r="GO428">
        <v>0</v>
      </c>
      <c r="GP428">
        <v>0</v>
      </c>
      <c r="GQ428">
        <v>0</v>
      </c>
      <c r="GR428">
        <v>0</v>
      </c>
      <c r="GS428">
        <v>0</v>
      </c>
      <c r="GT428">
        <v>0</v>
      </c>
      <c r="GU428">
        <v>0</v>
      </c>
      <c r="GV428">
        <v>0</v>
      </c>
      <c r="GW428">
        <v>0</v>
      </c>
      <c r="GX428">
        <v>0</v>
      </c>
      <c r="GY428">
        <v>0</v>
      </c>
      <c r="GZ428">
        <v>0</v>
      </c>
      <c r="HA428">
        <v>0</v>
      </c>
      <c r="HB428">
        <v>0</v>
      </c>
      <c r="HC428">
        <v>0</v>
      </c>
      <c r="HD428">
        <v>0</v>
      </c>
      <c r="HE428">
        <v>0</v>
      </c>
      <c r="HF428">
        <v>0</v>
      </c>
      <c r="HG428">
        <v>0</v>
      </c>
      <c r="HH428">
        <v>0</v>
      </c>
      <c r="HI428">
        <v>0</v>
      </c>
      <c r="HJ428">
        <v>0</v>
      </c>
      <c r="HK428">
        <v>0</v>
      </c>
      <c r="HL428">
        <v>0</v>
      </c>
      <c r="HM428">
        <v>0</v>
      </c>
      <c r="HN428">
        <v>0</v>
      </c>
      <c r="HO428">
        <v>0</v>
      </c>
      <c r="HP428">
        <v>0</v>
      </c>
      <c r="HQ428">
        <v>0</v>
      </c>
      <c r="HR428">
        <v>0</v>
      </c>
      <c r="HS428">
        <v>0</v>
      </c>
      <c r="HT428">
        <v>0</v>
      </c>
      <c r="HU428">
        <v>0</v>
      </c>
      <c r="HV428">
        <v>0</v>
      </c>
      <c r="HW428">
        <v>0</v>
      </c>
      <c r="HX428">
        <v>0</v>
      </c>
      <c r="HY428">
        <v>0</v>
      </c>
      <c r="HZ428">
        <v>0</v>
      </c>
      <c r="IA428">
        <v>0</v>
      </c>
      <c r="IB428">
        <v>0</v>
      </c>
      <c r="IC428">
        <v>0</v>
      </c>
      <c r="ID428">
        <v>0</v>
      </c>
      <c r="IE428">
        <v>0</v>
      </c>
      <c r="IF428">
        <v>0</v>
      </c>
      <c r="IG428">
        <v>0</v>
      </c>
      <c r="IH428">
        <v>0</v>
      </c>
      <c r="II428">
        <v>0</v>
      </c>
      <c r="IJ428">
        <v>0</v>
      </c>
      <c r="IK428">
        <v>0</v>
      </c>
    </row>
    <row r="429" spans="1:245" hidden="1">
      <c r="M429" s="340" t="s">
        <v>632</v>
      </c>
      <c r="N429" t="s">
        <v>1023</v>
      </c>
      <c r="O429">
        <v>1</v>
      </c>
      <c r="P429">
        <v>2</v>
      </c>
      <c r="Q429" s="183" t="str">
        <f t="shared" si="21"/>
        <v>SDH100102</v>
      </c>
      <c r="R429">
        <v>387</v>
      </c>
      <c r="S429">
        <v>890</v>
      </c>
      <c r="T429">
        <v>1404</v>
      </c>
      <c r="U429">
        <v>1928</v>
      </c>
      <c r="V429">
        <v>2465</v>
      </c>
      <c r="W429">
        <v>3011</v>
      </c>
      <c r="X429">
        <v>3569</v>
      </c>
      <c r="Y429">
        <v>4139</v>
      </c>
      <c r="Z429">
        <v>4721</v>
      </c>
      <c r="AA429">
        <v>7088</v>
      </c>
      <c r="AB429">
        <v>7242</v>
      </c>
      <c r="AC429">
        <v>7401</v>
      </c>
      <c r="AD429">
        <v>7563</v>
      </c>
      <c r="AE429">
        <v>7731</v>
      </c>
      <c r="AF429">
        <v>7906</v>
      </c>
      <c r="AG429">
        <v>8087</v>
      </c>
      <c r="AH429">
        <v>8277</v>
      </c>
      <c r="AI429">
        <v>8474</v>
      </c>
      <c r="AJ429">
        <v>8678</v>
      </c>
      <c r="AK429">
        <v>8885</v>
      </c>
      <c r="AL429">
        <v>9097</v>
      </c>
      <c r="AM429">
        <v>9314</v>
      </c>
      <c r="AN429">
        <v>9537</v>
      </c>
      <c r="AO429">
        <v>9766</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c r="CH429">
        <v>0</v>
      </c>
      <c r="CI429">
        <v>0</v>
      </c>
      <c r="CJ429">
        <v>0</v>
      </c>
      <c r="CK429">
        <v>0</v>
      </c>
      <c r="CL429">
        <v>0</v>
      </c>
      <c r="CM429">
        <v>0</v>
      </c>
      <c r="CN429">
        <v>0</v>
      </c>
      <c r="CO429">
        <v>0</v>
      </c>
      <c r="CP429">
        <v>0</v>
      </c>
      <c r="CQ429">
        <v>0</v>
      </c>
      <c r="CR429">
        <v>0</v>
      </c>
      <c r="CS429">
        <v>0</v>
      </c>
      <c r="CT429">
        <v>0</v>
      </c>
      <c r="CU429">
        <v>0</v>
      </c>
      <c r="CV429">
        <v>0</v>
      </c>
      <c r="CW429">
        <v>0</v>
      </c>
      <c r="CX429">
        <v>0</v>
      </c>
      <c r="CY429">
        <v>0</v>
      </c>
      <c r="CZ429">
        <v>0</v>
      </c>
      <c r="DA429">
        <v>0</v>
      </c>
      <c r="DB429">
        <v>0</v>
      </c>
      <c r="DC429">
        <v>0</v>
      </c>
      <c r="DD429">
        <v>0</v>
      </c>
      <c r="DE429">
        <v>0</v>
      </c>
      <c r="DF429">
        <v>0</v>
      </c>
      <c r="DG429">
        <v>0</v>
      </c>
      <c r="DH429">
        <v>0</v>
      </c>
      <c r="DI429">
        <v>0</v>
      </c>
      <c r="DJ429">
        <v>0</v>
      </c>
      <c r="DK429">
        <v>0</v>
      </c>
      <c r="DL429">
        <v>0</v>
      </c>
      <c r="DM429">
        <v>0</v>
      </c>
      <c r="DN429">
        <v>0</v>
      </c>
      <c r="DO429">
        <v>0</v>
      </c>
      <c r="DP429">
        <v>0</v>
      </c>
      <c r="DQ429">
        <v>0</v>
      </c>
      <c r="DR429">
        <v>0</v>
      </c>
      <c r="DS429">
        <v>0</v>
      </c>
      <c r="DT429">
        <v>0</v>
      </c>
      <c r="DU429">
        <v>0</v>
      </c>
      <c r="DV429">
        <v>0</v>
      </c>
      <c r="DW429">
        <v>0</v>
      </c>
      <c r="DX429">
        <v>0</v>
      </c>
      <c r="DZ429" s="340" t="s">
        <v>632</v>
      </c>
      <c r="EA429" t="s">
        <v>1023</v>
      </c>
      <c r="EB429">
        <v>1</v>
      </c>
      <c r="EC429">
        <v>2</v>
      </c>
      <c r="ED429" s="183" t="str">
        <f t="shared" si="22"/>
        <v>SDH100102</v>
      </c>
      <c r="EE429">
        <v>680</v>
      </c>
      <c r="EF429">
        <v>1739</v>
      </c>
      <c r="EG429">
        <v>2778</v>
      </c>
      <c r="EH429">
        <v>3793</v>
      </c>
      <c r="EI429">
        <v>4789</v>
      </c>
      <c r="EJ429">
        <v>5762</v>
      </c>
      <c r="EK429">
        <v>6713</v>
      </c>
      <c r="EL429">
        <v>7647</v>
      </c>
      <c r="EM429">
        <v>8563</v>
      </c>
      <c r="EN429">
        <v>0</v>
      </c>
      <c r="EO429">
        <v>0</v>
      </c>
      <c r="EP429">
        <v>0</v>
      </c>
      <c r="EQ429">
        <v>0</v>
      </c>
      <c r="ER429">
        <v>0</v>
      </c>
      <c r="ES429">
        <v>0</v>
      </c>
      <c r="ET429">
        <v>0</v>
      </c>
      <c r="EU429">
        <v>0</v>
      </c>
      <c r="EV429">
        <v>0</v>
      </c>
      <c r="EW429">
        <v>0</v>
      </c>
      <c r="EX429">
        <v>0</v>
      </c>
      <c r="EY429">
        <v>0</v>
      </c>
      <c r="EZ429">
        <v>0</v>
      </c>
      <c r="FA429">
        <v>0</v>
      </c>
      <c r="FB429">
        <v>0</v>
      </c>
      <c r="FC429">
        <v>0</v>
      </c>
      <c r="FD429">
        <v>0</v>
      </c>
      <c r="FE429">
        <v>0</v>
      </c>
      <c r="FF429">
        <v>0</v>
      </c>
      <c r="FG429">
        <v>0</v>
      </c>
      <c r="FH429">
        <v>0</v>
      </c>
      <c r="FI429">
        <v>0</v>
      </c>
      <c r="FJ429">
        <v>0</v>
      </c>
      <c r="FK429">
        <v>0</v>
      </c>
      <c r="FL429">
        <v>0</v>
      </c>
      <c r="FM429">
        <v>0</v>
      </c>
      <c r="FN429">
        <v>0</v>
      </c>
      <c r="FO429">
        <v>0</v>
      </c>
      <c r="FP429">
        <v>0</v>
      </c>
      <c r="FQ429">
        <v>0</v>
      </c>
      <c r="FR429">
        <v>0</v>
      </c>
      <c r="FS429">
        <v>0</v>
      </c>
      <c r="FT429">
        <v>0</v>
      </c>
      <c r="FU429">
        <v>0</v>
      </c>
      <c r="FV429">
        <v>0</v>
      </c>
      <c r="FW429">
        <v>0</v>
      </c>
      <c r="FX429">
        <v>0</v>
      </c>
      <c r="FY429">
        <v>0</v>
      </c>
      <c r="FZ429">
        <v>0</v>
      </c>
      <c r="GA429">
        <v>0</v>
      </c>
      <c r="GB429">
        <v>0</v>
      </c>
      <c r="GC429">
        <v>0</v>
      </c>
      <c r="GD429">
        <v>0</v>
      </c>
      <c r="GE429">
        <v>0</v>
      </c>
      <c r="GF429">
        <v>0</v>
      </c>
      <c r="GG429">
        <v>0</v>
      </c>
      <c r="GH429">
        <v>0</v>
      </c>
      <c r="GI429">
        <v>0</v>
      </c>
      <c r="GJ429">
        <v>0</v>
      </c>
      <c r="GK429">
        <v>0</v>
      </c>
      <c r="GL429">
        <v>0</v>
      </c>
      <c r="GM429">
        <v>0</v>
      </c>
      <c r="GN429">
        <v>0</v>
      </c>
      <c r="GO429">
        <v>0</v>
      </c>
      <c r="GP429">
        <v>0</v>
      </c>
      <c r="GQ429">
        <v>0</v>
      </c>
      <c r="GR429">
        <v>0</v>
      </c>
      <c r="GS429">
        <v>0</v>
      </c>
      <c r="GT429">
        <v>0</v>
      </c>
      <c r="GU429">
        <v>0</v>
      </c>
      <c r="GV429">
        <v>0</v>
      </c>
      <c r="GW429">
        <v>0</v>
      </c>
      <c r="GX429">
        <v>0</v>
      </c>
      <c r="GY429">
        <v>0</v>
      </c>
      <c r="GZ429">
        <v>0</v>
      </c>
      <c r="HA429">
        <v>0</v>
      </c>
      <c r="HB429">
        <v>0</v>
      </c>
      <c r="HC429">
        <v>0</v>
      </c>
      <c r="HD429">
        <v>0</v>
      </c>
      <c r="HE429">
        <v>0</v>
      </c>
      <c r="HF429">
        <v>0</v>
      </c>
      <c r="HG429">
        <v>0</v>
      </c>
      <c r="HH429">
        <v>0</v>
      </c>
      <c r="HI429">
        <v>0</v>
      </c>
      <c r="HJ429">
        <v>0</v>
      </c>
      <c r="HK429">
        <v>0</v>
      </c>
      <c r="HL429">
        <v>0</v>
      </c>
      <c r="HM429">
        <v>0</v>
      </c>
      <c r="HN429">
        <v>0</v>
      </c>
      <c r="HO429">
        <v>0</v>
      </c>
      <c r="HP429">
        <v>0</v>
      </c>
      <c r="HQ429">
        <v>0</v>
      </c>
      <c r="HR429">
        <v>0</v>
      </c>
      <c r="HS429">
        <v>0</v>
      </c>
      <c r="HT429">
        <v>0</v>
      </c>
      <c r="HU429">
        <v>0</v>
      </c>
      <c r="HV429">
        <v>0</v>
      </c>
      <c r="HW429">
        <v>0</v>
      </c>
      <c r="HX429">
        <v>0</v>
      </c>
      <c r="HY429">
        <v>0</v>
      </c>
      <c r="HZ429">
        <v>0</v>
      </c>
      <c r="IA429">
        <v>0</v>
      </c>
      <c r="IB429">
        <v>0</v>
      </c>
      <c r="IC429">
        <v>0</v>
      </c>
      <c r="ID429">
        <v>0</v>
      </c>
      <c r="IE429">
        <v>0</v>
      </c>
      <c r="IF429">
        <v>0</v>
      </c>
      <c r="IG429">
        <v>0</v>
      </c>
      <c r="IH429">
        <v>0</v>
      </c>
      <c r="II429">
        <v>0</v>
      </c>
      <c r="IJ429">
        <v>0</v>
      </c>
      <c r="IK429">
        <v>0</v>
      </c>
    </row>
    <row r="430" spans="1:245" hidden="1">
      <c r="M430" s="340" t="s">
        <v>632</v>
      </c>
      <c r="N430" t="s">
        <v>1023</v>
      </c>
      <c r="O430">
        <v>1</v>
      </c>
      <c r="P430">
        <v>3</v>
      </c>
      <c r="Q430" s="183" t="str">
        <f t="shared" si="21"/>
        <v>SDH100103</v>
      </c>
      <c r="R430">
        <v>385</v>
      </c>
      <c r="S430">
        <v>887</v>
      </c>
      <c r="T430">
        <v>1399</v>
      </c>
      <c r="U430">
        <v>1922</v>
      </c>
      <c r="V430">
        <v>2457</v>
      </c>
      <c r="W430">
        <v>3002</v>
      </c>
      <c r="X430">
        <v>3560</v>
      </c>
      <c r="Y430">
        <v>4130</v>
      </c>
      <c r="Z430">
        <v>4711</v>
      </c>
      <c r="AA430">
        <v>7074</v>
      </c>
      <c r="AB430">
        <v>7229</v>
      </c>
      <c r="AC430">
        <v>7387</v>
      </c>
      <c r="AD430">
        <v>7551</v>
      </c>
      <c r="AE430">
        <v>7722</v>
      </c>
      <c r="AF430">
        <v>7898</v>
      </c>
      <c r="AG430">
        <v>8084</v>
      </c>
      <c r="AH430">
        <v>8276</v>
      </c>
      <c r="AI430">
        <v>8475</v>
      </c>
      <c r="AJ430">
        <v>8677</v>
      </c>
      <c r="AK430">
        <v>8884</v>
      </c>
      <c r="AL430">
        <v>9096</v>
      </c>
      <c r="AM430">
        <v>9313</v>
      </c>
      <c r="AN430">
        <v>9536</v>
      </c>
      <c r="AO430">
        <v>9764</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BX430">
        <v>0</v>
      </c>
      <c r="BY430">
        <v>0</v>
      </c>
      <c r="BZ430">
        <v>0</v>
      </c>
      <c r="CA430">
        <v>0</v>
      </c>
      <c r="CB430">
        <v>0</v>
      </c>
      <c r="CC430">
        <v>0</v>
      </c>
      <c r="CD430">
        <v>0</v>
      </c>
      <c r="CE430">
        <v>0</v>
      </c>
      <c r="CF430">
        <v>0</v>
      </c>
      <c r="CG430">
        <v>0</v>
      </c>
      <c r="CH430">
        <v>0</v>
      </c>
      <c r="CI430">
        <v>0</v>
      </c>
      <c r="CJ430">
        <v>0</v>
      </c>
      <c r="CK430">
        <v>0</v>
      </c>
      <c r="CL430">
        <v>0</v>
      </c>
      <c r="CM430">
        <v>0</v>
      </c>
      <c r="CN430">
        <v>0</v>
      </c>
      <c r="CO430">
        <v>0</v>
      </c>
      <c r="CP430">
        <v>0</v>
      </c>
      <c r="CQ430">
        <v>0</v>
      </c>
      <c r="CR430">
        <v>0</v>
      </c>
      <c r="CS430">
        <v>0</v>
      </c>
      <c r="CT430">
        <v>0</v>
      </c>
      <c r="CU430">
        <v>0</v>
      </c>
      <c r="CV430">
        <v>0</v>
      </c>
      <c r="CW430">
        <v>0</v>
      </c>
      <c r="CX430">
        <v>0</v>
      </c>
      <c r="CY430">
        <v>0</v>
      </c>
      <c r="CZ430">
        <v>0</v>
      </c>
      <c r="DA430">
        <v>0</v>
      </c>
      <c r="DB430">
        <v>0</v>
      </c>
      <c r="DC430">
        <v>0</v>
      </c>
      <c r="DD430">
        <v>0</v>
      </c>
      <c r="DE430">
        <v>0</v>
      </c>
      <c r="DF430">
        <v>0</v>
      </c>
      <c r="DG430">
        <v>0</v>
      </c>
      <c r="DH430">
        <v>0</v>
      </c>
      <c r="DI430">
        <v>0</v>
      </c>
      <c r="DJ430">
        <v>0</v>
      </c>
      <c r="DK430">
        <v>0</v>
      </c>
      <c r="DL430">
        <v>0</v>
      </c>
      <c r="DM430">
        <v>0</v>
      </c>
      <c r="DN430">
        <v>0</v>
      </c>
      <c r="DO430">
        <v>0</v>
      </c>
      <c r="DP430">
        <v>0</v>
      </c>
      <c r="DQ430">
        <v>0</v>
      </c>
      <c r="DR430">
        <v>0</v>
      </c>
      <c r="DS430">
        <v>0</v>
      </c>
      <c r="DT430">
        <v>0</v>
      </c>
      <c r="DU430">
        <v>0</v>
      </c>
      <c r="DV430">
        <v>0</v>
      </c>
      <c r="DW430">
        <v>0</v>
      </c>
      <c r="DX430">
        <v>0</v>
      </c>
      <c r="DZ430" s="340" t="s">
        <v>632</v>
      </c>
      <c r="EA430" t="s">
        <v>1023</v>
      </c>
      <c r="EB430">
        <v>1</v>
      </c>
      <c r="EC430">
        <v>3</v>
      </c>
      <c r="ED430" s="183" t="str">
        <f t="shared" si="22"/>
        <v>SDH100103</v>
      </c>
      <c r="EE430">
        <v>676</v>
      </c>
      <c r="EF430">
        <v>1733</v>
      </c>
      <c r="EG430">
        <v>2767</v>
      </c>
      <c r="EH430">
        <v>3779</v>
      </c>
      <c r="EI430">
        <v>4772</v>
      </c>
      <c r="EJ430">
        <v>5740</v>
      </c>
      <c r="EK430">
        <v>6690</v>
      </c>
      <c r="EL430">
        <v>7624</v>
      </c>
      <c r="EM430">
        <v>8536</v>
      </c>
      <c r="EN430">
        <v>0</v>
      </c>
      <c r="EO430">
        <v>0</v>
      </c>
      <c r="EP430">
        <v>0</v>
      </c>
      <c r="EQ430">
        <v>0</v>
      </c>
      <c r="ER430">
        <v>0</v>
      </c>
      <c r="ES430">
        <v>0</v>
      </c>
      <c r="ET430">
        <v>0</v>
      </c>
      <c r="EU430">
        <v>0</v>
      </c>
      <c r="EV430">
        <v>0</v>
      </c>
      <c r="EW430">
        <v>0</v>
      </c>
      <c r="EX430">
        <v>0</v>
      </c>
      <c r="EY430">
        <v>0</v>
      </c>
      <c r="EZ430">
        <v>0</v>
      </c>
      <c r="FA430">
        <v>0</v>
      </c>
      <c r="FB430">
        <v>0</v>
      </c>
      <c r="FC430">
        <v>0</v>
      </c>
      <c r="FD430">
        <v>0</v>
      </c>
      <c r="FE430">
        <v>0</v>
      </c>
      <c r="FF430">
        <v>0</v>
      </c>
      <c r="FG430">
        <v>0</v>
      </c>
      <c r="FH430">
        <v>0</v>
      </c>
      <c r="FI430">
        <v>0</v>
      </c>
      <c r="FJ430">
        <v>0</v>
      </c>
      <c r="FK430">
        <v>0</v>
      </c>
      <c r="FL430">
        <v>0</v>
      </c>
      <c r="FM430">
        <v>0</v>
      </c>
      <c r="FN430">
        <v>0</v>
      </c>
      <c r="FO430">
        <v>0</v>
      </c>
      <c r="FP430">
        <v>0</v>
      </c>
      <c r="FQ430">
        <v>0</v>
      </c>
      <c r="FR430">
        <v>0</v>
      </c>
      <c r="FS430">
        <v>0</v>
      </c>
      <c r="FT430">
        <v>0</v>
      </c>
      <c r="FU430">
        <v>0</v>
      </c>
      <c r="FV430">
        <v>0</v>
      </c>
      <c r="FW430">
        <v>0</v>
      </c>
      <c r="FX430">
        <v>0</v>
      </c>
      <c r="FY430">
        <v>0</v>
      </c>
      <c r="FZ430">
        <v>0</v>
      </c>
      <c r="GA430">
        <v>0</v>
      </c>
      <c r="GB430">
        <v>0</v>
      </c>
      <c r="GC430">
        <v>0</v>
      </c>
      <c r="GD430">
        <v>0</v>
      </c>
      <c r="GE430">
        <v>0</v>
      </c>
      <c r="GF430">
        <v>0</v>
      </c>
      <c r="GG430">
        <v>0</v>
      </c>
      <c r="GH430">
        <v>0</v>
      </c>
      <c r="GI430">
        <v>0</v>
      </c>
      <c r="GJ430">
        <v>0</v>
      </c>
      <c r="GK430">
        <v>0</v>
      </c>
      <c r="GL430">
        <v>0</v>
      </c>
      <c r="GM430">
        <v>0</v>
      </c>
      <c r="GN430">
        <v>0</v>
      </c>
      <c r="GO430">
        <v>0</v>
      </c>
      <c r="GP430">
        <v>0</v>
      </c>
      <c r="GQ430">
        <v>0</v>
      </c>
      <c r="GR430">
        <v>0</v>
      </c>
      <c r="GS430">
        <v>0</v>
      </c>
      <c r="GT430">
        <v>0</v>
      </c>
      <c r="GU430">
        <v>0</v>
      </c>
      <c r="GV430">
        <v>0</v>
      </c>
      <c r="GW430">
        <v>0</v>
      </c>
      <c r="GX430">
        <v>0</v>
      </c>
      <c r="GY430">
        <v>0</v>
      </c>
      <c r="GZ430">
        <v>0</v>
      </c>
      <c r="HA430">
        <v>0</v>
      </c>
      <c r="HB430">
        <v>0</v>
      </c>
      <c r="HC430">
        <v>0</v>
      </c>
      <c r="HD430">
        <v>0</v>
      </c>
      <c r="HE430">
        <v>0</v>
      </c>
      <c r="HF430">
        <v>0</v>
      </c>
      <c r="HG430">
        <v>0</v>
      </c>
      <c r="HH430">
        <v>0</v>
      </c>
      <c r="HI430">
        <v>0</v>
      </c>
      <c r="HJ430">
        <v>0</v>
      </c>
      <c r="HK430">
        <v>0</v>
      </c>
      <c r="HL430">
        <v>0</v>
      </c>
      <c r="HM430">
        <v>0</v>
      </c>
      <c r="HN430">
        <v>0</v>
      </c>
      <c r="HO430">
        <v>0</v>
      </c>
      <c r="HP430">
        <v>0</v>
      </c>
      <c r="HQ430">
        <v>0</v>
      </c>
      <c r="HR430">
        <v>0</v>
      </c>
      <c r="HS430">
        <v>0</v>
      </c>
      <c r="HT430">
        <v>0</v>
      </c>
      <c r="HU430">
        <v>0</v>
      </c>
      <c r="HV430">
        <v>0</v>
      </c>
      <c r="HW430">
        <v>0</v>
      </c>
      <c r="HX430">
        <v>0</v>
      </c>
      <c r="HY430">
        <v>0</v>
      </c>
      <c r="HZ430">
        <v>0</v>
      </c>
      <c r="IA430">
        <v>0</v>
      </c>
      <c r="IB430">
        <v>0</v>
      </c>
      <c r="IC430">
        <v>0</v>
      </c>
      <c r="ID430">
        <v>0</v>
      </c>
      <c r="IE430">
        <v>0</v>
      </c>
      <c r="IF430">
        <v>0</v>
      </c>
      <c r="IG430">
        <v>0</v>
      </c>
      <c r="IH430">
        <v>0</v>
      </c>
      <c r="II430">
        <v>0</v>
      </c>
      <c r="IJ430">
        <v>0</v>
      </c>
      <c r="IK430">
        <v>0</v>
      </c>
    </row>
    <row r="431" spans="1:245" hidden="1">
      <c r="M431" s="340" t="s">
        <v>632</v>
      </c>
      <c r="N431" t="s">
        <v>1023</v>
      </c>
      <c r="O431">
        <v>1</v>
      </c>
      <c r="P431">
        <v>4</v>
      </c>
      <c r="Q431" s="183" t="str">
        <f t="shared" si="21"/>
        <v>SDH100104</v>
      </c>
      <c r="R431">
        <v>382</v>
      </c>
      <c r="S431">
        <v>882</v>
      </c>
      <c r="T431">
        <v>1394</v>
      </c>
      <c r="U431">
        <v>1916</v>
      </c>
      <c r="V431">
        <v>2450</v>
      </c>
      <c r="W431">
        <v>2994</v>
      </c>
      <c r="X431">
        <v>3551</v>
      </c>
      <c r="Y431">
        <v>4119</v>
      </c>
      <c r="Z431">
        <v>4700</v>
      </c>
      <c r="AA431">
        <v>7060</v>
      </c>
      <c r="AB431">
        <v>7215</v>
      </c>
      <c r="AC431">
        <v>7375</v>
      </c>
      <c r="AD431">
        <v>7541</v>
      </c>
      <c r="AE431">
        <v>7714</v>
      </c>
      <c r="AF431">
        <v>7895</v>
      </c>
      <c r="AG431">
        <v>8082</v>
      </c>
      <c r="AH431">
        <v>8276</v>
      </c>
      <c r="AI431">
        <v>8473</v>
      </c>
      <c r="AJ431">
        <v>8675</v>
      </c>
      <c r="AK431">
        <v>8882</v>
      </c>
      <c r="AL431">
        <v>9094</v>
      </c>
      <c r="AM431">
        <v>9311</v>
      </c>
      <c r="AN431">
        <v>9534</v>
      </c>
      <c r="AO431">
        <v>9763</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BX431">
        <v>0</v>
      </c>
      <c r="BY431">
        <v>0</v>
      </c>
      <c r="BZ431">
        <v>0</v>
      </c>
      <c r="CA431">
        <v>0</v>
      </c>
      <c r="CB431">
        <v>0</v>
      </c>
      <c r="CC431">
        <v>0</v>
      </c>
      <c r="CD431">
        <v>0</v>
      </c>
      <c r="CE431">
        <v>0</v>
      </c>
      <c r="CF431">
        <v>0</v>
      </c>
      <c r="CG431">
        <v>0</v>
      </c>
      <c r="CH431">
        <v>0</v>
      </c>
      <c r="CI431">
        <v>0</v>
      </c>
      <c r="CJ431">
        <v>0</v>
      </c>
      <c r="CK431">
        <v>0</v>
      </c>
      <c r="CL431">
        <v>0</v>
      </c>
      <c r="CM431">
        <v>0</v>
      </c>
      <c r="CN431">
        <v>0</v>
      </c>
      <c r="CO431">
        <v>0</v>
      </c>
      <c r="CP431">
        <v>0</v>
      </c>
      <c r="CQ431">
        <v>0</v>
      </c>
      <c r="CR431">
        <v>0</v>
      </c>
      <c r="CS431">
        <v>0</v>
      </c>
      <c r="CT431">
        <v>0</v>
      </c>
      <c r="CU431">
        <v>0</v>
      </c>
      <c r="CV431">
        <v>0</v>
      </c>
      <c r="CW431">
        <v>0</v>
      </c>
      <c r="CX431">
        <v>0</v>
      </c>
      <c r="CY431">
        <v>0</v>
      </c>
      <c r="CZ431">
        <v>0</v>
      </c>
      <c r="DA431">
        <v>0</v>
      </c>
      <c r="DB431">
        <v>0</v>
      </c>
      <c r="DC431">
        <v>0</v>
      </c>
      <c r="DD431">
        <v>0</v>
      </c>
      <c r="DE431">
        <v>0</v>
      </c>
      <c r="DF431">
        <v>0</v>
      </c>
      <c r="DG431">
        <v>0</v>
      </c>
      <c r="DH431">
        <v>0</v>
      </c>
      <c r="DI431">
        <v>0</v>
      </c>
      <c r="DJ431">
        <v>0</v>
      </c>
      <c r="DK431">
        <v>0</v>
      </c>
      <c r="DL431">
        <v>0</v>
      </c>
      <c r="DM431">
        <v>0</v>
      </c>
      <c r="DN431">
        <v>0</v>
      </c>
      <c r="DO431">
        <v>0</v>
      </c>
      <c r="DP431">
        <v>0</v>
      </c>
      <c r="DQ431">
        <v>0</v>
      </c>
      <c r="DR431">
        <v>0</v>
      </c>
      <c r="DS431">
        <v>0</v>
      </c>
      <c r="DT431">
        <v>0</v>
      </c>
      <c r="DU431">
        <v>0</v>
      </c>
      <c r="DV431">
        <v>0</v>
      </c>
      <c r="DW431">
        <v>0</v>
      </c>
      <c r="DX431">
        <v>0</v>
      </c>
      <c r="DZ431" s="340" t="s">
        <v>632</v>
      </c>
      <c r="EA431" t="s">
        <v>1023</v>
      </c>
      <c r="EB431">
        <v>1</v>
      </c>
      <c r="EC431">
        <v>4</v>
      </c>
      <c r="ED431" s="183" t="str">
        <f t="shared" si="22"/>
        <v>SDH100104</v>
      </c>
      <c r="EE431">
        <v>669</v>
      </c>
      <c r="EF431">
        <v>1723</v>
      </c>
      <c r="EG431">
        <v>2755</v>
      </c>
      <c r="EH431">
        <v>3765</v>
      </c>
      <c r="EI431">
        <v>4753</v>
      </c>
      <c r="EJ431">
        <v>5720</v>
      </c>
      <c r="EK431">
        <v>6668</v>
      </c>
      <c r="EL431">
        <v>7599</v>
      </c>
      <c r="EM431">
        <v>8511</v>
      </c>
      <c r="EN431">
        <v>0</v>
      </c>
      <c r="EO431">
        <v>0</v>
      </c>
      <c r="EP431">
        <v>0</v>
      </c>
      <c r="EQ431">
        <v>0</v>
      </c>
      <c r="ER431">
        <v>0</v>
      </c>
      <c r="ES431">
        <v>0</v>
      </c>
      <c r="ET431">
        <v>0</v>
      </c>
      <c r="EU431">
        <v>0</v>
      </c>
      <c r="EV431">
        <v>0</v>
      </c>
      <c r="EW431">
        <v>0</v>
      </c>
      <c r="EX431">
        <v>0</v>
      </c>
      <c r="EY431">
        <v>0</v>
      </c>
      <c r="EZ431">
        <v>0</v>
      </c>
      <c r="FA431">
        <v>0</v>
      </c>
      <c r="FB431">
        <v>0</v>
      </c>
      <c r="FC431">
        <v>0</v>
      </c>
      <c r="FD431">
        <v>0</v>
      </c>
      <c r="FE431">
        <v>0</v>
      </c>
      <c r="FF431">
        <v>0</v>
      </c>
      <c r="FG431">
        <v>0</v>
      </c>
      <c r="FH431">
        <v>0</v>
      </c>
      <c r="FI431">
        <v>0</v>
      </c>
      <c r="FJ431">
        <v>0</v>
      </c>
      <c r="FK431">
        <v>0</v>
      </c>
      <c r="FL431">
        <v>0</v>
      </c>
      <c r="FM431">
        <v>0</v>
      </c>
      <c r="FN431">
        <v>0</v>
      </c>
      <c r="FO431">
        <v>0</v>
      </c>
      <c r="FP431">
        <v>0</v>
      </c>
      <c r="FQ431">
        <v>0</v>
      </c>
      <c r="FR431">
        <v>0</v>
      </c>
      <c r="FS431">
        <v>0</v>
      </c>
      <c r="FT431">
        <v>0</v>
      </c>
      <c r="FU431">
        <v>0</v>
      </c>
      <c r="FV431">
        <v>0</v>
      </c>
      <c r="FW431">
        <v>0</v>
      </c>
      <c r="FX431">
        <v>0</v>
      </c>
      <c r="FY431">
        <v>0</v>
      </c>
      <c r="FZ431">
        <v>0</v>
      </c>
      <c r="GA431">
        <v>0</v>
      </c>
      <c r="GB431">
        <v>0</v>
      </c>
      <c r="GC431">
        <v>0</v>
      </c>
      <c r="GD431">
        <v>0</v>
      </c>
      <c r="GE431">
        <v>0</v>
      </c>
      <c r="GF431">
        <v>0</v>
      </c>
      <c r="GG431">
        <v>0</v>
      </c>
      <c r="GH431">
        <v>0</v>
      </c>
      <c r="GI431">
        <v>0</v>
      </c>
      <c r="GJ431">
        <v>0</v>
      </c>
      <c r="GK431">
        <v>0</v>
      </c>
      <c r="GL431">
        <v>0</v>
      </c>
      <c r="GM431">
        <v>0</v>
      </c>
      <c r="GN431">
        <v>0</v>
      </c>
      <c r="GO431">
        <v>0</v>
      </c>
      <c r="GP431">
        <v>0</v>
      </c>
      <c r="GQ431">
        <v>0</v>
      </c>
      <c r="GR431">
        <v>0</v>
      </c>
      <c r="GS431">
        <v>0</v>
      </c>
      <c r="GT431">
        <v>0</v>
      </c>
      <c r="GU431">
        <v>0</v>
      </c>
      <c r="GV431">
        <v>0</v>
      </c>
      <c r="GW431">
        <v>0</v>
      </c>
      <c r="GX431">
        <v>0</v>
      </c>
      <c r="GY431">
        <v>0</v>
      </c>
      <c r="GZ431">
        <v>0</v>
      </c>
      <c r="HA431">
        <v>0</v>
      </c>
      <c r="HB431">
        <v>0</v>
      </c>
      <c r="HC431">
        <v>0</v>
      </c>
      <c r="HD431">
        <v>0</v>
      </c>
      <c r="HE431">
        <v>0</v>
      </c>
      <c r="HF431">
        <v>0</v>
      </c>
      <c r="HG431">
        <v>0</v>
      </c>
      <c r="HH431">
        <v>0</v>
      </c>
      <c r="HI431">
        <v>0</v>
      </c>
      <c r="HJ431">
        <v>0</v>
      </c>
      <c r="HK431">
        <v>0</v>
      </c>
      <c r="HL431">
        <v>0</v>
      </c>
      <c r="HM431">
        <v>0</v>
      </c>
      <c r="HN431">
        <v>0</v>
      </c>
      <c r="HO431">
        <v>0</v>
      </c>
      <c r="HP431">
        <v>0</v>
      </c>
      <c r="HQ431">
        <v>0</v>
      </c>
      <c r="HR431">
        <v>0</v>
      </c>
      <c r="HS431">
        <v>0</v>
      </c>
      <c r="HT431">
        <v>0</v>
      </c>
      <c r="HU431">
        <v>0</v>
      </c>
      <c r="HV431">
        <v>0</v>
      </c>
      <c r="HW431">
        <v>0</v>
      </c>
      <c r="HX431">
        <v>0</v>
      </c>
      <c r="HY431">
        <v>0</v>
      </c>
      <c r="HZ431">
        <v>0</v>
      </c>
      <c r="IA431">
        <v>0</v>
      </c>
      <c r="IB431">
        <v>0</v>
      </c>
      <c r="IC431">
        <v>0</v>
      </c>
      <c r="ID431">
        <v>0</v>
      </c>
      <c r="IE431">
        <v>0</v>
      </c>
      <c r="IF431">
        <v>0</v>
      </c>
      <c r="IG431">
        <v>0</v>
      </c>
      <c r="IH431">
        <v>0</v>
      </c>
      <c r="II431">
        <v>0</v>
      </c>
      <c r="IJ431">
        <v>0</v>
      </c>
      <c r="IK431">
        <v>0</v>
      </c>
    </row>
    <row r="432" spans="1:245" hidden="1">
      <c r="M432" s="340" t="s">
        <v>632</v>
      </c>
      <c r="N432" t="s">
        <v>1023</v>
      </c>
      <c r="O432">
        <v>1</v>
      </c>
      <c r="P432">
        <v>5</v>
      </c>
      <c r="Q432" s="183" t="str">
        <f t="shared" si="21"/>
        <v>SDH100105</v>
      </c>
      <c r="R432">
        <v>379</v>
      </c>
      <c r="S432">
        <v>878</v>
      </c>
      <c r="T432">
        <v>1388</v>
      </c>
      <c r="U432">
        <v>1910</v>
      </c>
      <c r="V432">
        <v>2441</v>
      </c>
      <c r="W432">
        <v>2986</v>
      </c>
      <c r="X432">
        <v>3541</v>
      </c>
      <c r="Y432">
        <v>4109</v>
      </c>
      <c r="Z432">
        <v>4690</v>
      </c>
      <c r="AA432">
        <v>7045</v>
      </c>
      <c r="AB432">
        <v>7202</v>
      </c>
      <c r="AC432">
        <v>7364</v>
      </c>
      <c r="AD432">
        <v>7532</v>
      </c>
      <c r="AE432">
        <v>7709</v>
      </c>
      <c r="AF432">
        <v>7892</v>
      </c>
      <c r="AG432">
        <v>8081</v>
      </c>
      <c r="AH432">
        <v>8273</v>
      </c>
      <c r="AI432">
        <v>8470</v>
      </c>
      <c r="AJ432">
        <v>8671</v>
      </c>
      <c r="AK432">
        <v>8878</v>
      </c>
      <c r="AL432">
        <v>9089</v>
      </c>
      <c r="AM432">
        <v>9307</v>
      </c>
      <c r="AN432">
        <v>9531</v>
      </c>
      <c r="AO432">
        <v>9761</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BX432">
        <v>0</v>
      </c>
      <c r="BY432">
        <v>0</v>
      </c>
      <c r="BZ432">
        <v>0</v>
      </c>
      <c r="CA432">
        <v>0</v>
      </c>
      <c r="CB432">
        <v>0</v>
      </c>
      <c r="CC432">
        <v>0</v>
      </c>
      <c r="CD432">
        <v>0</v>
      </c>
      <c r="CE432">
        <v>0</v>
      </c>
      <c r="CF432">
        <v>0</v>
      </c>
      <c r="CG432">
        <v>0</v>
      </c>
      <c r="CH432">
        <v>0</v>
      </c>
      <c r="CI432">
        <v>0</v>
      </c>
      <c r="CJ432">
        <v>0</v>
      </c>
      <c r="CK432">
        <v>0</v>
      </c>
      <c r="CL432">
        <v>0</v>
      </c>
      <c r="CM432">
        <v>0</v>
      </c>
      <c r="CN432">
        <v>0</v>
      </c>
      <c r="CO432">
        <v>0</v>
      </c>
      <c r="CP432">
        <v>0</v>
      </c>
      <c r="CQ432">
        <v>0</v>
      </c>
      <c r="CR432">
        <v>0</v>
      </c>
      <c r="CS432">
        <v>0</v>
      </c>
      <c r="CT432">
        <v>0</v>
      </c>
      <c r="CU432">
        <v>0</v>
      </c>
      <c r="CV432">
        <v>0</v>
      </c>
      <c r="CW432">
        <v>0</v>
      </c>
      <c r="CX432">
        <v>0</v>
      </c>
      <c r="CY432">
        <v>0</v>
      </c>
      <c r="CZ432">
        <v>0</v>
      </c>
      <c r="DA432">
        <v>0</v>
      </c>
      <c r="DB432">
        <v>0</v>
      </c>
      <c r="DC432">
        <v>0</v>
      </c>
      <c r="DD432">
        <v>0</v>
      </c>
      <c r="DE432">
        <v>0</v>
      </c>
      <c r="DF432">
        <v>0</v>
      </c>
      <c r="DG432">
        <v>0</v>
      </c>
      <c r="DH432">
        <v>0</v>
      </c>
      <c r="DI432">
        <v>0</v>
      </c>
      <c r="DJ432">
        <v>0</v>
      </c>
      <c r="DK432">
        <v>0</v>
      </c>
      <c r="DL432">
        <v>0</v>
      </c>
      <c r="DM432">
        <v>0</v>
      </c>
      <c r="DN432">
        <v>0</v>
      </c>
      <c r="DO432">
        <v>0</v>
      </c>
      <c r="DP432">
        <v>0</v>
      </c>
      <c r="DQ432">
        <v>0</v>
      </c>
      <c r="DR432">
        <v>0</v>
      </c>
      <c r="DS432">
        <v>0</v>
      </c>
      <c r="DT432">
        <v>0</v>
      </c>
      <c r="DU432">
        <v>0</v>
      </c>
      <c r="DV432">
        <v>0</v>
      </c>
      <c r="DW432">
        <v>0</v>
      </c>
      <c r="DX432">
        <v>0</v>
      </c>
      <c r="DZ432" s="340" t="s">
        <v>632</v>
      </c>
      <c r="EA432" t="s">
        <v>1023</v>
      </c>
      <c r="EB432">
        <v>1</v>
      </c>
      <c r="EC432">
        <v>5</v>
      </c>
      <c r="ED432" s="183" t="str">
        <f t="shared" si="22"/>
        <v>SDH100105</v>
      </c>
      <c r="EE432">
        <v>663</v>
      </c>
      <c r="EF432">
        <v>1715</v>
      </c>
      <c r="EG432">
        <v>2743</v>
      </c>
      <c r="EH432">
        <v>3749</v>
      </c>
      <c r="EI432">
        <v>4733</v>
      </c>
      <c r="EJ432">
        <v>5699</v>
      </c>
      <c r="EK432">
        <v>6643</v>
      </c>
      <c r="EL432">
        <v>7574</v>
      </c>
      <c r="EM432">
        <v>8485</v>
      </c>
      <c r="EN432">
        <v>0</v>
      </c>
      <c r="EO432">
        <v>0</v>
      </c>
      <c r="EP432">
        <v>0</v>
      </c>
      <c r="EQ432">
        <v>0</v>
      </c>
      <c r="ER432">
        <v>0</v>
      </c>
      <c r="ES432">
        <v>0</v>
      </c>
      <c r="ET432">
        <v>0</v>
      </c>
      <c r="EU432">
        <v>0</v>
      </c>
      <c r="EV432">
        <v>0</v>
      </c>
      <c r="EW432">
        <v>0</v>
      </c>
      <c r="EX432">
        <v>0</v>
      </c>
      <c r="EY432">
        <v>0</v>
      </c>
      <c r="EZ432">
        <v>0</v>
      </c>
      <c r="FA432">
        <v>0</v>
      </c>
      <c r="FB432">
        <v>0</v>
      </c>
      <c r="FC432">
        <v>0</v>
      </c>
      <c r="FD432">
        <v>0</v>
      </c>
      <c r="FE432">
        <v>0</v>
      </c>
      <c r="FF432">
        <v>0</v>
      </c>
      <c r="FG432">
        <v>0</v>
      </c>
      <c r="FH432">
        <v>0</v>
      </c>
      <c r="FI432">
        <v>0</v>
      </c>
      <c r="FJ432">
        <v>0</v>
      </c>
      <c r="FK432">
        <v>0</v>
      </c>
      <c r="FL432">
        <v>0</v>
      </c>
      <c r="FM432">
        <v>0</v>
      </c>
      <c r="FN432">
        <v>0</v>
      </c>
      <c r="FO432">
        <v>0</v>
      </c>
      <c r="FP432">
        <v>0</v>
      </c>
      <c r="FQ432">
        <v>0</v>
      </c>
      <c r="FR432">
        <v>0</v>
      </c>
      <c r="FS432">
        <v>0</v>
      </c>
      <c r="FT432">
        <v>0</v>
      </c>
      <c r="FU432">
        <v>0</v>
      </c>
      <c r="FV432">
        <v>0</v>
      </c>
      <c r="FW432">
        <v>0</v>
      </c>
      <c r="FX432">
        <v>0</v>
      </c>
      <c r="FY432">
        <v>0</v>
      </c>
      <c r="FZ432">
        <v>0</v>
      </c>
      <c r="GA432">
        <v>0</v>
      </c>
      <c r="GB432">
        <v>0</v>
      </c>
      <c r="GC432">
        <v>0</v>
      </c>
      <c r="GD432">
        <v>0</v>
      </c>
      <c r="GE432">
        <v>0</v>
      </c>
      <c r="GF432">
        <v>0</v>
      </c>
      <c r="GG432">
        <v>0</v>
      </c>
      <c r="GH432">
        <v>0</v>
      </c>
      <c r="GI432">
        <v>0</v>
      </c>
      <c r="GJ432">
        <v>0</v>
      </c>
      <c r="GK432">
        <v>0</v>
      </c>
      <c r="GL432">
        <v>0</v>
      </c>
      <c r="GM432">
        <v>0</v>
      </c>
      <c r="GN432">
        <v>0</v>
      </c>
      <c r="GO432">
        <v>0</v>
      </c>
      <c r="GP432">
        <v>0</v>
      </c>
      <c r="GQ432">
        <v>0</v>
      </c>
      <c r="GR432">
        <v>0</v>
      </c>
      <c r="GS432">
        <v>0</v>
      </c>
      <c r="GT432">
        <v>0</v>
      </c>
      <c r="GU432">
        <v>0</v>
      </c>
      <c r="GV432">
        <v>0</v>
      </c>
      <c r="GW432">
        <v>0</v>
      </c>
      <c r="GX432">
        <v>0</v>
      </c>
      <c r="GY432">
        <v>0</v>
      </c>
      <c r="GZ432">
        <v>0</v>
      </c>
      <c r="HA432">
        <v>0</v>
      </c>
      <c r="HB432">
        <v>0</v>
      </c>
      <c r="HC432">
        <v>0</v>
      </c>
      <c r="HD432">
        <v>0</v>
      </c>
      <c r="HE432">
        <v>0</v>
      </c>
      <c r="HF432">
        <v>0</v>
      </c>
      <c r="HG432">
        <v>0</v>
      </c>
      <c r="HH432">
        <v>0</v>
      </c>
      <c r="HI432">
        <v>0</v>
      </c>
      <c r="HJ432">
        <v>0</v>
      </c>
      <c r="HK432">
        <v>0</v>
      </c>
      <c r="HL432">
        <v>0</v>
      </c>
      <c r="HM432">
        <v>0</v>
      </c>
      <c r="HN432">
        <v>0</v>
      </c>
      <c r="HO432">
        <v>0</v>
      </c>
      <c r="HP432">
        <v>0</v>
      </c>
      <c r="HQ432">
        <v>0</v>
      </c>
      <c r="HR432">
        <v>0</v>
      </c>
      <c r="HS432">
        <v>0</v>
      </c>
      <c r="HT432">
        <v>0</v>
      </c>
      <c r="HU432">
        <v>0</v>
      </c>
      <c r="HV432">
        <v>0</v>
      </c>
      <c r="HW432">
        <v>0</v>
      </c>
      <c r="HX432">
        <v>0</v>
      </c>
      <c r="HY432">
        <v>0</v>
      </c>
      <c r="HZ432">
        <v>0</v>
      </c>
      <c r="IA432">
        <v>0</v>
      </c>
      <c r="IB432">
        <v>0</v>
      </c>
      <c r="IC432">
        <v>0</v>
      </c>
      <c r="ID432">
        <v>0</v>
      </c>
      <c r="IE432">
        <v>0</v>
      </c>
      <c r="IF432">
        <v>0</v>
      </c>
      <c r="IG432">
        <v>0</v>
      </c>
      <c r="IH432">
        <v>0</v>
      </c>
      <c r="II432">
        <v>0</v>
      </c>
      <c r="IJ432">
        <v>0</v>
      </c>
      <c r="IK432">
        <v>0</v>
      </c>
    </row>
    <row r="433" spans="13:245" hidden="1">
      <c r="M433" s="340" t="s">
        <v>632</v>
      </c>
      <c r="N433" t="s">
        <v>1023</v>
      </c>
      <c r="O433">
        <v>1</v>
      </c>
      <c r="P433">
        <v>6</v>
      </c>
      <c r="Q433" s="183" t="str">
        <f t="shared" si="21"/>
        <v>SDH100106</v>
      </c>
      <c r="R433">
        <v>376</v>
      </c>
      <c r="S433">
        <v>874</v>
      </c>
      <c r="T433">
        <v>1382</v>
      </c>
      <c r="U433">
        <v>1903</v>
      </c>
      <c r="V433">
        <v>2434</v>
      </c>
      <c r="W433">
        <v>2977</v>
      </c>
      <c r="X433">
        <v>3531</v>
      </c>
      <c r="Y433">
        <v>4099</v>
      </c>
      <c r="Z433">
        <v>4679</v>
      </c>
      <c r="AA433">
        <v>7031</v>
      </c>
      <c r="AB433">
        <v>7189</v>
      </c>
      <c r="AC433">
        <v>7353</v>
      </c>
      <c r="AD433">
        <v>7526</v>
      </c>
      <c r="AE433">
        <v>7704</v>
      </c>
      <c r="AF433">
        <v>7888</v>
      </c>
      <c r="AG433">
        <v>8076</v>
      </c>
      <c r="AH433">
        <v>8268</v>
      </c>
      <c r="AI433">
        <v>8464</v>
      </c>
      <c r="AJ433">
        <v>8665</v>
      </c>
      <c r="AK433">
        <v>8871</v>
      </c>
      <c r="AL433">
        <v>9083</v>
      </c>
      <c r="AM433">
        <v>9301</v>
      </c>
      <c r="AN433">
        <v>9526</v>
      </c>
      <c r="AO433">
        <v>9759</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0</v>
      </c>
      <c r="CY433">
        <v>0</v>
      </c>
      <c r="CZ433">
        <v>0</v>
      </c>
      <c r="DA433">
        <v>0</v>
      </c>
      <c r="DB433">
        <v>0</v>
      </c>
      <c r="DC433">
        <v>0</v>
      </c>
      <c r="DD433">
        <v>0</v>
      </c>
      <c r="DE433">
        <v>0</v>
      </c>
      <c r="DF433">
        <v>0</v>
      </c>
      <c r="DG433">
        <v>0</v>
      </c>
      <c r="DH433">
        <v>0</v>
      </c>
      <c r="DI433">
        <v>0</v>
      </c>
      <c r="DJ433">
        <v>0</v>
      </c>
      <c r="DK433">
        <v>0</v>
      </c>
      <c r="DL433">
        <v>0</v>
      </c>
      <c r="DM433">
        <v>0</v>
      </c>
      <c r="DN433">
        <v>0</v>
      </c>
      <c r="DO433">
        <v>0</v>
      </c>
      <c r="DP433">
        <v>0</v>
      </c>
      <c r="DQ433">
        <v>0</v>
      </c>
      <c r="DR433">
        <v>0</v>
      </c>
      <c r="DS433">
        <v>0</v>
      </c>
      <c r="DT433">
        <v>0</v>
      </c>
      <c r="DU433">
        <v>0</v>
      </c>
      <c r="DV433">
        <v>0</v>
      </c>
      <c r="DW433">
        <v>0</v>
      </c>
      <c r="DX433">
        <v>0</v>
      </c>
      <c r="DZ433" s="340" t="s">
        <v>632</v>
      </c>
      <c r="EA433" t="s">
        <v>1023</v>
      </c>
      <c r="EB433">
        <v>1</v>
      </c>
      <c r="EC433">
        <v>6</v>
      </c>
      <c r="ED433" s="183" t="str">
        <f t="shared" si="22"/>
        <v>SDH100106</v>
      </c>
      <c r="EE433">
        <v>656</v>
      </c>
      <c r="EF433">
        <v>1704</v>
      </c>
      <c r="EG433">
        <v>2729</v>
      </c>
      <c r="EH433">
        <v>3732</v>
      </c>
      <c r="EI433">
        <v>4714</v>
      </c>
      <c r="EJ433">
        <v>5676</v>
      </c>
      <c r="EK433">
        <v>6618</v>
      </c>
      <c r="EL433">
        <v>7547</v>
      </c>
      <c r="EM433">
        <v>8457</v>
      </c>
      <c r="EN433">
        <v>0</v>
      </c>
      <c r="EO433">
        <v>0</v>
      </c>
      <c r="EP433">
        <v>0</v>
      </c>
      <c r="EQ433">
        <v>0</v>
      </c>
      <c r="ER433">
        <v>0</v>
      </c>
      <c r="ES433">
        <v>0</v>
      </c>
      <c r="ET433">
        <v>0</v>
      </c>
      <c r="EU433">
        <v>0</v>
      </c>
      <c r="EV433">
        <v>0</v>
      </c>
      <c r="EW433">
        <v>0</v>
      </c>
      <c r="EX433">
        <v>0</v>
      </c>
      <c r="EY433">
        <v>0</v>
      </c>
      <c r="EZ433">
        <v>0</v>
      </c>
      <c r="FA433">
        <v>0</v>
      </c>
      <c r="FB433">
        <v>0</v>
      </c>
      <c r="FC433">
        <v>0</v>
      </c>
      <c r="FD433">
        <v>0</v>
      </c>
      <c r="FE433">
        <v>0</v>
      </c>
      <c r="FF433">
        <v>0</v>
      </c>
      <c r="FG433">
        <v>0</v>
      </c>
      <c r="FH433">
        <v>0</v>
      </c>
      <c r="FI433">
        <v>0</v>
      </c>
      <c r="FJ433">
        <v>0</v>
      </c>
      <c r="FK433">
        <v>0</v>
      </c>
      <c r="FL433">
        <v>0</v>
      </c>
      <c r="FM433">
        <v>0</v>
      </c>
      <c r="FN433">
        <v>0</v>
      </c>
      <c r="FO433">
        <v>0</v>
      </c>
      <c r="FP433">
        <v>0</v>
      </c>
      <c r="FQ433">
        <v>0</v>
      </c>
      <c r="FR433">
        <v>0</v>
      </c>
      <c r="FS433">
        <v>0</v>
      </c>
      <c r="FT433">
        <v>0</v>
      </c>
      <c r="FU433">
        <v>0</v>
      </c>
      <c r="FV433">
        <v>0</v>
      </c>
      <c r="FW433">
        <v>0</v>
      </c>
      <c r="FX433">
        <v>0</v>
      </c>
      <c r="FY433">
        <v>0</v>
      </c>
      <c r="FZ433">
        <v>0</v>
      </c>
      <c r="GA433">
        <v>0</v>
      </c>
      <c r="GB433">
        <v>0</v>
      </c>
      <c r="GC433">
        <v>0</v>
      </c>
      <c r="GD433">
        <v>0</v>
      </c>
      <c r="GE433">
        <v>0</v>
      </c>
      <c r="GF433">
        <v>0</v>
      </c>
      <c r="GG433">
        <v>0</v>
      </c>
      <c r="GH433">
        <v>0</v>
      </c>
      <c r="GI433">
        <v>0</v>
      </c>
      <c r="GJ433">
        <v>0</v>
      </c>
      <c r="GK433">
        <v>0</v>
      </c>
      <c r="GL433">
        <v>0</v>
      </c>
      <c r="GM433">
        <v>0</v>
      </c>
      <c r="GN433">
        <v>0</v>
      </c>
      <c r="GO433">
        <v>0</v>
      </c>
      <c r="GP433">
        <v>0</v>
      </c>
      <c r="GQ433">
        <v>0</v>
      </c>
      <c r="GR433">
        <v>0</v>
      </c>
      <c r="GS433">
        <v>0</v>
      </c>
      <c r="GT433">
        <v>0</v>
      </c>
      <c r="GU433">
        <v>0</v>
      </c>
      <c r="GV433">
        <v>0</v>
      </c>
      <c r="GW433">
        <v>0</v>
      </c>
      <c r="GX433">
        <v>0</v>
      </c>
      <c r="GY433">
        <v>0</v>
      </c>
      <c r="GZ433">
        <v>0</v>
      </c>
      <c r="HA433">
        <v>0</v>
      </c>
      <c r="HB433">
        <v>0</v>
      </c>
      <c r="HC433">
        <v>0</v>
      </c>
      <c r="HD433">
        <v>0</v>
      </c>
      <c r="HE433">
        <v>0</v>
      </c>
      <c r="HF433">
        <v>0</v>
      </c>
      <c r="HG433">
        <v>0</v>
      </c>
      <c r="HH433">
        <v>0</v>
      </c>
      <c r="HI433">
        <v>0</v>
      </c>
      <c r="HJ433">
        <v>0</v>
      </c>
      <c r="HK433">
        <v>0</v>
      </c>
      <c r="HL433">
        <v>0</v>
      </c>
      <c r="HM433">
        <v>0</v>
      </c>
      <c r="HN433">
        <v>0</v>
      </c>
      <c r="HO433">
        <v>0</v>
      </c>
      <c r="HP433">
        <v>0</v>
      </c>
      <c r="HQ433">
        <v>0</v>
      </c>
      <c r="HR433">
        <v>0</v>
      </c>
      <c r="HS433">
        <v>0</v>
      </c>
      <c r="HT433">
        <v>0</v>
      </c>
      <c r="HU433">
        <v>0</v>
      </c>
      <c r="HV433">
        <v>0</v>
      </c>
      <c r="HW433">
        <v>0</v>
      </c>
      <c r="HX433">
        <v>0</v>
      </c>
      <c r="HY433">
        <v>0</v>
      </c>
      <c r="HZ433">
        <v>0</v>
      </c>
      <c r="IA433">
        <v>0</v>
      </c>
      <c r="IB433">
        <v>0</v>
      </c>
      <c r="IC433">
        <v>0</v>
      </c>
      <c r="ID433">
        <v>0</v>
      </c>
      <c r="IE433">
        <v>0</v>
      </c>
      <c r="IF433">
        <v>0</v>
      </c>
      <c r="IG433">
        <v>0</v>
      </c>
      <c r="IH433">
        <v>0</v>
      </c>
      <c r="II433">
        <v>0</v>
      </c>
      <c r="IJ433">
        <v>0</v>
      </c>
      <c r="IK433">
        <v>0</v>
      </c>
    </row>
    <row r="434" spans="13:245" hidden="1">
      <c r="M434" s="340" t="s">
        <v>632</v>
      </c>
      <c r="N434" t="s">
        <v>1023</v>
      </c>
      <c r="O434">
        <v>1</v>
      </c>
      <c r="P434">
        <v>7</v>
      </c>
      <c r="Q434" s="183" t="str">
        <f t="shared" si="21"/>
        <v>SDH100107</v>
      </c>
      <c r="R434">
        <v>372</v>
      </c>
      <c r="S434">
        <v>869</v>
      </c>
      <c r="T434">
        <v>1377</v>
      </c>
      <c r="U434">
        <v>1896</v>
      </c>
      <c r="V434">
        <v>2426</v>
      </c>
      <c r="W434">
        <v>2968</v>
      </c>
      <c r="X434">
        <v>3521</v>
      </c>
      <c r="Y434">
        <v>4088</v>
      </c>
      <c r="Z434">
        <v>4668</v>
      </c>
      <c r="AA434">
        <v>7017</v>
      </c>
      <c r="AB434">
        <v>7177</v>
      </c>
      <c r="AC434">
        <v>7346</v>
      </c>
      <c r="AD434">
        <v>7520</v>
      </c>
      <c r="AE434">
        <v>7699</v>
      </c>
      <c r="AF434">
        <v>7882</v>
      </c>
      <c r="AG434">
        <v>8069</v>
      </c>
      <c r="AH434">
        <v>8261</v>
      </c>
      <c r="AI434">
        <v>8457</v>
      </c>
      <c r="AJ434">
        <v>8658</v>
      </c>
      <c r="AK434">
        <v>8864</v>
      </c>
      <c r="AL434">
        <v>9076</v>
      </c>
      <c r="AM434">
        <v>9295</v>
      </c>
      <c r="AN434">
        <v>9522</v>
      </c>
      <c r="AO434">
        <v>9757</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BX434">
        <v>0</v>
      </c>
      <c r="BY434">
        <v>0</v>
      </c>
      <c r="BZ434">
        <v>0</v>
      </c>
      <c r="CA434">
        <v>0</v>
      </c>
      <c r="CB434">
        <v>0</v>
      </c>
      <c r="CC434">
        <v>0</v>
      </c>
      <c r="CD434">
        <v>0</v>
      </c>
      <c r="CE434">
        <v>0</v>
      </c>
      <c r="CF434">
        <v>0</v>
      </c>
      <c r="CG434">
        <v>0</v>
      </c>
      <c r="CH434">
        <v>0</v>
      </c>
      <c r="CI434">
        <v>0</v>
      </c>
      <c r="CJ434">
        <v>0</v>
      </c>
      <c r="CK434">
        <v>0</v>
      </c>
      <c r="CL434">
        <v>0</v>
      </c>
      <c r="CM434">
        <v>0</v>
      </c>
      <c r="CN434">
        <v>0</v>
      </c>
      <c r="CO434">
        <v>0</v>
      </c>
      <c r="CP434">
        <v>0</v>
      </c>
      <c r="CQ434">
        <v>0</v>
      </c>
      <c r="CR434">
        <v>0</v>
      </c>
      <c r="CS434">
        <v>0</v>
      </c>
      <c r="CT434">
        <v>0</v>
      </c>
      <c r="CU434">
        <v>0</v>
      </c>
      <c r="CV434">
        <v>0</v>
      </c>
      <c r="CW434">
        <v>0</v>
      </c>
      <c r="CX434">
        <v>0</v>
      </c>
      <c r="CY434">
        <v>0</v>
      </c>
      <c r="CZ434">
        <v>0</v>
      </c>
      <c r="DA434">
        <v>0</v>
      </c>
      <c r="DB434">
        <v>0</v>
      </c>
      <c r="DC434">
        <v>0</v>
      </c>
      <c r="DD434">
        <v>0</v>
      </c>
      <c r="DE434">
        <v>0</v>
      </c>
      <c r="DF434">
        <v>0</v>
      </c>
      <c r="DG434">
        <v>0</v>
      </c>
      <c r="DH434">
        <v>0</v>
      </c>
      <c r="DI434">
        <v>0</v>
      </c>
      <c r="DJ434">
        <v>0</v>
      </c>
      <c r="DK434">
        <v>0</v>
      </c>
      <c r="DL434">
        <v>0</v>
      </c>
      <c r="DM434">
        <v>0</v>
      </c>
      <c r="DN434">
        <v>0</v>
      </c>
      <c r="DO434">
        <v>0</v>
      </c>
      <c r="DP434">
        <v>0</v>
      </c>
      <c r="DQ434">
        <v>0</v>
      </c>
      <c r="DR434">
        <v>0</v>
      </c>
      <c r="DS434">
        <v>0</v>
      </c>
      <c r="DT434">
        <v>0</v>
      </c>
      <c r="DU434">
        <v>0</v>
      </c>
      <c r="DV434">
        <v>0</v>
      </c>
      <c r="DW434">
        <v>0</v>
      </c>
      <c r="DX434">
        <v>0</v>
      </c>
      <c r="DZ434" s="340" t="s">
        <v>632</v>
      </c>
      <c r="EA434" t="s">
        <v>1023</v>
      </c>
      <c r="EB434">
        <v>1</v>
      </c>
      <c r="EC434">
        <v>7</v>
      </c>
      <c r="ED434" s="183" t="str">
        <f t="shared" si="22"/>
        <v>SDH100107</v>
      </c>
      <c r="EE434">
        <v>648</v>
      </c>
      <c r="EF434">
        <v>1694</v>
      </c>
      <c r="EG434">
        <v>2716</v>
      </c>
      <c r="EH434">
        <v>3715</v>
      </c>
      <c r="EI434">
        <v>4694</v>
      </c>
      <c r="EJ434">
        <v>5653</v>
      </c>
      <c r="EK434">
        <v>6593</v>
      </c>
      <c r="EL434">
        <v>7520</v>
      </c>
      <c r="EM434">
        <v>8433</v>
      </c>
      <c r="EN434">
        <v>0</v>
      </c>
      <c r="EO434">
        <v>0</v>
      </c>
      <c r="EP434">
        <v>0</v>
      </c>
      <c r="EQ434">
        <v>0</v>
      </c>
      <c r="ER434">
        <v>0</v>
      </c>
      <c r="ES434">
        <v>0</v>
      </c>
      <c r="ET434">
        <v>0</v>
      </c>
      <c r="EU434">
        <v>0</v>
      </c>
      <c r="EV434">
        <v>0</v>
      </c>
      <c r="EW434">
        <v>0</v>
      </c>
      <c r="EX434">
        <v>0</v>
      </c>
      <c r="EY434">
        <v>0</v>
      </c>
      <c r="EZ434">
        <v>0</v>
      </c>
      <c r="FA434">
        <v>0</v>
      </c>
      <c r="FB434">
        <v>0</v>
      </c>
      <c r="FC434">
        <v>0</v>
      </c>
      <c r="FD434">
        <v>0</v>
      </c>
      <c r="FE434">
        <v>0</v>
      </c>
      <c r="FF434">
        <v>0</v>
      </c>
      <c r="FG434">
        <v>0</v>
      </c>
      <c r="FH434">
        <v>0</v>
      </c>
      <c r="FI434">
        <v>0</v>
      </c>
      <c r="FJ434">
        <v>0</v>
      </c>
      <c r="FK434">
        <v>0</v>
      </c>
      <c r="FL434">
        <v>0</v>
      </c>
      <c r="FM434">
        <v>0</v>
      </c>
      <c r="FN434">
        <v>0</v>
      </c>
      <c r="FO434">
        <v>0</v>
      </c>
      <c r="FP434">
        <v>0</v>
      </c>
      <c r="FQ434">
        <v>0</v>
      </c>
      <c r="FR434">
        <v>0</v>
      </c>
      <c r="FS434">
        <v>0</v>
      </c>
      <c r="FT434">
        <v>0</v>
      </c>
      <c r="FU434">
        <v>0</v>
      </c>
      <c r="FV434">
        <v>0</v>
      </c>
      <c r="FW434">
        <v>0</v>
      </c>
      <c r="FX434">
        <v>0</v>
      </c>
      <c r="FY434">
        <v>0</v>
      </c>
      <c r="FZ434">
        <v>0</v>
      </c>
      <c r="GA434">
        <v>0</v>
      </c>
      <c r="GB434">
        <v>0</v>
      </c>
      <c r="GC434">
        <v>0</v>
      </c>
      <c r="GD434">
        <v>0</v>
      </c>
      <c r="GE434">
        <v>0</v>
      </c>
      <c r="GF434">
        <v>0</v>
      </c>
      <c r="GG434">
        <v>0</v>
      </c>
      <c r="GH434">
        <v>0</v>
      </c>
      <c r="GI434">
        <v>0</v>
      </c>
      <c r="GJ434">
        <v>0</v>
      </c>
      <c r="GK434">
        <v>0</v>
      </c>
      <c r="GL434">
        <v>0</v>
      </c>
      <c r="GM434">
        <v>0</v>
      </c>
      <c r="GN434">
        <v>0</v>
      </c>
      <c r="GO434">
        <v>0</v>
      </c>
      <c r="GP434">
        <v>0</v>
      </c>
      <c r="GQ434">
        <v>0</v>
      </c>
      <c r="GR434">
        <v>0</v>
      </c>
      <c r="GS434">
        <v>0</v>
      </c>
      <c r="GT434">
        <v>0</v>
      </c>
      <c r="GU434">
        <v>0</v>
      </c>
      <c r="GV434">
        <v>0</v>
      </c>
      <c r="GW434">
        <v>0</v>
      </c>
      <c r="GX434">
        <v>0</v>
      </c>
      <c r="GY434">
        <v>0</v>
      </c>
      <c r="GZ434">
        <v>0</v>
      </c>
      <c r="HA434">
        <v>0</v>
      </c>
      <c r="HB434">
        <v>0</v>
      </c>
      <c r="HC434">
        <v>0</v>
      </c>
      <c r="HD434">
        <v>0</v>
      </c>
      <c r="HE434">
        <v>0</v>
      </c>
      <c r="HF434">
        <v>0</v>
      </c>
      <c r="HG434">
        <v>0</v>
      </c>
      <c r="HH434">
        <v>0</v>
      </c>
      <c r="HI434">
        <v>0</v>
      </c>
      <c r="HJ434">
        <v>0</v>
      </c>
      <c r="HK434">
        <v>0</v>
      </c>
      <c r="HL434">
        <v>0</v>
      </c>
      <c r="HM434">
        <v>0</v>
      </c>
      <c r="HN434">
        <v>0</v>
      </c>
      <c r="HO434">
        <v>0</v>
      </c>
      <c r="HP434">
        <v>0</v>
      </c>
      <c r="HQ434">
        <v>0</v>
      </c>
      <c r="HR434">
        <v>0</v>
      </c>
      <c r="HS434">
        <v>0</v>
      </c>
      <c r="HT434">
        <v>0</v>
      </c>
      <c r="HU434">
        <v>0</v>
      </c>
      <c r="HV434">
        <v>0</v>
      </c>
      <c r="HW434">
        <v>0</v>
      </c>
      <c r="HX434">
        <v>0</v>
      </c>
      <c r="HY434">
        <v>0</v>
      </c>
      <c r="HZ434">
        <v>0</v>
      </c>
      <c r="IA434">
        <v>0</v>
      </c>
      <c r="IB434">
        <v>0</v>
      </c>
      <c r="IC434">
        <v>0</v>
      </c>
      <c r="ID434">
        <v>0</v>
      </c>
      <c r="IE434">
        <v>0</v>
      </c>
      <c r="IF434">
        <v>0</v>
      </c>
      <c r="IG434">
        <v>0</v>
      </c>
      <c r="IH434">
        <v>0</v>
      </c>
      <c r="II434">
        <v>0</v>
      </c>
      <c r="IJ434">
        <v>0</v>
      </c>
      <c r="IK434">
        <v>0</v>
      </c>
    </row>
    <row r="435" spans="13:245" hidden="1">
      <c r="M435" s="340" t="s">
        <v>632</v>
      </c>
      <c r="N435" t="s">
        <v>1023</v>
      </c>
      <c r="O435">
        <v>1</v>
      </c>
      <c r="P435">
        <v>8</v>
      </c>
      <c r="Q435" s="183" t="str">
        <f t="shared" si="21"/>
        <v>SDH100108</v>
      </c>
      <c r="R435">
        <v>368</v>
      </c>
      <c r="S435">
        <v>865</v>
      </c>
      <c r="T435">
        <v>1371</v>
      </c>
      <c r="U435">
        <v>1889</v>
      </c>
      <c r="V435">
        <v>2418</v>
      </c>
      <c r="W435">
        <v>2959</v>
      </c>
      <c r="X435">
        <v>3512</v>
      </c>
      <c r="Y435">
        <v>4078</v>
      </c>
      <c r="Z435">
        <v>4658</v>
      </c>
      <c r="AA435">
        <v>7005</v>
      </c>
      <c r="AB435">
        <v>7169</v>
      </c>
      <c r="AC435">
        <v>7339</v>
      </c>
      <c r="AD435">
        <v>7514</v>
      </c>
      <c r="AE435">
        <v>7692</v>
      </c>
      <c r="AF435">
        <v>7874</v>
      </c>
      <c r="AG435">
        <v>8061</v>
      </c>
      <c r="AH435">
        <v>8252</v>
      </c>
      <c r="AI435">
        <v>8448</v>
      </c>
      <c r="AJ435">
        <v>8649</v>
      </c>
      <c r="AK435">
        <v>8856</v>
      </c>
      <c r="AL435">
        <v>9069</v>
      </c>
      <c r="AM435">
        <v>9289</v>
      </c>
      <c r="AN435">
        <v>9518</v>
      </c>
      <c r="AO435">
        <v>9755</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0</v>
      </c>
      <c r="CY435">
        <v>0</v>
      </c>
      <c r="CZ435">
        <v>0</v>
      </c>
      <c r="DA435">
        <v>0</v>
      </c>
      <c r="DB435">
        <v>0</v>
      </c>
      <c r="DC435">
        <v>0</v>
      </c>
      <c r="DD435">
        <v>0</v>
      </c>
      <c r="DE435">
        <v>0</v>
      </c>
      <c r="DF435">
        <v>0</v>
      </c>
      <c r="DG435">
        <v>0</v>
      </c>
      <c r="DH435">
        <v>0</v>
      </c>
      <c r="DI435">
        <v>0</v>
      </c>
      <c r="DJ435">
        <v>0</v>
      </c>
      <c r="DK435">
        <v>0</v>
      </c>
      <c r="DL435">
        <v>0</v>
      </c>
      <c r="DM435">
        <v>0</v>
      </c>
      <c r="DN435">
        <v>0</v>
      </c>
      <c r="DO435">
        <v>0</v>
      </c>
      <c r="DP435">
        <v>0</v>
      </c>
      <c r="DQ435">
        <v>0</v>
      </c>
      <c r="DR435">
        <v>0</v>
      </c>
      <c r="DS435">
        <v>0</v>
      </c>
      <c r="DT435">
        <v>0</v>
      </c>
      <c r="DU435">
        <v>0</v>
      </c>
      <c r="DV435">
        <v>0</v>
      </c>
      <c r="DW435">
        <v>0</v>
      </c>
      <c r="DX435">
        <v>0</v>
      </c>
      <c r="DZ435" s="340" t="s">
        <v>632</v>
      </c>
      <c r="EA435" t="s">
        <v>1023</v>
      </c>
      <c r="EB435">
        <v>1</v>
      </c>
      <c r="EC435">
        <v>8</v>
      </c>
      <c r="ED435" s="183" t="str">
        <f t="shared" si="22"/>
        <v>SDH100108</v>
      </c>
      <c r="EE435">
        <v>639</v>
      </c>
      <c r="EF435">
        <v>1683</v>
      </c>
      <c r="EG435">
        <v>2701</v>
      </c>
      <c r="EH435">
        <v>3697</v>
      </c>
      <c r="EI435">
        <v>4674</v>
      </c>
      <c r="EJ435">
        <v>5631</v>
      </c>
      <c r="EK435">
        <v>6570</v>
      </c>
      <c r="EL435">
        <v>7496</v>
      </c>
      <c r="EM435">
        <v>8410</v>
      </c>
      <c r="EN435">
        <v>0</v>
      </c>
      <c r="EO435">
        <v>0</v>
      </c>
      <c r="EP435">
        <v>0</v>
      </c>
      <c r="EQ435">
        <v>0</v>
      </c>
      <c r="ER435">
        <v>0</v>
      </c>
      <c r="ES435">
        <v>0</v>
      </c>
      <c r="ET435">
        <v>0</v>
      </c>
      <c r="EU435">
        <v>0</v>
      </c>
      <c r="EV435">
        <v>0</v>
      </c>
      <c r="EW435">
        <v>0</v>
      </c>
      <c r="EX435">
        <v>0</v>
      </c>
      <c r="EY435">
        <v>0</v>
      </c>
      <c r="EZ435">
        <v>0</v>
      </c>
      <c r="FA435">
        <v>0</v>
      </c>
      <c r="FB435">
        <v>0</v>
      </c>
      <c r="FC435">
        <v>0</v>
      </c>
      <c r="FD435">
        <v>0</v>
      </c>
      <c r="FE435">
        <v>0</v>
      </c>
      <c r="FF435">
        <v>0</v>
      </c>
      <c r="FG435">
        <v>0</v>
      </c>
      <c r="FH435">
        <v>0</v>
      </c>
      <c r="FI435">
        <v>0</v>
      </c>
      <c r="FJ435">
        <v>0</v>
      </c>
      <c r="FK435">
        <v>0</v>
      </c>
      <c r="FL435">
        <v>0</v>
      </c>
      <c r="FM435">
        <v>0</v>
      </c>
      <c r="FN435">
        <v>0</v>
      </c>
      <c r="FO435">
        <v>0</v>
      </c>
      <c r="FP435">
        <v>0</v>
      </c>
      <c r="FQ435">
        <v>0</v>
      </c>
      <c r="FR435">
        <v>0</v>
      </c>
      <c r="FS435">
        <v>0</v>
      </c>
      <c r="FT435">
        <v>0</v>
      </c>
      <c r="FU435">
        <v>0</v>
      </c>
      <c r="FV435">
        <v>0</v>
      </c>
      <c r="FW435">
        <v>0</v>
      </c>
      <c r="FX435">
        <v>0</v>
      </c>
      <c r="FY435">
        <v>0</v>
      </c>
      <c r="FZ435">
        <v>0</v>
      </c>
      <c r="GA435">
        <v>0</v>
      </c>
      <c r="GB435">
        <v>0</v>
      </c>
      <c r="GC435">
        <v>0</v>
      </c>
      <c r="GD435">
        <v>0</v>
      </c>
      <c r="GE435">
        <v>0</v>
      </c>
      <c r="GF435">
        <v>0</v>
      </c>
      <c r="GG435">
        <v>0</v>
      </c>
      <c r="GH435">
        <v>0</v>
      </c>
      <c r="GI435">
        <v>0</v>
      </c>
      <c r="GJ435">
        <v>0</v>
      </c>
      <c r="GK435">
        <v>0</v>
      </c>
      <c r="GL435">
        <v>0</v>
      </c>
      <c r="GM435">
        <v>0</v>
      </c>
      <c r="GN435">
        <v>0</v>
      </c>
      <c r="GO435">
        <v>0</v>
      </c>
      <c r="GP435">
        <v>0</v>
      </c>
      <c r="GQ435">
        <v>0</v>
      </c>
      <c r="GR435">
        <v>0</v>
      </c>
      <c r="GS435">
        <v>0</v>
      </c>
      <c r="GT435">
        <v>0</v>
      </c>
      <c r="GU435">
        <v>0</v>
      </c>
      <c r="GV435">
        <v>0</v>
      </c>
      <c r="GW435">
        <v>0</v>
      </c>
      <c r="GX435">
        <v>0</v>
      </c>
      <c r="GY435">
        <v>0</v>
      </c>
      <c r="GZ435">
        <v>0</v>
      </c>
      <c r="HA435">
        <v>0</v>
      </c>
      <c r="HB435">
        <v>0</v>
      </c>
      <c r="HC435">
        <v>0</v>
      </c>
      <c r="HD435">
        <v>0</v>
      </c>
      <c r="HE435">
        <v>0</v>
      </c>
      <c r="HF435">
        <v>0</v>
      </c>
      <c r="HG435">
        <v>0</v>
      </c>
      <c r="HH435">
        <v>0</v>
      </c>
      <c r="HI435">
        <v>0</v>
      </c>
      <c r="HJ435">
        <v>0</v>
      </c>
      <c r="HK435">
        <v>0</v>
      </c>
      <c r="HL435">
        <v>0</v>
      </c>
      <c r="HM435">
        <v>0</v>
      </c>
      <c r="HN435">
        <v>0</v>
      </c>
      <c r="HO435">
        <v>0</v>
      </c>
      <c r="HP435">
        <v>0</v>
      </c>
      <c r="HQ435">
        <v>0</v>
      </c>
      <c r="HR435">
        <v>0</v>
      </c>
      <c r="HS435">
        <v>0</v>
      </c>
      <c r="HT435">
        <v>0</v>
      </c>
      <c r="HU435">
        <v>0</v>
      </c>
      <c r="HV435">
        <v>0</v>
      </c>
      <c r="HW435">
        <v>0</v>
      </c>
      <c r="HX435">
        <v>0</v>
      </c>
      <c r="HY435">
        <v>0</v>
      </c>
      <c r="HZ435">
        <v>0</v>
      </c>
      <c r="IA435">
        <v>0</v>
      </c>
      <c r="IB435">
        <v>0</v>
      </c>
      <c r="IC435">
        <v>0</v>
      </c>
      <c r="ID435">
        <v>0</v>
      </c>
      <c r="IE435">
        <v>0</v>
      </c>
      <c r="IF435">
        <v>0</v>
      </c>
      <c r="IG435">
        <v>0</v>
      </c>
      <c r="IH435">
        <v>0</v>
      </c>
      <c r="II435">
        <v>0</v>
      </c>
      <c r="IJ435">
        <v>0</v>
      </c>
      <c r="IK435">
        <v>0</v>
      </c>
    </row>
    <row r="436" spans="13:245" hidden="1">
      <c r="M436" s="340" t="s">
        <v>632</v>
      </c>
      <c r="N436" t="s">
        <v>1023</v>
      </c>
      <c r="O436">
        <v>1</v>
      </c>
      <c r="P436">
        <v>9</v>
      </c>
      <c r="Q436" s="183" t="str">
        <f t="shared" si="21"/>
        <v>SDH100109</v>
      </c>
      <c r="R436">
        <v>365</v>
      </c>
      <c r="S436">
        <v>860</v>
      </c>
      <c r="T436">
        <v>1365</v>
      </c>
      <c r="U436">
        <v>1882</v>
      </c>
      <c r="V436">
        <v>2410</v>
      </c>
      <c r="W436">
        <v>2950</v>
      </c>
      <c r="X436">
        <v>3502</v>
      </c>
      <c r="Y436">
        <v>4068</v>
      </c>
      <c r="Z436">
        <v>4649</v>
      </c>
      <c r="AA436">
        <v>6995</v>
      </c>
      <c r="AB436">
        <v>7160</v>
      </c>
      <c r="AC436">
        <v>7331</v>
      </c>
      <c r="AD436">
        <v>7504</v>
      </c>
      <c r="AE436">
        <v>7682</v>
      </c>
      <c r="AF436">
        <v>7864</v>
      </c>
      <c r="AG436">
        <v>8050</v>
      </c>
      <c r="AH436">
        <v>8241</v>
      </c>
      <c r="AI436">
        <v>8436</v>
      </c>
      <c r="AJ436">
        <v>8638</v>
      </c>
      <c r="AK436">
        <v>8846</v>
      </c>
      <c r="AL436">
        <v>9060</v>
      </c>
      <c r="AM436">
        <v>9283</v>
      </c>
      <c r="AN436">
        <v>9513</v>
      </c>
      <c r="AO436">
        <v>9752</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v>0</v>
      </c>
      <c r="BX436">
        <v>0</v>
      </c>
      <c r="BY436">
        <v>0</v>
      </c>
      <c r="BZ436">
        <v>0</v>
      </c>
      <c r="CA436">
        <v>0</v>
      </c>
      <c r="CB436">
        <v>0</v>
      </c>
      <c r="CC436">
        <v>0</v>
      </c>
      <c r="CD436">
        <v>0</v>
      </c>
      <c r="CE436">
        <v>0</v>
      </c>
      <c r="CF436">
        <v>0</v>
      </c>
      <c r="CG436">
        <v>0</v>
      </c>
      <c r="CH436">
        <v>0</v>
      </c>
      <c r="CI436">
        <v>0</v>
      </c>
      <c r="CJ436">
        <v>0</v>
      </c>
      <c r="CK436">
        <v>0</v>
      </c>
      <c r="CL436">
        <v>0</v>
      </c>
      <c r="CM436">
        <v>0</v>
      </c>
      <c r="CN436">
        <v>0</v>
      </c>
      <c r="CO436">
        <v>0</v>
      </c>
      <c r="CP436">
        <v>0</v>
      </c>
      <c r="CQ436">
        <v>0</v>
      </c>
      <c r="CR436">
        <v>0</v>
      </c>
      <c r="CS436">
        <v>0</v>
      </c>
      <c r="CT436">
        <v>0</v>
      </c>
      <c r="CU436">
        <v>0</v>
      </c>
      <c r="CV436">
        <v>0</v>
      </c>
      <c r="CW436">
        <v>0</v>
      </c>
      <c r="CX436">
        <v>0</v>
      </c>
      <c r="CY436">
        <v>0</v>
      </c>
      <c r="CZ436">
        <v>0</v>
      </c>
      <c r="DA436">
        <v>0</v>
      </c>
      <c r="DB436">
        <v>0</v>
      </c>
      <c r="DC436">
        <v>0</v>
      </c>
      <c r="DD436">
        <v>0</v>
      </c>
      <c r="DE436">
        <v>0</v>
      </c>
      <c r="DF436">
        <v>0</v>
      </c>
      <c r="DG436">
        <v>0</v>
      </c>
      <c r="DH436">
        <v>0</v>
      </c>
      <c r="DI436">
        <v>0</v>
      </c>
      <c r="DJ436">
        <v>0</v>
      </c>
      <c r="DK436">
        <v>0</v>
      </c>
      <c r="DL436">
        <v>0</v>
      </c>
      <c r="DM436">
        <v>0</v>
      </c>
      <c r="DN436">
        <v>0</v>
      </c>
      <c r="DO436">
        <v>0</v>
      </c>
      <c r="DP436">
        <v>0</v>
      </c>
      <c r="DQ436">
        <v>0</v>
      </c>
      <c r="DR436">
        <v>0</v>
      </c>
      <c r="DS436">
        <v>0</v>
      </c>
      <c r="DT436">
        <v>0</v>
      </c>
      <c r="DU436">
        <v>0</v>
      </c>
      <c r="DV436">
        <v>0</v>
      </c>
      <c r="DW436">
        <v>0</v>
      </c>
      <c r="DX436">
        <v>0</v>
      </c>
      <c r="DZ436" s="340" t="s">
        <v>632</v>
      </c>
      <c r="EA436" t="s">
        <v>1023</v>
      </c>
      <c r="EB436">
        <v>1</v>
      </c>
      <c r="EC436">
        <v>9</v>
      </c>
      <c r="ED436" s="183" t="str">
        <f t="shared" si="22"/>
        <v>SDH100109</v>
      </c>
      <c r="EE436">
        <v>632</v>
      </c>
      <c r="EF436">
        <v>1671</v>
      </c>
      <c r="EG436">
        <v>2687</v>
      </c>
      <c r="EH436">
        <v>3680</v>
      </c>
      <c r="EI436">
        <v>4654</v>
      </c>
      <c r="EJ436">
        <v>5608</v>
      </c>
      <c r="EK436">
        <v>6547</v>
      </c>
      <c r="EL436">
        <v>7474</v>
      </c>
      <c r="EM436">
        <v>8390</v>
      </c>
      <c r="EN436">
        <v>0</v>
      </c>
      <c r="EO436">
        <v>0</v>
      </c>
      <c r="EP436">
        <v>0</v>
      </c>
      <c r="EQ436">
        <v>0</v>
      </c>
      <c r="ER436">
        <v>0</v>
      </c>
      <c r="ES436">
        <v>0</v>
      </c>
      <c r="ET436">
        <v>0</v>
      </c>
      <c r="EU436">
        <v>0</v>
      </c>
      <c r="EV436">
        <v>0</v>
      </c>
      <c r="EW436">
        <v>0</v>
      </c>
      <c r="EX436">
        <v>0</v>
      </c>
      <c r="EY436">
        <v>0</v>
      </c>
      <c r="EZ436">
        <v>0</v>
      </c>
      <c r="FA436">
        <v>0</v>
      </c>
      <c r="FB436">
        <v>0</v>
      </c>
      <c r="FC436">
        <v>0</v>
      </c>
      <c r="FD436">
        <v>0</v>
      </c>
      <c r="FE436">
        <v>0</v>
      </c>
      <c r="FF436">
        <v>0</v>
      </c>
      <c r="FG436">
        <v>0</v>
      </c>
      <c r="FH436">
        <v>0</v>
      </c>
      <c r="FI436">
        <v>0</v>
      </c>
      <c r="FJ436">
        <v>0</v>
      </c>
      <c r="FK436">
        <v>0</v>
      </c>
      <c r="FL436">
        <v>0</v>
      </c>
      <c r="FM436">
        <v>0</v>
      </c>
      <c r="FN436">
        <v>0</v>
      </c>
      <c r="FO436">
        <v>0</v>
      </c>
      <c r="FP436">
        <v>0</v>
      </c>
      <c r="FQ436">
        <v>0</v>
      </c>
      <c r="FR436">
        <v>0</v>
      </c>
      <c r="FS436">
        <v>0</v>
      </c>
      <c r="FT436">
        <v>0</v>
      </c>
      <c r="FU436">
        <v>0</v>
      </c>
      <c r="FV436">
        <v>0</v>
      </c>
      <c r="FW436">
        <v>0</v>
      </c>
      <c r="FX436">
        <v>0</v>
      </c>
      <c r="FY436">
        <v>0</v>
      </c>
      <c r="FZ436">
        <v>0</v>
      </c>
      <c r="GA436">
        <v>0</v>
      </c>
      <c r="GB436">
        <v>0</v>
      </c>
      <c r="GC436">
        <v>0</v>
      </c>
      <c r="GD436">
        <v>0</v>
      </c>
      <c r="GE436">
        <v>0</v>
      </c>
      <c r="GF436">
        <v>0</v>
      </c>
      <c r="GG436">
        <v>0</v>
      </c>
      <c r="GH436">
        <v>0</v>
      </c>
      <c r="GI436">
        <v>0</v>
      </c>
      <c r="GJ436">
        <v>0</v>
      </c>
      <c r="GK436">
        <v>0</v>
      </c>
      <c r="GL436">
        <v>0</v>
      </c>
      <c r="GM436">
        <v>0</v>
      </c>
      <c r="GN436">
        <v>0</v>
      </c>
      <c r="GO436">
        <v>0</v>
      </c>
      <c r="GP436">
        <v>0</v>
      </c>
      <c r="GQ436">
        <v>0</v>
      </c>
      <c r="GR436">
        <v>0</v>
      </c>
      <c r="GS436">
        <v>0</v>
      </c>
      <c r="GT436">
        <v>0</v>
      </c>
      <c r="GU436">
        <v>0</v>
      </c>
      <c r="GV436">
        <v>0</v>
      </c>
      <c r="GW436">
        <v>0</v>
      </c>
      <c r="GX436">
        <v>0</v>
      </c>
      <c r="GY436">
        <v>0</v>
      </c>
      <c r="GZ436">
        <v>0</v>
      </c>
      <c r="HA436">
        <v>0</v>
      </c>
      <c r="HB436">
        <v>0</v>
      </c>
      <c r="HC436">
        <v>0</v>
      </c>
      <c r="HD436">
        <v>0</v>
      </c>
      <c r="HE436">
        <v>0</v>
      </c>
      <c r="HF436">
        <v>0</v>
      </c>
      <c r="HG436">
        <v>0</v>
      </c>
      <c r="HH436">
        <v>0</v>
      </c>
      <c r="HI436">
        <v>0</v>
      </c>
      <c r="HJ436">
        <v>0</v>
      </c>
      <c r="HK436">
        <v>0</v>
      </c>
      <c r="HL436">
        <v>0</v>
      </c>
      <c r="HM436">
        <v>0</v>
      </c>
      <c r="HN436">
        <v>0</v>
      </c>
      <c r="HO436">
        <v>0</v>
      </c>
      <c r="HP436">
        <v>0</v>
      </c>
      <c r="HQ436">
        <v>0</v>
      </c>
      <c r="HR436">
        <v>0</v>
      </c>
      <c r="HS436">
        <v>0</v>
      </c>
      <c r="HT436">
        <v>0</v>
      </c>
      <c r="HU436">
        <v>0</v>
      </c>
      <c r="HV436">
        <v>0</v>
      </c>
      <c r="HW436">
        <v>0</v>
      </c>
      <c r="HX436">
        <v>0</v>
      </c>
      <c r="HY436">
        <v>0</v>
      </c>
      <c r="HZ436">
        <v>0</v>
      </c>
      <c r="IA436">
        <v>0</v>
      </c>
      <c r="IB436">
        <v>0</v>
      </c>
      <c r="IC436">
        <v>0</v>
      </c>
      <c r="ID436">
        <v>0</v>
      </c>
      <c r="IE436">
        <v>0</v>
      </c>
      <c r="IF436">
        <v>0</v>
      </c>
      <c r="IG436">
        <v>0</v>
      </c>
      <c r="IH436">
        <v>0</v>
      </c>
      <c r="II436">
        <v>0</v>
      </c>
      <c r="IJ436">
        <v>0</v>
      </c>
      <c r="IK436">
        <v>0</v>
      </c>
    </row>
    <row r="437" spans="13:245" hidden="1">
      <c r="M437" s="340" t="s">
        <v>632</v>
      </c>
      <c r="N437" t="s">
        <v>1023</v>
      </c>
      <c r="O437">
        <v>1</v>
      </c>
      <c r="P437">
        <v>10</v>
      </c>
      <c r="Q437" s="183" t="str">
        <f t="shared" si="21"/>
        <v>SDH100110</v>
      </c>
      <c r="R437">
        <v>362</v>
      </c>
      <c r="S437">
        <v>855</v>
      </c>
      <c r="T437">
        <v>1359</v>
      </c>
      <c r="U437">
        <v>1874</v>
      </c>
      <c r="V437">
        <v>2402</v>
      </c>
      <c r="W437">
        <v>2941</v>
      </c>
      <c r="X437">
        <v>3493</v>
      </c>
      <c r="Y437">
        <v>4059</v>
      </c>
      <c r="Z437">
        <v>4641</v>
      </c>
      <c r="AA437">
        <v>6984</v>
      </c>
      <c r="AB437">
        <v>7150</v>
      </c>
      <c r="AC437">
        <v>7319</v>
      </c>
      <c r="AD437">
        <v>7493</v>
      </c>
      <c r="AE437">
        <v>7670</v>
      </c>
      <c r="AF437">
        <v>7851</v>
      </c>
      <c r="AG437">
        <v>8037</v>
      </c>
      <c r="AH437">
        <v>8227</v>
      </c>
      <c r="AI437">
        <v>8423</v>
      </c>
      <c r="AJ437">
        <v>8626</v>
      </c>
      <c r="AK437">
        <v>8834</v>
      </c>
      <c r="AL437">
        <v>9051</v>
      </c>
      <c r="AM437">
        <v>9275</v>
      </c>
      <c r="AN437">
        <v>9507</v>
      </c>
      <c r="AO437">
        <v>9749</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v>
      </c>
      <c r="BT437">
        <v>0</v>
      </c>
      <c r="BU437">
        <v>0</v>
      </c>
      <c r="BV437">
        <v>0</v>
      </c>
      <c r="BW437">
        <v>0</v>
      </c>
      <c r="BX437">
        <v>0</v>
      </c>
      <c r="BY437">
        <v>0</v>
      </c>
      <c r="BZ437">
        <v>0</v>
      </c>
      <c r="CA437">
        <v>0</v>
      </c>
      <c r="CB437">
        <v>0</v>
      </c>
      <c r="CC437">
        <v>0</v>
      </c>
      <c r="CD437">
        <v>0</v>
      </c>
      <c r="CE437">
        <v>0</v>
      </c>
      <c r="CF437">
        <v>0</v>
      </c>
      <c r="CG437">
        <v>0</v>
      </c>
      <c r="CH437">
        <v>0</v>
      </c>
      <c r="CI437">
        <v>0</v>
      </c>
      <c r="CJ437">
        <v>0</v>
      </c>
      <c r="CK437">
        <v>0</v>
      </c>
      <c r="CL437">
        <v>0</v>
      </c>
      <c r="CM437">
        <v>0</v>
      </c>
      <c r="CN437">
        <v>0</v>
      </c>
      <c r="CO437">
        <v>0</v>
      </c>
      <c r="CP437">
        <v>0</v>
      </c>
      <c r="CQ437">
        <v>0</v>
      </c>
      <c r="CR437">
        <v>0</v>
      </c>
      <c r="CS437">
        <v>0</v>
      </c>
      <c r="CT437">
        <v>0</v>
      </c>
      <c r="CU437">
        <v>0</v>
      </c>
      <c r="CV437">
        <v>0</v>
      </c>
      <c r="CW437">
        <v>0</v>
      </c>
      <c r="CX437">
        <v>0</v>
      </c>
      <c r="CY437">
        <v>0</v>
      </c>
      <c r="CZ437">
        <v>0</v>
      </c>
      <c r="DA437">
        <v>0</v>
      </c>
      <c r="DB437">
        <v>0</v>
      </c>
      <c r="DC437">
        <v>0</v>
      </c>
      <c r="DD437">
        <v>0</v>
      </c>
      <c r="DE437">
        <v>0</v>
      </c>
      <c r="DF437">
        <v>0</v>
      </c>
      <c r="DG437">
        <v>0</v>
      </c>
      <c r="DH437">
        <v>0</v>
      </c>
      <c r="DI437">
        <v>0</v>
      </c>
      <c r="DJ437">
        <v>0</v>
      </c>
      <c r="DK437">
        <v>0</v>
      </c>
      <c r="DL437">
        <v>0</v>
      </c>
      <c r="DM437">
        <v>0</v>
      </c>
      <c r="DN437">
        <v>0</v>
      </c>
      <c r="DO437">
        <v>0</v>
      </c>
      <c r="DP437">
        <v>0</v>
      </c>
      <c r="DQ437">
        <v>0</v>
      </c>
      <c r="DR437">
        <v>0</v>
      </c>
      <c r="DS437">
        <v>0</v>
      </c>
      <c r="DT437">
        <v>0</v>
      </c>
      <c r="DU437">
        <v>0</v>
      </c>
      <c r="DV437">
        <v>0</v>
      </c>
      <c r="DW437">
        <v>0</v>
      </c>
      <c r="DX437">
        <v>0</v>
      </c>
      <c r="DZ437" s="340" t="s">
        <v>632</v>
      </c>
      <c r="EA437" t="s">
        <v>1023</v>
      </c>
      <c r="EB437">
        <v>1</v>
      </c>
      <c r="EC437">
        <v>10</v>
      </c>
      <c r="ED437" s="183" t="str">
        <f t="shared" si="22"/>
        <v>SDH100110</v>
      </c>
      <c r="EE437">
        <v>624</v>
      </c>
      <c r="EF437">
        <v>1660</v>
      </c>
      <c r="EG437">
        <v>2672</v>
      </c>
      <c r="EH437">
        <v>3661</v>
      </c>
      <c r="EI437">
        <v>4633</v>
      </c>
      <c r="EJ437">
        <v>5587</v>
      </c>
      <c r="EK437">
        <v>6526</v>
      </c>
      <c r="EL437">
        <v>7455</v>
      </c>
      <c r="EM437">
        <v>8376</v>
      </c>
      <c r="EN437">
        <v>0</v>
      </c>
      <c r="EO437">
        <v>0</v>
      </c>
      <c r="EP437">
        <v>0</v>
      </c>
      <c r="EQ437">
        <v>0</v>
      </c>
      <c r="ER437">
        <v>0</v>
      </c>
      <c r="ES437">
        <v>0</v>
      </c>
      <c r="ET437">
        <v>0</v>
      </c>
      <c r="EU437">
        <v>0</v>
      </c>
      <c r="EV437">
        <v>0</v>
      </c>
      <c r="EW437">
        <v>0</v>
      </c>
      <c r="EX437">
        <v>0</v>
      </c>
      <c r="EY437">
        <v>0</v>
      </c>
      <c r="EZ437">
        <v>0</v>
      </c>
      <c r="FA437">
        <v>0</v>
      </c>
      <c r="FB437">
        <v>0</v>
      </c>
      <c r="FC437">
        <v>0</v>
      </c>
      <c r="FD437">
        <v>0</v>
      </c>
      <c r="FE437">
        <v>0</v>
      </c>
      <c r="FF437">
        <v>0</v>
      </c>
      <c r="FG437">
        <v>0</v>
      </c>
      <c r="FH437">
        <v>0</v>
      </c>
      <c r="FI437">
        <v>0</v>
      </c>
      <c r="FJ437">
        <v>0</v>
      </c>
      <c r="FK437">
        <v>0</v>
      </c>
      <c r="FL437">
        <v>0</v>
      </c>
      <c r="FM437">
        <v>0</v>
      </c>
      <c r="FN437">
        <v>0</v>
      </c>
      <c r="FO437">
        <v>0</v>
      </c>
      <c r="FP437">
        <v>0</v>
      </c>
      <c r="FQ437">
        <v>0</v>
      </c>
      <c r="FR437">
        <v>0</v>
      </c>
      <c r="FS437">
        <v>0</v>
      </c>
      <c r="FT437">
        <v>0</v>
      </c>
      <c r="FU437">
        <v>0</v>
      </c>
      <c r="FV437">
        <v>0</v>
      </c>
      <c r="FW437">
        <v>0</v>
      </c>
      <c r="FX437">
        <v>0</v>
      </c>
      <c r="FY437">
        <v>0</v>
      </c>
      <c r="FZ437">
        <v>0</v>
      </c>
      <c r="GA437">
        <v>0</v>
      </c>
      <c r="GB437">
        <v>0</v>
      </c>
      <c r="GC437">
        <v>0</v>
      </c>
      <c r="GD437">
        <v>0</v>
      </c>
      <c r="GE437">
        <v>0</v>
      </c>
      <c r="GF437">
        <v>0</v>
      </c>
      <c r="GG437">
        <v>0</v>
      </c>
      <c r="GH437">
        <v>0</v>
      </c>
      <c r="GI437">
        <v>0</v>
      </c>
      <c r="GJ437">
        <v>0</v>
      </c>
      <c r="GK437">
        <v>0</v>
      </c>
      <c r="GL437">
        <v>0</v>
      </c>
      <c r="GM437">
        <v>0</v>
      </c>
      <c r="GN437">
        <v>0</v>
      </c>
      <c r="GO437">
        <v>0</v>
      </c>
      <c r="GP437">
        <v>0</v>
      </c>
      <c r="GQ437">
        <v>0</v>
      </c>
      <c r="GR437">
        <v>0</v>
      </c>
      <c r="GS437">
        <v>0</v>
      </c>
      <c r="GT437">
        <v>0</v>
      </c>
      <c r="GU437">
        <v>0</v>
      </c>
      <c r="GV437">
        <v>0</v>
      </c>
      <c r="GW437">
        <v>0</v>
      </c>
      <c r="GX437">
        <v>0</v>
      </c>
      <c r="GY437">
        <v>0</v>
      </c>
      <c r="GZ437">
        <v>0</v>
      </c>
      <c r="HA437">
        <v>0</v>
      </c>
      <c r="HB437">
        <v>0</v>
      </c>
      <c r="HC437">
        <v>0</v>
      </c>
      <c r="HD437">
        <v>0</v>
      </c>
      <c r="HE437">
        <v>0</v>
      </c>
      <c r="HF437">
        <v>0</v>
      </c>
      <c r="HG437">
        <v>0</v>
      </c>
      <c r="HH437">
        <v>0</v>
      </c>
      <c r="HI437">
        <v>0</v>
      </c>
      <c r="HJ437">
        <v>0</v>
      </c>
      <c r="HK437">
        <v>0</v>
      </c>
      <c r="HL437">
        <v>0</v>
      </c>
      <c r="HM437">
        <v>0</v>
      </c>
      <c r="HN437">
        <v>0</v>
      </c>
      <c r="HO437">
        <v>0</v>
      </c>
      <c r="HP437">
        <v>0</v>
      </c>
      <c r="HQ437">
        <v>0</v>
      </c>
      <c r="HR437">
        <v>0</v>
      </c>
      <c r="HS437">
        <v>0</v>
      </c>
      <c r="HT437">
        <v>0</v>
      </c>
      <c r="HU437">
        <v>0</v>
      </c>
      <c r="HV437">
        <v>0</v>
      </c>
      <c r="HW437">
        <v>0</v>
      </c>
      <c r="HX437">
        <v>0</v>
      </c>
      <c r="HY437">
        <v>0</v>
      </c>
      <c r="HZ437">
        <v>0</v>
      </c>
      <c r="IA437">
        <v>0</v>
      </c>
      <c r="IB437">
        <v>0</v>
      </c>
      <c r="IC437">
        <v>0</v>
      </c>
      <c r="ID437">
        <v>0</v>
      </c>
      <c r="IE437">
        <v>0</v>
      </c>
      <c r="IF437">
        <v>0</v>
      </c>
      <c r="IG437">
        <v>0</v>
      </c>
      <c r="IH437">
        <v>0</v>
      </c>
      <c r="II437">
        <v>0</v>
      </c>
      <c r="IJ437">
        <v>0</v>
      </c>
      <c r="IK437">
        <v>0</v>
      </c>
    </row>
    <row r="438" spans="13:245" hidden="1">
      <c r="M438" s="340" t="s">
        <v>632</v>
      </c>
      <c r="N438" t="s">
        <v>1023</v>
      </c>
      <c r="O438">
        <v>1</v>
      </c>
      <c r="P438">
        <v>11</v>
      </c>
      <c r="Q438" s="183" t="str">
        <f t="shared" si="21"/>
        <v>SDH100111</v>
      </c>
      <c r="R438">
        <v>358</v>
      </c>
      <c r="S438">
        <v>850</v>
      </c>
      <c r="T438">
        <v>1353</v>
      </c>
      <c r="U438">
        <v>1867</v>
      </c>
      <c r="V438">
        <v>2393</v>
      </c>
      <c r="W438">
        <v>2931</v>
      </c>
      <c r="X438">
        <v>3483</v>
      </c>
      <c r="Y438">
        <v>4050</v>
      </c>
      <c r="Z438">
        <v>4631</v>
      </c>
      <c r="AA438">
        <v>6971</v>
      </c>
      <c r="AB438">
        <v>7135</v>
      </c>
      <c r="AC438">
        <v>7304</v>
      </c>
      <c r="AD438">
        <v>7477</v>
      </c>
      <c r="AE438">
        <v>7653</v>
      </c>
      <c r="AF438">
        <v>7834</v>
      </c>
      <c r="AG438">
        <v>8019</v>
      </c>
      <c r="AH438">
        <v>8210</v>
      </c>
      <c r="AI438">
        <v>8407</v>
      </c>
      <c r="AJ438">
        <v>8610</v>
      </c>
      <c r="AK438">
        <v>8821</v>
      </c>
      <c r="AL438">
        <v>9039</v>
      </c>
      <c r="AM438">
        <v>9264</v>
      </c>
      <c r="AN438">
        <v>9499</v>
      </c>
      <c r="AO438">
        <v>9743</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0</v>
      </c>
      <c r="CY438">
        <v>0</v>
      </c>
      <c r="CZ438">
        <v>0</v>
      </c>
      <c r="DA438">
        <v>0</v>
      </c>
      <c r="DB438">
        <v>0</v>
      </c>
      <c r="DC438">
        <v>0</v>
      </c>
      <c r="DD438">
        <v>0</v>
      </c>
      <c r="DE438">
        <v>0</v>
      </c>
      <c r="DF438">
        <v>0</v>
      </c>
      <c r="DG438">
        <v>0</v>
      </c>
      <c r="DH438">
        <v>0</v>
      </c>
      <c r="DI438">
        <v>0</v>
      </c>
      <c r="DJ438">
        <v>0</v>
      </c>
      <c r="DK438">
        <v>0</v>
      </c>
      <c r="DL438">
        <v>0</v>
      </c>
      <c r="DM438">
        <v>0</v>
      </c>
      <c r="DN438">
        <v>0</v>
      </c>
      <c r="DO438">
        <v>0</v>
      </c>
      <c r="DP438">
        <v>0</v>
      </c>
      <c r="DQ438">
        <v>0</v>
      </c>
      <c r="DR438">
        <v>0</v>
      </c>
      <c r="DS438">
        <v>0</v>
      </c>
      <c r="DT438">
        <v>0</v>
      </c>
      <c r="DU438">
        <v>0</v>
      </c>
      <c r="DV438">
        <v>0</v>
      </c>
      <c r="DW438">
        <v>0</v>
      </c>
      <c r="DX438">
        <v>0</v>
      </c>
      <c r="DZ438" s="340" t="s">
        <v>632</v>
      </c>
      <c r="EA438" t="s">
        <v>1023</v>
      </c>
      <c r="EB438">
        <v>1</v>
      </c>
      <c r="EC438">
        <v>11</v>
      </c>
      <c r="ED438" s="183" t="str">
        <f t="shared" si="22"/>
        <v>SDH100111</v>
      </c>
      <c r="EE438">
        <v>615</v>
      </c>
      <c r="EF438">
        <v>1647</v>
      </c>
      <c r="EG438">
        <v>2657</v>
      </c>
      <c r="EH438">
        <v>3643</v>
      </c>
      <c r="EI438">
        <v>4612</v>
      </c>
      <c r="EJ438">
        <v>5565</v>
      </c>
      <c r="EK438">
        <v>6505</v>
      </c>
      <c r="EL438">
        <v>7438</v>
      </c>
      <c r="EM438">
        <v>8359</v>
      </c>
      <c r="EN438">
        <v>0</v>
      </c>
      <c r="EO438">
        <v>0</v>
      </c>
      <c r="EP438">
        <v>0</v>
      </c>
      <c r="EQ438">
        <v>0</v>
      </c>
      <c r="ER438">
        <v>0</v>
      </c>
      <c r="ES438">
        <v>0</v>
      </c>
      <c r="ET438">
        <v>0</v>
      </c>
      <c r="EU438">
        <v>0</v>
      </c>
      <c r="EV438">
        <v>0</v>
      </c>
      <c r="EW438">
        <v>0</v>
      </c>
      <c r="EX438">
        <v>0</v>
      </c>
      <c r="EY438">
        <v>0</v>
      </c>
      <c r="EZ438">
        <v>0</v>
      </c>
      <c r="FA438">
        <v>0</v>
      </c>
      <c r="FB438">
        <v>0</v>
      </c>
      <c r="FC438">
        <v>0</v>
      </c>
      <c r="FD438">
        <v>0</v>
      </c>
      <c r="FE438">
        <v>0</v>
      </c>
      <c r="FF438">
        <v>0</v>
      </c>
      <c r="FG438">
        <v>0</v>
      </c>
      <c r="FH438">
        <v>0</v>
      </c>
      <c r="FI438">
        <v>0</v>
      </c>
      <c r="FJ438">
        <v>0</v>
      </c>
      <c r="FK438">
        <v>0</v>
      </c>
      <c r="FL438">
        <v>0</v>
      </c>
      <c r="FM438">
        <v>0</v>
      </c>
      <c r="FN438">
        <v>0</v>
      </c>
      <c r="FO438">
        <v>0</v>
      </c>
      <c r="FP438">
        <v>0</v>
      </c>
      <c r="FQ438">
        <v>0</v>
      </c>
      <c r="FR438">
        <v>0</v>
      </c>
      <c r="FS438">
        <v>0</v>
      </c>
      <c r="FT438">
        <v>0</v>
      </c>
      <c r="FU438">
        <v>0</v>
      </c>
      <c r="FV438">
        <v>0</v>
      </c>
      <c r="FW438">
        <v>0</v>
      </c>
      <c r="FX438">
        <v>0</v>
      </c>
      <c r="FY438">
        <v>0</v>
      </c>
      <c r="FZ438">
        <v>0</v>
      </c>
      <c r="GA438">
        <v>0</v>
      </c>
      <c r="GB438">
        <v>0</v>
      </c>
      <c r="GC438">
        <v>0</v>
      </c>
      <c r="GD438">
        <v>0</v>
      </c>
      <c r="GE438">
        <v>0</v>
      </c>
      <c r="GF438">
        <v>0</v>
      </c>
      <c r="GG438">
        <v>0</v>
      </c>
      <c r="GH438">
        <v>0</v>
      </c>
      <c r="GI438">
        <v>0</v>
      </c>
      <c r="GJ438">
        <v>0</v>
      </c>
      <c r="GK438">
        <v>0</v>
      </c>
      <c r="GL438">
        <v>0</v>
      </c>
      <c r="GM438">
        <v>0</v>
      </c>
      <c r="GN438">
        <v>0</v>
      </c>
      <c r="GO438">
        <v>0</v>
      </c>
      <c r="GP438">
        <v>0</v>
      </c>
      <c r="GQ438">
        <v>0</v>
      </c>
      <c r="GR438">
        <v>0</v>
      </c>
      <c r="GS438">
        <v>0</v>
      </c>
      <c r="GT438">
        <v>0</v>
      </c>
      <c r="GU438">
        <v>0</v>
      </c>
      <c r="GV438">
        <v>0</v>
      </c>
      <c r="GW438">
        <v>0</v>
      </c>
      <c r="GX438">
        <v>0</v>
      </c>
      <c r="GY438">
        <v>0</v>
      </c>
      <c r="GZ438">
        <v>0</v>
      </c>
      <c r="HA438">
        <v>0</v>
      </c>
      <c r="HB438">
        <v>0</v>
      </c>
      <c r="HC438">
        <v>0</v>
      </c>
      <c r="HD438">
        <v>0</v>
      </c>
      <c r="HE438">
        <v>0</v>
      </c>
      <c r="HF438">
        <v>0</v>
      </c>
      <c r="HG438">
        <v>0</v>
      </c>
      <c r="HH438">
        <v>0</v>
      </c>
      <c r="HI438">
        <v>0</v>
      </c>
      <c r="HJ438">
        <v>0</v>
      </c>
      <c r="HK438">
        <v>0</v>
      </c>
      <c r="HL438">
        <v>0</v>
      </c>
      <c r="HM438">
        <v>0</v>
      </c>
      <c r="HN438">
        <v>0</v>
      </c>
      <c r="HO438">
        <v>0</v>
      </c>
      <c r="HP438">
        <v>0</v>
      </c>
      <c r="HQ438">
        <v>0</v>
      </c>
      <c r="HR438">
        <v>0</v>
      </c>
      <c r="HS438">
        <v>0</v>
      </c>
      <c r="HT438">
        <v>0</v>
      </c>
      <c r="HU438">
        <v>0</v>
      </c>
      <c r="HV438">
        <v>0</v>
      </c>
      <c r="HW438">
        <v>0</v>
      </c>
      <c r="HX438">
        <v>0</v>
      </c>
      <c r="HY438">
        <v>0</v>
      </c>
      <c r="HZ438">
        <v>0</v>
      </c>
      <c r="IA438">
        <v>0</v>
      </c>
      <c r="IB438">
        <v>0</v>
      </c>
      <c r="IC438">
        <v>0</v>
      </c>
      <c r="ID438">
        <v>0</v>
      </c>
      <c r="IE438">
        <v>0</v>
      </c>
      <c r="IF438">
        <v>0</v>
      </c>
      <c r="IG438">
        <v>0</v>
      </c>
      <c r="IH438">
        <v>0</v>
      </c>
      <c r="II438">
        <v>0</v>
      </c>
      <c r="IJ438">
        <v>0</v>
      </c>
      <c r="IK438">
        <v>0</v>
      </c>
    </row>
    <row r="439" spans="13:245" hidden="1">
      <c r="M439" s="340" t="s">
        <v>632</v>
      </c>
      <c r="N439" t="s">
        <v>1023</v>
      </c>
      <c r="O439">
        <v>1</v>
      </c>
      <c r="P439">
        <v>12</v>
      </c>
      <c r="Q439" s="183" t="str">
        <f t="shared" si="21"/>
        <v>SDH100112</v>
      </c>
      <c r="R439">
        <v>354</v>
      </c>
      <c r="S439">
        <v>845</v>
      </c>
      <c r="T439">
        <v>1346</v>
      </c>
      <c r="U439">
        <v>1859</v>
      </c>
      <c r="V439">
        <v>2384</v>
      </c>
      <c r="W439">
        <v>2922</v>
      </c>
      <c r="X439">
        <v>3474</v>
      </c>
      <c r="Y439">
        <v>4040</v>
      </c>
      <c r="Z439">
        <v>4622</v>
      </c>
      <c r="AA439">
        <v>6954</v>
      </c>
      <c r="AB439">
        <v>7119</v>
      </c>
      <c r="AC439">
        <v>7286</v>
      </c>
      <c r="AD439">
        <v>7458</v>
      </c>
      <c r="AE439">
        <v>7634</v>
      </c>
      <c r="AF439">
        <v>7814</v>
      </c>
      <c r="AG439">
        <v>8000</v>
      </c>
      <c r="AH439">
        <v>8191</v>
      </c>
      <c r="AI439">
        <v>8389</v>
      </c>
      <c r="AJ439">
        <v>8594</v>
      </c>
      <c r="AK439">
        <v>8806</v>
      </c>
      <c r="AL439">
        <v>9025</v>
      </c>
      <c r="AM439">
        <v>9253</v>
      </c>
      <c r="AN439">
        <v>9490</v>
      </c>
      <c r="AO439">
        <v>9740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0</v>
      </c>
      <c r="CY439">
        <v>0</v>
      </c>
      <c r="CZ439">
        <v>0</v>
      </c>
      <c r="DA439">
        <v>0</v>
      </c>
      <c r="DB439">
        <v>0</v>
      </c>
      <c r="DC439">
        <v>0</v>
      </c>
      <c r="DD439">
        <v>0</v>
      </c>
      <c r="DE439">
        <v>0</v>
      </c>
      <c r="DF439">
        <v>0</v>
      </c>
      <c r="DG439">
        <v>0</v>
      </c>
      <c r="DH439">
        <v>0</v>
      </c>
      <c r="DI439">
        <v>0</v>
      </c>
      <c r="DJ439">
        <v>0</v>
      </c>
      <c r="DK439">
        <v>0</v>
      </c>
      <c r="DL439">
        <v>0</v>
      </c>
      <c r="DM439">
        <v>0</v>
      </c>
      <c r="DN439">
        <v>0</v>
      </c>
      <c r="DO439">
        <v>0</v>
      </c>
      <c r="DP439">
        <v>0</v>
      </c>
      <c r="DQ439">
        <v>0</v>
      </c>
      <c r="DR439">
        <v>0</v>
      </c>
      <c r="DS439">
        <v>0</v>
      </c>
      <c r="DT439">
        <v>0</v>
      </c>
      <c r="DU439">
        <v>0</v>
      </c>
      <c r="DV439">
        <v>0</v>
      </c>
      <c r="DW439">
        <v>0</v>
      </c>
      <c r="DX439">
        <v>0</v>
      </c>
      <c r="DZ439" s="340" t="s">
        <v>632</v>
      </c>
      <c r="EA439" t="s">
        <v>1023</v>
      </c>
      <c r="EB439">
        <v>1</v>
      </c>
      <c r="EC439">
        <v>12</v>
      </c>
      <c r="ED439" s="183" t="str">
        <f t="shared" si="22"/>
        <v>SDH100112</v>
      </c>
      <c r="EE439">
        <v>607</v>
      </c>
      <c r="EF439">
        <v>1635</v>
      </c>
      <c r="EG439">
        <v>2641</v>
      </c>
      <c r="EH439">
        <v>3625</v>
      </c>
      <c r="EI439">
        <v>4592</v>
      </c>
      <c r="EJ439">
        <v>5545</v>
      </c>
      <c r="EK439">
        <v>6487</v>
      </c>
      <c r="EL439">
        <v>7420</v>
      </c>
      <c r="EM439">
        <v>8341</v>
      </c>
      <c r="EN439">
        <v>0</v>
      </c>
      <c r="EO439">
        <v>0</v>
      </c>
      <c r="EP439">
        <v>0</v>
      </c>
      <c r="EQ439">
        <v>0</v>
      </c>
      <c r="ER439">
        <v>0</v>
      </c>
      <c r="ES439">
        <v>0</v>
      </c>
      <c r="ET439">
        <v>0</v>
      </c>
      <c r="EU439">
        <v>0</v>
      </c>
      <c r="EV439">
        <v>0</v>
      </c>
      <c r="EW439">
        <v>0</v>
      </c>
      <c r="EX439">
        <v>0</v>
      </c>
      <c r="EY439">
        <v>0</v>
      </c>
      <c r="EZ439">
        <v>0</v>
      </c>
      <c r="FA439">
        <v>0</v>
      </c>
      <c r="FB439">
        <v>0</v>
      </c>
      <c r="FC439">
        <v>0</v>
      </c>
      <c r="FD439">
        <v>0</v>
      </c>
      <c r="FE439">
        <v>0</v>
      </c>
      <c r="FF439">
        <v>0</v>
      </c>
      <c r="FG439">
        <v>0</v>
      </c>
      <c r="FH439">
        <v>0</v>
      </c>
      <c r="FI439">
        <v>0</v>
      </c>
      <c r="FJ439">
        <v>0</v>
      </c>
      <c r="FK439">
        <v>0</v>
      </c>
      <c r="FL439">
        <v>0</v>
      </c>
      <c r="FM439">
        <v>0</v>
      </c>
      <c r="FN439">
        <v>0</v>
      </c>
      <c r="FO439">
        <v>0</v>
      </c>
      <c r="FP439">
        <v>0</v>
      </c>
      <c r="FQ439">
        <v>0</v>
      </c>
      <c r="FR439">
        <v>0</v>
      </c>
      <c r="FS439">
        <v>0</v>
      </c>
      <c r="FT439">
        <v>0</v>
      </c>
      <c r="FU439">
        <v>0</v>
      </c>
      <c r="FV439">
        <v>0</v>
      </c>
      <c r="FW439">
        <v>0</v>
      </c>
      <c r="FX439">
        <v>0</v>
      </c>
      <c r="FY439">
        <v>0</v>
      </c>
      <c r="FZ439">
        <v>0</v>
      </c>
      <c r="GA439">
        <v>0</v>
      </c>
      <c r="GB439">
        <v>0</v>
      </c>
      <c r="GC439">
        <v>0</v>
      </c>
      <c r="GD439">
        <v>0</v>
      </c>
      <c r="GE439">
        <v>0</v>
      </c>
      <c r="GF439">
        <v>0</v>
      </c>
      <c r="GG439">
        <v>0</v>
      </c>
      <c r="GH439">
        <v>0</v>
      </c>
      <c r="GI439">
        <v>0</v>
      </c>
      <c r="GJ439">
        <v>0</v>
      </c>
      <c r="GK439">
        <v>0</v>
      </c>
      <c r="GL439">
        <v>0</v>
      </c>
      <c r="GM439">
        <v>0</v>
      </c>
      <c r="GN439">
        <v>0</v>
      </c>
      <c r="GO439">
        <v>0</v>
      </c>
      <c r="GP439">
        <v>0</v>
      </c>
      <c r="GQ439">
        <v>0</v>
      </c>
      <c r="GR439">
        <v>0</v>
      </c>
      <c r="GS439">
        <v>0</v>
      </c>
      <c r="GT439">
        <v>0</v>
      </c>
      <c r="GU439">
        <v>0</v>
      </c>
      <c r="GV439">
        <v>0</v>
      </c>
      <c r="GW439">
        <v>0</v>
      </c>
      <c r="GX439">
        <v>0</v>
      </c>
      <c r="GY439">
        <v>0</v>
      </c>
      <c r="GZ439">
        <v>0</v>
      </c>
      <c r="HA439">
        <v>0</v>
      </c>
      <c r="HB439">
        <v>0</v>
      </c>
      <c r="HC439">
        <v>0</v>
      </c>
      <c r="HD439">
        <v>0</v>
      </c>
      <c r="HE439">
        <v>0</v>
      </c>
      <c r="HF439">
        <v>0</v>
      </c>
      <c r="HG439">
        <v>0</v>
      </c>
      <c r="HH439">
        <v>0</v>
      </c>
      <c r="HI439">
        <v>0</v>
      </c>
      <c r="HJ439">
        <v>0</v>
      </c>
      <c r="HK439">
        <v>0</v>
      </c>
      <c r="HL439">
        <v>0</v>
      </c>
      <c r="HM439">
        <v>0</v>
      </c>
      <c r="HN439">
        <v>0</v>
      </c>
      <c r="HO439">
        <v>0</v>
      </c>
      <c r="HP439">
        <v>0</v>
      </c>
      <c r="HQ439">
        <v>0</v>
      </c>
      <c r="HR439">
        <v>0</v>
      </c>
      <c r="HS439">
        <v>0</v>
      </c>
      <c r="HT439">
        <v>0</v>
      </c>
      <c r="HU439">
        <v>0</v>
      </c>
      <c r="HV439">
        <v>0</v>
      </c>
      <c r="HW439">
        <v>0</v>
      </c>
      <c r="HX439">
        <v>0</v>
      </c>
      <c r="HY439">
        <v>0</v>
      </c>
      <c r="HZ439">
        <v>0</v>
      </c>
      <c r="IA439">
        <v>0</v>
      </c>
      <c r="IB439">
        <v>0</v>
      </c>
      <c r="IC439">
        <v>0</v>
      </c>
      <c r="ID439">
        <v>0</v>
      </c>
      <c r="IE439">
        <v>0</v>
      </c>
      <c r="IF439">
        <v>0</v>
      </c>
      <c r="IG439">
        <v>0</v>
      </c>
      <c r="IH439">
        <v>0</v>
      </c>
      <c r="II439">
        <v>0</v>
      </c>
      <c r="IJ439">
        <v>0</v>
      </c>
      <c r="IK439">
        <v>0</v>
      </c>
    </row>
    <row r="440" spans="13:245" hidden="1">
      <c r="M440" s="340" t="s">
        <v>632</v>
      </c>
      <c r="N440" t="s">
        <v>1023</v>
      </c>
      <c r="O440">
        <v>1</v>
      </c>
      <c r="P440">
        <v>13</v>
      </c>
      <c r="Q440" s="183" t="str">
        <f t="shared" si="21"/>
        <v>SDH100113</v>
      </c>
      <c r="R440">
        <v>350</v>
      </c>
      <c r="S440">
        <v>839</v>
      </c>
      <c r="T440">
        <v>1339</v>
      </c>
      <c r="U440">
        <v>1851</v>
      </c>
      <c r="V440">
        <v>2375</v>
      </c>
      <c r="W440">
        <v>2913</v>
      </c>
      <c r="X440">
        <v>3464</v>
      </c>
      <c r="Y440">
        <v>4030</v>
      </c>
      <c r="Z440">
        <v>4609</v>
      </c>
      <c r="AA440">
        <v>6935</v>
      </c>
      <c r="AB440">
        <v>7098</v>
      </c>
      <c r="AC440">
        <v>7265</v>
      </c>
      <c r="AD440">
        <v>7436</v>
      </c>
      <c r="AE440">
        <v>7612</v>
      </c>
      <c r="AF440">
        <v>7792</v>
      </c>
      <c r="AG440">
        <v>7978</v>
      </c>
      <c r="AH440">
        <v>8170</v>
      </c>
      <c r="AI440">
        <v>8369</v>
      </c>
      <c r="AJ440">
        <v>8575</v>
      </c>
      <c r="AK440">
        <v>8788</v>
      </c>
      <c r="AL440">
        <v>9009</v>
      </c>
      <c r="AM440">
        <v>9240</v>
      </c>
      <c r="AN440">
        <v>9482</v>
      </c>
      <c r="AO440">
        <v>9735</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c r="BV440">
        <v>0</v>
      </c>
      <c r="BW440">
        <v>0</v>
      </c>
      <c r="BX440">
        <v>0</v>
      </c>
      <c r="BY440">
        <v>0</v>
      </c>
      <c r="BZ440">
        <v>0</v>
      </c>
      <c r="CA440">
        <v>0</v>
      </c>
      <c r="CB440">
        <v>0</v>
      </c>
      <c r="CC440">
        <v>0</v>
      </c>
      <c r="CD440">
        <v>0</v>
      </c>
      <c r="CE440">
        <v>0</v>
      </c>
      <c r="CF440">
        <v>0</v>
      </c>
      <c r="CG440">
        <v>0</v>
      </c>
      <c r="CH440">
        <v>0</v>
      </c>
      <c r="CI440">
        <v>0</v>
      </c>
      <c r="CJ440">
        <v>0</v>
      </c>
      <c r="CK440">
        <v>0</v>
      </c>
      <c r="CL440">
        <v>0</v>
      </c>
      <c r="CM440">
        <v>0</v>
      </c>
      <c r="CN440">
        <v>0</v>
      </c>
      <c r="CO440">
        <v>0</v>
      </c>
      <c r="CP440">
        <v>0</v>
      </c>
      <c r="CQ440">
        <v>0</v>
      </c>
      <c r="CR440">
        <v>0</v>
      </c>
      <c r="CS440">
        <v>0</v>
      </c>
      <c r="CT440">
        <v>0</v>
      </c>
      <c r="CU440">
        <v>0</v>
      </c>
      <c r="CV440">
        <v>0</v>
      </c>
      <c r="CW440">
        <v>0</v>
      </c>
      <c r="CX440">
        <v>0</v>
      </c>
      <c r="CY440">
        <v>0</v>
      </c>
      <c r="CZ440">
        <v>0</v>
      </c>
      <c r="DA440">
        <v>0</v>
      </c>
      <c r="DB440">
        <v>0</v>
      </c>
      <c r="DC440">
        <v>0</v>
      </c>
      <c r="DD440">
        <v>0</v>
      </c>
      <c r="DE440">
        <v>0</v>
      </c>
      <c r="DF440">
        <v>0</v>
      </c>
      <c r="DG440">
        <v>0</v>
      </c>
      <c r="DH440">
        <v>0</v>
      </c>
      <c r="DI440">
        <v>0</v>
      </c>
      <c r="DJ440">
        <v>0</v>
      </c>
      <c r="DK440">
        <v>0</v>
      </c>
      <c r="DL440">
        <v>0</v>
      </c>
      <c r="DM440">
        <v>0</v>
      </c>
      <c r="DN440">
        <v>0</v>
      </c>
      <c r="DO440">
        <v>0</v>
      </c>
      <c r="DP440">
        <v>0</v>
      </c>
      <c r="DQ440">
        <v>0</v>
      </c>
      <c r="DR440">
        <v>0</v>
      </c>
      <c r="DS440">
        <v>0</v>
      </c>
      <c r="DT440">
        <v>0</v>
      </c>
      <c r="DU440">
        <v>0</v>
      </c>
      <c r="DV440">
        <v>0</v>
      </c>
      <c r="DW440">
        <v>0</v>
      </c>
      <c r="DX440">
        <v>0</v>
      </c>
      <c r="DZ440" s="340" t="s">
        <v>632</v>
      </c>
      <c r="EA440" t="s">
        <v>1023</v>
      </c>
      <c r="EB440">
        <v>1</v>
      </c>
      <c r="EC440">
        <v>13</v>
      </c>
      <c r="ED440" s="183" t="str">
        <f t="shared" si="22"/>
        <v>SDH100113</v>
      </c>
      <c r="EE440">
        <v>596</v>
      </c>
      <c r="EF440">
        <v>1622</v>
      </c>
      <c r="EG440">
        <v>2623</v>
      </c>
      <c r="EH440">
        <v>3606</v>
      </c>
      <c r="EI440">
        <v>4574</v>
      </c>
      <c r="EJ440">
        <v>5527</v>
      </c>
      <c r="EK440">
        <v>6469</v>
      </c>
      <c r="EL440">
        <v>7400</v>
      </c>
      <c r="EM440">
        <v>8315</v>
      </c>
      <c r="EN440">
        <v>0</v>
      </c>
      <c r="EO440">
        <v>0</v>
      </c>
      <c r="EP440">
        <v>0</v>
      </c>
      <c r="EQ440">
        <v>0</v>
      </c>
      <c r="ER440">
        <v>0</v>
      </c>
      <c r="ES440">
        <v>0</v>
      </c>
      <c r="ET440">
        <v>0</v>
      </c>
      <c r="EU440">
        <v>0</v>
      </c>
      <c r="EV440">
        <v>0</v>
      </c>
      <c r="EW440">
        <v>0</v>
      </c>
      <c r="EX440">
        <v>0</v>
      </c>
      <c r="EY440">
        <v>0</v>
      </c>
      <c r="EZ440">
        <v>0</v>
      </c>
      <c r="FA440">
        <v>0</v>
      </c>
      <c r="FB440">
        <v>0</v>
      </c>
      <c r="FC440">
        <v>0</v>
      </c>
      <c r="FD440">
        <v>0</v>
      </c>
      <c r="FE440">
        <v>0</v>
      </c>
      <c r="FF440">
        <v>0</v>
      </c>
      <c r="FG440">
        <v>0</v>
      </c>
      <c r="FH440">
        <v>0</v>
      </c>
      <c r="FI440">
        <v>0</v>
      </c>
      <c r="FJ440">
        <v>0</v>
      </c>
      <c r="FK440">
        <v>0</v>
      </c>
      <c r="FL440">
        <v>0</v>
      </c>
      <c r="FM440">
        <v>0</v>
      </c>
      <c r="FN440">
        <v>0</v>
      </c>
      <c r="FO440">
        <v>0</v>
      </c>
      <c r="FP440">
        <v>0</v>
      </c>
      <c r="FQ440">
        <v>0</v>
      </c>
      <c r="FR440">
        <v>0</v>
      </c>
      <c r="FS440">
        <v>0</v>
      </c>
      <c r="FT440">
        <v>0</v>
      </c>
      <c r="FU440">
        <v>0</v>
      </c>
      <c r="FV440">
        <v>0</v>
      </c>
      <c r="FW440">
        <v>0</v>
      </c>
      <c r="FX440">
        <v>0</v>
      </c>
      <c r="FY440">
        <v>0</v>
      </c>
      <c r="FZ440">
        <v>0</v>
      </c>
      <c r="GA440">
        <v>0</v>
      </c>
      <c r="GB440">
        <v>0</v>
      </c>
      <c r="GC440">
        <v>0</v>
      </c>
      <c r="GD440">
        <v>0</v>
      </c>
      <c r="GE440">
        <v>0</v>
      </c>
      <c r="GF440">
        <v>0</v>
      </c>
      <c r="GG440">
        <v>0</v>
      </c>
      <c r="GH440">
        <v>0</v>
      </c>
      <c r="GI440">
        <v>0</v>
      </c>
      <c r="GJ440">
        <v>0</v>
      </c>
      <c r="GK440">
        <v>0</v>
      </c>
      <c r="GL440">
        <v>0</v>
      </c>
      <c r="GM440">
        <v>0</v>
      </c>
      <c r="GN440">
        <v>0</v>
      </c>
      <c r="GO440">
        <v>0</v>
      </c>
      <c r="GP440">
        <v>0</v>
      </c>
      <c r="GQ440">
        <v>0</v>
      </c>
      <c r="GR440">
        <v>0</v>
      </c>
      <c r="GS440">
        <v>0</v>
      </c>
      <c r="GT440">
        <v>0</v>
      </c>
      <c r="GU440">
        <v>0</v>
      </c>
      <c r="GV440">
        <v>0</v>
      </c>
      <c r="GW440">
        <v>0</v>
      </c>
      <c r="GX440">
        <v>0</v>
      </c>
      <c r="GY440">
        <v>0</v>
      </c>
      <c r="GZ440">
        <v>0</v>
      </c>
      <c r="HA440">
        <v>0</v>
      </c>
      <c r="HB440">
        <v>0</v>
      </c>
      <c r="HC440">
        <v>0</v>
      </c>
      <c r="HD440">
        <v>0</v>
      </c>
      <c r="HE440">
        <v>0</v>
      </c>
      <c r="HF440">
        <v>0</v>
      </c>
      <c r="HG440">
        <v>0</v>
      </c>
      <c r="HH440">
        <v>0</v>
      </c>
      <c r="HI440">
        <v>0</v>
      </c>
      <c r="HJ440">
        <v>0</v>
      </c>
      <c r="HK440">
        <v>0</v>
      </c>
      <c r="HL440">
        <v>0</v>
      </c>
      <c r="HM440">
        <v>0</v>
      </c>
      <c r="HN440">
        <v>0</v>
      </c>
      <c r="HO440">
        <v>0</v>
      </c>
      <c r="HP440">
        <v>0</v>
      </c>
      <c r="HQ440">
        <v>0</v>
      </c>
      <c r="HR440">
        <v>0</v>
      </c>
      <c r="HS440">
        <v>0</v>
      </c>
      <c r="HT440">
        <v>0</v>
      </c>
      <c r="HU440">
        <v>0</v>
      </c>
      <c r="HV440">
        <v>0</v>
      </c>
      <c r="HW440">
        <v>0</v>
      </c>
      <c r="HX440">
        <v>0</v>
      </c>
      <c r="HY440">
        <v>0</v>
      </c>
      <c r="HZ440">
        <v>0</v>
      </c>
      <c r="IA440">
        <v>0</v>
      </c>
      <c r="IB440">
        <v>0</v>
      </c>
      <c r="IC440">
        <v>0</v>
      </c>
      <c r="ID440">
        <v>0</v>
      </c>
      <c r="IE440">
        <v>0</v>
      </c>
      <c r="IF440">
        <v>0</v>
      </c>
      <c r="IG440">
        <v>0</v>
      </c>
      <c r="IH440">
        <v>0</v>
      </c>
      <c r="II440">
        <v>0</v>
      </c>
      <c r="IJ440">
        <v>0</v>
      </c>
      <c r="IK440">
        <v>0</v>
      </c>
    </row>
    <row r="441" spans="13:245" hidden="1">
      <c r="M441" s="340" t="s">
        <v>632</v>
      </c>
      <c r="N441" t="s">
        <v>1023</v>
      </c>
      <c r="O441">
        <v>1</v>
      </c>
      <c r="P441">
        <v>14</v>
      </c>
      <c r="Q441" s="183" t="str">
        <f t="shared" si="21"/>
        <v>SDH100114</v>
      </c>
      <c r="R441">
        <v>346</v>
      </c>
      <c r="S441">
        <v>833</v>
      </c>
      <c r="T441">
        <v>1332</v>
      </c>
      <c r="U441">
        <v>1842</v>
      </c>
      <c r="V441">
        <v>2366</v>
      </c>
      <c r="W441">
        <v>2903</v>
      </c>
      <c r="X441">
        <v>3453</v>
      </c>
      <c r="Y441">
        <v>4016</v>
      </c>
      <c r="Z441">
        <v>4593</v>
      </c>
      <c r="AA441">
        <v>6911</v>
      </c>
      <c r="AB441">
        <v>7073</v>
      </c>
      <c r="AC441">
        <v>7240</v>
      </c>
      <c r="AD441">
        <v>7410</v>
      </c>
      <c r="AE441">
        <v>7586</v>
      </c>
      <c r="AF441">
        <v>7766</v>
      </c>
      <c r="AG441">
        <v>7953</v>
      </c>
      <c r="AH441">
        <v>8146</v>
      </c>
      <c r="AI441">
        <v>8346</v>
      </c>
      <c r="AJ441">
        <v>8553</v>
      </c>
      <c r="AK441">
        <v>8768</v>
      </c>
      <c r="AL441">
        <v>8991</v>
      </c>
      <c r="AM441">
        <v>9226</v>
      </c>
      <c r="AN441">
        <v>9472</v>
      </c>
      <c r="AO441">
        <v>9729</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BX441">
        <v>0</v>
      </c>
      <c r="BY441">
        <v>0</v>
      </c>
      <c r="BZ441">
        <v>0</v>
      </c>
      <c r="CA441">
        <v>0</v>
      </c>
      <c r="CB441">
        <v>0</v>
      </c>
      <c r="CC441">
        <v>0</v>
      </c>
      <c r="CD441">
        <v>0</v>
      </c>
      <c r="CE441">
        <v>0</v>
      </c>
      <c r="CF441">
        <v>0</v>
      </c>
      <c r="CG441">
        <v>0</v>
      </c>
      <c r="CH441">
        <v>0</v>
      </c>
      <c r="CI441">
        <v>0</v>
      </c>
      <c r="CJ441">
        <v>0</v>
      </c>
      <c r="CK441">
        <v>0</v>
      </c>
      <c r="CL441">
        <v>0</v>
      </c>
      <c r="CM441">
        <v>0</v>
      </c>
      <c r="CN441">
        <v>0</v>
      </c>
      <c r="CO441">
        <v>0</v>
      </c>
      <c r="CP441">
        <v>0</v>
      </c>
      <c r="CQ441">
        <v>0</v>
      </c>
      <c r="CR441">
        <v>0</v>
      </c>
      <c r="CS441">
        <v>0</v>
      </c>
      <c r="CT441">
        <v>0</v>
      </c>
      <c r="CU441">
        <v>0</v>
      </c>
      <c r="CV441">
        <v>0</v>
      </c>
      <c r="CW441">
        <v>0</v>
      </c>
      <c r="CX441">
        <v>0</v>
      </c>
      <c r="CY441">
        <v>0</v>
      </c>
      <c r="CZ441">
        <v>0</v>
      </c>
      <c r="DA441">
        <v>0</v>
      </c>
      <c r="DB441">
        <v>0</v>
      </c>
      <c r="DC441">
        <v>0</v>
      </c>
      <c r="DD441">
        <v>0</v>
      </c>
      <c r="DE441">
        <v>0</v>
      </c>
      <c r="DF441">
        <v>0</v>
      </c>
      <c r="DG441">
        <v>0</v>
      </c>
      <c r="DH441">
        <v>0</v>
      </c>
      <c r="DI441">
        <v>0</v>
      </c>
      <c r="DJ441">
        <v>0</v>
      </c>
      <c r="DK441">
        <v>0</v>
      </c>
      <c r="DL441">
        <v>0</v>
      </c>
      <c r="DM441">
        <v>0</v>
      </c>
      <c r="DN441">
        <v>0</v>
      </c>
      <c r="DO441">
        <v>0</v>
      </c>
      <c r="DP441">
        <v>0</v>
      </c>
      <c r="DQ441">
        <v>0</v>
      </c>
      <c r="DR441">
        <v>0</v>
      </c>
      <c r="DS441">
        <v>0</v>
      </c>
      <c r="DT441">
        <v>0</v>
      </c>
      <c r="DU441">
        <v>0</v>
      </c>
      <c r="DV441">
        <v>0</v>
      </c>
      <c r="DW441">
        <v>0</v>
      </c>
      <c r="DX441">
        <v>0</v>
      </c>
      <c r="DZ441" s="340" t="s">
        <v>632</v>
      </c>
      <c r="EA441" t="s">
        <v>1023</v>
      </c>
      <c r="EB441">
        <v>1</v>
      </c>
      <c r="EC441">
        <v>14</v>
      </c>
      <c r="ED441" s="183" t="str">
        <f t="shared" si="22"/>
        <v>SDH100114</v>
      </c>
      <c r="EE441">
        <v>588</v>
      </c>
      <c r="EF441">
        <v>1609</v>
      </c>
      <c r="EG441">
        <v>2608</v>
      </c>
      <c r="EH441">
        <v>3587</v>
      </c>
      <c r="EI441">
        <v>4556</v>
      </c>
      <c r="EJ441">
        <v>5507</v>
      </c>
      <c r="EK441">
        <v>6446</v>
      </c>
      <c r="EL441">
        <v>7371</v>
      </c>
      <c r="EM441">
        <v>8284</v>
      </c>
      <c r="EN441">
        <v>0</v>
      </c>
      <c r="EO441">
        <v>0</v>
      </c>
      <c r="EP441">
        <v>0</v>
      </c>
      <c r="EQ441">
        <v>0</v>
      </c>
      <c r="ER441">
        <v>0</v>
      </c>
      <c r="ES441">
        <v>0</v>
      </c>
      <c r="ET441">
        <v>0</v>
      </c>
      <c r="EU441">
        <v>0</v>
      </c>
      <c r="EV441">
        <v>0</v>
      </c>
      <c r="EW441">
        <v>0</v>
      </c>
      <c r="EX441">
        <v>0</v>
      </c>
      <c r="EY441">
        <v>0</v>
      </c>
      <c r="EZ441">
        <v>0</v>
      </c>
      <c r="FA441">
        <v>0</v>
      </c>
      <c r="FB441">
        <v>0</v>
      </c>
      <c r="FC441">
        <v>0</v>
      </c>
      <c r="FD441">
        <v>0</v>
      </c>
      <c r="FE441">
        <v>0</v>
      </c>
      <c r="FF441">
        <v>0</v>
      </c>
      <c r="FG441">
        <v>0</v>
      </c>
      <c r="FH441">
        <v>0</v>
      </c>
      <c r="FI441">
        <v>0</v>
      </c>
      <c r="FJ441">
        <v>0</v>
      </c>
      <c r="FK441">
        <v>0</v>
      </c>
      <c r="FL441">
        <v>0</v>
      </c>
      <c r="FM441">
        <v>0</v>
      </c>
      <c r="FN441">
        <v>0</v>
      </c>
      <c r="FO441">
        <v>0</v>
      </c>
      <c r="FP441">
        <v>0</v>
      </c>
      <c r="FQ441">
        <v>0</v>
      </c>
      <c r="FR441">
        <v>0</v>
      </c>
      <c r="FS441">
        <v>0</v>
      </c>
      <c r="FT441">
        <v>0</v>
      </c>
      <c r="FU441">
        <v>0</v>
      </c>
      <c r="FV441">
        <v>0</v>
      </c>
      <c r="FW441">
        <v>0</v>
      </c>
      <c r="FX441">
        <v>0</v>
      </c>
      <c r="FY441">
        <v>0</v>
      </c>
      <c r="FZ441">
        <v>0</v>
      </c>
      <c r="GA441">
        <v>0</v>
      </c>
      <c r="GB441">
        <v>0</v>
      </c>
      <c r="GC441">
        <v>0</v>
      </c>
      <c r="GD441">
        <v>0</v>
      </c>
      <c r="GE441">
        <v>0</v>
      </c>
      <c r="GF441">
        <v>0</v>
      </c>
      <c r="GG441">
        <v>0</v>
      </c>
      <c r="GH441">
        <v>0</v>
      </c>
      <c r="GI441">
        <v>0</v>
      </c>
      <c r="GJ441">
        <v>0</v>
      </c>
      <c r="GK441">
        <v>0</v>
      </c>
      <c r="GL441">
        <v>0</v>
      </c>
      <c r="GM441">
        <v>0</v>
      </c>
      <c r="GN441">
        <v>0</v>
      </c>
      <c r="GO441">
        <v>0</v>
      </c>
      <c r="GP441">
        <v>0</v>
      </c>
      <c r="GQ441">
        <v>0</v>
      </c>
      <c r="GR441">
        <v>0</v>
      </c>
      <c r="GS441">
        <v>0</v>
      </c>
      <c r="GT441">
        <v>0</v>
      </c>
      <c r="GU441">
        <v>0</v>
      </c>
      <c r="GV441">
        <v>0</v>
      </c>
      <c r="GW441">
        <v>0</v>
      </c>
      <c r="GX441">
        <v>0</v>
      </c>
      <c r="GY441">
        <v>0</v>
      </c>
      <c r="GZ441">
        <v>0</v>
      </c>
      <c r="HA441">
        <v>0</v>
      </c>
      <c r="HB441">
        <v>0</v>
      </c>
      <c r="HC441">
        <v>0</v>
      </c>
      <c r="HD441">
        <v>0</v>
      </c>
      <c r="HE441">
        <v>0</v>
      </c>
      <c r="HF441">
        <v>0</v>
      </c>
      <c r="HG441">
        <v>0</v>
      </c>
      <c r="HH441">
        <v>0</v>
      </c>
      <c r="HI441">
        <v>0</v>
      </c>
      <c r="HJ441">
        <v>0</v>
      </c>
      <c r="HK441">
        <v>0</v>
      </c>
      <c r="HL441">
        <v>0</v>
      </c>
      <c r="HM441">
        <v>0</v>
      </c>
      <c r="HN441">
        <v>0</v>
      </c>
      <c r="HO441">
        <v>0</v>
      </c>
      <c r="HP441">
        <v>0</v>
      </c>
      <c r="HQ441">
        <v>0</v>
      </c>
      <c r="HR441">
        <v>0</v>
      </c>
      <c r="HS441">
        <v>0</v>
      </c>
      <c r="HT441">
        <v>0</v>
      </c>
      <c r="HU441">
        <v>0</v>
      </c>
      <c r="HV441">
        <v>0</v>
      </c>
      <c r="HW441">
        <v>0</v>
      </c>
      <c r="HX441">
        <v>0</v>
      </c>
      <c r="HY441">
        <v>0</v>
      </c>
      <c r="HZ441">
        <v>0</v>
      </c>
      <c r="IA441">
        <v>0</v>
      </c>
      <c r="IB441">
        <v>0</v>
      </c>
      <c r="IC441">
        <v>0</v>
      </c>
      <c r="ID441">
        <v>0</v>
      </c>
      <c r="IE441">
        <v>0</v>
      </c>
      <c r="IF441">
        <v>0</v>
      </c>
      <c r="IG441">
        <v>0</v>
      </c>
      <c r="IH441">
        <v>0</v>
      </c>
      <c r="II441">
        <v>0</v>
      </c>
      <c r="IJ441">
        <v>0</v>
      </c>
      <c r="IK441">
        <v>0</v>
      </c>
    </row>
    <row r="442" spans="13:245" hidden="1">
      <c r="M442" s="340" t="s">
        <v>632</v>
      </c>
      <c r="N442" t="s">
        <v>1023</v>
      </c>
      <c r="O442">
        <v>1</v>
      </c>
      <c r="P442">
        <v>15</v>
      </c>
      <c r="Q442" s="183" t="str">
        <f t="shared" si="21"/>
        <v>SDH100115</v>
      </c>
      <c r="R442">
        <v>341</v>
      </c>
      <c r="S442">
        <v>827</v>
      </c>
      <c r="T442">
        <v>1324</v>
      </c>
      <c r="U442">
        <v>1834</v>
      </c>
      <c r="V442">
        <v>2356</v>
      </c>
      <c r="W442">
        <v>2891</v>
      </c>
      <c r="X442">
        <v>3439</v>
      </c>
      <c r="Y442">
        <v>4000</v>
      </c>
      <c r="Z442">
        <v>4574</v>
      </c>
      <c r="AA442">
        <v>6882</v>
      </c>
      <c r="AB442">
        <v>7044</v>
      </c>
      <c r="AC442">
        <v>7210</v>
      </c>
      <c r="AD442">
        <v>7380</v>
      </c>
      <c r="AE442">
        <v>7556</v>
      </c>
      <c r="AF442">
        <v>7737</v>
      </c>
      <c r="AG442">
        <v>7925</v>
      </c>
      <c r="AH442">
        <v>8119</v>
      </c>
      <c r="AI442">
        <v>8319</v>
      </c>
      <c r="AJ442">
        <v>8527</v>
      </c>
      <c r="AK442">
        <v>8744</v>
      </c>
      <c r="AL442">
        <v>8972</v>
      </c>
      <c r="AM442">
        <v>9210</v>
      </c>
      <c r="AN442">
        <v>9459</v>
      </c>
      <c r="AO442">
        <v>9722</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BX442">
        <v>0</v>
      </c>
      <c r="BY442">
        <v>0</v>
      </c>
      <c r="BZ442">
        <v>0</v>
      </c>
      <c r="CA442">
        <v>0</v>
      </c>
      <c r="CB442">
        <v>0</v>
      </c>
      <c r="CC442">
        <v>0</v>
      </c>
      <c r="CD442">
        <v>0</v>
      </c>
      <c r="CE442">
        <v>0</v>
      </c>
      <c r="CF442">
        <v>0</v>
      </c>
      <c r="CG442">
        <v>0</v>
      </c>
      <c r="CH442">
        <v>0</v>
      </c>
      <c r="CI442">
        <v>0</v>
      </c>
      <c r="CJ442">
        <v>0</v>
      </c>
      <c r="CK442">
        <v>0</v>
      </c>
      <c r="CL442">
        <v>0</v>
      </c>
      <c r="CM442">
        <v>0</v>
      </c>
      <c r="CN442">
        <v>0</v>
      </c>
      <c r="CO442">
        <v>0</v>
      </c>
      <c r="CP442">
        <v>0</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Z442" s="340" t="s">
        <v>632</v>
      </c>
      <c r="EA442" t="s">
        <v>1023</v>
      </c>
      <c r="EB442">
        <v>1</v>
      </c>
      <c r="EC442">
        <v>15</v>
      </c>
      <c r="ED442" s="183" t="str">
        <f t="shared" si="22"/>
        <v>SDH100115</v>
      </c>
      <c r="EE442">
        <v>578</v>
      </c>
      <c r="EF442">
        <v>1594</v>
      </c>
      <c r="EG442">
        <v>2590</v>
      </c>
      <c r="EH442">
        <v>3570</v>
      </c>
      <c r="EI442">
        <v>4534</v>
      </c>
      <c r="EJ442">
        <v>5484</v>
      </c>
      <c r="EK442">
        <v>6417</v>
      </c>
      <c r="EL442">
        <v>7339</v>
      </c>
      <c r="EM442">
        <v>8244</v>
      </c>
      <c r="EN442">
        <v>0</v>
      </c>
      <c r="EO442">
        <v>0</v>
      </c>
      <c r="EP442">
        <v>0</v>
      </c>
      <c r="EQ442">
        <v>0</v>
      </c>
      <c r="ER442">
        <v>0</v>
      </c>
      <c r="ES442">
        <v>0</v>
      </c>
      <c r="ET442">
        <v>0</v>
      </c>
      <c r="EU442">
        <v>0</v>
      </c>
      <c r="EV442">
        <v>0</v>
      </c>
      <c r="EW442">
        <v>0</v>
      </c>
      <c r="EX442">
        <v>0</v>
      </c>
      <c r="EY442">
        <v>0</v>
      </c>
      <c r="EZ442">
        <v>0</v>
      </c>
      <c r="FA442">
        <v>0</v>
      </c>
      <c r="FB442">
        <v>0</v>
      </c>
      <c r="FC442">
        <v>0</v>
      </c>
      <c r="FD442">
        <v>0</v>
      </c>
      <c r="FE442">
        <v>0</v>
      </c>
      <c r="FF442">
        <v>0</v>
      </c>
      <c r="FG442">
        <v>0</v>
      </c>
      <c r="FH442">
        <v>0</v>
      </c>
      <c r="FI442">
        <v>0</v>
      </c>
      <c r="FJ442">
        <v>0</v>
      </c>
      <c r="FK442">
        <v>0</v>
      </c>
      <c r="FL442">
        <v>0</v>
      </c>
      <c r="FM442">
        <v>0</v>
      </c>
      <c r="FN442">
        <v>0</v>
      </c>
      <c r="FO442">
        <v>0</v>
      </c>
      <c r="FP442">
        <v>0</v>
      </c>
      <c r="FQ442">
        <v>0</v>
      </c>
      <c r="FR442">
        <v>0</v>
      </c>
      <c r="FS442">
        <v>0</v>
      </c>
      <c r="FT442">
        <v>0</v>
      </c>
      <c r="FU442">
        <v>0</v>
      </c>
      <c r="FV442">
        <v>0</v>
      </c>
      <c r="FW442">
        <v>0</v>
      </c>
      <c r="FX442">
        <v>0</v>
      </c>
      <c r="FY442">
        <v>0</v>
      </c>
      <c r="FZ442">
        <v>0</v>
      </c>
      <c r="GA442">
        <v>0</v>
      </c>
      <c r="GB442">
        <v>0</v>
      </c>
      <c r="GC442">
        <v>0</v>
      </c>
      <c r="GD442">
        <v>0</v>
      </c>
      <c r="GE442">
        <v>0</v>
      </c>
      <c r="GF442">
        <v>0</v>
      </c>
      <c r="GG442">
        <v>0</v>
      </c>
      <c r="GH442">
        <v>0</v>
      </c>
      <c r="GI442">
        <v>0</v>
      </c>
      <c r="GJ442">
        <v>0</v>
      </c>
      <c r="GK442">
        <v>0</v>
      </c>
      <c r="GL442">
        <v>0</v>
      </c>
      <c r="GM442">
        <v>0</v>
      </c>
      <c r="GN442">
        <v>0</v>
      </c>
      <c r="GO442">
        <v>0</v>
      </c>
      <c r="GP442">
        <v>0</v>
      </c>
      <c r="GQ442">
        <v>0</v>
      </c>
      <c r="GR442">
        <v>0</v>
      </c>
      <c r="GS442">
        <v>0</v>
      </c>
      <c r="GT442">
        <v>0</v>
      </c>
      <c r="GU442">
        <v>0</v>
      </c>
      <c r="GV442">
        <v>0</v>
      </c>
      <c r="GW442">
        <v>0</v>
      </c>
      <c r="GX442">
        <v>0</v>
      </c>
      <c r="GY442">
        <v>0</v>
      </c>
      <c r="GZ442">
        <v>0</v>
      </c>
      <c r="HA442">
        <v>0</v>
      </c>
      <c r="HB442">
        <v>0</v>
      </c>
      <c r="HC442">
        <v>0</v>
      </c>
      <c r="HD442">
        <v>0</v>
      </c>
      <c r="HE442">
        <v>0</v>
      </c>
      <c r="HF442">
        <v>0</v>
      </c>
      <c r="HG442">
        <v>0</v>
      </c>
      <c r="HH442">
        <v>0</v>
      </c>
      <c r="HI442">
        <v>0</v>
      </c>
      <c r="HJ442">
        <v>0</v>
      </c>
      <c r="HK442">
        <v>0</v>
      </c>
      <c r="HL442">
        <v>0</v>
      </c>
      <c r="HM442">
        <v>0</v>
      </c>
      <c r="HN442">
        <v>0</v>
      </c>
      <c r="HO442">
        <v>0</v>
      </c>
      <c r="HP442">
        <v>0</v>
      </c>
      <c r="HQ442">
        <v>0</v>
      </c>
      <c r="HR442">
        <v>0</v>
      </c>
      <c r="HS442">
        <v>0</v>
      </c>
      <c r="HT442">
        <v>0</v>
      </c>
      <c r="HU442">
        <v>0</v>
      </c>
      <c r="HV442">
        <v>0</v>
      </c>
      <c r="HW442">
        <v>0</v>
      </c>
      <c r="HX442">
        <v>0</v>
      </c>
      <c r="HY442">
        <v>0</v>
      </c>
      <c r="HZ442">
        <v>0</v>
      </c>
      <c r="IA442">
        <v>0</v>
      </c>
      <c r="IB442">
        <v>0</v>
      </c>
      <c r="IC442">
        <v>0</v>
      </c>
      <c r="ID442">
        <v>0</v>
      </c>
      <c r="IE442">
        <v>0</v>
      </c>
      <c r="IF442">
        <v>0</v>
      </c>
      <c r="IG442">
        <v>0</v>
      </c>
      <c r="IH442">
        <v>0</v>
      </c>
      <c r="II442">
        <v>0</v>
      </c>
      <c r="IJ442">
        <v>0</v>
      </c>
      <c r="IK442">
        <v>0</v>
      </c>
    </row>
    <row r="443" spans="13:245" hidden="1">
      <c r="M443" s="340" t="s">
        <v>632</v>
      </c>
      <c r="N443" t="s">
        <v>1023</v>
      </c>
      <c r="O443">
        <v>1</v>
      </c>
      <c r="P443">
        <v>16</v>
      </c>
      <c r="Q443" s="183" t="str">
        <f t="shared" si="21"/>
        <v>SDH100116</v>
      </c>
      <c r="R443">
        <v>337</v>
      </c>
      <c r="S443">
        <v>821</v>
      </c>
      <c r="T443">
        <v>1316</v>
      </c>
      <c r="U443">
        <v>1824</v>
      </c>
      <c r="V443">
        <v>2345</v>
      </c>
      <c r="W443">
        <v>2877</v>
      </c>
      <c r="X443">
        <v>3422</v>
      </c>
      <c r="Y443">
        <v>3980</v>
      </c>
      <c r="Z443">
        <v>4552</v>
      </c>
      <c r="AA443">
        <v>6850</v>
      </c>
      <c r="AB443">
        <v>7011</v>
      </c>
      <c r="AC443">
        <v>7176</v>
      </c>
      <c r="AD443">
        <v>7347</v>
      </c>
      <c r="AE443">
        <v>7522</v>
      </c>
      <c r="AF443">
        <v>7704</v>
      </c>
      <c r="AG443">
        <v>7893</v>
      </c>
      <c r="AH443">
        <v>8087</v>
      </c>
      <c r="AI443">
        <v>8289</v>
      </c>
      <c r="AJ443">
        <v>8499</v>
      </c>
      <c r="AK443">
        <v>8720</v>
      </c>
      <c r="AL443">
        <v>8950</v>
      </c>
      <c r="AM443">
        <v>9191</v>
      </c>
      <c r="AN443">
        <v>9446</v>
      </c>
      <c r="AO443">
        <v>9715</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0</v>
      </c>
      <c r="CY443">
        <v>0</v>
      </c>
      <c r="CZ443">
        <v>0</v>
      </c>
      <c r="DA443">
        <v>0</v>
      </c>
      <c r="DB443">
        <v>0</v>
      </c>
      <c r="DC443">
        <v>0</v>
      </c>
      <c r="DD443">
        <v>0</v>
      </c>
      <c r="DE443">
        <v>0</v>
      </c>
      <c r="DF443">
        <v>0</v>
      </c>
      <c r="DG443">
        <v>0</v>
      </c>
      <c r="DH443">
        <v>0</v>
      </c>
      <c r="DI443">
        <v>0</v>
      </c>
      <c r="DJ443">
        <v>0</v>
      </c>
      <c r="DK443">
        <v>0</v>
      </c>
      <c r="DL443">
        <v>0</v>
      </c>
      <c r="DM443">
        <v>0</v>
      </c>
      <c r="DN443">
        <v>0</v>
      </c>
      <c r="DO443">
        <v>0</v>
      </c>
      <c r="DP443">
        <v>0</v>
      </c>
      <c r="DQ443">
        <v>0</v>
      </c>
      <c r="DR443">
        <v>0</v>
      </c>
      <c r="DS443">
        <v>0</v>
      </c>
      <c r="DT443">
        <v>0</v>
      </c>
      <c r="DU443">
        <v>0</v>
      </c>
      <c r="DV443">
        <v>0</v>
      </c>
      <c r="DW443">
        <v>0</v>
      </c>
      <c r="DX443">
        <v>0</v>
      </c>
      <c r="DZ443" s="340" t="s">
        <v>632</v>
      </c>
      <c r="EA443" t="s">
        <v>1023</v>
      </c>
      <c r="EB443">
        <v>1</v>
      </c>
      <c r="EC443">
        <v>16</v>
      </c>
      <c r="ED443" s="183" t="str">
        <f t="shared" si="22"/>
        <v>SDH100116</v>
      </c>
      <c r="EE443">
        <v>568</v>
      </c>
      <c r="EF443">
        <v>1581</v>
      </c>
      <c r="EG443">
        <v>2575</v>
      </c>
      <c r="EH443">
        <v>3550</v>
      </c>
      <c r="EI443">
        <v>4512</v>
      </c>
      <c r="EJ443">
        <v>5455</v>
      </c>
      <c r="EK443">
        <v>6383</v>
      </c>
      <c r="EL443">
        <v>7299</v>
      </c>
      <c r="EM443">
        <v>8200</v>
      </c>
      <c r="EN443">
        <v>0</v>
      </c>
      <c r="EO443">
        <v>0</v>
      </c>
      <c r="EP443">
        <v>0</v>
      </c>
      <c r="EQ443">
        <v>0</v>
      </c>
      <c r="ER443">
        <v>0</v>
      </c>
      <c r="ES443">
        <v>0</v>
      </c>
      <c r="ET443">
        <v>0</v>
      </c>
      <c r="EU443">
        <v>0</v>
      </c>
      <c r="EV443">
        <v>0</v>
      </c>
      <c r="EW443">
        <v>0</v>
      </c>
      <c r="EX443">
        <v>0</v>
      </c>
      <c r="EY443">
        <v>0</v>
      </c>
      <c r="EZ443">
        <v>0</v>
      </c>
      <c r="FA443">
        <v>0</v>
      </c>
      <c r="FB443">
        <v>0</v>
      </c>
      <c r="FC443">
        <v>0</v>
      </c>
      <c r="FD443">
        <v>0</v>
      </c>
      <c r="FE443">
        <v>0</v>
      </c>
      <c r="FF443">
        <v>0</v>
      </c>
      <c r="FG443">
        <v>0</v>
      </c>
      <c r="FH443">
        <v>0</v>
      </c>
      <c r="FI443">
        <v>0</v>
      </c>
      <c r="FJ443">
        <v>0</v>
      </c>
      <c r="FK443">
        <v>0</v>
      </c>
      <c r="FL443">
        <v>0</v>
      </c>
      <c r="FM443">
        <v>0</v>
      </c>
      <c r="FN443">
        <v>0</v>
      </c>
      <c r="FO443">
        <v>0</v>
      </c>
      <c r="FP443">
        <v>0</v>
      </c>
      <c r="FQ443">
        <v>0</v>
      </c>
      <c r="FR443">
        <v>0</v>
      </c>
      <c r="FS443">
        <v>0</v>
      </c>
      <c r="FT443">
        <v>0</v>
      </c>
      <c r="FU443">
        <v>0</v>
      </c>
      <c r="FV443">
        <v>0</v>
      </c>
      <c r="FW443">
        <v>0</v>
      </c>
      <c r="FX443">
        <v>0</v>
      </c>
      <c r="FY443">
        <v>0</v>
      </c>
      <c r="FZ443">
        <v>0</v>
      </c>
      <c r="GA443">
        <v>0</v>
      </c>
      <c r="GB443">
        <v>0</v>
      </c>
      <c r="GC443">
        <v>0</v>
      </c>
      <c r="GD443">
        <v>0</v>
      </c>
      <c r="GE443">
        <v>0</v>
      </c>
      <c r="GF443">
        <v>0</v>
      </c>
      <c r="GG443">
        <v>0</v>
      </c>
      <c r="GH443">
        <v>0</v>
      </c>
      <c r="GI443">
        <v>0</v>
      </c>
      <c r="GJ443">
        <v>0</v>
      </c>
      <c r="GK443">
        <v>0</v>
      </c>
      <c r="GL443">
        <v>0</v>
      </c>
      <c r="GM443">
        <v>0</v>
      </c>
      <c r="GN443">
        <v>0</v>
      </c>
      <c r="GO443">
        <v>0</v>
      </c>
      <c r="GP443">
        <v>0</v>
      </c>
      <c r="GQ443">
        <v>0</v>
      </c>
      <c r="GR443">
        <v>0</v>
      </c>
      <c r="GS443">
        <v>0</v>
      </c>
      <c r="GT443">
        <v>0</v>
      </c>
      <c r="GU443">
        <v>0</v>
      </c>
      <c r="GV443">
        <v>0</v>
      </c>
      <c r="GW443">
        <v>0</v>
      </c>
      <c r="GX443">
        <v>0</v>
      </c>
      <c r="GY443">
        <v>0</v>
      </c>
      <c r="GZ443">
        <v>0</v>
      </c>
      <c r="HA443">
        <v>0</v>
      </c>
      <c r="HB443">
        <v>0</v>
      </c>
      <c r="HC443">
        <v>0</v>
      </c>
      <c r="HD443">
        <v>0</v>
      </c>
      <c r="HE443">
        <v>0</v>
      </c>
      <c r="HF443">
        <v>0</v>
      </c>
      <c r="HG443">
        <v>0</v>
      </c>
      <c r="HH443">
        <v>0</v>
      </c>
      <c r="HI443">
        <v>0</v>
      </c>
      <c r="HJ443">
        <v>0</v>
      </c>
      <c r="HK443">
        <v>0</v>
      </c>
      <c r="HL443">
        <v>0</v>
      </c>
      <c r="HM443">
        <v>0</v>
      </c>
      <c r="HN443">
        <v>0</v>
      </c>
      <c r="HO443">
        <v>0</v>
      </c>
      <c r="HP443">
        <v>0</v>
      </c>
      <c r="HQ443">
        <v>0</v>
      </c>
      <c r="HR443">
        <v>0</v>
      </c>
      <c r="HS443">
        <v>0</v>
      </c>
      <c r="HT443">
        <v>0</v>
      </c>
      <c r="HU443">
        <v>0</v>
      </c>
      <c r="HV443">
        <v>0</v>
      </c>
      <c r="HW443">
        <v>0</v>
      </c>
      <c r="HX443">
        <v>0</v>
      </c>
      <c r="HY443">
        <v>0</v>
      </c>
      <c r="HZ443">
        <v>0</v>
      </c>
      <c r="IA443">
        <v>0</v>
      </c>
      <c r="IB443">
        <v>0</v>
      </c>
      <c r="IC443">
        <v>0</v>
      </c>
      <c r="ID443">
        <v>0</v>
      </c>
      <c r="IE443">
        <v>0</v>
      </c>
      <c r="IF443">
        <v>0</v>
      </c>
      <c r="IG443">
        <v>0</v>
      </c>
      <c r="IH443">
        <v>0</v>
      </c>
      <c r="II443">
        <v>0</v>
      </c>
      <c r="IJ443">
        <v>0</v>
      </c>
      <c r="IK443">
        <v>0</v>
      </c>
    </row>
    <row r="444" spans="13:245" hidden="1">
      <c r="M444" s="340" t="s">
        <v>632</v>
      </c>
      <c r="N444" t="s">
        <v>1023</v>
      </c>
      <c r="O444">
        <v>1</v>
      </c>
      <c r="P444">
        <v>17</v>
      </c>
      <c r="Q444" s="183" t="str">
        <f t="shared" si="21"/>
        <v>SDH100117</v>
      </c>
      <c r="R444">
        <v>332</v>
      </c>
      <c r="S444">
        <v>814</v>
      </c>
      <c r="T444">
        <v>1307</v>
      </c>
      <c r="U444">
        <v>1813</v>
      </c>
      <c r="V444">
        <v>2330</v>
      </c>
      <c r="W444">
        <v>2861</v>
      </c>
      <c r="X444">
        <v>3403</v>
      </c>
      <c r="Y444">
        <v>3958</v>
      </c>
      <c r="Z444">
        <v>4527</v>
      </c>
      <c r="AA444">
        <v>6813</v>
      </c>
      <c r="AB444">
        <v>6973</v>
      </c>
      <c r="AC444">
        <v>7138</v>
      </c>
      <c r="AD444">
        <v>7309</v>
      </c>
      <c r="AE444">
        <v>7486</v>
      </c>
      <c r="AF444">
        <v>7668</v>
      </c>
      <c r="AG444">
        <v>7856</v>
      </c>
      <c r="AH444">
        <v>8052</v>
      </c>
      <c r="AI444">
        <v>8255</v>
      </c>
      <c r="AJ444">
        <v>8469</v>
      </c>
      <c r="AK444">
        <v>8692</v>
      </c>
      <c r="AL444">
        <v>8925</v>
      </c>
      <c r="AM444">
        <v>9171</v>
      </c>
      <c r="AN444">
        <v>9432</v>
      </c>
      <c r="AO444">
        <v>9708</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0</v>
      </c>
      <c r="CY444">
        <v>0</v>
      </c>
      <c r="CZ444">
        <v>0</v>
      </c>
      <c r="DA444">
        <v>0</v>
      </c>
      <c r="DB444">
        <v>0</v>
      </c>
      <c r="DC444">
        <v>0</v>
      </c>
      <c r="DD444">
        <v>0</v>
      </c>
      <c r="DE444">
        <v>0</v>
      </c>
      <c r="DF444">
        <v>0</v>
      </c>
      <c r="DG444">
        <v>0</v>
      </c>
      <c r="DH444">
        <v>0</v>
      </c>
      <c r="DI444">
        <v>0</v>
      </c>
      <c r="DJ444">
        <v>0</v>
      </c>
      <c r="DK444">
        <v>0</v>
      </c>
      <c r="DL444">
        <v>0</v>
      </c>
      <c r="DM444">
        <v>0</v>
      </c>
      <c r="DN444">
        <v>0</v>
      </c>
      <c r="DO444">
        <v>0</v>
      </c>
      <c r="DP444">
        <v>0</v>
      </c>
      <c r="DQ444">
        <v>0</v>
      </c>
      <c r="DR444">
        <v>0</v>
      </c>
      <c r="DS444">
        <v>0</v>
      </c>
      <c r="DT444">
        <v>0</v>
      </c>
      <c r="DU444">
        <v>0</v>
      </c>
      <c r="DV444">
        <v>0</v>
      </c>
      <c r="DW444">
        <v>0</v>
      </c>
      <c r="DX444">
        <v>0</v>
      </c>
      <c r="DZ444" s="340" t="s">
        <v>632</v>
      </c>
      <c r="EA444" t="s">
        <v>1023</v>
      </c>
      <c r="EB444">
        <v>1</v>
      </c>
      <c r="EC444">
        <v>17</v>
      </c>
      <c r="ED444" s="183" t="str">
        <f t="shared" si="22"/>
        <v>SDH100117</v>
      </c>
      <c r="EE444">
        <v>557</v>
      </c>
      <c r="EF444">
        <v>1567</v>
      </c>
      <c r="EG444">
        <v>2556</v>
      </c>
      <c r="EH444">
        <v>3527</v>
      </c>
      <c r="EI444">
        <v>4482</v>
      </c>
      <c r="EJ444">
        <v>5420</v>
      </c>
      <c r="EK444">
        <v>6343</v>
      </c>
      <c r="EL444">
        <v>7253</v>
      </c>
      <c r="EM444">
        <v>8149</v>
      </c>
      <c r="EN444">
        <v>0</v>
      </c>
      <c r="EO444">
        <v>0</v>
      </c>
      <c r="EP444">
        <v>0</v>
      </c>
      <c r="EQ444">
        <v>0</v>
      </c>
      <c r="ER444">
        <v>0</v>
      </c>
      <c r="ES444">
        <v>0</v>
      </c>
      <c r="ET444">
        <v>0</v>
      </c>
      <c r="EU444">
        <v>0</v>
      </c>
      <c r="EV444">
        <v>0</v>
      </c>
      <c r="EW444">
        <v>0</v>
      </c>
      <c r="EX444">
        <v>0</v>
      </c>
      <c r="EY444">
        <v>0</v>
      </c>
      <c r="EZ444">
        <v>0</v>
      </c>
      <c r="FA444">
        <v>0</v>
      </c>
      <c r="FB444">
        <v>0</v>
      </c>
      <c r="FC444">
        <v>0</v>
      </c>
      <c r="FD444">
        <v>0</v>
      </c>
      <c r="FE444">
        <v>0</v>
      </c>
      <c r="FF444">
        <v>0</v>
      </c>
      <c r="FG444">
        <v>0</v>
      </c>
      <c r="FH444">
        <v>0</v>
      </c>
      <c r="FI444">
        <v>0</v>
      </c>
      <c r="FJ444">
        <v>0</v>
      </c>
      <c r="FK444">
        <v>0</v>
      </c>
      <c r="FL444">
        <v>0</v>
      </c>
      <c r="FM444">
        <v>0</v>
      </c>
      <c r="FN444">
        <v>0</v>
      </c>
      <c r="FO444">
        <v>0</v>
      </c>
      <c r="FP444">
        <v>0</v>
      </c>
      <c r="FQ444">
        <v>0</v>
      </c>
      <c r="FR444">
        <v>0</v>
      </c>
      <c r="FS444">
        <v>0</v>
      </c>
      <c r="FT444">
        <v>0</v>
      </c>
      <c r="FU444">
        <v>0</v>
      </c>
      <c r="FV444">
        <v>0</v>
      </c>
      <c r="FW444">
        <v>0</v>
      </c>
      <c r="FX444">
        <v>0</v>
      </c>
      <c r="FY444">
        <v>0</v>
      </c>
      <c r="FZ444">
        <v>0</v>
      </c>
      <c r="GA444">
        <v>0</v>
      </c>
      <c r="GB444">
        <v>0</v>
      </c>
      <c r="GC444">
        <v>0</v>
      </c>
      <c r="GD444">
        <v>0</v>
      </c>
      <c r="GE444">
        <v>0</v>
      </c>
      <c r="GF444">
        <v>0</v>
      </c>
      <c r="GG444">
        <v>0</v>
      </c>
      <c r="GH444">
        <v>0</v>
      </c>
      <c r="GI444">
        <v>0</v>
      </c>
      <c r="GJ444">
        <v>0</v>
      </c>
      <c r="GK444">
        <v>0</v>
      </c>
      <c r="GL444">
        <v>0</v>
      </c>
      <c r="GM444">
        <v>0</v>
      </c>
      <c r="GN444">
        <v>0</v>
      </c>
      <c r="GO444">
        <v>0</v>
      </c>
      <c r="GP444">
        <v>0</v>
      </c>
      <c r="GQ444">
        <v>0</v>
      </c>
      <c r="GR444">
        <v>0</v>
      </c>
      <c r="GS444">
        <v>0</v>
      </c>
      <c r="GT444">
        <v>0</v>
      </c>
      <c r="GU444">
        <v>0</v>
      </c>
      <c r="GV444">
        <v>0</v>
      </c>
      <c r="GW444">
        <v>0</v>
      </c>
      <c r="GX444">
        <v>0</v>
      </c>
      <c r="GY444">
        <v>0</v>
      </c>
      <c r="GZ444">
        <v>0</v>
      </c>
      <c r="HA444">
        <v>0</v>
      </c>
      <c r="HB444">
        <v>0</v>
      </c>
      <c r="HC444">
        <v>0</v>
      </c>
      <c r="HD444">
        <v>0</v>
      </c>
      <c r="HE444">
        <v>0</v>
      </c>
      <c r="HF444">
        <v>0</v>
      </c>
      <c r="HG444">
        <v>0</v>
      </c>
      <c r="HH444">
        <v>0</v>
      </c>
      <c r="HI444">
        <v>0</v>
      </c>
      <c r="HJ444">
        <v>0</v>
      </c>
      <c r="HK444">
        <v>0</v>
      </c>
      <c r="HL444">
        <v>0</v>
      </c>
      <c r="HM444">
        <v>0</v>
      </c>
      <c r="HN444">
        <v>0</v>
      </c>
      <c r="HO444">
        <v>0</v>
      </c>
      <c r="HP444">
        <v>0</v>
      </c>
      <c r="HQ444">
        <v>0</v>
      </c>
      <c r="HR444">
        <v>0</v>
      </c>
      <c r="HS444">
        <v>0</v>
      </c>
      <c r="HT444">
        <v>0</v>
      </c>
      <c r="HU444">
        <v>0</v>
      </c>
      <c r="HV444">
        <v>0</v>
      </c>
      <c r="HW444">
        <v>0</v>
      </c>
      <c r="HX444">
        <v>0</v>
      </c>
      <c r="HY444">
        <v>0</v>
      </c>
      <c r="HZ444">
        <v>0</v>
      </c>
      <c r="IA444">
        <v>0</v>
      </c>
      <c r="IB444">
        <v>0</v>
      </c>
      <c r="IC444">
        <v>0</v>
      </c>
      <c r="ID444">
        <v>0</v>
      </c>
      <c r="IE444">
        <v>0</v>
      </c>
      <c r="IF444">
        <v>0</v>
      </c>
      <c r="IG444">
        <v>0</v>
      </c>
      <c r="IH444">
        <v>0</v>
      </c>
      <c r="II444">
        <v>0</v>
      </c>
      <c r="IJ444">
        <v>0</v>
      </c>
      <c r="IK444">
        <v>0</v>
      </c>
    </row>
    <row r="445" spans="13:245" hidden="1">
      <c r="M445" s="340" t="s">
        <v>632</v>
      </c>
      <c r="N445" t="s">
        <v>1023</v>
      </c>
      <c r="O445">
        <v>1</v>
      </c>
      <c r="P445">
        <v>18</v>
      </c>
      <c r="Q445" s="183" t="str">
        <f t="shared" si="21"/>
        <v>SDH100118</v>
      </c>
      <c r="R445">
        <v>326</v>
      </c>
      <c r="S445">
        <v>806</v>
      </c>
      <c r="T445">
        <v>1297</v>
      </c>
      <c r="U445">
        <v>1800</v>
      </c>
      <c r="V445">
        <v>2315</v>
      </c>
      <c r="W445">
        <v>2841</v>
      </c>
      <c r="X445">
        <v>3381</v>
      </c>
      <c r="Y445">
        <v>3933</v>
      </c>
      <c r="Z445">
        <v>4499</v>
      </c>
      <c r="AA445">
        <v>6772</v>
      </c>
      <c r="AB445">
        <v>6932</v>
      </c>
      <c r="AC445">
        <v>7097</v>
      </c>
      <c r="AD445">
        <v>7269</v>
      </c>
      <c r="AE445">
        <v>7445</v>
      </c>
      <c r="AF445">
        <v>7628</v>
      </c>
      <c r="AG445">
        <v>7817</v>
      </c>
      <c r="AH445">
        <v>8014</v>
      </c>
      <c r="AI445">
        <v>8221</v>
      </c>
      <c r="AJ445">
        <v>8436</v>
      </c>
      <c r="AK445">
        <v>8662</v>
      </c>
      <c r="AL445">
        <v>8900</v>
      </c>
      <c r="AM445">
        <v>9151</v>
      </c>
      <c r="AN445">
        <v>9417</v>
      </c>
      <c r="AO445">
        <v>9700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BX445">
        <v>0</v>
      </c>
      <c r="BY445">
        <v>0</v>
      </c>
      <c r="BZ445">
        <v>0</v>
      </c>
      <c r="CA445">
        <v>0</v>
      </c>
      <c r="CB445">
        <v>0</v>
      </c>
      <c r="CC445">
        <v>0</v>
      </c>
      <c r="CD445">
        <v>0</v>
      </c>
      <c r="CE445">
        <v>0</v>
      </c>
      <c r="CF445">
        <v>0</v>
      </c>
      <c r="CG445">
        <v>0</v>
      </c>
      <c r="CH445">
        <v>0</v>
      </c>
      <c r="CI445">
        <v>0</v>
      </c>
      <c r="CJ445">
        <v>0</v>
      </c>
      <c r="CK445">
        <v>0</v>
      </c>
      <c r="CL445">
        <v>0</v>
      </c>
      <c r="CM445">
        <v>0</v>
      </c>
      <c r="CN445">
        <v>0</v>
      </c>
      <c r="CO445">
        <v>0</v>
      </c>
      <c r="CP445">
        <v>0</v>
      </c>
      <c r="CQ445">
        <v>0</v>
      </c>
      <c r="CR445">
        <v>0</v>
      </c>
      <c r="CS445">
        <v>0</v>
      </c>
      <c r="CT445">
        <v>0</v>
      </c>
      <c r="CU445">
        <v>0</v>
      </c>
      <c r="CV445">
        <v>0</v>
      </c>
      <c r="CW445">
        <v>0</v>
      </c>
      <c r="CX445">
        <v>0</v>
      </c>
      <c r="CY445">
        <v>0</v>
      </c>
      <c r="CZ445">
        <v>0</v>
      </c>
      <c r="DA445">
        <v>0</v>
      </c>
      <c r="DB445">
        <v>0</v>
      </c>
      <c r="DC445">
        <v>0</v>
      </c>
      <c r="DD445">
        <v>0</v>
      </c>
      <c r="DE445">
        <v>0</v>
      </c>
      <c r="DF445">
        <v>0</v>
      </c>
      <c r="DG445">
        <v>0</v>
      </c>
      <c r="DH445">
        <v>0</v>
      </c>
      <c r="DI445">
        <v>0</v>
      </c>
      <c r="DJ445">
        <v>0</v>
      </c>
      <c r="DK445">
        <v>0</v>
      </c>
      <c r="DL445">
        <v>0</v>
      </c>
      <c r="DM445">
        <v>0</v>
      </c>
      <c r="DN445">
        <v>0</v>
      </c>
      <c r="DO445">
        <v>0</v>
      </c>
      <c r="DP445">
        <v>0</v>
      </c>
      <c r="DQ445">
        <v>0</v>
      </c>
      <c r="DR445">
        <v>0</v>
      </c>
      <c r="DS445">
        <v>0</v>
      </c>
      <c r="DT445">
        <v>0</v>
      </c>
      <c r="DU445">
        <v>0</v>
      </c>
      <c r="DV445">
        <v>0</v>
      </c>
      <c r="DW445">
        <v>0</v>
      </c>
      <c r="DX445">
        <v>0</v>
      </c>
      <c r="DZ445" s="340" t="s">
        <v>632</v>
      </c>
      <c r="EA445" t="s">
        <v>1023</v>
      </c>
      <c r="EB445">
        <v>1</v>
      </c>
      <c r="EC445">
        <v>18</v>
      </c>
      <c r="ED445" s="183" t="str">
        <f t="shared" si="22"/>
        <v>SDH100118</v>
      </c>
      <c r="EE445">
        <v>545</v>
      </c>
      <c r="EF445">
        <v>1549</v>
      </c>
      <c r="EG445">
        <v>2535</v>
      </c>
      <c r="EH445">
        <v>3500</v>
      </c>
      <c r="EI445">
        <v>4449</v>
      </c>
      <c r="EJ445">
        <v>5379</v>
      </c>
      <c r="EK445">
        <v>6298</v>
      </c>
      <c r="EL445">
        <v>7201</v>
      </c>
      <c r="EM445">
        <v>8092</v>
      </c>
      <c r="EN445">
        <v>0</v>
      </c>
      <c r="EO445">
        <v>0</v>
      </c>
      <c r="EP445">
        <v>0</v>
      </c>
      <c r="EQ445">
        <v>0</v>
      </c>
      <c r="ER445">
        <v>0</v>
      </c>
      <c r="ES445">
        <v>0</v>
      </c>
      <c r="ET445">
        <v>0</v>
      </c>
      <c r="EU445">
        <v>0</v>
      </c>
      <c r="EV445">
        <v>0</v>
      </c>
      <c r="EW445">
        <v>0</v>
      </c>
      <c r="EX445">
        <v>0</v>
      </c>
      <c r="EY445">
        <v>0</v>
      </c>
      <c r="EZ445">
        <v>0</v>
      </c>
      <c r="FA445">
        <v>0</v>
      </c>
      <c r="FB445">
        <v>0</v>
      </c>
      <c r="FC445">
        <v>0</v>
      </c>
      <c r="FD445">
        <v>0</v>
      </c>
      <c r="FE445">
        <v>0</v>
      </c>
      <c r="FF445">
        <v>0</v>
      </c>
      <c r="FG445">
        <v>0</v>
      </c>
      <c r="FH445">
        <v>0</v>
      </c>
      <c r="FI445">
        <v>0</v>
      </c>
      <c r="FJ445">
        <v>0</v>
      </c>
      <c r="FK445">
        <v>0</v>
      </c>
      <c r="FL445">
        <v>0</v>
      </c>
      <c r="FM445">
        <v>0</v>
      </c>
      <c r="FN445">
        <v>0</v>
      </c>
      <c r="FO445">
        <v>0</v>
      </c>
      <c r="FP445">
        <v>0</v>
      </c>
      <c r="FQ445">
        <v>0</v>
      </c>
      <c r="FR445">
        <v>0</v>
      </c>
      <c r="FS445">
        <v>0</v>
      </c>
      <c r="FT445">
        <v>0</v>
      </c>
      <c r="FU445">
        <v>0</v>
      </c>
      <c r="FV445">
        <v>0</v>
      </c>
      <c r="FW445">
        <v>0</v>
      </c>
      <c r="FX445">
        <v>0</v>
      </c>
      <c r="FY445">
        <v>0</v>
      </c>
      <c r="FZ445">
        <v>0</v>
      </c>
      <c r="GA445">
        <v>0</v>
      </c>
      <c r="GB445">
        <v>0</v>
      </c>
      <c r="GC445">
        <v>0</v>
      </c>
      <c r="GD445">
        <v>0</v>
      </c>
      <c r="GE445">
        <v>0</v>
      </c>
      <c r="GF445">
        <v>0</v>
      </c>
      <c r="GG445">
        <v>0</v>
      </c>
      <c r="GH445">
        <v>0</v>
      </c>
      <c r="GI445">
        <v>0</v>
      </c>
      <c r="GJ445">
        <v>0</v>
      </c>
      <c r="GK445">
        <v>0</v>
      </c>
      <c r="GL445">
        <v>0</v>
      </c>
      <c r="GM445">
        <v>0</v>
      </c>
      <c r="GN445">
        <v>0</v>
      </c>
      <c r="GO445">
        <v>0</v>
      </c>
      <c r="GP445">
        <v>0</v>
      </c>
      <c r="GQ445">
        <v>0</v>
      </c>
      <c r="GR445">
        <v>0</v>
      </c>
      <c r="GS445">
        <v>0</v>
      </c>
      <c r="GT445">
        <v>0</v>
      </c>
      <c r="GU445">
        <v>0</v>
      </c>
      <c r="GV445">
        <v>0</v>
      </c>
      <c r="GW445">
        <v>0</v>
      </c>
      <c r="GX445">
        <v>0</v>
      </c>
      <c r="GY445">
        <v>0</v>
      </c>
      <c r="GZ445">
        <v>0</v>
      </c>
      <c r="HA445">
        <v>0</v>
      </c>
      <c r="HB445">
        <v>0</v>
      </c>
      <c r="HC445">
        <v>0</v>
      </c>
      <c r="HD445">
        <v>0</v>
      </c>
      <c r="HE445">
        <v>0</v>
      </c>
      <c r="HF445">
        <v>0</v>
      </c>
      <c r="HG445">
        <v>0</v>
      </c>
      <c r="HH445">
        <v>0</v>
      </c>
      <c r="HI445">
        <v>0</v>
      </c>
      <c r="HJ445">
        <v>0</v>
      </c>
      <c r="HK445">
        <v>0</v>
      </c>
      <c r="HL445">
        <v>0</v>
      </c>
      <c r="HM445">
        <v>0</v>
      </c>
      <c r="HN445">
        <v>0</v>
      </c>
      <c r="HO445">
        <v>0</v>
      </c>
      <c r="HP445">
        <v>0</v>
      </c>
      <c r="HQ445">
        <v>0</v>
      </c>
      <c r="HR445">
        <v>0</v>
      </c>
      <c r="HS445">
        <v>0</v>
      </c>
      <c r="HT445">
        <v>0</v>
      </c>
      <c r="HU445">
        <v>0</v>
      </c>
      <c r="HV445">
        <v>0</v>
      </c>
      <c r="HW445">
        <v>0</v>
      </c>
      <c r="HX445">
        <v>0</v>
      </c>
      <c r="HY445">
        <v>0</v>
      </c>
      <c r="HZ445">
        <v>0</v>
      </c>
      <c r="IA445">
        <v>0</v>
      </c>
      <c r="IB445">
        <v>0</v>
      </c>
      <c r="IC445">
        <v>0</v>
      </c>
      <c r="ID445">
        <v>0</v>
      </c>
      <c r="IE445">
        <v>0</v>
      </c>
      <c r="IF445">
        <v>0</v>
      </c>
      <c r="IG445">
        <v>0</v>
      </c>
      <c r="IH445">
        <v>0</v>
      </c>
      <c r="II445">
        <v>0</v>
      </c>
      <c r="IJ445">
        <v>0</v>
      </c>
      <c r="IK445">
        <v>0</v>
      </c>
    </row>
    <row r="446" spans="13:245" hidden="1">
      <c r="M446" s="340" t="s">
        <v>632</v>
      </c>
      <c r="N446" t="s">
        <v>1023</v>
      </c>
      <c r="O446">
        <v>1</v>
      </c>
      <c r="P446">
        <v>19</v>
      </c>
      <c r="Q446" s="183" t="str">
        <f t="shared" si="21"/>
        <v>SDH100119</v>
      </c>
      <c r="R446">
        <v>321</v>
      </c>
      <c r="S446">
        <v>797</v>
      </c>
      <c r="T446">
        <v>1286</v>
      </c>
      <c r="U446">
        <v>1785</v>
      </c>
      <c r="V446">
        <v>2297</v>
      </c>
      <c r="W446">
        <v>2820</v>
      </c>
      <c r="X446">
        <v>3356</v>
      </c>
      <c r="Y446">
        <v>3905</v>
      </c>
      <c r="Z446">
        <v>4468</v>
      </c>
      <c r="AA446">
        <v>6726</v>
      </c>
      <c r="AB446">
        <v>6886</v>
      </c>
      <c r="AC446">
        <v>7052</v>
      </c>
      <c r="AD446">
        <v>7223</v>
      </c>
      <c r="AE446">
        <v>7399</v>
      </c>
      <c r="AF446">
        <v>7583</v>
      </c>
      <c r="AG446">
        <v>7773</v>
      </c>
      <c r="AH446">
        <v>7973</v>
      </c>
      <c r="AI446">
        <v>8181</v>
      </c>
      <c r="AJ446">
        <v>8399</v>
      </c>
      <c r="AK446">
        <v>8629</v>
      </c>
      <c r="AL446">
        <v>8871</v>
      </c>
      <c r="AM446">
        <v>9128</v>
      </c>
      <c r="AN446">
        <v>9401</v>
      </c>
      <c r="AO446">
        <v>9690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v>
      </c>
      <c r="CY446">
        <v>0</v>
      </c>
      <c r="CZ446">
        <v>0</v>
      </c>
      <c r="DA446">
        <v>0</v>
      </c>
      <c r="DB446">
        <v>0</v>
      </c>
      <c r="DC446">
        <v>0</v>
      </c>
      <c r="DD446">
        <v>0</v>
      </c>
      <c r="DE446">
        <v>0</v>
      </c>
      <c r="DF446">
        <v>0</v>
      </c>
      <c r="DG446">
        <v>0</v>
      </c>
      <c r="DH446">
        <v>0</v>
      </c>
      <c r="DI446">
        <v>0</v>
      </c>
      <c r="DJ446">
        <v>0</v>
      </c>
      <c r="DK446">
        <v>0</v>
      </c>
      <c r="DL446">
        <v>0</v>
      </c>
      <c r="DM446">
        <v>0</v>
      </c>
      <c r="DN446">
        <v>0</v>
      </c>
      <c r="DO446">
        <v>0</v>
      </c>
      <c r="DP446">
        <v>0</v>
      </c>
      <c r="DQ446">
        <v>0</v>
      </c>
      <c r="DR446">
        <v>0</v>
      </c>
      <c r="DS446">
        <v>0</v>
      </c>
      <c r="DT446">
        <v>0</v>
      </c>
      <c r="DU446">
        <v>0</v>
      </c>
      <c r="DV446">
        <v>0</v>
      </c>
      <c r="DW446">
        <v>0</v>
      </c>
      <c r="DX446">
        <v>0</v>
      </c>
      <c r="DZ446" s="340" t="s">
        <v>632</v>
      </c>
      <c r="EA446" t="s">
        <v>1023</v>
      </c>
      <c r="EB446">
        <v>1</v>
      </c>
      <c r="EC446">
        <v>19</v>
      </c>
      <c r="ED446" s="183" t="str">
        <f t="shared" si="22"/>
        <v>SDH100119</v>
      </c>
      <c r="EE446">
        <v>534</v>
      </c>
      <c r="EF446">
        <v>1532</v>
      </c>
      <c r="EG446">
        <v>2511</v>
      </c>
      <c r="EH446">
        <v>3469</v>
      </c>
      <c r="EI446">
        <v>4410</v>
      </c>
      <c r="EJ446">
        <v>5335</v>
      </c>
      <c r="EK446">
        <v>6244</v>
      </c>
      <c r="EL446">
        <v>7144</v>
      </c>
      <c r="EM446">
        <v>8028</v>
      </c>
      <c r="EN446">
        <v>0</v>
      </c>
      <c r="EO446">
        <v>0</v>
      </c>
      <c r="EP446">
        <v>0</v>
      </c>
      <c r="EQ446">
        <v>0</v>
      </c>
      <c r="ER446">
        <v>0</v>
      </c>
      <c r="ES446">
        <v>0</v>
      </c>
      <c r="ET446">
        <v>0</v>
      </c>
      <c r="EU446">
        <v>0</v>
      </c>
      <c r="EV446">
        <v>0</v>
      </c>
      <c r="EW446">
        <v>0</v>
      </c>
      <c r="EX446">
        <v>0</v>
      </c>
      <c r="EY446">
        <v>0</v>
      </c>
      <c r="EZ446">
        <v>0</v>
      </c>
      <c r="FA446">
        <v>0</v>
      </c>
      <c r="FB446">
        <v>0</v>
      </c>
      <c r="FC446">
        <v>0</v>
      </c>
      <c r="FD446">
        <v>0</v>
      </c>
      <c r="FE446">
        <v>0</v>
      </c>
      <c r="FF446">
        <v>0</v>
      </c>
      <c r="FG446">
        <v>0</v>
      </c>
      <c r="FH446">
        <v>0</v>
      </c>
      <c r="FI446">
        <v>0</v>
      </c>
      <c r="FJ446">
        <v>0</v>
      </c>
      <c r="FK446">
        <v>0</v>
      </c>
      <c r="FL446">
        <v>0</v>
      </c>
      <c r="FM446">
        <v>0</v>
      </c>
      <c r="FN446">
        <v>0</v>
      </c>
      <c r="FO446">
        <v>0</v>
      </c>
      <c r="FP446">
        <v>0</v>
      </c>
      <c r="FQ446">
        <v>0</v>
      </c>
      <c r="FR446">
        <v>0</v>
      </c>
      <c r="FS446">
        <v>0</v>
      </c>
      <c r="FT446">
        <v>0</v>
      </c>
      <c r="FU446">
        <v>0</v>
      </c>
      <c r="FV446">
        <v>0</v>
      </c>
      <c r="FW446">
        <v>0</v>
      </c>
      <c r="FX446">
        <v>0</v>
      </c>
      <c r="FY446">
        <v>0</v>
      </c>
      <c r="FZ446">
        <v>0</v>
      </c>
      <c r="GA446">
        <v>0</v>
      </c>
      <c r="GB446">
        <v>0</v>
      </c>
      <c r="GC446">
        <v>0</v>
      </c>
      <c r="GD446">
        <v>0</v>
      </c>
      <c r="GE446">
        <v>0</v>
      </c>
      <c r="GF446">
        <v>0</v>
      </c>
      <c r="GG446">
        <v>0</v>
      </c>
      <c r="GH446">
        <v>0</v>
      </c>
      <c r="GI446">
        <v>0</v>
      </c>
      <c r="GJ446">
        <v>0</v>
      </c>
      <c r="GK446">
        <v>0</v>
      </c>
      <c r="GL446">
        <v>0</v>
      </c>
      <c r="GM446">
        <v>0</v>
      </c>
      <c r="GN446">
        <v>0</v>
      </c>
      <c r="GO446">
        <v>0</v>
      </c>
      <c r="GP446">
        <v>0</v>
      </c>
      <c r="GQ446">
        <v>0</v>
      </c>
      <c r="GR446">
        <v>0</v>
      </c>
      <c r="GS446">
        <v>0</v>
      </c>
      <c r="GT446">
        <v>0</v>
      </c>
      <c r="GU446">
        <v>0</v>
      </c>
      <c r="GV446">
        <v>0</v>
      </c>
      <c r="GW446">
        <v>0</v>
      </c>
      <c r="GX446">
        <v>0</v>
      </c>
      <c r="GY446">
        <v>0</v>
      </c>
      <c r="GZ446">
        <v>0</v>
      </c>
      <c r="HA446">
        <v>0</v>
      </c>
      <c r="HB446">
        <v>0</v>
      </c>
      <c r="HC446">
        <v>0</v>
      </c>
      <c r="HD446">
        <v>0</v>
      </c>
      <c r="HE446">
        <v>0</v>
      </c>
      <c r="HF446">
        <v>0</v>
      </c>
      <c r="HG446">
        <v>0</v>
      </c>
      <c r="HH446">
        <v>0</v>
      </c>
      <c r="HI446">
        <v>0</v>
      </c>
      <c r="HJ446">
        <v>0</v>
      </c>
      <c r="HK446">
        <v>0</v>
      </c>
      <c r="HL446">
        <v>0</v>
      </c>
      <c r="HM446">
        <v>0</v>
      </c>
      <c r="HN446">
        <v>0</v>
      </c>
      <c r="HO446">
        <v>0</v>
      </c>
      <c r="HP446">
        <v>0</v>
      </c>
      <c r="HQ446">
        <v>0</v>
      </c>
      <c r="HR446">
        <v>0</v>
      </c>
      <c r="HS446">
        <v>0</v>
      </c>
      <c r="HT446">
        <v>0</v>
      </c>
      <c r="HU446">
        <v>0</v>
      </c>
      <c r="HV446">
        <v>0</v>
      </c>
      <c r="HW446">
        <v>0</v>
      </c>
      <c r="HX446">
        <v>0</v>
      </c>
      <c r="HY446">
        <v>0</v>
      </c>
      <c r="HZ446">
        <v>0</v>
      </c>
      <c r="IA446">
        <v>0</v>
      </c>
      <c r="IB446">
        <v>0</v>
      </c>
      <c r="IC446">
        <v>0</v>
      </c>
      <c r="ID446">
        <v>0</v>
      </c>
      <c r="IE446">
        <v>0</v>
      </c>
      <c r="IF446">
        <v>0</v>
      </c>
      <c r="IG446">
        <v>0</v>
      </c>
      <c r="IH446">
        <v>0</v>
      </c>
      <c r="II446">
        <v>0</v>
      </c>
      <c r="IJ446">
        <v>0</v>
      </c>
      <c r="IK446">
        <v>0</v>
      </c>
    </row>
    <row r="447" spans="13:245" hidden="1">
      <c r="M447" s="340" t="s">
        <v>632</v>
      </c>
      <c r="N447" t="s">
        <v>1023</v>
      </c>
      <c r="O447">
        <v>1</v>
      </c>
      <c r="P447">
        <v>20</v>
      </c>
      <c r="Q447" s="183" t="str">
        <f t="shared" si="21"/>
        <v>SDH100120</v>
      </c>
      <c r="R447">
        <v>315</v>
      </c>
      <c r="S447">
        <v>788</v>
      </c>
      <c r="T447">
        <v>1272</v>
      </c>
      <c r="U447">
        <v>1768</v>
      </c>
      <c r="V447">
        <v>2276</v>
      </c>
      <c r="W447">
        <v>2795</v>
      </c>
      <c r="X447">
        <v>3328</v>
      </c>
      <c r="Y447">
        <v>3873</v>
      </c>
      <c r="Z447">
        <v>4433</v>
      </c>
      <c r="AA447">
        <v>6675</v>
      </c>
      <c r="AB447">
        <v>6835</v>
      </c>
      <c r="AC447">
        <v>7000</v>
      </c>
      <c r="AD447">
        <v>7171</v>
      </c>
      <c r="AE447">
        <v>7348</v>
      </c>
      <c r="AF447">
        <v>7532</v>
      </c>
      <c r="AG447">
        <v>7725</v>
      </c>
      <c r="AH447">
        <v>7926</v>
      </c>
      <c r="AI447">
        <v>8136</v>
      </c>
      <c r="AJ447">
        <v>8358</v>
      </c>
      <c r="AK447">
        <v>8592</v>
      </c>
      <c r="AL447">
        <v>8839</v>
      </c>
      <c r="AM447">
        <v>9102</v>
      </c>
      <c r="AN447">
        <v>9380</v>
      </c>
      <c r="AO447">
        <v>9679</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BX447">
        <v>0</v>
      </c>
      <c r="BY447">
        <v>0</v>
      </c>
      <c r="BZ447">
        <v>0</v>
      </c>
      <c r="CA447">
        <v>0</v>
      </c>
      <c r="CB447">
        <v>0</v>
      </c>
      <c r="CC447">
        <v>0</v>
      </c>
      <c r="CD447">
        <v>0</v>
      </c>
      <c r="CE447">
        <v>0</v>
      </c>
      <c r="CF447">
        <v>0</v>
      </c>
      <c r="CG447">
        <v>0</v>
      </c>
      <c r="CH447">
        <v>0</v>
      </c>
      <c r="CI447">
        <v>0</v>
      </c>
      <c r="CJ447">
        <v>0</v>
      </c>
      <c r="CK447">
        <v>0</v>
      </c>
      <c r="CL447">
        <v>0</v>
      </c>
      <c r="CM447">
        <v>0</v>
      </c>
      <c r="CN447">
        <v>0</v>
      </c>
      <c r="CO447">
        <v>0</v>
      </c>
      <c r="CP447">
        <v>0</v>
      </c>
      <c r="CQ447">
        <v>0</v>
      </c>
      <c r="CR447">
        <v>0</v>
      </c>
      <c r="CS447">
        <v>0</v>
      </c>
      <c r="CT447">
        <v>0</v>
      </c>
      <c r="CU447">
        <v>0</v>
      </c>
      <c r="CV447">
        <v>0</v>
      </c>
      <c r="CW447">
        <v>0</v>
      </c>
      <c r="CX447">
        <v>0</v>
      </c>
      <c r="CY447">
        <v>0</v>
      </c>
      <c r="CZ447">
        <v>0</v>
      </c>
      <c r="DA447">
        <v>0</v>
      </c>
      <c r="DB447">
        <v>0</v>
      </c>
      <c r="DC447">
        <v>0</v>
      </c>
      <c r="DD447">
        <v>0</v>
      </c>
      <c r="DE447">
        <v>0</v>
      </c>
      <c r="DF447">
        <v>0</v>
      </c>
      <c r="DG447">
        <v>0</v>
      </c>
      <c r="DH447">
        <v>0</v>
      </c>
      <c r="DI447">
        <v>0</v>
      </c>
      <c r="DJ447">
        <v>0</v>
      </c>
      <c r="DK447">
        <v>0</v>
      </c>
      <c r="DL447">
        <v>0</v>
      </c>
      <c r="DM447">
        <v>0</v>
      </c>
      <c r="DN447">
        <v>0</v>
      </c>
      <c r="DO447">
        <v>0</v>
      </c>
      <c r="DP447">
        <v>0</v>
      </c>
      <c r="DQ447">
        <v>0</v>
      </c>
      <c r="DR447">
        <v>0</v>
      </c>
      <c r="DS447">
        <v>0</v>
      </c>
      <c r="DT447">
        <v>0</v>
      </c>
      <c r="DU447">
        <v>0</v>
      </c>
      <c r="DV447">
        <v>0</v>
      </c>
      <c r="DW447">
        <v>0</v>
      </c>
      <c r="DX447">
        <v>0</v>
      </c>
      <c r="DZ447" s="340" t="s">
        <v>632</v>
      </c>
      <c r="EA447" t="s">
        <v>1023</v>
      </c>
      <c r="EB447">
        <v>1</v>
      </c>
      <c r="EC447">
        <v>20</v>
      </c>
      <c r="ED447" s="183" t="str">
        <f t="shared" si="22"/>
        <v>SDH100120</v>
      </c>
      <c r="EE447">
        <v>521</v>
      </c>
      <c r="EF447">
        <v>1512</v>
      </c>
      <c r="EG447">
        <v>2483</v>
      </c>
      <c r="EH447">
        <v>3432</v>
      </c>
      <c r="EI447">
        <v>4367</v>
      </c>
      <c r="EJ447">
        <v>5283</v>
      </c>
      <c r="EK447">
        <v>6185</v>
      </c>
      <c r="EL447">
        <v>7076</v>
      </c>
      <c r="EM447">
        <v>7955</v>
      </c>
      <c r="EN447">
        <v>0</v>
      </c>
      <c r="EO447">
        <v>0</v>
      </c>
      <c r="EP447">
        <v>0</v>
      </c>
      <c r="EQ447">
        <v>0</v>
      </c>
      <c r="ER447">
        <v>0</v>
      </c>
      <c r="ES447">
        <v>0</v>
      </c>
      <c r="ET447">
        <v>0</v>
      </c>
      <c r="EU447">
        <v>0</v>
      </c>
      <c r="EV447">
        <v>0</v>
      </c>
      <c r="EW447">
        <v>0</v>
      </c>
      <c r="EX447">
        <v>0</v>
      </c>
      <c r="EY447">
        <v>0</v>
      </c>
      <c r="EZ447">
        <v>0</v>
      </c>
      <c r="FA447">
        <v>0</v>
      </c>
      <c r="FB447">
        <v>0</v>
      </c>
      <c r="FC447">
        <v>0</v>
      </c>
      <c r="FD447">
        <v>0</v>
      </c>
      <c r="FE447">
        <v>0</v>
      </c>
      <c r="FF447">
        <v>0</v>
      </c>
      <c r="FG447">
        <v>0</v>
      </c>
      <c r="FH447">
        <v>0</v>
      </c>
      <c r="FI447">
        <v>0</v>
      </c>
      <c r="FJ447">
        <v>0</v>
      </c>
      <c r="FK447">
        <v>0</v>
      </c>
      <c r="FL447">
        <v>0</v>
      </c>
      <c r="FM447">
        <v>0</v>
      </c>
      <c r="FN447">
        <v>0</v>
      </c>
      <c r="FO447">
        <v>0</v>
      </c>
      <c r="FP447">
        <v>0</v>
      </c>
      <c r="FQ447">
        <v>0</v>
      </c>
      <c r="FR447">
        <v>0</v>
      </c>
      <c r="FS447">
        <v>0</v>
      </c>
      <c r="FT447">
        <v>0</v>
      </c>
      <c r="FU447">
        <v>0</v>
      </c>
      <c r="FV447">
        <v>0</v>
      </c>
      <c r="FW447">
        <v>0</v>
      </c>
      <c r="FX447">
        <v>0</v>
      </c>
      <c r="FY447">
        <v>0</v>
      </c>
      <c r="FZ447">
        <v>0</v>
      </c>
      <c r="GA447">
        <v>0</v>
      </c>
      <c r="GB447">
        <v>0</v>
      </c>
      <c r="GC447">
        <v>0</v>
      </c>
      <c r="GD447">
        <v>0</v>
      </c>
      <c r="GE447">
        <v>0</v>
      </c>
      <c r="GF447">
        <v>0</v>
      </c>
      <c r="GG447">
        <v>0</v>
      </c>
      <c r="GH447">
        <v>0</v>
      </c>
      <c r="GI447">
        <v>0</v>
      </c>
      <c r="GJ447">
        <v>0</v>
      </c>
      <c r="GK447">
        <v>0</v>
      </c>
      <c r="GL447">
        <v>0</v>
      </c>
      <c r="GM447">
        <v>0</v>
      </c>
      <c r="GN447">
        <v>0</v>
      </c>
      <c r="GO447">
        <v>0</v>
      </c>
      <c r="GP447">
        <v>0</v>
      </c>
      <c r="GQ447">
        <v>0</v>
      </c>
      <c r="GR447">
        <v>0</v>
      </c>
      <c r="GS447">
        <v>0</v>
      </c>
      <c r="GT447">
        <v>0</v>
      </c>
      <c r="GU447">
        <v>0</v>
      </c>
      <c r="GV447">
        <v>0</v>
      </c>
      <c r="GW447">
        <v>0</v>
      </c>
      <c r="GX447">
        <v>0</v>
      </c>
      <c r="GY447">
        <v>0</v>
      </c>
      <c r="GZ447">
        <v>0</v>
      </c>
      <c r="HA447">
        <v>0</v>
      </c>
      <c r="HB447">
        <v>0</v>
      </c>
      <c r="HC447">
        <v>0</v>
      </c>
      <c r="HD447">
        <v>0</v>
      </c>
      <c r="HE447">
        <v>0</v>
      </c>
      <c r="HF447">
        <v>0</v>
      </c>
      <c r="HG447">
        <v>0</v>
      </c>
      <c r="HH447">
        <v>0</v>
      </c>
      <c r="HI447">
        <v>0</v>
      </c>
      <c r="HJ447">
        <v>0</v>
      </c>
      <c r="HK447">
        <v>0</v>
      </c>
      <c r="HL447">
        <v>0</v>
      </c>
      <c r="HM447">
        <v>0</v>
      </c>
      <c r="HN447">
        <v>0</v>
      </c>
      <c r="HO447">
        <v>0</v>
      </c>
      <c r="HP447">
        <v>0</v>
      </c>
      <c r="HQ447">
        <v>0</v>
      </c>
      <c r="HR447">
        <v>0</v>
      </c>
      <c r="HS447">
        <v>0</v>
      </c>
      <c r="HT447">
        <v>0</v>
      </c>
      <c r="HU447">
        <v>0</v>
      </c>
      <c r="HV447">
        <v>0</v>
      </c>
      <c r="HW447">
        <v>0</v>
      </c>
      <c r="HX447">
        <v>0</v>
      </c>
      <c r="HY447">
        <v>0</v>
      </c>
      <c r="HZ447">
        <v>0</v>
      </c>
      <c r="IA447">
        <v>0</v>
      </c>
      <c r="IB447">
        <v>0</v>
      </c>
      <c r="IC447">
        <v>0</v>
      </c>
      <c r="ID447">
        <v>0</v>
      </c>
      <c r="IE447">
        <v>0</v>
      </c>
      <c r="IF447">
        <v>0</v>
      </c>
      <c r="IG447">
        <v>0</v>
      </c>
      <c r="IH447">
        <v>0</v>
      </c>
      <c r="II447">
        <v>0</v>
      </c>
      <c r="IJ447">
        <v>0</v>
      </c>
      <c r="IK447">
        <v>0</v>
      </c>
    </row>
    <row r="448" spans="13:245" hidden="1">
      <c r="M448" s="340" t="s">
        <v>632</v>
      </c>
      <c r="N448" t="s">
        <v>1023</v>
      </c>
      <c r="O448">
        <v>1</v>
      </c>
      <c r="P448">
        <v>21</v>
      </c>
      <c r="Q448" s="183" t="str">
        <f t="shared" si="21"/>
        <v>SDH100121</v>
      </c>
      <c r="R448">
        <v>308</v>
      </c>
      <c r="S448">
        <v>777</v>
      </c>
      <c r="T448">
        <v>1257</v>
      </c>
      <c r="U448">
        <v>1749</v>
      </c>
      <c r="V448">
        <v>2252</v>
      </c>
      <c r="W448">
        <v>2768</v>
      </c>
      <c r="X448">
        <v>3296</v>
      </c>
      <c r="Y448">
        <v>3837</v>
      </c>
      <c r="Z448">
        <v>4393</v>
      </c>
      <c r="AA448">
        <v>6616</v>
      </c>
      <c r="AB448">
        <v>6776</v>
      </c>
      <c r="AC448">
        <v>6941</v>
      </c>
      <c r="AD448">
        <v>7112</v>
      </c>
      <c r="AE448">
        <v>7289</v>
      </c>
      <c r="AF448">
        <v>7475</v>
      </c>
      <c r="AG448">
        <v>7669</v>
      </c>
      <c r="AH448">
        <v>7872</v>
      </c>
      <c r="AI448">
        <v>8085</v>
      </c>
      <c r="AJ448">
        <v>8311</v>
      </c>
      <c r="AK448">
        <v>8549</v>
      </c>
      <c r="AL448">
        <v>8801</v>
      </c>
      <c r="AM448">
        <v>9069</v>
      </c>
      <c r="AN448">
        <v>9356</v>
      </c>
      <c r="AO448">
        <v>9665</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v>0</v>
      </c>
      <c r="BX448">
        <v>0</v>
      </c>
      <c r="BY448">
        <v>0</v>
      </c>
      <c r="BZ448">
        <v>0</v>
      </c>
      <c r="CA448">
        <v>0</v>
      </c>
      <c r="CB448">
        <v>0</v>
      </c>
      <c r="CC448">
        <v>0</v>
      </c>
      <c r="CD448">
        <v>0</v>
      </c>
      <c r="CE448">
        <v>0</v>
      </c>
      <c r="CF448">
        <v>0</v>
      </c>
      <c r="CG448">
        <v>0</v>
      </c>
      <c r="CH448">
        <v>0</v>
      </c>
      <c r="CI448">
        <v>0</v>
      </c>
      <c r="CJ448">
        <v>0</v>
      </c>
      <c r="CK448">
        <v>0</v>
      </c>
      <c r="CL448">
        <v>0</v>
      </c>
      <c r="CM448">
        <v>0</v>
      </c>
      <c r="CN448">
        <v>0</v>
      </c>
      <c r="CO448">
        <v>0</v>
      </c>
      <c r="CP448">
        <v>0</v>
      </c>
      <c r="CQ448">
        <v>0</v>
      </c>
      <c r="CR448">
        <v>0</v>
      </c>
      <c r="CS448">
        <v>0</v>
      </c>
      <c r="CT448">
        <v>0</v>
      </c>
      <c r="CU448">
        <v>0</v>
      </c>
      <c r="CV448">
        <v>0</v>
      </c>
      <c r="CW448">
        <v>0</v>
      </c>
      <c r="CX448">
        <v>0</v>
      </c>
      <c r="CY448">
        <v>0</v>
      </c>
      <c r="CZ448">
        <v>0</v>
      </c>
      <c r="DA448">
        <v>0</v>
      </c>
      <c r="DB448">
        <v>0</v>
      </c>
      <c r="DC448">
        <v>0</v>
      </c>
      <c r="DD448">
        <v>0</v>
      </c>
      <c r="DE448">
        <v>0</v>
      </c>
      <c r="DF448">
        <v>0</v>
      </c>
      <c r="DG448">
        <v>0</v>
      </c>
      <c r="DH448">
        <v>0</v>
      </c>
      <c r="DI448">
        <v>0</v>
      </c>
      <c r="DJ448">
        <v>0</v>
      </c>
      <c r="DK448">
        <v>0</v>
      </c>
      <c r="DL448">
        <v>0</v>
      </c>
      <c r="DM448">
        <v>0</v>
      </c>
      <c r="DN448">
        <v>0</v>
      </c>
      <c r="DO448">
        <v>0</v>
      </c>
      <c r="DP448">
        <v>0</v>
      </c>
      <c r="DQ448">
        <v>0</v>
      </c>
      <c r="DR448">
        <v>0</v>
      </c>
      <c r="DS448">
        <v>0</v>
      </c>
      <c r="DT448">
        <v>0</v>
      </c>
      <c r="DU448">
        <v>0</v>
      </c>
      <c r="DV448">
        <v>0</v>
      </c>
      <c r="DW448">
        <v>0</v>
      </c>
      <c r="DX448">
        <v>0</v>
      </c>
      <c r="DZ448" s="340" t="s">
        <v>632</v>
      </c>
      <c r="EA448" t="s">
        <v>1023</v>
      </c>
      <c r="EB448">
        <v>1</v>
      </c>
      <c r="EC448">
        <v>21</v>
      </c>
      <c r="ED448" s="183" t="str">
        <f t="shared" si="22"/>
        <v>SDH100121</v>
      </c>
      <c r="EE448">
        <v>505</v>
      </c>
      <c r="EF448">
        <v>1489</v>
      </c>
      <c r="EG448">
        <v>2451</v>
      </c>
      <c r="EH448">
        <v>3392</v>
      </c>
      <c r="EI448">
        <v>4317</v>
      </c>
      <c r="EJ448">
        <v>5223</v>
      </c>
      <c r="EK448">
        <v>6119</v>
      </c>
      <c r="EL448">
        <v>7001</v>
      </c>
      <c r="EM448">
        <v>7872</v>
      </c>
      <c r="EN448">
        <v>0</v>
      </c>
      <c r="EO448">
        <v>0</v>
      </c>
      <c r="EP448">
        <v>0</v>
      </c>
      <c r="EQ448">
        <v>0</v>
      </c>
      <c r="ER448">
        <v>0</v>
      </c>
      <c r="ES448">
        <v>0</v>
      </c>
      <c r="ET448">
        <v>0</v>
      </c>
      <c r="EU448">
        <v>0</v>
      </c>
      <c r="EV448">
        <v>0</v>
      </c>
      <c r="EW448">
        <v>0</v>
      </c>
      <c r="EX448">
        <v>0</v>
      </c>
      <c r="EY448">
        <v>0</v>
      </c>
      <c r="EZ448">
        <v>0</v>
      </c>
      <c r="FA448">
        <v>0</v>
      </c>
      <c r="FB448">
        <v>0</v>
      </c>
      <c r="FC448">
        <v>0</v>
      </c>
      <c r="FD448">
        <v>0</v>
      </c>
      <c r="FE448">
        <v>0</v>
      </c>
      <c r="FF448">
        <v>0</v>
      </c>
      <c r="FG448">
        <v>0</v>
      </c>
      <c r="FH448">
        <v>0</v>
      </c>
      <c r="FI448">
        <v>0</v>
      </c>
      <c r="FJ448">
        <v>0</v>
      </c>
      <c r="FK448">
        <v>0</v>
      </c>
      <c r="FL448">
        <v>0</v>
      </c>
      <c r="FM448">
        <v>0</v>
      </c>
      <c r="FN448">
        <v>0</v>
      </c>
      <c r="FO448">
        <v>0</v>
      </c>
      <c r="FP448">
        <v>0</v>
      </c>
      <c r="FQ448">
        <v>0</v>
      </c>
      <c r="FR448">
        <v>0</v>
      </c>
      <c r="FS448">
        <v>0</v>
      </c>
      <c r="FT448">
        <v>0</v>
      </c>
      <c r="FU448">
        <v>0</v>
      </c>
      <c r="FV448">
        <v>0</v>
      </c>
      <c r="FW448">
        <v>0</v>
      </c>
      <c r="FX448">
        <v>0</v>
      </c>
      <c r="FY448">
        <v>0</v>
      </c>
      <c r="FZ448">
        <v>0</v>
      </c>
      <c r="GA448">
        <v>0</v>
      </c>
      <c r="GB448">
        <v>0</v>
      </c>
      <c r="GC448">
        <v>0</v>
      </c>
      <c r="GD448">
        <v>0</v>
      </c>
      <c r="GE448">
        <v>0</v>
      </c>
      <c r="GF448">
        <v>0</v>
      </c>
      <c r="GG448">
        <v>0</v>
      </c>
      <c r="GH448">
        <v>0</v>
      </c>
      <c r="GI448">
        <v>0</v>
      </c>
      <c r="GJ448">
        <v>0</v>
      </c>
      <c r="GK448">
        <v>0</v>
      </c>
      <c r="GL448">
        <v>0</v>
      </c>
      <c r="GM448">
        <v>0</v>
      </c>
      <c r="GN448">
        <v>0</v>
      </c>
      <c r="GO448">
        <v>0</v>
      </c>
      <c r="GP448">
        <v>0</v>
      </c>
      <c r="GQ448">
        <v>0</v>
      </c>
      <c r="GR448">
        <v>0</v>
      </c>
      <c r="GS448">
        <v>0</v>
      </c>
      <c r="GT448">
        <v>0</v>
      </c>
      <c r="GU448">
        <v>0</v>
      </c>
      <c r="GV448">
        <v>0</v>
      </c>
      <c r="GW448">
        <v>0</v>
      </c>
      <c r="GX448">
        <v>0</v>
      </c>
      <c r="GY448">
        <v>0</v>
      </c>
      <c r="GZ448">
        <v>0</v>
      </c>
      <c r="HA448">
        <v>0</v>
      </c>
      <c r="HB448">
        <v>0</v>
      </c>
      <c r="HC448">
        <v>0</v>
      </c>
      <c r="HD448">
        <v>0</v>
      </c>
      <c r="HE448">
        <v>0</v>
      </c>
      <c r="HF448">
        <v>0</v>
      </c>
      <c r="HG448">
        <v>0</v>
      </c>
      <c r="HH448">
        <v>0</v>
      </c>
      <c r="HI448">
        <v>0</v>
      </c>
      <c r="HJ448">
        <v>0</v>
      </c>
      <c r="HK448">
        <v>0</v>
      </c>
      <c r="HL448">
        <v>0</v>
      </c>
      <c r="HM448">
        <v>0</v>
      </c>
      <c r="HN448">
        <v>0</v>
      </c>
      <c r="HO448">
        <v>0</v>
      </c>
      <c r="HP448">
        <v>0</v>
      </c>
      <c r="HQ448">
        <v>0</v>
      </c>
      <c r="HR448">
        <v>0</v>
      </c>
      <c r="HS448">
        <v>0</v>
      </c>
      <c r="HT448">
        <v>0</v>
      </c>
      <c r="HU448">
        <v>0</v>
      </c>
      <c r="HV448">
        <v>0</v>
      </c>
      <c r="HW448">
        <v>0</v>
      </c>
      <c r="HX448">
        <v>0</v>
      </c>
      <c r="HY448">
        <v>0</v>
      </c>
      <c r="HZ448">
        <v>0</v>
      </c>
      <c r="IA448">
        <v>0</v>
      </c>
      <c r="IB448">
        <v>0</v>
      </c>
      <c r="IC448">
        <v>0</v>
      </c>
      <c r="ID448">
        <v>0</v>
      </c>
      <c r="IE448">
        <v>0</v>
      </c>
      <c r="IF448">
        <v>0</v>
      </c>
      <c r="IG448">
        <v>0</v>
      </c>
      <c r="IH448">
        <v>0</v>
      </c>
      <c r="II448">
        <v>0</v>
      </c>
      <c r="IJ448">
        <v>0</v>
      </c>
      <c r="IK448">
        <v>0</v>
      </c>
    </row>
    <row r="449" spans="13:245" hidden="1">
      <c r="M449" s="340" t="s">
        <v>632</v>
      </c>
      <c r="N449" t="s">
        <v>1023</v>
      </c>
      <c r="O449">
        <v>1</v>
      </c>
      <c r="P449">
        <v>22</v>
      </c>
      <c r="Q449" s="183" t="str">
        <f t="shared" si="21"/>
        <v>SDH100122</v>
      </c>
      <c r="R449">
        <v>301</v>
      </c>
      <c r="S449">
        <v>765</v>
      </c>
      <c r="T449">
        <v>1241</v>
      </c>
      <c r="U449">
        <v>1728</v>
      </c>
      <c r="V449">
        <v>2227</v>
      </c>
      <c r="W449">
        <v>2738</v>
      </c>
      <c r="X449">
        <v>3261</v>
      </c>
      <c r="Y449">
        <v>3798</v>
      </c>
      <c r="Z449">
        <v>4349</v>
      </c>
      <c r="AA449">
        <v>6552</v>
      </c>
      <c r="AB449">
        <v>6711</v>
      </c>
      <c r="AC449">
        <v>6876</v>
      </c>
      <c r="AD449">
        <v>7047</v>
      </c>
      <c r="AE449">
        <v>7226</v>
      </c>
      <c r="AF449">
        <v>7413</v>
      </c>
      <c r="AG449">
        <v>7608</v>
      </c>
      <c r="AH449">
        <v>7814</v>
      </c>
      <c r="AI449">
        <v>8030</v>
      </c>
      <c r="AJ449">
        <v>8259</v>
      </c>
      <c r="AK449">
        <v>8502</v>
      </c>
      <c r="AL449">
        <v>8759</v>
      </c>
      <c r="AM449">
        <v>9034</v>
      </c>
      <c r="AN449">
        <v>9330</v>
      </c>
      <c r="AO449">
        <v>9652</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v>0</v>
      </c>
      <c r="BW449">
        <v>0</v>
      </c>
      <c r="BX449">
        <v>0</v>
      </c>
      <c r="BY449">
        <v>0</v>
      </c>
      <c r="BZ449">
        <v>0</v>
      </c>
      <c r="CA449">
        <v>0</v>
      </c>
      <c r="CB449">
        <v>0</v>
      </c>
      <c r="CC449">
        <v>0</v>
      </c>
      <c r="CD449">
        <v>0</v>
      </c>
      <c r="CE449">
        <v>0</v>
      </c>
      <c r="CF449">
        <v>0</v>
      </c>
      <c r="CG449">
        <v>0</v>
      </c>
      <c r="CH449">
        <v>0</v>
      </c>
      <c r="CI449">
        <v>0</v>
      </c>
      <c r="CJ449">
        <v>0</v>
      </c>
      <c r="CK449">
        <v>0</v>
      </c>
      <c r="CL449">
        <v>0</v>
      </c>
      <c r="CM449">
        <v>0</v>
      </c>
      <c r="CN449">
        <v>0</v>
      </c>
      <c r="CO449">
        <v>0</v>
      </c>
      <c r="CP449">
        <v>0</v>
      </c>
      <c r="CQ449">
        <v>0</v>
      </c>
      <c r="CR449">
        <v>0</v>
      </c>
      <c r="CS449">
        <v>0</v>
      </c>
      <c r="CT449">
        <v>0</v>
      </c>
      <c r="CU449">
        <v>0</v>
      </c>
      <c r="CV449">
        <v>0</v>
      </c>
      <c r="CW449">
        <v>0</v>
      </c>
      <c r="CX449">
        <v>0</v>
      </c>
      <c r="CY449">
        <v>0</v>
      </c>
      <c r="CZ449">
        <v>0</v>
      </c>
      <c r="DA449">
        <v>0</v>
      </c>
      <c r="DB449">
        <v>0</v>
      </c>
      <c r="DC449">
        <v>0</v>
      </c>
      <c r="DD449">
        <v>0</v>
      </c>
      <c r="DE449">
        <v>0</v>
      </c>
      <c r="DF449">
        <v>0</v>
      </c>
      <c r="DG449">
        <v>0</v>
      </c>
      <c r="DH449">
        <v>0</v>
      </c>
      <c r="DI449">
        <v>0</v>
      </c>
      <c r="DJ449">
        <v>0</v>
      </c>
      <c r="DK449">
        <v>0</v>
      </c>
      <c r="DL449">
        <v>0</v>
      </c>
      <c r="DM449">
        <v>0</v>
      </c>
      <c r="DN449">
        <v>0</v>
      </c>
      <c r="DO449">
        <v>0</v>
      </c>
      <c r="DP449">
        <v>0</v>
      </c>
      <c r="DQ449">
        <v>0</v>
      </c>
      <c r="DR449">
        <v>0</v>
      </c>
      <c r="DS449">
        <v>0</v>
      </c>
      <c r="DT449">
        <v>0</v>
      </c>
      <c r="DU449">
        <v>0</v>
      </c>
      <c r="DV449">
        <v>0</v>
      </c>
      <c r="DW449">
        <v>0</v>
      </c>
      <c r="DX449">
        <v>0</v>
      </c>
      <c r="DZ449" s="340" t="s">
        <v>632</v>
      </c>
      <c r="EA449" t="s">
        <v>1023</v>
      </c>
      <c r="EB449">
        <v>1</v>
      </c>
      <c r="EC449">
        <v>22</v>
      </c>
      <c r="ED449" s="183" t="str">
        <f t="shared" si="22"/>
        <v>SDH100122</v>
      </c>
      <c r="EE449">
        <v>491</v>
      </c>
      <c r="EF449">
        <v>1464</v>
      </c>
      <c r="EG449">
        <v>2416</v>
      </c>
      <c r="EH449">
        <v>3347</v>
      </c>
      <c r="EI449">
        <v>4262</v>
      </c>
      <c r="EJ449">
        <v>5160</v>
      </c>
      <c r="EK449">
        <v>6044</v>
      </c>
      <c r="EL449">
        <v>6919</v>
      </c>
      <c r="EM449">
        <v>7782</v>
      </c>
      <c r="EN449">
        <v>0</v>
      </c>
      <c r="EO449">
        <v>0</v>
      </c>
      <c r="EP449">
        <v>0</v>
      </c>
      <c r="EQ449">
        <v>0</v>
      </c>
      <c r="ER449">
        <v>0</v>
      </c>
      <c r="ES449">
        <v>0</v>
      </c>
      <c r="ET449">
        <v>0</v>
      </c>
      <c r="EU449">
        <v>0</v>
      </c>
      <c r="EV449">
        <v>0</v>
      </c>
      <c r="EW449">
        <v>0</v>
      </c>
      <c r="EX449">
        <v>0</v>
      </c>
      <c r="EY449">
        <v>0</v>
      </c>
      <c r="EZ449">
        <v>0</v>
      </c>
      <c r="FA449">
        <v>0</v>
      </c>
      <c r="FB449">
        <v>0</v>
      </c>
      <c r="FC449">
        <v>0</v>
      </c>
      <c r="FD449">
        <v>0</v>
      </c>
      <c r="FE449">
        <v>0</v>
      </c>
      <c r="FF449">
        <v>0</v>
      </c>
      <c r="FG449">
        <v>0</v>
      </c>
      <c r="FH449">
        <v>0</v>
      </c>
      <c r="FI449">
        <v>0</v>
      </c>
      <c r="FJ449">
        <v>0</v>
      </c>
      <c r="FK449">
        <v>0</v>
      </c>
      <c r="FL449">
        <v>0</v>
      </c>
      <c r="FM449">
        <v>0</v>
      </c>
      <c r="FN449">
        <v>0</v>
      </c>
      <c r="FO449">
        <v>0</v>
      </c>
      <c r="FP449">
        <v>0</v>
      </c>
      <c r="FQ449">
        <v>0</v>
      </c>
      <c r="FR449">
        <v>0</v>
      </c>
      <c r="FS449">
        <v>0</v>
      </c>
      <c r="FT449">
        <v>0</v>
      </c>
      <c r="FU449">
        <v>0</v>
      </c>
      <c r="FV449">
        <v>0</v>
      </c>
      <c r="FW449">
        <v>0</v>
      </c>
      <c r="FX449">
        <v>0</v>
      </c>
      <c r="FY449">
        <v>0</v>
      </c>
      <c r="FZ449">
        <v>0</v>
      </c>
      <c r="GA449">
        <v>0</v>
      </c>
      <c r="GB449">
        <v>0</v>
      </c>
      <c r="GC449">
        <v>0</v>
      </c>
      <c r="GD449">
        <v>0</v>
      </c>
      <c r="GE449">
        <v>0</v>
      </c>
      <c r="GF449">
        <v>0</v>
      </c>
      <c r="GG449">
        <v>0</v>
      </c>
      <c r="GH449">
        <v>0</v>
      </c>
      <c r="GI449">
        <v>0</v>
      </c>
      <c r="GJ449">
        <v>0</v>
      </c>
      <c r="GK449">
        <v>0</v>
      </c>
      <c r="GL449">
        <v>0</v>
      </c>
      <c r="GM449">
        <v>0</v>
      </c>
      <c r="GN449">
        <v>0</v>
      </c>
      <c r="GO449">
        <v>0</v>
      </c>
      <c r="GP449">
        <v>0</v>
      </c>
      <c r="GQ449">
        <v>0</v>
      </c>
      <c r="GR449">
        <v>0</v>
      </c>
      <c r="GS449">
        <v>0</v>
      </c>
      <c r="GT449">
        <v>0</v>
      </c>
      <c r="GU449">
        <v>0</v>
      </c>
      <c r="GV449">
        <v>0</v>
      </c>
      <c r="GW449">
        <v>0</v>
      </c>
      <c r="GX449">
        <v>0</v>
      </c>
      <c r="GY449">
        <v>0</v>
      </c>
      <c r="GZ449">
        <v>0</v>
      </c>
      <c r="HA449">
        <v>0</v>
      </c>
      <c r="HB449">
        <v>0</v>
      </c>
      <c r="HC449">
        <v>0</v>
      </c>
      <c r="HD449">
        <v>0</v>
      </c>
      <c r="HE449">
        <v>0</v>
      </c>
      <c r="HF449">
        <v>0</v>
      </c>
      <c r="HG449">
        <v>0</v>
      </c>
      <c r="HH449">
        <v>0</v>
      </c>
      <c r="HI449">
        <v>0</v>
      </c>
      <c r="HJ449">
        <v>0</v>
      </c>
      <c r="HK449">
        <v>0</v>
      </c>
      <c r="HL449">
        <v>0</v>
      </c>
      <c r="HM449">
        <v>0</v>
      </c>
      <c r="HN449">
        <v>0</v>
      </c>
      <c r="HO449">
        <v>0</v>
      </c>
      <c r="HP449">
        <v>0</v>
      </c>
      <c r="HQ449">
        <v>0</v>
      </c>
      <c r="HR449">
        <v>0</v>
      </c>
      <c r="HS449">
        <v>0</v>
      </c>
      <c r="HT449">
        <v>0</v>
      </c>
      <c r="HU449">
        <v>0</v>
      </c>
      <c r="HV449">
        <v>0</v>
      </c>
      <c r="HW449">
        <v>0</v>
      </c>
      <c r="HX449">
        <v>0</v>
      </c>
      <c r="HY449">
        <v>0</v>
      </c>
      <c r="HZ449">
        <v>0</v>
      </c>
      <c r="IA449">
        <v>0</v>
      </c>
      <c r="IB449">
        <v>0</v>
      </c>
      <c r="IC449">
        <v>0</v>
      </c>
      <c r="ID449">
        <v>0</v>
      </c>
      <c r="IE449">
        <v>0</v>
      </c>
      <c r="IF449">
        <v>0</v>
      </c>
      <c r="IG449">
        <v>0</v>
      </c>
      <c r="IH449">
        <v>0</v>
      </c>
      <c r="II449">
        <v>0</v>
      </c>
      <c r="IJ449">
        <v>0</v>
      </c>
      <c r="IK449">
        <v>0</v>
      </c>
    </row>
    <row r="450" spans="13:245" hidden="1">
      <c r="M450" s="340" t="s">
        <v>632</v>
      </c>
      <c r="N450" t="s">
        <v>1023</v>
      </c>
      <c r="O450">
        <v>1</v>
      </c>
      <c r="P450">
        <v>23</v>
      </c>
      <c r="Q450" s="183" t="str">
        <f t="shared" si="21"/>
        <v>SDH100123</v>
      </c>
      <c r="R450">
        <v>293</v>
      </c>
      <c r="S450">
        <v>752</v>
      </c>
      <c r="T450">
        <v>1223</v>
      </c>
      <c r="U450">
        <v>1706</v>
      </c>
      <c r="V450">
        <v>2199</v>
      </c>
      <c r="W450">
        <v>2705</v>
      </c>
      <c r="X450">
        <v>3224</v>
      </c>
      <c r="Y450">
        <v>3756</v>
      </c>
      <c r="Z450">
        <v>4302</v>
      </c>
      <c r="AA450">
        <v>6482</v>
      </c>
      <c r="AB450">
        <v>6641</v>
      </c>
      <c r="AC450">
        <v>6806</v>
      </c>
      <c r="AD450">
        <v>6979</v>
      </c>
      <c r="AE450">
        <v>7158</v>
      </c>
      <c r="AF450">
        <v>7346</v>
      </c>
      <c r="AG450">
        <v>7544</v>
      </c>
      <c r="AH450">
        <v>7752</v>
      </c>
      <c r="AI450">
        <v>7972</v>
      </c>
      <c r="AJ450">
        <v>8204</v>
      </c>
      <c r="AK450">
        <v>8451</v>
      </c>
      <c r="AL450">
        <v>8715</v>
      </c>
      <c r="AM450">
        <v>8998</v>
      </c>
      <c r="AN450">
        <v>9307</v>
      </c>
      <c r="AO450">
        <v>9640</v>
      </c>
      <c r="AP450">
        <v>0</v>
      </c>
      <c r="AQ450">
        <v>0</v>
      </c>
      <c r="AR450">
        <v>0</v>
      </c>
      <c r="AS450">
        <v>0</v>
      </c>
      <c r="AT450">
        <v>0</v>
      </c>
      <c r="AU450">
        <v>0</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c r="BV450">
        <v>0</v>
      </c>
      <c r="BW450">
        <v>0</v>
      </c>
      <c r="BX450">
        <v>0</v>
      </c>
      <c r="BY450">
        <v>0</v>
      </c>
      <c r="BZ450">
        <v>0</v>
      </c>
      <c r="CA450">
        <v>0</v>
      </c>
      <c r="CB450">
        <v>0</v>
      </c>
      <c r="CC450">
        <v>0</v>
      </c>
      <c r="CD450">
        <v>0</v>
      </c>
      <c r="CE450">
        <v>0</v>
      </c>
      <c r="CF450">
        <v>0</v>
      </c>
      <c r="CG450">
        <v>0</v>
      </c>
      <c r="CH450">
        <v>0</v>
      </c>
      <c r="CI450">
        <v>0</v>
      </c>
      <c r="CJ450">
        <v>0</v>
      </c>
      <c r="CK450">
        <v>0</v>
      </c>
      <c r="CL450">
        <v>0</v>
      </c>
      <c r="CM450">
        <v>0</v>
      </c>
      <c r="CN450">
        <v>0</v>
      </c>
      <c r="CO450">
        <v>0</v>
      </c>
      <c r="CP450">
        <v>0</v>
      </c>
      <c r="CQ450">
        <v>0</v>
      </c>
      <c r="CR450">
        <v>0</v>
      </c>
      <c r="CS450">
        <v>0</v>
      </c>
      <c r="CT450">
        <v>0</v>
      </c>
      <c r="CU450">
        <v>0</v>
      </c>
      <c r="CV450">
        <v>0</v>
      </c>
      <c r="CW450">
        <v>0</v>
      </c>
      <c r="CX450">
        <v>0</v>
      </c>
      <c r="CY450">
        <v>0</v>
      </c>
      <c r="CZ450">
        <v>0</v>
      </c>
      <c r="DA450">
        <v>0</v>
      </c>
      <c r="DB450">
        <v>0</v>
      </c>
      <c r="DC450">
        <v>0</v>
      </c>
      <c r="DD450">
        <v>0</v>
      </c>
      <c r="DE450">
        <v>0</v>
      </c>
      <c r="DF450">
        <v>0</v>
      </c>
      <c r="DG450">
        <v>0</v>
      </c>
      <c r="DH450">
        <v>0</v>
      </c>
      <c r="DI450">
        <v>0</v>
      </c>
      <c r="DJ450">
        <v>0</v>
      </c>
      <c r="DK450">
        <v>0</v>
      </c>
      <c r="DL450">
        <v>0</v>
      </c>
      <c r="DM450">
        <v>0</v>
      </c>
      <c r="DN450">
        <v>0</v>
      </c>
      <c r="DO450">
        <v>0</v>
      </c>
      <c r="DP450">
        <v>0</v>
      </c>
      <c r="DQ450">
        <v>0</v>
      </c>
      <c r="DR450">
        <v>0</v>
      </c>
      <c r="DS450">
        <v>0</v>
      </c>
      <c r="DT450">
        <v>0</v>
      </c>
      <c r="DU450">
        <v>0</v>
      </c>
      <c r="DV450">
        <v>0</v>
      </c>
      <c r="DW450">
        <v>0</v>
      </c>
      <c r="DX450">
        <v>0</v>
      </c>
      <c r="DZ450" s="340" t="s">
        <v>632</v>
      </c>
      <c r="EA450" t="s">
        <v>1023</v>
      </c>
      <c r="EB450">
        <v>1</v>
      </c>
      <c r="EC450">
        <v>23</v>
      </c>
      <c r="ED450" s="183" t="str">
        <f t="shared" si="22"/>
        <v>SDH100123</v>
      </c>
      <c r="EE450">
        <v>478</v>
      </c>
      <c r="EF450">
        <v>1436</v>
      </c>
      <c r="EG450">
        <v>2378</v>
      </c>
      <c r="EH450">
        <v>3299</v>
      </c>
      <c r="EI450">
        <v>4203</v>
      </c>
      <c r="EJ450">
        <v>5091</v>
      </c>
      <c r="EK450">
        <v>5966</v>
      </c>
      <c r="EL450">
        <v>6832</v>
      </c>
      <c r="EM450">
        <v>7687</v>
      </c>
      <c r="EN450">
        <v>0</v>
      </c>
      <c r="EO450">
        <v>0</v>
      </c>
      <c r="EP450">
        <v>0</v>
      </c>
      <c r="EQ450">
        <v>0</v>
      </c>
      <c r="ER450">
        <v>0</v>
      </c>
      <c r="ES450">
        <v>0</v>
      </c>
      <c r="ET450">
        <v>0</v>
      </c>
      <c r="EU450">
        <v>0</v>
      </c>
      <c r="EV450">
        <v>0</v>
      </c>
      <c r="EW450">
        <v>0</v>
      </c>
      <c r="EX450">
        <v>0</v>
      </c>
      <c r="EY450">
        <v>0</v>
      </c>
      <c r="EZ450">
        <v>0</v>
      </c>
      <c r="FA450">
        <v>0</v>
      </c>
      <c r="FB450">
        <v>0</v>
      </c>
      <c r="FC450">
        <v>0</v>
      </c>
      <c r="FD450">
        <v>0</v>
      </c>
      <c r="FE450">
        <v>0</v>
      </c>
      <c r="FF450">
        <v>0</v>
      </c>
      <c r="FG450">
        <v>0</v>
      </c>
      <c r="FH450">
        <v>0</v>
      </c>
      <c r="FI450">
        <v>0</v>
      </c>
      <c r="FJ450">
        <v>0</v>
      </c>
      <c r="FK450">
        <v>0</v>
      </c>
      <c r="FL450">
        <v>0</v>
      </c>
      <c r="FM450">
        <v>0</v>
      </c>
      <c r="FN450">
        <v>0</v>
      </c>
      <c r="FO450">
        <v>0</v>
      </c>
      <c r="FP450">
        <v>0</v>
      </c>
      <c r="FQ450">
        <v>0</v>
      </c>
      <c r="FR450">
        <v>0</v>
      </c>
      <c r="FS450">
        <v>0</v>
      </c>
      <c r="FT450">
        <v>0</v>
      </c>
      <c r="FU450">
        <v>0</v>
      </c>
      <c r="FV450">
        <v>0</v>
      </c>
      <c r="FW450">
        <v>0</v>
      </c>
      <c r="FX450">
        <v>0</v>
      </c>
      <c r="FY450">
        <v>0</v>
      </c>
      <c r="FZ450">
        <v>0</v>
      </c>
      <c r="GA450">
        <v>0</v>
      </c>
      <c r="GB450">
        <v>0</v>
      </c>
      <c r="GC450">
        <v>0</v>
      </c>
      <c r="GD450">
        <v>0</v>
      </c>
      <c r="GE450">
        <v>0</v>
      </c>
      <c r="GF450">
        <v>0</v>
      </c>
      <c r="GG450">
        <v>0</v>
      </c>
      <c r="GH450">
        <v>0</v>
      </c>
      <c r="GI450">
        <v>0</v>
      </c>
      <c r="GJ450">
        <v>0</v>
      </c>
      <c r="GK450">
        <v>0</v>
      </c>
      <c r="GL450">
        <v>0</v>
      </c>
      <c r="GM450">
        <v>0</v>
      </c>
      <c r="GN450">
        <v>0</v>
      </c>
      <c r="GO450">
        <v>0</v>
      </c>
      <c r="GP450">
        <v>0</v>
      </c>
      <c r="GQ450">
        <v>0</v>
      </c>
      <c r="GR450">
        <v>0</v>
      </c>
      <c r="GS450">
        <v>0</v>
      </c>
      <c r="GT450">
        <v>0</v>
      </c>
      <c r="GU450">
        <v>0</v>
      </c>
      <c r="GV450">
        <v>0</v>
      </c>
      <c r="GW450">
        <v>0</v>
      </c>
      <c r="GX450">
        <v>0</v>
      </c>
      <c r="GY450">
        <v>0</v>
      </c>
      <c r="GZ450">
        <v>0</v>
      </c>
      <c r="HA450">
        <v>0</v>
      </c>
      <c r="HB450">
        <v>0</v>
      </c>
      <c r="HC450">
        <v>0</v>
      </c>
      <c r="HD450">
        <v>0</v>
      </c>
      <c r="HE450">
        <v>0</v>
      </c>
      <c r="HF450">
        <v>0</v>
      </c>
      <c r="HG450">
        <v>0</v>
      </c>
      <c r="HH450">
        <v>0</v>
      </c>
      <c r="HI450">
        <v>0</v>
      </c>
      <c r="HJ450">
        <v>0</v>
      </c>
      <c r="HK450">
        <v>0</v>
      </c>
      <c r="HL450">
        <v>0</v>
      </c>
      <c r="HM450">
        <v>0</v>
      </c>
      <c r="HN450">
        <v>0</v>
      </c>
      <c r="HO450">
        <v>0</v>
      </c>
      <c r="HP450">
        <v>0</v>
      </c>
      <c r="HQ450">
        <v>0</v>
      </c>
      <c r="HR450">
        <v>0</v>
      </c>
      <c r="HS450">
        <v>0</v>
      </c>
      <c r="HT450">
        <v>0</v>
      </c>
      <c r="HU450">
        <v>0</v>
      </c>
      <c r="HV450">
        <v>0</v>
      </c>
      <c r="HW450">
        <v>0</v>
      </c>
      <c r="HX450">
        <v>0</v>
      </c>
      <c r="HY450">
        <v>0</v>
      </c>
      <c r="HZ450">
        <v>0</v>
      </c>
      <c r="IA450">
        <v>0</v>
      </c>
      <c r="IB450">
        <v>0</v>
      </c>
      <c r="IC450">
        <v>0</v>
      </c>
      <c r="ID450">
        <v>0</v>
      </c>
      <c r="IE450">
        <v>0</v>
      </c>
      <c r="IF450">
        <v>0</v>
      </c>
      <c r="IG450">
        <v>0</v>
      </c>
      <c r="IH450">
        <v>0</v>
      </c>
      <c r="II450">
        <v>0</v>
      </c>
      <c r="IJ450">
        <v>0</v>
      </c>
      <c r="IK450">
        <v>0</v>
      </c>
    </row>
    <row r="451" spans="13:245" hidden="1">
      <c r="M451" s="340" t="s">
        <v>632</v>
      </c>
      <c r="N451" t="s">
        <v>1023</v>
      </c>
      <c r="O451">
        <v>1</v>
      </c>
      <c r="P451">
        <v>24</v>
      </c>
      <c r="Q451" s="183" t="str">
        <f t="shared" si="21"/>
        <v>SDH100124</v>
      </c>
      <c r="R451">
        <v>284</v>
      </c>
      <c r="S451">
        <v>739</v>
      </c>
      <c r="T451">
        <v>1205</v>
      </c>
      <c r="U451">
        <v>1682</v>
      </c>
      <c r="V451">
        <v>2170</v>
      </c>
      <c r="W451">
        <v>2670</v>
      </c>
      <c r="X451">
        <v>3184</v>
      </c>
      <c r="Y451">
        <v>3710</v>
      </c>
      <c r="Z451">
        <v>4250</v>
      </c>
      <c r="AA451">
        <v>6407</v>
      </c>
      <c r="AB451">
        <v>6566</v>
      </c>
      <c r="AC451">
        <v>6732</v>
      </c>
      <c r="AD451">
        <v>6904</v>
      </c>
      <c r="AE451">
        <v>7085</v>
      </c>
      <c r="AF451">
        <v>7274</v>
      </c>
      <c r="AG451">
        <v>7474</v>
      </c>
      <c r="AH451">
        <v>7685</v>
      </c>
      <c r="AI451">
        <v>7908</v>
      </c>
      <c r="AJ451">
        <v>8144</v>
      </c>
      <c r="AK451">
        <v>8397</v>
      </c>
      <c r="AL451">
        <v>8668</v>
      </c>
      <c r="AM451">
        <v>8963</v>
      </c>
      <c r="AN451">
        <v>9282</v>
      </c>
      <c r="AO451">
        <v>9626</v>
      </c>
      <c r="AP451">
        <v>0</v>
      </c>
      <c r="AQ451">
        <v>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BX451">
        <v>0</v>
      </c>
      <c r="BY451">
        <v>0</v>
      </c>
      <c r="BZ451">
        <v>0</v>
      </c>
      <c r="CA451">
        <v>0</v>
      </c>
      <c r="CB451">
        <v>0</v>
      </c>
      <c r="CC451">
        <v>0</v>
      </c>
      <c r="CD451">
        <v>0</v>
      </c>
      <c r="CE451">
        <v>0</v>
      </c>
      <c r="CF451">
        <v>0</v>
      </c>
      <c r="CG451">
        <v>0</v>
      </c>
      <c r="CH451">
        <v>0</v>
      </c>
      <c r="CI451">
        <v>0</v>
      </c>
      <c r="CJ451">
        <v>0</v>
      </c>
      <c r="CK451">
        <v>0</v>
      </c>
      <c r="CL451">
        <v>0</v>
      </c>
      <c r="CM451">
        <v>0</v>
      </c>
      <c r="CN451">
        <v>0</v>
      </c>
      <c r="CO451">
        <v>0</v>
      </c>
      <c r="CP451">
        <v>0</v>
      </c>
      <c r="CQ451">
        <v>0</v>
      </c>
      <c r="CR451">
        <v>0</v>
      </c>
      <c r="CS451">
        <v>0</v>
      </c>
      <c r="CT451">
        <v>0</v>
      </c>
      <c r="CU451">
        <v>0</v>
      </c>
      <c r="CV451">
        <v>0</v>
      </c>
      <c r="CW451">
        <v>0</v>
      </c>
      <c r="CX451">
        <v>0</v>
      </c>
      <c r="CY451">
        <v>0</v>
      </c>
      <c r="CZ451">
        <v>0</v>
      </c>
      <c r="DA451">
        <v>0</v>
      </c>
      <c r="DB451">
        <v>0</v>
      </c>
      <c r="DC451">
        <v>0</v>
      </c>
      <c r="DD451">
        <v>0</v>
      </c>
      <c r="DE451">
        <v>0</v>
      </c>
      <c r="DF451">
        <v>0</v>
      </c>
      <c r="DG451">
        <v>0</v>
      </c>
      <c r="DH451">
        <v>0</v>
      </c>
      <c r="DI451">
        <v>0</v>
      </c>
      <c r="DJ451">
        <v>0</v>
      </c>
      <c r="DK451">
        <v>0</v>
      </c>
      <c r="DL451">
        <v>0</v>
      </c>
      <c r="DM451">
        <v>0</v>
      </c>
      <c r="DN451">
        <v>0</v>
      </c>
      <c r="DO451">
        <v>0</v>
      </c>
      <c r="DP451">
        <v>0</v>
      </c>
      <c r="DQ451">
        <v>0</v>
      </c>
      <c r="DR451">
        <v>0</v>
      </c>
      <c r="DS451">
        <v>0</v>
      </c>
      <c r="DT451">
        <v>0</v>
      </c>
      <c r="DU451">
        <v>0</v>
      </c>
      <c r="DV451">
        <v>0</v>
      </c>
      <c r="DW451">
        <v>0</v>
      </c>
      <c r="DX451">
        <v>0</v>
      </c>
      <c r="DZ451" s="340" t="s">
        <v>632</v>
      </c>
      <c r="EA451" t="s">
        <v>1023</v>
      </c>
      <c r="EB451">
        <v>1</v>
      </c>
      <c r="EC451">
        <v>24</v>
      </c>
      <c r="ED451" s="183" t="str">
        <f t="shared" si="22"/>
        <v>SDH100124</v>
      </c>
      <c r="EE451">
        <v>463</v>
      </c>
      <c r="EF451">
        <v>1407</v>
      </c>
      <c r="EG451">
        <v>2338</v>
      </c>
      <c r="EH451">
        <v>3246</v>
      </c>
      <c r="EI451">
        <v>4140</v>
      </c>
      <c r="EJ451">
        <v>5015</v>
      </c>
      <c r="EK451">
        <v>5882</v>
      </c>
      <c r="EL451">
        <v>6738</v>
      </c>
      <c r="EM451">
        <v>7580</v>
      </c>
      <c r="EN451">
        <v>0</v>
      </c>
      <c r="EO451">
        <v>0</v>
      </c>
      <c r="EP451">
        <v>0</v>
      </c>
      <c r="EQ451">
        <v>0</v>
      </c>
      <c r="ER451">
        <v>0</v>
      </c>
      <c r="ES451">
        <v>0</v>
      </c>
      <c r="ET451">
        <v>0</v>
      </c>
      <c r="EU451">
        <v>0</v>
      </c>
      <c r="EV451">
        <v>0</v>
      </c>
      <c r="EW451">
        <v>0</v>
      </c>
      <c r="EX451">
        <v>0</v>
      </c>
      <c r="EY451">
        <v>0</v>
      </c>
      <c r="EZ451">
        <v>0</v>
      </c>
      <c r="FA451">
        <v>0</v>
      </c>
      <c r="FB451">
        <v>0</v>
      </c>
      <c r="FC451">
        <v>0</v>
      </c>
      <c r="FD451">
        <v>0</v>
      </c>
      <c r="FE451">
        <v>0</v>
      </c>
      <c r="FF451">
        <v>0</v>
      </c>
      <c r="FG451">
        <v>0</v>
      </c>
      <c r="FH451">
        <v>0</v>
      </c>
      <c r="FI451">
        <v>0</v>
      </c>
      <c r="FJ451">
        <v>0</v>
      </c>
      <c r="FK451">
        <v>0</v>
      </c>
      <c r="FL451">
        <v>0</v>
      </c>
      <c r="FM451">
        <v>0</v>
      </c>
      <c r="FN451">
        <v>0</v>
      </c>
      <c r="FO451">
        <v>0</v>
      </c>
      <c r="FP451">
        <v>0</v>
      </c>
      <c r="FQ451">
        <v>0</v>
      </c>
      <c r="FR451">
        <v>0</v>
      </c>
      <c r="FS451">
        <v>0</v>
      </c>
      <c r="FT451">
        <v>0</v>
      </c>
      <c r="FU451">
        <v>0</v>
      </c>
      <c r="FV451">
        <v>0</v>
      </c>
      <c r="FW451">
        <v>0</v>
      </c>
      <c r="FX451">
        <v>0</v>
      </c>
      <c r="FY451">
        <v>0</v>
      </c>
      <c r="FZ451">
        <v>0</v>
      </c>
      <c r="GA451">
        <v>0</v>
      </c>
      <c r="GB451">
        <v>0</v>
      </c>
      <c r="GC451">
        <v>0</v>
      </c>
      <c r="GD451">
        <v>0</v>
      </c>
      <c r="GE451">
        <v>0</v>
      </c>
      <c r="GF451">
        <v>0</v>
      </c>
      <c r="GG451">
        <v>0</v>
      </c>
      <c r="GH451">
        <v>0</v>
      </c>
      <c r="GI451">
        <v>0</v>
      </c>
      <c r="GJ451">
        <v>0</v>
      </c>
      <c r="GK451">
        <v>0</v>
      </c>
      <c r="GL451">
        <v>0</v>
      </c>
      <c r="GM451">
        <v>0</v>
      </c>
      <c r="GN451">
        <v>0</v>
      </c>
      <c r="GO451">
        <v>0</v>
      </c>
      <c r="GP451">
        <v>0</v>
      </c>
      <c r="GQ451">
        <v>0</v>
      </c>
      <c r="GR451">
        <v>0</v>
      </c>
      <c r="GS451">
        <v>0</v>
      </c>
      <c r="GT451">
        <v>0</v>
      </c>
      <c r="GU451">
        <v>0</v>
      </c>
      <c r="GV451">
        <v>0</v>
      </c>
      <c r="GW451">
        <v>0</v>
      </c>
      <c r="GX451">
        <v>0</v>
      </c>
      <c r="GY451">
        <v>0</v>
      </c>
      <c r="GZ451">
        <v>0</v>
      </c>
      <c r="HA451">
        <v>0</v>
      </c>
      <c r="HB451">
        <v>0</v>
      </c>
      <c r="HC451">
        <v>0</v>
      </c>
      <c r="HD451">
        <v>0</v>
      </c>
      <c r="HE451">
        <v>0</v>
      </c>
      <c r="HF451">
        <v>0</v>
      </c>
      <c r="HG451">
        <v>0</v>
      </c>
      <c r="HH451">
        <v>0</v>
      </c>
      <c r="HI451">
        <v>0</v>
      </c>
      <c r="HJ451">
        <v>0</v>
      </c>
      <c r="HK451">
        <v>0</v>
      </c>
      <c r="HL451">
        <v>0</v>
      </c>
      <c r="HM451">
        <v>0</v>
      </c>
      <c r="HN451">
        <v>0</v>
      </c>
      <c r="HO451">
        <v>0</v>
      </c>
      <c r="HP451">
        <v>0</v>
      </c>
      <c r="HQ451">
        <v>0</v>
      </c>
      <c r="HR451">
        <v>0</v>
      </c>
      <c r="HS451">
        <v>0</v>
      </c>
      <c r="HT451">
        <v>0</v>
      </c>
      <c r="HU451">
        <v>0</v>
      </c>
      <c r="HV451">
        <v>0</v>
      </c>
      <c r="HW451">
        <v>0</v>
      </c>
      <c r="HX451">
        <v>0</v>
      </c>
      <c r="HY451">
        <v>0</v>
      </c>
      <c r="HZ451">
        <v>0</v>
      </c>
      <c r="IA451">
        <v>0</v>
      </c>
      <c r="IB451">
        <v>0</v>
      </c>
      <c r="IC451">
        <v>0</v>
      </c>
      <c r="ID451">
        <v>0</v>
      </c>
      <c r="IE451">
        <v>0</v>
      </c>
      <c r="IF451">
        <v>0</v>
      </c>
      <c r="IG451">
        <v>0</v>
      </c>
      <c r="IH451">
        <v>0</v>
      </c>
      <c r="II451">
        <v>0</v>
      </c>
      <c r="IJ451">
        <v>0</v>
      </c>
      <c r="IK451">
        <v>0</v>
      </c>
    </row>
    <row r="452" spans="13:245" hidden="1">
      <c r="M452" s="340" t="s">
        <v>632</v>
      </c>
      <c r="N452" t="s">
        <v>1023</v>
      </c>
      <c r="O452">
        <v>1</v>
      </c>
      <c r="P452">
        <v>25</v>
      </c>
      <c r="Q452" s="183" t="str">
        <f t="shared" si="21"/>
        <v>SDH100125</v>
      </c>
      <c r="R452">
        <v>275</v>
      </c>
      <c r="S452">
        <v>725</v>
      </c>
      <c r="T452">
        <v>1184</v>
      </c>
      <c r="U452">
        <v>1655</v>
      </c>
      <c r="V452">
        <v>2138</v>
      </c>
      <c r="W452">
        <v>2633</v>
      </c>
      <c r="X452">
        <v>3140</v>
      </c>
      <c r="Y452">
        <v>3661</v>
      </c>
      <c r="Z452">
        <v>4195</v>
      </c>
      <c r="AA452">
        <v>6325</v>
      </c>
      <c r="AB452">
        <v>6485</v>
      </c>
      <c r="AC452">
        <v>6651</v>
      </c>
      <c r="AD452">
        <v>6824</v>
      </c>
      <c r="AE452">
        <v>7006</v>
      </c>
      <c r="AF452">
        <v>7197</v>
      </c>
      <c r="AG452">
        <v>7399</v>
      </c>
      <c r="AH452">
        <v>7613</v>
      </c>
      <c r="AI452">
        <v>7839</v>
      </c>
      <c r="AJ452">
        <v>8080</v>
      </c>
      <c r="AK452">
        <v>8339</v>
      </c>
      <c r="AL452">
        <v>8621</v>
      </c>
      <c r="AM452">
        <v>8925</v>
      </c>
      <c r="AN452">
        <v>9253</v>
      </c>
      <c r="AO452">
        <v>9611</v>
      </c>
      <c r="AP452">
        <v>0</v>
      </c>
      <c r="AQ452">
        <v>0</v>
      </c>
      <c r="AR452">
        <v>0</v>
      </c>
      <c r="AS452">
        <v>0</v>
      </c>
      <c r="AT452">
        <v>0</v>
      </c>
      <c r="AU452">
        <v>0</v>
      </c>
      <c r="AV452">
        <v>0</v>
      </c>
      <c r="AW452">
        <v>0</v>
      </c>
      <c r="AX452">
        <v>0</v>
      </c>
      <c r="AY452">
        <v>0</v>
      </c>
      <c r="AZ452">
        <v>0</v>
      </c>
      <c r="BA452">
        <v>0</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BX452">
        <v>0</v>
      </c>
      <c r="BY452">
        <v>0</v>
      </c>
      <c r="BZ452">
        <v>0</v>
      </c>
      <c r="CA452">
        <v>0</v>
      </c>
      <c r="CB452">
        <v>0</v>
      </c>
      <c r="CC452">
        <v>0</v>
      </c>
      <c r="CD452">
        <v>0</v>
      </c>
      <c r="CE452">
        <v>0</v>
      </c>
      <c r="CF452">
        <v>0</v>
      </c>
      <c r="CG452">
        <v>0</v>
      </c>
      <c r="CH452">
        <v>0</v>
      </c>
      <c r="CI452">
        <v>0</v>
      </c>
      <c r="CJ452">
        <v>0</v>
      </c>
      <c r="CK452">
        <v>0</v>
      </c>
      <c r="CL452">
        <v>0</v>
      </c>
      <c r="CM452">
        <v>0</v>
      </c>
      <c r="CN452">
        <v>0</v>
      </c>
      <c r="CO452">
        <v>0</v>
      </c>
      <c r="CP452">
        <v>0</v>
      </c>
      <c r="CQ452">
        <v>0</v>
      </c>
      <c r="CR452">
        <v>0</v>
      </c>
      <c r="CS452">
        <v>0</v>
      </c>
      <c r="CT452">
        <v>0</v>
      </c>
      <c r="CU452">
        <v>0</v>
      </c>
      <c r="CV452">
        <v>0</v>
      </c>
      <c r="CW452">
        <v>0</v>
      </c>
      <c r="CX452">
        <v>0</v>
      </c>
      <c r="CY452">
        <v>0</v>
      </c>
      <c r="CZ452">
        <v>0</v>
      </c>
      <c r="DA452">
        <v>0</v>
      </c>
      <c r="DB452">
        <v>0</v>
      </c>
      <c r="DC452">
        <v>0</v>
      </c>
      <c r="DD452">
        <v>0</v>
      </c>
      <c r="DE452">
        <v>0</v>
      </c>
      <c r="DF452">
        <v>0</v>
      </c>
      <c r="DG452">
        <v>0</v>
      </c>
      <c r="DH452">
        <v>0</v>
      </c>
      <c r="DI452">
        <v>0</v>
      </c>
      <c r="DJ452">
        <v>0</v>
      </c>
      <c r="DK452">
        <v>0</v>
      </c>
      <c r="DL452">
        <v>0</v>
      </c>
      <c r="DM452">
        <v>0</v>
      </c>
      <c r="DN452">
        <v>0</v>
      </c>
      <c r="DO452">
        <v>0</v>
      </c>
      <c r="DP452">
        <v>0</v>
      </c>
      <c r="DQ452">
        <v>0</v>
      </c>
      <c r="DR452">
        <v>0</v>
      </c>
      <c r="DS452">
        <v>0</v>
      </c>
      <c r="DT452">
        <v>0</v>
      </c>
      <c r="DU452">
        <v>0</v>
      </c>
      <c r="DV452">
        <v>0</v>
      </c>
      <c r="DW452">
        <v>0</v>
      </c>
      <c r="DX452">
        <v>0</v>
      </c>
      <c r="DZ452" s="340" t="s">
        <v>632</v>
      </c>
      <c r="EA452" t="s">
        <v>1023</v>
      </c>
      <c r="EB452">
        <v>1</v>
      </c>
      <c r="EC452">
        <v>25</v>
      </c>
      <c r="ED452" s="183" t="str">
        <f t="shared" si="22"/>
        <v>SDH100125</v>
      </c>
      <c r="EE452">
        <v>448</v>
      </c>
      <c r="EF452">
        <v>1376</v>
      </c>
      <c r="EG452">
        <v>2294</v>
      </c>
      <c r="EH452">
        <v>3190</v>
      </c>
      <c r="EI452">
        <v>4073</v>
      </c>
      <c r="EJ452">
        <v>4936</v>
      </c>
      <c r="EK452">
        <v>5789</v>
      </c>
      <c r="EL452">
        <v>6634</v>
      </c>
      <c r="EM452">
        <v>7466</v>
      </c>
      <c r="EN452">
        <v>0</v>
      </c>
      <c r="EO452">
        <v>0</v>
      </c>
      <c r="EP452">
        <v>0</v>
      </c>
      <c r="EQ452">
        <v>0</v>
      </c>
      <c r="ER452">
        <v>0</v>
      </c>
      <c r="ES452">
        <v>0</v>
      </c>
      <c r="ET452">
        <v>0</v>
      </c>
      <c r="EU452">
        <v>0</v>
      </c>
      <c r="EV452">
        <v>0</v>
      </c>
      <c r="EW452">
        <v>0</v>
      </c>
      <c r="EX452">
        <v>0</v>
      </c>
      <c r="EY452">
        <v>0</v>
      </c>
      <c r="EZ452">
        <v>0</v>
      </c>
      <c r="FA452">
        <v>0</v>
      </c>
      <c r="FB452">
        <v>0</v>
      </c>
      <c r="FC452">
        <v>0</v>
      </c>
      <c r="FD452">
        <v>0</v>
      </c>
      <c r="FE452">
        <v>0</v>
      </c>
      <c r="FF452">
        <v>0</v>
      </c>
      <c r="FG452">
        <v>0</v>
      </c>
      <c r="FH452">
        <v>0</v>
      </c>
      <c r="FI452">
        <v>0</v>
      </c>
      <c r="FJ452">
        <v>0</v>
      </c>
      <c r="FK452">
        <v>0</v>
      </c>
      <c r="FL452">
        <v>0</v>
      </c>
      <c r="FM452">
        <v>0</v>
      </c>
      <c r="FN452">
        <v>0</v>
      </c>
      <c r="FO452">
        <v>0</v>
      </c>
      <c r="FP452">
        <v>0</v>
      </c>
      <c r="FQ452">
        <v>0</v>
      </c>
      <c r="FR452">
        <v>0</v>
      </c>
      <c r="FS452">
        <v>0</v>
      </c>
      <c r="FT452">
        <v>0</v>
      </c>
      <c r="FU452">
        <v>0</v>
      </c>
      <c r="FV452">
        <v>0</v>
      </c>
      <c r="FW452">
        <v>0</v>
      </c>
      <c r="FX452">
        <v>0</v>
      </c>
      <c r="FY452">
        <v>0</v>
      </c>
      <c r="FZ452">
        <v>0</v>
      </c>
      <c r="GA452">
        <v>0</v>
      </c>
      <c r="GB452">
        <v>0</v>
      </c>
      <c r="GC452">
        <v>0</v>
      </c>
      <c r="GD452">
        <v>0</v>
      </c>
      <c r="GE452">
        <v>0</v>
      </c>
      <c r="GF452">
        <v>0</v>
      </c>
      <c r="GG452">
        <v>0</v>
      </c>
      <c r="GH452">
        <v>0</v>
      </c>
      <c r="GI452">
        <v>0</v>
      </c>
      <c r="GJ452">
        <v>0</v>
      </c>
      <c r="GK452">
        <v>0</v>
      </c>
      <c r="GL452">
        <v>0</v>
      </c>
      <c r="GM452">
        <v>0</v>
      </c>
      <c r="GN452">
        <v>0</v>
      </c>
      <c r="GO452">
        <v>0</v>
      </c>
      <c r="GP452">
        <v>0</v>
      </c>
      <c r="GQ452">
        <v>0</v>
      </c>
      <c r="GR452">
        <v>0</v>
      </c>
      <c r="GS452">
        <v>0</v>
      </c>
      <c r="GT452">
        <v>0</v>
      </c>
      <c r="GU452">
        <v>0</v>
      </c>
      <c r="GV452">
        <v>0</v>
      </c>
      <c r="GW452">
        <v>0</v>
      </c>
      <c r="GX452">
        <v>0</v>
      </c>
      <c r="GY452">
        <v>0</v>
      </c>
      <c r="GZ452">
        <v>0</v>
      </c>
      <c r="HA452">
        <v>0</v>
      </c>
      <c r="HB452">
        <v>0</v>
      </c>
      <c r="HC452">
        <v>0</v>
      </c>
      <c r="HD452">
        <v>0</v>
      </c>
      <c r="HE452">
        <v>0</v>
      </c>
      <c r="HF452">
        <v>0</v>
      </c>
      <c r="HG452">
        <v>0</v>
      </c>
      <c r="HH452">
        <v>0</v>
      </c>
      <c r="HI452">
        <v>0</v>
      </c>
      <c r="HJ452">
        <v>0</v>
      </c>
      <c r="HK452">
        <v>0</v>
      </c>
      <c r="HL452">
        <v>0</v>
      </c>
      <c r="HM452">
        <v>0</v>
      </c>
      <c r="HN452">
        <v>0</v>
      </c>
      <c r="HO452">
        <v>0</v>
      </c>
      <c r="HP452">
        <v>0</v>
      </c>
      <c r="HQ452">
        <v>0</v>
      </c>
      <c r="HR452">
        <v>0</v>
      </c>
      <c r="HS452">
        <v>0</v>
      </c>
      <c r="HT452">
        <v>0</v>
      </c>
      <c r="HU452">
        <v>0</v>
      </c>
      <c r="HV452">
        <v>0</v>
      </c>
      <c r="HW452">
        <v>0</v>
      </c>
      <c r="HX452">
        <v>0</v>
      </c>
      <c r="HY452">
        <v>0</v>
      </c>
      <c r="HZ452">
        <v>0</v>
      </c>
      <c r="IA452">
        <v>0</v>
      </c>
      <c r="IB452">
        <v>0</v>
      </c>
      <c r="IC452">
        <v>0</v>
      </c>
      <c r="ID452">
        <v>0</v>
      </c>
      <c r="IE452">
        <v>0</v>
      </c>
      <c r="IF452">
        <v>0</v>
      </c>
      <c r="IG452">
        <v>0</v>
      </c>
      <c r="IH452">
        <v>0</v>
      </c>
      <c r="II452">
        <v>0</v>
      </c>
      <c r="IJ452">
        <v>0</v>
      </c>
      <c r="IK452">
        <v>0</v>
      </c>
    </row>
    <row r="453" spans="13:245" hidden="1">
      <c r="M453" s="340" t="s">
        <v>632</v>
      </c>
      <c r="N453" t="s">
        <v>1023</v>
      </c>
      <c r="O453">
        <v>1</v>
      </c>
      <c r="P453">
        <v>26</v>
      </c>
      <c r="Q453" s="183" t="str">
        <f t="shared" si="21"/>
        <v>SDH100126</v>
      </c>
      <c r="R453">
        <v>266</v>
      </c>
      <c r="S453">
        <v>709</v>
      </c>
      <c r="T453">
        <v>1162</v>
      </c>
      <c r="U453">
        <v>1627</v>
      </c>
      <c r="V453">
        <v>2102</v>
      </c>
      <c r="W453">
        <v>2591</v>
      </c>
      <c r="X453">
        <v>3091</v>
      </c>
      <c r="Y453">
        <v>3605</v>
      </c>
      <c r="Z453">
        <v>4133</v>
      </c>
      <c r="AA453">
        <v>6235</v>
      </c>
      <c r="AB453">
        <v>6394</v>
      </c>
      <c r="AC453">
        <v>6560</v>
      </c>
      <c r="AD453">
        <v>6734</v>
      </c>
      <c r="AE453">
        <v>6917</v>
      </c>
      <c r="AF453">
        <v>7110</v>
      </c>
      <c r="AG453">
        <v>7314</v>
      </c>
      <c r="AH453">
        <v>7530</v>
      </c>
      <c r="AI453">
        <v>7761</v>
      </c>
      <c r="AJ453">
        <v>8008</v>
      </c>
      <c r="AK453">
        <v>8276</v>
      </c>
      <c r="AL453">
        <v>8565</v>
      </c>
      <c r="AM453">
        <v>8878</v>
      </c>
      <c r="AN453">
        <v>9217</v>
      </c>
      <c r="AO453">
        <v>9589</v>
      </c>
      <c r="AP453">
        <v>0</v>
      </c>
      <c r="AQ453">
        <v>0</v>
      </c>
      <c r="AR453">
        <v>0</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BX453">
        <v>0</v>
      </c>
      <c r="BY453">
        <v>0</v>
      </c>
      <c r="BZ453">
        <v>0</v>
      </c>
      <c r="CA453">
        <v>0</v>
      </c>
      <c r="CB453">
        <v>0</v>
      </c>
      <c r="CC453">
        <v>0</v>
      </c>
      <c r="CD453">
        <v>0</v>
      </c>
      <c r="CE453">
        <v>0</v>
      </c>
      <c r="CF453">
        <v>0</v>
      </c>
      <c r="CG453">
        <v>0</v>
      </c>
      <c r="CH453">
        <v>0</v>
      </c>
      <c r="CI453">
        <v>0</v>
      </c>
      <c r="CJ453">
        <v>0</v>
      </c>
      <c r="CK453">
        <v>0</v>
      </c>
      <c r="CL453">
        <v>0</v>
      </c>
      <c r="CM453">
        <v>0</v>
      </c>
      <c r="CN453">
        <v>0</v>
      </c>
      <c r="CO453">
        <v>0</v>
      </c>
      <c r="CP453">
        <v>0</v>
      </c>
      <c r="CQ453">
        <v>0</v>
      </c>
      <c r="CR453">
        <v>0</v>
      </c>
      <c r="CS453">
        <v>0</v>
      </c>
      <c r="CT453">
        <v>0</v>
      </c>
      <c r="CU453">
        <v>0</v>
      </c>
      <c r="CV453">
        <v>0</v>
      </c>
      <c r="CW453">
        <v>0</v>
      </c>
      <c r="CX453">
        <v>0</v>
      </c>
      <c r="CY453">
        <v>0</v>
      </c>
      <c r="CZ453">
        <v>0</v>
      </c>
      <c r="DA453">
        <v>0</v>
      </c>
      <c r="DB453">
        <v>0</v>
      </c>
      <c r="DC453">
        <v>0</v>
      </c>
      <c r="DD453">
        <v>0</v>
      </c>
      <c r="DE453">
        <v>0</v>
      </c>
      <c r="DF453">
        <v>0</v>
      </c>
      <c r="DG453">
        <v>0</v>
      </c>
      <c r="DH453">
        <v>0</v>
      </c>
      <c r="DI453">
        <v>0</v>
      </c>
      <c r="DJ453">
        <v>0</v>
      </c>
      <c r="DK453">
        <v>0</v>
      </c>
      <c r="DL453">
        <v>0</v>
      </c>
      <c r="DM453">
        <v>0</v>
      </c>
      <c r="DN453">
        <v>0</v>
      </c>
      <c r="DO453">
        <v>0</v>
      </c>
      <c r="DP453">
        <v>0</v>
      </c>
      <c r="DQ453">
        <v>0</v>
      </c>
      <c r="DR453">
        <v>0</v>
      </c>
      <c r="DS453">
        <v>0</v>
      </c>
      <c r="DT453">
        <v>0</v>
      </c>
      <c r="DU453">
        <v>0</v>
      </c>
      <c r="DV453">
        <v>0</v>
      </c>
      <c r="DW453">
        <v>0</v>
      </c>
      <c r="DX453">
        <v>0</v>
      </c>
      <c r="DZ453" s="340" t="s">
        <v>632</v>
      </c>
      <c r="EA453" t="s">
        <v>1023</v>
      </c>
      <c r="EB453">
        <v>1</v>
      </c>
      <c r="EC453">
        <v>26</v>
      </c>
      <c r="ED453" s="183" t="str">
        <f t="shared" si="22"/>
        <v>SDH100126</v>
      </c>
      <c r="EE453">
        <v>434</v>
      </c>
      <c r="EF453">
        <v>1342</v>
      </c>
      <c r="EG453">
        <v>2245</v>
      </c>
      <c r="EH453">
        <v>3128</v>
      </c>
      <c r="EI453">
        <v>3995</v>
      </c>
      <c r="EJ453">
        <v>4846</v>
      </c>
      <c r="EK453">
        <v>5685</v>
      </c>
      <c r="EL453">
        <v>6517</v>
      </c>
      <c r="EM453">
        <v>7339</v>
      </c>
      <c r="EN453">
        <v>0</v>
      </c>
      <c r="EO453">
        <v>0</v>
      </c>
      <c r="EP453">
        <v>0</v>
      </c>
      <c r="EQ453">
        <v>0</v>
      </c>
      <c r="ER453">
        <v>0</v>
      </c>
      <c r="ES453">
        <v>0</v>
      </c>
      <c r="ET453">
        <v>0</v>
      </c>
      <c r="EU453">
        <v>0</v>
      </c>
      <c r="EV453">
        <v>0</v>
      </c>
      <c r="EW453">
        <v>0</v>
      </c>
      <c r="EX453">
        <v>0</v>
      </c>
      <c r="EY453">
        <v>0</v>
      </c>
      <c r="EZ453">
        <v>0</v>
      </c>
      <c r="FA453">
        <v>0</v>
      </c>
      <c r="FB453">
        <v>0</v>
      </c>
      <c r="FC453">
        <v>0</v>
      </c>
      <c r="FD453">
        <v>0</v>
      </c>
      <c r="FE453">
        <v>0</v>
      </c>
      <c r="FF453">
        <v>0</v>
      </c>
      <c r="FG453">
        <v>0</v>
      </c>
      <c r="FH453">
        <v>0</v>
      </c>
      <c r="FI453">
        <v>0</v>
      </c>
      <c r="FJ453">
        <v>0</v>
      </c>
      <c r="FK453">
        <v>0</v>
      </c>
      <c r="FL453">
        <v>0</v>
      </c>
      <c r="FM453">
        <v>0</v>
      </c>
      <c r="FN453">
        <v>0</v>
      </c>
      <c r="FO453">
        <v>0</v>
      </c>
      <c r="FP453">
        <v>0</v>
      </c>
      <c r="FQ453">
        <v>0</v>
      </c>
      <c r="FR453">
        <v>0</v>
      </c>
      <c r="FS453">
        <v>0</v>
      </c>
      <c r="FT453">
        <v>0</v>
      </c>
      <c r="FU453">
        <v>0</v>
      </c>
      <c r="FV453">
        <v>0</v>
      </c>
      <c r="FW453">
        <v>0</v>
      </c>
      <c r="FX453">
        <v>0</v>
      </c>
      <c r="FY453">
        <v>0</v>
      </c>
      <c r="FZ453">
        <v>0</v>
      </c>
      <c r="GA453">
        <v>0</v>
      </c>
      <c r="GB453">
        <v>0</v>
      </c>
      <c r="GC453">
        <v>0</v>
      </c>
      <c r="GD453">
        <v>0</v>
      </c>
      <c r="GE453">
        <v>0</v>
      </c>
      <c r="GF453">
        <v>0</v>
      </c>
      <c r="GG453">
        <v>0</v>
      </c>
      <c r="GH453">
        <v>0</v>
      </c>
      <c r="GI453">
        <v>0</v>
      </c>
      <c r="GJ453">
        <v>0</v>
      </c>
      <c r="GK453">
        <v>0</v>
      </c>
      <c r="GL453">
        <v>0</v>
      </c>
      <c r="GM453">
        <v>0</v>
      </c>
      <c r="GN453">
        <v>0</v>
      </c>
      <c r="GO453">
        <v>0</v>
      </c>
      <c r="GP453">
        <v>0</v>
      </c>
      <c r="GQ453">
        <v>0</v>
      </c>
      <c r="GR453">
        <v>0</v>
      </c>
      <c r="GS453">
        <v>0</v>
      </c>
      <c r="GT453">
        <v>0</v>
      </c>
      <c r="GU453">
        <v>0</v>
      </c>
      <c r="GV453">
        <v>0</v>
      </c>
      <c r="GW453">
        <v>0</v>
      </c>
      <c r="GX453">
        <v>0</v>
      </c>
      <c r="GY453">
        <v>0</v>
      </c>
      <c r="GZ453">
        <v>0</v>
      </c>
      <c r="HA453">
        <v>0</v>
      </c>
      <c r="HB453">
        <v>0</v>
      </c>
      <c r="HC453">
        <v>0</v>
      </c>
      <c r="HD453">
        <v>0</v>
      </c>
      <c r="HE453">
        <v>0</v>
      </c>
      <c r="HF453">
        <v>0</v>
      </c>
      <c r="HG453">
        <v>0</v>
      </c>
      <c r="HH453">
        <v>0</v>
      </c>
      <c r="HI453">
        <v>0</v>
      </c>
      <c r="HJ453">
        <v>0</v>
      </c>
      <c r="HK453">
        <v>0</v>
      </c>
      <c r="HL453">
        <v>0</v>
      </c>
      <c r="HM453">
        <v>0</v>
      </c>
      <c r="HN453">
        <v>0</v>
      </c>
      <c r="HO453">
        <v>0</v>
      </c>
      <c r="HP453">
        <v>0</v>
      </c>
      <c r="HQ453">
        <v>0</v>
      </c>
      <c r="HR453">
        <v>0</v>
      </c>
      <c r="HS453">
        <v>0</v>
      </c>
      <c r="HT453">
        <v>0</v>
      </c>
      <c r="HU453">
        <v>0</v>
      </c>
      <c r="HV453">
        <v>0</v>
      </c>
      <c r="HW453">
        <v>0</v>
      </c>
      <c r="HX453">
        <v>0</v>
      </c>
      <c r="HY453">
        <v>0</v>
      </c>
      <c r="HZ453">
        <v>0</v>
      </c>
      <c r="IA453">
        <v>0</v>
      </c>
      <c r="IB453">
        <v>0</v>
      </c>
      <c r="IC453">
        <v>0</v>
      </c>
      <c r="ID453">
        <v>0</v>
      </c>
      <c r="IE453">
        <v>0</v>
      </c>
      <c r="IF453">
        <v>0</v>
      </c>
      <c r="IG453">
        <v>0</v>
      </c>
      <c r="IH453">
        <v>0</v>
      </c>
      <c r="II453">
        <v>0</v>
      </c>
      <c r="IJ453">
        <v>0</v>
      </c>
      <c r="IK453">
        <v>0</v>
      </c>
    </row>
    <row r="454" spans="13:245" hidden="1">
      <c r="M454" s="340" t="s">
        <v>632</v>
      </c>
      <c r="N454" t="s">
        <v>1023</v>
      </c>
      <c r="O454">
        <v>1</v>
      </c>
      <c r="P454">
        <v>27</v>
      </c>
      <c r="Q454" s="183" t="str">
        <f t="shared" si="21"/>
        <v>SDH100127</v>
      </c>
      <c r="R454">
        <v>256</v>
      </c>
      <c r="S454">
        <v>692</v>
      </c>
      <c r="T454">
        <v>1139</v>
      </c>
      <c r="U454">
        <v>1596</v>
      </c>
      <c r="V454">
        <v>2066</v>
      </c>
      <c r="W454">
        <v>2546</v>
      </c>
      <c r="X454">
        <v>3040</v>
      </c>
      <c r="Y454">
        <v>3546</v>
      </c>
      <c r="Z454">
        <v>4068</v>
      </c>
      <c r="AA454">
        <v>6140</v>
      </c>
      <c r="AB454">
        <v>6299</v>
      </c>
      <c r="AC454">
        <v>6465</v>
      </c>
      <c r="AD454">
        <v>6640</v>
      </c>
      <c r="AE454">
        <v>6824</v>
      </c>
      <c r="AF454">
        <v>7019</v>
      </c>
      <c r="AG454">
        <v>7225</v>
      </c>
      <c r="AH454">
        <v>7445</v>
      </c>
      <c r="AI454">
        <v>7680</v>
      </c>
      <c r="AJ454">
        <v>7935</v>
      </c>
      <c r="AK454">
        <v>8210</v>
      </c>
      <c r="AL454">
        <v>8507</v>
      </c>
      <c r="AM454">
        <v>8830</v>
      </c>
      <c r="AN454">
        <v>9182</v>
      </c>
      <c r="AO454">
        <v>9574</v>
      </c>
      <c r="AP454">
        <v>0</v>
      </c>
      <c r="AQ454">
        <v>0</v>
      </c>
      <c r="AR454">
        <v>0</v>
      </c>
      <c r="AS454">
        <v>0</v>
      </c>
      <c r="AT454">
        <v>0</v>
      </c>
      <c r="AU454">
        <v>0</v>
      </c>
      <c r="AV454">
        <v>0</v>
      </c>
      <c r="AW454">
        <v>0</v>
      </c>
      <c r="AX454">
        <v>0</v>
      </c>
      <c r="AY454">
        <v>0</v>
      </c>
      <c r="AZ454">
        <v>0</v>
      </c>
      <c r="BA454">
        <v>0</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v>0</v>
      </c>
      <c r="BX454">
        <v>0</v>
      </c>
      <c r="BY454">
        <v>0</v>
      </c>
      <c r="BZ454">
        <v>0</v>
      </c>
      <c r="CA454">
        <v>0</v>
      </c>
      <c r="CB454">
        <v>0</v>
      </c>
      <c r="CC454">
        <v>0</v>
      </c>
      <c r="CD454">
        <v>0</v>
      </c>
      <c r="CE454">
        <v>0</v>
      </c>
      <c r="CF454">
        <v>0</v>
      </c>
      <c r="CG454">
        <v>0</v>
      </c>
      <c r="CH454">
        <v>0</v>
      </c>
      <c r="CI454">
        <v>0</v>
      </c>
      <c r="CJ454">
        <v>0</v>
      </c>
      <c r="CK454">
        <v>0</v>
      </c>
      <c r="CL454">
        <v>0</v>
      </c>
      <c r="CM454">
        <v>0</v>
      </c>
      <c r="CN454">
        <v>0</v>
      </c>
      <c r="CO454">
        <v>0</v>
      </c>
      <c r="CP454">
        <v>0</v>
      </c>
      <c r="CQ454">
        <v>0</v>
      </c>
      <c r="CR454">
        <v>0</v>
      </c>
      <c r="CS454">
        <v>0</v>
      </c>
      <c r="CT454">
        <v>0</v>
      </c>
      <c r="CU454">
        <v>0</v>
      </c>
      <c r="CV454">
        <v>0</v>
      </c>
      <c r="CW454">
        <v>0</v>
      </c>
      <c r="CX454">
        <v>0</v>
      </c>
      <c r="CY454">
        <v>0</v>
      </c>
      <c r="CZ454">
        <v>0</v>
      </c>
      <c r="DA454">
        <v>0</v>
      </c>
      <c r="DB454">
        <v>0</v>
      </c>
      <c r="DC454">
        <v>0</v>
      </c>
      <c r="DD454">
        <v>0</v>
      </c>
      <c r="DE454">
        <v>0</v>
      </c>
      <c r="DF454">
        <v>0</v>
      </c>
      <c r="DG454">
        <v>0</v>
      </c>
      <c r="DH454">
        <v>0</v>
      </c>
      <c r="DI454">
        <v>0</v>
      </c>
      <c r="DJ454">
        <v>0</v>
      </c>
      <c r="DK454">
        <v>0</v>
      </c>
      <c r="DL454">
        <v>0</v>
      </c>
      <c r="DM454">
        <v>0</v>
      </c>
      <c r="DN454">
        <v>0</v>
      </c>
      <c r="DO454">
        <v>0</v>
      </c>
      <c r="DP454">
        <v>0</v>
      </c>
      <c r="DQ454">
        <v>0</v>
      </c>
      <c r="DR454">
        <v>0</v>
      </c>
      <c r="DS454">
        <v>0</v>
      </c>
      <c r="DT454">
        <v>0</v>
      </c>
      <c r="DU454">
        <v>0</v>
      </c>
      <c r="DV454">
        <v>0</v>
      </c>
      <c r="DW454">
        <v>0</v>
      </c>
      <c r="DX454">
        <v>0</v>
      </c>
      <c r="DZ454" s="340" t="s">
        <v>632</v>
      </c>
      <c r="EA454" t="s">
        <v>1023</v>
      </c>
      <c r="EB454">
        <v>1</v>
      </c>
      <c r="EC454">
        <v>27</v>
      </c>
      <c r="ED454" s="183" t="str">
        <f t="shared" si="22"/>
        <v>SDH100127</v>
      </c>
      <c r="EE454">
        <v>417</v>
      </c>
      <c r="EF454">
        <v>1306</v>
      </c>
      <c r="EG454">
        <v>2195</v>
      </c>
      <c r="EH454">
        <v>3062</v>
      </c>
      <c r="EI454">
        <v>3916</v>
      </c>
      <c r="EJ454">
        <v>4752</v>
      </c>
      <c r="EK454">
        <v>5577</v>
      </c>
      <c r="EL454">
        <v>6396</v>
      </c>
      <c r="EM454">
        <v>7208</v>
      </c>
      <c r="EN454">
        <v>0</v>
      </c>
      <c r="EO454">
        <v>0</v>
      </c>
      <c r="EP454">
        <v>0</v>
      </c>
      <c r="EQ454">
        <v>0</v>
      </c>
      <c r="ER454">
        <v>0</v>
      </c>
      <c r="ES454">
        <v>0</v>
      </c>
      <c r="ET454">
        <v>0</v>
      </c>
      <c r="EU454">
        <v>0</v>
      </c>
      <c r="EV454">
        <v>0</v>
      </c>
      <c r="EW454">
        <v>0</v>
      </c>
      <c r="EX454">
        <v>0</v>
      </c>
      <c r="EY454">
        <v>0</v>
      </c>
      <c r="EZ454">
        <v>0</v>
      </c>
      <c r="FA454">
        <v>0</v>
      </c>
      <c r="FB454">
        <v>0</v>
      </c>
      <c r="FC454">
        <v>0</v>
      </c>
      <c r="FD454">
        <v>0</v>
      </c>
      <c r="FE454">
        <v>0</v>
      </c>
      <c r="FF454">
        <v>0</v>
      </c>
      <c r="FG454">
        <v>0</v>
      </c>
      <c r="FH454">
        <v>0</v>
      </c>
      <c r="FI454">
        <v>0</v>
      </c>
      <c r="FJ454">
        <v>0</v>
      </c>
      <c r="FK454">
        <v>0</v>
      </c>
      <c r="FL454">
        <v>0</v>
      </c>
      <c r="FM454">
        <v>0</v>
      </c>
      <c r="FN454">
        <v>0</v>
      </c>
      <c r="FO454">
        <v>0</v>
      </c>
      <c r="FP454">
        <v>0</v>
      </c>
      <c r="FQ454">
        <v>0</v>
      </c>
      <c r="FR454">
        <v>0</v>
      </c>
      <c r="FS454">
        <v>0</v>
      </c>
      <c r="FT454">
        <v>0</v>
      </c>
      <c r="FU454">
        <v>0</v>
      </c>
      <c r="FV454">
        <v>0</v>
      </c>
      <c r="FW454">
        <v>0</v>
      </c>
      <c r="FX454">
        <v>0</v>
      </c>
      <c r="FY454">
        <v>0</v>
      </c>
      <c r="FZ454">
        <v>0</v>
      </c>
      <c r="GA454">
        <v>0</v>
      </c>
      <c r="GB454">
        <v>0</v>
      </c>
      <c r="GC454">
        <v>0</v>
      </c>
      <c r="GD454">
        <v>0</v>
      </c>
      <c r="GE454">
        <v>0</v>
      </c>
      <c r="GF454">
        <v>0</v>
      </c>
      <c r="GG454">
        <v>0</v>
      </c>
      <c r="GH454">
        <v>0</v>
      </c>
      <c r="GI454">
        <v>0</v>
      </c>
      <c r="GJ454">
        <v>0</v>
      </c>
      <c r="GK454">
        <v>0</v>
      </c>
      <c r="GL454">
        <v>0</v>
      </c>
      <c r="GM454">
        <v>0</v>
      </c>
      <c r="GN454">
        <v>0</v>
      </c>
      <c r="GO454">
        <v>0</v>
      </c>
      <c r="GP454">
        <v>0</v>
      </c>
      <c r="GQ454">
        <v>0</v>
      </c>
      <c r="GR454">
        <v>0</v>
      </c>
      <c r="GS454">
        <v>0</v>
      </c>
      <c r="GT454">
        <v>0</v>
      </c>
      <c r="GU454">
        <v>0</v>
      </c>
      <c r="GV454">
        <v>0</v>
      </c>
      <c r="GW454">
        <v>0</v>
      </c>
      <c r="GX454">
        <v>0</v>
      </c>
      <c r="GY454">
        <v>0</v>
      </c>
      <c r="GZ454">
        <v>0</v>
      </c>
      <c r="HA454">
        <v>0</v>
      </c>
      <c r="HB454">
        <v>0</v>
      </c>
      <c r="HC454">
        <v>0</v>
      </c>
      <c r="HD454">
        <v>0</v>
      </c>
      <c r="HE454">
        <v>0</v>
      </c>
      <c r="HF454">
        <v>0</v>
      </c>
      <c r="HG454">
        <v>0</v>
      </c>
      <c r="HH454">
        <v>0</v>
      </c>
      <c r="HI454">
        <v>0</v>
      </c>
      <c r="HJ454">
        <v>0</v>
      </c>
      <c r="HK454">
        <v>0</v>
      </c>
      <c r="HL454">
        <v>0</v>
      </c>
      <c r="HM454">
        <v>0</v>
      </c>
      <c r="HN454">
        <v>0</v>
      </c>
      <c r="HO454">
        <v>0</v>
      </c>
      <c r="HP454">
        <v>0</v>
      </c>
      <c r="HQ454">
        <v>0</v>
      </c>
      <c r="HR454">
        <v>0</v>
      </c>
      <c r="HS454">
        <v>0</v>
      </c>
      <c r="HT454">
        <v>0</v>
      </c>
      <c r="HU454">
        <v>0</v>
      </c>
      <c r="HV454">
        <v>0</v>
      </c>
      <c r="HW454">
        <v>0</v>
      </c>
      <c r="HX454">
        <v>0</v>
      </c>
      <c r="HY454">
        <v>0</v>
      </c>
      <c r="HZ454">
        <v>0</v>
      </c>
      <c r="IA454">
        <v>0</v>
      </c>
      <c r="IB454">
        <v>0</v>
      </c>
      <c r="IC454">
        <v>0</v>
      </c>
      <c r="ID454">
        <v>0</v>
      </c>
      <c r="IE454">
        <v>0</v>
      </c>
      <c r="IF454">
        <v>0</v>
      </c>
      <c r="IG454">
        <v>0</v>
      </c>
      <c r="IH454">
        <v>0</v>
      </c>
      <c r="II454">
        <v>0</v>
      </c>
      <c r="IJ454">
        <v>0</v>
      </c>
      <c r="IK454">
        <v>0</v>
      </c>
    </row>
    <row r="455" spans="13:245" hidden="1">
      <c r="M455" s="340" t="s">
        <v>632</v>
      </c>
      <c r="N455" t="s">
        <v>1023</v>
      </c>
      <c r="O455">
        <v>1</v>
      </c>
      <c r="P455">
        <v>28</v>
      </c>
      <c r="Q455" s="183" t="str">
        <f t="shared" si="21"/>
        <v>SDH100128</v>
      </c>
      <c r="R455">
        <v>246</v>
      </c>
      <c r="S455">
        <v>675</v>
      </c>
      <c r="T455">
        <v>1115</v>
      </c>
      <c r="U455">
        <v>1565</v>
      </c>
      <c r="V455">
        <v>2027</v>
      </c>
      <c r="W455">
        <v>2500</v>
      </c>
      <c r="X455">
        <v>2986</v>
      </c>
      <c r="Y455">
        <v>3486</v>
      </c>
      <c r="Z455">
        <v>4001</v>
      </c>
      <c r="AA455">
        <v>6041</v>
      </c>
      <c r="AB455">
        <v>6200</v>
      </c>
      <c r="AC455">
        <v>6367</v>
      </c>
      <c r="AD455">
        <v>6543</v>
      </c>
      <c r="AE455">
        <v>6728</v>
      </c>
      <c r="AF455">
        <v>6924</v>
      </c>
      <c r="AG455">
        <v>7133</v>
      </c>
      <c r="AH455">
        <v>7357</v>
      </c>
      <c r="AI455">
        <v>7600</v>
      </c>
      <c r="AJ455">
        <v>7861</v>
      </c>
      <c r="AK455">
        <v>8143</v>
      </c>
      <c r="AL455">
        <v>8449</v>
      </c>
      <c r="AM455">
        <v>8782</v>
      </c>
      <c r="AN455">
        <v>9153</v>
      </c>
      <c r="AO455">
        <v>9558</v>
      </c>
      <c r="AP455">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BX455">
        <v>0</v>
      </c>
      <c r="BY455">
        <v>0</v>
      </c>
      <c r="BZ455">
        <v>0</v>
      </c>
      <c r="CA455">
        <v>0</v>
      </c>
      <c r="CB455">
        <v>0</v>
      </c>
      <c r="CC455">
        <v>0</v>
      </c>
      <c r="CD455">
        <v>0</v>
      </c>
      <c r="CE455">
        <v>0</v>
      </c>
      <c r="CF455">
        <v>0</v>
      </c>
      <c r="CG455">
        <v>0</v>
      </c>
      <c r="CH455">
        <v>0</v>
      </c>
      <c r="CI455">
        <v>0</v>
      </c>
      <c r="CJ455">
        <v>0</v>
      </c>
      <c r="CK455">
        <v>0</v>
      </c>
      <c r="CL455">
        <v>0</v>
      </c>
      <c r="CM455">
        <v>0</v>
      </c>
      <c r="CN455">
        <v>0</v>
      </c>
      <c r="CO455">
        <v>0</v>
      </c>
      <c r="CP455">
        <v>0</v>
      </c>
      <c r="CQ455">
        <v>0</v>
      </c>
      <c r="CR455">
        <v>0</v>
      </c>
      <c r="CS455">
        <v>0</v>
      </c>
      <c r="CT455">
        <v>0</v>
      </c>
      <c r="CU455">
        <v>0</v>
      </c>
      <c r="CV455">
        <v>0</v>
      </c>
      <c r="CW455">
        <v>0</v>
      </c>
      <c r="CX455">
        <v>0</v>
      </c>
      <c r="CY455">
        <v>0</v>
      </c>
      <c r="CZ455">
        <v>0</v>
      </c>
      <c r="DA455">
        <v>0</v>
      </c>
      <c r="DB455">
        <v>0</v>
      </c>
      <c r="DC455">
        <v>0</v>
      </c>
      <c r="DD455">
        <v>0</v>
      </c>
      <c r="DE455">
        <v>0</v>
      </c>
      <c r="DF455">
        <v>0</v>
      </c>
      <c r="DG455">
        <v>0</v>
      </c>
      <c r="DH455">
        <v>0</v>
      </c>
      <c r="DI455">
        <v>0</v>
      </c>
      <c r="DJ455">
        <v>0</v>
      </c>
      <c r="DK455">
        <v>0</v>
      </c>
      <c r="DL455">
        <v>0</v>
      </c>
      <c r="DM455">
        <v>0</v>
      </c>
      <c r="DN455">
        <v>0</v>
      </c>
      <c r="DO455">
        <v>0</v>
      </c>
      <c r="DP455">
        <v>0</v>
      </c>
      <c r="DQ455">
        <v>0</v>
      </c>
      <c r="DR455">
        <v>0</v>
      </c>
      <c r="DS455">
        <v>0</v>
      </c>
      <c r="DT455">
        <v>0</v>
      </c>
      <c r="DU455">
        <v>0</v>
      </c>
      <c r="DV455">
        <v>0</v>
      </c>
      <c r="DW455">
        <v>0</v>
      </c>
      <c r="DX455">
        <v>0</v>
      </c>
      <c r="DZ455" s="340" t="s">
        <v>632</v>
      </c>
      <c r="EA455" t="s">
        <v>1023</v>
      </c>
      <c r="EB455">
        <v>1</v>
      </c>
      <c r="EC455">
        <v>28</v>
      </c>
      <c r="ED455" s="183" t="str">
        <f t="shared" si="22"/>
        <v>SDH100128</v>
      </c>
      <c r="EE455">
        <v>401</v>
      </c>
      <c r="EF455">
        <v>1268</v>
      </c>
      <c r="EG455">
        <v>2143</v>
      </c>
      <c r="EH455">
        <v>2993</v>
      </c>
      <c r="EI455">
        <v>3832</v>
      </c>
      <c r="EJ455">
        <v>4652</v>
      </c>
      <c r="EK455">
        <v>5464</v>
      </c>
      <c r="EL455">
        <v>6272</v>
      </c>
      <c r="EM455">
        <v>7069</v>
      </c>
      <c r="EN455">
        <v>0</v>
      </c>
      <c r="EO455">
        <v>0</v>
      </c>
      <c r="EP455">
        <v>0</v>
      </c>
      <c r="EQ455">
        <v>0</v>
      </c>
      <c r="ER455">
        <v>0</v>
      </c>
      <c r="ES455">
        <v>0</v>
      </c>
      <c r="ET455">
        <v>0</v>
      </c>
      <c r="EU455">
        <v>0</v>
      </c>
      <c r="EV455">
        <v>0</v>
      </c>
      <c r="EW455">
        <v>0</v>
      </c>
      <c r="EX455">
        <v>0</v>
      </c>
      <c r="EY455">
        <v>0</v>
      </c>
      <c r="EZ455">
        <v>0</v>
      </c>
      <c r="FA455">
        <v>0</v>
      </c>
      <c r="FB455">
        <v>0</v>
      </c>
      <c r="FC455">
        <v>0</v>
      </c>
      <c r="FD455">
        <v>0</v>
      </c>
      <c r="FE455">
        <v>0</v>
      </c>
      <c r="FF455">
        <v>0</v>
      </c>
      <c r="FG455">
        <v>0</v>
      </c>
      <c r="FH455">
        <v>0</v>
      </c>
      <c r="FI455">
        <v>0</v>
      </c>
      <c r="FJ455">
        <v>0</v>
      </c>
      <c r="FK455">
        <v>0</v>
      </c>
      <c r="FL455">
        <v>0</v>
      </c>
      <c r="FM455">
        <v>0</v>
      </c>
      <c r="FN455">
        <v>0</v>
      </c>
      <c r="FO455">
        <v>0</v>
      </c>
      <c r="FP455">
        <v>0</v>
      </c>
      <c r="FQ455">
        <v>0</v>
      </c>
      <c r="FR455">
        <v>0</v>
      </c>
      <c r="FS455">
        <v>0</v>
      </c>
      <c r="FT455">
        <v>0</v>
      </c>
      <c r="FU455">
        <v>0</v>
      </c>
      <c r="FV455">
        <v>0</v>
      </c>
      <c r="FW455">
        <v>0</v>
      </c>
      <c r="FX455">
        <v>0</v>
      </c>
      <c r="FY455">
        <v>0</v>
      </c>
      <c r="FZ455">
        <v>0</v>
      </c>
      <c r="GA455">
        <v>0</v>
      </c>
      <c r="GB455">
        <v>0</v>
      </c>
      <c r="GC455">
        <v>0</v>
      </c>
      <c r="GD455">
        <v>0</v>
      </c>
      <c r="GE455">
        <v>0</v>
      </c>
      <c r="GF455">
        <v>0</v>
      </c>
      <c r="GG455">
        <v>0</v>
      </c>
      <c r="GH455">
        <v>0</v>
      </c>
      <c r="GI455">
        <v>0</v>
      </c>
      <c r="GJ455">
        <v>0</v>
      </c>
      <c r="GK455">
        <v>0</v>
      </c>
      <c r="GL455">
        <v>0</v>
      </c>
      <c r="GM455">
        <v>0</v>
      </c>
      <c r="GN455">
        <v>0</v>
      </c>
      <c r="GO455">
        <v>0</v>
      </c>
      <c r="GP455">
        <v>0</v>
      </c>
      <c r="GQ455">
        <v>0</v>
      </c>
      <c r="GR455">
        <v>0</v>
      </c>
      <c r="GS455">
        <v>0</v>
      </c>
      <c r="GT455">
        <v>0</v>
      </c>
      <c r="GU455">
        <v>0</v>
      </c>
      <c r="GV455">
        <v>0</v>
      </c>
      <c r="GW455">
        <v>0</v>
      </c>
      <c r="GX455">
        <v>0</v>
      </c>
      <c r="GY455">
        <v>0</v>
      </c>
      <c r="GZ455">
        <v>0</v>
      </c>
      <c r="HA455">
        <v>0</v>
      </c>
      <c r="HB455">
        <v>0</v>
      </c>
      <c r="HC455">
        <v>0</v>
      </c>
      <c r="HD455">
        <v>0</v>
      </c>
      <c r="HE455">
        <v>0</v>
      </c>
      <c r="HF455">
        <v>0</v>
      </c>
      <c r="HG455">
        <v>0</v>
      </c>
      <c r="HH455">
        <v>0</v>
      </c>
      <c r="HI455">
        <v>0</v>
      </c>
      <c r="HJ455">
        <v>0</v>
      </c>
      <c r="HK455">
        <v>0</v>
      </c>
      <c r="HL455">
        <v>0</v>
      </c>
      <c r="HM455">
        <v>0</v>
      </c>
      <c r="HN455">
        <v>0</v>
      </c>
      <c r="HO455">
        <v>0</v>
      </c>
      <c r="HP455">
        <v>0</v>
      </c>
      <c r="HQ455">
        <v>0</v>
      </c>
      <c r="HR455">
        <v>0</v>
      </c>
      <c r="HS455">
        <v>0</v>
      </c>
      <c r="HT455">
        <v>0</v>
      </c>
      <c r="HU455">
        <v>0</v>
      </c>
      <c r="HV455">
        <v>0</v>
      </c>
      <c r="HW455">
        <v>0</v>
      </c>
      <c r="HX455">
        <v>0</v>
      </c>
      <c r="HY455">
        <v>0</v>
      </c>
      <c r="HZ455">
        <v>0</v>
      </c>
      <c r="IA455">
        <v>0</v>
      </c>
      <c r="IB455">
        <v>0</v>
      </c>
      <c r="IC455">
        <v>0</v>
      </c>
      <c r="ID455">
        <v>0</v>
      </c>
      <c r="IE455">
        <v>0</v>
      </c>
      <c r="IF455">
        <v>0</v>
      </c>
      <c r="IG455">
        <v>0</v>
      </c>
      <c r="IH455">
        <v>0</v>
      </c>
      <c r="II455">
        <v>0</v>
      </c>
      <c r="IJ455">
        <v>0</v>
      </c>
      <c r="IK455">
        <v>0</v>
      </c>
    </row>
    <row r="456" spans="13:245" hidden="1">
      <c r="M456" s="340" t="s">
        <v>632</v>
      </c>
      <c r="N456" t="s">
        <v>1023</v>
      </c>
      <c r="O456">
        <v>1</v>
      </c>
      <c r="P456">
        <v>29</v>
      </c>
      <c r="Q456" s="183" t="str">
        <f t="shared" si="21"/>
        <v>SDH100129</v>
      </c>
      <c r="R456">
        <v>235</v>
      </c>
      <c r="S456">
        <v>657</v>
      </c>
      <c r="T456">
        <v>1089</v>
      </c>
      <c r="U456">
        <v>1532</v>
      </c>
      <c r="V456">
        <v>1985</v>
      </c>
      <c r="W456">
        <v>2451</v>
      </c>
      <c r="X456">
        <v>2930</v>
      </c>
      <c r="Y456">
        <v>3423</v>
      </c>
      <c r="Z456">
        <v>3930</v>
      </c>
      <c r="AA456">
        <v>5938</v>
      </c>
      <c r="AB456">
        <v>6097</v>
      </c>
      <c r="AC456">
        <v>6264</v>
      </c>
      <c r="AD456">
        <v>6441</v>
      </c>
      <c r="AE456">
        <v>6628</v>
      </c>
      <c r="AF456">
        <v>6826</v>
      </c>
      <c r="AG456">
        <v>7039</v>
      </c>
      <c r="AH456">
        <v>7269</v>
      </c>
      <c r="AI456">
        <v>7517</v>
      </c>
      <c r="AJ456">
        <v>7784</v>
      </c>
      <c r="AK456">
        <v>8074</v>
      </c>
      <c r="AL456">
        <v>8390</v>
      </c>
      <c r="AM456">
        <v>8740</v>
      </c>
      <c r="AN456">
        <v>9123</v>
      </c>
      <c r="AO456">
        <v>9542</v>
      </c>
      <c r="AP456">
        <v>0</v>
      </c>
      <c r="AQ456">
        <v>0</v>
      </c>
      <c r="AR456">
        <v>0</v>
      </c>
      <c r="AS456">
        <v>0</v>
      </c>
      <c r="AT456">
        <v>0</v>
      </c>
      <c r="AU456">
        <v>0</v>
      </c>
      <c r="AV456">
        <v>0</v>
      </c>
      <c r="AW456">
        <v>0</v>
      </c>
      <c r="AX456">
        <v>0</v>
      </c>
      <c r="AY456">
        <v>0</v>
      </c>
      <c r="AZ456">
        <v>0</v>
      </c>
      <c r="BA456">
        <v>0</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c r="BV456">
        <v>0</v>
      </c>
      <c r="BW456">
        <v>0</v>
      </c>
      <c r="BX456">
        <v>0</v>
      </c>
      <c r="BY456">
        <v>0</v>
      </c>
      <c r="BZ456">
        <v>0</v>
      </c>
      <c r="CA456">
        <v>0</v>
      </c>
      <c r="CB456">
        <v>0</v>
      </c>
      <c r="CC456">
        <v>0</v>
      </c>
      <c r="CD456">
        <v>0</v>
      </c>
      <c r="CE456">
        <v>0</v>
      </c>
      <c r="CF456">
        <v>0</v>
      </c>
      <c r="CG456">
        <v>0</v>
      </c>
      <c r="CH456">
        <v>0</v>
      </c>
      <c r="CI456">
        <v>0</v>
      </c>
      <c r="CJ456">
        <v>0</v>
      </c>
      <c r="CK456">
        <v>0</v>
      </c>
      <c r="CL456">
        <v>0</v>
      </c>
      <c r="CM456">
        <v>0</v>
      </c>
      <c r="CN456">
        <v>0</v>
      </c>
      <c r="CO456">
        <v>0</v>
      </c>
      <c r="CP456">
        <v>0</v>
      </c>
      <c r="CQ456">
        <v>0</v>
      </c>
      <c r="CR456">
        <v>0</v>
      </c>
      <c r="CS456">
        <v>0</v>
      </c>
      <c r="CT456">
        <v>0</v>
      </c>
      <c r="CU456">
        <v>0</v>
      </c>
      <c r="CV456">
        <v>0</v>
      </c>
      <c r="CW456">
        <v>0</v>
      </c>
      <c r="CX456">
        <v>0</v>
      </c>
      <c r="CY456">
        <v>0</v>
      </c>
      <c r="CZ456">
        <v>0</v>
      </c>
      <c r="DA456">
        <v>0</v>
      </c>
      <c r="DB456">
        <v>0</v>
      </c>
      <c r="DC456">
        <v>0</v>
      </c>
      <c r="DD456">
        <v>0</v>
      </c>
      <c r="DE456">
        <v>0</v>
      </c>
      <c r="DF456">
        <v>0</v>
      </c>
      <c r="DG456">
        <v>0</v>
      </c>
      <c r="DH456">
        <v>0</v>
      </c>
      <c r="DI456">
        <v>0</v>
      </c>
      <c r="DJ456">
        <v>0</v>
      </c>
      <c r="DK456">
        <v>0</v>
      </c>
      <c r="DL456">
        <v>0</v>
      </c>
      <c r="DM456">
        <v>0</v>
      </c>
      <c r="DN456">
        <v>0</v>
      </c>
      <c r="DO456">
        <v>0</v>
      </c>
      <c r="DP456">
        <v>0</v>
      </c>
      <c r="DQ456">
        <v>0</v>
      </c>
      <c r="DR456">
        <v>0</v>
      </c>
      <c r="DS456">
        <v>0</v>
      </c>
      <c r="DT456">
        <v>0</v>
      </c>
      <c r="DU456">
        <v>0</v>
      </c>
      <c r="DV456">
        <v>0</v>
      </c>
      <c r="DW456">
        <v>0</v>
      </c>
      <c r="DX456">
        <v>0</v>
      </c>
      <c r="DZ456" s="340" t="s">
        <v>632</v>
      </c>
      <c r="EA456" t="s">
        <v>1023</v>
      </c>
      <c r="EB456">
        <v>1</v>
      </c>
      <c r="EC456">
        <v>29</v>
      </c>
      <c r="ED456" s="183" t="str">
        <f t="shared" si="22"/>
        <v>SDH100129</v>
      </c>
      <c r="EE456">
        <v>383</v>
      </c>
      <c r="EF456">
        <v>1229</v>
      </c>
      <c r="EG456">
        <v>2087</v>
      </c>
      <c r="EH456">
        <v>2921</v>
      </c>
      <c r="EI456">
        <v>3743</v>
      </c>
      <c r="EJ456">
        <v>4548</v>
      </c>
      <c r="EK456">
        <v>5347</v>
      </c>
      <c r="EL456">
        <v>6141</v>
      </c>
      <c r="EM456">
        <v>6925</v>
      </c>
      <c r="EN456">
        <v>0</v>
      </c>
      <c r="EO456">
        <v>0</v>
      </c>
      <c r="EP456">
        <v>0</v>
      </c>
      <c r="EQ456">
        <v>0</v>
      </c>
      <c r="ER456">
        <v>0</v>
      </c>
      <c r="ES456">
        <v>0</v>
      </c>
      <c r="ET456">
        <v>0</v>
      </c>
      <c r="EU456">
        <v>0</v>
      </c>
      <c r="EV456">
        <v>0</v>
      </c>
      <c r="EW456">
        <v>0</v>
      </c>
      <c r="EX456">
        <v>0</v>
      </c>
      <c r="EY456">
        <v>0</v>
      </c>
      <c r="EZ456">
        <v>0</v>
      </c>
      <c r="FA456">
        <v>0</v>
      </c>
      <c r="FB456">
        <v>0</v>
      </c>
      <c r="FC456">
        <v>0</v>
      </c>
      <c r="FD456">
        <v>0</v>
      </c>
      <c r="FE456">
        <v>0</v>
      </c>
      <c r="FF456">
        <v>0</v>
      </c>
      <c r="FG456">
        <v>0</v>
      </c>
      <c r="FH456">
        <v>0</v>
      </c>
      <c r="FI456">
        <v>0</v>
      </c>
      <c r="FJ456">
        <v>0</v>
      </c>
      <c r="FK456">
        <v>0</v>
      </c>
      <c r="FL456">
        <v>0</v>
      </c>
      <c r="FM456">
        <v>0</v>
      </c>
      <c r="FN456">
        <v>0</v>
      </c>
      <c r="FO456">
        <v>0</v>
      </c>
      <c r="FP456">
        <v>0</v>
      </c>
      <c r="FQ456">
        <v>0</v>
      </c>
      <c r="FR456">
        <v>0</v>
      </c>
      <c r="FS456">
        <v>0</v>
      </c>
      <c r="FT456">
        <v>0</v>
      </c>
      <c r="FU456">
        <v>0</v>
      </c>
      <c r="FV456">
        <v>0</v>
      </c>
      <c r="FW456">
        <v>0</v>
      </c>
      <c r="FX456">
        <v>0</v>
      </c>
      <c r="FY456">
        <v>0</v>
      </c>
      <c r="FZ456">
        <v>0</v>
      </c>
      <c r="GA456">
        <v>0</v>
      </c>
      <c r="GB456">
        <v>0</v>
      </c>
      <c r="GC456">
        <v>0</v>
      </c>
      <c r="GD456">
        <v>0</v>
      </c>
      <c r="GE456">
        <v>0</v>
      </c>
      <c r="GF456">
        <v>0</v>
      </c>
      <c r="GG456">
        <v>0</v>
      </c>
      <c r="GH456">
        <v>0</v>
      </c>
      <c r="GI456">
        <v>0</v>
      </c>
      <c r="GJ456">
        <v>0</v>
      </c>
      <c r="GK456">
        <v>0</v>
      </c>
      <c r="GL456">
        <v>0</v>
      </c>
      <c r="GM456">
        <v>0</v>
      </c>
      <c r="GN456">
        <v>0</v>
      </c>
      <c r="GO456">
        <v>0</v>
      </c>
      <c r="GP456">
        <v>0</v>
      </c>
      <c r="GQ456">
        <v>0</v>
      </c>
      <c r="GR456">
        <v>0</v>
      </c>
      <c r="GS456">
        <v>0</v>
      </c>
      <c r="GT456">
        <v>0</v>
      </c>
      <c r="GU456">
        <v>0</v>
      </c>
      <c r="GV456">
        <v>0</v>
      </c>
      <c r="GW456">
        <v>0</v>
      </c>
      <c r="GX456">
        <v>0</v>
      </c>
      <c r="GY456">
        <v>0</v>
      </c>
      <c r="GZ456">
        <v>0</v>
      </c>
      <c r="HA456">
        <v>0</v>
      </c>
      <c r="HB456">
        <v>0</v>
      </c>
      <c r="HC456">
        <v>0</v>
      </c>
      <c r="HD456">
        <v>0</v>
      </c>
      <c r="HE456">
        <v>0</v>
      </c>
      <c r="HF456">
        <v>0</v>
      </c>
      <c r="HG456">
        <v>0</v>
      </c>
      <c r="HH456">
        <v>0</v>
      </c>
      <c r="HI456">
        <v>0</v>
      </c>
      <c r="HJ456">
        <v>0</v>
      </c>
      <c r="HK456">
        <v>0</v>
      </c>
      <c r="HL456">
        <v>0</v>
      </c>
      <c r="HM456">
        <v>0</v>
      </c>
      <c r="HN456">
        <v>0</v>
      </c>
      <c r="HO456">
        <v>0</v>
      </c>
      <c r="HP456">
        <v>0</v>
      </c>
      <c r="HQ456">
        <v>0</v>
      </c>
      <c r="HR456">
        <v>0</v>
      </c>
      <c r="HS456">
        <v>0</v>
      </c>
      <c r="HT456">
        <v>0</v>
      </c>
      <c r="HU456">
        <v>0</v>
      </c>
      <c r="HV456">
        <v>0</v>
      </c>
      <c r="HW456">
        <v>0</v>
      </c>
      <c r="HX456">
        <v>0</v>
      </c>
      <c r="HY456">
        <v>0</v>
      </c>
      <c r="HZ456">
        <v>0</v>
      </c>
      <c r="IA456">
        <v>0</v>
      </c>
      <c r="IB456">
        <v>0</v>
      </c>
      <c r="IC456">
        <v>0</v>
      </c>
      <c r="ID456">
        <v>0</v>
      </c>
      <c r="IE456">
        <v>0</v>
      </c>
      <c r="IF456">
        <v>0</v>
      </c>
      <c r="IG456">
        <v>0</v>
      </c>
      <c r="IH456">
        <v>0</v>
      </c>
      <c r="II456">
        <v>0</v>
      </c>
      <c r="IJ456">
        <v>0</v>
      </c>
      <c r="IK456">
        <v>0</v>
      </c>
    </row>
    <row r="457" spans="13:245" hidden="1">
      <c r="M457" s="340" t="s">
        <v>632</v>
      </c>
      <c r="N457" t="s">
        <v>1023</v>
      </c>
      <c r="O457">
        <v>1</v>
      </c>
      <c r="P457">
        <v>30</v>
      </c>
      <c r="Q457" s="183" t="str">
        <f t="shared" si="21"/>
        <v>SDH100130</v>
      </c>
      <c r="R457">
        <v>224</v>
      </c>
      <c r="S457">
        <v>638</v>
      </c>
      <c r="T457">
        <v>1062</v>
      </c>
      <c r="U457">
        <v>1496</v>
      </c>
      <c r="V457">
        <v>1942</v>
      </c>
      <c r="W457">
        <v>2401</v>
      </c>
      <c r="X457">
        <v>2872</v>
      </c>
      <c r="Y457">
        <v>3356</v>
      </c>
      <c r="Z457">
        <v>3856</v>
      </c>
      <c r="AA457">
        <v>5829</v>
      </c>
      <c r="AB457">
        <v>5988</v>
      </c>
      <c r="AC457">
        <v>6156</v>
      </c>
      <c r="AD457">
        <v>6334</v>
      </c>
      <c r="AE457">
        <v>6522</v>
      </c>
      <c r="AF457">
        <v>6723</v>
      </c>
      <c r="AG457">
        <v>6942</v>
      </c>
      <c r="AH457">
        <v>7177</v>
      </c>
      <c r="AI457">
        <v>7429</v>
      </c>
      <c r="AJ457">
        <v>7703</v>
      </c>
      <c r="AK457">
        <v>8001</v>
      </c>
      <c r="AL457">
        <v>8332</v>
      </c>
      <c r="AM457">
        <v>8693</v>
      </c>
      <c r="AN457">
        <v>9088</v>
      </c>
      <c r="AO457">
        <v>9521</v>
      </c>
      <c r="AP457">
        <v>0</v>
      </c>
      <c r="AQ457">
        <v>0</v>
      </c>
      <c r="AR457">
        <v>0</v>
      </c>
      <c r="AS457">
        <v>0</v>
      </c>
      <c r="AT457">
        <v>0</v>
      </c>
      <c r="AU457">
        <v>0</v>
      </c>
      <c r="AV457">
        <v>0</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c r="BV457">
        <v>0</v>
      </c>
      <c r="BW457">
        <v>0</v>
      </c>
      <c r="BX457">
        <v>0</v>
      </c>
      <c r="BY457">
        <v>0</v>
      </c>
      <c r="BZ457">
        <v>0</v>
      </c>
      <c r="CA457">
        <v>0</v>
      </c>
      <c r="CB457">
        <v>0</v>
      </c>
      <c r="CC457">
        <v>0</v>
      </c>
      <c r="CD457">
        <v>0</v>
      </c>
      <c r="CE457">
        <v>0</v>
      </c>
      <c r="CF457">
        <v>0</v>
      </c>
      <c r="CG457">
        <v>0</v>
      </c>
      <c r="CH457">
        <v>0</v>
      </c>
      <c r="CI457">
        <v>0</v>
      </c>
      <c r="CJ457">
        <v>0</v>
      </c>
      <c r="CK457">
        <v>0</v>
      </c>
      <c r="CL457">
        <v>0</v>
      </c>
      <c r="CM457">
        <v>0</v>
      </c>
      <c r="CN457">
        <v>0</v>
      </c>
      <c r="CO457">
        <v>0</v>
      </c>
      <c r="CP457">
        <v>0</v>
      </c>
      <c r="CQ457">
        <v>0</v>
      </c>
      <c r="CR457">
        <v>0</v>
      </c>
      <c r="CS457">
        <v>0</v>
      </c>
      <c r="CT457">
        <v>0</v>
      </c>
      <c r="CU457">
        <v>0</v>
      </c>
      <c r="CV457">
        <v>0</v>
      </c>
      <c r="CW457">
        <v>0</v>
      </c>
      <c r="CX457">
        <v>0</v>
      </c>
      <c r="CY457">
        <v>0</v>
      </c>
      <c r="CZ457">
        <v>0</v>
      </c>
      <c r="DA457">
        <v>0</v>
      </c>
      <c r="DB457">
        <v>0</v>
      </c>
      <c r="DC457">
        <v>0</v>
      </c>
      <c r="DD457">
        <v>0</v>
      </c>
      <c r="DE457">
        <v>0</v>
      </c>
      <c r="DF457">
        <v>0</v>
      </c>
      <c r="DG457">
        <v>0</v>
      </c>
      <c r="DH457">
        <v>0</v>
      </c>
      <c r="DI457">
        <v>0</v>
      </c>
      <c r="DJ457">
        <v>0</v>
      </c>
      <c r="DK457">
        <v>0</v>
      </c>
      <c r="DL457">
        <v>0</v>
      </c>
      <c r="DM457">
        <v>0</v>
      </c>
      <c r="DN457">
        <v>0</v>
      </c>
      <c r="DO457">
        <v>0</v>
      </c>
      <c r="DP457">
        <v>0</v>
      </c>
      <c r="DQ457">
        <v>0</v>
      </c>
      <c r="DR457">
        <v>0</v>
      </c>
      <c r="DS457">
        <v>0</v>
      </c>
      <c r="DT457">
        <v>0</v>
      </c>
      <c r="DU457">
        <v>0</v>
      </c>
      <c r="DV457">
        <v>0</v>
      </c>
      <c r="DW457">
        <v>0</v>
      </c>
      <c r="DX457">
        <v>0</v>
      </c>
      <c r="DZ457" s="340" t="s">
        <v>632</v>
      </c>
      <c r="EA457" t="s">
        <v>1023</v>
      </c>
      <c r="EB457">
        <v>1</v>
      </c>
      <c r="EC457">
        <v>30</v>
      </c>
      <c r="ED457" s="183" t="str">
        <f t="shared" si="22"/>
        <v>SDH100130</v>
      </c>
      <c r="EE457">
        <v>365</v>
      </c>
      <c r="EF457">
        <v>1186</v>
      </c>
      <c r="EG457">
        <v>2028</v>
      </c>
      <c r="EH457">
        <v>2845</v>
      </c>
      <c r="EI457">
        <v>3650</v>
      </c>
      <c r="EJ457">
        <v>4442</v>
      </c>
      <c r="EK457">
        <v>5224</v>
      </c>
      <c r="EL457">
        <v>6003</v>
      </c>
      <c r="EM457">
        <v>6776</v>
      </c>
      <c r="EN457">
        <v>0</v>
      </c>
      <c r="EO457">
        <v>0</v>
      </c>
      <c r="EP457">
        <v>0</v>
      </c>
      <c r="EQ457">
        <v>0</v>
      </c>
      <c r="ER457">
        <v>0</v>
      </c>
      <c r="ES457">
        <v>0</v>
      </c>
      <c r="ET457">
        <v>0</v>
      </c>
      <c r="EU457">
        <v>0</v>
      </c>
      <c r="EV457">
        <v>0</v>
      </c>
      <c r="EW457">
        <v>0</v>
      </c>
      <c r="EX457">
        <v>0</v>
      </c>
      <c r="EY457">
        <v>0</v>
      </c>
      <c r="EZ457">
        <v>0</v>
      </c>
      <c r="FA457">
        <v>0</v>
      </c>
      <c r="FB457">
        <v>0</v>
      </c>
      <c r="FC457">
        <v>0</v>
      </c>
      <c r="FD457">
        <v>0</v>
      </c>
      <c r="FE457">
        <v>0</v>
      </c>
      <c r="FF457">
        <v>0</v>
      </c>
      <c r="FG457">
        <v>0</v>
      </c>
      <c r="FH457">
        <v>0</v>
      </c>
      <c r="FI457">
        <v>0</v>
      </c>
      <c r="FJ457">
        <v>0</v>
      </c>
      <c r="FK457">
        <v>0</v>
      </c>
      <c r="FL457">
        <v>0</v>
      </c>
      <c r="FM457">
        <v>0</v>
      </c>
      <c r="FN457">
        <v>0</v>
      </c>
      <c r="FO457">
        <v>0</v>
      </c>
      <c r="FP457">
        <v>0</v>
      </c>
      <c r="FQ457">
        <v>0</v>
      </c>
      <c r="FR457">
        <v>0</v>
      </c>
      <c r="FS457">
        <v>0</v>
      </c>
      <c r="FT457">
        <v>0</v>
      </c>
      <c r="FU457">
        <v>0</v>
      </c>
      <c r="FV457">
        <v>0</v>
      </c>
      <c r="FW457">
        <v>0</v>
      </c>
      <c r="FX457">
        <v>0</v>
      </c>
      <c r="FY457">
        <v>0</v>
      </c>
      <c r="FZ457">
        <v>0</v>
      </c>
      <c r="GA457">
        <v>0</v>
      </c>
      <c r="GB457">
        <v>0</v>
      </c>
      <c r="GC457">
        <v>0</v>
      </c>
      <c r="GD457">
        <v>0</v>
      </c>
      <c r="GE457">
        <v>0</v>
      </c>
      <c r="GF457">
        <v>0</v>
      </c>
      <c r="GG457">
        <v>0</v>
      </c>
      <c r="GH457">
        <v>0</v>
      </c>
      <c r="GI457">
        <v>0</v>
      </c>
      <c r="GJ457">
        <v>0</v>
      </c>
      <c r="GK457">
        <v>0</v>
      </c>
      <c r="GL457">
        <v>0</v>
      </c>
      <c r="GM457">
        <v>0</v>
      </c>
      <c r="GN457">
        <v>0</v>
      </c>
      <c r="GO457">
        <v>0</v>
      </c>
      <c r="GP457">
        <v>0</v>
      </c>
      <c r="GQ457">
        <v>0</v>
      </c>
      <c r="GR457">
        <v>0</v>
      </c>
      <c r="GS457">
        <v>0</v>
      </c>
      <c r="GT457">
        <v>0</v>
      </c>
      <c r="GU457">
        <v>0</v>
      </c>
      <c r="GV457">
        <v>0</v>
      </c>
      <c r="GW457">
        <v>0</v>
      </c>
      <c r="GX457">
        <v>0</v>
      </c>
      <c r="GY457">
        <v>0</v>
      </c>
      <c r="GZ457">
        <v>0</v>
      </c>
      <c r="HA457">
        <v>0</v>
      </c>
      <c r="HB457">
        <v>0</v>
      </c>
      <c r="HC457">
        <v>0</v>
      </c>
      <c r="HD457">
        <v>0</v>
      </c>
      <c r="HE457">
        <v>0</v>
      </c>
      <c r="HF457">
        <v>0</v>
      </c>
      <c r="HG457">
        <v>0</v>
      </c>
      <c r="HH457">
        <v>0</v>
      </c>
      <c r="HI457">
        <v>0</v>
      </c>
      <c r="HJ457">
        <v>0</v>
      </c>
      <c r="HK457">
        <v>0</v>
      </c>
      <c r="HL457">
        <v>0</v>
      </c>
      <c r="HM457">
        <v>0</v>
      </c>
      <c r="HN457">
        <v>0</v>
      </c>
      <c r="HO457">
        <v>0</v>
      </c>
      <c r="HP457">
        <v>0</v>
      </c>
      <c r="HQ457">
        <v>0</v>
      </c>
      <c r="HR457">
        <v>0</v>
      </c>
      <c r="HS457">
        <v>0</v>
      </c>
      <c r="HT457">
        <v>0</v>
      </c>
      <c r="HU457">
        <v>0</v>
      </c>
      <c r="HV457">
        <v>0</v>
      </c>
      <c r="HW457">
        <v>0</v>
      </c>
      <c r="HX457">
        <v>0</v>
      </c>
      <c r="HY457">
        <v>0</v>
      </c>
      <c r="HZ457">
        <v>0</v>
      </c>
      <c r="IA457">
        <v>0</v>
      </c>
      <c r="IB457">
        <v>0</v>
      </c>
      <c r="IC457">
        <v>0</v>
      </c>
      <c r="ID457">
        <v>0</v>
      </c>
      <c r="IE457">
        <v>0</v>
      </c>
      <c r="IF457">
        <v>0</v>
      </c>
      <c r="IG457">
        <v>0</v>
      </c>
      <c r="IH457">
        <v>0</v>
      </c>
      <c r="II457">
        <v>0</v>
      </c>
      <c r="IJ457">
        <v>0</v>
      </c>
      <c r="IK457">
        <v>0</v>
      </c>
    </row>
    <row r="458" spans="13:245" hidden="1">
      <c r="M458" s="340" t="s">
        <v>632</v>
      </c>
      <c r="N458" t="s">
        <v>1023</v>
      </c>
      <c r="O458">
        <v>1</v>
      </c>
      <c r="P458">
        <v>31</v>
      </c>
      <c r="Q458" s="183" t="str">
        <f t="shared" si="21"/>
        <v>SDH100131</v>
      </c>
      <c r="R458">
        <v>212</v>
      </c>
      <c r="S458">
        <v>617</v>
      </c>
      <c r="T458">
        <v>1033</v>
      </c>
      <c r="U458">
        <v>1459</v>
      </c>
      <c r="V458">
        <v>1896</v>
      </c>
      <c r="W458">
        <v>2346</v>
      </c>
      <c r="X458">
        <v>2808</v>
      </c>
      <c r="Y458">
        <v>3284</v>
      </c>
      <c r="Z458">
        <v>3776</v>
      </c>
      <c r="AA458">
        <v>5711</v>
      </c>
      <c r="AB458">
        <v>5871</v>
      </c>
      <c r="AC458">
        <v>6038</v>
      </c>
      <c r="AD458">
        <v>6217</v>
      </c>
      <c r="AE458">
        <v>6407</v>
      </c>
      <c r="AF458">
        <v>6613</v>
      </c>
      <c r="AG458">
        <v>6835</v>
      </c>
      <c r="AH458">
        <v>7074</v>
      </c>
      <c r="AI458">
        <v>7332</v>
      </c>
      <c r="AJ458">
        <v>7613</v>
      </c>
      <c r="AK458">
        <v>7925</v>
      </c>
      <c r="AL458">
        <v>8265</v>
      </c>
      <c r="AM458">
        <v>8636</v>
      </c>
      <c r="AN458">
        <v>9043</v>
      </c>
      <c r="AO458">
        <v>9494</v>
      </c>
      <c r="AP458">
        <v>0</v>
      </c>
      <c r="AQ458">
        <v>0</v>
      </c>
      <c r="AR458">
        <v>0</v>
      </c>
      <c r="AS458">
        <v>0</v>
      </c>
      <c r="AT458">
        <v>0</v>
      </c>
      <c r="AU458">
        <v>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BX458">
        <v>0</v>
      </c>
      <c r="BY458">
        <v>0</v>
      </c>
      <c r="BZ458">
        <v>0</v>
      </c>
      <c r="CA458">
        <v>0</v>
      </c>
      <c r="CB458">
        <v>0</v>
      </c>
      <c r="CC458">
        <v>0</v>
      </c>
      <c r="CD458">
        <v>0</v>
      </c>
      <c r="CE458">
        <v>0</v>
      </c>
      <c r="CF458">
        <v>0</v>
      </c>
      <c r="CG458">
        <v>0</v>
      </c>
      <c r="CH458">
        <v>0</v>
      </c>
      <c r="CI458">
        <v>0</v>
      </c>
      <c r="CJ458">
        <v>0</v>
      </c>
      <c r="CK458">
        <v>0</v>
      </c>
      <c r="CL458">
        <v>0</v>
      </c>
      <c r="CM458">
        <v>0</v>
      </c>
      <c r="CN458">
        <v>0</v>
      </c>
      <c r="CO458">
        <v>0</v>
      </c>
      <c r="CP458">
        <v>0</v>
      </c>
      <c r="CQ458">
        <v>0</v>
      </c>
      <c r="CR458">
        <v>0</v>
      </c>
      <c r="CS458">
        <v>0</v>
      </c>
      <c r="CT458">
        <v>0</v>
      </c>
      <c r="CU458">
        <v>0</v>
      </c>
      <c r="CV458">
        <v>0</v>
      </c>
      <c r="CW458">
        <v>0</v>
      </c>
      <c r="CX458">
        <v>0</v>
      </c>
      <c r="CY458">
        <v>0</v>
      </c>
      <c r="CZ458">
        <v>0</v>
      </c>
      <c r="DA458">
        <v>0</v>
      </c>
      <c r="DB458">
        <v>0</v>
      </c>
      <c r="DC458">
        <v>0</v>
      </c>
      <c r="DD458">
        <v>0</v>
      </c>
      <c r="DE458">
        <v>0</v>
      </c>
      <c r="DF458">
        <v>0</v>
      </c>
      <c r="DG458">
        <v>0</v>
      </c>
      <c r="DH458">
        <v>0</v>
      </c>
      <c r="DI458">
        <v>0</v>
      </c>
      <c r="DJ458">
        <v>0</v>
      </c>
      <c r="DK458">
        <v>0</v>
      </c>
      <c r="DL458">
        <v>0</v>
      </c>
      <c r="DM458">
        <v>0</v>
      </c>
      <c r="DN458">
        <v>0</v>
      </c>
      <c r="DO458">
        <v>0</v>
      </c>
      <c r="DP458">
        <v>0</v>
      </c>
      <c r="DQ458">
        <v>0</v>
      </c>
      <c r="DR458">
        <v>0</v>
      </c>
      <c r="DS458">
        <v>0</v>
      </c>
      <c r="DT458">
        <v>0</v>
      </c>
      <c r="DU458">
        <v>0</v>
      </c>
      <c r="DV458">
        <v>0</v>
      </c>
      <c r="DW458">
        <v>0</v>
      </c>
      <c r="DX458">
        <v>0</v>
      </c>
      <c r="DZ458" s="340" t="s">
        <v>632</v>
      </c>
      <c r="EA458" t="s">
        <v>1023</v>
      </c>
      <c r="EB458">
        <v>1</v>
      </c>
      <c r="EC458">
        <v>31</v>
      </c>
      <c r="ED458" s="183" t="str">
        <f t="shared" si="22"/>
        <v>SDH100131</v>
      </c>
      <c r="EE458">
        <v>345</v>
      </c>
      <c r="EF458">
        <v>1142</v>
      </c>
      <c r="EG458">
        <v>1964</v>
      </c>
      <c r="EH458">
        <v>2764</v>
      </c>
      <c r="EI458">
        <v>3552</v>
      </c>
      <c r="EJ458">
        <v>4326</v>
      </c>
      <c r="EK458">
        <v>5092</v>
      </c>
      <c r="EL458">
        <v>5855</v>
      </c>
      <c r="EM458">
        <v>6614</v>
      </c>
      <c r="EN458">
        <v>0</v>
      </c>
      <c r="EO458">
        <v>0</v>
      </c>
      <c r="EP458">
        <v>0</v>
      </c>
      <c r="EQ458">
        <v>0</v>
      </c>
      <c r="ER458">
        <v>0</v>
      </c>
      <c r="ES458">
        <v>0</v>
      </c>
      <c r="ET458">
        <v>0</v>
      </c>
      <c r="EU458">
        <v>0</v>
      </c>
      <c r="EV458">
        <v>0</v>
      </c>
      <c r="EW458">
        <v>0</v>
      </c>
      <c r="EX458">
        <v>0</v>
      </c>
      <c r="EY458">
        <v>0</v>
      </c>
      <c r="EZ458">
        <v>0</v>
      </c>
      <c r="FA458">
        <v>0</v>
      </c>
      <c r="FB458">
        <v>0</v>
      </c>
      <c r="FC458">
        <v>0</v>
      </c>
      <c r="FD458">
        <v>0</v>
      </c>
      <c r="FE458">
        <v>0</v>
      </c>
      <c r="FF458">
        <v>0</v>
      </c>
      <c r="FG458">
        <v>0</v>
      </c>
      <c r="FH458">
        <v>0</v>
      </c>
      <c r="FI458">
        <v>0</v>
      </c>
      <c r="FJ458">
        <v>0</v>
      </c>
      <c r="FK458">
        <v>0</v>
      </c>
      <c r="FL458">
        <v>0</v>
      </c>
      <c r="FM458">
        <v>0</v>
      </c>
      <c r="FN458">
        <v>0</v>
      </c>
      <c r="FO458">
        <v>0</v>
      </c>
      <c r="FP458">
        <v>0</v>
      </c>
      <c r="FQ458">
        <v>0</v>
      </c>
      <c r="FR458">
        <v>0</v>
      </c>
      <c r="FS458">
        <v>0</v>
      </c>
      <c r="FT458">
        <v>0</v>
      </c>
      <c r="FU458">
        <v>0</v>
      </c>
      <c r="FV458">
        <v>0</v>
      </c>
      <c r="FW458">
        <v>0</v>
      </c>
      <c r="FX458">
        <v>0</v>
      </c>
      <c r="FY458">
        <v>0</v>
      </c>
      <c r="FZ458">
        <v>0</v>
      </c>
      <c r="GA458">
        <v>0</v>
      </c>
      <c r="GB458">
        <v>0</v>
      </c>
      <c r="GC458">
        <v>0</v>
      </c>
      <c r="GD458">
        <v>0</v>
      </c>
      <c r="GE458">
        <v>0</v>
      </c>
      <c r="GF458">
        <v>0</v>
      </c>
      <c r="GG458">
        <v>0</v>
      </c>
      <c r="GH458">
        <v>0</v>
      </c>
      <c r="GI458">
        <v>0</v>
      </c>
      <c r="GJ458">
        <v>0</v>
      </c>
      <c r="GK458">
        <v>0</v>
      </c>
      <c r="GL458">
        <v>0</v>
      </c>
      <c r="GM458">
        <v>0</v>
      </c>
      <c r="GN458">
        <v>0</v>
      </c>
      <c r="GO458">
        <v>0</v>
      </c>
      <c r="GP458">
        <v>0</v>
      </c>
      <c r="GQ458">
        <v>0</v>
      </c>
      <c r="GR458">
        <v>0</v>
      </c>
      <c r="GS458">
        <v>0</v>
      </c>
      <c r="GT458">
        <v>0</v>
      </c>
      <c r="GU458">
        <v>0</v>
      </c>
      <c r="GV458">
        <v>0</v>
      </c>
      <c r="GW458">
        <v>0</v>
      </c>
      <c r="GX458">
        <v>0</v>
      </c>
      <c r="GY458">
        <v>0</v>
      </c>
      <c r="GZ458">
        <v>0</v>
      </c>
      <c r="HA458">
        <v>0</v>
      </c>
      <c r="HB458">
        <v>0</v>
      </c>
      <c r="HC458">
        <v>0</v>
      </c>
      <c r="HD458">
        <v>0</v>
      </c>
      <c r="HE458">
        <v>0</v>
      </c>
      <c r="HF458">
        <v>0</v>
      </c>
      <c r="HG458">
        <v>0</v>
      </c>
      <c r="HH458">
        <v>0</v>
      </c>
      <c r="HI458">
        <v>0</v>
      </c>
      <c r="HJ458">
        <v>0</v>
      </c>
      <c r="HK458">
        <v>0</v>
      </c>
      <c r="HL458">
        <v>0</v>
      </c>
      <c r="HM458">
        <v>0</v>
      </c>
      <c r="HN458">
        <v>0</v>
      </c>
      <c r="HO458">
        <v>0</v>
      </c>
      <c r="HP458">
        <v>0</v>
      </c>
      <c r="HQ458">
        <v>0</v>
      </c>
      <c r="HR458">
        <v>0</v>
      </c>
      <c r="HS458">
        <v>0</v>
      </c>
      <c r="HT458">
        <v>0</v>
      </c>
      <c r="HU458">
        <v>0</v>
      </c>
      <c r="HV458">
        <v>0</v>
      </c>
      <c r="HW458">
        <v>0</v>
      </c>
      <c r="HX458">
        <v>0</v>
      </c>
      <c r="HY458">
        <v>0</v>
      </c>
      <c r="HZ458">
        <v>0</v>
      </c>
      <c r="IA458">
        <v>0</v>
      </c>
      <c r="IB458">
        <v>0</v>
      </c>
      <c r="IC458">
        <v>0</v>
      </c>
      <c r="ID458">
        <v>0</v>
      </c>
      <c r="IE458">
        <v>0</v>
      </c>
      <c r="IF458">
        <v>0</v>
      </c>
      <c r="IG458">
        <v>0</v>
      </c>
      <c r="IH458">
        <v>0</v>
      </c>
      <c r="II458">
        <v>0</v>
      </c>
      <c r="IJ458">
        <v>0</v>
      </c>
      <c r="IK458">
        <v>0</v>
      </c>
    </row>
    <row r="459" spans="13:245" hidden="1">
      <c r="M459" s="340" t="s">
        <v>632</v>
      </c>
      <c r="N459" t="s">
        <v>1023</v>
      </c>
      <c r="O459">
        <v>1</v>
      </c>
      <c r="P459">
        <v>32</v>
      </c>
      <c r="Q459" s="183" t="str">
        <f t="shared" si="21"/>
        <v>SDH100132</v>
      </c>
      <c r="R459">
        <v>200</v>
      </c>
      <c r="S459">
        <v>596</v>
      </c>
      <c r="T459">
        <v>1003</v>
      </c>
      <c r="U459">
        <v>1421</v>
      </c>
      <c r="V459">
        <v>1850</v>
      </c>
      <c r="W459">
        <v>2290</v>
      </c>
      <c r="X459">
        <v>2744</v>
      </c>
      <c r="Y459">
        <v>3211</v>
      </c>
      <c r="Z459">
        <v>3694</v>
      </c>
      <c r="AA459">
        <v>5591</v>
      </c>
      <c r="AB459">
        <v>5750</v>
      </c>
      <c r="AC459">
        <v>5919</v>
      </c>
      <c r="AD459">
        <v>6099</v>
      </c>
      <c r="AE459">
        <v>6293</v>
      </c>
      <c r="AF459">
        <v>6503</v>
      </c>
      <c r="AG459">
        <v>6728</v>
      </c>
      <c r="AH459">
        <v>6971</v>
      </c>
      <c r="AI459">
        <v>7235</v>
      </c>
      <c r="AJ459">
        <v>7528</v>
      </c>
      <c r="AK459">
        <v>7848</v>
      </c>
      <c r="AL459">
        <v>8196</v>
      </c>
      <c r="AM459">
        <v>8578</v>
      </c>
      <c r="AN459">
        <v>9001</v>
      </c>
      <c r="AO459">
        <v>9477</v>
      </c>
      <c r="AP459">
        <v>0</v>
      </c>
      <c r="AQ459">
        <v>0</v>
      </c>
      <c r="AR459">
        <v>0</v>
      </c>
      <c r="AS459">
        <v>0</v>
      </c>
      <c r="AT459">
        <v>0</v>
      </c>
      <c r="AU459">
        <v>0</v>
      </c>
      <c r="AV459">
        <v>0</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BX459">
        <v>0</v>
      </c>
      <c r="BY459">
        <v>0</v>
      </c>
      <c r="BZ459">
        <v>0</v>
      </c>
      <c r="CA459">
        <v>0</v>
      </c>
      <c r="CB459">
        <v>0</v>
      </c>
      <c r="CC459">
        <v>0</v>
      </c>
      <c r="CD459">
        <v>0</v>
      </c>
      <c r="CE459">
        <v>0</v>
      </c>
      <c r="CF459">
        <v>0</v>
      </c>
      <c r="CG459">
        <v>0</v>
      </c>
      <c r="CH459">
        <v>0</v>
      </c>
      <c r="CI459">
        <v>0</v>
      </c>
      <c r="CJ459">
        <v>0</v>
      </c>
      <c r="CK459">
        <v>0</v>
      </c>
      <c r="CL459">
        <v>0</v>
      </c>
      <c r="CM459">
        <v>0</v>
      </c>
      <c r="CN459">
        <v>0</v>
      </c>
      <c r="CO459">
        <v>0</v>
      </c>
      <c r="CP459">
        <v>0</v>
      </c>
      <c r="CQ459">
        <v>0</v>
      </c>
      <c r="CR459">
        <v>0</v>
      </c>
      <c r="CS459">
        <v>0</v>
      </c>
      <c r="CT459">
        <v>0</v>
      </c>
      <c r="CU459">
        <v>0</v>
      </c>
      <c r="CV459">
        <v>0</v>
      </c>
      <c r="CW459">
        <v>0</v>
      </c>
      <c r="CX459">
        <v>0</v>
      </c>
      <c r="CY459">
        <v>0</v>
      </c>
      <c r="CZ459">
        <v>0</v>
      </c>
      <c r="DA459">
        <v>0</v>
      </c>
      <c r="DB459">
        <v>0</v>
      </c>
      <c r="DC459">
        <v>0</v>
      </c>
      <c r="DD459">
        <v>0</v>
      </c>
      <c r="DE459">
        <v>0</v>
      </c>
      <c r="DF459">
        <v>0</v>
      </c>
      <c r="DG459">
        <v>0</v>
      </c>
      <c r="DH459">
        <v>0</v>
      </c>
      <c r="DI459">
        <v>0</v>
      </c>
      <c r="DJ459">
        <v>0</v>
      </c>
      <c r="DK459">
        <v>0</v>
      </c>
      <c r="DL459">
        <v>0</v>
      </c>
      <c r="DM459">
        <v>0</v>
      </c>
      <c r="DN459">
        <v>0</v>
      </c>
      <c r="DO459">
        <v>0</v>
      </c>
      <c r="DP459">
        <v>0</v>
      </c>
      <c r="DQ459">
        <v>0</v>
      </c>
      <c r="DR459">
        <v>0</v>
      </c>
      <c r="DS459">
        <v>0</v>
      </c>
      <c r="DT459">
        <v>0</v>
      </c>
      <c r="DU459">
        <v>0</v>
      </c>
      <c r="DV459">
        <v>0</v>
      </c>
      <c r="DW459">
        <v>0</v>
      </c>
      <c r="DX459">
        <v>0</v>
      </c>
      <c r="DZ459" s="340" t="s">
        <v>632</v>
      </c>
      <c r="EA459" t="s">
        <v>1023</v>
      </c>
      <c r="EB459">
        <v>1</v>
      </c>
      <c r="EC459">
        <v>32</v>
      </c>
      <c r="ED459" s="183" t="str">
        <f t="shared" si="22"/>
        <v>SDH100132</v>
      </c>
      <c r="EE459">
        <v>325</v>
      </c>
      <c r="EF459">
        <v>1096</v>
      </c>
      <c r="EG459">
        <v>1899</v>
      </c>
      <c r="EH459">
        <v>2681</v>
      </c>
      <c r="EI459">
        <v>3452</v>
      </c>
      <c r="EJ459">
        <v>4207</v>
      </c>
      <c r="EK459">
        <v>4957</v>
      </c>
      <c r="EL459">
        <v>5705</v>
      </c>
      <c r="EM459">
        <v>6449</v>
      </c>
      <c r="EN459">
        <v>0</v>
      </c>
      <c r="EO459">
        <v>0</v>
      </c>
      <c r="EP459">
        <v>0</v>
      </c>
      <c r="EQ459">
        <v>0</v>
      </c>
      <c r="ER459">
        <v>0</v>
      </c>
      <c r="ES459">
        <v>0</v>
      </c>
      <c r="ET459">
        <v>0</v>
      </c>
      <c r="EU459">
        <v>0</v>
      </c>
      <c r="EV459">
        <v>0</v>
      </c>
      <c r="EW459">
        <v>0</v>
      </c>
      <c r="EX459">
        <v>0</v>
      </c>
      <c r="EY459">
        <v>0</v>
      </c>
      <c r="EZ459">
        <v>0</v>
      </c>
      <c r="FA459">
        <v>0</v>
      </c>
      <c r="FB459">
        <v>0</v>
      </c>
      <c r="FC459">
        <v>0</v>
      </c>
      <c r="FD459">
        <v>0</v>
      </c>
      <c r="FE459">
        <v>0</v>
      </c>
      <c r="FF459">
        <v>0</v>
      </c>
      <c r="FG459">
        <v>0</v>
      </c>
      <c r="FH459">
        <v>0</v>
      </c>
      <c r="FI459">
        <v>0</v>
      </c>
      <c r="FJ459">
        <v>0</v>
      </c>
      <c r="FK459">
        <v>0</v>
      </c>
      <c r="FL459">
        <v>0</v>
      </c>
      <c r="FM459">
        <v>0</v>
      </c>
      <c r="FN459">
        <v>0</v>
      </c>
      <c r="FO459">
        <v>0</v>
      </c>
      <c r="FP459">
        <v>0</v>
      </c>
      <c r="FQ459">
        <v>0</v>
      </c>
      <c r="FR459">
        <v>0</v>
      </c>
      <c r="FS459">
        <v>0</v>
      </c>
      <c r="FT459">
        <v>0</v>
      </c>
      <c r="FU459">
        <v>0</v>
      </c>
      <c r="FV459">
        <v>0</v>
      </c>
      <c r="FW459">
        <v>0</v>
      </c>
      <c r="FX459">
        <v>0</v>
      </c>
      <c r="FY459">
        <v>0</v>
      </c>
      <c r="FZ459">
        <v>0</v>
      </c>
      <c r="GA459">
        <v>0</v>
      </c>
      <c r="GB459">
        <v>0</v>
      </c>
      <c r="GC459">
        <v>0</v>
      </c>
      <c r="GD459">
        <v>0</v>
      </c>
      <c r="GE459">
        <v>0</v>
      </c>
      <c r="GF459">
        <v>0</v>
      </c>
      <c r="GG459">
        <v>0</v>
      </c>
      <c r="GH459">
        <v>0</v>
      </c>
      <c r="GI459">
        <v>0</v>
      </c>
      <c r="GJ459">
        <v>0</v>
      </c>
      <c r="GK459">
        <v>0</v>
      </c>
      <c r="GL459">
        <v>0</v>
      </c>
      <c r="GM459">
        <v>0</v>
      </c>
      <c r="GN459">
        <v>0</v>
      </c>
      <c r="GO459">
        <v>0</v>
      </c>
      <c r="GP459">
        <v>0</v>
      </c>
      <c r="GQ459">
        <v>0</v>
      </c>
      <c r="GR459">
        <v>0</v>
      </c>
      <c r="GS459">
        <v>0</v>
      </c>
      <c r="GT459">
        <v>0</v>
      </c>
      <c r="GU459">
        <v>0</v>
      </c>
      <c r="GV459">
        <v>0</v>
      </c>
      <c r="GW459">
        <v>0</v>
      </c>
      <c r="GX459">
        <v>0</v>
      </c>
      <c r="GY459">
        <v>0</v>
      </c>
      <c r="GZ459">
        <v>0</v>
      </c>
      <c r="HA459">
        <v>0</v>
      </c>
      <c r="HB459">
        <v>0</v>
      </c>
      <c r="HC459">
        <v>0</v>
      </c>
      <c r="HD459">
        <v>0</v>
      </c>
      <c r="HE459">
        <v>0</v>
      </c>
      <c r="HF459">
        <v>0</v>
      </c>
      <c r="HG459">
        <v>0</v>
      </c>
      <c r="HH459">
        <v>0</v>
      </c>
      <c r="HI459">
        <v>0</v>
      </c>
      <c r="HJ459">
        <v>0</v>
      </c>
      <c r="HK459">
        <v>0</v>
      </c>
      <c r="HL459">
        <v>0</v>
      </c>
      <c r="HM459">
        <v>0</v>
      </c>
      <c r="HN459">
        <v>0</v>
      </c>
      <c r="HO459">
        <v>0</v>
      </c>
      <c r="HP459">
        <v>0</v>
      </c>
      <c r="HQ459">
        <v>0</v>
      </c>
      <c r="HR459">
        <v>0</v>
      </c>
      <c r="HS459">
        <v>0</v>
      </c>
      <c r="HT459">
        <v>0</v>
      </c>
      <c r="HU459">
        <v>0</v>
      </c>
      <c r="HV459">
        <v>0</v>
      </c>
      <c r="HW459">
        <v>0</v>
      </c>
      <c r="HX459">
        <v>0</v>
      </c>
      <c r="HY459">
        <v>0</v>
      </c>
      <c r="HZ459">
        <v>0</v>
      </c>
      <c r="IA459">
        <v>0</v>
      </c>
      <c r="IB459">
        <v>0</v>
      </c>
      <c r="IC459">
        <v>0</v>
      </c>
      <c r="ID459">
        <v>0</v>
      </c>
      <c r="IE459">
        <v>0</v>
      </c>
      <c r="IF459">
        <v>0</v>
      </c>
      <c r="IG459">
        <v>0</v>
      </c>
      <c r="IH459">
        <v>0</v>
      </c>
      <c r="II459">
        <v>0</v>
      </c>
      <c r="IJ459">
        <v>0</v>
      </c>
      <c r="IK459">
        <v>0</v>
      </c>
    </row>
    <row r="460" spans="13:245" hidden="1">
      <c r="M460" s="340" t="s">
        <v>632</v>
      </c>
      <c r="N460" t="s">
        <v>1023</v>
      </c>
      <c r="O460">
        <v>1</v>
      </c>
      <c r="P460">
        <v>33</v>
      </c>
      <c r="Q460" s="183" t="str">
        <f t="shared" si="21"/>
        <v>SDH100133</v>
      </c>
      <c r="R460">
        <v>188</v>
      </c>
      <c r="S460">
        <v>575</v>
      </c>
      <c r="T460">
        <v>973</v>
      </c>
      <c r="U460">
        <v>1381</v>
      </c>
      <c r="V460">
        <v>1800</v>
      </c>
      <c r="W460">
        <v>2232</v>
      </c>
      <c r="X460">
        <v>2676</v>
      </c>
      <c r="Y460">
        <v>3135</v>
      </c>
      <c r="Z460">
        <v>3610</v>
      </c>
      <c r="AA460">
        <v>5467</v>
      </c>
      <c r="AB460">
        <v>5626</v>
      </c>
      <c r="AC460">
        <v>5795</v>
      </c>
      <c r="AD460">
        <v>5979</v>
      </c>
      <c r="AE460">
        <v>6176</v>
      </c>
      <c r="AF460">
        <v>6388</v>
      </c>
      <c r="AG460">
        <v>6616</v>
      </c>
      <c r="AH460">
        <v>6865</v>
      </c>
      <c r="AI460">
        <v>7140</v>
      </c>
      <c r="AJ460">
        <v>7439</v>
      </c>
      <c r="AK460">
        <v>7766</v>
      </c>
      <c r="AL460">
        <v>8123</v>
      </c>
      <c r="AM460">
        <v>8519</v>
      </c>
      <c r="AN460">
        <v>8964</v>
      </c>
      <c r="AO460">
        <v>9455</v>
      </c>
      <c r="AP460">
        <v>0</v>
      </c>
      <c r="AQ460">
        <v>0</v>
      </c>
      <c r="AR460">
        <v>0</v>
      </c>
      <c r="AS460">
        <v>0</v>
      </c>
      <c r="AT460">
        <v>0</v>
      </c>
      <c r="AU460">
        <v>0</v>
      </c>
      <c r="AV460">
        <v>0</v>
      </c>
      <c r="AW460">
        <v>0</v>
      </c>
      <c r="AX460">
        <v>0</v>
      </c>
      <c r="AY460">
        <v>0</v>
      </c>
      <c r="AZ460">
        <v>0</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v>0</v>
      </c>
      <c r="BU460">
        <v>0</v>
      </c>
      <c r="BV460">
        <v>0</v>
      </c>
      <c r="BW460">
        <v>0</v>
      </c>
      <c r="BX460">
        <v>0</v>
      </c>
      <c r="BY460">
        <v>0</v>
      </c>
      <c r="BZ460">
        <v>0</v>
      </c>
      <c r="CA460">
        <v>0</v>
      </c>
      <c r="CB460">
        <v>0</v>
      </c>
      <c r="CC460">
        <v>0</v>
      </c>
      <c r="CD460">
        <v>0</v>
      </c>
      <c r="CE460">
        <v>0</v>
      </c>
      <c r="CF460">
        <v>0</v>
      </c>
      <c r="CG460">
        <v>0</v>
      </c>
      <c r="CH460">
        <v>0</v>
      </c>
      <c r="CI460">
        <v>0</v>
      </c>
      <c r="CJ460">
        <v>0</v>
      </c>
      <c r="CK460">
        <v>0</v>
      </c>
      <c r="CL460">
        <v>0</v>
      </c>
      <c r="CM460">
        <v>0</v>
      </c>
      <c r="CN460">
        <v>0</v>
      </c>
      <c r="CO460">
        <v>0</v>
      </c>
      <c r="CP460">
        <v>0</v>
      </c>
      <c r="CQ460">
        <v>0</v>
      </c>
      <c r="CR460">
        <v>0</v>
      </c>
      <c r="CS460">
        <v>0</v>
      </c>
      <c r="CT460">
        <v>0</v>
      </c>
      <c r="CU460">
        <v>0</v>
      </c>
      <c r="CV460">
        <v>0</v>
      </c>
      <c r="CW460">
        <v>0</v>
      </c>
      <c r="CX460">
        <v>0</v>
      </c>
      <c r="CY460">
        <v>0</v>
      </c>
      <c r="CZ460">
        <v>0</v>
      </c>
      <c r="DA460">
        <v>0</v>
      </c>
      <c r="DB460">
        <v>0</v>
      </c>
      <c r="DC460">
        <v>0</v>
      </c>
      <c r="DD460">
        <v>0</v>
      </c>
      <c r="DE460">
        <v>0</v>
      </c>
      <c r="DF460">
        <v>0</v>
      </c>
      <c r="DG460">
        <v>0</v>
      </c>
      <c r="DH460">
        <v>0</v>
      </c>
      <c r="DI460">
        <v>0</v>
      </c>
      <c r="DJ460">
        <v>0</v>
      </c>
      <c r="DK460">
        <v>0</v>
      </c>
      <c r="DL460">
        <v>0</v>
      </c>
      <c r="DM460">
        <v>0</v>
      </c>
      <c r="DN460">
        <v>0</v>
      </c>
      <c r="DO460">
        <v>0</v>
      </c>
      <c r="DP460">
        <v>0</v>
      </c>
      <c r="DQ460">
        <v>0</v>
      </c>
      <c r="DR460">
        <v>0</v>
      </c>
      <c r="DS460">
        <v>0</v>
      </c>
      <c r="DT460">
        <v>0</v>
      </c>
      <c r="DU460">
        <v>0</v>
      </c>
      <c r="DV460">
        <v>0</v>
      </c>
      <c r="DW460">
        <v>0</v>
      </c>
      <c r="DX460">
        <v>0</v>
      </c>
      <c r="DZ460" s="340" t="s">
        <v>632</v>
      </c>
      <c r="EA460" t="s">
        <v>1023</v>
      </c>
      <c r="EB460">
        <v>1</v>
      </c>
      <c r="EC460">
        <v>33</v>
      </c>
      <c r="ED460" s="183" t="str">
        <f t="shared" si="22"/>
        <v>SDH100133</v>
      </c>
      <c r="EE460">
        <v>305</v>
      </c>
      <c r="EF460">
        <v>1049</v>
      </c>
      <c r="EG460">
        <v>1834</v>
      </c>
      <c r="EH460">
        <v>2595</v>
      </c>
      <c r="EI460">
        <v>3346</v>
      </c>
      <c r="EJ460">
        <v>4085</v>
      </c>
      <c r="EK460">
        <v>4817</v>
      </c>
      <c r="EL460">
        <v>5550</v>
      </c>
      <c r="EM460">
        <v>6279</v>
      </c>
      <c r="EN460">
        <v>0</v>
      </c>
      <c r="EO460">
        <v>0</v>
      </c>
      <c r="EP460">
        <v>0</v>
      </c>
      <c r="EQ460">
        <v>0</v>
      </c>
      <c r="ER460">
        <v>0</v>
      </c>
      <c r="ES460">
        <v>0</v>
      </c>
      <c r="ET460">
        <v>0</v>
      </c>
      <c r="EU460">
        <v>0</v>
      </c>
      <c r="EV460">
        <v>0</v>
      </c>
      <c r="EW460">
        <v>0</v>
      </c>
      <c r="EX460">
        <v>0</v>
      </c>
      <c r="EY460">
        <v>0</v>
      </c>
      <c r="EZ460">
        <v>0</v>
      </c>
      <c r="FA460">
        <v>0</v>
      </c>
      <c r="FB460">
        <v>0</v>
      </c>
      <c r="FC460">
        <v>0</v>
      </c>
      <c r="FD460">
        <v>0</v>
      </c>
      <c r="FE460">
        <v>0</v>
      </c>
      <c r="FF460">
        <v>0</v>
      </c>
      <c r="FG460">
        <v>0</v>
      </c>
      <c r="FH460">
        <v>0</v>
      </c>
      <c r="FI460">
        <v>0</v>
      </c>
      <c r="FJ460">
        <v>0</v>
      </c>
      <c r="FK460">
        <v>0</v>
      </c>
      <c r="FL460">
        <v>0</v>
      </c>
      <c r="FM460">
        <v>0</v>
      </c>
      <c r="FN460">
        <v>0</v>
      </c>
      <c r="FO460">
        <v>0</v>
      </c>
      <c r="FP460">
        <v>0</v>
      </c>
      <c r="FQ460">
        <v>0</v>
      </c>
      <c r="FR460">
        <v>0</v>
      </c>
      <c r="FS460">
        <v>0</v>
      </c>
      <c r="FT460">
        <v>0</v>
      </c>
      <c r="FU460">
        <v>0</v>
      </c>
      <c r="FV460">
        <v>0</v>
      </c>
      <c r="FW460">
        <v>0</v>
      </c>
      <c r="FX460">
        <v>0</v>
      </c>
      <c r="FY460">
        <v>0</v>
      </c>
      <c r="FZ460">
        <v>0</v>
      </c>
      <c r="GA460">
        <v>0</v>
      </c>
      <c r="GB460">
        <v>0</v>
      </c>
      <c r="GC460">
        <v>0</v>
      </c>
      <c r="GD460">
        <v>0</v>
      </c>
      <c r="GE460">
        <v>0</v>
      </c>
      <c r="GF460">
        <v>0</v>
      </c>
      <c r="GG460">
        <v>0</v>
      </c>
      <c r="GH460">
        <v>0</v>
      </c>
      <c r="GI460">
        <v>0</v>
      </c>
      <c r="GJ460">
        <v>0</v>
      </c>
      <c r="GK460">
        <v>0</v>
      </c>
      <c r="GL460">
        <v>0</v>
      </c>
      <c r="GM460">
        <v>0</v>
      </c>
      <c r="GN460">
        <v>0</v>
      </c>
      <c r="GO460">
        <v>0</v>
      </c>
      <c r="GP460">
        <v>0</v>
      </c>
      <c r="GQ460">
        <v>0</v>
      </c>
      <c r="GR460">
        <v>0</v>
      </c>
      <c r="GS460">
        <v>0</v>
      </c>
      <c r="GT460">
        <v>0</v>
      </c>
      <c r="GU460">
        <v>0</v>
      </c>
      <c r="GV460">
        <v>0</v>
      </c>
      <c r="GW460">
        <v>0</v>
      </c>
      <c r="GX460">
        <v>0</v>
      </c>
      <c r="GY460">
        <v>0</v>
      </c>
      <c r="GZ460">
        <v>0</v>
      </c>
      <c r="HA460">
        <v>0</v>
      </c>
      <c r="HB460">
        <v>0</v>
      </c>
      <c r="HC460">
        <v>0</v>
      </c>
      <c r="HD460">
        <v>0</v>
      </c>
      <c r="HE460">
        <v>0</v>
      </c>
      <c r="HF460">
        <v>0</v>
      </c>
      <c r="HG460">
        <v>0</v>
      </c>
      <c r="HH460">
        <v>0</v>
      </c>
      <c r="HI460">
        <v>0</v>
      </c>
      <c r="HJ460">
        <v>0</v>
      </c>
      <c r="HK460">
        <v>0</v>
      </c>
      <c r="HL460">
        <v>0</v>
      </c>
      <c r="HM460">
        <v>0</v>
      </c>
      <c r="HN460">
        <v>0</v>
      </c>
      <c r="HO460">
        <v>0</v>
      </c>
      <c r="HP460">
        <v>0</v>
      </c>
      <c r="HQ460">
        <v>0</v>
      </c>
      <c r="HR460">
        <v>0</v>
      </c>
      <c r="HS460">
        <v>0</v>
      </c>
      <c r="HT460">
        <v>0</v>
      </c>
      <c r="HU460">
        <v>0</v>
      </c>
      <c r="HV460">
        <v>0</v>
      </c>
      <c r="HW460">
        <v>0</v>
      </c>
      <c r="HX460">
        <v>0</v>
      </c>
      <c r="HY460">
        <v>0</v>
      </c>
      <c r="HZ460">
        <v>0</v>
      </c>
      <c r="IA460">
        <v>0</v>
      </c>
      <c r="IB460">
        <v>0</v>
      </c>
      <c r="IC460">
        <v>0</v>
      </c>
      <c r="ID460">
        <v>0</v>
      </c>
      <c r="IE460">
        <v>0</v>
      </c>
      <c r="IF460">
        <v>0</v>
      </c>
      <c r="IG460">
        <v>0</v>
      </c>
      <c r="IH460">
        <v>0</v>
      </c>
      <c r="II460">
        <v>0</v>
      </c>
      <c r="IJ460">
        <v>0</v>
      </c>
      <c r="IK460">
        <v>0</v>
      </c>
    </row>
    <row r="461" spans="13:245" hidden="1">
      <c r="M461" s="340" t="s">
        <v>632</v>
      </c>
      <c r="N461" t="s">
        <v>1023</v>
      </c>
      <c r="O461">
        <v>1</v>
      </c>
      <c r="P461">
        <v>34</v>
      </c>
      <c r="Q461" s="183" t="str">
        <f t="shared" si="21"/>
        <v>SDH100134</v>
      </c>
      <c r="R461">
        <v>174</v>
      </c>
      <c r="S461">
        <v>553</v>
      </c>
      <c r="T461">
        <v>941</v>
      </c>
      <c r="U461">
        <v>1340</v>
      </c>
      <c r="V461">
        <v>1750</v>
      </c>
      <c r="W461">
        <v>2171</v>
      </c>
      <c r="X461">
        <v>2607</v>
      </c>
      <c r="Y461">
        <v>3056</v>
      </c>
      <c r="Z461">
        <v>3521</v>
      </c>
      <c r="AA461">
        <v>5337</v>
      </c>
      <c r="AB461">
        <v>5496</v>
      </c>
      <c r="AC461">
        <v>5669</v>
      </c>
      <c r="AD461">
        <v>5854</v>
      </c>
      <c r="AE461">
        <v>6053</v>
      </c>
      <c r="AF461">
        <v>6267</v>
      </c>
      <c r="AG461">
        <v>6500</v>
      </c>
      <c r="AH461">
        <v>6758</v>
      </c>
      <c r="AI461">
        <v>7038</v>
      </c>
      <c r="AJ461">
        <v>7343</v>
      </c>
      <c r="AK461">
        <v>7677</v>
      </c>
      <c r="AL461">
        <v>8046</v>
      </c>
      <c r="AM461">
        <v>8462</v>
      </c>
      <c r="AN461">
        <v>8919</v>
      </c>
      <c r="AO461">
        <v>9429</v>
      </c>
      <c r="AP461">
        <v>0</v>
      </c>
      <c r="AQ461">
        <v>0</v>
      </c>
      <c r="AR461">
        <v>0</v>
      </c>
      <c r="AS461">
        <v>0</v>
      </c>
      <c r="AT461">
        <v>0</v>
      </c>
      <c r="AU461">
        <v>0</v>
      </c>
      <c r="AV461">
        <v>0</v>
      </c>
      <c r="AW461">
        <v>0</v>
      </c>
      <c r="AX461">
        <v>0</v>
      </c>
      <c r="AY461">
        <v>0</v>
      </c>
      <c r="AZ461">
        <v>0</v>
      </c>
      <c r="BA461">
        <v>0</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v>0</v>
      </c>
      <c r="BW461">
        <v>0</v>
      </c>
      <c r="BX461">
        <v>0</v>
      </c>
      <c r="BY461">
        <v>0</v>
      </c>
      <c r="BZ461">
        <v>0</v>
      </c>
      <c r="CA461">
        <v>0</v>
      </c>
      <c r="CB461">
        <v>0</v>
      </c>
      <c r="CC461">
        <v>0</v>
      </c>
      <c r="CD461">
        <v>0</v>
      </c>
      <c r="CE461">
        <v>0</v>
      </c>
      <c r="CF461">
        <v>0</v>
      </c>
      <c r="CG461">
        <v>0</v>
      </c>
      <c r="CH461">
        <v>0</v>
      </c>
      <c r="CI461">
        <v>0</v>
      </c>
      <c r="CJ461">
        <v>0</v>
      </c>
      <c r="CK461">
        <v>0</v>
      </c>
      <c r="CL461">
        <v>0</v>
      </c>
      <c r="CM461">
        <v>0</v>
      </c>
      <c r="CN461">
        <v>0</v>
      </c>
      <c r="CO461">
        <v>0</v>
      </c>
      <c r="CP461">
        <v>0</v>
      </c>
      <c r="CQ461">
        <v>0</v>
      </c>
      <c r="CR461">
        <v>0</v>
      </c>
      <c r="CS461">
        <v>0</v>
      </c>
      <c r="CT461">
        <v>0</v>
      </c>
      <c r="CU461">
        <v>0</v>
      </c>
      <c r="CV461">
        <v>0</v>
      </c>
      <c r="CW461">
        <v>0</v>
      </c>
      <c r="CX461">
        <v>0</v>
      </c>
      <c r="CY461">
        <v>0</v>
      </c>
      <c r="CZ461">
        <v>0</v>
      </c>
      <c r="DA461">
        <v>0</v>
      </c>
      <c r="DB461">
        <v>0</v>
      </c>
      <c r="DC461">
        <v>0</v>
      </c>
      <c r="DD461">
        <v>0</v>
      </c>
      <c r="DE461">
        <v>0</v>
      </c>
      <c r="DF461">
        <v>0</v>
      </c>
      <c r="DG461">
        <v>0</v>
      </c>
      <c r="DH461">
        <v>0</v>
      </c>
      <c r="DI461">
        <v>0</v>
      </c>
      <c r="DJ461">
        <v>0</v>
      </c>
      <c r="DK461">
        <v>0</v>
      </c>
      <c r="DL461">
        <v>0</v>
      </c>
      <c r="DM461">
        <v>0</v>
      </c>
      <c r="DN461">
        <v>0</v>
      </c>
      <c r="DO461">
        <v>0</v>
      </c>
      <c r="DP461">
        <v>0</v>
      </c>
      <c r="DQ461">
        <v>0</v>
      </c>
      <c r="DR461">
        <v>0</v>
      </c>
      <c r="DS461">
        <v>0</v>
      </c>
      <c r="DT461">
        <v>0</v>
      </c>
      <c r="DU461">
        <v>0</v>
      </c>
      <c r="DV461">
        <v>0</v>
      </c>
      <c r="DW461">
        <v>0</v>
      </c>
      <c r="DX461">
        <v>0</v>
      </c>
      <c r="DZ461" s="340" t="s">
        <v>632</v>
      </c>
      <c r="EA461" t="s">
        <v>1023</v>
      </c>
      <c r="EB461">
        <v>1</v>
      </c>
      <c r="EC461">
        <v>34</v>
      </c>
      <c r="ED461" s="183" t="str">
        <f t="shared" si="22"/>
        <v>SDH100134</v>
      </c>
      <c r="EE461">
        <v>282</v>
      </c>
      <c r="EF461">
        <v>1001</v>
      </c>
      <c r="EG461">
        <v>1765</v>
      </c>
      <c r="EH461">
        <v>2506</v>
      </c>
      <c r="EI461">
        <v>3240</v>
      </c>
      <c r="EJ461">
        <v>3957</v>
      </c>
      <c r="EK461">
        <v>4673</v>
      </c>
      <c r="EL461">
        <v>5388</v>
      </c>
      <c r="EM461">
        <v>6100</v>
      </c>
      <c r="EN461">
        <v>0</v>
      </c>
      <c r="EO461">
        <v>0</v>
      </c>
      <c r="EP461">
        <v>0</v>
      </c>
      <c r="EQ461">
        <v>0</v>
      </c>
      <c r="ER461">
        <v>0</v>
      </c>
      <c r="ES461">
        <v>0</v>
      </c>
      <c r="ET461">
        <v>0</v>
      </c>
      <c r="EU461">
        <v>0</v>
      </c>
      <c r="EV461">
        <v>0</v>
      </c>
      <c r="EW461">
        <v>0</v>
      </c>
      <c r="EX461">
        <v>0</v>
      </c>
      <c r="EY461">
        <v>0</v>
      </c>
      <c r="EZ461">
        <v>0</v>
      </c>
      <c r="FA461">
        <v>0</v>
      </c>
      <c r="FB461">
        <v>0</v>
      </c>
      <c r="FC461">
        <v>0</v>
      </c>
      <c r="FD461">
        <v>0</v>
      </c>
      <c r="FE461">
        <v>0</v>
      </c>
      <c r="FF461">
        <v>0</v>
      </c>
      <c r="FG461">
        <v>0</v>
      </c>
      <c r="FH461">
        <v>0</v>
      </c>
      <c r="FI461">
        <v>0</v>
      </c>
      <c r="FJ461">
        <v>0</v>
      </c>
      <c r="FK461">
        <v>0</v>
      </c>
      <c r="FL461">
        <v>0</v>
      </c>
      <c r="FM461">
        <v>0</v>
      </c>
      <c r="FN461">
        <v>0</v>
      </c>
      <c r="FO461">
        <v>0</v>
      </c>
      <c r="FP461">
        <v>0</v>
      </c>
      <c r="FQ461">
        <v>0</v>
      </c>
      <c r="FR461">
        <v>0</v>
      </c>
      <c r="FS461">
        <v>0</v>
      </c>
      <c r="FT461">
        <v>0</v>
      </c>
      <c r="FU461">
        <v>0</v>
      </c>
      <c r="FV461">
        <v>0</v>
      </c>
      <c r="FW461">
        <v>0</v>
      </c>
      <c r="FX461">
        <v>0</v>
      </c>
      <c r="FY461">
        <v>0</v>
      </c>
      <c r="FZ461">
        <v>0</v>
      </c>
      <c r="GA461">
        <v>0</v>
      </c>
      <c r="GB461">
        <v>0</v>
      </c>
      <c r="GC461">
        <v>0</v>
      </c>
      <c r="GD461">
        <v>0</v>
      </c>
      <c r="GE461">
        <v>0</v>
      </c>
      <c r="GF461">
        <v>0</v>
      </c>
      <c r="GG461">
        <v>0</v>
      </c>
      <c r="GH461">
        <v>0</v>
      </c>
      <c r="GI461">
        <v>0</v>
      </c>
      <c r="GJ461">
        <v>0</v>
      </c>
      <c r="GK461">
        <v>0</v>
      </c>
      <c r="GL461">
        <v>0</v>
      </c>
      <c r="GM461">
        <v>0</v>
      </c>
      <c r="GN461">
        <v>0</v>
      </c>
      <c r="GO461">
        <v>0</v>
      </c>
      <c r="GP461">
        <v>0</v>
      </c>
      <c r="GQ461">
        <v>0</v>
      </c>
      <c r="GR461">
        <v>0</v>
      </c>
      <c r="GS461">
        <v>0</v>
      </c>
      <c r="GT461">
        <v>0</v>
      </c>
      <c r="GU461">
        <v>0</v>
      </c>
      <c r="GV461">
        <v>0</v>
      </c>
      <c r="GW461">
        <v>0</v>
      </c>
      <c r="GX461">
        <v>0</v>
      </c>
      <c r="GY461">
        <v>0</v>
      </c>
      <c r="GZ461">
        <v>0</v>
      </c>
      <c r="HA461">
        <v>0</v>
      </c>
      <c r="HB461">
        <v>0</v>
      </c>
      <c r="HC461">
        <v>0</v>
      </c>
      <c r="HD461">
        <v>0</v>
      </c>
      <c r="HE461">
        <v>0</v>
      </c>
      <c r="HF461">
        <v>0</v>
      </c>
      <c r="HG461">
        <v>0</v>
      </c>
      <c r="HH461">
        <v>0</v>
      </c>
      <c r="HI461">
        <v>0</v>
      </c>
      <c r="HJ461">
        <v>0</v>
      </c>
      <c r="HK461">
        <v>0</v>
      </c>
      <c r="HL461">
        <v>0</v>
      </c>
      <c r="HM461">
        <v>0</v>
      </c>
      <c r="HN461">
        <v>0</v>
      </c>
      <c r="HO461">
        <v>0</v>
      </c>
      <c r="HP461">
        <v>0</v>
      </c>
      <c r="HQ461">
        <v>0</v>
      </c>
      <c r="HR461">
        <v>0</v>
      </c>
      <c r="HS461">
        <v>0</v>
      </c>
      <c r="HT461">
        <v>0</v>
      </c>
      <c r="HU461">
        <v>0</v>
      </c>
      <c r="HV461">
        <v>0</v>
      </c>
      <c r="HW461">
        <v>0</v>
      </c>
      <c r="HX461">
        <v>0</v>
      </c>
      <c r="HY461">
        <v>0</v>
      </c>
      <c r="HZ461">
        <v>0</v>
      </c>
      <c r="IA461">
        <v>0</v>
      </c>
      <c r="IB461">
        <v>0</v>
      </c>
      <c r="IC461">
        <v>0</v>
      </c>
      <c r="ID461">
        <v>0</v>
      </c>
      <c r="IE461">
        <v>0</v>
      </c>
      <c r="IF461">
        <v>0</v>
      </c>
      <c r="IG461">
        <v>0</v>
      </c>
      <c r="IH461">
        <v>0</v>
      </c>
      <c r="II461">
        <v>0</v>
      </c>
      <c r="IJ461">
        <v>0</v>
      </c>
      <c r="IK461">
        <v>0</v>
      </c>
    </row>
    <row r="462" spans="13:245" hidden="1">
      <c r="M462" s="340" t="s">
        <v>632</v>
      </c>
      <c r="N462" t="s">
        <v>1023</v>
      </c>
      <c r="O462">
        <v>1</v>
      </c>
      <c r="P462">
        <v>35</v>
      </c>
      <c r="Q462" s="183" t="str">
        <f t="shared" si="21"/>
        <v>SDH100135</v>
      </c>
      <c r="R462">
        <v>161</v>
      </c>
      <c r="S462">
        <v>530</v>
      </c>
      <c r="T462">
        <v>908</v>
      </c>
      <c r="U462">
        <v>1298</v>
      </c>
      <c r="V462">
        <v>1697</v>
      </c>
      <c r="W462">
        <v>2110</v>
      </c>
      <c r="X462">
        <v>2535</v>
      </c>
      <c r="Y462">
        <v>2975</v>
      </c>
      <c r="Z462">
        <v>3431</v>
      </c>
      <c r="AA462">
        <v>5204</v>
      </c>
      <c r="AB462">
        <v>5366</v>
      </c>
      <c r="AC462">
        <v>5540</v>
      </c>
      <c r="AD462">
        <v>5726</v>
      </c>
      <c r="AE462">
        <v>5927</v>
      </c>
      <c r="AF462">
        <v>6145</v>
      </c>
      <c r="AG462">
        <v>6386</v>
      </c>
      <c r="AH462">
        <v>6648</v>
      </c>
      <c r="AI462">
        <v>6933</v>
      </c>
      <c r="AJ462">
        <v>7244</v>
      </c>
      <c r="AK462">
        <v>7588</v>
      </c>
      <c r="AL462">
        <v>7975</v>
      </c>
      <c r="AM462">
        <v>8400</v>
      </c>
      <c r="AN462">
        <v>8874</v>
      </c>
      <c r="AO462">
        <v>9407</v>
      </c>
      <c r="AP462">
        <v>0</v>
      </c>
      <c r="AQ462">
        <v>0</v>
      </c>
      <c r="AR462">
        <v>0</v>
      </c>
      <c r="AS462">
        <v>0</v>
      </c>
      <c r="AT462">
        <v>0</v>
      </c>
      <c r="AU462">
        <v>0</v>
      </c>
      <c r="AV462">
        <v>0</v>
      </c>
      <c r="AW462">
        <v>0</v>
      </c>
      <c r="AX462">
        <v>0</v>
      </c>
      <c r="AY462">
        <v>0</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BX462">
        <v>0</v>
      </c>
      <c r="BY462">
        <v>0</v>
      </c>
      <c r="BZ462">
        <v>0</v>
      </c>
      <c r="CA462">
        <v>0</v>
      </c>
      <c r="CB462">
        <v>0</v>
      </c>
      <c r="CC462">
        <v>0</v>
      </c>
      <c r="CD462">
        <v>0</v>
      </c>
      <c r="CE462">
        <v>0</v>
      </c>
      <c r="CF462">
        <v>0</v>
      </c>
      <c r="CG462">
        <v>0</v>
      </c>
      <c r="CH462">
        <v>0</v>
      </c>
      <c r="CI462">
        <v>0</v>
      </c>
      <c r="CJ462">
        <v>0</v>
      </c>
      <c r="CK462">
        <v>0</v>
      </c>
      <c r="CL462">
        <v>0</v>
      </c>
      <c r="CM462">
        <v>0</v>
      </c>
      <c r="CN462">
        <v>0</v>
      </c>
      <c r="CO462">
        <v>0</v>
      </c>
      <c r="CP462">
        <v>0</v>
      </c>
      <c r="CQ462">
        <v>0</v>
      </c>
      <c r="CR462">
        <v>0</v>
      </c>
      <c r="CS462">
        <v>0</v>
      </c>
      <c r="CT462">
        <v>0</v>
      </c>
      <c r="CU462">
        <v>0</v>
      </c>
      <c r="CV462">
        <v>0</v>
      </c>
      <c r="CW462">
        <v>0</v>
      </c>
      <c r="CX462">
        <v>0</v>
      </c>
      <c r="CY462">
        <v>0</v>
      </c>
      <c r="CZ462">
        <v>0</v>
      </c>
      <c r="DA462">
        <v>0</v>
      </c>
      <c r="DB462">
        <v>0</v>
      </c>
      <c r="DC462">
        <v>0</v>
      </c>
      <c r="DD462">
        <v>0</v>
      </c>
      <c r="DE462">
        <v>0</v>
      </c>
      <c r="DF462">
        <v>0</v>
      </c>
      <c r="DG462">
        <v>0</v>
      </c>
      <c r="DH462">
        <v>0</v>
      </c>
      <c r="DI462">
        <v>0</v>
      </c>
      <c r="DJ462">
        <v>0</v>
      </c>
      <c r="DK462">
        <v>0</v>
      </c>
      <c r="DL462">
        <v>0</v>
      </c>
      <c r="DM462">
        <v>0</v>
      </c>
      <c r="DN462">
        <v>0</v>
      </c>
      <c r="DO462">
        <v>0</v>
      </c>
      <c r="DP462">
        <v>0</v>
      </c>
      <c r="DQ462">
        <v>0</v>
      </c>
      <c r="DR462">
        <v>0</v>
      </c>
      <c r="DS462">
        <v>0</v>
      </c>
      <c r="DT462">
        <v>0</v>
      </c>
      <c r="DU462">
        <v>0</v>
      </c>
      <c r="DV462">
        <v>0</v>
      </c>
      <c r="DW462">
        <v>0</v>
      </c>
      <c r="DX462">
        <v>0</v>
      </c>
      <c r="DZ462" s="340" t="s">
        <v>632</v>
      </c>
      <c r="EA462" t="s">
        <v>1023</v>
      </c>
      <c r="EB462">
        <v>1</v>
      </c>
      <c r="EC462">
        <v>35</v>
      </c>
      <c r="ED462" s="183" t="str">
        <f t="shared" si="22"/>
        <v>SDH100135</v>
      </c>
      <c r="EE462">
        <v>261</v>
      </c>
      <c r="EF462">
        <v>950</v>
      </c>
      <c r="EG462">
        <v>1694</v>
      </c>
      <c r="EH462">
        <v>2416</v>
      </c>
      <c r="EI462">
        <v>3128</v>
      </c>
      <c r="EJ462">
        <v>3828</v>
      </c>
      <c r="EK462">
        <v>4524</v>
      </c>
      <c r="EL462">
        <v>5224</v>
      </c>
      <c r="EM462">
        <v>5921</v>
      </c>
      <c r="EN462">
        <v>0</v>
      </c>
      <c r="EO462">
        <v>0</v>
      </c>
      <c r="EP462">
        <v>0</v>
      </c>
      <c r="EQ462">
        <v>0</v>
      </c>
      <c r="ER462">
        <v>0</v>
      </c>
      <c r="ES462">
        <v>0</v>
      </c>
      <c r="ET462">
        <v>0</v>
      </c>
      <c r="EU462">
        <v>0</v>
      </c>
      <c r="EV462">
        <v>0</v>
      </c>
      <c r="EW462">
        <v>0</v>
      </c>
      <c r="EX462">
        <v>0</v>
      </c>
      <c r="EY462">
        <v>0</v>
      </c>
      <c r="EZ462">
        <v>0</v>
      </c>
      <c r="FA462">
        <v>0</v>
      </c>
      <c r="FB462">
        <v>0</v>
      </c>
      <c r="FC462">
        <v>0</v>
      </c>
      <c r="FD462">
        <v>0</v>
      </c>
      <c r="FE462">
        <v>0</v>
      </c>
      <c r="FF462">
        <v>0</v>
      </c>
      <c r="FG462">
        <v>0</v>
      </c>
      <c r="FH462">
        <v>0</v>
      </c>
      <c r="FI462">
        <v>0</v>
      </c>
      <c r="FJ462">
        <v>0</v>
      </c>
      <c r="FK462">
        <v>0</v>
      </c>
      <c r="FL462">
        <v>0</v>
      </c>
      <c r="FM462">
        <v>0</v>
      </c>
      <c r="FN462">
        <v>0</v>
      </c>
      <c r="FO462">
        <v>0</v>
      </c>
      <c r="FP462">
        <v>0</v>
      </c>
      <c r="FQ462">
        <v>0</v>
      </c>
      <c r="FR462">
        <v>0</v>
      </c>
      <c r="FS462">
        <v>0</v>
      </c>
      <c r="FT462">
        <v>0</v>
      </c>
      <c r="FU462">
        <v>0</v>
      </c>
      <c r="FV462">
        <v>0</v>
      </c>
      <c r="FW462">
        <v>0</v>
      </c>
      <c r="FX462">
        <v>0</v>
      </c>
      <c r="FY462">
        <v>0</v>
      </c>
      <c r="FZ462">
        <v>0</v>
      </c>
      <c r="GA462">
        <v>0</v>
      </c>
      <c r="GB462">
        <v>0</v>
      </c>
      <c r="GC462">
        <v>0</v>
      </c>
      <c r="GD462">
        <v>0</v>
      </c>
      <c r="GE462">
        <v>0</v>
      </c>
      <c r="GF462">
        <v>0</v>
      </c>
      <c r="GG462">
        <v>0</v>
      </c>
      <c r="GH462">
        <v>0</v>
      </c>
      <c r="GI462">
        <v>0</v>
      </c>
      <c r="GJ462">
        <v>0</v>
      </c>
      <c r="GK462">
        <v>0</v>
      </c>
      <c r="GL462">
        <v>0</v>
      </c>
      <c r="GM462">
        <v>0</v>
      </c>
      <c r="GN462">
        <v>0</v>
      </c>
      <c r="GO462">
        <v>0</v>
      </c>
      <c r="GP462">
        <v>0</v>
      </c>
      <c r="GQ462">
        <v>0</v>
      </c>
      <c r="GR462">
        <v>0</v>
      </c>
      <c r="GS462">
        <v>0</v>
      </c>
      <c r="GT462">
        <v>0</v>
      </c>
      <c r="GU462">
        <v>0</v>
      </c>
      <c r="GV462">
        <v>0</v>
      </c>
      <c r="GW462">
        <v>0</v>
      </c>
      <c r="GX462">
        <v>0</v>
      </c>
      <c r="GY462">
        <v>0</v>
      </c>
      <c r="GZ462">
        <v>0</v>
      </c>
      <c r="HA462">
        <v>0</v>
      </c>
      <c r="HB462">
        <v>0</v>
      </c>
      <c r="HC462">
        <v>0</v>
      </c>
      <c r="HD462">
        <v>0</v>
      </c>
      <c r="HE462">
        <v>0</v>
      </c>
      <c r="HF462">
        <v>0</v>
      </c>
      <c r="HG462">
        <v>0</v>
      </c>
      <c r="HH462">
        <v>0</v>
      </c>
      <c r="HI462">
        <v>0</v>
      </c>
      <c r="HJ462">
        <v>0</v>
      </c>
      <c r="HK462">
        <v>0</v>
      </c>
      <c r="HL462">
        <v>0</v>
      </c>
      <c r="HM462">
        <v>0</v>
      </c>
      <c r="HN462">
        <v>0</v>
      </c>
      <c r="HO462">
        <v>0</v>
      </c>
      <c r="HP462">
        <v>0</v>
      </c>
      <c r="HQ462">
        <v>0</v>
      </c>
      <c r="HR462">
        <v>0</v>
      </c>
      <c r="HS462">
        <v>0</v>
      </c>
      <c r="HT462">
        <v>0</v>
      </c>
      <c r="HU462">
        <v>0</v>
      </c>
      <c r="HV462">
        <v>0</v>
      </c>
      <c r="HW462">
        <v>0</v>
      </c>
      <c r="HX462">
        <v>0</v>
      </c>
      <c r="HY462">
        <v>0</v>
      </c>
      <c r="HZ462">
        <v>0</v>
      </c>
      <c r="IA462">
        <v>0</v>
      </c>
      <c r="IB462">
        <v>0</v>
      </c>
      <c r="IC462">
        <v>0</v>
      </c>
      <c r="ID462">
        <v>0</v>
      </c>
      <c r="IE462">
        <v>0</v>
      </c>
      <c r="IF462">
        <v>0</v>
      </c>
      <c r="IG462">
        <v>0</v>
      </c>
      <c r="IH462">
        <v>0</v>
      </c>
      <c r="II462">
        <v>0</v>
      </c>
      <c r="IJ462">
        <v>0</v>
      </c>
      <c r="IK462">
        <v>0</v>
      </c>
    </row>
    <row r="463" spans="13:245" hidden="1">
      <c r="M463" s="340" t="s">
        <v>632</v>
      </c>
      <c r="N463" t="s">
        <v>1023</v>
      </c>
      <c r="O463">
        <v>1</v>
      </c>
      <c r="P463">
        <v>36</v>
      </c>
      <c r="Q463" s="183" t="str">
        <f t="shared" si="21"/>
        <v>SDH100136</v>
      </c>
      <c r="R463">
        <v>146</v>
      </c>
      <c r="S463">
        <v>506</v>
      </c>
      <c r="T463">
        <v>873</v>
      </c>
      <c r="U463">
        <v>1252</v>
      </c>
      <c r="V463">
        <v>1642</v>
      </c>
      <c r="W463">
        <v>2044</v>
      </c>
      <c r="X463">
        <v>2459</v>
      </c>
      <c r="Y463">
        <v>2888</v>
      </c>
      <c r="Z463">
        <v>3333</v>
      </c>
      <c r="AA463">
        <v>5063</v>
      </c>
      <c r="AB463">
        <v>5226</v>
      </c>
      <c r="AC463">
        <v>5400</v>
      </c>
      <c r="AD463">
        <v>5587</v>
      </c>
      <c r="AE463">
        <v>5790</v>
      </c>
      <c r="AF463">
        <v>6015</v>
      </c>
      <c r="AG463">
        <v>6259</v>
      </c>
      <c r="AH463">
        <v>6524</v>
      </c>
      <c r="AI463">
        <v>6813</v>
      </c>
      <c r="AJ463">
        <v>7132</v>
      </c>
      <c r="AK463">
        <v>7491</v>
      </c>
      <c r="AL463">
        <v>7885</v>
      </c>
      <c r="AM463">
        <v>8323</v>
      </c>
      <c r="AN463">
        <v>8816</v>
      </c>
      <c r="AO463">
        <v>9367</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BX463">
        <v>0</v>
      </c>
      <c r="BY463">
        <v>0</v>
      </c>
      <c r="BZ463">
        <v>0</v>
      </c>
      <c r="CA463">
        <v>0</v>
      </c>
      <c r="CB463">
        <v>0</v>
      </c>
      <c r="CC463">
        <v>0</v>
      </c>
      <c r="CD463">
        <v>0</v>
      </c>
      <c r="CE463">
        <v>0</v>
      </c>
      <c r="CF463">
        <v>0</v>
      </c>
      <c r="CG463">
        <v>0</v>
      </c>
      <c r="CH463">
        <v>0</v>
      </c>
      <c r="CI463">
        <v>0</v>
      </c>
      <c r="CJ463">
        <v>0</v>
      </c>
      <c r="CK463">
        <v>0</v>
      </c>
      <c r="CL463">
        <v>0</v>
      </c>
      <c r="CM463">
        <v>0</v>
      </c>
      <c r="CN463">
        <v>0</v>
      </c>
      <c r="CO463">
        <v>0</v>
      </c>
      <c r="CP463">
        <v>0</v>
      </c>
      <c r="CQ463">
        <v>0</v>
      </c>
      <c r="CR463">
        <v>0</v>
      </c>
      <c r="CS463">
        <v>0</v>
      </c>
      <c r="CT463">
        <v>0</v>
      </c>
      <c r="CU463">
        <v>0</v>
      </c>
      <c r="CV463">
        <v>0</v>
      </c>
      <c r="CW463">
        <v>0</v>
      </c>
      <c r="CX463">
        <v>0</v>
      </c>
      <c r="CY463">
        <v>0</v>
      </c>
      <c r="CZ463">
        <v>0</v>
      </c>
      <c r="DA463">
        <v>0</v>
      </c>
      <c r="DB463">
        <v>0</v>
      </c>
      <c r="DC463">
        <v>0</v>
      </c>
      <c r="DD463">
        <v>0</v>
      </c>
      <c r="DE463">
        <v>0</v>
      </c>
      <c r="DF463">
        <v>0</v>
      </c>
      <c r="DG463">
        <v>0</v>
      </c>
      <c r="DH463">
        <v>0</v>
      </c>
      <c r="DI463">
        <v>0</v>
      </c>
      <c r="DJ463">
        <v>0</v>
      </c>
      <c r="DK463">
        <v>0</v>
      </c>
      <c r="DL463">
        <v>0</v>
      </c>
      <c r="DM463">
        <v>0</v>
      </c>
      <c r="DN463">
        <v>0</v>
      </c>
      <c r="DO463">
        <v>0</v>
      </c>
      <c r="DP463">
        <v>0</v>
      </c>
      <c r="DQ463">
        <v>0</v>
      </c>
      <c r="DR463">
        <v>0</v>
      </c>
      <c r="DS463">
        <v>0</v>
      </c>
      <c r="DT463">
        <v>0</v>
      </c>
      <c r="DU463">
        <v>0</v>
      </c>
      <c r="DV463">
        <v>0</v>
      </c>
      <c r="DW463">
        <v>0</v>
      </c>
      <c r="DX463">
        <v>0</v>
      </c>
      <c r="DZ463" s="340" t="s">
        <v>632</v>
      </c>
      <c r="EA463" t="s">
        <v>1023</v>
      </c>
      <c r="EB463">
        <v>1</v>
      </c>
      <c r="EC463">
        <v>36</v>
      </c>
      <c r="ED463" s="183" t="str">
        <f t="shared" si="22"/>
        <v>SDH100136</v>
      </c>
      <c r="EE463">
        <v>236</v>
      </c>
      <c r="EF463">
        <v>898</v>
      </c>
      <c r="EG463">
        <v>1618</v>
      </c>
      <c r="EH463">
        <v>2318</v>
      </c>
      <c r="EI463">
        <v>3011</v>
      </c>
      <c r="EJ463">
        <v>3690</v>
      </c>
      <c r="EK463">
        <v>4367</v>
      </c>
      <c r="EL463">
        <v>5046</v>
      </c>
      <c r="EM463">
        <v>5727</v>
      </c>
      <c r="EN463">
        <v>0</v>
      </c>
      <c r="EO463">
        <v>0</v>
      </c>
      <c r="EP463">
        <v>0</v>
      </c>
      <c r="EQ463">
        <v>0</v>
      </c>
      <c r="ER463">
        <v>0</v>
      </c>
      <c r="ES463">
        <v>0</v>
      </c>
      <c r="ET463">
        <v>0</v>
      </c>
      <c r="EU463">
        <v>0</v>
      </c>
      <c r="EV463">
        <v>0</v>
      </c>
      <c r="EW463">
        <v>0</v>
      </c>
      <c r="EX463">
        <v>0</v>
      </c>
      <c r="EY463">
        <v>0</v>
      </c>
      <c r="EZ463">
        <v>0</v>
      </c>
      <c r="FA463">
        <v>0</v>
      </c>
      <c r="FB463">
        <v>0</v>
      </c>
      <c r="FC463">
        <v>0</v>
      </c>
      <c r="FD463">
        <v>0</v>
      </c>
      <c r="FE463">
        <v>0</v>
      </c>
      <c r="FF463">
        <v>0</v>
      </c>
      <c r="FG463">
        <v>0</v>
      </c>
      <c r="FH463">
        <v>0</v>
      </c>
      <c r="FI463">
        <v>0</v>
      </c>
      <c r="FJ463">
        <v>0</v>
      </c>
      <c r="FK463">
        <v>0</v>
      </c>
      <c r="FL463">
        <v>0</v>
      </c>
      <c r="FM463">
        <v>0</v>
      </c>
      <c r="FN463">
        <v>0</v>
      </c>
      <c r="FO463">
        <v>0</v>
      </c>
      <c r="FP463">
        <v>0</v>
      </c>
      <c r="FQ463">
        <v>0</v>
      </c>
      <c r="FR463">
        <v>0</v>
      </c>
      <c r="FS463">
        <v>0</v>
      </c>
      <c r="FT463">
        <v>0</v>
      </c>
      <c r="FU463">
        <v>0</v>
      </c>
      <c r="FV463">
        <v>0</v>
      </c>
      <c r="FW463">
        <v>0</v>
      </c>
      <c r="FX463">
        <v>0</v>
      </c>
      <c r="FY463">
        <v>0</v>
      </c>
      <c r="FZ463">
        <v>0</v>
      </c>
      <c r="GA463">
        <v>0</v>
      </c>
      <c r="GB463">
        <v>0</v>
      </c>
      <c r="GC463">
        <v>0</v>
      </c>
      <c r="GD463">
        <v>0</v>
      </c>
      <c r="GE463">
        <v>0</v>
      </c>
      <c r="GF463">
        <v>0</v>
      </c>
      <c r="GG463">
        <v>0</v>
      </c>
      <c r="GH463">
        <v>0</v>
      </c>
      <c r="GI463">
        <v>0</v>
      </c>
      <c r="GJ463">
        <v>0</v>
      </c>
      <c r="GK463">
        <v>0</v>
      </c>
      <c r="GL463">
        <v>0</v>
      </c>
      <c r="GM463">
        <v>0</v>
      </c>
      <c r="GN463">
        <v>0</v>
      </c>
      <c r="GO463">
        <v>0</v>
      </c>
      <c r="GP463">
        <v>0</v>
      </c>
      <c r="GQ463">
        <v>0</v>
      </c>
      <c r="GR463">
        <v>0</v>
      </c>
      <c r="GS463">
        <v>0</v>
      </c>
      <c r="GT463">
        <v>0</v>
      </c>
      <c r="GU463">
        <v>0</v>
      </c>
      <c r="GV463">
        <v>0</v>
      </c>
      <c r="GW463">
        <v>0</v>
      </c>
      <c r="GX463">
        <v>0</v>
      </c>
      <c r="GY463">
        <v>0</v>
      </c>
      <c r="GZ463">
        <v>0</v>
      </c>
      <c r="HA463">
        <v>0</v>
      </c>
      <c r="HB463">
        <v>0</v>
      </c>
      <c r="HC463">
        <v>0</v>
      </c>
      <c r="HD463">
        <v>0</v>
      </c>
      <c r="HE463">
        <v>0</v>
      </c>
      <c r="HF463">
        <v>0</v>
      </c>
      <c r="HG463">
        <v>0</v>
      </c>
      <c r="HH463">
        <v>0</v>
      </c>
      <c r="HI463">
        <v>0</v>
      </c>
      <c r="HJ463">
        <v>0</v>
      </c>
      <c r="HK463">
        <v>0</v>
      </c>
      <c r="HL463">
        <v>0</v>
      </c>
      <c r="HM463">
        <v>0</v>
      </c>
      <c r="HN463">
        <v>0</v>
      </c>
      <c r="HO463">
        <v>0</v>
      </c>
      <c r="HP463">
        <v>0</v>
      </c>
      <c r="HQ463">
        <v>0</v>
      </c>
      <c r="HR463">
        <v>0</v>
      </c>
      <c r="HS463">
        <v>0</v>
      </c>
      <c r="HT463">
        <v>0</v>
      </c>
      <c r="HU463">
        <v>0</v>
      </c>
      <c r="HV463">
        <v>0</v>
      </c>
      <c r="HW463">
        <v>0</v>
      </c>
      <c r="HX463">
        <v>0</v>
      </c>
      <c r="HY463">
        <v>0</v>
      </c>
      <c r="HZ463">
        <v>0</v>
      </c>
      <c r="IA463">
        <v>0</v>
      </c>
      <c r="IB463">
        <v>0</v>
      </c>
      <c r="IC463">
        <v>0</v>
      </c>
      <c r="ID463">
        <v>0</v>
      </c>
      <c r="IE463">
        <v>0</v>
      </c>
      <c r="IF463">
        <v>0</v>
      </c>
      <c r="IG463">
        <v>0</v>
      </c>
      <c r="IH463">
        <v>0</v>
      </c>
      <c r="II463">
        <v>0</v>
      </c>
      <c r="IJ463">
        <v>0</v>
      </c>
      <c r="IK463">
        <v>0</v>
      </c>
    </row>
    <row r="464" spans="13:245" hidden="1">
      <c r="M464" s="340" t="s">
        <v>632</v>
      </c>
      <c r="N464" t="s">
        <v>1023</v>
      </c>
      <c r="O464">
        <v>1</v>
      </c>
      <c r="P464">
        <v>37</v>
      </c>
      <c r="Q464" s="183" t="str">
        <f t="shared" si="21"/>
        <v>SDH100137</v>
      </c>
      <c r="R464">
        <v>132</v>
      </c>
      <c r="S464">
        <v>480</v>
      </c>
      <c r="T464">
        <v>838</v>
      </c>
      <c r="U464">
        <v>1206</v>
      </c>
      <c r="V464">
        <v>1585</v>
      </c>
      <c r="W464">
        <v>1976</v>
      </c>
      <c r="X464">
        <v>2381</v>
      </c>
      <c r="Y464">
        <v>2799</v>
      </c>
      <c r="Z464">
        <v>3236</v>
      </c>
      <c r="AA464">
        <v>4921</v>
      </c>
      <c r="AB464">
        <v>5083</v>
      </c>
      <c r="AC464">
        <v>5257</v>
      </c>
      <c r="AD464">
        <v>5446</v>
      </c>
      <c r="AE464">
        <v>5655</v>
      </c>
      <c r="AF464">
        <v>5882</v>
      </c>
      <c r="AG464">
        <v>6128</v>
      </c>
      <c r="AH464">
        <v>6396</v>
      </c>
      <c r="AI464">
        <v>6692</v>
      </c>
      <c r="AJ464">
        <v>7024</v>
      </c>
      <c r="AK464">
        <v>7388</v>
      </c>
      <c r="AL464">
        <v>7793</v>
      </c>
      <c r="AM464">
        <v>8248</v>
      </c>
      <c r="AN464">
        <v>8755</v>
      </c>
      <c r="AO464">
        <v>9342</v>
      </c>
      <c r="AP464">
        <v>0</v>
      </c>
      <c r="AQ464">
        <v>0</v>
      </c>
      <c r="AR464">
        <v>0</v>
      </c>
      <c r="AS464">
        <v>0</v>
      </c>
      <c r="AT464">
        <v>0</v>
      </c>
      <c r="AU464">
        <v>0</v>
      </c>
      <c r="AV464">
        <v>0</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BX464">
        <v>0</v>
      </c>
      <c r="BY464">
        <v>0</v>
      </c>
      <c r="BZ464">
        <v>0</v>
      </c>
      <c r="CA464">
        <v>0</v>
      </c>
      <c r="CB464">
        <v>0</v>
      </c>
      <c r="CC464">
        <v>0</v>
      </c>
      <c r="CD464">
        <v>0</v>
      </c>
      <c r="CE464">
        <v>0</v>
      </c>
      <c r="CF464">
        <v>0</v>
      </c>
      <c r="CG464">
        <v>0</v>
      </c>
      <c r="CH464">
        <v>0</v>
      </c>
      <c r="CI464">
        <v>0</v>
      </c>
      <c r="CJ464">
        <v>0</v>
      </c>
      <c r="CK464">
        <v>0</v>
      </c>
      <c r="CL464">
        <v>0</v>
      </c>
      <c r="CM464">
        <v>0</v>
      </c>
      <c r="CN464">
        <v>0</v>
      </c>
      <c r="CO464">
        <v>0</v>
      </c>
      <c r="CP464">
        <v>0</v>
      </c>
      <c r="CQ464">
        <v>0</v>
      </c>
      <c r="CR464">
        <v>0</v>
      </c>
      <c r="CS464">
        <v>0</v>
      </c>
      <c r="CT464">
        <v>0</v>
      </c>
      <c r="CU464">
        <v>0</v>
      </c>
      <c r="CV464">
        <v>0</v>
      </c>
      <c r="CW464">
        <v>0</v>
      </c>
      <c r="CX464">
        <v>0</v>
      </c>
      <c r="CY464">
        <v>0</v>
      </c>
      <c r="CZ464">
        <v>0</v>
      </c>
      <c r="DA464">
        <v>0</v>
      </c>
      <c r="DB464">
        <v>0</v>
      </c>
      <c r="DC464">
        <v>0</v>
      </c>
      <c r="DD464">
        <v>0</v>
      </c>
      <c r="DE464">
        <v>0</v>
      </c>
      <c r="DF464">
        <v>0</v>
      </c>
      <c r="DG464">
        <v>0</v>
      </c>
      <c r="DH464">
        <v>0</v>
      </c>
      <c r="DI464">
        <v>0</v>
      </c>
      <c r="DJ464">
        <v>0</v>
      </c>
      <c r="DK464">
        <v>0</v>
      </c>
      <c r="DL464">
        <v>0</v>
      </c>
      <c r="DM464">
        <v>0</v>
      </c>
      <c r="DN464">
        <v>0</v>
      </c>
      <c r="DO464">
        <v>0</v>
      </c>
      <c r="DP464">
        <v>0</v>
      </c>
      <c r="DQ464">
        <v>0</v>
      </c>
      <c r="DR464">
        <v>0</v>
      </c>
      <c r="DS464">
        <v>0</v>
      </c>
      <c r="DT464">
        <v>0</v>
      </c>
      <c r="DU464">
        <v>0</v>
      </c>
      <c r="DV464">
        <v>0</v>
      </c>
      <c r="DW464">
        <v>0</v>
      </c>
      <c r="DX464">
        <v>0</v>
      </c>
      <c r="DZ464" s="340" t="s">
        <v>632</v>
      </c>
      <c r="EA464" t="s">
        <v>1023</v>
      </c>
      <c r="EB464">
        <v>1</v>
      </c>
      <c r="EC464">
        <v>37</v>
      </c>
      <c r="ED464" s="183" t="str">
        <f t="shared" si="22"/>
        <v>SDH100137</v>
      </c>
      <c r="EE464">
        <v>213</v>
      </c>
      <c r="EF464">
        <v>843</v>
      </c>
      <c r="EG464">
        <v>1542</v>
      </c>
      <c r="EH464">
        <v>2221</v>
      </c>
      <c r="EI464">
        <v>2891</v>
      </c>
      <c r="EJ464">
        <v>3550</v>
      </c>
      <c r="EK464">
        <v>4208</v>
      </c>
      <c r="EL464">
        <v>4869</v>
      </c>
      <c r="EM464">
        <v>5535</v>
      </c>
      <c r="EN464">
        <v>0</v>
      </c>
      <c r="EO464">
        <v>0</v>
      </c>
      <c r="EP464">
        <v>0</v>
      </c>
      <c r="EQ464">
        <v>0</v>
      </c>
      <c r="ER464">
        <v>0</v>
      </c>
      <c r="ES464">
        <v>0</v>
      </c>
      <c r="ET464">
        <v>0</v>
      </c>
      <c r="EU464">
        <v>0</v>
      </c>
      <c r="EV464">
        <v>0</v>
      </c>
      <c r="EW464">
        <v>0</v>
      </c>
      <c r="EX464">
        <v>0</v>
      </c>
      <c r="EY464">
        <v>0</v>
      </c>
      <c r="EZ464">
        <v>0</v>
      </c>
      <c r="FA464">
        <v>0</v>
      </c>
      <c r="FB464">
        <v>0</v>
      </c>
      <c r="FC464">
        <v>0</v>
      </c>
      <c r="FD464">
        <v>0</v>
      </c>
      <c r="FE464">
        <v>0</v>
      </c>
      <c r="FF464">
        <v>0</v>
      </c>
      <c r="FG464">
        <v>0</v>
      </c>
      <c r="FH464">
        <v>0</v>
      </c>
      <c r="FI464">
        <v>0</v>
      </c>
      <c r="FJ464">
        <v>0</v>
      </c>
      <c r="FK464">
        <v>0</v>
      </c>
      <c r="FL464">
        <v>0</v>
      </c>
      <c r="FM464">
        <v>0</v>
      </c>
      <c r="FN464">
        <v>0</v>
      </c>
      <c r="FO464">
        <v>0</v>
      </c>
      <c r="FP464">
        <v>0</v>
      </c>
      <c r="FQ464">
        <v>0</v>
      </c>
      <c r="FR464">
        <v>0</v>
      </c>
      <c r="FS464">
        <v>0</v>
      </c>
      <c r="FT464">
        <v>0</v>
      </c>
      <c r="FU464">
        <v>0</v>
      </c>
      <c r="FV464">
        <v>0</v>
      </c>
      <c r="FW464">
        <v>0</v>
      </c>
      <c r="FX464">
        <v>0</v>
      </c>
      <c r="FY464">
        <v>0</v>
      </c>
      <c r="FZ464">
        <v>0</v>
      </c>
      <c r="GA464">
        <v>0</v>
      </c>
      <c r="GB464">
        <v>0</v>
      </c>
      <c r="GC464">
        <v>0</v>
      </c>
      <c r="GD464">
        <v>0</v>
      </c>
      <c r="GE464">
        <v>0</v>
      </c>
      <c r="GF464">
        <v>0</v>
      </c>
      <c r="GG464">
        <v>0</v>
      </c>
      <c r="GH464">
        <v>0</v>
      </c>
      <c r="GI464">
        <v>0</v>
      </c>
      <c r="GJ464">
        <v>0</v>
      </c>
      <c r="GK464">
        <v>0</v>
      </c>
      <c r="GL464">
        <v>0</v>
      </c>
      <c r="GM464">
        <v>0</v>
      </c>
      <c r="GN464">
        <v>0</v>
      </c>
      <c r="GO464">
        <v>0</v>
      </c>
      <c r="GP464">
        <v>0</v>
      </c>
      <c r="GQ464">
        <v>0</v>
      </c>
      <c r="GR464">
        <v>0</v>
      </c>
      <c r="GS464">
        <v>0</v>
      </c>
      <c r="GT464">
        <v>0</v>
      </c>
      <c r="GU464">
        <v>0</v>
      </c>
      <c r="GV464">
        <v>0</v>
      </c>
      <c r="GW464">
        <v>0</v>
      </c>
      <c r="GX464">
        <v>0</v>
      </c>
      <c r="GY464">
        <v>0</v>
      </c>
      <c r="GZ464">
        <v>0</v>
      </c>
      <c r="HA464">
        <v>0</v>
      </c>
      <c r="HB464">
        <v>0</v>
      </c>
      <c r="HC464">
        <v>0</v>
      </c>
      <c r="HD464">
        <v>0</v>
      </c>
      <c r="HE464">
        <v>0</v>
      </c>
      <c r="HF464">
        <v>0</v>
      </c>
      <c r="HG464">
        <v>0</v>
      </c>
      <c r="HH464">
        <v>0</v>
      </c>
      <c r="HI464">
        <v>0</v>
      </c>
      <c r="HJ464">
        <v>0</v>
      </c>
      <c r="HK464">
        <v>0</v>
      </c>
      <c r="HL464">
        <v>0</v>
      </c>
      <c r="HM464">
        <v>0</v>
      </c>
      <c r="HN464">
        <v>0</v>
      </c>
      <c r="HO464">
        <v>0</v>
      </c>
      <c r="HP464">
        <v>0</v>
      </c>
      <c r="HQ464">
        <v>0</v>
      </c>
      <c r="HR464">
        <v>0</v>
      </c>
      <c r="HS464">
        <v>0</v>
      </c>
      <c r="HT464">
        <v>0</v>
      </c>
      <c r="HU464">
        <v>0</v>
      </c>
      <c r="HV464">
        <v>0</v>
      </c>
      <c r="HW464">
        <v>0</v>
      </c>
      <c r="HX464">
        <v>0</v>
      </c>
      <c r="HY464">
        <v>0</v>
      </c>
      <c r="HZ464">
        <v>0</v>
      </c>
      <c r="IA464">
        <v>0</v>
      </c>
      <c r="IB464">
        <v>0</v>
      </c>
      <c r="IC464">
        <v>0</v>
      </c>
      <c r="ID464">
        <v>0</v>
      </c>
      <c r="IE464">
        <v>0</v>
      </c>
      <c r="IF464">
        <v>0</v>
      </c>
      <c r="IG464">
        <v>0</v>
      </c>
      <c r="IH464">
        <v>0</v>
      </c>
      <c r="II464">
        <v>0</v>
      </c>
      <c r="IJ464">
        <v>0</v>
      </c>
      <c r="IK464">
        <v>0</v>
      </c>
    </row>
    <row r="465" spans="13:245" hidden="1">
      <c r="M465" s="340" t="s">
        <v>632</v>
      </c>
      <c r="N465" t="s">
        <v>1023</v>
      </c>
      <c r="O465">
        <v>1</v>
      </c>
      <c r="P465">
        <v>38</v>
      </c>
      <c r="Q465" s="183" t="str">
        <f t="shared" si="21"/>
        <v>SDH100138</v>
      </c>
      <c r="R465">
        <v>118</v>
      </c>
      <c r="S465">
        <v>455</v>
      </c>
      <c r="T465">
        <v>803</v>
      </c>
      <c r="U465">
        <v>1160</v>
      </c>
      <c r="V465">
        <v>1529</v>
      </c>
      <c r="W465">
        <v>1909</v>
      </c>
      <c r="X465">
        <v>2303</v>
      </c>
      <c r="Y465">
        <v>2712</v>
      </c>
      <c r="Z465">
        <v>3139</v>
      </c>
      <c r="AA465">
        <v>4778</v>
      </c>
      <c r="AB465">
        <v>4940</v>
      </c>
      <c r="AC465">
        <v>5116</v>
      </c>
      <c r="AD465">
        <v>5310</v>
      </c>
      <c r="AE465">
        <v>5520</v>
      </c>
      <c r="AF465">
        <v>5748</v>
      </c>
      <c r="AG465">
        <v>5996</v>
      </c>
      <c r="AH465">
        <v>6270</v>
      </c>
      <c r="AI465">
        <v>6576</v>
      </c>
      <c r="AJ465">
        <v>6913</v>
      </c>
      <c r="AK465">
        <v>7286</v>
      </c>
      <c r="AL465">
        <v>7705</v>
      </c>
      <c r="AM465">
        <v>8172</v>
      </c>
      <c r="AN465">
        <v>8711</v>
      </c>
      <c r="AO465">
        <v>9319</v>
      </c>
      <c r="AP465">
        <v>0</v>
      </c>
      <c r="AQ465">
        <v>0</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v>0</v>
      </c>
      <c r="BX465">
        <v>0</v>
      </c>
      <c r="BY465">
        <v>0</v>
      </c>
      <c r="BZ465">
        <v>0</v>
      </c>
      <c r="CA465">
        <v>0</v>
      </c>
      <c r="CB465">
        <v>0</v>
      </c>
      <c r="CC465">
        <v>0</v>
      </c>
      <c r="CD465">
        <v>0</v>
      </c>
      <c r="CE465">
        <v>0</v>
      </c>
      <c r="CF465">
        <v>0</v>
      </c>
      <c r="CG465">
        <v>0</v>
      </c>
      <c r="CH465">
        <v>0</v>
      </c>
      <c r="CI465">
        <v>0</v>
      </c>
      <c r="CJ465">
        <v>0</v>
      </c>
      <c r="CK465">
        <v>0</v>
      </c>
      <c r="CL465">
        <v>0</v>
      </c>
      <c r="CM465">
        <v>0</v>
      </c>
      <c r="CN465">
        <v>0</v>
      </c>
      <c r="CO465">
        <v>0</v>
      </c>
      <c r="CP465">
        <v>0</v>
      </c>
      <c r="CQ465">
        <v>0</v>
      </c>
      <c r="CR465">
        <v>0</v>
      </c>
      <c r="CS465">
        <v>0</v>
      </c>
      <c r="CT465">
        <v>0</v>
      </c>
      <c r="CU465">
        <v>0</v>
      </c>
      <c r="CV465">
        <v>0</v>
      </c>
      <c r="CW465">
        <v>0</v>
      </c>
      <c r="CX465">
        <v>0</v>
      </c>
      <c r="CY465">
        <v>0</v>
      </c>
      <c r="CZ465">
        <v>0</v>
      </c>
      <c r="DA465">
        <v>0</v>
      </c>
      <c r="DB465">
        <v>0</v>
      </c>
      <c r="DC465">
        <v>0</v>
      </c>
      <c r="DD465">
        <v>0</v>
      </c>
      <c r="DE465">
        <v>0</v>
      </c>
      <c r="DF465">
        <v>0</v>
      </c>
      <c r="DG465">
        <v>0</v>
      </c>
      <c r="DH465">
        <v>0</v>
      </c>
      <c r="DI465">
        <v>0</v>
      </c>
      <c r="DJ465">
        <v>0</v>
      </c>
      <c r="DK465">
        <v>0</v>
      </c>
      <c r="DL465">
        <v>0</v>
      </c>
      <c r="DM465">
        <v>0</v>
      </c>
      <c r="DN465">
        <v>0</v>
      </c>
      <c r="DO465">
        <v>0</v>
      </c>
      <c r="DP465">
        <v>0</v>
      </c>
      <c r="DQ465">
        <v>0</v>
      </c>
      <c r="DR465">
        <v>0</v>
      </c>
      <c r="DS465">
        <v>0</v>
      </c>
      <c r="DT465">
        <v>0</v>
      </c>
      <c r="DU465">
        <v>0</v>
      </c>
      <c r="DV465">
        <v>0</v>
      </c>
      <c r="DW465">
        <v>0</v>
      </c>
      <c r="DX465">
        <v>0</v>
      </c>
      <c r="DZ465" s="340" t="s">
        <v>632</v>
      </c>
      <c r="EA465" t="s">
        <v>1023</v>
      </c>
      <c r="EB465">
        <v>1</v>
      </c>
      <c r="EC465">
        <v>38</v>
      </c>
      <c r="ED465" s="183" t="str">
        <f t="shared" si="22"/>
        <v>SDH100138</v>
      </c>
      <c r="EE465">
        <v>190</v>
      </c>
      <c r="EF465">
        <v>789</v>
      </c>
      <c r="EG465">
        <v>1466</v>
      </c>
      <c r="EH465">
        <v>2123</v>
      </c>
      <c r="EI465">
        <v>2772</v>
      </c>
      <c r="EJ465">
        <v>3410</v>
      </c>
      <c r="EK465">
        <v>4049</v>
      </c>
      <c r="EL465">
        <v>4696</v>
      </c>
      <c r="EM465">
        <v>5345</v>
      </c>
      <c r="EN465">
        <v>0</v>
      </c>
      <c r="EO465">
        <v>0</v>
      </c>
      <c r="EP465">
        <v>0</v>
      </c>
      <c r="EQ465">
        <v>0</v>
      </c>
      <c r="ER465">
        <v>0</v>
      </c>
      <c r="ES465">
        <v>0</v>
      </c>
      <c r="ET465">
        <v>0</v>
      </c>
      <c r="EU465">
        <v>0</v>
      </c>
      <c r="EV465">
        <v>0</v>
      </c>
      <c r="EW465">
        <v>0</v>
      </c>
      <c r="EX465">
        <v>0</v>
      </c>
      <c r="EY465">
        <v>0</v>
      </c>
      <c r="EZ465">
        <v>0</v>
      </c>
      <c r="FA465">
        <v>0</v>
      </c>
      <c r="FB465">
        <v>0</v>
      </c>
      <c r="FC465">
        <v>0</v>
      </c>
      <c r="FD465">
        <v>0</v>
      </c>
      <c r="FE465">
        <v>0</v>
      </c>
      <c r="FF465">
        <v>0</v>
      </c>
      <c r="FG465">
        <v>0</v>
      </c>
      <c r="FH465">
        <v>0</v>
      </c>
      <c r="FI465">
        <v>0</v>
      </c>
      <c r="FJ465">
        <v>0</v>
      </c>
      <c r="FK465">
        <v>0</v>
      </c>
      <c r="FL465">
        <v>0</v>
      </c>
      <c r="FM465">
        <v>0</v>
      </c>
      <c r="FN465">
        <v>0</v>
      </c>
      <c r="FO465">
        <v>0</v>
      </c>
      <c r="FP465">
        <v>0</v>
      </c>
      <c r="FQ465">
        <v>0</v>
      </c>
      <c r="FR465">
        <v>0</v>
      </c>
      <c r="FS465">
        <v>0</v>
      </c>
      <c r="FT465">
        <v>0</v>
      </c>
      <c r="FU465">
        <v>0</v>
      </c>
      <c r="FV465">
        <v>0</v>
      </c>
      <c r="FW465">
        <v>0</v>
      </c>
      <c r="FX465">
        <v>0</v>
      </c>
      <c r="FY465">
        <v>0</v>
      </c>
      <c r="FZ465">
        <v>0</v>
      </c>
      <c r="GA465">
        <v>0</v>
      </c>
      <c r="GB465">
        <v>0</v>
      </c>
      <c r="GC465">
        <v>0</v>
      </c>
      <c r="GD465">
        <v>0</v>
      </c>
      <c r="GE465">
        <v>0</v>
      </c>
      <c r="GF465">
        <v>0</v>
      </c>
      <c r="GG465">
        <v>0</v>
      </c>
      <c r="GH465">
        <v>0</v>
      </c>
      <c r="GI465">
        <v>0</v>
      </c>
      <c r="GJ465">
        <v>0</v>
      </c>
      <c r="GK465">
        <v>0</v>
      </c>
      <c r="GL465">
        <v>0</v>
      </c>
      <c r="GM465">
        <v>0</v>
      </c>
      <c r="GN465">
        <v>0</v>
      </c>
      <c r="GO465">
        <v>0</v>
      </c>
      <c r="GP465">
        <v>0</v>
      </c>
      <c r="GQ465">
        <v>0</v>
      </c>
      <c r="GR465">
        <v>0</v>
      </c>
      <c r="GS465">
        <v>0</v>
      </c>
      <c r="GT465">
        <v>0</v>
      </c>
      <c r="GU465">
        <v>0</v>
      </c>
      <c r="GV465">
        <v>0</v>
      </c>
      <c r="GW465">
        <v>0</v>
      </c>
      <c r="GX465">
        <v>0</v>
      </c>
      <c r="GY465">
        <v>0</v>
      </c>
      <c r="GZ465">
        <v>0</v>
      </c>
      <c r="HA465">
        <v>0</v>
      </c>
      <c r="HB465">
        <v>0</v>
      </c>
      <c r="HC465">
        <v>0</v>
      </c>
      <c r="HD465">
        <v>0</v>
      </c>
      <c r="HE465">
        <v>0</v>
      </c>
      <c r="HF465">
        <v>0</v>
      </c>
      <c r="HG465">
        <v>0</v>
      </c>
      <c r="HH465">
        <v>0</v>
      </c>
      <c r="HI465">
        <v>0</v>
      </c>
      <c r="HJ465">
        <v>0</v>
      </c>
      <c r="HK465">
        <v>0</v>
      </c>
      <c r="HL465">
        <v>0</v>
      </c>
      <c r="HM465">
        <v>0</v>
      </c>
      <c r="HN465">
        <v>0</v>
      </c>
      <c r="HO465">
        <v>0</v>
      </c>
      <c r="HP465">
        <v>0</v>
      </c>
      <c r="HQ465">
        <v>0</v>
      </c>
      <c r="HR465">
        <v>0</v>
      </c>
      <c r="HS465">
        <v>0</v>
      </c>
      <c r="HT465">
        <v>0</v>
      </c>
      <c r="HU465">
        <v>0</v>
      </c>
      <c r="HV465">
        <v>0</v>
      </c>
      <c r="HW465">
        <v>0</v>
      </c>
      <c r="HX465">
        <v>0</v>
      </c>
      <c r="HY465">
        <v>0</v>
      </c>
      <c r="HZ465">
        <v>0</v>
      </c>
      <c r="IA465">
        <v>0</v>
      </c>
      <c r="IB465">
        <v>0</v>
      </c>
      <c r="IC465">
        <v>0</v>
      </c>
      <c r="ID465">
        <v>0</v>
      </c>
      <c r="IE465">
        <v>0</v>
      </c>
      <c r="IF465">
        <v>0</v>
      </c>
      <c r="IG465">
        <v>0</v>
      </c>
      <c r="IH465">
        <v>0</v>
      </c>
      <c r="II465">
        <v>0</v>
      </c>
      <c r="IJ465">
        <v>0</v>
      </c>
      <c r="IK465">
        <v>0</v>
      </c>
    </row>
    <row r="466" spans="13:245" hidden="1">
      <c r="M466" s="340" t="s">
        <v>632</v>
      </c>
      <c r="N466" t="s">
        <v>1023</v>
      </c>
      <c r="O466">
        <v>1</v>
      </c>
      <c r="P466">
        <v>39</v>
      </c>
      <c r="Q466" s="183" t="str">
        <f t="shared" si="21"/>
        <v>SDH100139</v>
      </c>
      <c r="R466">
        <v>104</v>
      </c>
      <c r="S466">
        <v>431</v>
      </c>
      <c r="T466">
        <v>767</v>
      </c>
      <c r="U466">
        <v>1114</v>
      </c>
      <c r="V466">
        <v>1471</v>
      </c>
      <c r="W466">
        <v>1841</v>
      </c>
      <c r="X466">
        <v>2225</v>
      </c>
      <c r="Y466">
        <v>2624</v>
      </c>
      <c r="Z466">
        <v>3040</v>
      </c>
      <c r="AA466">
        <v>4632</v>
      </c>
      <c r="AB466">
        <v>4795</v>
      </c>
      <c r="AC466">
        <v>4975</v>
      </c>
      <c r="AD466">
        <v>5169</v>
      </c>
      <c r="AE466">
        <v>5380</v>
      </c>
      <c r="AF466">
        <v>5609</v>
      </c>
      <c r="AG466">
        <v>5861</v>
      </c>
      <c r="AH466">
        <v>6144</v>
      </c>
      <c r="AI466">
        <v>6454</v>
      </c>
      <c r="AJ466">
        <v>6797</v>
      </c>
      <c r="AK466">
        <v>7182</v>
      </c>
      <c r="AL466">
        <v>7611</v>
      </c>
      <c r="AM466">
        <v>8104</v>
      </c>
      <c r="AN466">
        <v>8661</v>
      </c>
      <c r="AO466">
        <v>9287</v>
      </c>
      <c r="AP466">
        <v>0</v>
      </c>
      <c r="AQ466">
        <v>0</v>
      </c>
      <c r="AR466">
        <v>0</v>
      </c>
      <c r="AS466">
        <v>0</v>
      </c>
      <c r="AT466">
        <v>0</v>
      </c>
      <c r="AU466">
        <v>0</v>
      </c>
      <c r="AV466">
        <v>0</v>
      </c>
      <c r="AW466">
        <v>0</v>
      </c>
      <c r="AX466">
        <v>0</v>
      </c>
      <c r="AY466">
        <v>0</v>
      </c>
      <c r="AZ466">
        <v>0</v>
      </c>
      <c r="BA466">
        <v>0</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BX466">
        <v>0</v>
      </c>
      <c r="BY466">
        <v>0</v>
      </c>
      <c r="BZ466">
        <v>0</v>
      </c>
      <c r="CA466">
        <v>0</v>
      </c>
      <c r="CB466">
        <v>0</v>
      </c>
      <c r="CC466">
        <v>0</v>
      </c>
      <c r="CD466">
        <v>0</v>
      </c>
      <c r="CE466">
        <v>0</v>
      </c>
      <c r="CF466">
        <v>0</v>
      </c>
      <c r="CG466">
        <v>0</v>
      </c>
      <c r="CH466">
        <v>0</v>
      </c>
      <c r="CI466">
        <v>0</v>
      </c>
      <c r="CJ466">
        <v>0</v>
      </c>
      <c r="CK466">
        <v>0</v>
      </c>
      <c r="CL466">
        <v>0</v>
      </c>
      <c r="CM466">
        <v>0</v>
      </c>
      <c r="CN466">
        <v>0</v>
      </c>
      <c r="CO466">
        <v>0</v>
      </c>
      <c r="CP466">
        <v>0</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0</v>
      </c>
      <c r="DL466">
        <v>0</v>
      </c>
      <c r="DM466">
        <v>0</v>
      </c>
      <c r="DN466">
        <v>0</v>
      </c>
      <c r="DO466">
        <v>0</v>
      </c>
      <c r="DP466">
        <v>0</v>
      </c>
      <c r="DQ466">
        <v>0</v>
      </c>
      <c r="DR466">
        <v>0</v>
      </c>
      <c r="DS466">
        <v>0</v>
      </c>
      <c r="DT466">
        <v>0</v>
      </c>
      <c r="DU466">
        <v>0</v>
      </c>
      <c r="DV466">
        <v>0</v>
      </c>
      <c r="DW466">
        <v>0</v>
      </c>
      <c r="DX466">
        <v>0</v>
      </c>
      <c r="DZ466" s="340" t="s">
        <v>632</v>
      </c>
      <c r="EA466" t="s">
        <v>1023</v>
      </c>
      <c r="EB466">
        <v>1</v>
      </c>
      <c r="EC466">
        <v>39</v>
      </c>
      <c r="ED466" s="183" t="str">
        <f t="shared" si="22"/>
        <v>SDH100139</v>
      </c>
      <c r="EE466">
        <v>167</v>
      </c>
      <c r="EF466">
        <v>736</v>
      </c>
      <c r="EG466">
        <v>1390</v>
      </c>
      <c r="EH466">
        <v>2024</v>
      </c>
      <c r="EI466">
        <v>2651</v>
      </c>
      <c r="EJ466">
        <v>3269</v>
      </c>
      <c r="EK466">
        <v>3890</v>
      </c>
      <c r="EL466">
        <v>4519</v>
      </c>
      <c r="EM466">
        <v>5150</v>
      </c>
      <c r="EN466">
        <v>0</v>
      </c>
      <c r="EO466">
        <v>0</v>
      </c>
      <c r="EP466">
        <v>0</v>
      </c>
      <c r="EQ466">
        <v>0</v>
      </c>
      <c r="ER466">
        <v>0</v>
      </c>
      <c r="ES466">
        <v>0</v>
      </c>
      <c r="ET466">
        <v>0</v>
      </c>
      <c r="EU466">
        <v>0</v>
      </c>
      <c r="EV466">
        <v>0</v>
      </c>
      <c r="EW466">
        <v>0</v>
      </c>
      <c r="EX466">
        <v>0</v>
      </c>
      <c r="EY466">
        <v>0</v>
      </c>
      <c r="EZ466">
        <v>0</v>
      </c>
      <c r="FA466">
        <v>0</v>
      </c>
      <c r="FB466">
        <v>0</v>
      </c>
      <c r="FC466">
        <v>0</v>
      </c>
      <c r="FD466">
        <v>0</v>
      </c>
      <c r="FE466">
        <v>0</v>
      </c>
      <c r="FF466">
        <v>0</v>
      </c>
      <c r="FG466">
        <v>0</v>
      </c>
      <c r="FH466">
        <v>0</v>
      </c>
      <c r="FI466">
        <v>0</v>
      </c>
      <c r="FJ466">
        <v>0</v>
      </c>
      <c r="FK466">
        <v>0</v>
      </c>
      <c r="FL466">
        <v>0</v>
      </c>
      <c r="FM466">
        <v>0</v>
      </c>
      <c r="FN466">
        <v>0</v>
      </c>
      <c r="FO466">
        <v>0</v>
      </c>
      <c r="FP466">
        <v>0</v>
      </c>
      <c r="FQ466">
        <v>0</v>
      </c>
      <c r="FR466">
        <v>0</v>
      </c>
      <c r="FS466">
        <v>0</v>
      </c>
      <c r="FT466">
        <v>0</v>
      </c>
      <c r="FU466">
        <v>0</v>
      </c>
      <c r="FV466">
        <v>0</v>
      </c>
      <c r="FW466">
        <v>0</v>
      </c>
      <c r="FX466">
        <v>0</v>
      </c>
      <c r="FY466">
        <v>0</v>
      </c>
      <c r="FZ466">
        <v>0</v>
      </c>
      <c r="GA466">
        <v>0</v>
      </c>
      <c r="GB466">
        <v>0</v>
      </c>
      <c r="GC466">
        <v>0</v>
      </c>
      <c r="GD466">
        <v>0</v>
      </c>
      <c r="GE466">
        <v>0</v>
      </c>
      <c r="GF466">
        <v>0</v>
      </c>
      <c r="GG466">
        <v>0</v>
      </c>
      <c r="GH466">
        <v>0</v>
      </c>
      <c r="GI466">
        <v>0</v>
      </c>
      <c r="GJ466">
        <v>0</v>
      </c>
      <c r="GK466">
        <v>0</v>
      </c>
      <c r="GL466">
        <v>0</v>
      </c>
      <c r="GM466">
        <v>0</v>
      </c>
      <c r="GN466">
        <v>0</v>
      </c>
      <c r="GO466">
        <v>0</v>
      </c>
      <c r="GP466">
        <v>0</v>
      </c>
      <c r="GQ466">
        <v>0</v>
      </c>
      <c r="GR466">
        <v>0</v>
      </c>
      <c r="GS466">
        <v>0</v>
      </c>
      <c r="GT466">
        <v>0</v>
      </c>
      <c r="GU466">
        <v>0</v>
      </c>
      <c r="GV466">
        <v>0</v>
      </c>
      <c r="GW466">
        <v>0</v>
      </c>
      <c r="GX466">
        <v>0</v>
      </c>
      <c r="GY466">
        <v>0</v>
      </c>
      <c r="GZ466">
        <v>0</v>
      </c>
      <c r="HA466">
        <v>0</v>
      </c>
      <c r="HB466">
        <v>0</v>
      </c>
      <c r="HC466">
        <v>0</v>
      </c>
      <c r="HD466">
        <v>0</v>
      </c>
      <c r="HE466">
        <v>0</v>
      </c>
      <c r="HF466">
        <v>0</v>
      </c>
      <c r="HG466">
        <v>0</v>
      </c>
      <c r="HH466">
        <v>0</v>
      </c>
      <c r="HI466">
        <v>0</v>
      </c>
      <c r="HJ466">
        <v>0</v>
      </c>
      <c r="HK466">
        <v>0</v>
      </c>
      <c r="HL466">
        <v>0</v>
      </c>
      <c r="HM466">
        <v>0</v>
      </c>
      <c r="HN466">
        <v>0</v>
      </c>
      <c r="HO466">
        <v>0</v>
      </c>
      <c r="HP466">
        <v>0</v>
      </c>
      <c r="HQ466">
        <v>0</v>
      </c>
      <c r="HR466">
        <v>0</v>
      </c>
      <c r="HS466">
        <v>0</v>
      </c>
      <c r="HT466">
        <v>0</v>
      </c>
      <c r="HU466">
        <v>0</v>
      </c>
      <c r="HV466">
        <v>0</v>
      </c>
      <c r="HW466">
        <v>0</v>
      </c>
      <c r="HX466">
        <v>0</v>
      </c>
      <c r="HY466">
        <v>0</v>
      </c>
      <c r="HZ466">
        <v>0</v>
      </c>
      <c r="IA466">
        <v>0</v>
      </c>
      <c r="IB466">
        <v>0</v>
      </c>
      <c r="IC466">
        <v>0</v>
      </c>
      <c r="ID466">
        <v>0</v>
      </c>
      <c r="IE466">
        <v>0</v>
      </c>
      <c r="IF466">
        <v>0</v>
      </c>
      <c r="IG466">
        <v>0</v>
      </c>
      <c r="IH466">
        <v>0</v>
      </c>
      <c r="II466">
        <v>0</v>
      </c>
      <c r="IJ466">
        <v>0</v>
      </c>
      <c r="IK466">
        <v>0</v>
      </c>
    </row>
    <row r="467" spans="13:245" hidden="1">
      <c r="M467" s="340" t="s">
        <v>632</v>
      </c>
      <c r="N467" t="s">
        <v>1023</v>
      </c>
      <c r="O467">
        <v>1</v>
      </c>
      <c r="P467">
        <v>40</v>
      </c>
      <c r="Q467" s="183" t="str">
        <f t="shared" si="21"/>
        <v>SDH100140</v>
      </c>
      <c r="R467">
        <v>89</v>
      </c>
      <c r="S467">
        <v>405</v>
      </c>
      <c r="T467">
        <v>731</v>
      </c>
      <c r="U467">
        <v>1067</v>
      </c>
      <c r="V467">
        <v>1413</v>
      </c>
      <c r="W467">
        <v>1773</v>
      </c>
      <c r="X467">
        <v>2147</v>
      </c>
      <c r="Y467">
        <v>2535</v>
      </c>
      <c r="Z467">
        <v>2941</v>
      </c>
      <c r="AA467">
        <v>4487</v>
      </c>
      <c r="AB467">
        <v>4654</v>
      </c>
      <c r="AC467">
        <v>4833</v>
      </c>
      <c r="AD467">
        <v>5028</v>
      </c>
      <c r="AE467">
        <v>5239</v>
      </c>
      <c r="AF467">
        <v>5471</v>
      </c>
      <c r="AG467">
        <v>5731</v>
      </c>
      <c r="AH467">
        <v>6016</v>
      </c>
      <c r="AI467">
        <v>6331</v>
      </c>
      <c r="AJ467">
        <v>6684</v>
      </c>
      <c r="AK467">
        <v>7076</v>
      </c>
      <c r="AL467">
        <v>7528</v>
      </c>
      <c r="AM467">
        <v>8036</v>
      </c>
      <c r="AN467">
        <v>8608</v>
      </c>
      <c r="AO467">
        <v>9261</v>
      </c>
      <c r="AP467">
        <v>0</v>
      </c>
      <c r="AQ467">
        <v>0</v>
      </c>
      <c r="AR467">
        <v>0</v>
      </c>
      <c r="AS467">
        <v>0</v>
      </c>
      <c r="AT467">
        <v>0</v>
      </c>
      <c r="AU467">
        <v>0</v>
      </c>
      <c r="AV467">
        <v>0</v>
      </c>
      <c r="AW467">
        <v>0</v>
      </c>
      <c r="AX467">
        <v>0</v>
      </c>
      <c r="AY467">
        <v>0</v>
      </c>
      <c r="AZ467">
        <v>0</v>
      </c>
      <c r="BA467">
        <v>0</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0</v>
      </c>
      <c r="CP467">
        <v>0</v>
      </c>
      <c r="CQ467">
        <v>0</v>
      </c>
      <c r="CR467">
        <v>0</v>
      </c>
      <c r="CS467">
        <v>0</v>
      </c>
      <c r="CT467">
        <v>0</v>
      </c>
      <c r="CU467">
        <v>0</v>
      </c>
      <c r="CV467">
        <v>0</v>
      </c>
      <c r="CW467">
        <v>0</v>
      </c>
      <c r="CX467">
        <v>0</v>
      </c>
      <c r="CY467">
        <v>0</v>
      </c>
      <c r="CZ467">
        <v>0</v>
      </c>
      <c r="DA467">
        <v>0</v>
      </c>
      <c r="DB467">
        <v>0</v>
      </c>
      <c r="DC467">
        <v>0</v>
      </c>
      <c r="DD467">
        <v>0</v>
      </c>
      <c r="DE467">
        <v>0</v>
      </c>
      <c r="DF467">
        <v>0</v>
      </c>
      <c r="DG467">
        <v>0</v>
      </c>
      <c r="DH467">
        <v>0</v>
      </c>
      <c r="DI467">
        <v>0</v>
      </c>
      <c r="DJ467">
        <v>0</v>
      </c>
      <c r="DK467">
        <v>0</v>
      </c>
      <c r="DL467">
        <v>0</v>
      </c>
      <c r="DM467">
        <v>0</v>
      </c>
      <c r="DN467">
        <v>0</v>
      </c>
      <c r="DO467">
        <v>0</v>
      </c>
      <c r="DP467">
        <v>0</v>
      </c>
      <c r="DQ467">
        <v>0</v>
      </c>
      <c r="DR467">
        <v>0</v>
      </c>
      <c r="DS467">
        <v>0</v>
      </c>
      <c r="DT467">
        <v>0</v>
      </c>
      <c r="DU467">
        <v>0</v>
      </c>
      <c r="DV467">
        <v>0</v>
      </c>
      <c r="DW467">
        <v>0</v>
      </c>
      <c r="DX467">
        <v>0</v>
      </c>
      <c r="DZ467" s="340" t="s">
        <v>632</v>
      </c>
      <c r="EA467" t="s">
        <v>1023</v>
      </c>
      <c r="EB467">
        <v>1</v>
      </c>
      <c r="EC467">
        <v>40</v>
      </c>
      <c r="ED467" s="183" t="str">
        <f t="shared" si="22"/>
        <v>SDH100140</v>
      </c>
      <c r="EE467">
        <v>143</v>
      </c>
      <c r="EF467">
        <v>681</v>
      </c>
      <c r="EG467">
        <v>1311</v>
      </c>
      <c r="EH467">
        <v>1924</v>
      </c>
      <c r="EI467">
        <v>2530</v>
      </c>
      <c r="EJ467">
        <v>3131</v>
      </c>
      <c r="EK467">
        <v>3732</v>
      </c>
      <c r="EL467">
        <v>4342</v>
      </c>
      <c r="EM467">
        <v>4957</v>
      </c>
      <c r="EN467">
        <v>0</v>
      </c>
      <c r="EO467">
        <v>0</v>
      </c>
      <c r="EP467">
        <v>0</v>
      </c>
      <c r="EQ467">
        <v>0</v>
      </c>
      <c r="ER467">
        <v>0</v>
      </c>
      <c r="ES467">
        <v>0</v>
      </c>
      <c r="ET467">
        <v>0</v>
      </c>
      <c r="EU467">
        <v>0</v>
      </c>
      <c r="EV467">
        <v>0</v>
      </c>
      <c r="EW467">
        <v>0</v>
      </c>
      <c r="EX467">
        <v>0</v>
      </c>
      <c r="EY467">
        <v>0</v>
      </c>
      <c r="EZ467">
        <v>0</v>
      </c>
      <c r="FA467">
        <v>0</v>
      </c>
      <c r="FB467">
        <v>0</v>
      </c>
      <c r="FC467">
        <v>0</v>
      </c>
      <c r="FD467">
        <v>0</v>
      </c>
      <c r="FE467">
        <v>0</v>
      </c>
      <c r="FF467">
        <v>0</v>
      </c>
      <c r="FG467">
        <v>0</v>
      </c>
      <c r="FH467">
        <v>0</v>
      </c>
      <c r="FI467">
        <v>0</v>
      </c>
      <c r="FJ467">
        <v>0</v>
      </c>
      <c r="FK467">
        <v>0</v>
      </c>
      <c r="FL467">
        <v>0</v>
      </c>
      <c r="FM467">
        <v>0</v>
      </c>
      <c r="FN467">
        <v>0</v>
      </c>
      <c r="FO467">
        <v>0</v>
      </c>
      <c r="FP467">
        <v>0</v>
      </c>
      <c r="FQ467">
        <v>0</v>
      </c>
      <c r="FR467">
        <v>0</v>
      </c>
      <c r="FS467">
        <v>0</v>
      </c>
      <c r="FT467">
        <v>0</v>
      </c>
      <c r="FU467">
        <v>0</v>
      </c>
      <c r="FV467">
        <v>0</v>
      </c>
      <c r="FW467">
        <v>0</v>
      </c>
      <c r="FX467">
        <v>0</v>
      </c>
      <c r="FY467">
        <v>0</v>
      </c>
      <c r="FZ467">
        <v>0</v>
      </c>
      <c r="GA467">
        <v>0</v>
      </c>
      <c r="GB467">
        <v>0</v>
      </c>
      <c r="GC467">
        <v>0</v>
      </c>
      <c r="GD467">
        <v>0</v>
      </c>
      <c r="GE467">
        <v>0</v>
      </c>
      <c r="GF467">
        <v>0</v>
      </c>
      <c r="GG467">
        <v>0</v>
      </c>
      <c r="GH467">
        <v>0</v>
      </c>
      <c r="GI467">
        <v>0</v>
      </c>
      <c r="GJ467">
        <v>0</v>
      </c>
      <c r="GK467">
        <v>0</v>
      </c>
      <c r="GL467">
        <v>0</v>
      </c>
      <c r="GM467">
        <v>0</v>
      </c>
      <c r="GN467">
        <v>0</v>
      </c>
      <c r="GO467">
        <v>0</v>
      </c>
      <c r="GP467">
        <v>0</v>
      </c>
      <c r="GQ467">
        <v>0</v>
      </c>
      <c r="GR467">
        <v>0</v>
      </c>
      <c r="GS467">
        <v>0</v>
      </c>
      <c r="GT467">
        <v>0</v>
      </c>
      <c r="GU467">
        <v>0</v>
      </c>
      <c r="GV467">
        <v>0</v>
      </c>
      <c r="GW467">
        <v>0</v>
      </c>
      <c r="GX467">
        <v>0</v>
      </c>
      <c r="GY467">
        <v>0</v>
      </c>
      <c r="GZ467">
        <v>0</v>
      </c>
      <c r="HA467">
        <v>0</v>
      </c>
      <c r="HB467">
        <v>0</v>
      </c>
      <c r="HC467">
        <v>0</v>
      </c>
      <c r="HD467">
        <v>0</v>
      </c>
      <c r="HE467">
        <v>0</v>
      </c>
      <c r="HF467">
        <v>0</v>
      </c>
      <c r="HG467">
        <v>0</v>
      </c>
      <c r="HH467">
        <v>0</v>
      </c>
      <c r="HI467">
        <v>0</v>
      </c>
      <c r="HJ467">
        <v>0</v>
      </c>
      <c r="HK467">
        <v>0</v>
      </c>
      <c r="HL467">
        <v>0</v>
      </c>
      <c r="HM467">
        <v>0</v>
      </c>
      <c r="HN467">
        <v>0</v>
      </c>
      <c r="HO467">
        <v>0</v>
      </c>
      <c r="HP467">
        <v>0</v>
      </c>
      <c r="HQ467">
        <v>0</v>
      </c>
      <c r="HR467">
        <v>0</v>
      </c>
      <c r="HS467">
        <v>0</v>
      </c>
      <c r="HT467">
        <v>0</v>
      </c>
      <c r="HU467">
        <v>0</v>
      </c>
      <c r="HV467">
        <v>0</v>
      </c>
      <c r="HW467">
        <v>0</v>
      </c>
      <c r="HX467">
        <v>0</v>
      </c>
      <c r="HY467">
        <v>0</v>
      </c>
      <c r="HZ467">
        <v>0</v>
      </c>
      <c r="IA467">
        <v>0</v>
      </c>
      <c r="IB467">
        <v>0</v>
      </c>
      <c r="IC467">
        <v>0</v>
      </c>
      <c r="ID467">
        <v>0</v>
      </c>
      <c r="IE467">
        <v>0</v>
      </c>
      <c r="IF467">
        <v>0</v>
      </c>
      <c r="IG467">
        <v>0</v>
      </c>
      <c r="IH467">
        <v>0</v>
      </c>
      <c r="II467">
        <v>0</v>
      </c>
      <c r="IJ467">
        <v>0</v>
      </c>
      <c r="IK467">
        <v>0</v>
      </c>
    </row>
    <row r="468" spans="13:245" hidden="1">
      <c r="M468" s="340" t="s">
        <v>632</v>
      </c>
      <c r="N468" t="s">
        <v>1023</v>
      </c>
      <c r="O468">
        <v>1</v>
      </c>
      <c r="P468">
        <v>41</v>
      </c>
      <c r="Q468" s="183" t="str">
        <f t="shared" si="21"/>
        <v>SDH100141</v>
      </c>
      <c r="R468">
        <v>74</v>
      </c>
      <c r="S468">
        <v>379</v>
      </c>
      <c r="T468">
        <v>694</v>
      </c>
      <c r="U468">
        <v>1019</v>
      </c>
      <c r="V468">
        <v>1355</v>
      </c>
      <c r="W468">
        <v>1703</v>
      </c>
      <c r="X468">
        <v>2066</v>
      </c>
      <c r="Y468">
        <v>2444</v>
      </c>
      <c r="Z468">
        <v>2838</v>
      </c>
      <c r="AA468">
        <v>4340</v>
      </c>
      <c r="AB468">
        <v>4506</v>
      </c>
      <c r="AC468">
        <v>4684</v>
      </c>
      <c r="AD468">
        <v>4878</v>
      </c>
      <c r="AE468">
        <v>5091</v>
      </c>
      <c r="AF468">
        <v>5330</v>
      </c>
      <c r="AG468">
        <v>5590</v>
      </c>
      <c r="AH468">
        <v>5879</v>
      </c>
      <c r="AI468">
        <v>6201</v>
      </c>
      <c r="AJ468">
        <v>6559</v>
      </c>
      <c r="AK468">
        <v>6971</v>
      </c>
      <c r="AL468">
        <v>7433</v>
      </c>
      <c r="AM468">
        <v>7952</v>
      </c>
      <c r="AN468">
        <v>8545</v>
      </c>
      <c r="AO468">
        <v>9219</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v>
      </c>
      <c r="CP468">
        <v>0</v>
      </c>
      <c r="CQ468">
        <v>0</v>
      </c>
      <c r="CR468">
        <v>0</v>
      </c>
      <c r="CS468">
        <v>0</v>
      </c>
      <c r="CT468">
        <v>0</v>
      </c>
      <c r="CU468">
        <v>0</v>
      </c>
      <c r="CV468">
        <v>0</v>
      </c>
      <c r="CW468">
        <v>0</v>
      </c>
      <c r="CX468">
        <v>0</v>
      </c>
      <c r="CY468">
        <v>0</v>
      </c>
      <c r="CZ468">
        <v>0</v>
      </c>
      <c r="DA468">
        <v>0</v>
      </c>
      <c r="DB468">
        <v>0</v>
      </c>
      <c r="DC468">
        <v>0</v>
      </c>
      <c r="DD468">
        <v>0</v>
      </c>
      <c r="DE468">
        <v>0</v>
      </c>
      <c r="DF468">
        <v>0</v>
      </c>
      <c r="DG468">
        <v>0</v>
      </c>
      <c r="DH468">
        <v>0</v>
      </c>
      <c r="DI468">
        <v>0</v>
      </c>
      <c r="DJ468">
        <v>0</v>
      </c>
      <c r="DK468">
        <v>0</v>
      </c>
      <c r="DL468">
        <v>0</v>
      </c>
      <c r="DM468">
        <v>0</v>
      </c>
      <c r="DN468">
        <v>0</v>
      </c>
      <c r="DO468">
        <v>0</v>
      </c>
      <c r="DP468">
        <v>0</v>
      </c>
      <c r="DQ468">
        <v>0</v>
      </c>
      <c r="DR468">
        <v>0</v>
      </c>
      <c r="DS468">
        <v>0</v>
      </c>
      <c r="DT468">
        <v>0</v>
      </c>
      <c r="DU468">
        <v>0</v>
      </c>
      <c r="DV468">
        <v>0</v>
      </c>
      <c r="DW468">
        <v>0</v>
      </c>
      <c r="DX468">
        <v>0</v>
      </c>
      <c r="DZ468" s="340" t="s">
        <v>632</v>
      </c>
      <c r="EA468" t="s">
        <v>1023</v>
      </c>
      <c r="EB468">
        <v>1</v>
      </c>
      <c r="EC468">
        <v>41</v>
      </c>
      <c r="ED468" s="183" t="str">
        <f t="shared" si="22"/>
        <v>SDH100141</v>
      </c>
      <c r="EE468">
        <v>118</v>
      </c>
      <c r="EF468">
        <v>624</v>
      </c>
      <c r="EG468">
        <v>1233</v>
      </c>
      <c r="EH468">
        <v>1822</v>
      </c>
      <c r="EI468">
        <v>2408</v>
      </c>
      <c r="EJ468">
        <v>2987</v>
      </c>
      <c r="EK468">
        <v>3569</v>
      </c>
      <c r="EL468">
        <v>4161</v>
      </c>
      <c r="EM468">
        <v>4757</v>
      </c>
      <c r="EN468">
        <v>0</v>
      </c>
      <c r="EO468">
        <v>0</v>
      </c>
      <c r="EP468">
        <v>0</v>
      </c>
      <c r="EQ468">
        <v>0</v>
      </c>
      <c r="ER468">
        <v>0</v>
      </c>
      <c r="ES468">
        <v>0</v>
      </c>
      <c r="ET468">
        <v>0</v>
      </c>
      <c r="EU468">
        <v>0</v>
      </c>
      <c r="EV468">
        <v>0</v>
      </c>
      <c r="EW468">
        <v>0</v>
      </c>
      <c r="EX468">
        <v>0</v>
      </c>
      <c r="EY468">
        <v>0</v>
      </c>
      <c r="EZ468">
        <v>0</v>
      </c>
      <c r="FA468">
        <v>0</v>
      </c>
      <c r="FB468">
        <v>0</v>
      </c>
      <c r="FC468">
        <v>0</v>
      </c>
      <c r="FD468">
        <v>0</v>
      </c>
      <c r="FE468">
        <v>0</v>
      </c>
      <c r="FF468">
        <v>0</v>
      </c>
      <c r="FG468">
        <v>0</v>
      </c>
      <c r="FH468">
        <v>0</v>
      </c>
      <c r="FI468">
        <v>0</v>
      </c>
      <c r="FJ468">
        <v>0</v>
      </c>
      <c r="FK468">
        <v>0</v>
      </c>
      <c r="FL468">
        <v>0</v>
      </c>
      <c r="FM468">
        <v>0</v>
      </c>
      <c r="FN468">
        <v>0</v>
      </c>
      <c r="FO468">
        <v>0</v>
      </c>
      <c r="FP468">
        <v>0</v>
      </c>
      <c r="FQ468">
        <v>0</v>
      </c>
      <c r="FR468">
        <v>0</v>
      </c>
      <c r="FS468">
        <v>0</v>
      </c>
      <c r="FT468">
        <v>0</v>
      </c>
      <c r="FU468">
        <v>0</v>
      </c>
      <c r="FV468">
        <v>0</v>
      </c>
      <c r="FW468">
        <v>0</v>
      </c>
      <c r="FX468">
        <v>0</v>
      </c>
      <c r="FY468">
        <v>0</v>
      </c>
      <c r="FZ468">
        <v>0</v>
      </c>
      <c r="GA468">
        <v>0</v>
      </c>
      <c r="GB468">
        <v>0</v>
      </c>
      <c r="GC468">
        <v>0</v>
      </c>
      <c r="GD468">
        <v>0</v>
      </c>
      <c r="GE468">
        <v>0</v>
      </c>
      <c r="GF468">
        <v>0</v>
      </c>
      <c r="GG468">
        <v>0</v>
      </c>
      <c r="GH468">
        <v>0</v>
      </c>
      <c r="GI468">
        <v>0</v>
      </c>
      <c r="GJ468">
        <v>0</v>
      </c>
      <c r="GK468">
        <v>0</v>
      </c>
      <c r="GL468">
        <v>0</v>
      </c>
      <c r="GM468">
        <v>0</v>
      </c>
      <c r="GN468">
        <v>0</v>
      </c>
      <c r="GO468">
        <v>0</v>
      </c>
      <c r="GP468">
        <v>0</v>
      </c>
      <c r="GQ468">
        <v>0</v>
      </c>
      <c r="GR468">
        <v>0</v>
      </c>
      <c r="GS468">
        <v>0</v>
      </c>
      <c r="GT468">
        <v>0</v>
      </c>
      <c r="GU468">
        <v>0</v>
      </c>
      <c r="GV468">
        <v>0</v>
      </c>
      <c r="GW468">
        <v>0</v>
      </c>
      <c r="GX468">
        <v>0</v>
      </c>
      <c r="GY468">
        <v>0</v>
      </c>
      <c r="GZ468">
        <v>0</v>
      </c>
      <c r="HA468">
        <v>0</v>
      </c>
      <c r="HB468">
        <v>0</v>
      </c>
      <c r="HC468">
        <v>0</v>
      </c>
      <c r="HD468">
        <v>0</v>
      </c>
      <c r="HE468">
        <v>0</v>
      </c>
      <c r="HF468">
        <v>0</v>
      </c>
      <c r="HG468">
        <v>0</v>
      </c>
      <c r="HH468">
        <v>0</v>
      </c>
      <c r="HI468">
        <v>0</v>
      </c>
      <c r="HJ468">
        <v>0</v>
      </c>
      <c r="HK468">
        <v>0</v>
      </c>
      <c r="HL468">
        <v>0</v>
      </c>
      <c r="HM468">
        <v>0</v>
      </c>
      <c r="HN468">
        <v>0</v>
      </c>
      <c r="HO468">
        <v>0</v>
      </c>
      <c r="HP468">
        <v>0</v>
      </c>
      <c r="HQ468">
        <v>0</v>
      </c>
      <c r="HR468">
        <v>0</v>
      </c>
      <c r="HS468">
        <v>0</v>
      </c>
      <c r="HT468">
        <v>0</v>
      </c>
      <c r="HU468">
        <v>0</v>
      </c>
      <c r="HV468">
        <v>0</v>
      </c>
      <c r="HW468">
        <v>0</v>
      </c>
      <c r="HX468">
        <v>0</v>
      </c>
      <c r="HY468">
        <v>0</v>
      </c>
      <c r="HZ468">
        <v>0</v>
      </c>
      <c r="IA468">
        <v>0</v>
      </c>
      <c r="IB468">
        <v>0</v>
      </c>
      <c r="IC468">
        <v>0</v>
      </c>
      <c r="ID468">
        <v>0</v>
      </c>
      <c r="IE468">
        <v>0</v>
      </c>
      <c r="IF468">
        <v>0</v>
      </c>
      <c r="IG468">
        <v>0</v>
      </c>
      <c r="IH468">
        <v>0</v>
      </c>
      <c r="II468">
        <v>0</v>
      </c>
      <c r="IJ468">
        <v>0</v>
      </c>
      <c r="IK468">
        <v>0</v>
      </c>
    </row>
    <row r="469" spans="13:245" hidden="1">
      <c r="M469" s="340" t="s">
        <v>632</v>
      </c>
      <c r="N469" t="s">
        <v>1023</v>
      </c>
      <c r="O469">
        <v>1</v>
      </c>
      <c r="P469">
        <v>42</v>
      </c>
      <c r="Q469" s="183" t="str">
        <f t="shared" si="21"/>
        <v>SDH100142</v>
      </c>
      <c r="R469">
        <v>61</v>
      </c>
      <c r="S469">
        <v>364</v>
      </c>
      <c r="T469">
        <v>677</v>
      </c>
      <c r="U469">
        <v>999</v>
      </c>
      <c r="V469">
        <v>1334</v>
      </c>
      <c r="W469">
        <v>1681</v>
      </c>
      <c r="X469">
        <v>2042</v>
      </c>
      <c r="Y469">
        <v>2420</v>
      </c>
      <c r="Z469">
        <v>2817</v>
      </c>
      <c r="AA469">
        <v>4312</v>
      </c>
      <c r="AB469">
        <v>4481</v>
      </c>
      <c r="AC469">
        <v>4664</v>
      </c>
      <c r="AD469">
        <v>4864</v>
      </c>
      <c r="AE469">
        <v>5088</v>
      </c>
      <c r="AF469">
        <v>5333</v>
      </c>
      <c r="AG469">
        <v>5604</v>
      </c>
      <c r="AH469">
        <v>5906</v>
      </c>
      <c r="AI469">
        <v>6241</v>
      </c>
      <c r="AJ469">
        <v>6625</v>
      </c>
      <c r="AK469">
        <v>7057</v>
      </c>
      <c r="AL469">
        <v>7541</v>
      </c>
      <c r="AM469">
        <v>8093</v>
      </c>
      <c r="AN469">
        <v>8719</v>
      </c>
      <c r="AO469">
        <v>9449</v>
      </c>
      <c r="AP469">
        <v>0</v>
      </c>
      <c r="AQ469">
        <v>0</v>
      </c>
      <c r="AR469">
        <v>0</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BX469">
        <v>0</v>
      </c>
      <c r="BY469">
        <v>0</v>
      </c>
      <c r="BZ469">
        <v>0</v>
      </c>
      <c r="CA469">
        <v>0</v>
      </c>
      <c r="CB469">
        <v>0</v>
      </c>
      <c r="CC469">
        <v>0</v>
      </c>
      <c r="CD469">
        <v>0</v>
      </c>
      <c r="CE469">
        <v>0</v>
      </c>
      <c r="CF469">
        <v>0</v>
      </c>
      <c r="CG469">
        <v>0</v>
      </c>
      <c r="CH469">
        <v>0</v>
      </c>
      <c r="CI469">
        <v>0</v>
      </c>
      <c r="CJ469">
        <v>0</v>
      </c>
      <c r="CK469">
        <v>0</v>
      </c>
      <c r="CL469">
        <v>0</v>
      </c>
      <c r="CM469">
        <v>0</v>
      </c>
      <c r="CN469">
        <v>0</v>
      </c>
      <c r="CO469">
        <v>0</v>
      </c>
      <c r="CP469">
        <v>0</v>
      </c>
      <c r="CQ469">
        <v>0</v>
      </c>
      <c r="CR469">
        <v>0</v>
      </c>
      <c r="CS469">
        <v>0</v>
      </c>
      <c r="CT469">
        <v>0</v>
      </c>
      <c r="CU469">
        <v>0</v>
      </c>
      <c r="CV469">
        <v>0</v>
      </c>
      <c r="CW469">
        <v>0</v>
      </c>
      <c r="CX469">
        <v>0</v>
      </c>
      <c r="CY469">
        <v>0</v>
      </c>
      <c r="CZ469">
        <v>0</v>
      </c>
      <c r="DA469">
        <v>0</v>
      </c>
      <c r="DB469">
        <v>0</v>
      </c>
      <c r="DC469">
        <v>0</v>
      </c>
      <c r="DD469">
        <v>0</v>
      </c>
      <c r="DE469">
        <v>0</v>
      </c>
      <c r="DF469">
        <v>0</v>
      </c>
      <c r="DG469">
        <v>0</v>
      </c>
      <c r="DH469">
        <v>0</v>
      </c>
      <c r="DI469">
        <v>0</v>
      </c>
      <c r="DJ469">
        <v>0</v>
      </c>
      <c r="DK469">
        <v>0</v>
      </c>
      <c r="DL469">
        <v>0</v>
      </c>
      <c r="DM469">
        <v>0</v>
      </c>
      <c r="DN469">
        <v>0</v>
      </c>
      <c r="DO469">
        <v>0</v>
      </c>
      <c r="DP469">
        <v>0</v>
      </c>
      <c r="DQ469">
        <v>0</v>
      </c>
      <c r="DR469">
        <v>0</v>
      </c>
      <c r="DS469">
        <v>0</v>
      </c>
      <c r="DT469">
        <v>0</v>
      </c>
      <c r="DU469">
        <v>0</v>
      </c>
      <c r="DV469">
        <v>0</v>
      </c>
      <c r="DW469">
        <v>0</v>
      </c>
      <c r="DX469">
        <v>0</v>
      </c>
      <c r="DZ469" s="340" t="s">
        <v>632</v>
      </c>
      <c r="EA469" t="s">
        <v>1023</v>
      </c>
      <c r="EB469">
        <v>1</v>
      </c>
      <c r="EC469">
        <v>42</v>
      </c>
      <c r="ED469" s="183" t="str">
        <f t="shared" si="22"/>
        <v>SDH100142</v>
      </c>
      <c r="EE469">
        <v>95</v>
      </c>
      <c r="EF469">
        <v>577</v>
      </c>
      <c r="EG469">
        <v>1163</v>
      </c>
      <c r="EH469">
        <v>1732</v>
      </c>
      <c r="EI469">
        <v>2298</v>
      </c>
      <c r="EJ469">
        <v>2856</v>
      </c>
      <c r="EK469">
        <v>3417</v>
      </c>
      <c r="EL469">
        <v>3989</v>
      </c>
      <c r="EM469">
        <v>4570</v>
      </c>
      <c r="EN469">
        <v>0</v>
      </c>
      <c r="EO469">
        <v>0</v>
      </c>
      <c r="EP469">
        <v>0</v>
      </c>
      <c r="EQ469">
        <v>0</v>
      </c>
      <c r="ER469">
        <v>0</v>
      </c>
      <c r="ES469">
        <v>0</v>
      </c>
      <c r="ET469">
        <v>0</v>
      </c>
      <c r="EU469">
        <v>0</v>
      </c>
      <c r="EV469">
        <v>0</v>
      </c>
      <c r="EW469">
        <v>0</v>
      </c>
      <c r="EX469">
        <v>0</v>
      </c>
      <c r="EY469">
        <v>0</v>
      </c>
      <c r="EZ469">
        <v>0</v>
      </c>
      <c r="FA469">
        <v>0</v>
      </c>
      <c r="FB469">
        <v>0</v>
      </c>
      <c r="FC469">
        <v>0</v>
      </c>
      <c r="FD469">
        <v>0</v>
      </c>
      <c r="FE469">
        <v>0</v>
      </c>
      <c r="FF469">
        <v>0</v>
      </c>
      <c r="FG469">
        <v>0</v>
      </c>
      <c r="FH469">
        <v>0</v>
      </c>
      <c r="FI469">
        <v>0</v>
      </c>
      <c r="FJ469">
        <v>0</v>
      </c>
      <c r="FK469">
        <v>0</v>
      </c>
      <c r="FL469">
        <v>0</v>
      </c>
      <c r="FM469">
        <v>0</v>
      </c>
      <c r="FN469">
        <v>0</v>
      </c>
      <c r="FO469">
        <v>0</v>
      </c>
      <c r="FP469">
        <v>0</v>
      </c>
      <c r="FQ469">
        <v>0</v>
      </c>
      <c r="FR469">
        <v>0</v>
      </c>
      <c r="FS469">
        <v>0</v>
      </c>
      <c r="FT469">
        <v>0</v>
      </c>
      <c r="FU469">
        <v>0</v>
      </c>
      <c r="FV469">
        <v>0</v>
      </c>
      <c r="FW469">
        <v>0</v>
      </c>
      <c r="FX469">
        <v>0</v>
      </c>
      <c r="FY469">
        <v>0</v>
      </c>
      <c r="FZ469">
        <v>0</v>
      </c>
      <c r="GA469">
        <v>0</v>
      </c>
      <c r="GB469">
        <v>0</v>
      </c>
      <c r="GC469">
        <v>0</v>
      </c>
      <c r="GD469">
        <v>0</v>
      </c>
      <c r="GE469">
        <v>0</v>
      </c>
      <c r="GF469">
        <v>0</v>
      </c>
      <c r="GG469">
        <v>0</v>
      </c>
      <c r="GH469">
        <v>0</v>
      </c>
      <c r="GI469">
        <v>0</v>
      </c>
      <c r="GJ469">
        <v>0</v>
      </c>
      <c r="GK469">
        <v>0</v>
      </c>
      <c r="GL469">
        <v>0</v>
      </c>
      <c r="GM469">
        <v>0</v>
      </c>
      <c r="GN469">
        <v>0</v>
      </c>
      <c r="GO469">
        <v>0</v>
      </c>
      <c r="GP469">
        <v>0</v>
      </c>
      <c r="GQ469">
        <v>0</v>
      </c>
      <c r="GR469">
        <v>0</v>
      </c>
      <c r="GS469">
        <v>0</v>
      </c>
      <c r="GT469">
        <v>0</v>
      </c>
      <c r="GU469">
        <v>0</v>
      </c>
      <c r="GV469">
        <v>0</v>
      </c>
      <c r="GW469">
        <v>0</v>
      </c>
      <c r="GX469">
        <v>0</v>
      </c>
      <c r="GY469">
        <v>0</v>
      </c>
      <c r="GZ469">
        <v>0</v>
      </c>
      <c r="HA469">
        <v>0</v>
      </c>
      <c r="HB469">
        <v>0</v>
      </c>
      <c r="HC469">
        <v>0</v>
      </c>
      <c r="HD469">
        <v>0</v>
      </c>
      <c r="HE469">
        <v>0</v>
      </c>
      <c r="HF469">
        <v>0</v>
      </c>
      <c r="HG469">
        <v>0</v>
      </c>
      <c r="HH469">
        <v>0</v>
      </c>
      <c r="HI469">
        <v>0</v>
      </c>
      <c r="HJ469">
        <v>0</v>
      </c>
      <c r="HK469">
        <v>0</v>
      </c>
      <c r="HL469">
        <v>0</v>
      </c>
      <c r="HM469">
        <v>0</v>
      </c>
      <c r="HN469">
        <v>0</v>
      </c>
      <c r="HO469">
        <v>0</v>
      </c>
      <c r="HP469">
        <v>0</v>
      </c>
      <c r="HQ469">
        <v>0</v>
      </c>
      <c r="HR469">
        <v>0</v>
      </c>
      <c r="HS469">
        <v>0</v>
      </c>
      <c r="HT469">
        <v>0</v>
      </c>
      <c r="HU469">
        <v>0</v>
      </c>
      <c r="HV469">
        <v>0</v>
      </c>
      <c r="HW469">
        <v>0</v>
      </c>
      <c r="HX469">
        <v>0</v>
      </c>
      <c r="HY469">
        <v>0</v>
      </c>
      <c r="HZ469">
        <v>0</v>
      </c>
      <c r="IA469">
        <v>0</v>
      </c>
      <c r="IB469">
        <v>0</v>
      </c>
      <c r="IC469">
        <v>0</v>
      </c>
      <c r="ID469">
        <v>0</v>
      </c>
      <c r="IE469">
        <v>0</v>
      </c>
      <c r="IF469">
        <v>0</v>
      </c>
      <c r="IG469">
        <v>0</v>
      </c>
      <c r="IH469">
        <v>0</v>
      </c>
      <c r="II469">
        <v>0</v>
      </c>
      <c r="IJ469">
        <v>0</v>
      </c>
      <c r="IK469">
        <v>0</v>
      </c>
    </row>
    <row r="470" spans="13:245" hidden="1">
      <c r="M470" s="340" t="s">
        <v>632</v>
      </c>
      <c r="N470" t="s">
        <v>1023</v>
      </c>
      <c r="O470">
        <v>1</v>
      </c>
      <c r="P470">
        <v>43</v>
      </c>
      <c r="Q470" s="183" t="str">
        <f t="shared" si="21"/>
        <v>SDH100143</v>
      </c>
      <c r="R470">
        <v>49</v>
      </c>
      <c r="S470">
        <v>353</v>
      </c>
      <c r="T470">
        <v>667</v>
      </c>
      <c r="U470">
        <v>992</v>
      </c>
      <c r="V470">
        <v>1328</v>
      </c>
      <c r="W470">
        <v>1677</v>
      </c>
      <c r="X470">
        <v>2042</v>
      </c>
      <c r="Y470">
        <v>2425</v>
      </c>
      <c r="Z470">
        <v>2827</v>
      </c>
      <c r="AA470">
        <v>4332</v>
      </c>
      <c r="AB470">
        <v>4506</v>
      </c>
      <c r="AC470">
        <v>4697</v>
      </c>
      <c r="AD470">
        <v>4910</v>
      </c>
      <c r="AE470">
        <v>5142</v>
      </c>
      <c r="AF470">
        <v>5398</v>
      </c>
      <c r="AG470">
        <v>5684</v>
      </c>
      <c r="AH470">
        <v>6001</v>
      </c>
      <c r="AI470">
        <v>6364</v>
      </c>
      <c r="AJ470">
        <v>6771</v>
      </c>
      <c r="AK470">
        <v>7227</v>
      </c>
      <c r="AL470">
        <v>7745</v>
      </c>
      <c r="AM470">
        <v>8332</v>
      </c>
      <c r="AN470">
        <v>9016</v>
      </c>
      <c r="AO470">
        <v>9801</v>
      </c>
      <c r="AP470">
        <v>0</v>
      </c>
      <c r="AQ470">
        <v>0</v>
      </c>
      <c r="AR470">
        <v>0</v>
      </c>
      <c r="AS470">
        <v>0</v>
      </c>
      <c r="AT470">
        <v>0</v>
      </c>
      <c r="AU470">
        <v>0</v>
      </c>
      <c r="AV470">
        <v>0</v>
      </c>
      <c r="AW470">
        <v>0</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BX470">
        <v>0</v>
      </c>
      <c r="BY470">
        <v>0</v>
      </c>
      <c r="BZ470">
        <v>0</v>
      </c>
      <c r="CA470">
        <v>0</v>
      </c>
      <c r="CB470">
        <v>0</v>
      </c>
      <c r="CC470">
        <v>0</v>
      </c>
      <c r="CD470">
        <v>0</v>
      </c>
      <c r="CE470">
        <v>0</v>
      </c>
      <c r="CF470">
        <v>0</v>
      </c>
      <c r="CG470">
        <v>0</v>
      </c>
      <c r="CH470">
        <v>0</v>
      </c>
      <c r="CI470">
        <v>0</v>
      </c>
      <c r="CJ470">
        <v>0</v>
      </c>
      <c r="CK470">
        <v>0</v>
      </c>
      <c r="CL470">
        <v>0</v>
      </c>
      <c r="CM470">
        <v>0</v>
      </c>
      <c r="CN470">
        <v>0</v>
      </c>
      <c r="CO470">
        <v>0</v>
      </c>
      <c r="CP470">
        <v>0</v>
      </c>
      <c r="CQ470">
        <v>0</v>
      </c>
      <c r="CR470">
        <v>0</v>
      </c>
      <c r="CS470">
        <v>0</v>
      </c>
      <c r="CT470">
        <v>0</v>
      </c>
      <c r="CU470">
        <v>0</v>
      </c>
      <c r="CV470">
        <v>0</v>
      </c>
      <c r="CW470">
        <v>0</v>
      </c>
      <c r="CX470">
        <v>0</v>
      </c>
      <c r="CY470">
        <v>0</v>
      </c>
      <c r="CZ470">
        <v>0</v>
      </c>
      <c r="DA470">
        <v>0</v>
      </c>
      <c r="DB470">
        <v>0</v>
      </c>
      <c r="DC470">
        <v>0</v>
      </c>
      <c r="DD470">
        <v>0</v>
      </c>
      <c r="DE470">
        <v>0</v>
      </c>
      <c r="DF470">
        <v>0</v>
      </c>
      <c r="DG470">
        <v>0</v>
      </c>
      <c r="DH470">
        <v>0</v>
      </c>
      <c r="DI470">
        <v>0</v>
      </c>
      <c r="DJ470">
        <v>0</v>
      </c>
      <c r="DK470">
        <v>0</v>
      </c>
      <c r="DL470">
        <v>0</v>
      </c>
      <c r="DM470">
        <v>0</v>
      </c>
      <c r="DN470">
        <v>0</v>
      </c>
      <c r="DO470">
        <v>0</v>
      </c>
      <c r="DP470">
        <v>0</v>
      </c>
      <c r="DQ470">
        <v>0</v>
      </c>
      <c r="DR470">
        <v>0</v>
      </c>
      <c r="DS470">
        <v>0</v>
      </c>
      <c r="DT470">
        <v>0</v>
      </c>
      <c r="DU470">
        <v>0</v>
      </c>
      <c r="DV470">
        <v>0</v>
      </c>
      <c r="DW470">
        <v>0</v>
      </c>
      <c r="DX470">
        <v>0</v>
      </c>
      <c r="DZ470" s="340" t="s">
        <v>632</v>
      </c>
      <c r="EA470" t="s">
        <v>1023</v>
      </c>
      <c r="EB470">
        <v>1</v>
      </c>
      <c r="EC470">
        <v>43</v>
      </c>
      <c r="ED470" s="183" t="str">
        <f t="shared" si="22"/>
        <v>SDH100143</v>
      </c>
      <c r="EE470">
        <v>73</v>
      </c>
      <c r="EF470">
        <v>533</v>
      </c>
      <c r="EG470">
        <v>1100</v>
      </c>
      <c r="EH470">
        <v>1649</v>
      </c>
      <c r="EI470">
        <v>2194</v>
      </c>
      <c r="EJ470">
        <v>2731</v>
      </c>
      <c r="EK470">
        <v>3271</v>
      </c>
      <c r="EL470">
        <v>3826</v>
      </c>
      <c r="EM470">
        <v>4385</v>
      </c>
      <c r="EN470">
        <v>0</v>
      </c>
      <c r="EO470">
        <v>0</v>
      </c>
      <c r="EP470">
        <v>0</v>
      </c>
      <c r="EQ470">
        <v>0</v>
      </c>
      <c r="ER470">
        <v>0</v>
      </c>
      <c r="ES470">
        <v>0</v>
      </c>
      <c r="ET470">
        <v>0</v>
      </c>
      <c r="EU470">
        <v>0</v>
      </c>
      <c r="EV470">
        <v>0</v>
      </c>
      <c r="EW470">
        <v>0</v>
      </c>
      <c r="EX470">
        <v>0</v>
      </c>
      <c r="EY470">
        <v>0</v>
      </c>
      <c r="EZ470">
        <v>0</v>
      </c>
      <c r="FA470">
        <v>0</v>
      </c>
      <c r="FB470">
        <v>0</v>
      </c>
      <c r="FC470">
        <v>0</v>
      </c>
      <c r="FD470">
        <v>0</v>
      </c>
      <c r="FE470">
        <v>0</v>
      </c>
      <c r="FF470">
        <v>0</v>
      </c>
      <c r="FG470">
        <v>0</v>
      </c>
      <c r="FH470">
        <v>0</v>
      </c>
      <c r="FI470">
        <v>0</v>
      </c>
      <c r="FJ470">
        <v>0</v>
      </c>
      <c r="FK470">
        <v>0</v>
      </c>
      <c r="FL470">
        <v>0</v>
      </c>
      <c r="FM470">
        <v>0</v>
      </c>
      <c r="FN470">
        <v>0</v>
      </c>
      <c r="FO470">
        <v>0</v>
      </c>
      <c r="FP470">
        <v>0</v>
      </c>
      <c r="FQ470">
        <v>0</v>
      </c>
      <c r="FR470">
        <v>0</v>
      </c>
      <c r="FS470">
        <v>0</v>
      </c>
      <c r="FT470">
        <v>0</v>
      </c>
      <c r="FU470">
        <v>0</v>
      </c>
      <c r="FV470">
        <v>0</v>
      </c>
      <c r="FW470">
        <v>0</v>
      </c>
      <c r="FX470">
        <v>0</v>
      </c>
      <c r="FY470">
        <v>0</v>
      </c>
      <c r="FZ470">
        <v>0</v>
      </c>
      <c r="GA470">
        <v>0</v>
      </c>
      <c r="GB470">
        <v>0</v>
      </c>
      <c r="GC470">
        <v>0</v>
      </c>
      <c r="GD470">
        <v>0</v>
      </c>
      <c r="GE470">
        <v>0</v>
      </c>
      <c r="GF470">
        <v>0</v>
      </c>
      <c r="GG470">
        <v>0</v>
      </c>
      <c r="GH470">
        <v>0</v>
      </c>
      <c r="GI470">
        <v>0</v>
      </c>
      <c r="GJ470">
        <v>0</v>
      </c>
      <c r="GK470">
        <v>0</v>
      </c>
      <c r="GL470">
        <v>0</v>
      </c>
      <c r="GM470">
        <v>0</v>
      </c>
      <c r="GN470">
        <v>0</v>
      </c>
      <c r="GO470">
        <v>0</v>
      </c>
      <c r="GP470">
        <v>0</v>
      </c>
      <c r="GQ470">
        <v>0</v>
      </c>
      <c r="GR470">
        <v>0</v>
      </c>
      <c r="GS470">
        <v>0</v>
      </c>
      <c r="GT470">
        <v>0</v>
      </c>
      <c r="GU470">
        <v>0</v>
      </c>
      <c r="GV470">
        <v>0</v>
      </c>
      <c r="GW470">
        <v>0</v>
      </c>
      <c r="GX470">
        <v>0</v>
      </c>
      <c r="GY470">
        <v>0</v>
      </c>
      <c r="GZ470">
        <v>0</v>
      </c>
      <c r="HA470">
        <v>0</v>
      </c>
      <c r="HB470">
        <v>0</v>
      </c>
      <c r="HC470">
        <v>0</v>
      </c>
      <c r="HD470">
        <v>0</v>
      </c>
      <c r="HE470">
        <v>0</v>
      </c>
      <c r="HF470">
        <v>0</v>
      </c>
      <c r="HG470">
        <v>0</v>
      </c>
      <c r="HH470">
        <v>0</v>
      </c>
      <c r="HI470">
        <v>0</v>
      </c>
      <c r="HJ470">
        <v>0</v>
      </c>
      <c r="HK470">
        <v>0</v>
      </c>
      <c r="HL470">
        <v>0</v>
      </c>
      <c r="HM470">
        <v>0</v>
      </c>
      <c r="HN470">
        <v>0</v>
      </c>
      <c r="HO470">
        <v>0</v>
      </c>
      <c r="HP470">
        <v>0</v>
      </c>
      <c r="HQ470">
        <v>0</v>
      </c>
      <c r="HR470">
        <v>0</v>
      </c>
      <c r="HS470">
        <v>0</v>
      </c>
      <c r="HT470">
        <v>0</v>
      </c>
      <c r="HU470">
        <v>0</v>
      </c>
      <c r="HV470">
        <v>0</v>
      </c>
      <c r="HW470">
        <v>0</v>
      </c>
      <c r="HX470">
        <v>0</v>
      </c>
      <c r="HY470">
        <v>0</v>
      </c>
      <c r="HZ470">
        <v>0</v>
      </c>
      <c r="IA470">
        <v>0</v>
      </c>
      <c r="IB470">
        <v>0</v>
      </c>
      <c r="IC470">
        <v>0</v>
      </c>
      <c r="ID470">
        <v>0</v>
      </c>
      <c r="IE470">
        <v>0</v>
      </c>
      <c r="IF470">
        <v>0</v>
      </c>
      <c r="IG470">
        <v>0</v>
      </c>
      <c r="IH470">
        <v>0</v>
      </c>
      <c r="II470">
        <v>0</v>
      </c>
      <c r="IJ470">
        <v>0</v>
      </c>
      <c r="IK470">
        <v>0</v>
      </c>
    </row>
    <row r="471" spans="13:245" hidden="1">
      <c r="M471" s="340" t="s">
        <v>632</v>
      </c>
      <c r="N471" t="s">
        <v>1023</v>
      </c>
      <c r="O471">
        <v>1</v>
      </c>
      <c r="P471">
        <v>44</v>
      </c>
      <c r="Q471" s="183" t="str">
        <f t="shared" si="21"/>
        <v>SDH100144</v>
      </c>
      <c r="R471">
        <v>36</v>
      </c>
      <c r="S471">
        <v>342</v>
      </c>
      <c r="T471">
        <v>658</v>
      </c>
      <c r="U471">
        <v>985</v>
      </c>
      <c r="V471">
        <v>1324</v>
      </c>
      <c r="W471">
        <v>1677</v>
      </c>
      <c r="X471">
        <v>2048</v>
      </c>
      <c r="Y471">
        <v>2437</v>
      </c>
      <c r="Z471">
        <v>2844</v>
      </c>
      <c r="AA471">
        <v>4363</v>
      </c>
      <c r="AB471">
        <v>4544</v>
      </c>
      <c r="AC471">
        <v>4747</v>
      </c>
      <c r="AD471">
        <v>4967</v>
      </c>
      <c r="AE471">
        <v>5211</v>
      </c>
      <c r="AF471">
        <v>5482</v>
      </c>
      <c r="AG471">
        <v>5781</v>
      </c>
      <c r="AH471">
        <v>6124</v>
      </c>
      <c r="AI471">
        <v>6509</v>
      </c>
      <c r="AJ471">
        <v>6938</v>
      </c>
      <c r="AK471">
        <v>7426</v>
      </c>
      <c r="AL471">
        <v>7977</v>
      </c>
      <c r="AM471">
        <v>8619</v>
      </c>
      <c r="AN471">
        <v>9353</v>
      </c>
      <c r="AO471">
        <v>10205</v>
      </c>
      <c r="AP471">
        <v>0</v>
      </c>
      <c r="AQ471">
        <v>0</v>
      </c>
      <c r="AR471">
        <v>0</v>
      </c>
      <c r="AS471">
        <v>0</v>
      </c>
      <c r="AT471">
        <v>0</v>
      </c>
      <c r="AU471">
        <v>0</v>
      </c>
      <c r="AV471">
        <v>0</v>
      </c>
      <c r="AW471">
        <v>0</v>
      </c>
      <c r="AX471">
        <v>0</v>
      </c>
      <c r="AY471">
        <v>0</v>
      </c>
      <c r="AZ471">
        <v>0</v>
      </c>
      <c r="BA471">
        <v>0</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BX471">
        <v>0</v>
      </c>
      <c r="BY471">
        <v>0</v>
      </c>
      <c r="BZ471">
        <v>0</v>
      </c>
      <c r="CA471">
        <v>0</v>
      </c>
      <c r="CB471">
        <v>0</v>
      </c>
      <c r="CC471">
        <v>0</v>
      </c>
      <c r="CD471">
        <v>0</v>
      </c>
      <c r="CE471">
        <v>0</v>
      </c>
      <c r="CF471">
        <v>0</v>
      </c>
      <c r="CG471">
        <v>0</v>
      </c>
      <c r="CH471">
        <v>0</v>
      </c>
      <c r="CI471">
        <v>0</v>
      </c>
      <c r="CJ471">
        <v>0</v>
      </c>
      <c r="CK471">
        <v>0</v>
      </c>
      <c r="CL471">
        <v>0</v>
      </c>
      <c r="CM471">
        <v>0</v>
      </c>
      <c r="CN471">
        <v>0</v>
      </c>
      <c r="CO471">
        <v>0</v>
      </c>
      <c r="CP471">
        <v>0</v>
      </c>
      <c r="CQ471">
        <v>0</v>
      </c>
      <c r="CR471">
        <v>0</v>
      </c>
      <c r="CS471">
        <v>0</v>
      </c>
      <c r="CT471">
        <v>0</v>
      </c>
      <c r="CU471">
        <v>0</v>
      </c>
      <c r="CV471">
        <v>0</v>
      </c>
      <c r="CW471">
        <v>0</v>
      </c>
      <c r="CX471">
        <v>0</v>
      </c>
      <c r="CY471">
        <v>0</v>
      </c>
      <c r="CZ471">
        <v>0</v>
      </c>
      <c r="DA471">
        <v>0</v>
      </c>
      <c r="DB471">
        <v>0</v>
      </c>
      <c r="DC471">
        <v>0</v>
      </c>
      <c r="DD471">
        <v>0</v>
      </c>
      <c r="DE471">
        <v>0</v>
      </c>
      <c r="DF471">
        <v>0</v>
      </c>
      <c r="DG471">
        <v>0</v>
      </c>
      <c r="DH471">
        <v>0</v>
      </c>
      <c r="DI471">
        <v>0</v>
      </c>
      <c r="DJ471">
        <v>0</v>
      </c>
      <c r="DK471">
        <v>0</v>
      </c>
      <c r="DL471">
        <v>0</v>
      </c>
      <c r="DM471">
        <v>0</v>
      </c>
      <c r="DN471">
        <v>0</v>
      </c>
      <c r="DO471">
        <v>0</v>
      </c>
      <c r="DP471">
        <v>0</v>
      </c>
      <c r="DQ471">
        <v>0</v>
      </c>
      <c r="DR471">
        <v>0</v>
      </c>
      <c r="DS471">
        <v>0</v>
      </c>
      <c r="DT471">
        <v>0</v>
      </c>
      <c r="DU471">
        <v>0</v>
      </c>
      <c r="DV471">
        <v>0</v>
      </c>
      <c r="DW471">
        <v>0</v>
      </c>
      <c r="DX471">
        <v>0</v>
      </c>
      <c r="DZ471" s="340" t="s">
        <v>632</v>
      </c>
      <c r="EA471" t="s">
        <v>1023</v>
      </c>
      <c r="EB471">
        <v>1</v>
      </c>
      <c r="EC471">
        <v>44</v>
      </c>
      <c r="ED471" s="183" t="str">
        <f t="shared" si="22"/>
        <v>SDH100144</v>
      </c>
      <c r="EE471">
        <v>52</v>
      </c>
      <c r="EF471">
        <v>492</v>
      </c>
      <c r="EG471">
        <v>1038</v>
      </c>
      <c r="EH471">
        <v>1567</v>
      </c>
      <c r="EI471">
        <v>2092</v>
      </c>
      <c r="EJ471">
        <v>2610</v>
      </c>
      <c r="EK471">
        <v>3134</v>
      </c>
      <c r="EL471">
        <v>3668</v>
      </c>
      <c r="EM471">
        <v>4206</v>
      </c>
      <c r="EN471">
        <v>0</v>
      </c>
      <c r="EO471">
        <v>0</v>
      </c>
      <c r="EP471">
        <v>0</v>
      </c>
      <c r="EQ471">
        <v>0</v>
      </c>
      <c r="ER471">
        <v>0</v>
      </c>
      <c r="ES471">
        <v>0</v>
      </c>
      <c r="ET471">
        <v>0</v>
      </c>
      <c r="EU471">
        <v>0</v>
      </c>
      <c r="EV471">
        <v>0</v>
      </c>
      <c r="EW471">
        <v>0</v>
      </c>
      <c r="EX471">
        <v>0</v>
      </c>
      <c r="EY471">
        <v>0</v>
      </c>
      <c r="EZ471">
        <v>0</v>
      </c>
      <c r="FA471">
        <v>0</v>
      </c>
      <c r="FB471">
        <v>0</v>
      </c>
      <c r="FC471">
        <v>0</v>
      </c>
      <c r="FD471">
        <v>0</v>
      </c>
      <c r="FE471">
        <v>0</v>
      </c>
      <c r="FF471">
        <v>0</v>
      </c>
      <c r="FG471">
        <v>0</v>
      </c>
      <c r="FH471">
        <v>0</v>
      </c>
      <c r="FI471">
        <v>0</v>
      </c>
      <c r="FJ471">
        <v>0</v>
      </c>
      <c r="FK471">
        <v>0</v>
      </c>
      <c r="FL471">
        <v>0</v>
      </c>
      <c r="FM471">
        <v>0</v>
      </c>
      <c r="FN471">
        <v>0</v>
      </c>
      <c r="FO471">
        <v>0</v>
      </c>
      <c r="FP471">
        <v>0</v>
      </c>
      <c r="FQ471">
        <v>0</v>
      </c>
      <c r="FR471">
        <v>0</v>
      </c>
      <c r="FS471">
        <v>0</v>
      </c>
      <c r="FT471">
        <v>0</v>
      </c>
      <c r="FU471">
        <v>0</v>
      </c>
      <c r="FV471">
        <v>0</v>
      </c>
      <c r="FW471">
        <v>0</v>
      </c>
      <c r="FX471">
        <v>0</v>
      </c>
      <c r="FY471">
        <v>0</v>
      </c>
      <c r="FZ471">
        <v>0</v>
      </c>
      <c r="GA471">
        <v>0</v>
      </c>
      <c r="GB471">
        <v>0</v>
      </c>
      <c r="GC471">
        <v>0</v>
      </c>
      <c r="GD471">
        <v>0</v>
      </c>
      <c r="GE471">
        <v>0</v>
      </c>
      <c r="GF471">
        <v>0</v>
      </c>
      <c r="GG471">
        <v>0</v>
      </c>
      <c r="GH471">
        <v>0</v>
      </c>
      <c r="GI471">
        <v>0</v>
      </c>
      <c r="GJ471">
        <v>0</v>
      </c>
      <c r="GK471">
        <v>0</v>
      </c>
      <c r="GL471">
        <v>0</v>
      </c>
      <c r="GM471">
        <v>0</v>
      </c>
      <c r="GN471">
        <v>0</v>
      </c>
      <c r="GO471">
        <v>0</v>
      </c>
      <c r="GP471">
        <v>0</v>
      </c>
      <c r="GQ471">
        <v>0</v>
      </c>
      <c r="GR471">
        <v>0</v>
      </c>
      <c r="GS471">
        <v>0</v>
      </c>
      <c r="GT471">
        <v>0</v>
      </c>
      <c r="GU471">
        <v>0</v>
      </c>
      <c r="GV471">
        <v>0</v>
      </c>
      <c r="GW471">
        <v>0</v>
      </c>
      <c r="GX471">
        <v>0</v>
      </c>
      <c r="GY471">
        <v>0</v>
      </c>
      <c r="GZ471">
        <v>0</v>
      </c>
      <c r="HA471">
        <v>0</v>
      </c>
      <c r="HB471">
        <v>0</v>
      </c>
      <c r="HC471">
        <v>0</v>
      </c>
      <c r="HD471">
        <v>0</v>
      </c>
      <c r="HE471">
        <v>0</v>
      </c>
      <c r="HF471">
        <v>0</v>
      </c>
      <c r="HG471">
        <v>0</v>
      </c>
      <c r="HH471">
        <v>0</v>
      </c>
      <c r="HI471">
        <v>0</v>
      </c>
      <c r="HJ471">
        <v>0</v>
      </c>
      <c r="HK471">
        <v>0</v>
      </c>
      <c r="HL471">
        <v>0</v>
      </c>
      <c r="HM471">
        <v>0</v>
      </c>
      <c r="HN471">
        <v>0</v>
      </c>
      <c r="HO471">
        <v>0</v>
      </c>
      <c r="HP471">
        <v>0</v>
      </c>
      <c r="HQ471">
        <v>0</v>
      </c>
      <c r="HR471">
        <v>0</v>
      </c>
      <c r="HS471">
        <v>0</v>
      </c>
      <c r="HT471">
        <v>0</v>
      </c>
      <c r="HU471">
        <v>0</v>
      </c>
      <c r="HV471">
        <v>0</v>
      </c>
      <c r="HW471">
        <v>0</v>
      </c>
      <c r="HX471">
        <v>0</v>
      </c>
      <c r="HY471">
        <v>0</v>
      </c>
      <c r="HZ471">
        <v>0</v>
      </c>
      <c r="IA471">
        <v>0</v>
      </c>
      <c r="IB471">
        <v>0</v>
      </c>
      <c r="IC471">
        <v>0</v>
      </c>
      <c r="ID471">
        <v>0</v>
      </c>
      <c r="IE471">
        <v>0</v>
      </c>
      <c r="IF471">
        <v>0</v>
      </c>
      <c r="IG471">
        <v>0</v>
      </c>
      <c r="IH471">
        <v>0</v>
      </c>
      <c r="II471">
        <v>0</v>
      </c>
      <c r="IJ471">
        <v>0</v>
      </c>
      <c r="IK471">
        <v>0</v>
      </c>
    </row>
    <row r="472" spans="13:245" hidden="1">
      <c r="M472" s="340" t="s">
        <v>632</v>
      </c>
      <c r="N472" t="s">
        <v>1023</v>
      </c>
      <c r="O472">
        <v>1</v>
      </c>
      <c r="P472">
        <v>45</v>
      </c>
      <c r="Q472" s="183" t="str">
        <f t="shared" si="21"/>
        <v>SDH100145</v>
      </c>
      <c r="R472">
        <v>22</v>
      </c>
      <c r="S472">
        <v>330</v>
      </c>
      <c r="T472">
        <v>648</v>
      </c>
      <c r="U472">
        <v>978</v>
      </c>
      <c r="V472">
        <v>1322</v>
      </c>
      <c r="W472">
        <v>1681</v>
      </c>
      <c r="X472">
        <v>2056</v>
      </c>
      <c r="Y472">
        <v>2450</v>
      </c>
      <c r="Z472">
        <v>2864</v>
      </c>
      <c r="AA472">
        <v>4399</v>
      </c>
      <c r="AB472">
        <v>4592</v>
      </c>
      <c r="AC472">
        <v>4801</v>
      </c>
      <c r="AD472">
        <v>5031</v>
      </c>
      <c r="AE472">
        <v>5288</v>
      </c>
      <c r="AF472">
        <v>5571</v>
      </c>
      <c r="AG472">
        <v>5896</v>
      </c>
      <c r="AH472">
        <v>6258</v>
      </c>
      <c r="AI472">
        <v>6662</v>
      </c>
      <c r="AJ472">
        <v>7120</v>
      </c>
      <c r="AK472">
        <v>7638</v>
      </c>
      <c r="AL472">
        <v>8239</v>
      </c>
      <c r="AM472">
        <v>8926</v>
      </c>
      <c r="AN472">
        <v>9721</v>
      </c>
      <c r="AO472">
        <v>10638</v>
      </c>
      <c r="AP472">
        <v>0</v>
      </c>
      <c r="AQ472">
        <v>0</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BX472">
        <v>0</v>
      </c>
      <c r="BY472">
        <v>0</v>
      </c>
      <c r="BZ472">
        <v>0</v>
      </c>
      <c r="CA472">
        <v>0</v>
      </c>
      <c r="CB472">
        <v>0</v>
      </c>
      <c r="CC472">
        <v>0</v>
      </c>
      <c r="CD472">
        <v>0</v>
      </c>
      <c r="CE472">
        <v>0</v>
      </c>
      <c r="CF472">
        <v>0</v>
      </c>
      <c r="CG472">
        <v>0</v>
      </c>
      <c r="CH472">
        <v>0</v>
      </c>
      <c r="CI472">
        <v>0</v>
      </c>
      <c r="CJ472">
        <v>0</v>
      </c>
      <c r="CK472">
        <v>0</v>
      </c>
      <c r="CL472">
        <v>0</v>
      </c>
      <c r="CM472">
        <v>0</v>
      </c>
      <c r="CN472">
        <v>0</v>
      </c>
      <c r="CO472">
        <v>0</v>
      </c>
      <c r="CP472">
        <v>0</v>
      </c>
      <c r="CQ472">
        <v>0</v>
      </c>
      <c r="CR472">
        <v>0</v>
      </c>
      <c r="CS472">
        <v>0</v>
      </c>
      <c r="CT472">
        <v>0</v>
      </c>
      <c r="CU472">
        <v>0</v>
      </c>
      <c r="CV472">
        <v>0</v>
      </c>
      <c r="CW472">
        <v>0</v>
      </c>
      <c r="CX472">
        <v>0</v>
      </c>
      <c r="CY472">
        <v>0</v>
      </c>
      <c r="CZ472">
        <v>0</v>
      </c>
      <c r="DA472">
        <v>0</v>
      </c>
      <c r="DB472">
        <v>0</v>
      </c>
      <c r="DC472">
        <v>0</v>
      </c>
      <c r="DD472">
        <v>0</v>
      </c>
      <c r="DE472">
        <v>0</v>
      </c>
      <c r="DF472">
        <v>0</v>
      </c>
      <c r="DG472">
        <v>0</v>
      </c>
      <c r="DH472">
        <v>0</v>
      </c>
      <c r="DI472">
        <v>0</v>
      </c>
      <c r="DJ472">
        <v>0</v>
      </c>
      <c r="DK472">
        <v>0</v>
      </c>
      <c r="DL472">
        <v>0</v>
      </c>
      <c r="DM472">
        <v>0</v>
      </c>
      <c r="DN472">
        <v>0</v>
      </c>
      <c r="DO472">
        <v>0</v>
      </c>
      <c r="DP472">
        <v>0</v>
      </c>
      <c r="DQ472">
        <v>0</v>
      </c>
      <c r="DR472">
        <v>0</v>
      </c>
      <c r="DS472">
        <v>0</v>
      </c>
      <c r="DT472">
        <v>0</v>
      </c>
      <c r="DU472">
        <v>0</v>
      </c>
      <c r="DV472">
        <v>0</v>
      </c>
      <c r="DW472">
        <v>0</v>
      </c>
      <c r="DX472">
        <v>0</v>
      </c>
      <c r="DZ472" s="340" t="s">
        <v>632</v>
      </c>
      <c r="EA472" t="s">
        <v>1023</v>
      </c>
      <c r="EB472">
        <v>1</v>
      </c>
      <c r="EC472">
        <v>45</v>
      </c>
      <c r="ED472" s="183" t="str">
        <f t="shared" si="22"/>
        <v>SDH100145</v>
      </c>
      <c r="EE472">
        <v>30</v>
      </c>
      <c r="EF472">
        <v>449</v>
      </c>
      <c r="EG472">
        <v>975</v>
      </c>
      <c r="EH472">
        <v>1485</v>
      </c>
      <c r="EI472">
        <v>1991</v>
      </c>
      <c r="EJ472">
        <v>2492</v>
      </c>
      <c r="EK472">
        <v>2994</v>
      </c>
      <c r="EL472">
        <v>3505</v>
      </c>
      <c r="EM472">
        <v>4025</v>
      </c>
      <c r="EN472">
        <v>0</v>
      </c>
      <c r="EO472">
        <v>0</v>
      </c>
      <c r="EP472">
        <v>0</v>
      </c>
      <c r="EQ472">
        <v>0</v>
      </c>
      <c r="ER472">
        <v>0</v>
      </c>
      <c r="ES472">
        <v>0</v>
      </c>
      <c r="ET472">
        <v>0</v>
      </c>
      <c r="EU472">
        <v>0</v>
      </c>
      <c r="EV472">
        <v>0</v>
      </c>
      <c r="EW472">
        <v>0</v>
      </c>
      <c r="EX472">
        <v>0</v>
      </c>
      <c r="EY472">
        <v>0</v>
      </c>
      <c r="EZ472">
        <v>0</v>
      </c>
      <c r="FA472">
        <v>0</v>
      </c>
      <c r="FB472">
        <v>0</v>
      </c>
      <c r="FC472">
        <v>0</v>
      </c>
      <c r="FD472">
        <v>0</v>
      </c>
      <c r="FE472">
        <v>0</v>
      </c>
      <c r="FF472">
        <v>0</v>
      </c>
      <c r="FG472">
        <v>0</v>
      </c>
      <c r="FH472">
        <v>0</v>
      </c>
      <c r="FI472">
        <v>0</v>
      </c>
      <c r="FJ472">
        <v>0</v>
      </c>
      <c r="FK472">
        <v>0</v>
      </c>
      <c r="FL472">
        <v>0</v>
      </c>
      <c r="FM472">
        <v>0</v>
      </c>
      <c r="FN472">
        <v>0</v>
      </c>
      <c r="FO472">
        <v>0</v>
      </c>
      <c r="FP472">
        <v>0</v>
      </c>
      <c r="FQ472">
        <v>0</v>
      </c>
      <c r="FR472">
        <v>0</v>
      </c>
      <c r="FS472">
        <v>0</v>
      </c>
      <c r="FT472">
        <v>0</v>
      </c>
      <c r="FU472">
        <v>0</v>
      </c>
      <c r="FV472">
        <v>0</v>
      </c>
      <c r="FW472">
        <v>0</v>
      </c>
      <c r="FX472">
        <v>0</v>
      </c>
      <c r="FY472">
        <v>0</v>
      </c>
      <c r="FZ472">
        <v>0</v>
      </c>
      <c r="GA472">
        <v>0</v>
      </c>
      <c r="GB472">
        <v>0</v>
      </c>
      <c r="GC472">
        <v>0</v>
      </c>
      <c r="GD472">
        <v>0</v>
      </c>
      <c r="GE472">
        <v>0</v>
      </c>
      <c r="GF472">
        <v>0</v>
      </c>
      <c r="GG472">
        <v>0</v>
      </c>
      <c r="GH472">
        <v>0</v>
      </c>
      <c r="GI472">
        <v>0</v>
      </c>
      <c r="GJ472">
        <v>0</v>
      </c>
      <c r="GK472">
        <v>0</v>
      </c>
      <c r="GL472">
        <v>0</v>
      </c>
      <c r="GM472">
        <v>0</v>
      </c>
      <c r="GN472">
        <v>0</v>
      </c>
      <c r="GO472">
        <v>0</v>
      </c>
      <c r="GP472">
        <v>0</v>
      </c>
      <c r="GQ472">
        <v>0</v>
      </c>
      <c r="GR472">
        <v>0</v>
      </c>
      <c r="GS472">
        <v>0</v>
      </c>
      <c r="GT472">
        <v>0</v>
      </c>
      <c r="GU472">
        <v>0</v>
      </c>
      <c r="GV472">
        <v>0</v>
      </c>
      <c r="GW472">
        <v>0</v>
      </c>
      <c r="GX472">
        <v>0</v>
      </c>
      <c r="GY472">
        <v>0</v>
      </c>
      <c r="GZ472">
        <v>0</v>
      </c>
      <c r="HA472">
        <v>0</v>
      </c>
      <c r="HB472">
        <v>0</v>
      </c>
      <c r="HC472">
        <v>0</v>
      </c>
      <c r="HD472">
        <v>0</v>
      </c>
      <c r="HE472">
        <v>0</v>
      </c>
      <c r="HF472">
        <v>0</v>
      </c>
      <c r="HG472">
        <v>0</v>
      </c>
      <c r="HH472">
        <v>0</v>
      </c>
      <c r="HI472">
        <v>0</v>
      </c>
      <c r="HJ472">
        <v>0</v>
      </c>
      <c r="HK472">
        <v>0</v>
      </c>
      <c r="HL472">
        <v>0</v>
      </c>
      <c r="HM472">
        <v>0</v>
      </c>
      <c r="HN472">
        <v>0</v>
      </c>
      <c r="HO472">
        <v>0</v>
      </c>
      <c r="HP472">
        <v>0</v>
      </c>
      <c r="HQ472">
        <v>0</v>
      </c>
      <c r="HR472">
        <v>0</v>
      </c>
      <c r="HS472">
        <v>0</v>
      </c>
      <c r="HT472">
        <v>0</v>
      </c>
      <c r="HU472">
        <v>0</v>
      </c>
      <c r="HV472">
        <v>0</v>
      </c>
      <c r="HW472">
        <v>0</v>
      </c>
      <c r="HX472">
        <v>0</v>
      </c>
      <c r="HY472">
        <v>0</v>
      </c>
      <c r="HZ472">
        <v>0</v>
      </c>
      <c r="IA472">
        <v>0</v>
      </c>
      <c r="IB472">
        <v>0</v>
      </c>
      <c r="IC472">
        <v>0</v>
      </c>
      <c r="ID472">
        <v>0</v>
      </c>
      <c r="IE472">
        <v>0</v>
      </c>
      <c r="IF472">
        <v>0</v>
      </c>
      <c r="IG472">
        <v>0</v>
      </c>
      <c r="IH472">
        <v>0</v>
      </c>
      <c r="II472">
        <v>0</v>
      </c>
      <c r="IJ472">
        <v>0</v>
      </c>
      <c r="IK472">
        <v>0</v>
      </c>
    </row>
    <row r="473" spans="13:245" hidden="1">
      <c r="M473" s="340" t="s">
        <v>632</v>
      </c>
      <c r="N473" t="s">
        <v>1023</v>
      </c>
      <c r="O473">
        <v>1</v>
      </c>
      <c r="P473">
        <v>46</v>
      </c>
      <c r="Q473" s="183" t="str">
        <f t="shared" si="21"/>
        <v>SDH100146</v>
      </c>
      <c r="R473">
        <v>6</v>
      </c>
      <c r="S473">
        <v>312</v>
      </c>
      <c r="T473">
        <v>629</v>
      </c>
      <c r="U473">
        <v>958</v>
      </c>
      <c r="V473">
        <v>1301</v>
      </c>
      <c r="W473">
        <v>1660</v>
      </c>
      <c r="X473">
        <v>2036</v>
      </c>
      <c r="Y473">
        <v>2430</v>
      </c>
      <c r="Z473">
        <v>2846</v>
      </c>
      <c r="AA473">
        <v>4382</v>
      </c>
      <c r="AB473">
        <v>4577</v>
      </c>
      <c r="AC473">
        <v>4793</v>
      </c>
      <c r="AD473">
        <v>5032</v>
      </c>
      <c r="AE473">
        <v>5296</v>
      </c>
      <c r="AF473">
        <v>5598</v>
      </c>
      <c r="AG473">
        <v>5934</v>
      </c>
      <c r="AH473">
        <v>6309</v>
      </c>
      <c r="AI473">
        <v>6733</v>
      </c>
      <c r="AJ473">
        <v>7211</v>
      </c>
      <c r="AK473">
        <v>7766</v>
      </c>
      <c r="AL473">
        <v>8399</v>
      </c>
      <c r="AM473">
        <v>9129</v>
      </c>
      <c r="AN473">
        <v>9970</v>
      </c>
      <c r="AO473">
        <v>10960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0</v>
      </c>
      <c r="CY473">
        <v>0</v>
      </c>
      <c r="CZ473">
        <v>0</v>
      </c>
      <c r="DA473">
        <v>0</v>
      </c>
      <c r="DB473">
        <v>0</v>
      </c>
      <c r="DC473">
        <v>0</v>
      </c>
      <c r="DD473">
        <v>0</v>
      </c>
      <c r="DE473">
        <v>0</v>
      </c>
      <c r="DF473">
        <v>0</v>
      </c>
      <c r="DG473">
        <v>0</v>
      </c>
      <c r="DH473">
        <v>0</v>
      </c>
      <c r="DI473">
        <v>0</v>
      </c>
      <c r="DJ473">
        <v>0</v>
      </c>
      <c r="DK473">
        <v>0</v>
      </c>
      <c r="DL473">
        <v>0</v>
      </c>
      <c r="DM473">
        <v>0</v>
      </c>
      <c r="DN473">
        <v>0</v>
      </c>
      <c r="DO473">
        <v>0</v>
      </c>
      <c r="DP473">
        <v>0</v>
      </c>
      <c r="DQ473">
        <v>0</v>
      </c>
      <c r="DR473">
        <v>0</v>
      </c>
      <c r="DS473">
        <v>0</v>
      </c>
      <c r="DT473">
        <v>0</v>
      </c>
      <c r="DU473">
        <v>0</v>
      </c>
      <c r="DV473">
        <v>0</v>
      </c>
      <c r="DW473">
        <v>0</v>
      </c>
      <c r="DX473">
        <v>0</v>
      </c>
      <c r="DZ473" s="340" t="s">
        <v>632</v>
      </c>
      <c r="EA473" t="s">
        <v>1023</v>
      </c>
      <c r="EB473">
        <v>1</v>
      </c>
      <c r="EC473">
        <v>46</v>
      </c>
      <c r="ED473" s="183" t="str">
        <f t="shared" si="22"/>
        <v>SDH100146</v>
      </c>
      <c r="EE473">
        <v>8</v>
      </c>
      <c r="EF473">
        <v>403</v>
      </c>
      <c r="EG473">
        <v>909</v>
      </c>
      <c r="EH473">
        <v>1399</v>
      </c>
      <c r="EI473">
        <v>1887</v>
      </c>
      <c r="EJ473">
        <v>2366</v>
      </c>
      <c r="EK473">
        <v>2849</v>
      </c>
      <c r="EL473">
        <v>3339</v>
      </c>
      <c r="EM473">
        <v>3841</v>
      </c>
      <c r="EN473">
        <v>0</v>
      </c>
      <c r="EO473">
        <v>0</v>
      </c>
      <c r="EP473">
        <v>0</v>
      </c>
      <c r="EQ473">
        <v>0</v>
      </c>
      <c r="ER473">
        <v>0</v>
      </c>
      <c r="ES473">
        <v>0</v>
      </c>
      <c r="ET473">
        <v>0</v>
      </c>
      <c r="EU473">
        <v>0</v>
      </c>
      <c r="EV473">
        <v>0</v>
      </c>
      <c r="EW473">
        <v>0</v>
      </c>
      <c r="EX473">
        <v>0</v>
      </c>
      <c r="EY473">
        <v>0</v>
      </c>
      <c r="EZ473">
        <v>0</v>
      </c>
      <c r="FA473">
        <v>0</v>
      </c>
      <c r="FB473">
        <v>0</v>
      </c>
      <c r="FC473">
        <v>0</v>
      </c>
      <c r="FD473">
        <v>0</v>
      </c>
      <c r="FE473">
        <v>0</v>
      </c>
      <c r="FF473">
        <v>0</v>
      </c>
      <c r="FG473">
        <v>0</v>
      </c>
      <c r="FH473">
        <v>0</v>
      </c>
      <c r="FI473">
        <v>0</v>
      </c>
      <c r="FJ473">
        <v>0</v>
      </c>
      <c r="FK473">
        <v>0</v>
      </c>
      <c r="FL473">
        <v>0</v>
      </c>
      <c r="FM473">
        <v>0</v>
      </c>
      <c r="FN473">
        <v>0</v>
      </c>
      <c r="FO473">
        <v>0</v>
      </c>
      <c r="FP473">
        <v>0</v>
      </c>
      <c r="FQ473">
        <v>0</v>
      </c>
      <c r="FR473">
        <v>0</v>
      </c>
      <c r="FS473">
        <v>0</v>
      </c>
      <c r="FT473">
        <v>0</v>
      </c>
      <c r="FU473">
        <v>0</v>
      </c>
      <c r="FV473">
        <v>0</v>
      </c>
      <c r="FW473">
        <v>0</v>
      </c>
      <c r="FX473">
        <v>0</v>
      </c>
      <c r="FY473">
        <v>0</v>
      </c>
      <c r="FZ473">
        <v>0</v>
      </c>
      <c r="GA473">
        <v>0</v>
      </c>
      <c r="GB473">
        <v>0</v>
      </c>
      <c r="GC473">
        <v>0</v>
      </c>
      <c r="GD473">
        <v>0</v>
      </c>
      <c r="GE473">
        <v>0</v>
      </c>
      <c r="GF473">
        <v>0</v>
      </c>
      <c r="GG473">
        <v>0</v>
      </c>
      <c r="GH473">
        <v>0</v>
      </c>
      <c r="GI473">
        <v>0</v>
      </c>
      <c r="GJ473">
        <v>0</v>
      </c>
      <c r="GK473">
        <v>0</v>
      </c>
      <c r="GL473">
        <v>0</v>
      </c>
      <c r="GM473">
        <v>0</v>
      </c>
      <c r="GN473">
        <v>0</v>
      </c>
      <c r="GO473">
        <v>0</v>
      </c>
      <c r="GP473">
        <v>0</v>
      </c>
      <c r="GQ473">
        <v>0</v>
      </c>
      <c r="GR473">
        <v>0</v>
      </c>
      <c r="GS473">
        <v>0</v>
      </c>
      <c r="GT473">
        <v>0</v>
      </c>
      <c r="GU473">
        <v>0</v>
      </c>
      <c r="GV473">
        <v>0</v>
      </c>
      <c r="GW473">
        <v>0</v>
      </c>
      <c r="GX473">
        <v>0</v>
      </c>
      <c r="GY473">
        <v>0</v>
      </c>
      <c r="GZ473">
        <v>0</v>
      </c>
      <c r="HA473">
        <v>0</v>
      </c>
      <c r="HB473">
        <v>0</v>
      </c>
      <c r="HC473">
        <v>0</v>
      </c>
      <c r="HD473">
        <v>0</v>
      </c>
      <c r="HE473">
        <v>0</v>
      </c>
      <c r="HF473">
        <v>0</v>
      </c>
      <c r="HG473">
        <v>0</v>
      </c>
      <c r="HH473">
        <v>0</v>
      </c>
      <c r="HI473">
        <v>0</v>
      </c>
      <c r="HJ473">
        <v>0</v>
      </c>
      <c r="HK473">
        <v>0</v>
      </c>
      <c r="HL473">
        <v>0</v>
      </c>
      <c r="HM473">
        <v>0</v>
      </c>
      <c r="HN473">
        <v>0</v>
      </c>
      <c r="HO473">
        <v>0</v>
      </c>
      <c r="HP473">
        <v>0</v>
      </c>
      <c r="HQ473">
        <v>0</v>
      </c>
      <c r="HR473">
        <v>0</v>
      </c>
      <c r="HS473">
        <v>0</v>
      </c>
      <c r="HT473">
        <v>0</v>
      </c>
      <c r="HU473">
        <v>0</v>
      </c>
      <c r="HV473">
        <v>0</v>
      </c>
      <c r="HW473">
        <v>0</v>
      </c>
      <c r="HX473">
        <v>0</v>
      </c>
      <c r="HY473">
        <v>0</v>
      </c>
      <c r="HZ473">
        <v>0</v>
      </c>
      <c r="IA473">
        <v>0</v>
      </c>
      <c r="IB473">
        <v>0</v>
      </c>
      <c r="IC473">
        <v>0</v>
      </c>
      <c r="ID473">
        <v>0</v>
      </c>
      <c r="IE473">
        <v>0</v>
      </c>
      <c r="IF473">
        <v>0</v>
      </c>
      <c r="IG473">
        <v>0</v>
      </c>
      <c r="IH473">
        <v>0</v>
      </c>
      <c r="II473">
        <v>0</v>
      </c>
      <c r="IJ473">
        <v>0</v>
      </c>
      <c r="IK473">
        <v>0</v>
      </c>
    </row>
    <row r="474" spans="13:245" hidden="1">
      <c r="M474" s="340" t="s">
        <v>632</v>
      </c>
      <c r="N474" t="s">
        <v>1023</v>
      </c>
      <c r="O474">
        <v>1</v>
      </c>
      <c r="P474">
        <v>47</v>
      </c>
      <c r="Q474" s="183" t="str">
        <f t="shared" si="21"/>
        <v>SDH100147</v>
      </c>
      <c r="R474">
        <v>0</v>
      </c>
      <c r="S474">
        <v>307</v>
      </c>
      <c r="T474">
        <v>625</v>
      </c>
      <c r="U474">
        <v>956</v>
      </c>
      <c r="V474">
        <v>1302</v>
      </c>
      <c r="W474">
        <v>1663</v>
      </c>
      <c r="X474">
        <v>2042</v>
      </c>
      <c r="Y474">
        <v>2441</v>
      </c>
      <c r="Z474">
        <v>2863</v>
      </c>
      <c r="AA474">
        <v>4411</v>
      </c>
      <c r="AB474">
        <v>4614</v>
      </c>
      <c r="AC474">
        <v>4840</v>
      </c>
      <c r="AD474">
        <v>5088</v>
      </c>
      <c r="AE474">
        <v>5371</v>
      </c>
      <c r="AF474">
        <v>5687</v>
      </c>
      <c r="AG474">
        <v>6037</v>
      </c>
      <c r="AH474">
        <v>6433</v>
      </c>
      <c r="AI474">
        <v>6878</v>
      </c>
      <c r="AJ474">
        <v>7395</v>
      </c>
      <c r="AK474">
        <v>7983</v>
      </c>
      <c r="AL474">
        <v>8661</v>
      </c>
      <c r="AM474">
        <v>9438</v>
      </c>
      <c r="AN474">
        <v>10352</v>
      </c>
      <c r="AO474">
        <v>11444</v>
      </c>
      <c r="AP474">
        <v>0</v>
      </c>
      <c r="AQ474">
        <v>0</v>
      </c>
      <c r="AR474">
        <v>0</v>
      </c>
      <c r="AS474">
        <v>0</v>
      </c>
      <c r="AT474">
        <v>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c r="BV474">
        <v>0</v>
      </c>
      <c r="BW474">
        <v>0</v>
      </c>
      <c r="BX474">
        <v>0</v>
      </c>
      <c r="BY474">
        <v>0</v>
      </c>
      <c r="BZ474">
        <v>0</v>
      </c>
      <c r="CA474">
        <v>0</v>
      </c>
      <c r="CB474">
        <v>0</v>
      </c>
      <c r="CC474">
        <v>0</v>
      </c>
      <c r="CD474">
        <v>0</v>
      </c>
      <c r="CE474">
        <v>0</v>
      </c>
      <c r="CF474">
        <v>0</v>
      </c>
      <c r="CG474">
        <v>0</v>
      </c>
      <c r="CH474">
        <v>0</v>
      </c>
      <c r="CI474">
        <v>0</v>
      </c>
      <c r="CJ474">
        <v>0</v>
      </c>
      <c r="CK474">
        <v>0</v>
      </c>
      <c r="CL474">
        <v>0</v>
      </c>
      <c r="CM474">
        <v>0</v>
      </c>
      <c r="CN474">
        <v>0</v>
      </c>
      <c r="CO474">
        <v>0</v>
      </c>
      <c r="CP474">
        <v>0</v>
      </c>
      <c r="CQ474">
        <v>0</v>
      </c>
      <c r="CR474">
        <v>0</v>
      </c>
      <c r="CS474">
        <v>0</v>
      </c>
      <c r="CT474">
        <v>0</v>
      </c>
      <c r="CU474">
        <v>0</v>
      </c>
      <c r="CV474">
        <v>0</v>
      </c>
      <c r="CW474">
        <v>0</v>
      </c>
      <c r="CX474">
        <v>0</v>
      </c>
      <c r="CY474">
        <v>0</v>
      </c>
      <c r="CZ474">
        <v>0</v>
      </c>
      <c r="DA474">
        <v>0</v>
      </c>
      <c r="DB474">
        <v>0</v>
      </c>
      <c r="DC474">
        <v>0</v>
      </c>
      <c r="DD474">
        <v>0</v>
      </c>
      <c r="DE474">
        <v>0</v>
      </c>
      <c r="DF474">
        <v>0</v>
      </c>
      <c r="DG474">
        <v>0</v>
      </c>
      <c r="DH474">
        <v>0</v>
      </c>
      <c r="DI474">
        <v>0</v>
      </c>
      <c r="DJ474">
        <v>0</v>
      </c>
      <c r="DK474">
        <v>0</v>
      </c>
      <c r="DL474">
        <v>0</v>
      </c>
      <c r="DM474">
        <v>0</v>
      </c>
      <c r="DN474">
        <v>0</v>
      </c>
      <c r="DO474">
        <v>0</v>
      </c>
      <c r="DP474">
        <v>0</v>
      </c>
      <c r="DQ474">
        <v>0</v>
      </c>
      <c r="DR474">
        <v>0</v>
      </c>
      <c r="DS474">
        <v>0</v>
      </c>
      <c r="DT474">
        <v>0</v>
      </c>
      <c r="DU474">
        <v>0</v>
      </c>
      <c r="DV474">
        <v>0</v>
      </c>
      <c r="DW474">
        <v>0</v>
      </c>
      <c r="DX474">
        <v>0</v>
      </c>
      <c r="DZ474" s="340" t="s">
        <v>632</v>
      </c>
      <c r="EA474" t="s">
        <v>1023</v>
      </c>
      <c r="EB474">
        <v>1</v>
      </c>
      <c r="EC474">
        <v>47</v>
      </c>
      <c r="ED474" s="183" t="str">
        <f t="shared" si="22"/>
        <v>SDH100147</v>
      </c>
      <c r="EE474">
        <v>0</v>
      </c>
      <c r="EF474">
        <v>377</v>
      </c>
      <c r="EG474">
        <v>863</v>
      </c>
      <c r="EH474">
        <v>1333</v>
      </c>
      <c r="EI474">
        <v>1799</v>
      </c>
      <c r="EJ474">
        <v>2256</v>
      </c>
      <c r="EK474">
        <v>2716</v>
      </c>
      <c r="EL474">
        <v>3185</v>
      </c>
      <c r="EM474">
        <v>3670</v>
      </c>
      <c r="EN474">
        <v>0</v>
      </c>
      <c r="EO474">
        <v>0</v>
      </c>
      <c r="EP474">
        <v>0</v>
      </c>
      <c r="EQ474">
        <v>0</v>
      </c>
      <c r="ER474">
        <v>0</v>
      </c>
      <c r="ES474">
        <v>0</v>
      </c>
      <c r="ET474">
        <v>0</v>
      </c>
      <c r="EU474">
        <v>0</v>
      </c>
      <c r="EV474">
        <v>0</v>
      </c>
      <c r="EW474">
        <v>0</v>
      </c>
      <c r="EX474">
        <v>0</v>
      </c>
      <c r="EY474">
        <v>0</v>
      </c>
      <c r="EZ474">
        <v>0</v>
      </c>
      <c r="FA474">
        <v>0</v>
      </c>
      <c r="FB474">
        <v>0</v>
      </c>
      <c r="FC474">
        <v>0</v>
      </c>
      <c r="FD474">
        <v>0</v>
      </c>
      <c r="FE474">
        <v>0</v>
      </c>
      <c r="FF474">
        <v>0</v>
      </c>
      <c r="FG474">
        <v>0</v>
      </c>
      <c r="FH474">
        <v>0</v>
      </c>
      <c r="FI474">
        <v>0</v>
      </c>
      <c r="FJ474">
        <v>0</v>
      </c>
      <c r="FK474">
        <v>0</v>
      </c>
      <c r="FL474">
        <v>0</v>
      </c>
      <c r="FM474">
        <v>0</v>
      </c>
      <c r="FN474">
        <v>0</v>
      </c>
      <c r="FO474">
        <v>0</v>
      </c>
      <c r="FP474">
        <v>0</v>
      </c>
      <c r="FQ474">
        <v>0</v>
      </c>
      <c r="FR474">
        <v>0</v>
      </c>
      <c r="FS474">
        <v>0</v>
      </c>
      <c r="FT474">
        <v>0</v>
      </c>
      <c r="FU474">
        <v>0</v>
      </c>
      <c r="FV474">
        <v>0</v>
      </c>
      <c r="FW474">
        <v>0</v>
      </c>
      <c r="FX474">
        <v>0</v>
      </c>
      <c r="FY474">
        <v>0</v>
      </c>
      <c r="FZ474">
        <v>0</v>
      </c>
      <c r="GA474">
        <v>0</v>
      </c>
      <c r="GB474">
        <v>0</v>
      </c>
      <c r="GC474">
        <v>0</v>
      </c>
      <c r="GD474">
        <v>0</v>
      </c>
      <c r="GE474">
        <v>0</v>
      </c>
      <c r="GF474">
        <v>0</v>
      </c>
      <c r="GG474">
        <v>0</v>
      </c>
      <c r="GH474">
        <v>0</v>
      </c>
      <c r="GI474">
        <v>0</v>
      </c>
      <c r="GJ474">
        <v>0</v>
      </c>
      <c r="GK474">
        <v>0</v>
      </c>
      <c r="GL474">
        <v>0</v>
      </c>
      <c r="GM474">
        <v>0</v>
      </c>
      <c r="GN474">
        <v>0</v>
      </c>
      <c r="GO474">
        <v>0</v>
      </c>
      <c r="GP474">
        <v>0</v>
      </c>
      <c r="GQ474">
        <v>0</v>
      </c>
      <c r="GR474">
        <v>0</v>
      </c>
      <c r="GS474">
        <v>0</v>
      </c>
      <c r="GT474">
        <v>0</v>
      </c>
      <c r="GU474">
        <v>0</v>
      </c>
      <c r="GV474">
        <v>0</v>
      </c>
      <c r="GW474">
        <v>0</v>
      </c>
      <c r="GX474">
        <v>0</v>
      </c>
      <c r="GY474">
        <v>0</v>
      </c>
      <c r="GZ474">
        <v>0</v>
      </c>
      <c r="HA474">
        <v>0</v>
      </c>
      <c r="HB474">
        <v>0</v>
      </c>
      <c r="HC474">
        <v>0</v>
      </c>
      <c r="HD474">
        <v>0</v>
      </c>
      <c r="HE474">
        <v>0</v>
      </c>
      <c r="HF474">
        <v>0</v>
      </c>
      <c r="HG474">
        <v>0</v>
      </c>
      <c r="HH474">
        <v>0</v>
      </c>
      <c r="HI474">
        <v>0</v>
      </c>
      <c r="HJ474">
        <v>0</v>
      </c>
      <c r="HK474">
        <v>0</v>
      </c>
      <c r="HL474">
        <v>0</v>
      </c>
      <c r="HM474">
        <v>0</v>
      </c>
      <c r="HN474">
        <v>0</v>
      </c>
      <c r="HO474">
        <v>0</v>
      </c>
      <c r="HP474">
        <v>0</v>
      </c>
      <c r="HQ474">
        <v>0</v>
      </c>
      <c r="HR474">
        <v>0</v>
      </c>
      <c r="HS474">
        <v>0</v>
      </c>
      <c r="HT474">
        <v>0</v>
      </c>
      <c r="HU474">
        <v>0</v>
      </c>
      <c r="HV474">
        <v>0</v>
      </c>
      <c r="HW474">
        <v>0</v>
      </c>
      <c r="HX474">
        <v>0</v>
      </c>
      <c r="HY474">
        <v>0</v>
      </c>
      <c r="HZ474">
        <v>0</v>
      </c>
      <c r="IA474">
        <v>0</v>
      </c>
      <c r="IB474">
        <v>0</v>
      </c>
      <c r="IC474">
        <v>0</v>
      </c>
      <c r="ID474">
        <v>0</v>
      </c>
      <c r="IE474">
        <v>0</v>
      </c>
      <c r="IF474">
        <v>0</v>
      </c>
      <c r="IG474">
        <v>0</v>
      </c>
      <c r="IH474">
        <v>0</v>
      </c>
      <c r="II474">
        <v>0</v>
      </c>
      <c r="IJ474">
        <v>0</v>
      </c>
      <c r="IK474">
        <v>0</v>
      </c>
    </row>
    <row r="475" spans="13:245" hidden="1">
      <c r="M475" s="340" t="s">
        <v>632</v>
      </c>
      <c r="N475" t="s">
        <v>1023</v>
      </c>
      <c r="O475">
        <v>1</v>
      </c>
      <c r="P475">
        <v>48</v>
      </c>
      <c r="Q475" s="183" t="str">
        <f t="shared" si="21"/>
        <v>SDH100148</v>
      </c>
      <c r="R475">
        <v>0</v>
      </c>
      <c r="S475">
        <v>305</v>
      </c>
      <c r="T475">
        <v>623</v>
      </c>
      <c r="U475">
        <v>953</v>
      </c>
      <c r="V475">
        <v>1297</v>
      </c>
      <c r="W475">
        <v>1658</v>
      </c>
      <c r="X475">
        <v>2037</v>
      </c>
      <c r="Y475">
        <v>2438</v>
      </c>
      <c r="Z475">
        <v>2861</v>
      </c>
      <c r="AA475">
        <v>4412</v>
      </c>
      <c r="AB475">
        <v>4622</v>
      </c>
      <c r="AC475">
        <v>4854</v>
      </c>
      <c r="AD475">
        <v>5117</v>
      </c>
      <c r="AE475">
        <v>5410</v>
      </c>
      <c r="AF475">
        <v>5735</v>
      </c>
      <c r="AG475">
        <v>6102</v>
      </c>
      <c r="AH475">
        <v>6513</v>
      </c>
      <c r="AI475">
        <v>6990</v>
      </c>
      <c r="AJ475">
        <v>7532</v>
      </c>
      <c r="AK475">
        <v>8154</v>
      </c>
      <c r="AL475">
        <v>8866</v>
      </c>
      <c r="AM475">
        <v>9701</v>
      </c>
      <c r="AN475">
        <v>10698</v>
      </c>
      <c r="AO475">
        <v>11868</v>
      </c>
      <c r="AP475">
        <v>0</v>
      </c>
      <c r="AQ475">
        <v>0</v>
      </c>
      <c r="AR475">
        <v>0</v>
      </c>
      <c r="AS475">
        <v>0</v>
      </c>
      <c r="AT475">
        <v>0</v>
      </c>
      <c r="AU475">
        <v>0</v>
      </c>
      <c r="AV475">
        <v>0</v>
      </c>
      <c r="AW475">
        <v>0</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v>0</v>
      </c>
      <c r="BW475">
        <v>0</v>
      </c>
      <c r="BX475">
        <v>0</v>
      </c>
      <c r="BY475">
        <v>0</v>
      </c>
      <c r="BZ475">
        <v>0</v>
      </c>
      <c r="CA475">
        <v>0</v>
      </c>
      <c r="CB475">
        <v>0</v>
      </c>
      <c r="CC475">
        <v>0</v>
      </c>
      <c r="CD475">
        <v>0</v>
      </c>
      <c r="CE475">
        <v>0</v>
      </c>
      <c r="CF475">
        <v>0</v>
      </c>
      <c r="CG475">
        <v>0</v>
      </c>
      <c r="CH475">
        <v>0</v>
      </c>
      <c r="CI475">
        <v>0</v>
      </c>
      <c r="CJ475">
        <v>0</v>
      </c>
      <c r="CK475">
        <v>0</v>
      </c>
      <c r="CL475">
        <v>0</v>
      </c>
      <c r="CM475">
        <v>0</v>
      </c>
      <c r="CN475">
        <v>0</v>
      </c>
      <c r="CO475">
        <v>0</v>
      </c>
      <c r="CP475">
        <v>0</v>
      </c>
      <c r="CQ475">
        <v>0</v>
      </c>
      <c r="CR475">
        <v>0</v>
      </c>
      <c r="CS475">
        <v>0</v>
      </c>
      <c r="CT475">
        <v>0</v>
      </c>
      <c r="CU475">
        <v>0</v>
      </c>
      <c r="CV475">
        <v>0</v>
      </c>
      <c r="CW475">
        <v>0</v>
      </c>
      <c r="CX475">
        <v>0</v>
      </c>
      <c r="CY475">
        <v>0</v>
      </c>
      <c r="CZ475">
        <v>0</v>
      </c>
      <c r="DA475">
        <v>0</v>
      </c>
      <c r="DB475">
        <v>0</v>
      </c>
      <c r="DC475">
        <v>0</v>
      </c>
      <c r="DD475">
        <v>0</v>
      </c>
      <c r="DE475">
        <v>0</v>
      </c>
      <c r="DF475">
        <v>0</v>
      </c>
      <c r="DG475">
        <v>0</v>
      </c>
      <c r="DH475">
        <v>0</v>
      </c>
      <c r="DI475">
        <v>0</v>
      </c>
      <c r="DJ475">
        <v>0</v>
      </c>
      <c r="DK475">
        <v>0</v>
      </c>
      <c r="DL475">
        <v>0</v>
      </c>
      <c r="DM475">
        <v>0</v>
      </c>
      <c r="DN475">
        <v>0</v>
      </c>
      <c r="DO475">
        <v>0</v>
      </c>
      <c r="DP475">
        <v>0</v>
      </c>
      <c r="DQ475">
        <v>0</v>
      </c>
      <c r="DR475">
        <v>0</v>
      </c>
      <c r="DS475">
        <v>0</v>
      </c>
      <c r="DT475">
        <v>0</v>
      </c>
      <c r="DU475">
        <v>0</v>
      </c>
      <c r="DV475">
        <v>0</v>
      </c>
      <c r="DW475">
        <v>0</v>
      </c>
      <c r="DX475">
        <v>0</v>
      </c>
      <c r="DZ475" s="340" t="s">
        <v>632</v>
      </c>
      <c r="EA475" t="s">
        <v>1023</v>
      </c>
      <c r="EB475">
        <v>1</v>
      </c>
      <c r="EC475">
        <v>48</v>
      </c>
      <c r="ED475" s="183" t="str">
        <f t="shared" si="22"/>
        <v>SDH100148</v>
      </c>
      <c r="EE475">
        <v>0</v>
      </c>
      <c r="EF475">
        <v>359</v>
      </c>
      <c r="EG475">
        <v>825</v>
      </c>
      <c r="EH475">
        <v>1273</v>
      </c>
      <c r="EI475">
        <v>1716</v>
      </c>
      <c r="EJ475">
        <v>2152</v>
      </c>
      <c r="EK475">
        <v>2590</v>
      </c>
      <c r="EL475">
        <v>3040</v>
      </c>
      <c r="EM475">
        <v>3505</v>
      </c>
      <c r="EN475">
        <v>0</v>
      </c>
      <c r="EO475">
        <v>0</v>
      </c>
      <c r="EP475">
        <v>0</v>
      </c>
      <c r="EQ475">
        <v>0</v>
      </c>
      <c r="ER475">
        <v>0</v>
      </c>
      <c r="ES475">
        <v>0</v>
      </c>
      <c r="ET475">
        <v>0</v>
      </c>
      <c r="EU475">
        <v>0</v>
      </c>
      <c r="EV475">
        <v>0</v>
      </c>
      <c r="EW475">
        <v>0</v>
      </c>
      <c r="EX475">
        <v>0</v>
      </c>
      <c r="EY475">
        <v>0</v>
      </c>
      <c r="EZ475">
        <v>0</v>
      </c>
      <c r="FA475">
        <v>0</v>
      </c>
      <c r="FB475">
        <v>0</v>
      </c>
      <c r="FC475">
        <v>0</v>
      </c>
      <c r="FD475">
        <v>0</v>
      </c>
      <c r="FE475">
        <v>0</v>
      </c>
      <c r="FF475">
        <v>0</v>
      </c>
      <c r="FG475">
        <v>0</v>
      </c>
      <c r="FH475">
        <v>0</v>
      </c>
      <c r="FI475">
        <v>0</v>
      </c>
      <c r="FJ475">
        <v>0</v>
      </c>
      <c r="FK475">
        <v>0</v>
      </c>
      <c r="FL475">
        <v>0</v>
      </c>
      <c r="FM475">
        <v>0</v>
      </c>
      <c r="FN475">
        <v>0</v>
      </c>
      <c r="FO475">
        <v>0</v>
      </c>
      <c r="FP475">
        <v>0</v>
      </c>
      <c r="FQ475">
        <v>0</v>
      </c>
      <c r="FR475">
        <v>0</v>
      </c>
      <c r="FS475">
        <v>0</v>
      </c>
      <c r="FT475">
        <v>0</v>
      </c>
      <c r="FU475">
        <v>0</v>
      </c>
      <c r="FV475">
        <v>0</v>
      </c>
      <c r="FW475">
        <v>0</v>
      </c>
      <c r="FX475">
        <v>0</v>
      </c>
      <c r="FY475">
        <v>0</v>
      </c>
      <c r="FZ475">
        <v>0</v>
      </c>
      <c r="GA475">
        <v>0</v>
      </c>
      <c r="GB475">
        <v>0</v>
      </c>
      <c r="GC475">
        <v>0</v>
      </c>
      <c r="GD475">
        <v>0</v>
      </c>
      <c r="GE475">
        <v>0</v>
      </c>
      <c r="GF475">
        <v>0</v>
      </c>
      <c r="GG475">
        <v>0</v>
      </c>
      <c r="GH475">
        <v>0</v>
      </c>
      <c r="GI475">
        <v>0</v>
      </c>
      <c r="GJ475">
        <v>0</v>
      </c>
      <c r="GK475">
        <v>0</v>
      </c>
      <c r="GL475">
        <v>0</v>
      </c>
      <c r="GM475">
        <v>0</v>
      </c>
      <c r="GN475">
        <v>0</v>
      </c>
      <c r="GO475">
        <v>0</v>
      </c>
      <c r="GP475">
        <v>0</v>
      </c>
      <c r="GQ475">
        <v>0</v>
      </c>
      <c r="GR475">
        <v>0</v>
      </c>
      <c r="GS475">
        <v>0</v>
      </c>
      <c r="GT475">
        <v>0</v>
      </c>
      <c r="GU475">
        <v>0</v>
      </c>
      <c r="GV475">
        <v>0</v>
      </c>
      <c r="GW475">
        <v>0</v>
      </c>
      <c r="GX475">
        <v>0</v>
      </c>
      <c r="GY475">
        <v>0</v>
      </c>
      <c r="GZ475">
        <v>0</v>
      </c>
      <c r="HA475">
        <v>0</v>
      </c>
      <c r="HB475">
        <v>0</v>
      </c>
      <c r="HC475">
        <v>0</v>
      </c>
      <c r="HD475">
        <v>0</v>
      </c>
      <c r="HE475">
        <v>0</v>
      </c>
      <c r="HF475">
        <v>0</v>
      </c>
      <c r="HG475">
        <v>0</v>
      </c>
      <c r="HH475">
        <v>0</v>
      </c>
      <c r="HI475">
        <v>0</v>
      </c>
      <c r="HJ475">
        <v>0</v>
      </c>
      <c r="HK475">
        <v>0</v>
      </c>
      <c r="HL475">
        <v>0</v>
      </c>
      <c r="HM475">
        <v>0</v>
      </c>
      <c r="HN475">
        <v>0</v>
      </c>
      <c r="HO475">
        <v>0</v>
      </c>
      <c r="HP475">
        <v>0</v>
      </c>
      <c r="HQ475">
        <v>0</v>
      </c>
      <c r="HR475">
        <v>0</v>
      </c>
      <c r="HS475">
        <v>0</v>
      </c>
      <c r="HT475">
        <v>0</v>
      </c>
      <c r="HU475">
        <v>0</v>
      </c>
      <c r="HV475">
        <v>0</v>
      </c>
      <c r="HW475">
        <v>0</v>
      </c>
      <c r="HX475">
        <v>0</v>
      </c>
      <c r="HY475">
        <v>0</v>
      </c>
      <c r="HZ475">
        <v>0</v>
      </c>
      <c r="IA475">
        <v>0</v>
      </c>
      <c r="IB475">
        <v>0</v>
      </c>
      <c r="IC475">
        <v>0</v>
      </c>
      <c r="ID475">
        <v>0</v>
      </c>
      <c r="IE475">
        <v>0</v>
      </c>
      <c r="IF475">
        <v>0</v>
      </c>
      <c r="IG475">
        <v>0</v>
      </c>
      <c r="IH475">
        <v>0</v>
      </c>
      <c r="II475">
        <v>0</v>
      </c>
      <c r="IJ475">
        <v>0</v>
      </c>
      <c r="IK475">
        <v>0</v>
      </c>
    </row>
    <row r="476" spans="13:245" hidden="1">
      <c r="M476" s="340" t="s">
        <v>632</v>
      </c>
      <c r="N476" t="s">
        <v>1023</v>
      </c>
      <c r="O476">
        <v>1</v>
      </c>
      <c r="P476">
        <v>49</v>
      </c>
      <c r="Q476" s="183" t="str">
        <f t="shared" si="21"/>
        <v>SDH100149</v>
      </c>
      <c r="R476">
        <v>0</v>
      </c>
      <c r="S476">
        <v>305</v>
      </c>
      <c r="T476">
        <v>621</v>
      </c>
      <c r="U476">
        <v>950</v>
      </c>
      <c r="V476">
        <v>1294</v>
      </c>
      <c r="W476">
        <v>1655</v>
      </c>
      <c r="X476">
        <v>2038</v>
      </c>
      <c r="Y476">
        <v>2440</v>
      </c>
      <c r="Z476">
        <v>2864</v>
      </c>
      <c r="AA476">
        <v>4422</v>
      </c>
      <c r="AB476">
        <v>4637</v>
      </c>
      <c r="AC476">
        <v>4882</v>
      </c>
      <c r="AD476">
        <v>5155</v>
      </c>
      <c r="AE476">
        <v>5456</v>
      </c>
      <c r="AF476">
        <v>5795</v>
      </c>
      <c r="AG476">
        <v>6175</v>
      </c>
      <c r="AH476">
        <v>6615</v>
      </c>
      <c r="AI476">
        <v>7113</v>
      </c>
      <c r="AJ476">
        <v>7684</v>
      </c>
      <c r="AK476">
        <v>8336</v>
      </c>
      <c r="AL476">
        <v>9097</v>
      </c>
      <c r="AM476">
        <v>10006</v>
      </c>
      <c r="AN476">
        <v>11069</v>
      </c>
      <c r="AO476">
        <v>12331</v>
      </c>
      <c r="AP476">
        <v>0</v>
      </c>
      <c r="AQ476">
        <v>0</v>
      </c>
      <c r="AR476">
        <v>0</v>
      </c>
      <c r="AS476">
        <v>0</v>
      </c>
      <c r="AT476">
        <v>0</v>
      </c>
      <c r="AU476">
        <v>0</v>
      </c>
      <c r="AV476">
        <v>0</v>
      </c>
      <c r="AW476">
        <v>0</v>
      </c>
      <c r="AX476">
        <v>0</v>
      </c>
      <c r="AY476">
        <v>0</v>
      </c>
      <c r="AZ476">
        <v>0</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0</v>
      </c>
      <c r="BX476">
        <v>0</v>
      </c>
      <c r="BY476">
        <v>0</v>
      </c>
      <c r="BZ476">
        <v>0</v>
      </c>
      <c r="CA476">
        <v>0</v>
      </c>
      <c r="CB476">
        <v>0</v>
      </c>
      <c r="CC476">
        <v>0</v>
      </c>
      <c r="CD476">
        <v>0</v>
      </c>
      <c r="CE476">
        <v>0</v>
      </c>
      <c r="CF476">
        <v>0</v>
      </c>
      <c r="CG476">
        <v>0</v>
      </c>
      <c r="CH476">
        <v>0</v>
      </c>
      <c r="CI476">
        <v>0</v>
      </c>
      <c r="CJ476">
        <v>0</v>
      </c>
      <c r="CK476">
        <v>0</v>
      </c>
      <c r="CL476">
        <v>0</v>
      </c>
      <c r="CM476">
        <v>0</v>
      </c>
      <c r="CN476">
        <v>0</v>
      </c>
      <c r="CO476">
        <v>0</v>
      </c>
      <c r="CP476">
        <v>0</v>
      </c>
      <c r="CQ476">
        <v>0</v>
      </c>
      <c r="CR476">
        <v>0</v>
      </c>
      <c r="CS476">
        <v>0</v>
      </c>
      <c r="CT476">
        <v>0</v>
      </c>
      <c r="CU476">
        <v>0</v>
      </c>
      <c r="CV476">
        <v>0</v>
      </c>
      <c r="CW476">
        <v>0</v>
      </c>
      <c r="CX476">
        <v>0</v>
      </c>
      <c r="CY476">
        <v>0</v>
      </c>
      <c r="CZ476">
        <v>0</v>
      </c>
      <c r="DA476">
        <v>0</v>
      </c>
      <c r="DB476">
        <v>0</v>
      </c>
      <c r="DC476">
        <v>0</v>
      </c>
      <c r="DD476">
        <v>0</v>
      </c>
      <c r="DE476">
        <v>0</v>
      </c>
      <c r="DF476">
        <v>0</v>
      </c>
      <c r="DG476">
        <v>0</v>
      </c>
      <c r="DH476">
        <v>0</v>
      </c>
      <c r="DI476">
        <v>0</v>
      </c>
      <c r="DJ476">
        <v>0</v>
      </c>
      <c r="DK476">
        <v>0</v>
      </c>
      <c r="DL476">
        <v>0</v>
      </c>
      <c r="DM476">
        <v>0</v>
      </c>
      <c r="DN476">
        <v>0</v>
      </c>
      <c r="DO476">
        <v>0</v>
      </c>
      <c r="DP476">
        <v>0</v>
      </c>
      <c r="DQ476">
        <v>0</v>
      </c>
      <c r="DR476">
        <v>0</v>
      </c>
      <c r="DS476">
        <v>0</v>
      </c>
      <c r="DT476">
        <v>0</v>
      </c>
      <c r="DU476">
        <v>0</v>
      </c>
      <c r="DV476">
        <v>0</v>
      </c>
      <c r="DW476">
        <v>0</v>
      </c>
      <c r="DX476">
        <v>0</v>
      </c>
      <c r="DZ476" s="340" t="s">
        <v>632</v>
      </c>
      <c r="EA476" t="s">
        <v>1023</v>
      </c>
      <c r="EB476">
        <v>1</v>
      </c>
      <c r="EC476">
        <v>49</v>
      </c>
      <c r="ED476" s="183" t="str">
        <f t="shared" si="22"/>
        <v>SDH100149</v>
      </c>
      <c r="EE476">
        <v>0</v>
      </c>
      <c r="EF476">
        <v>345</v>
      </c>
      <c r="EG476">
        <v>789</v>
      </c>
      <c r="EH476">
        <v>1215</v>
      </c>
      <c r="EI476">
        <v>1637</v>
      </c>
      <c r="EJ476">
        <v>2052</v>
      </c>
      <c r="EK476">
        <v>2470</v>
      </c>
      <c r="EL476">
        <v>2900</v>
      </c>
      <c r="EM476">
        <v>3344</v>
      </c>
      <c r="EN476">
        <v>0</v>
      </c>
      <c r="EO476">
        <v>0</v>
      </c>
      <c r="EP476">
        <v>0</v>
      </c>
      <c r="EQ476">
        <v>0</v>
      </c>
      <c r="ER476">
        <v>0</v>
      </c>
      <c r="ES476">
        <v>0</v>
      </c>
      <c r="ET476">
        <v>0</v>
      </c>
      <c r="EU476">
        <v>0</v>
      </c>
      <c r="EV476">
        <v>0</v>
      </c>
      <c r="EW476">
        <v>0</v>
      </c>
      <c r="EX476">
        <v>0</v>
      </c>
      <c r="EY476">
        <v>0</v>
      </c>
      <c r="EZ476">
        <v>0</v>
      </c>
      <c r="FA476">
        <v>0</v>
      </c>
      <c r="FB476">
        <v>0</v>
      </c>
      <c r="FC476">
        <v>0</v>
      </c>
      <c r="FD476">
        <v>0</v>
      </c>
      <c r="FE476">
        <v>0</v>
      </c>
      <c r="FF476">
        <v>0</v>
      </c>
      <c r="FG476">
        <v>0</v>
      </c>
      <c r="FH476">
        <v>0</v>
      </c>
      <c r="FI476">
        <v>0</v>
      </c>
      <c r="FJ476">
        <v>0</v>
      </c>
      <c r="FK476">
        <v>0</v>
      </c>
      <c r="FL476">
        <v>0</v>
      </c>
      <c r="FM476">
        <v>0</v>
      </c>
      <c r="FN476">
        <v>0</v>
      </c>
      <c r="FO476">
        <v>0</v>
      </c>
      <c r="FP476">
        <v>0</v>
      </c>
      <c r="FQ476">
        <v>0</v>
      </c>
      <c r="FR476">
        <v>0</v>
      </c>
      <c r="FS476">
        <v>0</v>
      </c>
      <c r="FT476">
        <v>0</v>
      </c>
      <c r="FU476">
        <v>0</v>
      </c>
      <c r="FV476">
        <v>0</v>
      </c>
      <c r="FW476">
        <v>0</v>
      </c>
      <c r="FX476">
        <v>0</v>
      </c>
      <c r="FY476">
        <v>0</v>
      </c>
      <c r="FZ476">
        <v>0</v>
      </c>
      <c r="GA476">
        <v>0</v>
      </c>
      <c r="GB476">
        <v>0</v>
      </c>
      <c r="GC476">
        <v>0</v>
      </c>
      <c r="GD476">
        <v>0</v>
      </c>
      <c r="GE476">
        <v>0</v>
      </c>
      <c r="GF476">
        <v>0</v>
      </c>
      <c r="GG476">
        <v>0</v>
      </c>
      <c r="GH476">
        <v>0</v>
      </c>
      <c r="GI476">
        <v>0</v>
      </c>
      <c r="GJ476">
        <v>0</v>
      </c>
      <c r="GK476">
        <v>0</v>
      </c>
      <c r="GL476">
        <v>0</v>
      </c>
      <c r="GM476">
        <v>0</v>
      </c>
      <c r="GN476">
        <v>0</v>
      </c>
      <c r="GO476">
        <v>0</v>
      </c>
      <c r="GP476">
        <v>0</v>
      </c>
      <c r="GQ476">
        <v>0</v>
      </c>
      <c r="GR476">
        <v>0</v>
      </c>
      <c r="GS476">
        <v>0</v>
      </c>
      <c r="GT476">
        <v>0</v>
      </c>
      <c r="GU476">
        <v>0</v>
      </c>
      <c r="GV476">
        <v>0</v>
      </c>
      <c r="GW476">
        <v>0</v>
      </c>
      <c r="GX476">
        <v>0</v>
      </c>
      <c r="GY476">
        <v>0</v>
      </c>
      <c r="GZ476">
        <v>0</v>
      </c>
      <c r="HA476">
        <v>0</v>
      </c>
      <c r="HB476">
        <v>0</v>
      </c>
      <c r="HC476">
        <v>0</v>
      </c>
      <c r="HD476">
        <v>0</v>
      </c>
      <c r="HE476">
        <v>0</v>
      </c>
      <c r="HF476">
        <v>0</v>
      </c>
      <c r="HG476">
        <v>0</v>
      </c>
      <c r="HH476">
        <v>0</v>
      </c>
      <c r="HI476">
        <v>0</v>
      </c>
      <c r="HJ476">
        <v>0</v>
      </c>
      <c r="HK476">
        <v>0</v>
      </c>
      <c r="HL476">
        <v>0</v>
      </c>
      <c r="HM476">
        <v>0</v>
      </c>
      <c r="HN476">
        <v>0</v>
      </c>
      <c r="HO476">
        <v>0</v>
      </c>
      <c r="HP476">
        <v>0</v>
      </c>
      <c r="HQ476">
        <v>0</v>
      </c>
      <c r="HR476">
        <v>0</v>
      </c>
      <c r="HS476">
        <v>0</v>
      </c>
      <c r="HT476">
        <v>0</v>
      </c>
      <c r="HU476">
        <v>0</v>
      </c>
      <c r="HV476">
        <v>0</v>
      </c>
      <c r="HW476">
        <v>0</v>
      </c>
      <c r="HX476">
        <v>0</v>
      </c>
      <c r="HY476">
        <v>0</v>
      </c>
      <c r="HZ476">
        <v>0</v>
      </c>
      <c r="IA476">
        <v>0</v>
      </c>
      <c r="IB476">
        <v>0</v>
      </c>
      <c r="IC476">
        <v>0</v>
      </c>
      <c r="ID476">
        <v>0</v>
      </c>
      <c r="IE476">
        <v>0</v>
      </c>
      <c r="IF476">
        <v>0</v>
      </c>
      <c r="IG476">
        <v>0</v>
      </c>
      <c r="IH476">
        <v>0</v>
      </c>
      <c r="II476">
        <v>0</v>
      </c>
      <c r="IJ476">
        <v>0</v>
      </c>
      <c r="IK476">
        <v>0</v>
      </c>
    </row>
    <row r="477" spans="13:245" hidden="1">
      <c r="M477" s="340" t="s">
        <v>632</v>
      </c>
      <c r="N477" t="s">
        <v>1023</v>
      </c>
      <c r="O477">
        <v>1</v>
      </c>
      <c r="P477">
        <v>50</v>
      </c>
      <c r="Q477" s="183" t="str">
        <f t="shared" si="21"/>
        <v>SDH100150</v>
      </c>
      <c r="R477">
        <v>0</v>
      </c>
      <c r="S477">
        <v>304</v>
      </c>
      <c r="T477">
        <v>620</v>
      </c>
      <c r="U477">
        <v>949</v>
      </c>
      <c r="V477">
        <v>1294</v>
      </c>
      <c r="W477">
        <v>1658</v>
      </c>
      <c r="X477">
        <v>2042</v>
      </c>
      <c r="Y477">
        <v>2447</v>
      </c>
      <c r="Z477">
        <v>2876</v>
      </c>
      <c r="AA477">
        <v>4440</v>
      </c>
      <c r="AB477">
        <v>4668</v>
      </c>
      <c r="AC477">
        <v>4921</v>
      </c>
      <c r="AD477">
        <v>5200</v>
      </c>
      <c r="AE477">
        <v>5514</v>
      </c>
      <c r="AF477">
        <v>5864</v>
      </c>
      <c r="AG477">
        <v>6270</v>
      </c>
      <c r="AH477">
        <v>6728</v>
      </c>
      <c r="AI477">
        <v>7252</v>
      </c>
      <c r="AJ477">
        <v>7848</v>
      </c>
      <c r="AK477">
        <v>8542</v>
      </c>
      <c r="AL477">
        <v>9370</v>
      </c>
      <c r="AM477">
        <v>10335</v>
      </c>
      <c r="AN477">
        <v>11476</v>
      </c>
      <c r="AO477">
        <v>12842</v>
      </c>
      <c r="AP477">
        <v>0</v>
      </c>
      <c r="AQ477">
        <v>0</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0</v>
      </c>
      <c r="CE477">
        <v>0</v>
      </c>
      <c r="CF477">
        <v>0</v>
      </c>
      <c r="CG477">
        <v>0</v>
      </c>
      <c r="CH477">
        <v>0</v>
      </c>
      <c r="CI477">
        <v>0</v>
      </c>
      <c r="CJ477">
        <v>0</v>
      </c>
      <c r="CK477">
        <v>0</v>
      </c>
      <c r="CL477">
        <v>0</v>
      </c>
      <c r="CM477">
        <v>0</v>
      </c>
      <c r="CN477">
        <v>0</v>
      </c>
      <c r="CO477">
        <v>0</v>
      </c>
      <c r="CP477">
        <v>0</v>
      </c>
      <c r="CQ477">
        <v>0</v>
      </c>
      <c r="CR477">
        <v>0</v>
      </c>
      <c r="CS477">
        <v>0</v>
      </c>
      <c r="CT477">
        <v>0</v>
      </c>
      <c r="CU477">
        <v>0</v>
      </c>
      <c r="CV477">
        <v>0</v>
      </c>
      <c r="CW477">
        <v>0</v>
      </c>
      <c r="CX477">
        <v>0</v>
      </c>
      <c r="CY477">
        <v>0</v>
      </c>
      <c r="CZ477">
        <v>0</v>
      </c>
      <c r="DA477">
        <v>0</v>
      </c>
      <c r="DB477">
        <v>0</v>
      </c>
      <c r="DC477">
        <v>0</v>
      </c>
      <c r="DD477">
        <v>0</v>
      </c>
      <c r="DE477">
        <v>0</v>
      </c>
      <c r="DF477">
        <v>0</v>
      </c>
      <c r="DG477">
        <v>0</v>
      </c>
      <c r="DH477">
        <v>0</v>
      </c>
      <c r="DI477">
        <v>0</v>
      </c>
      <c r="DJ477">
        <v>0</v>
      </c>
      <c r="DK477">
        <v>0</v>
      </c>
      <c r="DL477">
        <v>0</v>
      </c>
      <c r="DM477">
        <v>0</v>
      </c>
      <c r="DN477">
        <v>0</v>
      </c>
      <c r="DO477">
        <v>0</v>
      </c>
      <c r="DP477">
        <v>0</v>
      </c>
      <c r="DQ477">
        <v>0</v>
      </c>
      <c r="DR477">
        <v>0</v>
      </c>
      <c r="DS477">
        <v>0</v>
      </c>
      <c r="DT477">
        <v>0</v>
      </c>
      <c r="DU477">
        <v>0</v>
      </c>
      <c r="DV477">
        <v>0</v>
      </c>
      <c r="DW477">
        <v>0</v>
      </c>
      <c r="DX477">
        <v>0</v>
      </c>
      <c r="DZ477" s="340" t="s">
        <v>632</v>
      </c>
      <c r="EA477" t="s">
        <v>1023</v>
      </c>
      <c r="EB477">
        <v>1</v>
      </c>
      <c r="EC477">
        <v>50</v>
      </c>
      <c r="ED477" s="183" t="str">
        <f t="shared" si="22"/>
        <v>SDH100150</v>
      </c>
      <c r="EE477">
        <v>0</v>
      </c>
      <c r="EF477">
        <v>329</v>
      </c>
      <c r="EG477">
        <v>753</v>
      </c>
      <c r="EH477">
        <v>1159</v>
      </c>
      <c r="EI477">
        <v>1562</v>
      </c>
      <c r="EJ477">
        <v>1958</v>
      </c>
      <c r="EK477">
        <v>2356</v>
      </c>
      <c r="EL477">
        <v>2766</v>
      </c>
      <c r="EM477">
        <v>3193</v>
      </c>
      <c r="EN477">
        <v>0</v>
      </c>
      <c r="EO477">
        <v>0</v>
      </c>
      <c r="EP477">
        <v>0</v>
      </c>
      <c r="EQ477">
        <v>0</v>
      </c>
      <c r="ER477">
        <v>0</v>
      </c>
      <c r="ES477">
        <v>0</v>
      </c>
      <c r="ET477">
        <v>0</v>
      </c>
      <c r="EU477">
        <v>0</v>
      </c>
      <c r="EV477">
        <v>0</v>
      </c>
      <c r="EW477">
        <v>0</v>
      </c>
      <c r="EX477">
        <v>0</v>
      </c>
      <c r="EY477">
        <v>0</v>
      </c>
      <c r="EZ477">
        <v>0</v>
      </c>
      <c r="FA477">
        <v>0</v>
      </c>
      <c r="FB477">
        <v>0</v>
      </c>
      <c r="FC477">
        <v>0</v>
      </c>
      <c r="FD477">
        <v>0</v>
      </c>
      <c r="FE477">
        <v>0</v>
      </c>
      <c r="FF477">
        <v>0</v>
      </c>
      <c r="FG477">
        <v>0</v>
      </c>
      <c r="FH477">
        <v>0</v>
      </c>
      <c r="FI477">
        <v>0</v>
      </c>
      <c r="FJ477">
        <v>0</v>
      </c>
      <c r="FK477">
        <v>0</v>
      </c>
      <c r="FL477">
        <v>0</v>
      </c>
      <c r="FM477">
        <v>0</v>
      </c>
      <c r="FN477">
        <v>0</v>
      </c>
      <c r="FO477">
        <v>0</v>
      </c>
      <c r="FP477">
        <v>0</v>
      </c>
      <c r="FQ477">
        <v>0</v>
      </c>
      <c r="FR477">
        <v>0</v>
      </c>
      <c r="FS477">
        <v>0</v>
      </c>
      <c r="FT477">
        <v>0</v>
      </c>
      <c r="FU477">
        <v>0</v>
      </c>
      <c r="FV477">
        <v>0</v>
      </c>
      <c r="FW477">
        <v>0</v>
      </c>
      <c r="FX477">
        <v>0</v>
      </c>
      <c r="FY477">
        <v>0</v>
      </c>
      <c r="FZ477">
        <v>0</v>
      </c>
      <c r="GA477">
        <v>0</v>
      </c>
      <c r="GB477">
        <v>0</v>
      </c>
      <c r="GC477">
        <v>0</v>
      </c>
      <c r="GD477">
        <v>0</v>
      </c>
      <c r="GE477">
        <v>0</v>
      </c>
      <c r="GF477">
        <v>0</v>
      </c>
      <c r="GG477">
        <v>0</v>
      </c>
      <c r="GH477">
        <v>0</v>
      </c>
      <c r="GI477">
        <v>0</v>
      </c>
      <c r="GJ477">
        <v>0</v>
      </c>
      <c r="GK477">
        <v>0</v>
      </c>
      <c r="GL477">
        <v>0</v>
      </c>
      <c r="GM477">
        <v>0</v>
      </c>
      <c r="GN477">
        <v>0</v>
      </c>
      <c r="GO477">
        <v>0</v>
      </c>
      <c r="GP477">
        <v>0</v>
      </c>
      <c r="GQ477">
        <v>0</v>
      </c>
      <c r="GR477">
        <v>0</v>
      </c>
      <c r="GS477">
        <v>0</v>
      </c>
      <c r="GT477">
        <v>0</v>
      </c>
      <c r="GU477">
        <v>0</v>
      </c>
      <c r="GV477">
        <v>0</v>
      </c>
      <c r="GW477">
        <v>0</v>
      </c>
      <c r="GX477">
        <v>0</v>
      </c>
      <c r="GY477">
        <v>0</v>
      </c>
      <c r="GZ477">
        <v>0</v>
      </c>
      <c r="HA477">
        <v>0</v>
      </c>
      <c r="HB477">
        <v>0</v>
      </c>
      <c r="HC477">
        <v>0</v>
      </c>
      <c r="HD477">
        <v>0</v>
      </c>
      <c r="HE477">
        <v>0</v>
      </c>
      <c r="HF477">
        <v>0</v>
      </c>
      <c r="HG477">
        <v>0</v>
      </c>
      <c r="HH477">
        <v>0</v>
      </c>
      <c r="HI477">
        <v>0</v>
      </c>
      <c r="HJ477">
        <v>0</v>
      </c>
      <c r="HK477">
        <v>0</v>
      </c>
      <c r="HL477">
        <v>0</v>
      </c>
      <c r="HM477">
        <v>0</v>
      </c>
      <c r="HN477">
        <v>0</v>
      </c>
      <c r="HO477">
        <v>0</v>
      </c>
      <c r="HP477">
        <v>0</v>
      </c>
      <c r="HQ477">
        <v>0</v>
      </c>
      <c r="HR477">
        <v>0</v>
      </c>
      <c r="HS477">
        <v>0</v>
      </c>
      <c r="HT477">
        <v>0</v>
      </c>
      <c r="HU477">
        <v>0</v>
      </c>
      <c r="HV477">
        <v>0</v>
      </c>
      <c r="HW477">
        <v>0</v>
      </c>
      <c r="HX477">
        <v>0</v>
      </c>
      <c r="HY477">
        <v>0</v>
      </c>
      <c r="HZ477">
        <v>0</v>
      </c>
      <c r="IA477">
        <v>0</v>
      </c>
      <c r="IB477">
        <v>0</v>
      </c>
      <c r="IC477">
        <v>0</v>
      </c>
      <c r="ID477">
        <v>0</v>
      </c>
      <c r="IE477">
        <v>0</v>
      </c>
      <c r="IF477">
        <v>0</v>
      </c>
      <c r="IG477">
        <v>0</v>
      </c>
      <c r="IH477">
        <v>0</v>
      </c>
      <c r="II477">
        <v>0</v>
      </c>
      <c r="IJ477">
        <v>0</v>
      </c>
      <c r="IK477">
        <v>0</v>
      </c>
    </row>
    <row r="478" spans="13:245" hidden="1">
      <c r="M478" s="340" t="s">
        <v>632</v>
      </c>
      <c r="N478" t="s">
        <v>1023</v>
      </c>
      <c r="O478">
        <v>1</v>
      </c>
      <c r="P478">
        <v>51</v>
      </c>
      <c r="Q478" s="183" t="str">
        <f t="shared" si="21"/>
        <v>SDH100151</v>
      </c>
      <c r="R478">
        <v>0</v>
      </c>
      <c r="S478">
        <v>306</v>
      </c>
      <c r="T478">
        <v>626</v>
      </c>
      <c r="U478">
        <v>959</v>
      </c>
      <c r="V478">
        <v>1310</v>
      </c>
      <c r="W478">
        <v>1679</v>
      </c>
      <c r="X478">
        <v>2068</v>
      </c>
      <c r="Y478">
        <v>2480</v>
      </c>
      <c r="Z478">
        <v>2915</v>
      </c>
      <c r="AA478">
        <v>4511</v>
      </c>
      <c r="AB478">
        <v>4748</v>
      </c>
      <c r="AC478">
        <v>5008</v>
      </c>
      <c r="AD478">
        <v>5301</v>
      </c>
      <c r="AE478">
        <v>5626</v>
      </c>
      <c r="AF478">
        <v>6003</v>
      </c>
      <c r="AG478">
        <v>6427</v>
      </c>
      <c r="AH478">
        <v>6911</v>
      </c>
      <c r="AI478">
        <v>7459</v>
      </c>
      <c r="AJ478">
        <v>8096</v>
      </c>
      <c r="AK478">
        <v>8854</v>
      </c>
      <c r="AL478">
        <v>9735</v>
      </c>
      <c r="AM478">
        <v>10774</v>
      </c>
      <c r="AN478">
        <v>12013</v>
      </c>
      <c r="AO478">
        <v>13495</v>
      </c>
      <c r="AP478">
        <v>0</v>
      </c>
      <c r="AQ478">
        <v>0</v>
      </c>
      <c r="AR478">
        <v>0</v>
      </c>
      <c r="AS478">
        <v>0</v>
      </c>
      <c r="AT478">
        <v>0</v>
      </c>
      <c r="AU478">
        <v>0</v>
      </c>
      <c r="AV478">
        <v>0</v>
      </c>
      <c r="AW478">
        <v>0</v>
      </c>
      <c r="AX478">
        <v>0</v>
      </c>
      <c r="AY478">
        <v>0</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0</v>
      </c>
      <c r="CB478">
        <v>0</v>
      </c>
      <c r="CC478">
        <v>0</v>
      </c>
      <c r="CD478">
        <v>0</v>
      </c>
      <c r="CE478">
        <v>0</v>
      </c>
      <c r="CF478">
        <v>0</v>
      </c>
      <c r="CG478">
        <v>0</v>
      </c>
      <c r="CH478">
        <v>0</v>
      </c>
      <c r="CI478">
        <v>0</v>
      </c>
      <c r="CJ478">
        <v>0</v>
      </c>
      <c r="CK478">
        <v>0</v>
      </c>
      <c r="CL478">
        <v>0</v>
      </c>
      <c r="CM478">
        <v>0</v>
      </c>
      <c r="CN478">
        <v>0</v>
      </c>
      <c r="CO478">
        <v>0</v>
      </c>
      <c r="CP478">
        <v>0</v>
      </c>
      <c r="CQ478">
        <v>0</v>
      </c>
      <c r="CR478">
        <v>0</v>
      </c>
      <c r="CS478">
        <v>0</v>
      </c>
      <c r="CT478">
        <v>0</v>
      </c>
      <c r="CU478">
        <v>0</v>
      </c>
      <c r="CV478">
        <v>0</v>
      </c>
      <c r="CW478">
        <v>0</v>
      </c>
      <c r="CX478">
        <v>0</v>
      </c>
      <c r="CY478">
        <v>0</v>
      </c>
      <c r="CZ478">
        <v>0</v>
      </c>
      <c r="DA478">
        <v>0</v>
      </c>
      <c r="DB478">
        <v>0</v>
      </c>
      <c r="DC478">
        <v>0</v>
      </c>
      <c r="DD478">
        <v>0</v>
      </c>
      <c r="DE478">
        <v>0</v>
      </c>
      <c r="DF478">
        <v>0</v>
      </c>
      <c r="DG478">
        <v>0</v>
      </c>
      <c r="DH478">
        <v>0</v>
      </c>
      <c r="DI478">
        <v>0</v>
      </c>
      <c r="DJ478">
        <v>0</v>
      </c>
      <c r="DK478">
        <v>0</v>
      </c>
      <c r="DL478">
        <v>0</v>
      </c>
      <c r="DM478">
        <v>0</v>
      </c>
      <c r="DN478">
        <v>0</v>
      </c>
      <c r="DO478">
        <v>0</v>
      </c>
      <c r="DP478">
        <v>0</v>
      </c>
      <c r="DQ478">
        <v>0</v>
      </c>
      <c r="DR478">
        <v>0</v>
      </c>
      <c r="DS478">
        <v>0</v>
      </c>
      <c r="DT478">
        <v>0</v>
      </c>
      <c r="DU478">
        <v>0</v>
      </c>
      <c r="DV478">
        <v>0</v>
      </c>
      <c r="DW478">
        <v>0</v>
      </c>
      <c r="DX478">
        <v>0</v>
      </c>
      <c r="DZ478" s="340" t="s">
        <v>632</v>
      </c>
      <c r="EA478" t="s">
        <v>1023</v>
      </c>
      <c r="EB478">
        <v>1</v>
      </c>
      <c r="EC478">
        <v>51</v>
      </c>
      <c r="ED478" s="183" t="str">
        <f t="shared" si="22"/>
        <v>SDH100151</v>
      </c>
      <c r="EE478">
        <v>0</v>
      </c>
      <c r="EF478">
        <v>315</v>
      </c>
      <c r="EG478">
        <v>720</v>
      </c>
      <c r="EH478">
        <v>1107</v>
      </c>
      <c r="EI478">
        <v>1491</v>
      </c>
      <c r="EJ478">
        <v>1866</v>
      </c>
      <c r="EK478">
        <v>2244</v>
      </c>
      <c r="EL478">
        <v>2636</v>
      </c>
      <c r="EM478">
        <v>3043</v>
      </c>
      <c r="EN478">
        <v>0</v>
      </c>
      <c r="EO478">
        <v>0</v>
      </c>
      <c r="EP478">
        <v>0</v>
      </c>
      <c r="EQ478">
        <v>0</v>
      </c>
      <c r="ER478">
        <v>0</v>
      </c>
      <c r="ES478">
        <v>0</v>
      </c>
      <c r="ET478">
        <v>0</v>
      </c>
      <c r="EU478">
        <v>0</v>
      </c>
      <c r="EV478">
        <v>0</v>
      </c>
      <c r="EW478">
        <v>0</v>
      </c>
      <c r="EX478">
        <v>0</v>
      </c>
      <c r="EY478">
        <v>0</v>
      </c>
      <c r="EZ478">
        <v>0</v>
      </c>
      <c r="FA478">
        <v>0</v>
      </c>
      <c r="FB478">
        <v>0</v>
      </c>
      <c r="FC478">
        <v>0</v>
      </c>
      <c r="FD478">
        <v>0</v>
      </c>
      <c r="FE478">
        <v>0</v>
      </c>
      <c r="FF478">
        <v>0</v>
      </c>
      <c r="FG478">
        <v>0</v>
      </c>
      <c r="FH478">
        <v>0</v>
      </c>
      <c r="FI478">
        <v>0</v>
      </c>
      <c r="FJ478">
        <v>0</v>
      </c>
      <c r="FK478">
        <v>0</v>
      </c>
      <c r="FL478">
        <v>0</v>
      </c>
      <c r="FM478">
        <v>0</v>
      </c>
      <c r="FN478">
        <v>0</v>
      </c>
      <c r="FO478">
        <v>0</v>
      </c>
      <c r="FP478">
        <v>0</v>
      </c>
      <c r="FQ478">
        <v>0</v>
      </c>
      <c r="FR478">
        <v>0</v>
      </c>
      <c r="FS478">
        <v>0</v>
      </c>
      <c r="FT478">
        <v>0</v>
      </c>
      <c r="FU478">
        <v>0</v>
      </c>
      <c r="FV478">
        <v>0</v>
      </c>
      <c r="FW478">
        <v>0</v>
      </c>
      <c r="FX478">
        <v>0</v>
      </c>
      <c r="FY478">
        <v>0</v>
      </c>
      <c r="FZ478">
        <v>0</v>
      </c>
      <c r="GA478">
        <v>0</v>
      </c>
      <c r="GB478">
        <v>0</v>
      </c>
      <c r="GC478">
        <v>0</v>
      </c>
      <c r="GD478">
        <v>0</v>
      </c>
      <c r="GE478">
        <v>0</v>
      </c>
      <c r="GF478">
        <v>0</v>
      </c>
      <c r="GG478">
        <v>0</v>
      </c>
      <c r="GH478">
        <v>0</v>
      </c>
      <c r="GI478">
        <v>0</v>
      </c>
      <c r="GJ478">
        <v>0</v>
      </c>
      <c r="GK478">
        <v>0</v>
      </c>
      <c r="GL478">
        <v>0</v>
      </c>
      <c r="GM478">
        <v>0</v>
      </c>
      <c r="GN478">
        <v>0</v>
      </c>
      <c r="GO478">
        <v>0</v>
      </c>
      <c r="GP478">
        <v>0</v>
      </c>
      <c r="GQ478">
        <v>0</v>
      </c>
      <c r="GR478">
        <v>0</v>
      </c>
      <c r="GS478">
        <v>0</v>
      </c>
      <c r="GT478">
        <v>0</v>
      </c>
      <c r="GU478">
        <v>0</v>
      </c>
      <c r="GV478">
        <v>0</v>
      </c>
      <c r="GW478">
        <v>0</v>
      </c>
      <c r="GX478">
        <v>0</v>
      </c>
      <c r="GY478">
        <v>0</v>
      </c>
      <c r="GZ478">
        <v>0</v>
      </c>
      <c r="HA478">
        <v>0</v>
      </c>
      <c r="HB478">
        <v>0</v>
      </c>
      <c r="HC478">
        <v>0</v>
      </c>
      <c r="HD478">
        <v>0</v>
      </c>
      <c r="HE478">
        <v>0</v>
      </c>
      <c r="HF478">
        <v>0</v>
      </c>
      <c r="HG478">
        <v>0</v>
      </c>
      <c r="HH478">
        <v>0</v>
      </c>
      <c r="HI478">
        <v>0</v>
      </c>
      <c r="HJ478">
        <v>0</v>
      </c>
      <c r="HK478">
        <v>0</v>
      </c>
      <c r="HL478">
        <v>0</v>
      </c>
      <c r="HM478">
        <v>0</v>
      </c>
      <c r="HN478">
        <v>0</v>
      </c>
      <c r="HO478">
        <v>0</v>
      </c>
      <c r="HP478">
        <v>0</v>
      </c>
      <c r="HQ478">
        <v>0</v>
      </c>
      <c r="HR478">
        <v>0</v>
      </c>
      <c r="HS478">
        <v>0</v>
      </c>
      <c r="HT478">
        <v>0</v>
      </c>
      <c r="HU478">
        <v>0</v>
      </c>
      <c r="HV478">
        <v>0</v>
      </c>
      <c r="HW478">
        <v>0</v>
      </c>
      <c r="HX478">
        <v>0</v>
      </c>
      <c r="HY478">
        <v>0</v>
      </c>
      <c r="HZ478">
        <v>0</v>
      </c>
      <c r="IA478">
        <v>0</v>
      </c>
      <c r="IB478">
        <v>0</v>
      </c>
      <c r="IC478">
        <v>0</v>
      </c>
      <c r="ID478">
        <v>0</v>
      </c>
      <c r="IE478">
        <v>0</v>
      </c>
      <c r="IF478">
        <v>0</v>
      </c>
      <c r="IG478">
        <v>0</v>
      </c>
      <c r="IH478">
        <v>0</v>
      </c>
      <c r="II478">
        <v>0</v>
      </c>
      <c r="IJ478">
        <v>0</v>
      </c>
      <c r="IK478">
        <v>0</v>
      </c>
    </row>
    <row r="479" spans="13:245" hidden="1">
      <c r="M479" s="340" t="s">
        <v>632</v>
      </c>
      <c r="N479" t="s">
        <v>1023</v>
      </c>
      <c r="O479">
        <v>1</v>
      </c>
      <c r="P479">
        <v>52</v>
      </c>
      <c r="Q479" s="183" t="str">
        <f t="shared" si="21"/>
        <v>SDH100152</v>
      </c>
      <c r="R479">
        <v>0</v>
      </c>
      <c r="S479">
        <v>306</v>
      </c>
      <c r="T479">
        <v>626</v>
      </c>
      <c r="U479">
        <v>960</v>
      </c>
      <c r="V479">
        <v>1312</v>
      </c>
      <c r="W479">
        <v>1684</v>
      </c>
      <c r="X479">
        <v>2076</v>
      </c>
      <c r="Y479">
        <v>2489</v>
      </c>
      <c r="Z479">
        <v>2932</v>
      </c>
      <c r="AA479">
        <v>4539</v>
      </c>
      <c r="AB479">
        <v>4779</v>
      </c>
      <c r="AC479">
        <v>5048</v>
      </c>
      <c r="AD479">
        <v>5347</v>
      </c>
      <c r="AE479">
        <v>5693</v>
      </c>
      <c r="AF479">
        <v>6081</v>
      </c>
      <c r="AG479">
        <v>6522</v>
      </c>
      <c r="AH479">
        <v>7019</v>
      </c>
      <c r="AI479">
        <v>7596</v>
      </c>
      <c r="AJ479">
        <v>8281</v>
      </c>
      <c r="AK479">
        <v>9075</v>
      </c>
      <c r="AL479">
        <v>10007</v>
      </c>
      <c r="AM479">
        <v>11114</v>
      </c>
      <c r="AN479">
        <v>12435</v>
      </c>
      <c r="AO479">
        <v>14072</v>
      </c>
      <c r="AP479">
        <v>0</v>
      </c>
      <c r="AQ479">
        <v>0</v>
      </c>
      <c r="AR479">
        <v>0</v>
      </c>
      <c r="AS479">
        <v>0</v>
      </c>
      <c r="AT479">
        <v>0</v>
      </c>
      <c r="AU479">
        <v>0</v>
      </c>
      <c r="AV479">
        <v>0</v>
      </c>
      <c r="AW479">
        <v>0</v>
      </c>
      <c r="AX479">
        <v>0</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BX479">
        <v>0</v>
      </c>
      <c r="BY479">
        <v>0</v>
      </c>
      <c r="BZ479">
        <v>0</v>
      </c>
      <c r="CA479">
        <v>0</v>
      </c>
      <c r="CB479">
        <v>0</v>
      </c>
      <c r="CC479">
        <v>0</v>
      </c>
      <c r="CD479">
        <v>0</v>
      </c>
      <c r="CE479">
        <v>0</v>
      </c>
      <c r="CF479">
        <v>0</v>
      </c>
      <c r="CG479">
        <v>0</v>
      </c>
      <c r="CH479">
        <v>0</v>
      </c>
      <c r="CI479">
        <v>0</v>
      </c>
      <c r="CJ479">
        <v>0</v>
      </c>
      <c r="CK479">
        <v>0</v>
      </c>
      <c r="CL479">
        <v>0</v>
      </c>
      <c r="CM479">
        <v>0</v>
      </c>
      <c r="CN479">
        <v>0</v>
      </c>
      <c r="CO479">
        <v>0</v>
      </c>
      <c r="CP479">
        <v>0</v>
      </c>
      <c r="CQ479">
        <v>0</v>
      </c>
      <c r="CR479">
        <v>0</v>
      </c>
      <c r="CS479">
        <v>0</v>
      </c>
      <c r="CT479">
        <v>0</v>
      </c>
      <c r="CU479">
        <v>0</v>
      </c>
      <c r="CV479">
        <v>0</v>
      </c>
      <c r="CW479">
        <v>0</v>
      </c>
      <c r="CX479">
        <v>0</v>
      </c>
      <c r="CY479">
        <v>0</v>
      </c>
      <c r="CZ479">
        <v>0</v>
      </c>
      <c r="DA479">
        <v>0</v>
      </c>
      <c r="DB479">
        <v>0</v>
      </c>
      <c r="DC479">
        <v>0</v>
      </c>
      <c r="DD479">
        <v>0</v>
      </c>
      <c r="DE479">
        <v>0</v>
      </c>
      <c r="DF479">
        <v>0</v>
      </c>
      <c r="DG479">
        <v>0</v>
      </c>
      <c r="DH479">
        <v>0</v>
      </c>
      <c r="DI479">
        <v>0</v>
      </c>
      <c r="DJ479">
        <v>0</v>
      </c>
      <c r="DK479">
        <v>0</v>
      </c>
      <c r="DL479">
        <v>0</v>
      </c>
      <c r="DM479">
        <v>0</v>
      </c>
      <c r="DN479">
        <v>0</v>
      </c>
      <c r="DO479">
        <v>0</v>
      </c>
      <c r="DP479">
        <v>0</v>
      </c>
      <c r="DQ479">
        <v>0</v>
      </c>
      <c r="DR479">
        <v>0</v>
      </c>
      <c r="DS479">
        <v>0</v>
      </c>
      <c r="DT479">
        <v>0</v>
      </c>
      <c r="DU479">
        <v>0</v>
      </c>
      <c r="DV479">
        <v>0</v>
      </c>
      <c r="DW479">
        <v>0</v>
      </c>
      <c r="DX479">
        <v>0</v>
      </c>
      <c r="DZ479" s="340" t="s">
        <v>632</v>
      </c>
      <c r="EA479" t="s">
        <v>1023</v>
      </c>
      <c r="EB479">
        <v>1</v>
      </c>
      <c r="EC479">
        <v>52</v>
      </c>
      <c r="ED479" s="183" t="str">
        <f t="shared" si="22"/>
        <v>SDH100152</v>
      </c>
      <c r="EE479">
        <v>0</v>
      </c>
      <c r="EF479">
        <v>301</v>
      </c>
      <c r="EG479">
        <v>687</v>
      </c>
      <c r="EH479">
        <v>1057</v>
      </c>
      <c r="EI479">
        <v>1422</v>
      </c>
      <c r="EJ479">
        <v>1778</v>
      </c>
      <c r="EK479">
        <v>2139</v>
      </c>
      <c r="EL479">
        <v>2512</v>
      </c>
      <c r="EM479">
        <v>2906</v>
      </c>
      <c r="EN479">
        <v>0</v>
      </c>
      <c r="EO479">
        <v>0</v>
      </c>
      <c r="EP479">
        <v>0</v>
      </c>
      <c r="EQ479">
        <v>0</v>
      </c>
      <c r="ER479">
        <v>0</v>
      </c>
      <c r="ES479">
        <v>0</v>
      </c>
      <c r="ET479">
        <v>0</v>
      </c>
      <c r="EU479">
        <v>0</v>
      </c>
      <c r="EV479">
        <v>0</v>
      </c>
      <c r="EW479">
        <v>0</v>
      </c>
      <c r="EX479">
        <v>0</v>
      </c>
      <c r="EY479">
        <v>0</v>
      </c>
      <c r="EZ479">
        <v>0</v>
      </c>
      <c r="FA479">
        <v>0</v>
      </c>
      <c r="FB479">
        <v>0</v>
      </c>
      <c r="FC479">
        <v>0</v>
      </c>
      <c r="FD479">
        <v>0</v>
      </c>
      <c r="FE479">
        <v>0</v>
      </c>
      <c r="FF479">
        <v>0</v>
      </c>
      <c r="FG479">
        <v>0</v>
      </c>
      <c r="FH479">
        <v>0</v>
      </c>
      <c r="FI479">
        <v>0</v>
      </c>
      <c r="FJ479">
        <v>0</v>
      </c>
      <c r="FK479">
        <v>0</v>
      </c>
      <c r="FL479">
        <v>0</v>
      </c>
      <c r="FM479">
        <v>0</v>
      </c>
      <c r="FN479">
        <v>0</v>
      </c>
      <c r="FO479">
        <v>0</v>
      </c>
      <c r="FP479">
        <v>0</v>
      </c>
      <c r="FQ479">
        <v>0</v>
      </c>
      <c r="FR479">
        <v>0</v>
      </c>
      <c r="FS479">
        <v>0</v>
      </c>
      <c r="FT479">
        <v>0</v>
      </c>
      <c r="FU479">
        <v>0</v>
      </c>
      <c r="FV479">
        <v>0</v>
      </c>
      <c r="FW479">
        <v>0</v>
      </c>
      <c r="FX479">
        <v>0</v>
      </c>
      <c r="FY479">
        <v>0</v>
      </c>
      <c r="FZ479">
        <v>0</v>
      </c>
      <c r="GA479">
        <v>0</v>
      </c>
      <c r="GB479">
        <v>0</v>
      </c>
      <c r="GC479">
        <v>0</v>
      </c>
      <c r="GD479">
        <v>0</v>
      </c>
      <c r="GE479">
        <v>0</v>
      </c>
      <c r="GF479">
        <v>0</v>
      </c>
      <c r="GG479">
        <v>0</v>
      </c>
      <c r="GH479">
        <v>0</v>
      </c>
      <c r="GI479">
        <v>0</v>
      </c>
      <c r="GJ479">
        <v>0</v>
      </c>
      <c r="GK479">
        <v>0</v>
      </c>
      <c r="GL479">
        <v>0</v>
      </c>
      <c r="GM479">
        <v>0</v>
      </c>
      <c r="GN479">
        <v>0</v>
      </c>
      <c r="GO479">
        <v>0</v>
      </c>
      <c r="GP479">
        <v>0</v>
      </c>
      <c r="GQ479">
        <v>0</v>
      </c>
      <c r="GR479">
        <v>0</v>
      </c>
      <c r="GS479">
        <v>0</v>
      </c>
      <c r="GT479">
        <v>0</v>
      </c>
      <c r="GU479">
        <v>0</v>
      </c>
      <c r="GV479">
        <v>0</v>
      </c>
      <c r="GW479">
        <v>0</v>
      </c>
      <c r="GX479">
        <v>0</v>
      </c>
      <c r="GY479">
        <v>0</v>
      </c>
      <c r="GZ479">
        <v>0</v>
      </c>
      <c r="HA479">
        <v>0</v>
      </c>
      <c r="HB479">
        <v>0</v>
      </c>
      <c r="HC479">
        <v>0</v>
      </c>
      <c r="HD479">
        <v>0</v>
      </c>
      <c r="HE479">
        <v>0</v>
      </c>
      <c r="HF479">
        <v>0</v>
      </c>
      <c r="HG479">
        <v>0</v>
      </c>
      <c r="HH479">
        <v>0</v>
      </c>
      <c r="HI479">
        <v>0</v>
      </c>
      <c r="HJ479">
        <v>0</v>
      </c>
      <c r="HK479">
        <v>0</v>
      </c>
      <c r="HL479">
        <v>0</v>
      </c>
      <c r="HM479">
        <v>0</v>
      </c>
      <c r="HN479">
        <v>0</v>
      </c>
      <c r="HO479">
        <v>0</v>
      </c>
      <c r="HP479">
        <v>0</v>
      </c>
      <c r="HQ479">
        <v>0</v>
      </c>
      <c r="HR479">
        <v>0</v>
      </c>
      <c r="HS479">
        <v>0</v>
      </c>
      <c r="HT479">
        <v>0</v>
      </c>
      <c r="HU479">
        <v>0</v>
      </c>
      <c r="HV479">
        <v>0</v>
      </c>
      <c r="HW479">
        <v>0</v>
      </c>
      <c r="HX479">
        <v>0</v>
      </c>
      <c r="HY479">
        <v>0</v>
      </c>
      <c r="HZ479">
        <v>0</v>
      </c>
      <c r="IA479">
        <v>0</v>
      </c>
      <c r="IB479">
        <v>0</v>
      </c>
      <c r="IC479">
        <v>0</v>
      </c>
      <c r="ID479">
        <v>0</v>
      </c>
      <c r="IE479">
        <v>0</v>
      </c>
      <c r="IF479">
        <v>0</v>
      </c>
      <c r="IG479">
        <v>0</v>
      </c>
      <c r="IH479">
        <v>0</v>
      </c>
      <c r="II479">
        <v>0</v>
      </c>
      <c r="IJ479">
        <v>0</v>
      </c>
      <c r="IK479">
        <v>0</v>
      </c>
    </row>
    <row r="480" spans="13:245" hidden="1">
      <c r="M480" s="340" t="s">
        <v>632</v>
      </c>
      <c r="N480" t="s">
        <v>1023</v>
      </c>
      <c r="O480">
        <v>1</v>
      </c>
      <c r="P480">
        <v>53</v>
      </c>
      <c r="Q480" s="183" t="str">
        <f t="shared" si="21"/>
        <v>SDH100153</v>
      </c>
      <c r="R480">
        <v>0</v>
      </c>
      <c r="S480">
        <v>309</v>
      </c>
      <c r="T480">
        <v>632</v>
      </c>
      <c r="U480">
        <v>971</v>
      </c>
      <c r="V480">
        <v>1328</v>
      </c>
      <c r="W480">
        <v>1706</v>
      </c>
      <c r="X480">
        <v>2105</v>
      </c>
      <c r="Y480">
        <v>2528</v>
      </c>
      <c r="Z480">
        <v>2978</v>
      </c>
      <c r="AA480">
        <v>4609</v>
      </c>
      <c r="AB480">
        <v>4859</v>
      </c>
      <c r="AC480">
        <v>5135</v>
      </c>
      <c r="AD480">
        <v>5455</v>
      </c>
      <c r="AE480">
        <v>5813</v>
      </c>
      <c r="AF480">
        <v>6218</v>
      </c>
      <c r="AG480">
        <v>6672</v>
      </c>
      <c r="AH480">
        <v>7198</v>
      </c>
      <c r="AI480">
        <v>7822</v>
      </c>
      <c r="AJ480">
        <v>8540</v>
      </c>
      <c r="AK480">
        <v>9382</v>
      </c>
      <c r="AL480">
        <v>10377</v>
      </c>
      <c r="AM480">
        <v>11560</v>
      </c>
      <c r="AN480">
        <v>13029</v>
      </c>
      <c r="AO480">
        <v>14819</v>
      </c>
      <c r="AP480">
        <v>0</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BX480">
        <v>0</v>
      </c>
      <c r="BY480">
        <v>0</v>
      </c>
      <c r="BZ480">
        <v>0</v>
      </c>
      <c r="CA480">
        <v>0</v>
      </c>
      <c r="CB480">
        <v>0</v>
      </c>
      <c r="CC480">
        <v>0</v>
      </c>
      <c r="CD480">
        <v>0</v>
      </c>
      <c r="CE480">
        <v>0</v>
      </c>
      <c r="CF480">
        <v>0</v>
      </c>
      <c r="CG480">
        <v>0</v>
      </c>
      <c r="CH480">
        <v>0</v>
      </c>
      <c r="CI480">
        <v>0</v>
      </c>
      <c r="CJ480">
        <v>0</v>
      </c>
      <c r="CK480">
        <v>0</v>
      </c>
      <c r="CL480">
        <v>0</v>
      </c>
      <c r="CM480">
        <v>0</v>
      </c>
      <c r="CN480">
        <v>0</v>
      </c>
      <c r="CO480">
        <v>0</v>
      </c>
      <c r="CP480">
        <v>0</v>
      </c>
      <c r="CQ480">
        <v>0</v>
      </c>
      <c r="CR480">
        <v>0</v>
      </c>
      <c r="CS480">
        <v>0</v>
      </c>
      <c r="CT480">
        <v>0</v>
      </c>
      <c r="CU480">
        <v>0</v>
      </c>
      <c r="CV480">
        <v>0</v>
      </c>
      <c r="CW480">
        <v>0</v>
      </c>
      <c r="CX480">
        <v>0</v>
      </c>
      <c r="CY480">
        <v>0</v>
      </c>
      <c r="CZ480">
        <v>0</v>
      </c>
      <c r="DA480">
        <v>0</v>
      </c>
      <c r="DB480">
        <v>0</v>
      </c>
      <c r="DC480">
        <v>0</v>
      </c>
      <c r="DD480">
        <v>0</v>
      </c>
      <c r="DE480">
        <v>0</v>
      </c>
      <c r="DF480">
        <v>0</v>
      </c>
      <c r="DG480">
        <v>0</v>
      </c>
      <c r="DH480">
        <v>0</v>
      </c>
      <c r="DI480">
        <v>0</v>
      </c>
      <c r="DJ480">
        <v>0</v>
      </c>
      <c r="DK480">
        <v>0</v>
      </c>
      <c r="DL480">
        <v>0</v>
      </c>
      <c r="DM480">
        <v>0</v>
      </c>
      <c r="DN480">
        <v>0</v>
      </c>
      <c r="DO480">
        <v>0</v>
      </c>
      <c r="DP480">
        <v>0</v>
      </c>
      <c r="DQ480">
        <v>0</v>
      </c>
      <c r="DR480">
        <v>0</v>
      </c>
      <c r="DS480">
        <v>0</v>
      </c>
      <c r="DT480">
        <v>0</v>
      </c>
      <c r="DU480">
        <v>0</v>
      </c>
      <c r="DV480">
        <v>0</v>
      </c>
      <c r="DW480">
        <v>0</v>
      </c>
      <c r="DX480">
        <v>0</v>
      </c>
      <c r="DZ480" s="340" t="s">
        <v>632</v>
      </c>
      <c r="EA480" t="s">
        <v>1023</v>
      </c>
      <c r="EB480">
        <v>1</v>
      </c>
      <c r="EC480">
        <v>53</v>
      </c>
      <c r="ED480" s="183" t="str">
        <f t="shared" si="22"/>
        <v>SDH100153</v>
      </c>
      <c r="EE480">
        <v>0</v>
      </c>
      <c r="EF480">
        <v>290</v>
      </c>
      <c r="EG480">
        <v>660</v>
      </c>
      <c r="EH480">
        <v>1013</v>
      </c>
      <c r="EI480">
        <v>1361</v>
      </c>
      <c r="EJ480">
        <v>1700</v>
      </c>
      <c r="EK480">
        <v>2044</v>
      </c>
      <c r="EL480">
        <v>2404</v>
      </c>
      <c r="EM480">
        <v>2781</v>
      </c>
      <c r="EN480">
        <v>0</v>
      </c>
      <c r="EO480">
        <v>0</v>
      </c>
      <c r="EP480">
        <v>0</v>
      </c>
      <c r="EQ480">
        <v>0</v>
      </c>
      <c r="ER480">
        <v>0</v>
      </c>
      <c r="ES480">
        <v>0</v>
      </c>
      <c r="ET480">
        <v>0</v>
      </c>
      <c r="EU480">
        <v>0</v>
      </c>
      <c r="EV480">
        <v>0</v>
      </c>
      <c r="EW480">
        <v>0</v>
      </c>
      <c r="EX480">
        <v>0</v>
      </c>
      <c r="EY480">
        <v>0</v>
      </c>
      <c r="EZ480">
        <v>0</v>
      </c>
      <c r="FA480">
        <v>0</v>
      </c>
      <c r="FB480">
        <v>0</v>
      </c>
      <c r="FC480">
        <v>0</v>
      </c>
      <c r="FD480">
        <v>0</v>
      </c>
      <c r="FE480">
        <v>0</v>
      </c>
      <c r="FF480">
        <v>0</v>
      </c>
      <c r="FG480">
        <v>0</v>
      </c>
      <c r="FH480">
        <v>0</v>
      </c>
      <c r="FI480">
        <v>0</v>
      </c>
      <c r="FJ480">
        <v>0</v>
      </c>
      <c r="FK480">
        <v>0</v>
      </c>
      <c r="FL480">
        <v>0</v>
      </c>
      <c r="FM480">
        <v>0</v>
      </c>
      <c r="FN480">
        <v>0</v>
      </c>
      <c r="FO480">
        <v>0</v>
      </c>
      <c r="FP480">
        <v>0</v>
      </c>
      <c r="FQ480">
        <v>0</v>
      </c>
      <c r="FR480">
        <v>0</v>
      </c>
      <c r="FS480">
        <v>0</v>
      </c>
      <c r="FT480">
        <v>0</v>
      </c>
      <c r="FU480">
        <v>0</v>
      </c>
      <c r="FV480">
        <v>0</v>
      </c>
      <c r="FW480">
        <v>0</v>
      </c>
      <c r="FX480">
        <v>0</v>
      </c>
      <c r="FY480">
        <v>0</v>
      </c>
      <c r="FZ480">
        <v>0</v>
      </c>
      <c r="GA480">
        <v>0</v>
      </c>
      <c r="GB480">
        <v>0</v>
      </c>
      <c r="GC480">
        <v>0</v>
      </c>
      <c r="GD480">
        <v>0</v>
      </c>
      <c r="GE480">
        <v>0</v>
      </c>
      <c r="GF480">
        <v>0</v>
      </c>
      <c r="GG480">
        <v>0</v>
      </c>
      <c r="GH480">
        <v>0</v>
      </c>
      <c r="GI480">
        <v>0</v>
      </c>
      <c r="GJ480">
        <v>0</v>
      </c>
      <c r="GK480">
        <v>0</v>
      </c>
      <c r="GL480">
        <v>0</v>
      </c>
      <c r="GM480">
        <v>0</v>
      </c>
      <c r="GN480">
        <v>0</v>
      </c>
      <c r="GO480">
        <v>0</v>
      </c>
      <c r="GP480">
        <v>0</v>
      </c>
      <c r="GQ480">
        <v>0</v>
      </c>
      <c r="GR480">
        <v>0</v>
      </c>
      <c r="GS480">
        <v>0</v>
      </c>
      <c r="GT480">
        <v>0</v>
      </c>
      <c r="GU480">
        <v>0</v>
      </c>
      <c r="GV480">
        <v>0</v>
      </c>
      <c r="GW480">
        <v>0</v>
      </c>
      <c r="GX480">
        <v>0</v>
      </c>
      <c r="GY480">
        <v>0</v>
      </c>
      <c r="GZ480">
        <v>0</v>
      </c>
      <c r="HA480">
        <v>0</v>
      </c>
      <c r="HB480">
        <v>0</v>
      </c>
      <c r="HC480">
        <v>0</v>
      </c>
      <c r="HD480">
        <v>0</v>
      </c>
      <c r="HE480">
        <v>0</v>
      </c>
      <c r="HF480">
        <v>0</v>
      </c>
      <c r="HG480">
        <v>0</v>
      </c>
      <c r="HH480">
        <v>0</v>
      </c>
      <c r="HI480">
        <v>0</v>
      </c>
      <c r="HJ480">
        <v>0</v>
      </c>
      <c r="HK480">
        <v>0</v>
      </c>
      <c r="HL480">
        <v>0</v>
      </c>
      <c r="HM480">
        <v>0</v>
      </c>
      <c r="HN480">
        <v>0</v>
      </c>
      <c r="HO480">
        <v>0</v>
      </c>
      <c r="HP480">
        <v>0</v>
      </c>
      <c r="HQ480">
        <v>0</v>
      </c>
      <c r="HR480">
        <v>0</v>
      </c>
      <c r="HS480">
        <v>0</v>
      </c>
      <c r="HT480">
        <v>0</v>
      </c>
      <c r="HU480">
        <v>0</v>
      </c>
      <c r="HV480">
        <v>0</v>
      </c>
      <c r="HW480">
        <v>0</v>
      </c>
      <c r="HX480">
        <v>0</v>
      </c>
      <c r="HY480">
        <v>0</v>
      </c>
      <c r="HZ480">
        <v>0</v>
      </c>
      <c r="IA480">
        <v>0</v>
      </c>
      <c r="IB480">
        <v>0</v>
      </c>
      <c r="IC480">
        <v>0</v>
      </c>
      <c r="ID480">
        <v>0</v>
      </c>
      <c r="IE480">
        <v>0</v>
      </c>
      <c r="IF480">
        <v>0</v>
      </c>
      <c r="IG480">
        <v>0</v>
      </c>
      <c r="IH480">
        <v>0</v>
      </c>
      <c r="II480">
        <v>0</v>
      </c>
      <c r="IJ480">
        <v>0</v>
      </c>
      <c r="IK480">
        <v>0</v>
      </c>
    </row>
    <row r="481" spans="13:245" hidden="1">
      <c r="M481" s="340" t="s">
        <v>632</v>
      </c>
      <c r="N481" t="s">
        <v>1023</v>
      </c>
      <c r="O481">
        <v>1</v>
      </c>
      <c r="P481">
        <v>54</v>
      </c>
      <c r="Q481" s="183" t="str">
        <f t="shared" si="21"/>
        <v>SDH100154</v>
      </c>
      <c r="R481">
        <v>0</v>
      </c>
      <c r="S481">
        <v>313</v>
      </c>
      <c r="T481">
        <v>641</v>
      </c>
      <c r="U481">
        <v>984</v>
      </c>
      <c r="V481">
        <v>1348</v>
      </c>
      <c r="W481">
        <v>1732</v>
      </c>
      <c r="X481">
        <v>2138</v>
      </c>
      <c r="Y481">
        <v>2570</v>
      </c>
      <c r="Z481">
        <v>3026</v>
      </c>
      <c r="AA481">
        <v>4686</v>
      </c>
      <c r="AB481">
        <v>4942</v>
      </c>
      <c r="AC481">
        <v>5237</v>
      </c>
      <c r="AD481">
        <v>5566</v>
      </c>
      <c r="AE481">
        <v>5938</v>
      </c>
      <c r="AF481">
        <v>6353</v>
      </c>
      <c r="AG481">
        <v>6830</v>
      </c>
      <c r="AH481">
        <v>7396</v>
      </c>
      <c r="AI481">
        <v>8045</v>
      </c>
      <c r="AJ481">
        <v>8802</v>
      </c>
      <c r="AK481">
        <v>9694</v>
      </c>
      <c r="AL481">
        <v>10747</v>
      </c>
      <c r="AM481">
        <v>12060</v>
      </c>
      <c r="AN481">
        <v>13654</v>
      </c>
      <c r="AO481">
        <v>15565</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v>
      </c>
      <c r="CY481">
        <v>0</v>
      </c>
      <c r="CZ481">
        <v>0</v>
      </c>
      <c r="DA481">
        <v>0</v>
      </c>
      <c r="DB481">
        <v>0</v>
      </c>
      <c r="DC481">
        <v>0</v>
      </c>
      <c r="DD481">
        <v>0</v>
      </c>
      <c r="DE481">
        <v>0</v>
      </c>
      <c r="DF481">
        <v>0</v>
      </c>
      <c r="DG481">
        <v>0</v>
      </c>
      <c r="DH481">
        <v>0</v>
      </c>
      <c r="DI481">
        <v>0</v>
      </c>
      <c r="DJ481">
        <v>0</v>
      </c>
      <c r="DK481">
        <v>0</v>
      </c>
      <c r="DL481">
        <v>0</v>
      </c>
      <c r="DM481">
        <v>0</v>
      </c>
      <c r="DN481">
        <v>0</v>
      </c>
      <c r="DO481">
        <v>0</v>
      </c>
      <c r="DP481">
        <v>0</v>
      </c>
      <c r="DQ481">
        <v>0</v>
      </c>
      <c r="DR481">
        <v>0</v>
      </c>
      <c r="DS481">
        <v>0</v>
      </c>
      <c r="DT481">
        <v>0</v>
      </c>
      <c r="DU481">
        <v>0</v>
      </c>
      <c r="DV481">
        <v>0</v>
      </c>
      <c r="DW481">
        <v>0</v>
      </c>
      <c r="DX481">
        <v>0</v>
      </c>
      <c r="DZ481" s="340" t="s">
        <v>632</v>
      </c>
      <c r="EA481" t="s">
        <v>1023</v>
      </c>
      <c r="EB481">
        <v>1</v>
      </c>
      <c r="EC481">
        <v>54</v>
      </c>
      <c r="ED481" s="183" t="str">
        <f t="shared" si="22"/>
        <v>SDH100154</v>
      </c>
      <c r="EE481">
        <v>0</v>
      </c>
      <c r="EF481">
        <v>280</v>
      </c>
      <c r="EG481">
        <v>634</v>
      </c>
      <c r="EH481">
        <v>972</v>
      </c>
      <c r="EI481">
        <v>1304</v>
      </c>
      <c r="EJ481">
        <v>1628</v>
      </c>
      <c r="EK481">
        <v>1958</v>
      </c>
      <c r="EL481">
        <v>2304</v>
      </c>
      <c r="EM481">
        <v>2663</v>
      </c>
      <c r="EN481">
        <v>0</v>
      </c>
      <c r="EO481">
        <v>0</v>
      </c>
      <c r="EP481">
        <v>0</v>
      </c>
      <c r="EQ481">
        <v>0</v>
      </c>
      <c r="ER481">
        <v>0</v>
      </c>
      <c r="ES481">
        <v>0</v>
      </c>
      <c r="ET481">
        <v>0</v>
      </c>
      <c r="EU481">
        <v>0</v>
      </c>
      <c r="EV481">
        <v>0</v>
      </c>
      <c r="EW481">
        <v>0</v>
      </c>
      <c r="EX481">
        <v>0</v>
      </c>
      <c r="EY481">
        <v>0</v>
      </c>
      <c r="EZ481">
        <v>0</v>
      </c>
      <c r="FA481">
        <v>0</v>
      </c>
      <c r="FB481">
        <v>0</v>
      </c>
      <c r="FC481">
        <v>0</v>
      </c>
      <c r="FD481">
        <v>0</v>
      </c>
      <c r="FE481">
        <v>0</v>
      </c>
      <c r="FF481">
        <v>0</v>
      </c>
      <c r="FG481">
        <v>0</v>
      </c>
      <c r="FH481">
        <v>0</v>
      </c>
      <c r="FI481">
        <v>0</v>
      </c>
      <c r="FJ481">
        <v>0</v>
      </c>
      <c r="FK481">
        <v>0</v>
      </c>
      <c r="FL481">
        <v>0</v>
      </c>
      <c r="FM481">
        <v>0</v>
      </c>
      <c r="FN481">
        <v>0</v>
      </c>
      <c r="FO481">
        <v>0</v>
      </c>
      <c r="FP481">
        <v>0</v>
      </c>
      <c r="FQ481">
        <v>0</v>
      </c>
      <c r="FR481">
        <v>0</v>
      </c>
      <c r="FS481">
        <v>0</v>
      </c>
      <c r="FT481">
        <v>0</v>
      </c>
      <c r="FU481">
        <v>0</v>
      </c>
      <c r="FV481">
        <v>0</v>
      </c>
      <c r="FW481">
        <v>0</v>
      </c>
      <c r="FX481">
        <v>0</v>
      </c>
      <c r="FY481">
        <v>0</v>
      </c>
      <c r="FZ481">
        <v>0</v>
      </c>
      <c r="GA481">
        <v>0</v>
      </c>
      <c r="GB481">
        <v>0</v>
      </c>
      <c r="GC481">
        <v>0</v>
      </c>
      <c r="GD481">
        <v>0</v>
      </c>
      <c r="GE481">
        <v>0</v>
      </c>
      <c r="GF481">
        <v>0</v>
      </c>
      <c r="GG481">
        <v>0</v>
      </c>
      <c r="GH481">
        <v>0</v>
      </c>
      <c r="GI481">
        <v>0</v>
      </c>
      <c r="GJ481">
        <v>0</v>
      </c>
      <c r="GK481">
        <v>0</v>
      </c>
      <c r="GL481">
        <v>0</v>
      </c>
      <c r="GM481">
        <v>0</v>
      </c>
      <c r="GN481">
        <v>0</v>
      </c>
      <c r="GO481">
        <v>0</v>
      </c>
      <c r="GP481">
        <v>0</v>
      </c>
      <c r="GQ481">
        <v>0</v>
      </c>
      <c r="GR481">
        <v>0</v>
      </c>
      <c r="GS481">
        <v>0</v>
      </c>
      <c r="GT481">
        <v>0</v>
      </c>
      <c r="GU481">
        <v>0</v>
      </c>
      <c r="GV481">
        <v>0</v>
      </c>
      <c r="GW481">
        <v>0</v>
      </c>
      <c r="GX481">
        <v>0</v>
      </c>
      <c r="GY481">
        <v>0</v>
      </c>
      <c r="GZ481">
        <v>0</v>
      </c>
      <c r="HA481">
        <v>0</v>
      </c>
      <c r="HB481">
        <v>0</v>
      </c>
      <c r="HC481">
        <v>0</v>
      </c>
      <c r="HD481">
        <v>0</v>
      </c>
      <c r="HE481">
        <v>0</v>
      </c>
      <c r="HF481">
        <v>0</v>
      </c>
      <c r="HG481">
        <v>0</v>
      </c>
      <c r="HH481">
        <v>0</v>
      </c>
      <c r="HI481">
        <v>0</v>
      </c>
      <c r="HJ481">
        <v>0</v>
      </c>
      <c r="HK481">
        <v>0</v>
      </c>
      <c r="HL481">
        <v>0</v>
      </c>
      <c r="HM481">
        <v>0</v>
      </c>
      <c r="HN481">
        <v>0</v>
      </c>
      <c r="HO481">
        <v>0</v>
      </c>
      <c r="HP481">
        <v>0</v>
      </c>
      <c r="HQ481">
        <v>0</v>
      </c>
      <c r="HR481">
        <v>0</v>
      </c>
      <c r="HS481">
        <v>0</v>
      </c>
      <c r="HT481">
        <v>0</v>
      </c>
      <c r="HU481">
        <v>0</v>
      </c>
      <c r="HV481">
        <v>0</v>
      </c>
      <c r="HW481">
        <v>0</v>
      </c>
      <c r="HX481">
        <v>0</v>
      </c>
      <c r="HY481">
        <v>0</v>
      </c>
      <c r="HZ481">
        <v>0</v>
      </c>
      <c r="IA481">
        <v>0</v>
      </c>
      <c r="IB481">
        <v>0</v>
      </c>
      <c r="IC481">
        <v>0</v>
      </c>
      <c r="ID481">
        <v>0</v>
      </c>
      <c r="IE481">
        <v>0</v>
      </c>
      <c r="IF481">
        <v>0</v>
      </c>
      <c r="IG481">
        <v>0</v>
      </c>
      <c r="IH481">
        <v>0</v>
      </c>
      <c r="II481">
        <v>0</v>
      </c>
      <c r="IJ481">
        <v>0</v>
      </c>
      <c r="IK481">
        <v>0</v>
      </c>
    </row>
    <row r="482" spans="13:245" hidden="1">
      <c r="M482" s="340" t="s">
        <v>632</v>
      </c>
      <c r="N482" t="s">
        <v>1023</v>
      </c>
      <c r="O482">
        <v>1</v>
      </c>
      <c r="P482">
        <v>55</v>
      </c>
      <c r="Q482" s="183" t="str">
        <f t="shared" si="21"/>
        <v>SDH100155</v>
      </c>
      <c r="R482">
        <v>0</v>
      </c>
      <c r="S482">
        <v>319</v>
      </c>
      <c r="T482">
        <v>653</v>
      </c>
      <c r="U482">
        <v>1006</v>
      </c>
      <c r="V482">
        <v>1379</v>
      </c>
      <c r="W482">
        <v>1773</v>
      </c>
      <c r="X482">
        <v>2189</v>
      </c>
      <c r="Y482">
        <v>2630</v>
      </c>
      <c r="Z482">
        <v>3098</v>
      </c>
      <c r="AA482">
        <v>4798</v>
      </c>
      <c r="AB482">
        <v>5073</v>
      </c>
      <c r="AC482">
        <v>5378</v>
      </c>
      <c r="AD482">
        <v>5720</v>
      </c>
      <c r="AE482">
        <v>6101</v>
      </c>
      <c r="AF482">
        <v>6537</v>
      </c>
      <c r="AG482">
        <v>7054</v>
      </c>
      <c r="AH482">
        <v>7643</v>
      </c>
      <c r="AI482">
        <v>8327</v>
      </c>
      <c r="AJ482">
        <v>9128</v>
      </c>
      <c r="AK482">
        <v>10071</v>
      </c>
      <c r="AL482">
        <v>11250</v>
      </c>
      <c r="AM482">
        <v>12674</v>
      </c>
      <c r="AN482">
        <v>14373</v>
      </c>
      <c r="AO482">
        <v>16468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BX482">
        <v>0</v>
      </c>
      <c r="BY482">
        <v>0</v>
      </c>
      <c r="BZ482">
        <v>0</v>
      </c>
      <c r="CA482">
        <v>0</v>
      </c>
      <c r="CB482">
        <v>0</v>
      </c>
      <c r="CC482">
        <v>0</v>
      </c>
      <c r="CD482">
        <v>0</v>
      </c>
      <c r="CE482">
        <v>0</v>
      </c>
      <c r="CF482">
        <v>0</v>
      </c>
      <c r="CG482">
        <v>0</v>
      </c>
      <c r="CH482">
        <v>0</v>
      </c>
      <c r="CI482">
        <v>0</v>
      </c>
      <c r="CJ482">
        <v>0</v>
      </c>
      <c r="CK482">
        <v>0</v>
      </c>
      <c r="CL482">
        <v>0</v>
      </c>
      <c r="CM482">
        <v>0</v>
      </c>
      <c r="CN482">
        <v>0</v>
      </c>
      <c r="CO482">
        <v>0</v>
      </c>
      <c r="CP482">
        <v>0</v>
      </c>
      <c r="CQ482">
        <v>0</v>
      </c>
      <c r="CR482">
        <v>0</v>
      </c>
      <c r="CS482">
        <v>0</v>
      </c>
      <c r="CT482">
        <v>0</v>
      </c>
      <c r="CU482">
        <v>0</v>
      </c>
      <c r="CV482">
        <v>0</v>
      </c>
      <c r="CW482">
        <v>0</v>
      </c>
      <c r="CX482">
        <v>0</v>
      </c>
      <c r="CY482">
        <v>0</v>
      </c>
      <c r="CZ482">
        <v>0</v>
      </c>
      <c r="DA482">
        <v>0</v>
      </c>
      <c r="DB482">
        <v>0</v>
      </c>
      <c r="DC482">
        <v>0</v>
      </c>
      <c r="DD482">
        <v>0</v>
      </c>
      <c r="DE482">
        <v>0</v>
      </c>
      <c r="DF482">
        <v>0</v>
      </c>
      <c r="DG482">
        <v>0</v>
      </c>
      <c r="DH482">
        <v>0</v>
      </c>
      <c r="DI482">
        <v>0</v>
      </c>
      <c r="DJ482">
        <v>0</v>
      </c>
      <c r="DK482">
        <v>0</v>
      </c>
      <c r="DL482">
        <v>0</v>
      </c>
      <c r="DM482">
        <v>0</v>
      </c>
      <c r="DN482">
        <v>0</v>
      </c>
      <c r="DO482">
        <v>0</v>
      </c>
      <c r="DP482">
        <v>0</v>
      </c>
      <c r="DQ482">
        <v>0</v>
      </c>
      <c r="DR482">
        <v>0</v>
      </c>
      <c r="DS482">
        <v>0</v>
      </c>
      <c r="DT482">
        <v>0</v>
      </c>
      <c r="DU482">
        <v>0</v>
      </c>
      <c r="DV482">
        <v>0</v>
      </c>
      <c r="DW482">
        <v>0</v>
      </c>
      <c r="DX482">
        <v>0</v>
      </c>
      <c r="DZ482" s="340" t="s">
        <v>632</v>
      </c>
      <c r="EA482" t="s">
        <v>1023</v>
      </c>
      <c r="EB482">
        <v>1</v>
      </c>
      <c r="EC482">
        <v>55</v>
      </c>
      <c r="ED482" s="183" t="str">
        <f t="shared" si="22"/>
        <v>SDH100155</v>
      </c>
      <c r="EE482">
        <v>0</v>
      </c>
      <c r="EF482">
        <v>271</v>
      </c>
      <c r="EG482">
        <v>613</v>
      </c>
      <c r="EH482">
        <v>938</v>
      </c>
      <c r="EI482">
        <v>1257</v>
      </c>
      <c r="EJ482">
        <v>1569</v>
      </c>
      <c r="EK482">
        <v>1886</v>
      </c>
      <c r="EL482">
        <v>2216</v>
      </c>
      <c r="EM482">
        <v>2563</v>
      </c>
      <c r="EN482">
        <v>0</v>
      </c>
      <c r="EO482">
        <v>0</v>
      </c>
      <c r="EP482">
        <v>0</v>
      </c>
      <c r="EQ482">
        <v>0</v>
      </c>
      <c r="ER482">
        <v>0</v>
      </c>
      <c r="ES482">
        <v>0</v>
      </c>
      <c r="ET482">
        <v>0</v>
      </c>
      <c r="EU482">
        <v>0</v>
      </c>
      <c r="EV482">
        <v>0</v>
      </c>
      <c r="EW482">
        <v>0</v>
      </c>
      <c r="EX482">
        <v>0</v>
      </c>
      <c r="EY482">
        <v>0</v>
      </c>
      <c r="EZ482">
        <v>0</v>
      </c>
      <c r="FA482">
        <v>0</v>
      </c>
      <c r="FB482">
        <v>0</v>
      </c>
      <c r="FC482">
        <v>0</v>
      </c>
      <c r="FD482">
        <v>0</v>
      </c>
      <c r="FE482">
        <v>0</v>
      </c>
      <c r="FF482">
        <v>0</v>
      </c>
      <c r="FG482">
        <v>0</v>
      </c>
      <c r="FH482">
        <v>0</v>
      </c>
      <c r="FI482">
        <v>0</v>
      </c>
      <c r="FJ482">
        <v>0</v>
      </c>
      <c r="FK482">
        <v>0</v>
      </c>
      <c r="FL482">
        <v>0</v>
      </c>
      <c r="FM482">
        <v>0</v>
      </c>
      <c r="FN482">
        <v>0</v>
      </c>
      <c r="FO482">
        <v>0</v>
      </c>
      <c r="FP482">
        <v>0</v>
      </c>
      <c r="FQ482">
        <v>0</v>
      </c>
      <c r="FR482">
        <v>0</v>
      </c>
      <c r="FS482">
        <v>0</v>
      </c>
      <c r="FT482">
        <v>0</v>
      </c>
      <c r="FU482">
        <v>0</v>
      </c>
      <c r="FV482">
        <v>0</v>
      </c>
      <c r="FW482">
        <v>0</v>
      </c>
      <c r="FX482">
        <v>0</v>
      </c>
      <c r="FY482">
        <v>0</v>
      </c>
      <c r="FZ482">
        <v>0</v>
      </c>
      <c r="GA482">
        <v>0</v>
      </c>
      <c r="GB482">
        <v>0</v>
      </c>
      <c r="GC482">
        <v>0</v>
      </c>
      <c r="GD482">
        <v>0</v>
      </c>
      <c r="GE482">
        <v>0</v>
      </c>
      <c r="GF482">
        <v>0</v>
      </c>
      <c r="GG482">
        <v>0</v>
      </c>
      <c r="GH482">
        <v>0</v>
      </c>
      <c r="GI482">
        <v>0</v>
      </c>
      <c r="GJ482">
        <v>0</v>
      </c>
      <c r="GK482">
        <v>0</v>
      </c>
      <c r="GL482">
        <v>0</v>
      </c>
      <c r="GM482">
        <v>0</v>
      </c>
      <c r="GN482">
        <v>0</v>
      </c>
      <c r="GO482">
        <v>0</v>
      </c>
      <c r="GP482">
        <v>0</v>
      </c>
      <c r="GQ482">
        <v>0</v>
      </c>
      <c r="GR482">
        <v>0</v>
      </c>
      <c r="GS482">
        <v>0</v>
      </c>
      <c r="GT482">
        <v>0</v>
      </c>
      <c r="GU482">
        <v>0</v>
      </c>
      <c r="GV482">
        <v>0</v>
      </c>
      <c r="GW482">
        <v>0</v>
      </c>
      <c r="GX482">
        <v>0</v>
      </c>
      <c r="GY482">
        <v>0</v>
      </c>
      <c r="GZ482">
        <v>0</v>
      </c>
      <c r="HA482">
        <v>0</v>
      </c>
      <c r="HB482">
        <v>0</v>
      </c>
      <c r="HC482">
        <v>0</v>
      </c>
      <c r="HD482">
        <v>0</v>
      </c>
      <c r="HE482">
        <v>0</v>
      </c>
      <c r="HF482">
        <v>0</v>
      </c>
      <c r="HG482">
        <v>0</v>
      </c>
      <c r="HH482">
        <v>0</v>
      </c>
      <c r="HI482">
        <v>0</v>
      </c>
      <c r="HJ482">
        <v>0</v>
      </c>
      <c r="HK482">
        <v>0</v>
      </c>
      <c r="HL482">
        <v>0</v>
      </c>
      <c r="HM482">
        <v>0</v>
      </c>
      <c r="HN482">
        <v>0</v>
      </c>
      <c r="HO482">
        <v>0</v>
      </c>
      <c r="HP482">
        <v>0</v>
      </c>
      <c r="HQ482">
        <v>0</v>
      </c>
      <c r="HR482">
        <v>0</v>
      </c>
      <c r="HS482">
        <v>0</v>
      </c>
      <c r="HT482">
        <v>0</v>
      </c>
      <c r="HU482">
        <v>0</v>
      </c>
      <c r="HV482">
        <v>0</v>
      </c>
      <c r="HW482">
        <v>0</v>
      </c>
      <c r="HX482">
        <v>0</v>
      </c>
      <c r="HY482">
        <v>0</v>
      </c>
      <c r="HZ482">
        <v>0</v>
      </c>
      <c r="IA482">
        <v>0</v>
      </c>
      <c r="IB482">
        <v>0</v>
      </c>
      <c r="IC482">
        <v>0</v>
      </c>
      <c r="ID482">
        <v>0</v>
      </c>
      <c r="IE482">
        <v>0</v>
      </c>
      <c r="IF482">
        <v>0</v>
      </c>
      <c r="IG482">
        <v>0</v>
      </c>
      <c r="IH482">
        <v>0</v>
      </c>
      <c r="II482">
        <v>0</v>
      </c>
      <c r="IJ482">
        <v>0</v>
      </c>
      <c r="IK482">
        <v>0</v>
      </c>
    </row>
    <row r="483" spans="13:245" hidden="1">
      <c r="M483" s="340" t="s">
        <v>632</v>
      </c>
      <c r="N483" t="s">
        <v>1023</v>
      </c>
      <c r="O483">
        <v>1</v>
      </c>
      <c r="P483">
        <v>56</v>
      </c>
      <c r="Q483" s="183" t="str">
        <f t="shared" si="21"/>
        <v>SDH100156</v>
      </c>
      <c r="R483">
        <v>0</v>
      </c>
      <c r="S483">
        <v>326</v>
      </c>
      <c r="T483">
        <v>669</v>
      </c>
      <c r="U483">
        <v>1031</v>
      </c>
      <c r="V483">
        <v>1415</v>
      </c>
      <c r="W483">
        <v>1820</v>
      </c>
      <c r="X483">
        <v>2246</v>
      </c>
      <c r="Y483">
        <v>2698</v>
      </c>
      <c r="Z483">
        <v>3178</v>
      </c>
      <c r="AA483">
        <v>4932</v>
      </c>
      <c r="AB483">
        <v>5215</v>
      </c>
      <c r="AC483">
        <v>5531</v>
      </c>
      <c r="AD483">
        <v>5880</v>
      </c>
      <c r="AE483">
        <v>6278</v>
      </c>
      <c r="AF483">
        <v>6749</v>
      </c>
      <c r="AG483">
        <v>7284</v>
      </c>
      <c r="AH483">
        <v>7900</v>
      </c>
      <c r="AI483">
        <v>8619</v>
      </c>
      <c r="AJ483">
        <v>9460</v>
      </c>
      <c r="AK483">
        <v>10516</v>
      </c>
      <c r="AL483">
        <v>11786</v>
      </c>
      <c r="AM483">
        <v>13291</v>
      </c>
      <c r="AN483">
        <v>15138</v>
      </c>
      <c r="AO483">
        <v>17350</v>
      </c>
      <c r="AP483">
        <v>0</v>
      </c>
      <c r="AQ483">
        <v>0</v>
      </c>
      <c r="AR483">
        <v>0</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0</v>
      </c>
      <c r="CG483">
        <v>0</v>
      </c>
      <c r="CH483">
        <v>0</v>
      </c>
      <c r="CI483">
        <v>0</v>
      </c>
      <c r="CJ483">
        <v>0</v>
      </c>
      <c r="CK483">
        <v>0</v>
      </c>
      <c r="CL483">
        <v>0</v>
      </c>
      <c r="CM483">
        <v>0</v>
      </c>
      <c r="CN483">
        <v>0</v>
      </c>
      <c r="CO483">
        <v>0</v>
      </c>
      <c r="CP483">
        <v>0</v>
      </c>
      <c r="CQ483">
        <v>0</v>
      </c>
      <c r="CR483">
        <v>0</v>
      </c>
      <c r="CS483">
        <v>0</v>
      </c>
      <c r="CT483">
        <v>0</v>
      </c>
      <c r="CU483">
        <v>0</v>
      </c>
      <c r="CV483">
        <v>0</v>
      </c>
      <c r="CW483">
        <v>0</v>
      </c>
      <c r="CX483">
        <v>0</v>
      </c>
      <c r="CY483">
        <v>0</v>
      </c>
      <c r="CZ483">
        <v>0</v>
      </c>
      <c r="DA483">
        <v>0</v>
      </c>
      <c r="DB483">
        <v>0</v>
      </c>
      <c r="DC483">
        <v>0</v>
      </c>
      <c r="DD483">
        <v>0</v>
      </c>
      <c r="DE483">
        <v>0</v>
      </c>
      <c r="DF483">
        <v>0</v>
      </c>
      <c r="DG483">
        <v>0</v>
      </c>
      <c r="DH483">
        <v>0</v>
      </c>
      <c r="DI483">
        <v>0</v>
      </c>
      <c r="DJ483">
        <v>0</v>
      </c>
      <c r="DK483">
        <v>0</v>
      </c>
      <c r="DL483">
        <v>0</v>
      </c>
      <c r="DM483">
        <v>0</v>
      </c>
      <c r="DN483">
        <v>0</v>
      </c>
      <c r="DO483">
        <v>0</v>
      </c>
      <c r="DP483">
        <v>0</v>
      </c>
      <c r="DQ483">
        <v>0</v>
      </c>
      <c r="DR483">
        <v>0</v>
      </c>
      <c r="DS483">
        <v>0</v>
      </c>
      <c r="DT483">
        <v>0</v>
      </c>
      <c r="DU483">
        <v>0</v>
      </c>
      <c r="DV483">
        <v>0</v>
      </c>
      <c r="DW483">
        <v>0</v>
      </c>
      <c r="DX483">
        <v>0</v>
      </c>
      <c r="DZ483" s="340" t="s">
        <v>632</v>
      </c>
      <c r="EA483" t="s">
        <v>1023</v>
      </c>
      <c r="EB483">
        <v>1</v>
      </c>
      <c r="EC483">
        <v>56</v>
      </c>
      <c r="ED483" s="183" t="str">
        <f t="shared" si="22"/>
        <v>SDH100156</v>
      </c>
      <c r="EE483">
        <v>0</v>
      </c>
      <c r="EF483">
        <v>265</v>
      </c>
      <c r="EG483">
        <v>596</v>
      </c>
      <c r="EH483">
        <v>909</v>
      </c>
      <c r="EI483">
        <v>1216</v>
      </c>
      <c r="EJ483">
        <v>1516</v>
      </c>
      <c r="EK483">
        <v>1820</v>
      </c>
      <c r="EL483">
        <v>2138</v>
      </c>
      <c r="EM483">
        <v>2471</v>
      </c>
      <c r="EN483">
        <v>0</v>
      </c>
      <c r="EO483">
        <v>0</v>
      </c>
      <c r="EP483">
        <v>0</v>
      </c>
      <c r="EQ483">
        <v>0</v>
      </c>
      <c r="ER483">
        <v>0</v>
      </c>
      <c r="ES483">
        <v>0</v>
      </c>
      <c r="ET483">
        <v>0</v>
      </c>
      <c r="EU483">
        <v>0</v>
      </c>
      <c r="EV483">
        <v>0</v>
      </c>
      <c r="EW483">
        <v>0</v>
      </c>
      <c r="EX483">
        <v>0</v>
      </c>
      <c r="EY483">
        <v>0</v>
      </c>
      <c r="EZ483">
        <v>0</v>
      </c>
      <c r="FA483">
        <v>0</v>
      </c>
      <c r="FB483">
        <v>0</v>
      </c>
      <c r="FC483">
        <v>0</v>
      </c>
      <c r="FD483">
        <v>0</v>
      </c>
      <c r="FE483">
        <v>0</v>
      </c>
      <c r="FF483">
        <v>0</v>
      </c>
      <c r="FG483">
        <v>0</v>
      </c>
      <c r="FH483">
        <v>0</v>
      </c>
      <c r="FI483">
        <v>0</v>
      </c>
      <c r="FJ483">
        <v>0</v>
      </c>
      <c r="FK483">
        <v>0</v>
      </c>
      <c r="FL483">
        <v>0</v>
      </c>
      <c r="FM483">
        <v>0</v>
      </c>
      <c r="FN483">
        <v>0</v>
      </c>
      <c r="FO483">
        <v>0</v>
      </c>
      <c r="FP483">
        <v>0</v>
      </c>
      <c r="FQ483">
        <v>0</v>
      </c>
      <c r="FR483">
        <v>0</v>
      </c>
      <c r="FS483">
        <v>0</v>
      </c>
      <c r="FT483">
        <v>0</v>
      </c>
      <c r="FU483">
        <v>0</v>
      </c>
      <c r="FV483">
        <v>0</v>
      </c>
      <c r="FW483">
        <v>0</v>
      </c>
      <c r="FX483">
        <v>0</v>
      </c>
      <c r="FY483">
        <v>0</v>
      </c>
      <c r="FZ483">
        <v>0</v>
      </c>
      <c r="GA483">
        <v>0</v>
      </c>
      <c r="GB483">
        <v>0</v>
      </c>
      <c r="GC483">
        <v>0</v>
      </c>
      <c r="GD483">
        <v>0</v>
      </c>
      <c r="GE483">
        <v>0</v>
      </c>
      <c r="GF483">
        <v>0</v>
      </c>
      <c r="GG483">
        <v>0</v>
      </c>
      <c r="GH483">
        <v>0</v>
      </c>
      <c r="GI483">
        <v>0</v>
      </c>
      <c r="GJ483">
        <v>0</v>
      </c>
      <c r="GK483">
        <v>0</v>
      </c>
      <c r="GL483">
        <v>0</v>
      </c>
      <c r="GM483">
        <v>0</v>
      </c>
      <c r="GN483">
        <v>0</v>
      </c>
      <c r="GO483">
        <v>0</v>
      </c>
      <c r="GP483">
        <v>0</v>
      </c>
      <c r="GQ483">
        <v>0</v>
      </c>
      <c r="GR483">
        <v>0</v>
      </c>
      <c r="GS483">
        <v>0</v>
      </c>
      <c r="GT483">
        <v>0</v>
      </c>
      <c r="GU483">
        <v>0</v>
      </c>
      <c r="GV483">
        <v>0</v>
      </c>
      <c r="GW483">
        <v>0</v>
      </c>
      <c r="GX483">
        <v>0</v>
      </c>
      <c r="GY483">
        <v>0</v>
      </c>
      <c r="GZ483">
        <v>0</v>
      </c>
      <c r="HA483">
        <v>0</v>
      </c>
      <c r="HB483">
        <v>0</v>
      </c>
      <c r="HC483">
        <v>0</v>
      </c>
      <c r="HD483">
        <v>0</v>
      </c>
      <c r="HE483">
        <v>0</v>
      </c>
      <c r="HF483">
        <v>0</v>
      </c>
      <c r="HG483">
        <v>0</v>
      </c>
      <c r="HH483">
        <v>0</v>
      </c>
      <c r="HI483">
        <v>0</v>
      </c>
      <c r="HJ483">
        <v>0</v>
      </c>
      <c r="HK483">
        <v>0</v>
      </c>
      <c r="HL483">
        <v>0</v>
      </c>
      <c r="HM483">
        <v>0</v>
      </c>
      <c r="HN483">
        <v>0</v>
      </c>
      <c r="HO483">
        <v>0</v>
      </c>
      <c r="HP483">
        <v>0</v>
      </c>
      <c r="HQ483">
        <v>0</v>
      </c>
      <c r="HR483">
        <v>0</v>
      </c>
      <c r="HS483">
        <v>0</v>
      </c>
      <c r="HT483">
        <v>0</v>
      </c>
      <c r="HU483">
        <v>0</v>
      </c>
      <c r="HV483">
        <v>0</v>
      </c>
      <c r="HW483">
        <v>0</v>
      </c>
      <c r="HX483">
        <v>0</v>
      </c>
      <c r="HY483">
        <v>0</v>
      </c>
      <c r="HZ483">
        <v>0</v>
      </c>
      <c r="IA483">
        <v>0</v>
      </c>
      <c r="IB483">
        <v>0</v>
      </c>
      <c r="IC483">
        <v>0</v>
      </c>
      <c r="ID483">
        <v>0</v>
      </c>
      <c r="IE483">
        <v>0</v>
      </c>
      <c r="IF483">
        <v>0</v>
      </c>
      <c r="IG483">
        <v>0</v>
      </c>
      <c r="IH483">
        <v>0</v>
      </c>
      <c r="II483">
        <v>0</v>
      </c>
      <c r="IJ483">
        <v>0</v>
      </c>
      <c r="IK483">
        <v>0</v>
      </c>
    </row>
    <row r="484" spans="13:245" hidden="1">
      <c r="M484" s="340" t="s">
        <v>632</v>
      </c>
      <c r="N484" t="s">
        <v>1023</v>
      </c>
      <c r="O484">
        <v>1</v>
      </c>
      <c r="P484">
        <v>57</v>
      </c>
      <c r="Q484" s="183" t="str">
        <f t="shared" si="21"/>
        <v>SDH100157</v>
      </c>
      <c r="R484">
        <v>0</v>
      </c>
      <c r="S484">
        <v>335</v>
      </c>
      <c r="T484">
        <v>689</v>
      </c>
      <c r="U484">
        <v>1063</v>
      </c>
      <c r="V484">
        <v>1459</v>
      </c>
      <c r="W484">
        <v>1874</v>
      </c>
      <c r="X484">
        <v>2315</v>
      </c>
      <c r="Y484">
        <v>2779</v>
      </c>
      <c r="Z484">
        <v>3281</v>
      </c>
      <c r="AA484">
        <v>5090</v>
      </c>
      <c r="AB484">
        <v>5383</v>
      </c>
      <c r="AC484">
        <v>5704</v>
      </c>
      <c r="AD484">
        <v>6068</v>
      </c>
      <c r="AE484">
        <v>6499</v>
      </c>
      <c r="AF484">
        <v>6984</v>
      </c>
      <c r="AG484">
        <v>7540</v>
      </c>
      <c r="AH484">
        <v>8185</v>
      </c>
      <c r="AI484">
        <v>8934</v>
      </c>
      <c r="AJ484">
        <v>9880</v>
      </c>
      <c r="AK484">
        <v>11012</v>
      </c>
      <c r="AL484">
        <v>12344</v>
      </c>
      <c r="AM484">
        <v>13970</v>
      </c>
      <c r="AN484">
        <v>15902</v>
      </c>
      <c r="AO484">
        <v>18314</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0</v>
      </c>
      <c r="CP484">
        <v>0</v>
      </c>
      <c r="CQ484">
        <v>0</v>
      </c>
      <c r="CR484">
        <v>0</v>
      </c>
      <c r="CS484">
        <v>0</v>
      </c>
      <c r="CT484">
        <v>0</v>
      </c>
      <c r="CU484">
        <v>0</v>
      </c>
      <c r="CV484">
        <v>0</v>
      </c>
      <c r="CW484">
        <v>0</v>
      </c>
      <c r="CX484">
        <v>0</v>
      </c>
      <c r="CY484">
        <v>0</v>
      </c>
      <c r="CZ484">
        <v>0</v>
      </c>
      <c r="DA484">
        <v>0</v>
      </c>
      <c r="DB484">
        <v>0</v>
      </c>
      <c r="DC484">
        <v>0</v>
      </c>
      <c r="DD484">
        <v>0</v>
      </c>
      <c r="DE484">
        <v>0</v>
      </c>
      <c r="DF484">
        <v>0</v>
      </c>
      <c r="DG484">
        <v>0</v>
      </c>
      <c r="DH484">
        <v>0</v>
      </c>
      <c r="DI484">
        <v>0</v>
      </c>
      <c r="DJ484">
        <v>0</v>
      </c>
      <c r="DK484">
        <v>0</v>
      </c>
      <c r="DL484">
        <v>0</v>
      </c>
      <c r="DM484">
        <v>0</v>
      </c>
      <c r="DN484">
        <v>0</v>
      </c>
      <c r="DO484">
        <v>0</v>
      </c>
      <c r="DP484">
        <v>0</v>
      </c>
      <c r="DQ484">
        <v>0</v>
      </c>
      <c r="DR484">
        <v>0</v>
      </c>
      <c r="DS484">
        <v>0</v>
      </c>
      <c r="DT484">
        <v>0</v>
      </c>
      <c r="DU484">
        <v>0</v>
      </c>
      <c r="DV484">
        <v>0</v>
      </c>
      <c r="DW484">
        <v>0</v>
      </c>
      <c r="DX484">
        <v>0</v>
      </c>
      <c r="DZ484" s="340" t="s">
        <v>632</v>
      </c>
      <c r="EA484" t="s">
        <v>1023</v>
      </c>
      <c r="EB484">
        <v>1</v>
      </c>
      <c r="EC484">
        <v>57</v>
      </c>
      <c r="ED484" s="183" t="str">
        <f t="shared" si="22"/>
        <v>SDH100157</v>
      </c>
      <c r="EE484">
        <v>0</v>
      </c>
      <c r="EF484">
        <v>260</v>
      </c>
      <c r="EG484">
        <v>580</v>
      </c>
      <c r="EH484">
        <v>884</v>
      </c>
      <c r="EI484">
        <v>1181</v>
      </c>
      <c r="EJ484">
        <v>1468</v>
      </c>
      <c r="EK484">
        <v>1762</v>
      </c>
      <c r="EL484">
        <v>2067</v>
      </c>
      <c r="EM484">
        <v>2395</v>
      </c>
      <c r="EN484">
        <v>0</v>
      </c>
      <c r="EO484">
        <v>0</v>
      </c>
      <c r="EP484">
        <v>0</v>
      </c>
      <c r="EQ484">
        <v>0</v>
      </c>
      <c r="ER484">
        <v>0</v>
      </c>
      <c r="ES484">
        <v>0</v>
      </c>
      <c r="ET484">
        <v>0</v>
      </c>
      <c r="EU484">
        <v>0</v>
      </c>
      <c r="EV484">
        <v>0</v>
      </c>
      <c r="EW484">
        <v>0</v>
      </c>
      <c r="EX484">
        <v>0</v>
      </c>
      <c r="EY484">
        <v>0</v>
      </c>
      <c r="EZ484">
        <v>0</v>
      </c>
      <c r="FA484">
        <v>0</v>
      </c>
      <c r="FB484">
        <v>0</v>
      </c>
      <c r="FC484">
        <v>0</v>
      </c>
      <c r="FD484">
        <v>0</v>
      </c>
      <c r="FE484">
        <v>0</v>
      </c>
      <c r="FF484">
        <v>0</v>
      </c>
      <c r="FG484">
        <v>0</v>
      </c>
      <c r="FH484">
        <v>0</v>
      </c>
      <c r="FI484">
        <v>0</v>
      </c>
      <c r="FJ484">
        <v>0</v>
      </c>
      <c r="FK484">
        <v>0</v>
      </c>
      <c r="FL484">
        <v>0</v>
      </c>
      <c r="FM484">
        <v>0</v>
      </c>
      <c r="FN484">
        <v>0</v>
      </c>
      <c r="FO484">
        <v>0</v>
      </c>
      <c r="FP484">
        <v>0</v>
      </c>
      <c r="FQ484">
        <v>0</v>
      </c>
      <c r="FR484">
        <v>0</v>
      </c>
      <c r="FS484">
        <v>0</v>
      </c>
      <c r="FT484">
        <v>0</v>
      </c>
      <c r="FU484">
        <v>0</v>
      </c>
      <c r="FV484">
        <v>0</v>
      </c>
      <c r="FW484">
        <v>0</v>
      </c>
      <c r="FX484">
        <v>0</v>
      </c>
      <c r="FY484">
        <v>0</v>
      </c>
      <c r="FZ484">
        <v>0</v>
      </c>
      <c r="GA484">
        <v>0</v>
      </c>
      <c r="GB484">
        <v>0</v>
      </c>
      <c r="GC484">
        <v>0</v>
      </c>
      <c r="GD484">
        <v>0</v>
      </c>
      <c r="GE484">
        <v>0</v>
      </c>
      <c r="GF484">
        <v>0</v>
      </c>
      <c r="GG484">
        <v>0</v>
      </c>
      <c r="GH484">
        <v>0</v>
      </c>
      <c r="GI484">
        <v>0</v>
      </c>
      <c r="GJ484">
        <v>0</v>
      </c>
      <c r="GK484">
        <v>0</v>
      </c>
      <c r="GL484">
        <v>0</v>
      </c>
      <c r="GM484">
        <v>0</v>
      </c>
      <c r="GN484">
        <v>0</v>
      </c>
      <c r="GO484">
        <v>0</v>
      </c>
      <c r="GP484">
        <v>0</v>
      </c>
      <c r="GQ484">
        <v>0</v>
      </c>
      <c r="GR484">
        <v>0</v>
      </c>
      <c r="GS484">
        <v>0</v>
      </c>
      <c r="GT484">
        <v>0</v>
      </c>
      <c r="GU484">
        <v>0</v>
      </c>
      <c r="GV484">
        <v>0</v>
      </c>
      <c r="GW484">
        <v>0</v>
      </c>
      <c r="GX484">
        <v>0</v>
      </c>
      <c r="GY484">
        <v>0</v>
      </c>
      <c r="GZ484">
        <v>0</v>
      </c>
      <c r="HA484">
        <v>0</v>
      </c>
      <c r="HB484">
        <v>0</v>
      </c>
      <c r="HC484">
        <v>0</v>
      </c>
      <c r="HD484">
        <v>0</v>
      </c>
      <c r="HE484">
        <v>0</v>
      </c>
      <c r="HF484">
        <v>0</v>
      </c>
      <c r="HG484">
        <v>0</v>
      </c>
      <c r="HH484">
        <v>0</v>
      </c>
      <c r="HI484">
        <v>0</v>
      </c>
      <c r="HJ484">
        <v>0</v>
      </c>
      <c r="HK484">
        <v>0</v>
      </c>
      <c r="HL484">
        <v>0</v>
      </c>
      <c r="HM484">
        <v>0</v>
      </c>
      <c r="HN484">
        <v>0</v>
      </c>
      <c r="HO484">
        <v>0</v>
      </c>
      <c r="HP484">
        <v>0</v>
      </c>
      <c r="HQ484">
        <v>0</v>
      </c>
      <c r="HR484">
        <v>0</v>
      </c>
      <c r="HS484">
        <v>0</v>
      </c>
      <c r="HT484">
        <v>0</v>
      </c>
      <c r="HU484">
        <v>0</v>
      </c>
      <c r="HV484">
        <v>0</v>
      </c>
      <c r="HW484">
        <v>0</v>
      </c>
      <c r="HX484">
        <v>0</v>
      </c>
      <c r="HY484">
        <v>0</v>
      </c>
      <c r="HZ484">
        <v>0</v>
      </c>
      <c r="IA484">
        <v>0</v>
      </c>
      <c r="IB484">
        <v>0</v>
      </c>
      <c r="IC484">
        <v>0</v>
      </c>
      <c r="ID484">
        <v>0</v>
      </c>
      <c r="IE484">
        <v>0</v>
      </c>
      <c r="IF484">
        <v>0</v>
      </c>
      <c r="IG484">
        <v>0</v>
      </c>
      <c r="IH484">
        <v>0</v>
      </c>
      <c r="II484">
        <v>0</v>
      </c>
      <c r="IJ484">
        <v>0</v>
      </c>
      <c r="IK484">
        <v>0</v>
      </c>
    </row>
    <row r="485" spans="13:245" hidden="1">
      <c r="M485" s="340" t="s">
        <v>632</v>
      </c>
      <c r="N485" t="s">
        <v>1023</v>
      </c>
      <c r="O485">
        <v>1</v>
      </c>
      <c r="P485">
        <v>58</v>
      </c>
      <c r="Q485" s="183" t="str">
        <f t="shared" si="21"/>
        <v>SDH100158</v>
      </c>
      <c r="R485">
        <v>0</v>
      </c>
      <c r="S485">
        <v>352</v>
      </c>
      <c r="T485">
        <v>722</v>
      </c>
      <c r="U485">
        <v>1116</v>
      </c>
      <c r="V485">
        <v>1530</v>
      </c>
      <c r="W485">
        <v>1967</v>
      </c>
      <c r="X485">
        <v>2426</v>
      </c>
      <c r="Y485">
        <v>2921</v>
      </c>
      <c r="Z485">
        <v>3446</v>
      </c>
      <c r="AA485">
        <v>5345</v>
      </c>
      <c r="AB485">
        <v>5645</v>
      </c>
      <c r="AC485">
        <v>5983</v>
      </c>
      <c r="AD485">
        <v>6384</v>
      </c>
      <c r="AE485">
        <v>6831</v>
      </c>
      <c r="AF485">
        <v>7341</v>
      </c>
      <c r="AG485">
        <v>7928</v>
      </c>
      <c r="AH485">
        <v>8604</v>
      </c>
      <c r="AI485">
        <v>9465</v>
      </c>
      <c r="AJ485">
        <v>10489</v>
      </c>
      <c r="AK485">
        <v>11684</v>
      </c>
      <c r="AL485">
        <v>13133</v>
      </c>
      <c r="AM485">
        <v>14840</v>
      </c>
      <c r="AN485">
        <v>16974</v>
      </c>
      <c r="AO485">
        <v>19629</v>
      </c>
      <c r="AP485">
        <v>0</v>
      </c>
      <c r="AQ485">
        <v>0</v>
      </c>
      <c r="AR485">
        <v>0</v>
      </c>
      <c r="AS485">
        <v>0</v>
      </c>
      <c r="AT485">
        <v>0</v>
      </c>
      <c r="AU485">
        <v>0</v>
      </c>
      <c r="AV485">
        <v>0</v>
      </c>
      <c r="AW485">
        <v>0</v>
      </c>
      <c r="AX485">
        <v>0</v>
      </c>
      <c r="AY485">
        <v>0</v>
      </c>
      <c r="AZ485">
        <v>0</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0</v>
      </c>
      <c r="CB485">
        <v>0</v>
      </c>
      <c r="CC485">
        <v>0</v>
      </c>
      <c r="CD485">
        <v>0</v>
      </c>
      <c r="CE485">
        <v>0</v>
      </c>
      <c r="CF485">
        <v>0</v>
      </c>
      <c r="CG485">
        <v>0</v>
      </c>
      <c r="CH485">
        <v>0</v>
      </c>
      <c r="CI485">
        <v>0</v>
      </c>
      <c r="CJ485">
        <v>0</v>
      </c>
      <c r="CK485">
        <v>0</v>
      </c>
      <c r="CL485">
        <v>0</v>
      </c>
      <c r="CM485">
        <v>0</v>
      </c>
      <c r="CN485">
        <v>0</v>
      </c>
      <c r="CO485">
        <v>0</v>
      </c>
      <c r="CP485">
        <v>0</v>
      </c>
      <c r="CQ485">
        <v>0</v>
      </c>
      <c r="CR485">
        <v>0</v>
      </c>
      <c r="CS485">
        <v>0</v>
      </c>
      <c r="CT485">
        <v>0</v>
      </c>
      <c r="CU485">
        <v>0</v>
      </c>
      <c r="CV485">
        <v>0</v>
      </c>
      <c r="CW485">
        <v>0</v>
      </c>
      <c r="CX485">
        <v>0</v>
      </c>
      <c r="CY485">
        <v>0</v>
      </c>
      <c r="CZ485">
        <v>0</v>
      </c>
      <c r="DA485">
        <v>0</v>
      </c>
      <c r="DB485">
        <v>0</v>
      </c>
      <c r="DC485">
        <v>0</v>
      </c>
      <c r="DD485">
        <v>0</v>
      </c>
      <c r="DE485">
        <v>0</v>
      </c>
      <c r="DF485">
        <v>0</v>
      </c>
      <c r="DG485">
        <v>0</v>
      </c>
      <c r="DH485">
        <v>0</v>
      </c>
      <c r="DI485">
        <v>0</v>
      </c>
      <c r="DJ485">
        <v>0</v>
      </c>
      <c r="DK485">
        <v>0</v>
      </c>
      <c r="DL485">
        <v>0</v>
      </c>
      <c r="DM485">
        <v>0</v>
      </c>
      <c r="DN485">
        <v>0</v>
      </c>
      <c r="DO485">
        <v>0</v>
      </c>
      <c r="DP485">
        <v>0</v>
      </c>
      <c r="DQ485">
        <v>0</v>
      </c>
      <c r="DR485">
        <v>0</v>
      </c>
      <c r="DS485">
        <v>0</v>
      </c>
      <c r="DT485">
        <v>0</v>
      </c>
      <c r="DU485">
        <v>0</v>
      </c>
      <c r="DV485">
        <v>0</v>
      </c>
      <c r="DW485">
        <v>0</v>
      </c>
      <c r="DX485">
        <v>0</v>
      </c>
      <c r="DZ485" s="340" t="s">
        <v>632</v>
      </c>
      <c r="EA485" t="s">
        <v>1023</v>
      </c>
      <c r="EB485">
        <v>1</v>
      </c>
      <c r="EC485">
        <v>58</v>
      </c>
      <c r="ED485" s="183" t="str">
        <f t="shared" si="22"/>
        <v>SDH100158</v>
      </c>
      <c r="EE485">
        <v>0</v>
      </c>
      <c r="EF485">
        <v>258</v>
      </c>
      <c r="EG485">
        <v>570</v>
      </c>
      <c r="EH485">
        <v>865</v>
      </c>
      <c r="EI485">
        <v>1152</v>
      </c>
      <c r="EJ485">
        <v>1431</v>
      </c>
      <c r="EK485">
        <v>1713</v>
      </c>
      <c r="EL485">
        <v>2015</v>
      </c>
      <c r="EM485">
        <v>2331</v>
      </c>
      <c r="EN485">
        <v>0</v>
      </c>
      <c r="EO485">
        <v>0</v>
      </c>
      <c r="EP485">
        <v>0</v>
      </c>
      <c r="EQ485">
        <v>0</v>
      </c>
      <c r="ER485">
        <v>0</v>
      </c>
      <c r="ES485">
        <v>0</v>
      </c>
      <c r="ET485">
        <v>0</v>
      </c>
      <c r="EU485">
        <v>0</v>
      </c>
      <c r="EV485">
        <v>0</v>
      </c>
      <c r="EW485">
        <v>0</v>
      </c>
      <c r="EX485">
        <v>0</v>
      </c>
      <c r="EY485">
        <v>0</v>
      </c>
      <c r="EZ485">
        <v>0</v>
      </c>
      <c r="FA485">
        <v>0</v>
      </c>
      <c r="FB485">
        <v>0</v>
      </c>
      <c r="FC485">
        <v>0</v>
      </c>
      <c r="FD485">
        <v>0</v>
      </c>
      <c r="FE485">
        <v>0</v>
      </c>
      <c r="FF485">
        <v>0</v>
      </c>
      <c r="FG485">
        <v>0</v>
      </c>
      <c r="FH485">
        <v>0</v>
      </c>
      <c r="FI485">
        <v>0</v>
      </c>
      <c r="FJ485">
        <v>0</v>
      </c>
      <c r="FK485">
        <v>0</v>
      </c>
      <c r="FL485">
        <v>0</v>
      </c>
      <c r="FM485">
        <v>0</v>
      </c>
      <c r="FN485">
        <v>0</v>
      </c>
      <c r="FO485">
        <v>0</v>
      </c>
      <c r="FP485">
        <v>0</v>
      </c>
      <c r="FQ485">
        <v>0</v>
      </c>
      <c r="FR485">
        <v>0</v>
      </c>
      <c r="FS485">
        <v>0</v>
      </c>
      <c r="FT485">
        <v>0</v>
      </c>
      <c r="FU485">
        <v>0</v>
      </c>
      <c r="FV485">
        <v>0</v>
      </c>
      <c r="FW485">
        <v>0</v>
      </c>
      <c r="FX485">
        <v>0</v>
      </c>
      <c r="FY485">
        <v>0</v>
      </c>
      <c r="FZ485">
        <v>0</v>
      </c>
      <c r="GA485">
        <v>0</v>
      </c>
      <c r="GB485">
        <v>0</v>
      </c>
      <c r="GC485">
        <v>0</v>
      </c>
      <c r="GD485">
        <v>0</v>
      </c>
      <c r="GE485">
        <v>0</v>
      </c>
      <c r="GF485">
        <v>0</v>
      </c>
      <c r="GG485">
        <v>0</v>
      </c>
      <c r="GH485">
        <v>0</v>
      </c>
      <c r="GI485">
        <v>0</v>
      </c>
      <c r="GJ485">
        <v>0</v>
      </c>
      <c r="GK485">
        <v>0</v>
      </c>
      <c r="GL485">
        <v>0</v>
      </c>
      <c r="GM485">
        <v>0</v>
      </c>
      <c r="GN485">
        <v>0</v>
      </c>
      <c r="GO485">
        <v>0</v>
      </c>
      <c r="GP485">
        <v>0</v>
      </c>
      <c r="GQ485">
        <v>0</v>
      </c>
      <c r="GR485">
        <v>0</v>
      </c>
      <c r="GS485">
        <v>0</v>
      </c>
      <c r="GT485">
        <v>0</v>
      </c>
      <c r="GU485">
        <v>0</v>
      </c>
      <c r="GV485">
        <v>0</v>
      </c>
      <c r="GW485">
        <v>0</v>
      </c>
      <c r="GX485">
        <v>0</v>
      </c>
      <c r="GY485">
        <v>0</v>
      </c>
      <c r="GZ485">
        <v>0</v>
      </c>
      <c r="HA485">
        <v>0</v>
      </c>
      <c r="HB485">
        <v>0</v>
      </c>
      <c r="HC485">
        <v>0</v>
      </c>
      <c r="HD485">
        <v>0</v>
      </c>
      <c r="HE485">
        <v>0</v>
      </c>
      <c r="HF485">
        <v>0</v>
      </c>
      <c r="HG485">
        <v>0</v>
      </c>
      <c r="HH485">
        <v>0</v>
      </c>
      <c r="HI485">
        <v>0</v>
      </c>
      <c r="HJ485">
        <v>0</v>
      </c>
      <c r="HK485">
        <v>0</v>
      </c>
      <c r="HL485">
        <v>0</v>
      </c>
      <c r="HM485">
        <v>0</v>
      </c>
      <c r="HN485">
        <v>0</v>
      </c>
      <c r="HO485">
        <v>0</v>
      </c>
      <c r="HP485">
        <v>0</v>
      </c>
      <c r="HQ485">
        <v>0</v>
      </c>
      <c r="HR485">
        <v>0</v>
      </c>
      <c r="HS485">
        <v>0</v>
      </c>
      <c r="HT485">
        <v>0</v>
      </c>
      <c r="HU485">
        <v>0</v>
      </c>
      <c r="HV485">
        <v>0</v>
      </c>
      <c r="HW485">
        <v>0</v>
      </c>
      <c r="HX485">
        <v>0</v>
      </c>
      <c r="HY485">
        <v>0</v>
      </c>
      <c r="HZ485">
        <v>0</v>
      </c>
      <c r="IA485">
        <v>0</v>
      </c>
      <c r="IB485">
        <v>0</v>
      </c>
      <c r="IC485">
        <v>0</v>
      </c>
      <c r="ID485">
        <v>0</v>
      </c>
      <c r="IE485">
        <v>0</v>
      </c>
      <c r="IF485">
        <v>0</v>
      </c>
      <c r="IG485">
        <v>0</v>
      </c>
      <c r="IH485">
        <v>0</v>
      </c>
      <c r="II485">
        <v>0</v>
      </c>
      <c r="IJ485">
        <v>0</v>
      </c>
      <c r="IK485">
        <v>0</v>
      </c>
    </row>
    <row r="486" spans="13:245" hidden="1">
      <c r="M486" s="340" t="s">
        <v>632</v>
      </c>
      <c r="N486" t="s">
        <v>1023</v>
      </c>
      <c r="O486">
        <v>1</v>
      </c>
      <c r="P486">
        <v>59</v>
      </c>
      <c r="Q486" s="183" t="str">
        <f t="shared" si="21"/>
        <v>SDH100159</v>
      </c>
      <c r="R486">
        <v>0</v>
      </c>
      <c r="S486">
        <v>371</v>
      </c>
      <c r="T486">
        <v>764</v>
      </c>
      <c r="U486">
        <v>1181</v>
      </c>
      <c r="V486">
        <v>1620</v>
      </c>
      <c r="W486">
        <v>2080</v>
      </c>
      <c r="X486">
        <v>2572</v>
      </c>
      <c r="Y486">
        <v>3093</v>
      </c>
      <c r="Z486">
        <v>3648</v>
      </c>
      <c r="AA486">
        <v>5648</v>
      </c>
      <c r="AB486">
        <v>5965</v>
      </c>
      <c r="AC486">
        <v>6340</v>
      </c>
      <c r="AD486">
        <v>6756</v>
      </c>
      <c r="AE486">
        <v>7226</v>
      </c>
      <c r="AF486">
        <v>7763</v>
      </c>
      <c r="AG486">
        <v>8377</v>
      </c>
      <c r="AH486">
        <v>9165</v>
      </c>
      <c r="AI486">
        <v>10097</v>
      </c>
      <c r="AJ486">
        <v>11173</v>
      </c>
      <c r="AK486">
        <v>12470</v>
      </c>
      <c r="AL486">
        <v>13981</v>
      </c>
      <c r="AM486">
        <v>15875</v>
      </c>
      <c r="AN486">
        <v>18215</v>
      </c>
      <c r="AO486">
        <v>21099</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BX486">
        <v>0</v>
      </c>
      <c r="BY486">
        <v>0</v>
      </c>
      <c r="BZ486">
        <v>0</v>
      </c>
      <c r="CA486">
        <v>0</v>
      </c>
      <c r="CB486">
        <v>0</v>
      </c>
      <c r="CC486">
        <v>0</v>
      </c>
      <c r="CD486">
        <v>0</v>
      </c>
      <c r="CE486">
        <v>0</v>
      </c>
      <c r="CF486">
        <v>0</v>
      </c>
      <c r="CG486">
        <v>0</v>
      </c>
      <c r="CH486">
        <v>0</v>
      </c>
      <c r="CI486">
        <v>0</v>
      </c>
      <c r="CJ486">
        <v>0</v>
      </c>
      <c r="CK486">
        <v>0</v>
      </c>
      <c r="CL486">
        <v>0</v>
      </c>
      <c r="CM486">
        <v>0</v>
      </c>
      <c r="CN486">
        <v>0</v>
      </c>
      <c r="CO486">
        <v>0</v>
      </c>
      <c r="CP486">
        <v>0</v>
      </c>
      <c r="CQ486">
        <v>0</v>
      </c>
      <c r="CR486">
        <v>0</v>
      </c>
      <c r="CS486">
        <v>0</v>
      </c>
      <c r="CT486">
        <v>0</v>
      </c>
      <c r="CU486">
        <v>0</v>
      </c>
      <c r="CV486">
        <v>0</v>
      </c>
      <c r="CW486">
        <v>0</v>
      </c>
      <c r="CX486">
        <v>0</v>
      </c>
      <c r="CY486">
        <v>0</v>
      </c>
      <c r="CZ486">
        <v>0</v>
      </c>
      <c r="DA486">
        <v>0</v>
      </c>
      <c r="DB486">
        <v>0</v>
      </c>
      <c r="DC486">
        <v>0</v>
      </c>
      <c r="DD486">
        <v>0</v>
      </c>
      <c r="DE486">
        <v>0</v>
      </c>
      <c r="DF486">
        <v>0</v>
      </c>
      <c r="DG486">
        <v>0</v>
      </c>
      <c r="DH486">
        <v>0</v>
      </c>
      <c r="DI486">
        <v>0</v>
      </c>
      <c r="DJ486">
        <v>0</v>
      </c>
      <c r="DK486">
        <v>0</v>
      </c>
      <c r="DL486">
        <v>0</v>
      </c>
      <c r="DM486">
        <v>0</v>
      </c>
      <c r="DN486">
        <v>0</v>
      </c>
      <c r="DO486">
        <v>0</v>
      </c>
      <c r="DP486">
        <v>0</v>
      </c>
      <c r="DQ486">
        <v>0</v>
      </c>
      <c r="DR486">
        <v>0</v>
      </c>
      <c r="DS486">
        <v>0</v>
      </c>
      <c r="DT486">
        <v>0</v>
      </c>
      <c r="DU486">
        <v>0</v>
      </c>
      <c r="DV486">
        <v>0</v>
      </c>
      <c r="DW486">
        <v>0</v>
      </c>
      <c r="DX486">
        <v>0</v>
      </c>
      <c r="DZ486" s="340" t="s">
        <v>632</v>
      </c>
      <c r="EA486" t="s">
        <v>1023</v>
      </c>
      <c r="EB486">
        <v>1</v>
      </c>
      <c r="EC486">
        <v>59</v>
      </c>
      <c r="ED486" s="183" t="str">
        <f t="shared" si="22"/>
        <v>SDH100159</v>
      </c>
      <c r="EE486">
        <v>0</v>
      </c>
      <c r="EF486">
        <v>257</v>
      </c>
      <c r="EG486">
        <v>563</v>
      </c>
      <c r="EH486">
        <v>851</v>
      </c>
      <c r="EI486">
        <v>1130</v>
      </c>
      <c r="EJ486">
        <v>1400</v>
      </c>
      <c r="EK486">
        <v>1679</v>
      </c>
      <c r="EL486">
        <v>1971</v>
      </c>
      <c r="EM486">
        <v>2279</v>
      </c>
      <c r="EN486">
        <v>0</v>
      </c>
      <c r="EO486">
        <v>0</v>
      </c>
      <c r="EP486">
        <v>0</v>
      </c>
      <c r="EQ486">
        <v>0</v>
      </c>
      <c r="ER486">
        <v>0</v>
      </c>
      <c r="ES486">
        <v>0</v>
      </c>
      <c r="ET486">
        <v>0</v>
      </c>
      <c r="EU486">
        <v>0</v>
      </c>
      <c r="EV486">
        <v>0</v>
      </c>
      <c r="EW486">
        <v>0</v>
      </c>
      <c r="EX486">
        <v>0</v>
      </c>
      <c r="EY486">
        <v>0</v>
      </c>
      <c r="EZ486">
        <v>0</v>
      </c>
      <c r="FA486">
        <v>0</v>
      </c>
      <c r="FB486">
        <v>0</v>
      </c>
      <c r="FC486">
        <v>0</v>
      </c>
      <c r="FD486">
        <v>0</v>
      </c>
      <c r="FE486">
        <v>0</v>
      </c>
      <c r="FF486">
        <v>0</v>
      </c>
      <c r="FG486">
        <v>0</v>
      </c>
      <c r="FH486">
        <v>0</v>
      </c>
      <c r="FI486">
        <v>0</v>
      </c>
      <c r="FJ486">
        <v>0</v>
      </c>
      <c r="FK486">
        <v>0</v>
      </c>
      <c r="FL486">
        <v>0</v>
      </c>
      <c r="FM486">
        <v>0</v>
      </c>
      <c r="FN486">
        <v>0</v>
      </c>
      <c r="FO486">
        <v>0</v>
      </c>
      <c r="FP486">
        <v>0</v>
      </c>
      <c r="FQ486">
        <v>0</v>
      </c>
      <c r="FR486">
        <v>0</v>
      </c>
      <c r="FS486">
        <v>0</v>
      </c>
      <c r="FT486">
        <v>0</v>
      </c>
      <c r="FU486">
        <v>0</v>
      </c>
      <c r="FV486">
        <v>0</v>
      </c>
      <c r="FW486">
        <v>0</v>
      </c>
      <c r="FX486">
        <v>0</v>
      </c>
      <c r="FY486">
        <v>0</v>
      </c>
      <c r="FZ486">
        <v>0</v>
      </c>
      <c r="GA486">
        <v>0</v>
      </c>
      <c r="GB486">
        <v>0</v>
      </c>
      <c r="GC486">
        <v>0</v>
      </c>
      <c r="GD486">
        <v>0</v>
      </c>
      <c r="GE486">
        <v>0</v>
      </c>
      <c r="GF486">
        <v>0</v>
      </c>
      <c r="GG486">
        <v>0</v>
      </c>
      <c r="GH486">
        <v>0</v>
      </c>
      <c r="GI486">
        <v>0</v>
      </c>
      <c r="GJ486">
        <v>0</v>
      </c>
      <c r="GK486">
        <v>0</v>
      </c>
      <c r="GL486">
        <v>0</v>
      </c>
      <c r="GM486">
        <v>0</v>
      </c>
      <c r="GN486">
        <v>0</v>
      </c>
      <c r="GO486">
        <v>0</v>
      </c>
      <c r="GP486">
        <v>0</v>
      </c>
      <c r="GQ486">
        <v>0</v>
      </c>
      <c r="GR486">
        <v>0</v>
      </c>
      <c r="GS486">
        <v>0</v>
      </c>
      <c r="GT486">
        <v>0</v>
      </c>
      <c r="GU486">
        <v>0</v>
      </c>
      <c r="GV486">
        <v>0</v>
      </c>
      <c r="GW486">
        <v>0</v>
      </c>
      <c r="GX486">
        <v>0</v>
      </c>
      <c r="GY486">
        <v>0</v>
      </c>
      <c r="GZ486">
        <v>0</v>
      </c>
      <c r="HA486">
        <v>0</v>
      </c>
      <c r="HB486">
        <v>0</v>
      </c>
      <c r="HC486">
        <v>0</v>
      </c>
      <c r="HD486">
        <v>0</v>
      </c>
      <c r="HE486">
        <v>0</v>
      </c>
      <c r="HF486">
        <v>0</v>
      </c>
      <c r="HG486">
        <v>0</v>
      </c>
      <c r="HH486">
        <v>0</v>
      </c>
      <c r="HI486">
        <v>0</v>
      </c>
      <c r="HJ486">
        <v>0</v>
      </c>
      <c r="HK486">
        <v>0</v>
      </c>
      <c r="HL486">
        <v>0</v>
      </c>
      <c r="HM486">
        <v>0</v>
      </c>
      <c r="HN486">
        <v>0</v>
      </c>
      <c r="HO486">
        <v>0</v>
      </c>
      <c r="HP486">
        <v>0</v>
      </c>
      <c r="HQ486">
        <v>0</v>
      </c>
      <c r="HR486">
        <v>0</v>
      </c>
      <c r="HS486">
        <v>0</v>
      </c>
      <c r="HT486">
        <v>0</v>
      </c>
      <c r="HU486">
        <v>0</v>
      </c>
      <c r="HV486">
        <v>0</v>
      </c>
      <c r="HW486">
        <v>0</v>
      </c>
      <c r="HX486">
        <v>0</v>
      </c>
      <c r="HY486">
        <v>0</v>
      </c>
      <c r="HZ486">
        <v>0</v>
      </c>
      <c r="IA486">
        <v>0</v>
      </c>
      <c r="IB486">
        <v>0</v>
      </c>
      <c r="IC486">
        <v>0</v>
      </c>
      <c r="ID486">
        <v>0</v>
      </c>
      <c r="IE486">
        <v>0</v>
      </c>
      <c r="IF486">
        <v>0</v>
      </c>
      <c r="IG486">
        <v>0</v>
      </c>
      <c r="IH486">
        <v>0</v>
      </c>
      <c r="II486">
        <v>0</v>
      </c>
      <c r="IJ486">
        <v>0</v>
      </c>
      <c r="IK486">
        <v>0</v>
      </c>
    </row>
    <row r="487" spans="13:245" hidden="1">
      <c r="M487" s="340" t="s">
        <v>632</v>
      </c>
      <c r="N487" t="s">
        <v>1023</v>
      </c>
      <c r="O487">
        <v>1</v>
      </c>
      <c r="P487">
        <v>60</v>
      </c>
      <c r="Q487" s="183" t="str">
        <f t="shared" si="21"/>
        <v>SDH100160</v>
      </c>
      <c r="R487">
        <v>0</v>
      </c>
      <c r="S487">
        <v>398</v>
      </c>
      <c r="T487">
        <v>820</v>
      </c>
      <c r="U487">
        <v>1267</v>
      </c>
      <c r="V487">
        <v>1735</v>
      </c>
      <c r="W487">
        <v>2233</v>
      </c>
      <c r="X487">
        <v>2759</v>
      </c>
      <c r="Y487">
        <v>3315</v>
      </c>
      <c r="Z487">
        <v>3903</v>
      </c>
      <c r="AA487">
        <v>6042</v>
      </c>
      <c r="AB487">
        <v>6399</v>
      </c>
      <c r="AC487">
        <v>6791</v>
      </c>
      <c r="AD487">
        <v>7230</v>
      </c>
      <c r="AE487">
        <v>7727</v>
      </c>
      <c r="AF487">
        <v>8291</v>
      </c>
      <c r="AG487">
        <v>9023</v>
      </c>
      <c r="AH487">
        <v>9880</v>
      </c>
      <c r="AI487">
        <v>10861</v>
      </c>
      <c r="AJ487">
        <v>12034</v>
      </c>
      <c r="AK487">
        <v>13384</v>
      </c>
      <c r="AL487">
        <v>15082</v>
      </c>
      <c r="AM487">
        <v>17165</v>
      </c>
      <c r="AN487">
        <v>19709</v>
      </c>
      <c r="AO487">
        <v>22889</v>
      </c>
      <c r="AP487">
        <v>0</v>
      </c>
      <c r="AQ487">
        <v>0</v>
      </c>
      <c r="AR487">
        <v>0</v>
      </c>
      <c r="AS487">
        <v>0</v>
      </c>
      <c r="AT487">
        <v>0</v>
      </c>
      <c r="AU487">
        <v>0</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BX487">
        <v>0</v>
      </c>
      <c r="BY487">
        <v>0</v>
      </c>
      <c r="BZ487">
        <v>0</v>
      </c>
      <c r="CA487">
        <v>0</v>
      </c>
      <c r="CB487">
        <v>0</v>
      </c>
      <c r="CC487">
        <v>0</v>
      </c>
      <c r="CD487">
        <v>0</v>
      </c>
      <c r="CE487">
        <v>0</v>
      </c>
      <c r="CF487">
        <v>0</v>
      </c>
      <c r="CG487">
        <v>0</v>
      </c>
      <c r="CH487">
        <v>0</v>
      </c>
      <c r="CI487">
        <v>0</v>
      </c>
      <c r="CJ487">
        <v>0</v>
      </c>
      <c r="CK487">
        <v>0</v>
      </c>
      <c r="CL487">
        <v>0</v>
      </c>
      <c r="CM487">
        <v>0</v>
      </c>
      <c r="CN487">
        <v>0</v>
      </c>
      <c r="CO487">
        <v>0</v>
      </c>
      <c r="CP487">
        <v>0</v>
      </c>
      <c r="CQ487">
        <v>0</v>
      </c>
      <c r="CR487">
        <v>0</v>
      </c>
      <c r="CS487">
        <v>0</v>
      </c>
      <c r="CT487">
        <v>0</v>
      </c>
      <c r="CU487">
        <v>0</v>
      </c>
      <c r="CV487">
        <v>0</v>
      </c>
      <c r="CW487">
        <v>0</v>
      </c>
      <c r="CX487">
        <v>0</v>
      </c>
      <c r="CY487">
        <v>0</v>
      </c>
      <c r="CZ487">
        <v>0</v>
      </c>
      <c r="DA487">
        <v>0</v>
      </c>
      <c r="DB487">
        <v>0</v>
      </c>
      <c r="DC487">
        <v>0</v>
      </c>
      <c r="DD487">
        <v>0</v>
      </c>
      <c r="DE487">
        <v>0</v>
      </c>
      <c r="DF487">
        <v>0</v>
      </c>
      <c r="DG487">
        <v>0</v>
      </c>
      <c r="DH487">
        <v>0</v>
      </c>
      <c r="DI487">
        <v>0</v>
      </c>
      <c r="DJ487">
        <v>0</v>
      </c>
      <c r="DK487">
        <v>0</v>
      </c>
      <c r="DL487">
        <v>0</v>
      </c>
      <c r="DM487">
        <v>0</v>
      </c>
      <c r="DN487">
        <v>0</v>
      </c>
      <c r="DO487">
        <v>0</v>
      </c>
      <c r="DP487">
        <v>0</v>
      </c>
      <c r="DQ487">
        <v>0</v>
      </c>
      <c r="DR487">
        <v>0</v>
      </c>
      <c r="DS487">
        <v>0</v>
      </c>
      <c r="DT487">
        <v>0</v>
      </c>
      <c r="DU487">
        <v>0</v>
      </c>
      <c r="DV487">
        <v>0</v>
      </c>
      <c r="DW487">
        <v>0</v>
      </c>
      <c r="DX487">
        <v>0</v>
      </c>
      <c r="DZ487" s="340" t="s">
        <v>632</v>
      </c>
      <c r="EA487" t="s">
        <v>1023</v>
      </c>
      <c r="EB487">
        <v>1</v>
      </c>
      <c r="EC487">
        <v>60</v>
      </c>
      <c r="ED487" s="183" t="str">
        <f t="shared" si="22"/>
        <v>SDH100160</v>
      </c>
      <c r="EE487">
        <v>0</v>
      </c>
      <c r="EF487">
        <v>259</v>
      </c>
      <c r="EG487">
        <v>561</v>
      </c>
      <c r="EH487">
        <v>842</v>
      </c>
      <c r="EI487">
        <v>1115</v>
      </c>
      <c r="EJ487">
        <v>1383</v>
      </c>
      <c r="EK487">
        <v>1654</v>
      </c>
      <c r="EL487">
        <v>1939</v>
      </c>
      <c r="EM487">
        <v>2237</v>
      </c>
      <c r="EN487">
        <v>0</v>
      </c>
      <c r="EO487">
        <v>0</v>
      </c>
      <c r="EP487">
        <v>0</v>
      </c>
      <c r="EQ487">
        <v>0</v>
      </c>
      <c r="ER487">
        <v>0</v>
      </c>
      <c r="ES487">
        <v>0</v>
      </c>
      <c r="ET487">
        <v>0</v>
      </c>
      <c r="EU487">
        <v>0</v>
      </c>
      <c r="EV487">
        <v>0</v>
      </c>
      <c r="EW487">
        <v>0</v>
      </c>
      <c r="EX487">
        <v>0</v>
      </c>
      <c r="EY487">
        <v>0</v>
      </c>
      <c r="EZ487">
        <v>0</v>
      </c>
      <c r="FA487">
        <v>0</v>
      </c>
      <c r="FB487">
        <v>0</v>
      </c>
      <c r="FC487">
        <v>0</v>
      </c>
      <c r="FD487">
        <v>0</v>
      </c>
      <c r="FE487">
        <v>0</v>
      </c>
      <c r="FF487">
        <v>0</v>
      </c>
      <c r="FG487">
        <v>0</v>
      </c>
      <c r="FH487">
        <v>0</v>
      </c>
      <c r="FI487">
        <v>0</v>
      </c>
      <c r="FJ487">
        <v>0</v>
      </c>
      <c r="FK487">
        <v>0</v>
      </c>
      <c r="FL487">
        <v>0</v>
      </c>
      <c r="FM487">
        <v>0</v>
      </c>
      <c r="FN487">
        <v>0</v>
      </c>
      <c r="FO487">
        <v>0</v>
      </c>
      <c r="FP487">
        <v>0</v>
      </c>
      <c r="FQ487">
        <v>0</v>
      </c>
      <c r="FR487">
        <v>0</v>
      </c>
      <c r="FS487">
        <v>0</v>
      </c>
      <c r="FT487">
        <v>0</v>
      </c>
      <c r="FU487">
        <v>0</v>
      </c>
      <c r="FV487">
        <v>0</v>
      </c>
      <c r="FW487">
        <v>0</v>
      </c>
      <c r="FX487">
        <v>0</v>
      </c>
      <c r="FY487">
        <v>0</v>
      </c>
      <c r="FZ487">
        <v>0</v>
      </c>
      <c r="GA487">
        <v>0</v>
      </c>
      <c r="GB487">
        <v>0</v>
      </c>
      <c r="GC487">
        <v>0</v>
      </c>
      <c r="GD487">
        <v>0</v>
      </c>
      <c r="GE487">
        <v>0</v>
      </c>
      <c r="GF487">
        <v>0</v>
      </c>
      <c r="GG487">
        <v>0</v>
      </c>
      <c r="GH487">
        <v>0</v>
      </c>
      <c r="GI487">
        <v>0</v>
      </c>
      <c r="GJ487">
        <v>0</v>
      </c>
      <c r="GK487">
        <v>0</v>
      </c>
      <c r="GL487">
        <v>0</v>
      </c>
      <c r="GM487">
        <v>0</v>
      </c>
      <c r="GN487">
        <v>0</v>
      </c>
      <c r="GO487">
        <v>0</v>
      </c>
      <c r="GP487">
        <v>0</v>
      </c>
      <c r="GQ487">
        <v>0</v>
      </c>
      <c r="GR487">
        <v>0</v>
      </c>
      <c r="GS487">
        <v>0</v>
      </c>
      <c r="GT487">
        <v>0</v>
      </c>
      <c r="GU487">
        <v>0</v>
      </c>
      <c r="GV487">
        <v>0</v>
      </c>
      <c r="GW487">
        <v>0</v>
      </c>
      <c r="GX487">
        <v>0</v>
      </c>
      <c r="GY487">
        <v>0</v>
      </c>
      <c r="GZ487">
        <v>0</v>
      </c>
      <c r="HA487">
        <v>0</v>
      </c>
      <c r="HB487">
        <v>0</v>
      </c>
      <c r="HC487">
        <v>0</v>
      </c>
      <c r="HD487">
        <v>0</v>
      </c>
      <c r="HE487">
        <v>0</v>
      </c>
      <c r="HF487">
        <v>0</v>
      </c>
      <c r="HG487">
        <v>0</v>
      </c>
      <c r="HH487">
        <v>0</v>
      </c>
      <c r="HI487">
        <v>0</v>
      </c>
      <c r="HJ487">
        <v>0</v>
      </c>
      <c r="HK487">
        <v>0</v>
      </c>
      <c r="HL487">
        <v>0</v>
      </c>
      <c r="HM487">
        <v>0</v>
      </c>
      <c r="HN487">
        <v>0</v>
      </c>
      <c r="HO487">
        <v>0</v>
      </c>
      <c r="HP487">
        <v>0</v>
      </c>
      <c r="HQ487">
        <v>0</v>
      </c>
      <c r="HR487">
        <v>0</v>
      </c>
      <c r="HS487">
        <v>0</v>
      </c>
      <c r="HT487">
        <v>0</v>
      </c>
      <c r="HU487">
        <v>0</v>
      </c>
      <c r="HV487">
        <v>0</v>
      </c>
      <c r="HW487">
        <v>0</v>
      </c>
      <c r="HX487">
        <v>0</v>
      </c>
      <c r="HY487">
        <v>0</v>
      </c>
      <c r="HZ487">
        <v>0</v>
      </c>
      <c r="IA487">
        <v>0</v>
      </c>
      <c r="IB487">
        <v>0</v>
      </c>
      <c r="IC487">
        <v>0</v>
      </c>
      <c r="ID487">
        <v>0</v>
      </c>
      <c r="IE487">
        <v>0</v>
      </c>
      <c r="IF487">
        <v>0</v>
      </c>
      <c r="IG487">
        <v>0</v>
      </c>
      <c r="IH487">
        <v>0</v>
      </c>
      <c r="II487">
        <v>0</v>
      </c>
      <c r="IJ487">
        <v>0</v>
      </c>
      <c r="IK487">
        <v>0</v>
      </c>
    </row>
    <row r="488" spans="13:245" hidden="1">
      <c r="M488" s="340" t="s">
        <v>632</v>
      </c>
      <c r="N488" t="s">
        <v>1023</v>
      </c>
      <c r="O488">
        <v>2</v>
      </c>
      <c r="P488">
        <v>0</v>
      </c>
      <c r="Q488" s="183" t="str">
        <f t="shared" si="21"/>
        <v>SDH100200</v>
      </c>
      <c r="R488">
        <v>406</v>
      </c>
      <c r="S488">
        <v>910</v>
      </c>
      <c r="T488">
        <v>1425</v>
      </c>
      <c r="U488">
        <v>1952</v>
      </c>
      <c r="V488">
        <v>2491</v>
      </c>
      <c r="W488">
        <v>3040</v>
      </c>
      <c r="X488">
        <v>3601</v>
      </c>
      <c r="Y488">
        <v>4173</v>
      </c>
      <c r="Z488">
        <v>4757</v>
      </c>
      <c r="AA488">
        <v>7138</v>
      </c>
      <c r="AB488">
        <v>7292</v>
      </c>
      <c r="AC488">
        <v>7450</v>
      </c>
      <c r="AD488">
        <v>7612</v>
      </c>
      <c r="AE488">
        <v>7778</v>
      </c>
      <c r="AF488">
        <v>7949</v>
      </c>
      <c r="AG488">
        <v>8126</v>
      </c>
      <c r="AH488">
        <v>8309</v>
      </c>
      <c r="AI488">
        <v>8498</v>
      </c>
      <c r="AJ488">
        <v>8694</v>
      </c>
      <c r="AK488">
        <v>8897</v>
      </c>
      <c r="AL488">
        <v>9105</v>
      </c>
      <c r="AM488">
        <v>9319</v>
      </c>
      <c r="AN488">
        <v>9539</v>
      </c>
      <c r="AO488">
        <v>9766</v>
      </c>
      <c r="AP488">
        <v>0</v>
      </c>
      <c r="AQ488">
        <v>0</v>
      </c>
      <c r="AR488">
        <v>0</v>
      </c>
      <c r="AS488">
        <v>0</v>
      </c>
      <c r="AT488">
        <v>0</v>
      </c>
      <c r="AU488">
        <v>0</v>
      </c>
      <c r="AV488">
        <v>0</v>
      </c>
      <c r="AW488">
        <v>0</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BX488">
        <v>0</v>
      </c>
      <c r="BY488">
        <v>0</v>
      </c>
      <c r="BZ488">
        <v>0</v>
      </c>
      <c r="CA488">
        <v>0</v>
      </c>
      <c r="CB488">
        <v>0</v>
      </c>
      <c r="CC488">
        <v>0</v>
      </c>
      <c r="CD488">
        <v>0</v>
      </c>
      <c r="CE488">
        <v>0</v>
      </c>
      <c r="CF488">
        <v>0</v>
      </c>
      <c r="CG488">
        <v>0</v>
      </c>
      <c r="CH488">
        <v>0</v>
      </c>
      <c r="CI488">
        <v>0</v>
      </c>
      <c r="CJ488">
        <v>0</v>
      </c>
      <c r="CK488">
        <v>0</v>
      </c>
      <c r="CL488">
        <v>0</v>
      </c>
      <c r="CM488">
        <v>0</v>
      </c>
      <c r="CN488">
        <v>0</v>
      </c>
      <c r="CO488">
        <v>0</v>
      </c>
      <c r="CP488">
        <v>0</v>
      </c>
      <c r="CQ488">
        <v>0</v>
      </c>
      <c r="CR488">
        <v>0</v>
      </c>
      <c r="CS488">
        <v>0</v>
      </c>
      <c r="CT488">
        <v>0</v>
      </c>
      <c r="CU488">
        <v>0</v>
      </c>
      <c r="CV488">
        <v>0</v>
      </c>
      <c r="CW488">
        <v>0</v>
      </c>
      <c r="CX488">
        <v>0</v>
      </c>
      <c r="CY488">
        <v>0</v>
      </c>
      <c r="CZ488">
        <v>0</v>
      </c>
      <c r="DA488">
        <v>0</v>
      </c>
      <c r="DB488">
        <v>0</v>
      </c>
      <c r="DC488">
        <v>0</v>
      </c>
      <c r="DD488">
        <v>0</v>
      </c>
      <c r="DE488">
        <v>0</v>
      </c>
      <c r="DF488">
        <v>0</v>
      </c>
      <c r="DG488">
        <v>0</v>
      </c>
      <c r="DH488">
        <v>0</v>
      </c>
      <c r="DI488">
        <v>0</v>
      </c>
      <c r="DJ488">
        <v>0</v>
      </c>
      <c r="DK488">
        <v>0</v>
      </c>
      <c r="DL488">
        <v>0</v>
      </c>
      <c r="DM488">
        <v>0</v>
      </c>
      <c r="DN488">
        <v>0</v>
      </c>
      <c r="DO488">
        <v>0</v>
      </c>
      <c r="DP488">
        <v>0</v>
      </c>
      <c r="DQ488">
        <v>0</v>
      </c>
      <c r="DR488">
        <v>0</v>
      </c>
      <c r="DS488">
        <v>0</v>
      </c>
      <c r="DT488">
        <v>0</v>
      </c>
      <c r="DU488">
        <v>0</v>
      </c>
      <c r="DV488">
        <v>0</v>
      </c>
      <c r="DW488">
        <v>0</v>
      </c>
      <c r="DX488">
        <v>0</v>
      </c>
      <c r="DZ488" s="340" t="s">
        <v>632</v>
      </c>
      <c r="EA488" t="s">
        <v>1023</v>
      </c>
      <c r="EB488">
        <v>2</v>
      </c>
      <c r="EC488">
        <v>0</v>
      </c>
      <c r="ED488" s="183" t="str">
        <f t="shared" si="22"/>
        <v>SDH100200</v>
      </c>
      <c r="EE488">
        <v>722</v>
      </c>
      <c r="EF488">
        <v>1785</v>
      </c>
      <c r="EG488">
        <v>2827</v>
      </c>
      <c r="EH488">
        <v>3850</v>
      </c>
      <c r="EI488">
        <v>4852</v>
      </c>
      <c r="EJ488">
        <v>5831</v>
      </c>
      <c r="EK488">
        <v>6792</v>
      </c>
      <c r="EL488">
        <v>7732</v>
      </c>
      <c r="EM488">
        <v>8652</v>
      </c>
      <c r="EN488">
        <v>0</v>
      </c>
      <c r="EO488">
        <v>0</v>
      </c>
      <c r="EP488">
        <v>0</v>
      </c>
      <c r="EQ488">
        <v>0</v>
      </c>
      <c r="ER488">
        <v>0</v>
      </c>
      <c r="ES488">
        <v>0</v>
      </c>
      <c r="ET488">
        <v>0</v>
      </c>
      <c r="EU488">
        <v>0</v>
      </c>
      <c r="EV488">
        <v>0</v>
      </c>
      <c r="EW488">
        <v>0</v>
      </c>
      <c r="EX488">
        <v>0</v>
      </c>
      <c r="EY488">
        <v>0</v>
      </c>
      <c r="EZ488">
        <v>0</v>
      </c>
      <c r="FA488">
        <v>0</v>
      </c>
      <c r="FB488">
        <v>0</v>
      </c>
      <c r="FC488">
        <v>0</v>
      </c>
      <c r="FD488">
        <v>0</v>
      </c>
      <c r="FE488">
        <v>0</v>
      </c>
      <c r="FF488">
        <v>0</v>
      </c>
      <c r="FG488">
        <v>0</v>
      </c>
      <c r="FH488">
        <v>0</v>
      </c>
      <c r="FI488">
        <v>0</v>
      </c>
      <c r="FJ488">
        <v>0</v>
      </c>
      <c r="FK488">
        <v>0</v>
      </c>
      <c r="FL488">
        <v>0</v>
      </c>
      <c r="FM488">
        <v>0</v>
      </c>
      <c r="FN488">
        <v>0</v>
      </c>
      <c r="FO488">
        <v>0</v>
      </c>
      <c r="FP488">
        <v>0</v>
      </c>
      <c r="FQ488">
        <v>0</v>
      </c>
      <c r="FR488">
        <v>0</v>
      </c>
      <c r="FS488">
        <v>0</v>
      </c>
      <c r="FT488">
        <v>0</v>
      </c>
      <c r="FU488">
        <v>0</v>
      </c>
      <c r="FV488">
        <v>0</v>
      </c>
      <c r="FW488">
        <v>0</v>
      </c>
      <c r="FX488">
        <v>0</v>
      </c>
      <c r="FY488">
        <v>0</v>
      </c>
      <c r="FZ488">
        <v>0</v>
      </c>
      <c r="GA488">
        <v>0</v>
      </c>
      <c r="GB488">
        <v>0</v>
      </c>
      <c r="GC488">
        <v>0</v>
      </c>
      <c r="GD488">
        <v>0</v>
      </c>
      <c r="GE488">
        <v>0</v>
      </c>
      <c r="GF488">
        <v>0</v>
      </c>
      <c r="GG488">
        <v>0</v>
      </c>
      <c r="GH488">
        <v>0</v>
      </c>
      <c r="GI488">
        <v>0</v>
      </c>
      <c r="GJ488">
        <v>0</v>
      </c>
      <c r="GK488">
        <v>0</v>
      </c>
      <c r="GL488">
        <v>0</v>
      </c>
      <c r="GM488">
        <v>0</v>
      </c>
      <c r="GN488">
        <v>0</v>
      </c>
      <c r="GO488">
        <v>0</v>
      </c>
      <c r="GP488">
        <v>0</v>
      </c>
      <c r="GQ488">
        <v>0</v>
      </c>
      <c r="GR488">
        <v>0</v>
      </c>
      <c r="GS488">
        <v>0</v>
      </c>
      <c r="GT488">
        <v>0</v>
      </c>
      <c r="GU488">
        <v>0</v>
      </c>
      <c r="GV488">
        <v>0</v>
      </c>
      <c r="GW488">
        <v>0</v>
      </c>
      <c r="GX488">
        <v>0</v>
      </c>
      <c r="GY488">
        <v>0</v>
      </c>
      <c r="GZ488">
        <v>0</v>
      </c>
      <c r="HA488">
        <v>0</v>
      </c>
      <c r="HB488">
        <v>0</v>
      </c>
      <c r="HC488">
        <v>0</v>
      </c>
      <c r="HD488">
        <v>0</v>
      </c>
      <c r="HE488">
        <v>0</v>
      </c>
      <c r="HF488">
        <v>0</v>
      </c>
      <c r="HG488">
        <v>0</v>
      </c>
      <c r="HH488">
        <v>0</v>
      </c>
      <c r="HI488">
        <v>0</v>
      </c>
      <c r="HJ488">
        <v>0</v>
      </c>
      <c r="HK488">
        <v>0</v>
      </c>
      <c r="HL488">
        <v>0</v>
      </c>
      <c r="HM488">
        <v>0</v>
      </c>
      <c r="HN488">
        <v>0</v>
      </c>
      <c r="HO488">
        <v>0</v>
      </c>
      <c r="HP488">
        <v>0</v>
      </c>
      <c r="HQ488">
        <v>0</v>
      </c>
      <c r="HR488">
        <v>0</v>
      </c>
      <c r="HS488">
        <v>0</v>
      </c>
      <c r="HT488">
        <v>0</v>
      </c>
      <c r="HU488">
        <v>0</v>
      </c>
      <c r="HV488">
        <v>0</v>
      </c>
      <c r="HW488">
        <v>0</v>
      </c>
      <c r="HX488">
        <v>0</v>
      </c>
      <c r="HY488">
        <v>0</v>
      </c>
      <c r="HZ488">
        <v>0</v>
      </c>
      <c r="IA488">
        <v>0</v>
      </c>
      <c r="IB488">
        <v>0</v>
      </c>
      <c r="IC488">
        <v>0</v>
      </c>
      <c r="ID488">
        <v>0</v>
      </c>
      <c r="IE488">
        <v>0</v>
      </c>
      <c r="IF488">
        <v>0</v>
      </c>
      <c r="IG488">
        <v>0</v>
      </c>
      <c r="IH488">
        <v>0</v>
      </c>
      <c r="II488">
        <v>0</v>
      </c>
      <c r="IJ488">
        <v>0</v>
      </c>
      <c r="IK488">
        <v>0</v>
      </c>
    </row>
    <row r="489" spans="13:245" hidden="1">
      <c r="M489" s="340" t="s">
        <v>632</v>
      </c>
      <c r="N489" t="s">
        <v>1023</v>
      </c>
      <c r="O489">
        <v>2</v>
      </c>
      <c r="P489">
        <v>1</v>
      </c>
      <c r="Q489" s="183" t="str">
        <f t="shared" ref="Q489:Q552" si="23">N489&amp;TEXT(O489,"00")&amp;TEXT(P489,"00")</f>
        <v>SDH100201</v>
      </c>
      <c r="R489">
        <v>403</v>
      </c>
      <c r="S489">
        <v>906</v>
      </c>
      <c r="T489">
        <v>1421</v>
      </c>
      <c r="U489">
        <v>1946</v>
      </c>
      <c r="V489">
        <v>2483</v>
      </c>
      <c r="W489">
        <v>3031</v>
      </c>
      <c r="X489">
        <v>3590</v>
      </c>
      <c r="Y489">
        <v>4161</v>
      </c>
      <c r="Z489">
        <v>4745</v>
      </c>
      <c r="AA489">
        <v>7121</v>
      </c>
      <c r="AB489">
        <v>7275</v>
      </c>
      <c r="AC489">
        <v>7433</v>
      </c>
      <c r="AD489">
        <v>7595</v>
      </c>
      <c r="AE489">
        <v>7762</v>
      </c>
      <c r="AF489">
        <v>7935</v>
      </c>
      <c r="AG489">
        <v>8114</v>
      </c>
      <c r="AH489">
        <v>8298</v>
      </c>
      <c r="AI489">
        <v>8489</v>
      </c>
      <c r="AJ489">
        <v>8688</v>
      </c>
      <c r="AK489">
        <v>8890</v>
      </c>
      <c r="AL489">
        <v>9099</v>
      </c>
      <c r="AM489">
        <v>9313</v>
      </c>
      <c r="AN489">
        <v>9534</v>
      </c>
      <c r="AO489">
        <v>9763</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BX489">
        <v>0</v>
      </c>
      <c r="BY489">
        <v>0</v>
      </c>
      <c r="BZ489">
        <v>0</v>
      </c>
      <c r="CA489">
        <v>0</v>
      </c>
      <c r="CB489">
        <v>0</v>
      </c>
      <c r="CC489">
        <v>0</v>
      </c>
      <c r="CD489">
        <v>0</v>
      </c>
      <c r="CE489">
        <v>0</v>
      </c>
      <c r="CF489">
        <v>0</v>
      </c>
      <c r="CG489">
        <v>0</v>
      </c>
      <c r="CH489">
        <v>0</v>
      </c>
      <c r="CI489">
        <v>0</v>
      </c>
      <c r="CJ489">
        <v>0</v>
      </c>
      <c r="CK489">
        <v>0</v>
      </c>
      <c r="CL489">
        <v>0</v>
      </c>
      <c r="CM489">
        <v>0</v>
      </c>
      <c r="CN489">
        <v>0</v>
      </c>
      <c r="CO489">
        <v>0</v>
      </c>
      <c r="CP489">
        <v>0</v>
      </c>
      <c r="CQ489">
        <v>0</v>
      </c>
      <c r="CR489">
        <v>0</v>
      </c>
      <c r="CS489">
        <v>0</v>
      </c>
      <c r="CT489">
        <v>0</v>
      </c>
      <c r="CU489">
        <v>0</v>
      </c>
      <c r="CV489">
        <v>0</v>
      </c>
      <c r="CW489">
        <v>0</v>
      </c>
      <c r="CX489">
        <v>0</v>
      </c>
      <c r="CY489">
        <v>0</v>
      </c>
      <c r="CZ489">
        <v>0</v>
      </c>
      <c r="DA489">
        <v>0</v>
      </c>
      <c r="DB489">
        <v>0</v>
      </c>
      <c r="DC489">
        <v>0</v>
      </c>
      <c r="DD489">
        <v>0</v>
      </c>
      <c r="DE489">
        <v>0</v>
      </c>
      <c r="DF489">
        <v>0</v>
      </c>
      <c r="DG489">
        <v>0</v>
      </c>
      <c r="DH489">
        <v>0</v>
      </c>
      <c r="DI489">
        <v>0</v>
      </c>
      <c r="DJ489">
        <v>0</v>
      </c>
      <c r="DK489">
        <v>0</v>
      </c>
      <c r="DL489">
        <v>0</v>
      </c>
      <c r="DM489">
        <v>0</v>
      </c>
      <c r="DN489">
        <v>0</v>
      </c>
      <c r="DO489">
        <v>0</v>
      </c>
      <c r="DP489">
        <v>0</v>
      </c>
      <c r="DQ489">
        <v>0</v>
      </c>
      <c r="DR489">
        <v>0</v>
      </c>
      <c r="DS489">
        <v>0</v>
      </c>
      <c r="DT489">
        <v>0</v>
      </c>
      <c r="DU489">
        <v>0</v>
      </c>
      <c r="DV489">
        <v>0</v>
      </c>
      <c r="DW489">
        <v>0</v>
      </c>
      <c r="DX489">
        <v>0</v>
      </c>
      <c r="DZ489" s="340" t="s">
        <v>632</v>
      </c>
      <c r="EA489" t="s">
        <v>1023</v>
      </c>
      <c r="EB489">
        <v>2</v>
      </c>
      <c r="EC489">
        <v>1</v>
      </c>
      <c r="ED489" s="183" t="str">
        <f t="shared" ref="ED489:ED552" si="24">EA489&amp;TEXT(EB489,"00")&amp;TEXT(EC489,"00")</f>
        <v>SDH100201</v>
      </c>
      <c r="EE489">
        <v>716</v>
      </c>
      <c r="EF489">
        <v>1778</v>
      </c>
      <c r="EG489">
        <v>2818</v>
      </c>
      <c r="EH489">
        <v>3837</v>
      </c>
      <c r="EI489">
        <v>4836</v>
      </c>
      <c r="EJ489">
        <v>5813</v>
      </c>
      <c r="EK489">
        <v>6769</v>
      </c>
      <c r="EL489">
        <v>7705</v>
      </c>
      <c r="EM489">
        <v>8623</v>
      </c>
      <c r="EN489">
        <v>0</v>
      </c>
      <c r="EO489">
        <v>0</v>
      </c>
      <c r="EP489">
        <v>0</v>
      </c>
      <c r="EQ489">
        <v>0</v>
      </c>
      <c r="ER489">
        <v>0</v>
      </c>
      <c r="ES489">
        <v>0</v>
      </c>
      <c r="ET489">
        <v>0</v>
      </c>
      <c r="EU489">
        <v>0</v>
      </c>
      <c r="EV489">
        <v>0</v>
      </c>
      <c r="EW489">
        <v>0</v>
      </c>
      <c r="EX489">
        <v>0</v>
      </c>
      <c r="EY489">
        <v>0</v>
      </c>
      <c r="EZ489">
        <v>0</v>
      </c>
      <c r="FA489">
        <v>0</v>
      </c>
      <c r="FB489">
        <v>0</v>
      </c>
      <c r="FC489">
        <v>0</v>
      </c>
      <c r="FD489">
        <v>0</v>
      </c>
      <c r="FE489">
        <v>0</v>
      </c>
      <c r="FF489">
        <v>0</v>
      </c>
      <c r="FG489">
        <v>0</v>
      </c>
      <c r="FH489">
        <v>0</v>
      </c>
      <c r="FI489">
        <v>0</v>
      </c>
      <c r="FJ489">
        <v>0</v>
      </c>
      <c r="FK489">
        <v>0</v>
      </c>
      <c r="FL489">
        <v>0</v>
      </c>
      <c r="FM489">
        <v>0</v>
      </c>
      <c r="FN489">
        <v>0</v>
      </c>
      <c r="FO489">
        <v>0</v>
      </c>
      <c r="FP489">
        <v>0</v>
      </c>
      <c r="FQ489">
        <v>0</v>
      </c>
      <c r="FR489">
        <v>0</v>
      </c>
      <c r="FS489">
        <v>0</v>
      </c>
      <c r="FT489">
        <v>0</v>
      </c>
      <c r="FU489">
        <v>0</v>
      </c>
      <c r="FV489">
        <v>0</v>
      </c>
      <c r="FW489">
        <v>0</v>
      </c>
      <c r="FX489">
        <v>0</v>
      </c>
      <c r="FY489">
        <v>0</v>
      </c>
      <c r="FZ489">
        <v>0</v>
      </c>
      <c r="GA489">
        <v>0</v>
      </c>
      <c r="GB489">
        <v>0</v>
      </c>
      <c r="GC489">
        <v>0</v>
      </c>
      <c r="GD489">
        <v>0</v>
      </c>
      <c r="GE489">
        <v>0</v>
      </c>
      <c r="GF489">
        <v>0</v>
      </c>
      <c r="GG489">
        <v>0</v>
      </c>
      <c r="GH489">
        <v>0</v>
      </c>
      <c r="GI489">
        <v>0</v>
      </c>
      <c r="GJ489">
        <v>0</v>
      </c>
      <c r="GK489">
        <v>0</v>
      </c>
      <c r="GL489">
        <v>0</v>
      </c>
      <c r="GM489">
        <v>0</v>
      </c>
      <c r="GN489">
        <v>0</v>
      </c>
      <c r="GO489">
        <v>0</v>
      </c>
      <c r="GP489">
        <v>0</v>
      </c>
      <c r="GQ489">
        <v>0</v>
      </c>
      <c r="GR489">
        <v>0</v>
      </c>
      <c r="GS489">
        <v>0</v>
      </c>
      <c r="GT489">
        <v>0</v>
      </c>
      <c r="GU489">
        <v>0</v>
      </c>
      <c r="GV489">
        <v>0</v>
      </c>
      <c r="GW489">
        <v>0</v>
      </c>
      <c r="GX489">
        <v>0</v>
      </c>
      <c r="GY489">
        <v>0</v>
      </c>
      <c r="GZ489">
        <v>0</v>
      </c>
      <c r="HA489">
        <v>0</v>
      </c>
      <c r="HB489">
        <v>0</v>
      </c>
      <c r="HC489">
        <v>0</v>
      </c>
      <c r="HD489">
        <v>0</v>
      </c>
      <c r="HE489">
        <v>0</v>
      </c>
      <c r="HF489">
        <v>0</v>
      </c>
      <c r="HG489">
        <v>0</v>
      </c>
      <c r="HH489">
        <v>0</v>
      </c>
      <c r="HI489">
        <v>0</v>
      </c>
      <c r="HJ489">
        <v>0</v>
      </c>
      <c r="HK489">
        <v>0</v>
      </c>
      <c r="HL489">
        <v>0</v>
      </c>
      <c r="HM489">
        <v>0</v>
      </c>
      <c r="HN489">
        <v>0</v>
      </c>
      <c r="HO489">
        <v>0</v>
      </c>
      <c r="HP489">
        <v>0</v>
      </c>
      <c r="HQ489">
        <v>0</v>
      </c>
      <c r="HR489">
        <v>0</v>
      </c>
      <c r="HS489">
        <v>0</v>
      </c>
      <c r="HT489">
        <v>0</v>
      </c>
      <c r="HU489">
        <v>0</v>
      </c>
      <c r="HV489">
        <v>0</v>
      </c>
      <c r="HW489">
        <v>0</v>
      </c>
      <c r="HX489">
        <v>0</v>
      </c>
      <c r="HY489">
        <v>0</v>
      </c>
      <c r="HZ489">
        <v>0</v>
      </c>
      <c r="IA489">
        <v>0</v>
      </c>
      <c r="IB489">
        <v>0</v>
      </c>
      <c r="IC489">
        <v>0</v>
      </c>
      <c r="ID489">
        <v>0</v>
      </c>
      <c r="IE489">
        <v>0</v>
      </c>
      <c r="IF489">
        <v>0</v>
      </c>
      <c r="IG489">
        <v>0</v>
      </c>
      <c r="IH489">
        <v>0</v>
      </c>
      <c r="II489">
        <v>0</v>
      </c>
      <c r="IJ489">
        <v>0</v>
      </c>
      <c r="IK489">
        <v>0</v>
      </c>
    </row>
    <row r="490" spans="13:245" hidden="1">
      <c r="M490" s="340" t="s">
        <v>632</v>
      </c>
      <c r="N490" t="s">
        <v>1023</v>
      </c>
      <c r="O490">
        <v>2</v>
      </c>
      <c r="P490">
        <v>2</v>
      </c>
      <c r="Q490" s="183" t="str">
        <f t="shared" si="23"/>
        <v>SDH100202</v>
      </c>
      <c r="R490">
        <v>400</v>
      </c>
      <c r="S490">
        <v>903</v>
      </c>
      <c r="T490">
        <v>1416</v>
      </c>
      <c r="U490">
        <v>1940</v>
      </c>
      <c r="V490">
        <v>2476</v>
      </c>
      <c r="W490">
        <v>3022</v>
      </c>
      <c r="X490">
        <v>3580</v>
      </c>
      <c r="Y490">
        <v>4150</v>
      </c>
      <c r="Z490">
        <v>4733</v>
      </c>
      <c r="AA490">
        <v>7104</v>
      </c>
      <c r="AB490">
        <v>7258</v>
      </c>
      <c r="AC490">
        <v>7416</v>
      </c>
      <c r="AD490">
        <v>7579</v>
      </c>
      <c r="AE490">
        <v>7748</v>
      </c>
      <c r="AF490">
        <v>7922</v>
      </c>
      <c r="AG490">
        <v>8102</v>
      </c>
      <c r="AH490">
        <v>8289</v>
      </c>
      <c r="AI490">
        <v>8482</v>
      </c>
      <c r="AJ490">
        <v>8680</v>
      </c>
      <c r="AK490">
        <v>8883</v>
      </c>
      <c r="AL490">
        <v>9092</v>
      </c>
      <c r="AM490">
        <v>9308</v>
      </c>
      <c r="AN490">
        <v>9531</v>
      </c>
      <c r="AO490">
        <v>9762</v>
      </c>
      <c r="AP490">
        <v>0</v>
      </c>
      <c r="AQ490">
        <v>0</v>
      </c>
      <c r="AR490">
        <v>0</v>
      </c>
      <c r="AS490">
        <v>0</v>
      </c>
      <c r="AT490">
        <v>0</v>
      </c>
      <c r="AU490">
        <v>0</v>
      </c>
      <c r="AV490">
        <v>0</v>
      </c>
      <c r="AW490">
        <v>0</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BX490">
        <v>0</v>
      </c>
      <c r="BY490">
        <v>0</v>
      </c>
      <c r="BZ490">
        <v>0</v>
      </c>
      <c r="CA490">
        <v>0</v>
      </c>
      <c r="CB490">
        <v>0</v>
      </c>
      <c r="CC490">
        <v>0</v>
      </c>
      <c r="CD490">
        <v>0</v>
      </c>
      <c r="CE490">
        <v>0</v>
      </c>
      <c r="CF490">
        <v>0</v>
      </c>
      <c r="CG490">
        <v>0</v>
      </c>
      <c r="CH490">
        <v>0</v>
      </c>
      <c r="CI490">
        <v>0</v>
      </c>
      <c r="CJ490">
        <v>0</v>
      </c>
      <c r="CK490">
        <v>0</v>
      </c>
      <c r="CL490">
        <v>0</v>
      </c>
      <c r="CM490">
        <v>0</v>
      </c>
      <c r="CN490">
        <v>0</v>
      </c>
      <c r="CO490">
        <v>0</v>
      </c>
      <c r="CP490">
        <v>0</v>
      </c>
      <c r="CQ490">
        <v>0</v>
      </c>
      <c r="CR490">
        <v>0</v>
      </c>
      <c r="CS490">
        <v>0</v>
      </c>
      <c r="CT490">
        <v>0</v>
      </c>
      <c r="CU490">
        <v>0</v>
      </c>
      <c r="CV490">
        <v>0</v>
      </c>
      <c r="CW490">
        <v>0</v>
      </c>
      <c r="CX490">
        <v>0</v>
      </c>
      <c r="CY490">
        <v>0</v>
      </c>
      <c r="CZ490">
        <v>0</v>
      </c>
      <c r="DA490">
        <v>0</v>
      </c>
      <c r="DB490">
        <v>0</v>
      </c>
      <c r="DC490">
        <v>0</v>
      </c>
      <c r="DD490">
        <v>0</v>
      </c>
      <c r="DE490">
        <v>0</v>
      </c>
      <c r="DF490">
        <v>0</v>
      </c>
      <c r="DG490">
        <v>0</v>
      </c>
      <c r="DH490">
        <v>0</v>
      </c>
      <c r="DI490">
        <v>0</v>
      </c>
      <c r="DJ490">
        <v>0</v>
      </c>
      <c r="DK490">
        <v>0</v>
      </c>
      <c r="DL490">
        <v>0</v>
      </c>
      <c r="DM490">
        <v>0</v>
      </c>
      <c r="DN490">
        <v>0</v>
      </c>
      <c r="DO490">
        <v>0</v>
      </c>
      <c r="DP490">
        <v>0</v>
      </c>
      <c r="DQ490">
        <v>0</v>
      </c>
      <c r="DR490">
        <v>0</v>
      </c>
      <c r="DS490">
        <v>0</v>
      </c>
      <c r="DT490">
        <v>0</v>
      </c>
      <c r="DU490">
        <v>0</v>
      </c>
      <c r="DV490">
        <v>0</v>
      </c>
      <c r="DW490">
        <v>0</v>
      </c>
      <c r="DX490">
        <v>0</v>
      </c>
      <c r="DZ490" s="340" t="s">
        <v>632</v>
      </c>
      <c r="EA490" t="s">
        <v>1023</v>
      </c>
      <c r="EB490">
        <v>2</v>
      </c>
      <c r="EC490">
        <v>2</v>
      </c>
      <c r="ED490" s="183" t="str">
        <f t="shared" si="24"/>
        <v>SDH100202</v>
      </c>
      <c r="EE490">
        <v>710</v>
      </c>
      <c r="EF490">
        <v>1772</v>
      </c>
      <c r="EG490">
        <v>2809</v>
      </c>
      <c r="EH490">
        <v>3824</v>
      </c>
      <c r="EI490">
        <v>4819</v>
      </c>
      <c r="EJ490">
        <v>5792</v>
      </c>
      <c r="EK490">
        <v>6745</v>
      </c>
      <c r="EL490">
        <v>7679</v>
      </c>
      <c r="EM490">
        <v>8598</v>
      </c>
      <c r="EN490">
        <v>0</v>
      </c>
      <c r="EO490">
        <v>0</v>
      </c>
      <c r="EP490">
        <v>0</v>
      </c>
      <c r="EQ490">
        <v>0</v>
      </c>
      <c r="ER490">
        <v>0</v>
      </c>
      <c r="ES490">
        <v>0</v>
      </c>
      <c r="ET490">
        <v>0</v>
      </c>
      <c r="EU490">
        <v>0</v>
      </c>
      <c r="EV490">
        <v>0</v>
      </c>
      <c r="EW490">
        <v>0</v>
      </c>
      <c r="EX490">
        <v>0</v>
      </c>
      <c r="EY490">
        <v>0</v>
      </c>
      <c r="EZ490">
        <v>0</v>
      </c>
      <c r="FA490">
        <v>0</v>
      </c>
      <c r="FB490">
        <v>0</v>
      </c>
      <c r="FC490">
        <v>0</v>
      </c>
      <c r="FD490">
        <v>0</v>
      </c>
      <c r="FE490">
        <v>0</v>
      </c>
      <c r="FF490">
        <v>0</v>
      </c>
      <c r="FG490">
        <v>0</v>
      </c>
      <c r="FH490">
        <v>0</v>
      </c>
      <c r="FI490">
        <v>0</v>
      </c>
      <c r="FJ490">
        <v>0</v>
      </c>
      <c r="FK490">
        <v>0</v>
      </c>
      <c r="FL490">
        <v>0</v>
      </c>
      <c r="FM490">
        <v>0</v>
      </c>
      <c r="FN490">
        <v>0</v>
      </c>
      <c r="FO490">
        <v>0</v>
      </c>
      <c r="FP490">
        <v>0</v>
      </c>
      <c r="FQ490">
        <v>0</v>
      </c>
      <c r="FR490">
        <v>0</v>
      </c>
      <c r="FS490">
        <v>0</v>
      </c>
      <c r="FT490">
        <v>0</v>
      </c>
      <c r="FU490">
        <v>0</v>
      </c>
      <c r="FV490">
        <v>0</v>
      </c>
      <c r="FW490">
        <v>0</v>
      </c>
      <c r="FX490">
        <v>0</v>
      </c>
      <c r="FY490">
        <v>0</v>
      </c>
      <c r="FZ490">
        <v>0</v>
      </c>
      <c r="GA490">
        <v>0</v>
      </c>
      <c r="GB490">
        <v>0</v>
      </c>
      <c r="GC490">
        <v>0</v>
      </c>
      <c r="GD490">
        <v>0</v>
      </c>
      <c r="GE490">
        <v>0</v>
      </c>
      <c r="GF490">
        <v>0</v>
      </c>
      <c r="GG490">
        <v>0</v>
      </c>
      <c r="GH490">
        <v>0</v>
      </c>
      <c r="GI490">
        <v>0</v>
      </c>
      <c r="GJ490">
        <v>0</v>
      </c>
      <c r="GK490">
        <v>0</v>
      </c>
      <c r="GL490">
        <v>0</v>
      </c>
      <c r="GM490">
        <v>0</v>
      </c>
      <c r="GN490">
        <v>0</v>
      </c>
      <c r="GO490">
        <v>0</v>
      </c>
      <c r="GP490">
        <v>0</v>
      </c>
      <c r="GQ490">
        <v>0</v>
      </c>
      <c r="GR490">
        <v>0</v>
      </c>
      <c r="GS490">
        <v>0</v>
      </c>
      <c r="GT490">
        <v>0</v>
      </c>
      <c r="GU490">
        <v>0</v>
      </c>
      <c r="GV490">
        <v>0</v>
      </c>
      <c r="GW490">
        <v>0</v>
      </c>
      <c r="GX490">
        <v>0</v>
      </c>
      <c r="GY490">
        <v>0</v>
      </c>
      <c r="GZ490">
        <v>0</v>
      </c>
      <c r="HA490">
        <v>0</v>
      </c>
      <c r="HB490">
        <v>0</v>
      </c>
      <c r="HC490">
        <v>0</v>
      </c>
      <c r="HD490">
        <v>0</v>
      </c>
      <c r="HE490">
        <v>0</v>
      </c>
      <c r="HF490">
        <v>0</v>
      </c>
      <c r="HG490">
        <v>0</v>
      </c>
      <c r="HH490">
        <v>0</v>
      </c>
      <c r="HI490">
        <v>0</v>
      </c>
      <c r="HJ490">
        <v>0</v>
      </c>
      <c r="HK490">
        <v>0</v>
      </c>
      <c r="HL490">
        <v>0</v>
      </c>
      <c r="HM490">
        <v>0</v>
      </c>
      <c r="HN490">
        <v>0</v>
      </c>
      <c r="HO490">
        <v>0</v>
      </c>
      <c r="HP490">
        <v>0</v>
      </c>
      <c r="HQ490">
        <v>0</v>
      </c>
      <c r="HR490">
        <v>0</v>
      </c>
      <c r="HS490">
        <v>0</v>
      </c>
      <c r="HT490">
        <v>0</v>
      </c>
      <c r="HU490">
        <v>0</v>
      </c>
      <c r="HV490">
        <v>0</v>
      </c>
      <c r="HW490">
        <v>0</v>
      </c>
      <c r="HX490">
        <v>0</v>
      </c>
      <c r="HY490">
        <v>0</v>
      </c>
      <c r="HZ490">
        <v>0</v>
      </c>
      <c r="IA490">
        <v>0</v>
      </c>
      <c r="IB490">
        <v>0</v>
      </c>
      <c r="IC490">
        <v>0</v>
      </c>
      <c r="ID490">
        <v>0</v>
      </c>
      <c r="IE490">
        <v>0</v>
      </c>
      <c r="IF490">
        <v>0</v>
      </c>
      <c r="IG490">
        <v>0</v>
      </c>
      <c r="IH490">
        <v>0</v>
      </c>
      <c r="II490">
        <v>0</v>
      </c>
      <c r="IJ490">
        <v>0</v>
      </c>
      <c r="IK490">
        <v>0</v>
      </c>
    </row>
    <row r="491" spans="13:245" hidden="1">
      <c r="M491" s="340" t="s">
        <v>632</v>
      </c>
      <c r="N491" t="s">
        <v>1023</v>
      </c>
      <c r="O491">
        <v>2</v>
      </c>
      <c r="P491">
        <v>3</v>
      </c>
      <c r="Q491" s="183" t="str">
        <f t="shared" si="23"/>
        <v>SDH100203</v>
      </c>
      <c r="R491">
        <v>398</v>
      </c>
      <c r="S491">
        <v>899</v>
      </c>
      <c r="T491">
        <v>1410</v>
      </c>
      <c r="U491">
        <v>1933</v>
      </c>
      <c r="V491">
        <v>2467</v>
      </c>
      <c r="W491">
        <v>3012</v>
      </c>
      <c r="X491">
        <v>3569</v>
      </c>
      <c r="Y491">
        <v>4138</v>
      </c>
      <c r="Z491">
        <v>4720</v>
      </c>
      <c r="AA491">
        <v>7086</v>
      </c>
      <c r="AB491">
        <v>7240</v>
      </c>
      <c r="AC491">
        <v>7399</v>
      </c>
      <c r="AD491">
        <v>7564</v>
      </c>
      <c r="AE491">
        <v>7734</v>
      </c>
      <c r="AF491">
        <v>7910</v>
      </c>
      <c r="AG491">
        <v>8092</v>
      </c>
      <c r="AH491">
        <v>8280</v>
      </c>
      <c r="AI491">
        <v>8473</v>
      </c>
      <c r="AJ491">
        <v>8671</v>
      </c>
      <c r="AK491">
        <v>8875</v>
      </c>
      <c r="AL491">
        <v>9085</v>
      </c>
      <c r="AM491">
        <v>9303</v>
      </c>
      <c r="AN491">
        <v>9528</v>
      </c>
      <c r="AO491">
        <v>9760</v>
      </c>
      <c r="AP491">
        <v>0</v>
      </c>
      <c r="AQ491">
        <v>0</v>
      </c>
      <c r="AR491">
        <v>0</v>
      </c>
      <c r="AS491">
        <v>0</v>
      </c>
      <c r="AT491">
        <v>0</v>
      </c>
      <c r="AU491">
        <v>0</v>
      </c>
      <c r="AV491">
        <v>0</v>
      </c>
      <c r="AW491">
        <v>0</v>
      </c>
      <c r="AX491">
        <v>0</v>
      </c>
      <c r="AY491">
        <v>0</v>
      </c>
      <c r="AZ491">
        <v>0</v>
      </c>
      <c r="BA491">
        <v>0</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BX491">
        <v>0</v>
      </c>
      <c r="BY491">
        <v>0</v>
      </c>
      <c r="BZ491">
        <v>0</v>
      </c>
      <c r="CA491">
        <v>0</v>
      </c>
      <c r="CB491">
        <v>0</v>
      </c>
      <c r="CC491">
        <v>0</v>
      </c>
      <c r="CD491">
        <v>0</v>
      </c>
      <c r="CE491">
        <v>0</v>
      </c>
      <c r="CF491">
        <v>0</v>
      </c>
      <c r="CG491">
        <v>0</v>
      </c>
      <c r="CH491">
        <v>0</v>
      </c>
      <c r="CI491">
        <v>0</v>
      </c>
      <c r="CJ491">
        <v>0</v>
      </c>
      <c r="CK491">
        <v>0</v>
      </c>
      <c r="CL491">
        <v>0</v>
      </c>
      <c r="CM491">
        <v>0</v>
      </c>
      <c r="CN491">
        <v>0</v>
      </c>
      <c r="CO491">
        <v>0</v>
      </c>
      <c r="CP491">
        <v>0</v>
      </c>
      <c r="CQ491">
        <v>0</v>
      </c>
      <c r="CR491">
        <v>0</v>
      </c>
      <c r="CS491">
        <v>0</v>
      </c>
      <c r="CT491">
        <v>0</v>
      </c>
      <c r="CU491">
        <v>0</v>
      </c>
      <c r="CV491">
        <v>0</v>
      </c>
      <c r="CW491">
        <v>0</v>
      </c>
      <c r="CX491">
        <v>0</v>
      </c>
      <c r="CY491">
        <v>0</v>
      </c>
      <c r="CZ491">
        <v>0</v>
      </c>
      <c r="DA491">
        <v>0</v>
      </c>
      <c r="DB491">
        <v>0</v>
      </c>
      <c r="DC491">
        <v>0</v>
      </c>
      <c r="DD491">
        <v>0</v>
      </c>
      <c r="DE491">
        <v>0</v>
      </c>
      <c r="DF491">
        <v>0</v>
      </c>
      <c r="DG491">
        <v>0</v>
      </c>
      <c r="DH491">
        <v>0</v>
      </c>
      <c r="DI491">
        <v>0</v>
      </c>
      <c r="DJ491">
        <v>0</v>
      </c>
      <c r="DK491">
        <v>0</v>
      </c>
      <c r="DL491">
        <v>0</v>
      </c>
      <c r="DM491">
        <v>0</v>
      </c>
      <c r="DN491">
        <v>0</v>
      </c>
      <c r="DO491">
        <v>0</v>
      </c>
      <c r="DP491">
        <v>0</v>
      </c>
      <c r="DQ491">
        <v>0</v>
      </c>
      <c r="DR491">
        <v>0</v>
      </c>
      <c r="DS491">
        <v>0</v>
      </c>
      <c r="DT491">
        <v>0</v>
      </c>
      <c r="DU491">
        <v>0</v>
      </c>
      <c r="DV491">
        <v>0</v>
      </c>
      <c r="DW491">
        <v>0</v>
      </c>
      <c r="DX491">
        <v>0</v>
      </c>
      <c r="DZ491" s="340" t="s">
        <v>632</v>
      </c>
      <c r="EA491" t="s">
        <v>1023</v>
      </c>
      <c r="EB491">
        <v>2</v>
      </c>
      <c r="EC491">
        <v>3</v>
      </c>
      <c r="ED491" s="183" t="str">
        <f t="shared" si="24"/>
        <v>SDH100203</v>
      </c>
      <c r="EE491">
        <v>705</v>
      </c>
      <c r="EF491">
        <v>1762</v>
      </c>
      <c r="EG491">
        <v>2796</v>
      </c>
      <c r="EH491">
        <v>3808</v>
      </c>
      <c r="EI491">
        <v>4799</v>
      </c>
      <c r="EJ491">
        <v>5770</v>
      </c>
      <c r="EK491">
        <v>6721</v>
      </c>
      <c r="EL491">
        <v>7652</v>
      </c>
      <c r="EM491">
        <v>8568</v>
      </c>
      <c r="EN491">
        <v>0</v>
      </c>
      <c r="EO491">
        <v>0</v>
      </c>
      <c r="EP491">
        <v>0</v>
      </c>
      <c r="EQ491">
        <v>0</v>
      </c>
      <c r="ER491">
        <v>0</v>
      </c>
      <c r="ES491">
        <v>0</v>
      </c>
      <c r="ET491">
        <v>0</v>
      </c>
      <c r="EU491">
        <v>0</v>
      </c>
      <c r="EV491">
        <v>0</v>
      </c>
      <c r="EW491">
        <v>0</v>
      </c>
      <c r="EX491">
        <v>0</v>
      </c>
      <c r="EY491">
        <v>0</v>
      </c>
      <c r="EZ491">
        <v>0</v>
      </c>
      <c r="FA491">
        <v>0</v>
      </c>
      <c r="FB491">
        <v>0</v>
      </c>
      <c r="FC491">
        <v>0</v>
      </c>
      <c r="FD491">
        <v>0</v>
      </c>
      <c r="FE491">
        <v>0</v>
      </c>
      <c r="FF491">
        <v>0</v>
      </c>
      <c r="FG491">
        <v>0</v>
      </c>
      <c r="FH491">
        <v>0</v>
      </c>
      <c r="FI491">
        <v>0</v>
      </c>
      <c r="FJ491">
        <v>0</v>
      </c>
      <c r="FK491">
        <v>0</v>
      </c>
      <c r="FL491">
        <v>0</v>
      </c>
      <c r="FM491">
        <v>0</v>
      </c>
      <c r="FN491">
        <v>0</v>
      </c>
      <c r="FO491">
        <v>0</v>
      </c>
      <c r="FP491">
        <v>0</v>
      </c>
      <c r="FQ491">
        <v>0</v>
      </c>
      <c r="FR491">
        <v>0</v>
      </c>
      <c r="FS491">
        <v>0</v>
      </c>
      <c r="FT491">
        <v>0</v>
      </c>
      <c r="FU491">
        <v>0</v>
      </c>
      <c r="FV491">
        <v>0</v>
      </c>
      <c r="FW491">
        <v>0</v>
      </c>
      <c r="FX491">
        <v>0</v>
      </c>
      <c r="FY491">
        <v>0</v>
      </c>
      <c r="FZ491">
        <v>0</v>
      </c>
      <c r="GA491">
        <v>0</v>
      </c>
      <c r="GB491">
        <v>0</v>
      </c>
      <c r="GC491">
        <v>0</v>
      </c>
      <c r="GD491">
        <v>0</v>
      </c>
      <c r="GE491">
        <v>0</v>
      </c>
      <c r="GF491">
        <v>0</v>
      </c>
      <c r="GG491">
        <v>0</v>
      </c>
      <c r="GH491">
        <v>0</v>
      </c>
      <c r="GI491">
        <v>0</v>
      </c>
      <c r="GJ491">
        <v>0</v>
      </c>
      <c r="GK491">
        <v>0</v>
      </c>
      <c r="GL491">
        <v>0</v>
      </c>
      <c r="GM491">
        <v>0</v>
      </c>
      <c r="GN491">
        <v>0</v>
      </c>
      <c r="GO491">
        <v>0</v>
      </c>
      <c r="GP491">
        <v>0</v>
      </c>
      <c r="GQ491">
        <v>0</v>
      </c>
      <c r="GR491">
        <v>0</v>
      </c>
      <c r="GS491">
        <v>0</v>
      </c>
      <c r="GT491">
        <v>0</v>
      </c>
      <c r="GU491">
        <v>0</v>
      </c>
      <c r="GV491">
        <v>0</v>
      </c>
      <c r="GW491">
        <v>0</v>
      </c>
      <c r="GX491">
        <v>0</v>
      </c>
      <c r="GY491">
        <v>0</v>
      </c>
      <c r="GZ491">
        <v>0</v>
      </c>
      <c r="HA491">
        <v>0</v>
      </c>
      <c r="HB491">
        <v>0</v>
      </c>
      <c r="HC491">
        <v>0</v>
      </c>
      <c r="HD491">
        <v>0</v>
      </c>
      <c r="HE491">
        <v>0</v>
      </c>
      <c r="HF491">
        <v>0</v>
      </c>
      <c r="HG491">
        <v>0</v>
      </c>
      <c r="HH491">
        <v>0</v>
      </c>
      <c r="HI491">
        <v>0</v>
      </c>
      <c r="HJ491">
        <v>0</v>
      </c>
      <c r="HK491">
        <v>0</v>
      </c>
      <c r="HL491">
        <v>0</v>
      </c>
      <c r="HM491">
        <v>0</v>
      </c>
      <c r="HN491">
        <v>0</v>
      </c>
      <c r="HO491">
        <v>0</v>
      </c>
      <c r="HP491">
        <v>0</v>
      </c>
      <c r="HQ491">
        <v>0</v>
      </c>
      <c r="HR491">
        <v>0</v>
      </c>
      <c r="HS491">
        <v>0</v>
      </c>
      <c r="HT491">
        <v>0</v>
      </c>
      <c r="HU491">
        <v>0</v>
      </c>
      <c r="HV491">
        <v>0</v>
      </c>
      <c r="HW491">
        <v>0</v>
      </c>
      <c r="HX491">
        <v>0</v>
      </c>
      <c r="HY491">
        <v>0</v>
      </c>
      <c r="HZ491">
        <v>0</v>
      </c>
      <c r="IA491">
        <v>0</v>
      </c>
      <c r="IB491">
        <v>0</v>
      </c>
      <c r="IC491">
        <v>0</v>
      </c>
      <c r="ID491">
        <v>0</v>
      </c>
      <c r="IE491">
        <v>0</v>
      </c>
      <c r="IF491">
        <v>0</v>
      </c>
      <c r="IG491">
        <v>0</v>
      </c>
      <c r="IH491">
        <v>0</v>
      </c>
      <c r="II491">
        <v>0</v>
      </c>
      <c r="IJ491">
        <v>0</v>
      </c>
      <c r="IK491">
        <v>0</v>
      </c>
    </row>
    <row r="492" spans="13:245" hidden="1">
      <c r="M492" s="340" t="s">
        <v>632</v>
      </c>
      <c r="N492" t="s">
        <v>1023</v>
      </c>
      <c r="O492">
        <v>2</v>
      </c>
      <c r="P492">
        <v>4</v>
      </c>
      <c r="Q492" s="183" t="str">
        <f t="shared" si="23"/>
        <v>SDH100204</v>
      </c>
      <c r="R492">
        <v>394</v>
      </c>
      <c r="S492">
        <v>894</v>
      </c>
      <c r="T492">
        <v>1404</v>
      </c>
      <c r="U492">
        <v>1925</v>
      </c>
      <c r="V492">
        <v>2458</v>
      </c>
      <c r="W492">
        <v>3002</v>
      </c>
      <c r="X492">
        <v>3557</v>
      </c>
      <c r="Y492">
        <v>4125</v>
      </c>
      <c r="Z492">
        <v>4706</v>
      </c>
      <c r="AA492">
        <v>7066</v>
      </c>
      <c r="AB492">
        <v>7221</v>
      </c>
      <c r="AC492">
        <v>7382</v>
      </c>
      <c r="AD492">
        <v>7548</v>
      </c>
      <c r="AE492">
        <v>7719</v>
      </c>
      <c r="AF492">
        <v>7896</v>
      </c>
      <c r="AG492">
        <v>8080</v>
      </c>
      <c r="AH492">
        <v>8268</v>
      </c>
      <c r="AI492">
        <v>8461</v>
      </c>
      <c r="AJ492">
        <v>8660</v>
      </c>
      <c r="AK492">
        <v>8865</v>
      </c>
      <c r="AL492">
        <v>9077</v>
      </c>
      <c r="AM492">
        <v>9296</v>
      </c>
      <c r="AN492">
        <v>9522</v>
      </c>
      <c r="AO492">
        <v>9756</v>
      </c>
      <c r="AP492">
        <v>0</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BX492">
        <v>0</v>
      </c>
      <c r="BY492">
        <v>0</v>
      </c>
      <c r="BZ492">
        <v>0</v>
      </c>
      <c r="CA492">
        <v>0</v>
      </c>
      <c r="CB492">
        <v>0</v>
      </c>
      <c r="CC492">
        <v>0</v>
      </c>
      <c r="CD492">
        <v>0</v>
      </c>
      <c r="CE492">
        <v>0</v>
      </c>
      <c r="CF492">
        <v>0</v>
      </c>
      <c r="CG492">
        <v>0</v>
      </c>
      <c r="CH492">
        <v>0</v>
      </c>
      <c r="CI492">
        <v>0</v>
      </c>
      <c r="CJ492">
        <v>0</v>
      </c>
      <c r="CK492">
        <v>0</v>
      </c>
      <c r="CL492">
        <v>0</v>
      </c>
      <c r="CM492">
        <v>0</v>
      </c>
      <c r="CN492">
        <v>0</v>
      </c>
      <c r="CO492">
        <v>0</v>
      </c>
      <c r="CP492">
        <v>0</v>
      </c>
      <c r="CQ492">
        <v>0</v>
      </c>
      <c r="CR492">
        <v>0</v>
      </c>
      <c r="CS492">
        <v>0</v>
      </c>
      <c r="CT492">
        <v>0</v>
      </c>
      <c r="CU492">
        <v>0</v>
      </c>
      <c r="CV492">
        <v>0</v>
      </c>
      <c r="CW492">
        <v>0</v>
      </c>
      <c r="CX492">
        <v>0</v>
      </c>
      <c r="CY492">
        <v>0</v>
      </c>
      <c r="CZ492">
        <v>0</v>
      </c>
      <c r="DA492">
        <v>0</v>
      </c>
      <c r="DB492">
        <v>0</v>
      </c>
      <c r="DC492">
        <v>0</v>
      </c>
      <c r="DD492">
        <v>0</v>
      </c>
      <c r="DE492">
        <v>0</v>
      </c>
      <c r="DF492">
        <v>0</v>
      </c>
      <c r="DG492">
        <v>0</v>
      </c>
      <c r="DH492">
        <v>0</v>
      </c>
      <c r="DI492">
        <v>0</v>
      </c>
      <c r="DJ492">
        <v>0</v>
      </c>
      <c r="DK492">
        <v>0</v>
      </c>
      <c r="DL492">
        <v>0</v>
      </c>
      <c r="DM492">
        <v>0</v>
      </c>
      <c r="DN492">
        <v>0</v>
      </c>
      <c r="DO492">
        <v>0</v>
      </c>
      <c r="DP492">
        <v>0</v>
      </c>
      <c r="DQ492">
        <v>0</v>
      </c>
      <c r="DR492">
        <v>0</v>
      </c>
      <c r="DS492">
        <v>0</v>
      </c>
      <c r="DT492">
        <v>0</v>
      </c>
      <c r="DU492">
        <v>0</v>
      </c>
      <c r="DV492">
        <v>0</v>
      </c>
      <c r="DW492">
        <v>0</v>
      </c>
      <c r="DX492">
        <v>0</v>
      </c>
      <c r="DZ492" s="340" t="s">
        <v>632</v>
      </c>
      <c r="EA492" t="s">
        <v>1023</v>
      </c>
      <c r="EB492">
        <v>2</v>
      </c>
      <c r="EC492">
        <v>4</v>
      </c>
      <c r="ED492" s="183" t="str">
        <f t="shared" si="24"/>
        <v>SDH100204</v>
      </c>
      <c r="EE492">
        <v>697</v>
      </c>
      <c r="EF492">
        <v>1753</v>
      </c>
      <c r="EG492">
        <v>2783</v>
      </c>
      <c r="EH492">
        <v>3791</v>
      </c>
      <c r="EI492">
        <v>4779</v>
      </c>
      <c r="EJ492">
        <v>5745</v>
      </c>
      <c r="EK492">
        <v>6694</v>
      </c>
      <c r="EL492">
        <v>7624</v>
      </c>
      <c r="EM492">
        <v>8537</v>
      </c>
      <c r="EN492">
        <v>0</v>
      </c>
      <c r="EO492">
        <v>0</v>
      </c>
      <c r="EP492">
        <v>0</v>
      </c>
      <c r="EQ492">
        <v>0</v>
      </c>
      <c r="ER492">
        <v>0</v>
      </c>
      <c r="ES492">
        <v>0</v>
      </c>
      <c r="ET492">
        <v>0</v>
      </c>
      <c r="EU492">
        <v>0</v>
      </c>
      <c r="EV492">
        <v>0</v>
      </c>
      <c r="EW492">
        <v>0</v>
      </c>
      <c r="EX492">
        <v>0</v>
      </c>
      <c r="EY492">
        <v>0</v>
      </c>
      <c r="EZ492">
        <v>0</v>
      </c>
      <c r="FA492">
        <v>0</v>
      </c>
      <c r="FB492">
        <v>0</v>
      </c>
      <c r="FC492">
        <v>0</v>
      </c>
      <c r="FD492">
        <v>0</v>
      </c>
      <c r="FE492">
        <v>0</v>
      </c>
      <c r="FF492">
        <v>0</v>
      </c>
      <c r="FG492">
        <v>0</v>
      </c>
      <c r="FH492">
        <v>0</v>
      </c>
      <c r="FI492">
        <v>0</v>
      </c>
      <c r="FJ492">
        <v>0</v>
      </c>
      <c r="FK492">
        <v>0</v>
      </c>
      <c r="FL492">
        <v>0</v>
      </c>
      <c r="FM492">
        <v>0</v>
      </c>
      <c r="FN492">
        <v>0</v>
      </c>
      <c r="FO492">
        <v>0</v>
      </c>
      <c r="FP492">
        <v>0</v>
      </c>
      <c r="FQ492">
        <v>0</v>
      </c>
      <c r="FR492">
        <v>0</v>
      </c>
      <c r="FS492">
        <v>0</v>
      </c>
      <c r="FT492">
        <v>0</v>
      </c>
      <c r="FU492">
        <v>0</v>
      </c>
      <c r="FV492">
        <v>0</v>
      </c>
      <c r="FW492">
        <v>0</v>
      </c>
      <c r="FX492">
        <v>0</v>
      </c>
      <c r="FY492">
        <v>0</v>
      </c>
      <c r="FZ492">
        <v>0</v>
      </c>
      <c r="GA492">
        <v>0</v>
      </c>
      <c r="GB492">
        <v>0</v>
      </c>
      <c r="GC492">
        <v>0</v>
      </c>
      <c r="GD492">
        <v>0</v>
      </c>
      <c r="GE492">
        <v>0</v>
      </c>
      <c r="GF492">
        <v>0</v>
      </c>
      <c r="GG492">
        <v>0</v>
      </c>
      <c r="GH492">
        <v>0</v>
      </c>
      <c r="GI492">
        <v>0</v>
      </c>
      <c r="GJ492">
        <v>0</v>
      </c>
      <c r="GK492">
        <v>0</v>
      </c>
      <c r="GL492">
        <v>0</v>
      </c>
      <c r="GM492">
        <v>0</v>
      </c>
      <c r="GN492">
        <v>0</v>
      </c>
      <c r="GO492">
        <v>0</v>
      </c>
      <c r="GP492">
        <v>0</v>
      </c>
      <c r="GQ492">
        <v>0</v>
      </c>
      <c r="GR492">
        <v>0</v>
      </c>
      <c r="GS492">
        <v>0</v>
      </c>
      <c r="GT492">
        <v>0</v>
      </c>
      <c r="GU492">
        <v>0</v>
      </c>
      <c r="GV492">
        <v>0</v>
      </c>
      <c r="GW492">
        <v>0</v>
      </c>
      <c r="GX492">
        <v>0</v>
      </c>
      <c r="GY492">
        <v>0</v>
      </c>
      <c r="GZ492">
        <v>0</v>
      </c>
      <c r="HA492">
        <v>0</v>
      </c>
      <c r="HB492">
        <v>0</v>
      </c>
      <c r="HC492">
        <v>0</v>
      </c>
      <c r="HD492">
        <v>0</v>
      </c>
      <c r="HE492">
        <v>0</v>
      </c>
      <c r="HF492">
        <v>0</v>
      </c>
      <c r="HG492">
        <v>0</v>
      </c>
      <c r="HH492">
        <v>0</v>
      </c>
      <c r="HI492">
        <v>0</v>
      </c>
      <c r="HJ492">
        <v>0</v>
      </c>
      <c r="HK492">
        <v>0</v>
      </c>
      <c r="HL492">
        <v>0</v>
      </c>
      <c r="HM492">
        <v>0</v>
      </c>
      <c r="HN492">
        <v>0</v>
      </c>
      <c r="HO492">
        <v>0</v>
      </c>
      <c r="HP492">
        <v>0</v>
      </c>
      <c r="HQ492">
        <v>0</v>
      </c>
      <c r="HR492">
        <v>0</v>
      </c>
      <c r="HS492">
        <v>0</v>
      </c>
      <c r="HT492">
        <v>0</v>
      </c>
      <c r="HU492">
        <v>0</v>
      </c>
      <c r="HV492">
        <v>0</v>
      </c>
      <c r="HW492">
        <v>0</v>
      </c>
      <c r="HX492">
        <v>0</v>
      </c>
      <c r="HY492">
        <v>0</v>
      </c>
      <c r="HZ492">
        <v>0</v>
      </c>
      <c r="IA492">
        <v>0</v>
      </c>
      <c r="IB492">
        <v>0</v>
      </c>
      <c r="IC492">
        <v>0</v>
      </c>
      <c r="ID492">
        <v>0</v>
      </c>
      <c r="IE492">
        <v>0</v>
      </c>
      <c r="IF492">
        <v>0</v>
      </c>
      <c r="IG492">
        <v>0</v>
      </c>
      <c r="IH492">
        <v>0</v>
      </c>
      <c r="II492">
        <v>0</v>
      </c>
      <c r="IJ492">
        <v>0</v>
      </c>
      <c r="IK492">
        <v>0</v>
      </c>
    </row>
    <row r="493" spans="13:245" hidden="1">
      <c r="M493" s="340" t="s">
        <v>632</v>
      </c>
      <c r="N493" t="s">
        <v>1023</v>
      </c>
      <c r="O493">
        <v>2</v>
      </c>
      <c r="P493">
        <v>5</v>
      </c>
      <c r="Q493" s="183" t="str">
        <f t="shared" si="23"/>
        <v>SDH100205</v>
      </c>
      <c r="R493">
        <v>391</v>
      </c>
      <c r="S493">
        <v>889</v>
      </c>
      <c r="T493">
        <v>1397</v>
      </c>
      <c r="U493">
        <v>1917</v>
      </c>
      <c r="V493">
        <v>2447</v>
      </c>
      <c r="W493">
        <v>2990</v>
      </c>
      <c r="X493">
        <v>3545</v>
      </c>
      <c r="Y493">
        <v>4111</v>
      </c>
      <c r="Z493">
        <v>4690</v>
      </c>
      <c r="AA493">
        <v>7044</v>
      </c>
      <c r="AB493">
        <v>7201</v>
      </c>
      <c r="AC493">
        <v>7363</v>
      </c>
      <c r="AD493">
        <v>7529</v>
      </c>
      <c r="AE493">
        <v>7702</v>
      </c>
      <c r="AF493">
        <v>7882</v>
      </c>
      <c r="AG493">
        <v>8065</v>
      </c>
      <c r="AH493">
        <v>8253</v>
      </c>
      <c r="AI493">
        <v>8447</v>
      </c>
      <c r="AJ493">
        <v>8646</v>
      </c>
      <c r="AK493">
        <v>8852</v>
      </c>
      <c r="AL493">
        <v>9066</v>
      </c>
      <c r="AM493">
        <v>9286</v>
      </c>
      <c r="AN493">
        <v>9513</v>
      </c>
      <c r="AO493">
        <v>9751</v>
      </c>
      <c r="AP493">
        <v>0</v>
      </c>
      <c r="AQ493">
        <v>0</v>
      </c>
      <c r="AR493">
        <v>0</v>
      </c>
      <c r="AS493">
        <v>0</v>
      </c>
      <c r="AT493">
        <v>0</v>
      </c>
      <c r="AU493">
        <v>0</v>
      </c>
      <c r="AV493">
        <v>0</v>
      </c>
      <c r="AW493">
        <v>0</v>
      </c>
      <c r="AX493">
        <v>0</v>
      </c>
      <c r="AY493">
        <v>0</v>
      </c>
      <c r="AZ493">
        <v>0</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0</v>
      </c>
      <c r="BX493">
        <v>0</v>
      </c>
      <c r="BY493">
        <v>0</v>
      </c>
      <c r="BZ493">
        <v>0</v>
      </c>
      <c r="CA493">
        <v>0</v>
      </c>
      <c r="CB493">
        <v>0</v>
      </c>
      <c r="CC493">
        <v>0</v>
      </c>
      <c r="CD493">
        <v>0</v>
      </c>
      <c r="CE493">
        <v>0</v>
      </c>
      <c r="CF493">
        <v>0</v>
      </c>
      <c r="CG493">
        <v>0</v>
      </c>
      <c r="CH493">
        <v>0</v>
      </c>
      <c r="CI493">
        <v>0</v>
      </c>
      <c r="CJ493">
        <v>0</v>
      </c>
      <c r="CK493">
        <v>0</v>
      </c>
      <c r="CL493">
        <v>0</v>
      </c>
      <c r="CM493">
        <v>0</v>
      </c>
      <c r="CN493">
        <v>0</v>
      </c>
      <c r="CO493">
        <v>0</v>
      </c>
      <c r="CP493">
        <v>0</v>
      </c>
      <c r="CQ493">
        <v>0</v>
      </c>
      <c r="CR493">
        <v>0</v>
      </c>
      <c r="CS493">
        <v>0</v>
      </c>
      <c r="CT493">
        <v>0</v>
      </c>
      <c r="CU493">
        <v>0</v>
      </c>
      <c r="CV493">
        <v>0</v>
      </c>
      <c r="CW493">
        <v>0</v>
      </c>
      <c r="CX493">
        <v>0</v>
      </c>
      <c r="CY493">
        <v>0</v>
      </c>
      <c r="CZ493">
        <v>0</v>
      </c>
      <c r="DA493">
        <v>0</v>
      </c>
      <c r="DB493">
        <v>0</v>
      </c>
      <c r="DC493">
        <v>0</v>
      </c>
      <c r="DD493">
        <v>0</v>
      </c>
      <c r="DE493">
        <v>0</v>
      </c>
      <c r="DF493">
        <v>0</v>
      </c>
      <c r="DG493">
        <v>0</v>
      </c>
      <c r="DH493">
        <v>0</v>
      </c>
      <c r="DI493">
        <v>0</v>
      </c>
      <c r="DJ493">
        <v>0</v>
      </c>
      <c r="DK493">
        <v>0</v>
      </c>
      <c r="DL493">
        <v>0</v>
      </c>
      <c r="DM493">
        <v>0</v>
      </c>
      <c r="DN493">
        <v>0</v>
      </c>
      <c r="DO493">
        <v>0</v>
      </c>
      <c r="DP493">
        <v>0</v>
      </c>
      <c r="DQ493">
        <v>0</v>
      </c>
      <c r="DR493">
        <v>0</v>
      </c>
      <c r="DS493">
        <v>0</v>
      </c>
      <c r="DT493">
        <v>0</v>
      </c>
      <c r="DU493">
        <v>0</v>
      </c>
      <c r="DV493">
        <v>0</v>
      </c>
      <c r="DW493">
        <v>0</v>
      </c>
      <c r="DX493">
        <v>0</v>
      </c>
      <c r="DZ493" s="340" t="s">
        <v>632</v>
      </c>
      <c r="EA493" t="s">
        <v>1023</v>
      </c>
      <c r="EB493">
        <v>2</v>
      </c>
      <c r="EC493">
        <v>5</v>
      </c>
      <c r="ED493" s="183" t="str">
        <f t="shared" si="24"/>
        <v>SDH100205</v>
      </c>
      <c r="EE493">
        <v>691</v>
      </c>
      <c r="EF493">
        <v>1741</v>
      </c>
      <c r="EG493">
        <v>2768</v>
      </c>
      <c r="EH493">
        <v>3772</v>
      </c>
      <c r="EI493">
        <v>4756</v>
      </c>
      <c r="EJ493">
        <v>5719</v>
      </c>
      <c r="EK493">
        <v>6665</v>
      </c>
      <c r="EL493">
        <v>7592</v>
      </c>
      <c r="EM493">
        <v>8502</v>
      </c>
      <c r="EN493">
        <v>0</v>
      </c>
      <c r="EO493">
        <v>0</v>
      </c>
      <c r="EP493">
        <v>0</v>
      </c>
      <c r="EQ493">
        <v>0</v>
      </c>
      <c r="ER493">
        <v>0</v>
      </c>
      <c r="ES493">
        <v>0</v>
      </c>
      <c r="ET493">
        <v>0</v>
      </c>
      <c r="EU493">
        <v>0</v>
      </c>
      <c r="EV493">
        <v>0</v>
      </c>
      <c r="EW493">
        <v>0</v>
      </c>
      <c r="EX493">
        <v>0</v>
      </c>
      <c r="EY493">
        <v>0</v>
      </c>
      <c r="EZ493">
        <v>0</v>
      </c>
      <c r="FA493">
        <v>0</v>
      </c>
      <c r="FB493">
        <v>0</v>
      </c>
      <c r="FC493">
        <v>0</v>
      </c>
      <c r="FD493">
        <v>0</v>
      </c>
      <c r="FE493">
        <v>0</v>
      </c>
      <c r="FF493">
        <v>0</v>
      </c>
      <c r="FG493">
        <v>0</v>
      </c>
      <c r="FH493">
        <v>0</v>
      </c>
      <c r="FI493">
        <v>0</v>
      </c>
      <c r="FJ493">
        <v>0</v>
      </c>
      <c r="FK493">
        <v>0</v>
      </c>
      <c r="FL493">
        <v>0</v>
      </c>
      <c r="FM493">
        <v>0</v>
      </c>
      <c r="FN493">
        <v>0</v>
      </c>
      <c r="FO493">
        <v>0</v>
      </c>
      <c r="FP493">
        <v>0</v>
      </c>
      <c r="FQ493">
        <v>0</v>
      </c>
      <c r="FR493">
        <v>0</v>
      </c>
      <c r="FS493">
        <v>0</v>
      </c>
      <c r="FT493">
        <v>0</v>
      </c>
      <c r="FU493">
        <v>0</v>
      </c>
      <c r="FV493">
        <v>0</v>
      </c>
      <c r="FW493">
        <v>0</v>
      </c>
      <c r="FX493">
        <v>0</v>
      </c>
      <c r="FY493">
        <v>0</v>
      </c>
      <c r="FZ493">
        <v>0</v>
      </c>
      <c r="GA493">
        <v>0</v>
      </c>
      <c r="GB493">
        <v>0</v>
      </c>
      <c r="GC493">
        <v>0</v>
      </c>
      <c r="GD493">
        <v>0</v>
      </c>
      <c r="GE493">
        <v>0</v>
      </c>
      <c r="GF493">
        <v>0</v>
      </c>
      <c r="GG493">
        <v>0</v>
      </c>
      <c r="GH493">
        <v>0</v>
      </c>
      <c r="GI493">
        <v>0</v>
      </c>
      <c r="GJ493">
        <v>0</v>
      </c>
      <c r="GK493">
        <v>0</v>
      </c>
      <c r="GL493">
        <v>0</v>
      </c>
      <c r="GM493">
        <v>0</v>
      </c>
      <c r="GN493">
        <v>0</v>
      </c>
      <c r="GO493">
        <v>0</v>
      </c>
      <c r="GP493">
        <v>0</v>
      </c>
      <c r="GQ493">
        <v>0</v>
      </c>
      <c r="GR493">
        <v>0</v>
      </c>
      <c r="GS493">
        <v>0</v>
      </c>
      <c r="GT493">
        <v>0</v>
      </c>
      <c r="GU493">
        <v>0</v>
      </c>
      <c r="GV493">
        <v>0</v>
      </c>
      <c r="GW493">
        <v>0</v>
      </c>
      <c r="GX493">
        <v>0</v>
      </c>
      <c r="GY493">
        <v>0</v>
      </c>
      <c r="GZ493">
        <v>0</v>
      </c>
      <c r="HA493">
        <v>0</v>
      </c>
      <c r="HB493">
        <v>0</v>
      </c>
      <c r="HC493">
        <v>0</v>
      </c>
      <c r="HD493">
        <v>0</v>
      </c>
      <c r="HE493">
        <v>0</v>
      </c>
      <c r="HF493">
        <v>0</v>
      </c>
      <c r="HG493">
        <v>0</v>
      </c>
      <c r="HH493">
        <v>0</v>
      </c>
      <c r="HI493">
        <v>0</v>
      </c>
      <c r="HJ493">
        <v>0</v>
      </c>
      <c r="HK493">
        <v>0</v>
      </c>
      <c r="HL493">
        <v>0</v>
      </c>
      <c r="HM493">
        <v>0</v>
      </c>
      <c r="HN493">
        <v>0</v>
      </c>
      <c r="HO493">
        <v>0</v>
      </c>
      <c r="HP493">
        <v>0</v>
      </c>
      <c r="HQ493">
        <v>0</v>
      </c>
      <c r="HR493">
        <v>0</v>
      </c>
      <c r="HS493">
        <v>0</v>
      </c>
      <c r="HT493">
        <v>0</v>
      </c>
      <c r="HU493">
        <v>0</v>
      </c>
      <c r="HV493">
        <v>0</v>
      </c>
      <c r="HW493">
        <v>0</v>
      </c>
      <c r="HX493">
        <v>0</v>
      </c>
      <c r="HY493">
        <v>0</v>
      </c>
      <c r="HZ493">
        <v>0</v>
      </c>
      <c r="IA493">
        <v>0</v>
      </c>
      <c r="IB493">
        <v>0</v>
      </c>
      <c r="IC493">
        <v>0</v>
      </c>
      <c r="ID493">
        <v>0</v>
      </c>
      <c r="IE493">
        <v>0</v>
      </c>
      <c r="IF493">
        <v>0</v>
      </c>
      <c r="IG493">
        <v>0</v>
      </c>
      <c r="IH493">
        <v>0</v>
      </c>
      <c r="II493">
        <v>0</v>
      </c>
      <c r="IJ493">
        <v>0</v>
      </c>
      <c r="IK493">
        <v>0</v>
      </c>
    </row>
    <row r="494" spans="13:245" hidden="1">
      <c r="M494" s="340" t="s">
        <v>632</v>
      </c>
      <c r="N494" t="s">
        <v>1023</v>
      </c>
      <c r="O494">
        <v>2</v>
      </c>
      <c r="P494">
        <v>6</v>
      </c>
      <c r="Q494" s="183" t="str">
        <f t="shared" si="23"/>
        <v>SDH100206</v>
      </c>
      <c r="R494">
        <v>387</v>
      </c>
      <c r="S494">
        <v>884</v>
      </c>
      <c r="T494">
        <v>1390</v>
      </c>
      <c r="U494">
        <v>1908</v>
      </c>
      <c r="V494">
        <v>2437</v>
      </c>
      <c r="W494">
        <v>2978</v>
      </c>
      <c r="X494">
        <v>3530</v>
      </c>
      <c r="Y494">
        <v>4096</v>
      </c>
      <c r="Z494">
        <v>4674</v>
      </c>
      <c r="AA494">
        <v>7022</v>
      </c>
      <c r="AB494">
        <v>7180</v>
      </c>
      <c r="AC494">
        <v>7342</v>
      </c>
      <c r="AD494">
        <v>7511</v>
      </c>
      <c r="AE494">
        <v>7686</v>
      </c>
      <c r="AF494">
        <v>7864</v>
      </c>
      <c r="AG494">
        <v>8047</v>
      </c>
      <c r="AH494">
        <v>8236</v>
      </c>
      <c r="AI494">
        <v>8430</v>
      </c>
      <c r="AJ494">
        <v>8631</v>
      </c>
      <c r="AK494">
        <v>8839</v>
      </c>
      <c r="AL494">
        <v>9053</v>
      </c>
      <c r="AM494">
        <v>9274</v>
      </c>
      <c r="AN494">
        <v>9505</v>
      </c>
      <c r="AO494">
        <v>9747</v>
      </c>
      <c r="AP494">
        <v>0</v>
      </c>
      <c r="AQ494">
        <v>0</v>
      </c>
      <c r="AR494">
        <v>0</v>
      </c>
      <c r="AS494">
        <v>0</v>
      </c>
      <c r="AT494">
        <v>0</v>
      </c>
      <c r="AU494">
        <v>0</v>
      </c>
      <c r="AV494">
        <v>0</v>
      </c>
      <c r="AW494">
        <v>0</v>
      </c>
      <c r="AX494">
        <v>0</v>
      </c>
      <c r="AY494">
        <v>0</v>
      </c>
      <c r="AZ494">
        <v>0</v>
      </c>
      <c r="BA494">
        <v>0</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c r="BV494">
        <v>0</v>
      </c>
      <c r="BW494">
        <v>0</v>
      </c>
      <c r="BX494">
        <v>0</v>
      </c>
      <c r="BY494">
        <v>0</v>
      </c>
      <c r="BZ494">
        <v>0</v>
      </c>
      <c r="CA494">
        <v>0</v>
      </c>
      <c r="CB494">
        <v>0</v>
      </c>
      <c r="CC494">
        <v>0</v>
      </c>
      <c r="CD494">
        <v>0</v>
      </c>
      <c r="CE494">
        <v>0</v>
      </c>
      <c r="CF494">
        <v>0</v>
      </c>
      <c r="CG494">
        <v>0</v>
      </c>
      <c r="CH494">
        <v>0</v>
      </c>
      <c r="CI494">
        <v>0</v>
      </c>
      <c r="CJ494">
        <v>0</v>
      </c>
      <c r="CK494">
        <v>0</v>
      </c>
      <c r="CL494">
        <v>0</v>
      </c>
      <c r="CM494">
        <v>0</v>
      </c>
      <c r="CN494">
        <v>0</v>
      </c>
      <c r="CO494">
        <v>0</v>
      </c>
      <c r="CP494">
        <v>0</v>
      </c>
      <c r="CQ494">
        <v>0</v>
      </c>
      <c r="CR494">
        <v>0</v>
      </c>
      <c r="CS494">
        <v>0</v>
      </c>
      <c r="CT494">
        <v>0</v>
      </c>
      <c r="CU494">
        <v>0</v>
      </c>
      <c r="CV494">
        <v>0</v>
      </c>
      <c r="CW494">
        <v>0</v>
      </c>
      <c r="CX494">
        <v>0</v>
      </c>
      <c r="CY494">
        <v>0</v>
      </c>
      <c r="CZ494">
        <v>0</v>
      </c>
      <c r="DA494">
        <v>0</v>
      </c>
      <c r="DB494">
        <v>0</v>
      </c>
      <c r="DC494">
        <v>0</v>
      </c>
      <c r="DD494">
        <v>0</v>
      </c>
      <c r="DE494">
        <v>0</v>
      </c>
      <c r="DF494">
        <v>0</v>
      </c>
      <c r="DG494">
        <v>0</v>
      </c>
      <c r="DH494">
        <v>0</v>
      </c>
      <c r="DI494">
        <v>0</v>
      </c>
      <c r="DJ494">
        <v>0</v>
      </c>
      <c r="DK494">
        <v>0</v>
      </c>
      <c r="DL494">
        <v>0</v>
      </c>
      <c r="DM494">
        <v>0</v>
      </c>
      <c r="DN494">
        <v>0</v>
      </c>
      <c r="DO494">
        <v>0</v>
      </c>
      <c r="DP494">
        <v>0</v>
      </c>
      <c r="DQ494">
        <v>0</v>
      </c>
      <c r="DR494">
        <v>0</v>
      </c>
      <c r="DS494">
        <v>0</v>
      </c>
      <c r="DT494">
        <v>0</v>
      </c>
      <c r="DU494">
        <v>0</v>
      </c>
      <c r="DV494">
        <v>0</v>
      </c>
      <c r="DW494">
        <v>0</v>
      </c>
      <c r="DX494">
        <v>0</v>
      </c>
      <c r="DZ494" s="340" t="s">
        <v>632</v>
      </c>
      <c r="EA494" t="s">
        <v>1023</v>
      </c>
      <c r="EB494">
        <v>2</v>
      </c>
      <c r="EC494">
        <v>6</v>
      </c>
      <c r="ED494" s="183" t="str">
        <f t="shared" si="24"/>
        <v>SDH100206</v>
      </c>
      <c r="EE494">
        <v>683</v>
      </c>
      <c r="EF494">
        <v>1730</v>
      </c>
      <c r="EG494">
        <v>2752</v>
      </c>
      <c r="EH494">
        <v>3752</v>
      </c>
      <c r="EI494">
        <v>4731</v>
      </c>
      <c r="EJ494">
        <v>5691</v>
      </c>
      <c r="EK494">
        <v>6633</v>
      </c>
      <c r="EL494">
        <v>7558</v>
      </c>
      <c r="EM494">
        <v>8468</v>
      </c>
      <c r="EN494">
        <v>0</v>
      </c>
      <c r="EO494">
        <v>0</v>
      </c>
      <c r="EP494">
        <v>0</v>
      </c>
      <c r="EQ494">
        <v>0</v>
      </c>
      <c r="ER494">
        <v>0</v>
      </c>
      <c r="ES494">
        <v>0</v>
      </c>
      <c r="ET494">
        <v>0</v>
      </c>
      <c r="EU494">
        <v>0</v>
      </c>
      <c r="EV494">
        <v>0</v>
      </c>
      <c r="EW494">
        <v>0</v>
      </c>
      <c r="EX494">
        <v>0</v>
      </c>
      <c r="EY494">
        <v>0</v>
      </c>
      <c r="EZ494">
        <v>0</v>
      </c>
      <c r="FA494">
        <v>0</v>
      </c>
      <c r="FB494">
        <v>0</v>
      </c>
      <c r="FC494">
        <v>0</v>
      </c>
      <c r="FD494">
        <v>0</v>
      </c>
      <c r="FE494">
        <v>0</v>
      </c>
      <c r="FF494">
        <v>0</v>
      </c>
      <c r="FG494">
        <v>0</v>
      </c>
      <c r="FH494">
        <v>0</v>
      </c>
      <c r="FI494">
        <v>0</v>
      </c>
      <c r="FJ494">
        <v>0</v>
      </c>
      <c r="FK494">
        <v>0</v>
      </c>
      <c r="FL494">
        <v>0</v>
      </c>
      <c r="FM494">
        <v>0</v>
      </c>
      <c r="FN494">
        <v>0</v>
      </c>
      <c r="FO494">
        <v>0</v>
      </c>
      <c r="FP494">
        <v>0</v>
      </c>
      <c r="FQ494">
        <v>0</v>
      </c>
      <c r="FR494">
        <v>0</v>
      </c>
      <c r="FS494">
        <v>0</v>
      </c>
      <c r="FT494">
        <v>0</v>
      </c>
      <c r="FU494">
        <v>0</v>
      </c>
      <c r="FV494">
        <v>0</v>
      </c>
      <c r="FW494">
        <v>0</v>
      </c>
      <c r="FX494">
        <v>0</v>
      </c>
      <c r="FY494">
        <v>0</v>
      </c>
      <c r="FZ494">
        <v>0</v>
      </c>
      <c r="GA494">
        <v>0</v>
      </c>
      <c r="GB494">
        <v>0</v>
      </c>
      <c r="GC494">
        <v>0</v>
      </c>
      <c r="GD494">
        <v>0</v>
      </c>
      <c r="GE494">
        <v>0</v>
      </c>
      <c r="GF494">
        <v>0</v>
      </c>
      <c r="GG494">
        <v>0</v>
      </c>
      <c r="GH494">
        <v>0</v>
      </c>
      <c r="GI494">
        <v>0</v>
      </c>
      <c r="GJ494">
        <v>0</v>
      </c>
      <c r="GK494">
        <v>0</v>
      </c>
      <c r="GL494">
        <v>0</v>
      </c>
      <c r="GM494">
        <v>0</v>
      </c>
      <c r="GN494">
        <v>0</v>
      </c>
      <c r="GO494">
        <v>0</v>
      </c>
      <c r="GP494">
        <v>0</v>
      </c>
      <c r="GQ494">
        <v>0</v>
      </c>
      <c r="GR494">
        <v>0</v>
      </c>
      <c r="GS494">
        <v>0</v>
      </c>
      <c r="GT494">
        <v>0</v>
      </c>
      <c r="GU494">
        <v>0</v>
      </c>
      <c r="GV494">
        <v>0</v>
      </c>
      <c r="GW494">
        <v>0</v>
      </c>
      <c r="GX494">
        <v>0</v>
      </c>
      <c r="GY494">
        <v>0</v>
      </c>
      <c r="GZ494">
        <v>0</v>
      </c>
      <c r="HA494">
        <v>0</v>
      </c>
      <c r="HB494">
        <v>0</v>
      </c>
      <c r="HC494">
        <v>0</v>
      </c>
      <c r="HD494">
        <v>0</v>
      </c>
      <c r="HE494">
        <v>0</v>
      </c>
      <c r="HF494">
        <v>0</v>
      </c>
      <c r="HG494">
        <v>0</v>
      </c>
      <c r="HH494">
        <v>0</v>
      </c>
      <c r="HI494">
        <v>0</v>
      </c>
      <c r="HJ494">
        <v>0</v>
      </c>
      <c r="HK494">
        <v>0</v>
      </c>
      <c r="HL494">
        <v>0</v>
      </c>
      <c r="HM494">
        <v>0</v>
      </c>
      <c r="HN494">
        <v>0</v>
      </c>
      <c r="HO494">
        <v>0</v>
      </c>
      <c r="HP494">
        <v>0</v>
      </c>
      <c r="HQ494">
        <v>0</v>
      </c>
      <c r="HR494">
        <v>0</v>
      </c>
      <c r="HS494">
        <v>0</v>
      </c>
      <c r="HT494">
        <v>0</v>
      </c>
      <c r="HU494">
        <v>0</v>
      </c>
      <c r="HV494">
        <v>0</v>
      </c>
      <c r="HW494">
        <v>0</v>
      </c>
      <c r="HX494">
        <v>0</v>
      </c>
      <c r="HY494">
        <v>0</v>
      </c>
      <c r="HZ494">
        <v>0</v>
      </c>
      <c r="IA494">
        <v>0</v>
      </c>
      <c r="IB494">
        <v>0</v>
      </c>
      <c r="IC494">
        <v>0</v>
      </c>
      <c r="ID494">
        <v>0</v>
      </c>
      <c r="IE494">
        <v>0</v>
      </c>
      <c r="IF494">
        <v>0</v>
      </c>
      <c r="IG494">
        <v>0</v>
      </c>
      <c r="IH494">
        <v>0</v>
      </c>
      <c r="II494">
        <v>0</v>
      </c>
      <c r="IJ494">
        <v>0</v>
      </c>
      <c r="IK494">
        <v>0</v>
      </c>
    </row>
    <row r="495" spans="13:245" hidden="1">
      <c r="M495" s="340" t="s">
        <v>632</v>
      </c>
      <c r="N495" t="s">
        <v>1023</v>
      </c>
      <c r="O495">
        <v>2</v>
      </c>
      <c r="P495">
        <v>7</v>
      </c>
      <c r="Q495" s="183" t="str">
        <f t="shared" si="23"/>
        <v>SDH100207</v>
      </c>
      <c r="R495">
        <v>383</v>
      </c>
      <c r="S495">
        <v>878</v>
      </c>
      <c r="T495">
        <v>1382</v>
      </c>
      <c r="U495">
        <v>1898</v>
      </c>
      <c r="V495">
        <v>2426</v>
      </c>
      <c r="W495">
        <v>2965</v>
      </c>
      <c r="X495">
        <v>3516</v>
      </c>
      <c r="Y495">
        <v>4080</v>
      </c>
      <c r="Z495">
        <v>4658</v>
      </c>
      <c r="AA495">
        <v>6999</v>
      </c>
      <c r="AB495">
        <v>7157</v>
      </c>
      <c r="AC495">
        <v>7322</v>
      </c>
      <c r="AD495">
        <v>7492</v>
      </c>
      <c r="AE495">
        <v>7666</v>
      </c>
      <c r="AF495">
        <v>7844</v>
      </c>
      <c r="AG495">
        <v>8028</v>
      </c>
      <c r="AH495">
        <v>8217</v>
      </c>
      <c r="AI495">
        <v>8412</v>
      </c>
      <c r="AJ495">
        <v>8614</v>
      </c>
      <c r="AK495">
        <v>8822</v>
      </c>
      <c r="AL495">
        <v>9038</v>
      </c>
      <c r="AM495">
        <v>9262</v>
      </c>
      <c r="AN495">
        <v>9498</v>
      </c>
      <c r="AO495">
        <v>9743</v>
      </c>
      <c r="AP495">
        <v>0</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v>0</v>
      </c>
      <c r="BZ495">
        <v>0</v>
      </c>
      <c r="CA495">
        <v>0</v>
      </c>
      <c r="CB495">
        <v>0</v>
      </c>
      <c r="CC495">
        <v>0</v>
      </c>
      <c r="CD495">
        <v>0</v>
      </c>
      <c r="CE495">
        <v>0</v>
      </c>
      <c r="CF495">
        <v>0</v>
      </c>
      <c r="CG495">
        <v>0</v>
      </c>
      <c r="CH495">
        <v>0</v>
      </c>
      <c r="CI495">
        <v>0</v>
      </c>
      <c r="CJ495">
        <v>0</v>
      </c>
      <c r="CK495">
        <v>0</v>
      </c>
      <c r="CL495">
        <v>0</v>
      </c>
      <c r="CM495">
        <v>0</v>
      </c>
      <c r="CN495">
        <v>0</v>
      </c>
      <c r="CO495">
        <v>0</v>
      </c>
      <c r="CP495">
        <v>0</v>
      </c>
      <c r="CQ495">
        <v>0</v>
      </c>
      <c r="CR495">
        <v>0</v>
      </c>
      <c r="CS495">
        <v>0</v>
      </c>
      <c r="CT495">
        <v>0</v>
      </c>
      <c r="CU495">
        <v>0</v>
      </c>
      <c r="CV495">
        <v>0</v>
      </c>
      <c r="CW495">
        <v>0</v>
      </c>
      <c r="CX495">
        <v>0</v>
      </c>
      <c r="CY495">
        <v>0</v>
      </c>
      <c r="CZ495">
        <v>0</v>
      </c>
      <c r="DA495">
        <v>0</v>
      </c>
      <c r="DB495">
        <v>0</v>
      </c>
      <c r="DC495">
        <v>0</v>
      </c>
      <c r="DD495">
        <v>0</v>
      </c>
      <c r="DE495">
        <v>0</v>
      </c>
      <c r="DF495">
        <v>0</v>
      </c>
      <c r="DG495">
        <v>0</v>
      </c>
      <c r="DH495">
        <v>0</v>
      </c>
      <c r="DI495">
        <v>0</v>
      </c>
      <c r="DJ495">
        <v>0</v>
      </c>
      <c r="DK495">
        <v>0</v>
      </c>
      <c r="DL495">
        <v>0</v>
      </c>
      <c r="DM495">
        <v>0</v>
      </c>
      <c r="DN495">
        <v>0</v>
      </c>
      <c r="DO495">
        <v>0</v>
      </c>
      <c r="DP495">
        <v>0</v>
      </c>
      <c r="DQ495">
        <v>0</v>
      </c>
      <c r="DR495">
        <v>0</v>
      </c>
      <c r="DS495">
        <v>0</v>
      </c>
      <c r="DT495">
        <v>0</v>
      </c>
      <c r="DU495">
        <v>0</v>
      </c>
      <c r="DV495">
        <v>0</v>
      </c>
      <c r="DW495">
        <v>0</v>
      </c>
      <c r="DX495">
        <v>0</v>
      </c>
      <c r="DZ495" s="340" t="s">
        <v>632</v>
      </c>
      <c r="EA495" t="s">
        <v>1023</v>
      </c>
      <c r="EB495">
        <v>2</v>
      </c>
      <c r="EC495">
        <v>7</v>
      </c>
      <c r="ED495" s="183" t="str">
        <f t="shared" si="24"/>
        <v>SDH100207</v>
      </c>
      <c r="EE495">
        <v>674</v>
      </c>
      <c r="EF495">
        <v>1716</v>
      </c>
      <c r="EG495">
        <v>2735</v>
      </c>
      <c r="EH495">
        <v>3730</v>
      </c>
      <c r="EI495">
        <v>4708</v>
      </c>
      <c r="EJ495">
        <v>5662</v>
      </c>
      <c r="EK495">
        <v>6600</v>
      </c>
      <c r="EL495">
        <v>7525</v>
      </c>
      <c r="EM495">
        <v>8435</v>
      </c>
      <c r="EN495">
        <v>0</v>
      </c>
      <c r="EO495">
        <v>0</v>
      </c>
      <c r="EP495">
        <v>0</v>
      </c>
      <c r="EQ495">
        <v>0</v>
      </c>
      <c r="ER495">
        <v>0</v>
      </c>
      <c r="ES495">
        <v>0</v>
      </c>
      <c r="ET495">
        <v>0</v>
      </c>
      <c r="EU495">
        <v>0</v>
      </c>
      <c r="EV495">
        <v>0</v>
      </c>
      <c r="EW495">
        <v>0</v>
      </c>
      <c r="EX495">
        <v>0</v>
      </c>
      <c r="EY495">
        <v>0</v>
      </c>
      <c r="EZ495">
        <v>0</v>
      </c>
      <c r="FA495">
        <v>0</v>
      </c>
      <c r="FB495">
        <v>0</v>
      </c>
      <c r="FC495">
        <v>0</v>
      </c>
      <c r="FD495">
        <v>0</v>
      </c>
      <c r="FE495">
        <v>0</v>
      </c>
      <c r="FF495">
        <v>0</v>
      </c>
      <c r="FG495">
        <v>0</v>
      </c>
      <c r="FH495">
        <v>0</v>
      </c>
      <c r="FI495">
        <v>0</v>
      </c>
      <c r="FJ495">
        <v>0</v>
      </c>
      <c r="FK495">
        <v>0</v>
      </c>
      <c r="FL495">
        <v>0</v>
      </c>
      <c r="FM495">
        <v>0</v>
      </c>
      <c r="FN495">
        <v>0</v>
      </c>
      <c r="FO495">
        <v>0</v>
      </c>
      <c r="FP495">
        <v>0</v>
      </c>
      <c r="FQ495">
        <v>0</v>
      </c>
      <c r="FR495">
        <v>0</v>
      </c>
      <c r="FS495">
        <v>0</v>
      </c>
      <c r="FT495">
        <v>0</v>
      </c>
      <c r="FU495">
        <v>0</v>
      </c>
      <c r="FV495">
        <v>0</v>
      </c>
      <c r="FW495">
        <v>0</v>
      </c>
      <c r="FX495">
        <v>0</v>
      </c>
      <c r="FY495">
        <v>0</v>
      </c>
      <c r="FZ495">
        <v>0</v>
      </c>
      <c r="GA495">
        <v>0</v>
      </c>
      <c r="GB495">
        <v>0</v>
      </c>
      <c r="GC495">
        <v>0</v>
      </c>
      <c r="GD495">
        <v>0</v>
      </c>
      <c r="GE495">
        <v>0</v>
      </c>
      <c r="GF495">
        <v>0</v>
      </c>
      <c r="GG495">
        <v>0</v>
      </c>
      <c r="GH495">
        <v>0</v>
      </c>
      <c r="GI495">
        <v>0</v>
      </c>
      <c r="GJ495">
        <v>0</v>
      </c>
      <c r="GK495">
        <v>0</v>
      </c>
      <c r="GL495">
        <v>0</v>
      </c>
      <c r="GM495">
        <v>0</v>
      </c>
      <c r="GN495">
        <v>0</v>
      </c>
      <c r="GO495">
        <v>0</v>
      </c>
      <c r="GP495">
        <v>0</v>
      </c>
      <c r="GQ495">
        <v>0</v>
      </c>
      <c r="GR495">
        <v>0</v>
      </c>
      <c r="GS495">
        <v>0</v>
      </c>
      <c r="GT495">
        <v>0</v>
      </c>
      <c r="GU495">
        <v>0</v>
      </c>
      <c r="GV495">
        <v>0</v>
      </c>
      <c r="GW495">
        <v>0</v>
      </c>
      <c r="GX495">
        <v>0</v>
      </c>
      <c r="GY495">
        <v>0</v>
      </c>
      <c r="GZ495">
        <v>0</v>
      </c>
      <c r="HA495">
        <v>0</v>
      </c>
      <c r="HB495">
        <v>0</v>
      </c>
      <c r="HC495">
        <v>0</v>
      </c>
      <c r="HD495">
        <v>0</v>
      </c>
      <c r="HE495">
        <v>0</v>
      </c>
      <c r="HF495">
        <v>0</v>
      </c>
      <c r="HG495">
        <v>0</v>
      </c>
      <c r="HH495">
        <v>0</v>
      </c>
      <c r="HI495">
        <v>0</v>
      </c>
      <c r="HJ495">
        <v>0</v>
      </c>
      <c r="HK495">
        <v>0</v>
      </c>
      <c r="HL495">
        <v>0</v>
      </c>
      <c r="HM495">
        <v>0</v>
      </c>
      <c r="HN495">
        <v>0</v>
      </c>
      <c r="HO495">
        <v>0</v>
      </c>
      <c r="HP495">
        <v>0</v>
      </c>
      <c r="HQ495">
        <v>0</v>
      </c>
      <c r="HR495">
        <v>0</v>
      </c>
      <c r="HS495">
        <v>0</v>
      </c>
      <c r="HT495">
        <v>0</v>
      </c>
      <c r="HU495">
        <v>0</v>
      </c>
      <c r="HV495">
        <v>0</v>
      </c>
      <c r="HW495">
        <v>0</v>
      </c>
      <c r="HX495">
        <v>0</v>
      </c>
      <c r="HY495">
        <v>0</v>
      </c>
      <c r="HZ495">
        <v>0</v>
      </c>
      <c r="IA495">
        <v>0</v>
      </c>
      <c r="IB495">
        <v>0</v>
      </c>
      <c r="IC495">
        <v>0</v>
      </c>
      <c r="ID495">
        <v>0</v>
      </c>
      <c r="IE495">
        <v>0</v>
      </c>
      <c r="IF495">
        <v>0</v>
      </c>
      <c r="IG495">
        <v>0</v>
      </c>
      <c r="IH495">
        <v>0</v>
      </c>
      <c r="II495">
        <v>0</v>
      </c>
      <c r="IJ495">
        <v>0</v>
      </c>
      <c r="IK495">
        <v>0</v>
      </c>
    </row>
    <row r="496" spans="13:245" hidden="1">
      <c r="M496" s="340" t="s">
        <v>632</v>
      </c>
      <c r="N496" t="s">
        <v>1023</v>
      </c>
      <c r="O496">
        <v>2</v>
      </c>
      <c r="P496">
        <v>8</v>
      </c>
      <c r="Q496" s="183" t="str">
        <f t="shared" si="23"/>
        <v>SDH100208</v>
      </c>
      <c r="R496">
        <v>380</v>
      </c>
      <c r="S496">
        <v>872</v>
      </c>
      <c r="T496">
        <v>1375</v>
      </c>
      <c r="U496">
        <v>1889</v>
      </c>
      <c r="V496">
        <v>2414</v>
      </c>
      <c r="W496">
        <v>2951</v>
      </c>
      <c r="X496">
        <v>3501</v>
      </c>
      <c r="Y496">
        <v>4064</v>
      </c>
      <c r="Z496">
        <v>4640</v>
      </c>
      <c r="AA496">
        <v>6974</v>
      </c>
      <c r="AB496">
        <v>7134</v>
      </c>
      <c r="AC496">
        <v>7299</v>
      </c>
      <c r="AD496">
        <v>7469</v>
      </c>
      <c r="AE496">
        <v>7642</v>
      </c>
      <c r="AF496">
        <v>7821</v>
      </c>
      <c r="AG496">
        <v>8005</v>
      </c>
      <c r="AH496">
        <v>8195</v>
      </c>
      <c r="AI496">
        <v>8391</v>
      </c>
      <c r="AJ496">
        <v>8594</v>
      </c>
      <c r="AK496">
        <v>8803</v>
      </c>
      <c r="AL496">
        <v>9021</v>
      </c>
      <c r="AM496">
        <v>9250</v>
      </c>
      <c r="AN496">
        <v>9488</v>
      </c>
      <c r="AO496">
        <v>9738</v>
      </c>
      <c r="AP496">
        <v>0</v>
      </c>
      <c r="AQ496">
        <v>0</v>
      </c>
      <c r="AR496">
        <v>0</v>
      </c>
      <c r="AS496">
        <v>0</v>
      </c>
      <c r="AT496">
        <v>0</v>
      </c>
      <c r="AU496">
        <v>0</v>
      </c>
      <c r="AV496">
        <v>0</v>
      </c>
      <c r="AW496">
        <v>0</v>
      </c>
      <c r="AX496">
        <v>0</v>
      </c>
      <c r="AY496">
        <v>0</v>
      </c>
      <c r="AZ496">
        <v>0</v>
      </c>
      <c r="BA496">
        <v>0</v>
      </c>
      <c r="BB496">
        <v>0</v>
      </c>
      <c r="BC496">
        <v>0</v>
      </c>
      <c r="BD496">
        <v>0</v>
      </c>
      <c r="BE496">
        <v>0</v>
      </c>
      <c r="BF496">
        <v>0</v>
      </c>
      <c r="BG496">
        <v>0</v>
      </c>
      <c r="BH496">
        <v>0</v>
      </c>
      <c r="BI496">
        <v>0</v>
      </c>
      <c r="BJ496">
        <v>0</v>
      </c>
      <c r="BK496">
        <v>0</v>
      </c>
      <c r="BL496">
        <v>0</v>
      </c>
      <c r="BM496">
        <v>0</v>
      </c>
      <c r="BN496">
        <v>0</v>
      </c>
      <c r="BO496">
        <v>0</v>
      </c>
      <c r="BP496">
        <v>0</v>
      </c>
      <c r="BQ496">
        <v>0</v>
      </c>
      <c r="BR496">
        <v>0</v>
      </c>
      <c r="BS496">
        <v>0</v>
      </c>
      <c r="BT496">
        <v>0</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0</v>
      </c>
      <c r="CP496">
        <v>0</v>
      </c>
      <c r="CQ496">
        <v>0</v>
      </c>
      <c r="CR496">
        <v>0</v>
      </c>
      <c r="CS496">
        <v>0</v>
      </c>
      <c r="CT496">
        <v>0</v>
      </c>
      <c r="CU496">
        <v>0</v>
      </c>
      <c r="CV496">
        <v>0</v>
      </c>
      <c r="CW496">
        <v>0</v>
      </c>
      <c r="CX496">
        <v>0</v>
      </c>
      <c r="CY496">
        <v>0</v>
      </c>
      <c r="CZ496">
        <v>0</v>
      </c>
      <c r="DA496">
        <v>0</v>
      </c>
      <c r="DB496">
        <v>0</v>
      </c>
      <c r="DC496">
        <v>0</v>
      </c>
      <c r="DD496">
        <v>0</v>
      </c>
      <c r="DE496">
        <v>0</v>
      </c>
      <c r="DF496">
        <v>0</v>
      </c>
      <c r="DG496">
        <v>0</v>
      </c>
      <c r="DH496">
        <v>0</v>
      </c>
      <c r="DI496">
        <v>0</v>
      </c>
      <c r="DJ496">
        <v>0</v>
      </c>
      <c r="DK496">
        <v>0</v>
      </c>
      <c r="DL496">
        <v>0</v>
      </c>
      <c r="DM496">
        <v>0</v>
      </c>
      <c r="DN496">
        <v>0</v>
      </c>
      <c r="DO496">
        <v>0</v>
      </c>
      <c r="DP496">
        <v>0</v>
      </c>
      <c r="DQ496">
        <v>0</v>
      </c>
      <c r="DR496">
        <v>0</v>
      </c>
      <c r="DS496">
        <v>0</v>
      </c>
      <c r="DT496">
        <v>0</v>
      </c>
      <c r="DU496">
        <v>0</v>
      </c>
      <c r="DV496">
        <v>0</v>
      </c>
      <c r="DW496">
        <v>0</v>
      </c>
      <c r="DX496">
        <v>0</v>
      </c>
      <c r="DZ496" s="340" t="s">
        <v>632</v>
      </c>
      <c r="EA496" t="s">
        <v>1023</v>
      </c>
      <c r="EB496">
        <v>2</v>
      </c>
      <c r="EC496">
        <v>8</v>
      </c>
      <c r="ED496" s="183" t="str">
        <f t="shared" si="24"/>
        <v>SDH100208</v>
      </c>
      <c r="EE496">
        <v>666</v>
      </c>
      <c r="EF496">
        <v>1703</v>
      </c>
      <c r="EG496">
        <v>2717</v>
      </c>
      <c r="EH496">
        <v>3707</v>
      </c>
      <c r="EI496">
        <v>4680</v>
      </c>
      <c r="EJ496">
        <v>5631</v>
      </c>
      <c r="EK496">
        <v>6568</v>
      </c>
      <c r="EL496">
        <v>7489</v>
      </c>
      <c r="EM496">
        <v>8399</v>
      </c>
      <c r="EN496">
        <v>0</v>
      </c>
      <c r="EO496">
        <v>0</v>
      </c>
      <c r="EP496">
        <v>0</v>
      </c>
      <c r="EQ496">
        <v>0</v>
      </c>
      <c r="ER496">
        <v>0</v>
      </c>
      <c r="ES496">
        <v>0</v>
      </c>
      <c r="ET496">
        <v>0</v>
      </c>
      <c r="EU496">
        <v>0</v>
      </c>
      <c r="EV496">
        <v>0</v>
      </c>
      <c r="EW496">
        <v>0</v>
      </c>
      <c r="EX496">
        <v>0</v>
      </c>
      <c r="EY496">
        <v>0</v>
      </c>
      <c r="EZ496">
        <v>0</v>
      </c>
      <c r="FA496">
        <v>0</v>
      </c>
      <c r="FB496">
        <v>0</v>
      </c>
      <c r="FC496">
        <v>0</v>
      </c>
      <c r="FD496">
        <v>0</v>
      </c>
      <c r="FE496">
        <v>0</v>
      </c>
      <c r="FF496">
        <v>0</v>
      </c>
      <c r="FG496">
        <v>0</v>
      </c>
      <c r="FH496">
        <v>0</v>
      </c>
      <c r="FI496">
        <v>0</v>
      </c>
      <c r="FJ496">
        <v>0</v>
      </c>
      <c r="FK496">
        <v>0</v>
      </c>
      <c r="FL496">
        <v>0</v>
      </c>
      <c r="FM496">
        <v>0</v>
      </c>
      <c r="FN496">
        <v>0</v>
      </c>
      <c r="FO496">
        <v>0</v>
      </c>
      <c r="FP496">
        <v>0</v>
      </c>
      <c r="FQ496">
        <v>0</v>
      </c>
      <c r="FR496">
        <v>0</v>
      </c>
      <c r="FS496">
        <v>0</v>
      </c>
      <c r="FT496">
        <v>0</v>
      </c>
      <c r="FU496">
        <v>0</v>
      </c>
      <c r="FV496">
        <v>0</v>
      </c>
      <c r="FW496">
        <v>0</v>
      </c>
      <c r="FX496">
        <v>0</v>
      </c>
      <c r="FY496">
        <v>0</v>
      </c>
      <c r="FZ496">
        <v>0</v>
      </c>
      <c r="GA496">
        <v>0</v>
      </c>
      <c r="GB496">
        <v>0</v>
      </c>
      <c r="GC496">
        <v>0</v>
      </c>
      <c r="GD496">
        <v>0</v>
      </c>
      <c r="GE496">
        <v>0</v>
      </c>
      <c r="GF496">
        <v>0</v>
      </c>
      <c r="GG496">
        <v>0</v>
      </c>
      <c r="GH496">
        <v>0</v>
      </c>
      <c r="GI496">
        <v>0</v>
      </c>
      <c r="GJ496">
        <v>0</v>
      </c>
      <c r="GK496">
        <v>0</v>
      </c>
      <c r="GL496">
        <v>0</v>
      </c>
      <c r="GM496">
        <v>0</v>
      </c>
      <c r="GN496">
        <v>0</v>
      </c>
      <c r="GO496">
        <v>0</v>
      </c>
      <c r="GP496">
        <v>0</v>
      </c>
      <c r="GQ496">
        <v>0</v>
      </c>
      <c r="GR496">
        <v>0</v>
      </c>
      <c r="GS496">
        <v>0</v>
      </c>
      <c r="GT496">
        <v>0</v>
      </c>
      <c r="GU496">
        <v>0</v>
      </c>
      <c r="GV496">
        <v>0</v>
      </c>
      <c r="GW496">
        <v>0</v>
      </c>
      <c r="GX496">
        <v>0</v>
      </c>
      <c r="GY496">
        <v>0</v>
      </c>
      <c r="GZ496">
        <v>0</v>
      </c>
      <c r="HA496">
        <v>0</v>
      </c>
      <c r="HB496">
        <v>0</v>
      </c>
      <c r="HC496">
        <v>0</v>
      </c>
      <c r="HD496">
        <v>0</v>
      </c>
      <c r="HE496">
        <v>0</v>
      </c>
      <c r="HF496">
        <v>0</v>
      </c>
      <c r="HG496">
        <v>0</v>
      </c>
      <c r="HH496">
        <v>0</v>
      </c>
      <c r="HI496">
        <v>0</v>
      </c>
      <c r="HJ496">
        <v>0</v>
      </c>
      <c r="HK496">
        <v>0</v>
      </c>
      <c r="HL496">
        <v>0</v>
      </c>
      <c r="HM496">
        <v>0</v>
      </c>
      <c r="HN496">
        <v>0</v>
      </c>
      <c r="HO496">
        <v>0</v>
      </c>
      <c r="HP496">
        <v>0</v>
      </c>
      <c r="HQ496">
        <v>0</v>
      </c>
      <c r="HR496">
        <v>0</v>
      </c>
      <c r="HS496">
        <v>0</v>
      </c>
      <c r="HT496">
        <v>0</v>
      </c>
      <c r="HU496">
        <v>0</v>
      </c>
      <c r="HV496">
        <v>0</v>
      </c>
      <c r="HW496">
        <v>0</v>
      </c>
      <c r="HX496">
        <v>0</v>
      </c>
      <c r="HY496">
        <v>0</v>
      </c>
      <c r="HZ496">
        <v>0</v>
      </c>
      <c r="IA496">
        <v>0</v>
      </c>
      <c r="IB496">
        <v>0</v>
      </c>
      <c r="IC496">
        <v>0</v>
      </c>
      <c r="ID496">
        <v>0</v>
      </c>
      <c r="IE496">
        <v>0</v>
      </c>
      <c r="IF496">
        <v>0</v>
      </c>
      <c r="IG496">
        <v>0</v>
      </c>
      <c r="IH496">
        <v>0</v>
      </c>
      <c r="II496">
        <v>0</v>
      </c>
      <c r="IJ496">
        <v>0</v>
      </c>
      <c r="IK496">
        <v>0</v>
      </c>
    </row>
    <row r="497" spans="13:245" hidden="1">
      <c r="M497" s="340" t="s">
        <v>632</v>
      </c>
      <c r="N497" t="s">
        <v>1023</v>
      </c>
      <c r="O497">
        <v>2</v>
      </c>
      <c r="P497">
        <v>9</v>
      </c>
      <c r="Q497" s="183" t="str">
        <f t="shared" si="23"/>
        <v>SDH100209</v>
      </c>
      <c r="R497">
        <v>375</v>
      </c>
      <c r="S497">
        <v>866</v>
      </c>
      <c r="T497">
        <v>1367</v>
      </c>
      <c r="U497">
        <v>1879</v>
      </c>
      <c r="V497">
        <v>2402</v>
      </c>
      <c r="W497">
        <v>2937</v>
      </c>
      <c r="X497">
        <v>3485</v>
      </c>
      <c r="Y497">
        <v>4046</v>
      </c>
      <c r="Z497">
        <v>4622</v>
      </c>
      <c r="AA497">
        <v>6947</v>
      </c>
      <c r="AB497">
        <v>7109</v>
      </c>
      <c r="AC497">
        <v>7273</v>
      </c>
      <c r="AD497">
        <v>7442</v>
      </c>
      <c r="AE497">
        <v>7616</v>
      </c>
      <c r="AF497">
        <v>7795</v>
      </c>
      <c r="AG497">
        <v>7980</v>
      </c>
      <c r="AH497">
        <v>8171</v>
      </c>
      <c r="AI497">
        <v>8368</v>
      </c>
      <c r="AJ497">
        <v>8571</v>
      </c>
      <c r="AK497">
        <v>8783</v>
      </c>
      <c r="AL497">
        <v>9005</v>
      </c>
      <c r="AM497">
        <v>9236</v>
      </c>
      <c r="AN497">
        <v>9478</v>
      </c>
      <c r="AO497">
        <v>9733</v>
      </c>
      <c r="AP497">
        <v>0</v>
      </c>
      <c r="AQ497">
        <v>0</v>
      </c>
      <c r="AR497">
        <v>0</v>
      </c>
      <c r="AS497">
        <v>0</v>
      </c>
      <c r="AT497">
        <v>0</v>
      </c>
      <c r="AU497">
        <v>0</v>
      </c>
      <c r="AV497">
        <v>0</v>
      </c>
      <c r="AW497">
        <v>0</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0</v>
      </c>
      <c r="CS497">
        <v>0</v>
      </c>
      <c r="CT497">
        <v>0</v>
      </c>
      <c r="CU497">
        <v>0</v>
      </c>
      <c r="CV497">
        <v>0</v>
      </c>
      <c r="CW497">
        <v>0</v>
      </c>
      <c r="CX497">
        <v>0</v>
      </c>
      <c r="CY497">
        <v>0</v>
      </c>
      <c r="CZ497">
        <v>0</v>
      </c>
      <c r="DA497">
        <v>0</v>
      </c>
      <c r="DB497">
        <v>0</v>
      </c>
      <c r="DC497">
        <v>0</v>
      </c>
      <c r="DD497">
        <v>0</v>
      </c>
      <c r="DE497">
        <v>0</v>
      </c>
      <c r="DF497">
        <v>0</v>
      </c>
      <c r="DG497">
        <v>0</v>
      </c>
      <c r="DH497">
        <v>0</v>
      </c>
      <c r="DI497">
        <v>0</v>
      </c>
      <c r="DJ497">
        <v>0</v>
      </c>
      <c r="DK497">
        <v>0</v>
      </c>
      <c r="DL497">
        <v>0</v>
      </c>
      <c r="DM497">
        <v>0</v>
      </c>
      <c r="DN497">
        <v>0</v>
      </c>
      <c r="DO497">
        <v>0</v>
      </c>
      <c r="DP497">
        <v>0</v>
      </c>
      <c r="DQ497">
        <v>0</v>
      </c>
      <c r="DR497">
        <v>0</v>
      </c>
      <c r="DS497">
        <v>0</v>
      </c>
      <c r="DT497">
        <v>0</v>
      </c>
      <c r="DU497">
        <v>0</v>
      </c>
      <c r="DV497">
        <v>0</v>
      </c>
      <c r="DW497">
        <v>0</v>
      </c>
      <c r="DX497">
        <v>0</v>
      </c>
      <c r="DZ497" s="340" t="s">
        <v>632</v>
      </c>
      <c r="EA497" t="s">
        <v>1023</v>
      </c>
      <c r="EB497">
        <v>2</v>
      </c>
      <c r="EC497">
        <v>9</v>
      </c>
      <c r="ED497" s="183" t="str">
        <f t="shared" si="24"/>
        <v>SDH100209</v>
      </c>
      <c r="EE497">
        <v>656</v>
      </c>
      <c r="EF497">
        <v>1689</v>
      </c>
      <c r="EG497">
        <v>2698</v>
      </c>
      <c r="EH497">
        <v>3685</v>
      </c>
      <c r="EI497">
        <v>4651</v>
      </c>
      <c r="EJ497">
        <v>5600</v>
      </c>
      <c r="EK497">
        <v>6534</v>
      </c>
      <c r="EL497">
        <v>7454</v>
      </c>
      <c r="EM497">
        <v>8360</v>
      </c>
      <c r="EN497">
        <v>0</v>
      </c>
      <c r="EO497">
        <v>0</v>
      </c>
      <c r="EP497">
        <v>0</v>
      </c>
      <c r="EQ497">
        <v>0</v>
      </c>
      <c r="ER497">
        <v>0</v>
      </c>
      <c r="ES497">
        <v>0</v>
      </c>
      <c r="ET497">
        <v>0</v>
      </c>
      <c r="EU497">
        <v>0</v>
      </c>
      <c r="EV497">
        <v>0</v>
      </c>
      <c r="EW497">
        <v>0</v>
      </c>
      <c r="EX497">
        <v>0</v>
      </c>
      <c r="EY497">
        <v>0</v>
      </c>
      <c r="EZ497">
        <v>0</v>
      </c>
      <c r="FA497">
        <v>0</v>
      </c>
      <c r="FB497">
        <v>0</v>
      </c>
      <c r="FC497">
        <v>0</v>
      </c>
      <c r="FD497">
        <v>0</v>
      </c>
      <c r="FE497">
        <v>0</v>
      </c>
      <c r="FF497">
        <v>0</v>
      </c>
      <c r="FG497">
        <v>0</v>
      </c>
      <c r="FH497">
        <v>0</v>
      </c>
      <c r="FI497">
        <v>0</v>
      </c>
      <c r="FJ497">
        <v>0</v>
      </c>
      <c r="FK497">
        <v>0</v>
      </c>
      <c r="FL497">
        <v>0</v>
      </c>
      <c r="FM497">
        <v>0</v>
      </c>
      <c r="FN497">
        <v>0</v>
      </c>
      <c r="FO497">
        <v>0</v>
      </c>
      <c r="FP497">
        <v>0</v>
      </c>
      <c r="FQ497">
        <v>0</v>
      </c>
      <c r="FR497">
        <v>0</v>
      </c>
      <c r="FS497">
        <v>0</v>
      </c>
      <c r="FT497">
        <v>0</v>
      </c>
      <c r="FU497">
        <v>0</v>
      </c>
      <c r="FV497">
        <v>0</v>
      </c>
      <c r="FW497">
        <v>0</v>
      </c>
      <c r="FX497">
        <v>0</v>
      </c>
      <c r="FY497">
        <v>0</v>
      </c>
      <c r="FZ497">
        <v>0</v>
      </c>
      <c r="GA497">
        <v>0</v>
      </c>
      <c r="GB497">
        <v>0</v>
      </c>
      <c r="GC497">
        <v>0</v>
      </c>
      <c r="GD497">
        <v>0</v>
      </c>
      <c r="GE497">
        <v>0</v>
      </c>
      <c r="GF497">
        <v>0</v>
      </c>
      <c r="GG497">
        <v>0</v>
      </c>
      <c r="GH497">
        <v>0</v>
      </c>
      <c r="GI497">
        <v>0</v>
      </c>
      <c r="GJ497">
        <v>0</v>
      </c>
      <c r="GK497">
        <v>0</v>
      </c>
      <c r="GL497">
        <v>0</v>
      </c>
      <c r="GM497">
        <v>0</v>
      </c>
      <c r="GN497">
        <v>0</v>
      </c>
      <c r="GO497">
        <v>0</v>
      </c>
      <c r="GP497">
        <v>0</v>
      </c>
      <c r="GQ497">
        <v>0</v>
      </c>
      <c r="GR497">
        <v>0</v>
      </c>
      <c r="GS497">
        <v>0</v>
      </c>
      <c r="GT497">
        <v>0</v>
      </c>
      <c r="GU497">
        <v>0</v>
      </c>
      <c r="GV497">
        <v>0</v>
      </c>
      <c r="GW497">
        <v>0</v>
      </c>
      <c r="GX497">
        <v>0</v>
      </c>
      <c r="GY497">
        <v>0</v>
      </c>
      <c r="GZ497">
        <v>0</v>
      </c>
      <c r="HA497">
        <v>0</v>
      </c>
      <c r="HB497">
        <v>0</v>
      </c>
      <c r="HC497">
        <v>0</v>
      </c>
      <c r="HD497">
        <v>0</v>
      </c>
      <c r="HE497">
        <v>0</v>
      </c>
      <c r="HF497">
        <v>0</v>
      </c>
      <c r="HG497">
        <v>0</v>
      </c>
      <c r="HH497">
        <v>0</v>
      </c>
      <c r="HI497">
        <v>0</v>
      </c>
      <c r="HJ497">
        <v>0</v>
      </c>
      <c r="HK497">
        <v>0</v>
      </c>
      <c r="HL497">
        <v>0</v>
      </c>
      <c r="HM497">
        <v>0</v>
      </c>
      <c r="HN497">
        <v>0</v>
      </c>
      <c r="HO497">
        <v>0</v>
      </c>
      <c r="HP497">
        <v>0</v>
      </c>
      <c r="HQ497">
        <v>0</v>
      </c>
      <c r="HR497">
        <v>0</v>
      </c>
      <c r="HS497">
        <v>0</v>
      </c>
      <c r="HT497">
        <v>0</v>
      </c>
      <c r="HU497">
        <v>0</v>
      </c>
      <c r="HV497">
        <v>0</v>
      </c>
      <c r="HW497">
        <v>0</v>
      </c>
      <c r="HX497">
        <v>0</v>
      </c>
      <c r="HY497">
        <v>0</v>
      </c>
      <c r="HZ497">
        <v>0</v>
      </c>
      <c r="IA497">
        <v>0</v>
      </c>
      <c r="IB497">
        <v>0</v>
      </c>
      <c r="IC497">
        <v>0</v>
      </c>
      <c r="ID497">
        <v>0</v>
      </c>
      <c r="IE497">
        <v>0</v>
      </c>
      <c r="IF497">
        <v>0</v>
      </c>
      <c r="IG497">
        <v>0</v>
      </c>
      <c r="IH497">
        <v>0</v>
      </c>
      <c r="II497">
        <v>0</v>
      </c>
      <c r="IJ497">
        <v>0</v>
      </c>
      <c r="IK497">
        <v>0</v>
      </c>
    </row>
    <row r="498" spans="13:245" hidden="1">
      <c r="M498" s="340" t="s">
        <v>632</v>
      </c>
      <c r="N498" t="s">
        <v>1023</v>
      </c>
      <c r="O498">
        <v>2</v>
      </c>
      <c r="P498">
        <v>10</v>
      </c>
      <c r="Q498" s="183" t="str">
        <f t="shared" si="23"/>
        <v>SDH100210</v>
      </c>
      <c r="R498">
        <v>371</v>
      </c>
      <c r="S498">
        <v>859</v>
      </c>
      <c r="T498">
        <v>1358</v>
      </c>
      <c r="U498">
        <v>1868</v>
      </c>
      <c r="V498">
        <v>2389</v>
      </c>
      <c r="W498">
        <v>2923</v>
      </c>
      <c r="X498">
        <v>3469</v>
      </c>
      <c r="Y498">
        <v>4028</v>
      </c>
      <c r="Z498">
        <v>4601</v>
      </c>
      <c r="AA498">
        <v>6920</v>
      </c>
      <c r="AB498">
        <v>7080</v>
      </c>
      <c r="AC498">
        <v>7244</v>
      </c>
      <c r="AD498">
        <v>7413</v>
      </c>
      <c r="AE498">
        <v>7587</v>
      </c>
      <c r="AF498">
        <v>7767</v>
      </c>
      <c r="AG498">
        <v>7953</v>
      </c>
      <c r="AH498">
        <v>8143</v>
      </c>
      <c r="AI498">
        <v>8341</v>
      </c>
      <c r="AJ498">
        <v>8547</v>
      </c>
      <c r="AK498">
        <v>8762</v>
      </c>
      <c r="AL498">
        <v>8986</v>
      </c>
      <c r="AM498">
        <v>9220</v>
      </c>
      <c r="AN498">
        <v>9467</v>
      </c>
      <c r="AO498">
        <v>9727</v>
      </c>
      <c r="AP498">
        <v>0</v>
      </c>
      <c r="AQ498">
        <v>0</v>
      </c>
      <c r="AR498">
        <v>0</v>
      </c>
      <c r="AS498">
        <v>0</v>
      </c>
      <c r="AT498">
        <v>0</v>
      </c>
      <c r="AU498">
        <v>0</v>
      </c>
      <c r="AV498">
        <v>0</v>
      </c>
      <c r="AW498">
        <v>0</v>
      </c>
      <c r="AX498">
        <v>0</v>
      </c>
      <c r="AY498">
        <v>0</v>
      </c>
      <c r="AZ498">
        <v>0</v>
      </c>
      <c r="BA498">
        <v>0</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BX498">
        <v>0</v>
      </c>
      <c r="BY498">
        <v>0</v>
      </c>
      <c r="BZ498">
        <v>0</v>
      </c>
      <c r="CA498">
        <v>0</v>
      </c>
      <c r="CB498">
        <v>0</v>
      </c>
      <c r="CC498">
        <v>0</v>
      </c>
      <c r="CD498">
        <v>0</v>
      </c>
      <c r="CE498">
        <v>0</v>
      </c>
      <c r="CF498">
        <v>0</v>
      </c>
      <c r="CG498">
        <v>0</v>
      </c>
      <c r="CH498">
        <v>0</v>
      </c>
      <c r="CI498">
        <v>0</v>
      </c>
      <c r="CJ498">
        <v>0</v>
      </c>
      <c r="CK498">
        <v>0</v>
      </c>
      <c r="CL498">
        <v>0</v>
      </c>
      <c r="CM498">
        <v>0</v>
      </c>
      <c r="CN498">
        <v>0</v>
      </c>
      <c r="CO498">
        <v>0</v>
      </c>
      <c r="CP498">
        <v>0</v>
      </c>
      <c r="CQ498">
        <v>0</v>
      </c>
      <c r="CR498">
        <v>0</v>
      </c>
      <c r="CS498">
        <v>0</v>
      </c>
      <c r="CT498">
        <v>0</v>
      </c>
      <c r="CU498">
        <v>0</v>
      </c>
      <c r="CV498">
        <v>0</v>
      </c>
      <c r="CW498">
        <v>0</v>
      </c>
      <c r="CX498">
        <v>0</v>
      </c>
      <c r="CY498">
        <v>0</v>
      </c>
      <c r="CZ498">
        <v>0</v>
      </c>
      <c r="DA498">
        <v>0</v>
      </c>
      <c r="DB498">
        <v>0</v>
      </c>
      <c r="DC498">
        <v>0</v>
      </c>
      <c r="DD498">
        <v>0</v>
      </c>
      <c r="DE498">
        <v>0</v>
      </c>
      <c r="DF498">
        <v>0</v>
      </c>
      <c r="DG498">
        <v>0</v>
      </c>
      <c r="DH498">
        <v>0</v>
      </c>
      <c r="DI498">
        <v>0</v>
      </c>
      <c r="DJ498">
        <v>0</v>
      </c>
      <c r="DK498">
        <v>0</v>
      </c>
      <c r="DL498">
        <v>0</v>
      </c>
      <c r="DM498">
        <v>0</v>
      </c>
      <c r="DN498">
        <v>0</v>
      </c>
      <c r="DO498">
        <v>0</v>
      </c>
      <c r="DP498">
        <v>0</v>
      </c>
      <c r="DQ498">
        <v>0</v>
      </c>
      <c r="DR498">
        <v>0</v>
      </c>
      <c r="DS498">
        <v>0</v>
      </c>
      <c r="DT498">
        <v>0</v>
      </c>
      <c r="DU498">
        <v>0</v>
      </c>
      <c r="DV498">
        <v>0</v>
      </c>
      <c r="DW498">
        <v>0</v>
      </c>
      <c r="DX498">
        <v>0</v>
      </c>
      <c r="DZ498" s="340" t="s">
        <v>632</v>
      </c>
      <c r="EA498" t="s">
        <v>1023</v>
      </c>
      <c r="EB498">
        <v>2</v>
      </c>
      <c r="EC498">
        <v>10</v>
      </c>
      <c r="ED498" s="183" t="str">
        <f t="shared" si="24"/>
        <v>SDH100210</v>
      </c>
      <c r="EE498">
        <v>646</v>
      </c>
      <c r="EF498">
        <v>1674</v>
      </c>
      <c r="EG498">
        <v>2678</v>
      </c>
      <c r="EH498">
        <v>3660</v>
      </c>
      <c r="EI498">
        <v>4623</v>
      </c>
      <c r="EJ498">
        <v>5569</v>
      </c>
      <c r="EK498">
        <v>6500</v>
      </c>
      <c r="EL498">
        <v>7418</v>
      </c>
      <c r="EM498">
        <v>8321</v>
      </c>
      <c r="EN498">
        <v>0</v>
      </c>
      <c r="EO498">
        <v>0</v>
      </c>
      <c r="EP498">
        <v>0</v>
      </c>
      <c r="EQ498">
        <v>0</v>
      </c>
      <c r="ER498">
        <v>0</v>
      </c>
      <c r="ES498">
        <v>0</v>
      </c>
      <c r="ET498">
        <v>0</v>
      </c>
      <c r="EU498">
        <v>0</v>
      </c>
      <c r="EV498">
        <v>0</v>
      </c>
      <c r="EW498">
        <v>0</v>
      </c>
      <c r="EX498">
        <v>0</v>
      </c>
      <c r="EY498">
        <v>0</v>
      </c>
      <c r="EZ498">
        <v>0</v>
      </c>
      <c r="FA498">
        <v>0</v>
      </c>
      <c r="FB498">
        <v>0</v>
      </c>
      <c r="FC498">
        <v>0</v>
      </c>
      <c r="FD498">
        <v>0</v>
      </c>
      <c r="FE498">
        <v>0</v>
      </c>
      <c r="FF498">
        <v>0</v>
      </c>
      <c r="FG498">
        <v>0</v>
      </c>
      <c r="FH498">
        <v>0</v>
      </c>
      <c r="FI498">
        <v>0</v>
      </c>
      <c r="FJ498">
        <v>0</v>
      </c>
      <c r="FK498">
        <v>0</v>
      </c>
      <c r="FL498">
        <v>0</v>
      </c>
      <c r="FM498">
        <v>0</v>
      </c>
      <c r="FN498">
        <v>0</v>
      </c>
      <c r="FO498">
        <v>0</v>
      </c>
      <c r="FP498">
        <v>0</v>
      </c>
      <c r="FQ498">
        <v>0</v>
      </c>
      <c r="FR498">
        <v>0</v>
      </c>
      <c r="FS498">
        <v>0</v>
      </c>
      <c r="FT498">
        <v>0</v>
      </c>
      <c r="FU498">
        <v>0</v>
      </c>
      <c r="FV498">
        <v>0</v>
      </c>
      <c r="FW498">
        <v>0</v>
      </c>
      <c r="FX498">
        <v>0</v>
      </c>
      <c r="FY498">
        <v>0</v>
      </c>
      <c r="FZ498">
        <v>0</v>
      </c>
      <c r="GA498">
        <v>0</v>
      </c>
      <c r="GB498">
        <v>0</v>
      </c>
      <c r="GC498">
        <v>0</v>
      </c>
      <c r="GD498">
        <v>0</v>
      </c>
      <c r="GE498">
        <v>0</v>
      </c>
      <c r="GF498">
        <v>0</v>
      </c>
      <c r="GG498">
        <v>0</v>
      </c>
      <c r="GH498">
        <v>0</v>
      </c>
      <c r="GI498">
        <v>0</v>
      </c>
      <c r="GJ498">
        <v>0</v>
      </c>
      <c r="GK498">
        <v>0</v>
      </c>
      <c r="GL498">
        <v>0</v>
      </c>
      <c r="GM498">
        <v>0</v>
      </c>
      <c r="GN498">
        <v>0</v>
      </c>
      <c r="GO498">
        <v>0</v>
      </c>
      <c r="GP498">
        <v>0</v>
      </c>
      <c r="GQ498">
        <v>0</v>
      </c>
      <c r="GR498">
        <v>0</v>
      </c>
      <c r="GS498">
        <v>0</v>
      </c>
      <c r="GT498">
        <v>0</v>
      </c>
      <c r="GU498">
        <v>0</v>
      </c>
      <c r="GV498">
        <v>0</v>
      </c>
      <c r="GW498">
        <v>0</v>
      </c>
      <c r="GX498">
        <v>0</v>
      </c>
      <c r="GY498">
        <v>0</v>
      </c>
      <c r="GZ498">
        <v>0</v>
      </c>
      <c r="HA498">
        <v>0</v>
      </c>
      <c r="HB498">
        <v>0</v>
      </c>
      <c r="HC498">
        <v>0</v>
      </c>
      <c r="HD498">
        <v>0</v>
      </c>
      <c r="HE498">
        <v>0</v>
      </c>
      <c r="HF498">
        <v>0</v>
      </c>
      <c r="HG498">
        <v>0</v>
      </c>
      <c r="HH498">
        <v>0</v>
      </c>
      <c r="HI498">
        <v>0</v>
      </c>
      <c r="HJ498">
        <v>0</v>
      </c>
      <c r="HK498">
        <v>0</v>
      </c>
      <c r="HL498">
        <v>0</v>
      </c>
      <c r="HM498">
        <v>0</v>
      </c>
      <c r="HN498">
        <v>0</v>
      </c>
      <c r="HO498">
        <v>0</v>
      </c>
      <c r="HP498">
        <v>0</v>
      </c>
      <c r="HQ498">
        <v>0</v>
      </c>
      <c r="HR498">
        <v>0</v>
      </c>
      <c r="HS498">
        <v>0</v>
      </c>
      <c r="HT498">
        <v>0</v>
      </c>
      <c r="HU498">
        <v>0</v>
      </c>
      <c r="HV498">
        <v>0</v>
      </c>
      <c r="HW498">
        <v>0</v>
      </c>
      <c r="HX498">
        <v>0</v>
      </c>
      <c r="HY498">
        <v>0</v>
      </c>
      <c r="HZ498">
        <v>0</v>
      </c>
      <c r="IA498">
        <v>0</v>
      </c>
      <c r="IB498">
        <v>0</v>
      </c>
      <c r="IC498">
        <v>0</v>
      </c>
      <c r="ID498">
        <v>0</v>
      </c>
      <c r="IE498">
        <v>0</v>
      </c>
      <c r="IF498">
        <v>0</v>
      </c>
      <c r="IG498">
        <v>0</v>
      </c>
      <c r="IH498">
        <v>0</v>
      </c>
      <c r="II498">
        <v>0</v>
      </c>
      <c r="IJ498">
        <v>0</v>
      </c>
      <c r="IK498">
        <v>0</v>
      </c>
    </row>
    <row r="499" spans="13:245" hidden="1">
      <c r="M499" s="340" t="s">
        <v>632</v>
      </c>
      <c r="N499" t="s">
        <v>1023</v>
      </c>
      <c r="O499">
        <v>2</v>
      </c>
      <c r="P499">
        <v>11</v>
      </c>
      <c r="Q499" s="183" t="str">
        <f t="shared" si="23"/>
        <v>SDH100211</v>
      </c>
      <c r="R499">
        <v>366</v>
      </c>
      <c r="S499">
        <v>852</v>
      </c>
      <c r="T499">
        <v>1348</v>
      </c>
      <c r="U499">
        <v>1856</v>
      </c>
      <c r="V499">
        <v>2375</v>
      </c>
      <c r="W499">
        <v>2907</v>
      </c>
      <c r="X499">
        <v>3451</v>
      </c>
      <c r="Y499">
        <v>4009</v>
      </c>
      <c r="Z499">
        <v>4580</v>
      </c>
      <c r="AA499">
        <v>6887</v>
      </c>
      <c r="AB499">
        <v>7047</v>
      </c>
      <c r="AC499">
        <v>7211</v>
      </c>
      <c r="AD499">
        <v>7380</v>
      </c>
      <c r="AE499">
        <v>7555</v>
      </c>
      <c r="AF499">
        <v>7735</v>
      </c>
      <c r="AG499">
        <v>7920</v>
      </c>
      <c r="AH499">
        <v>8112</v>
      </c>
      <c r="AI499">
        <v>8312</v>
      </c>
      <c r="AJ499">
        <v>8520</v>
      </c>
      <c r="AK499">
        <v>8737</v>
      </c>
      <c r="AL499">
        <v>8965</v>
      </c>
      <c r="AM499">
        <v>9203</v>
      </c>
      <c r="AN499">
        <v>9454</v>
      </c>
      <c r="AO499">
        <v>9719</v>
      </c>
      <c r="AP499">
        <v>0</v>
      </c>
      <c r="AQ499">
        <v>0</v>
      </c>
      <c r="AR499">
        <v>0</v>
      </c>
      <c r="AS499">
        <v>0</v>
      </c>
      <c r="AT499">
        <v>0</v>
      </c>
      <c r="AU499">
        <v>0</v>
      </c>
      <c r="AV499">
        <v>0</v>
      </c>
      <c r="AW499">
        <v>0</v>
      </c>
      <c r="AX499">
        <v>0</v>
      </c>
      <c r="AY499">
        <v>0</v>
      </c>
      <c r="AZ499">
        <v>0</v>
      </c>
      <c r="BA499">
        <v>0</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BX499">
        <v>0</v>
      </c>
      <c r="BY499">
        <v>0</v>
      </c>
      <c r="BZ499">
        <v>0</v>
      </c>
      <c r="CA499">
        <v>0</v>
      </c>
      <c r="CB499">
        <v>0</v>
      </c>
      <c r="CC499">
        <v>0</v>
      </c>
      <c r="CD499">
        <v>0</v>
      </c>
      <c r="CE499">
        <v>0</v>
      </c>
      <c r="CF499">
        <v>0</v>
      </c>
      <c r="CG499">
        <v>0</v>
      </c>
      <c r="CH499">
        <v>0</v>
      </c>
      <c r="CI499">
        <v>0</v>
      </c>
      <c r="CJ499">
        <v>0</v>
      </c>
      <c r="CK499">
        <v>0</v>
      </c>
      <c r="CL499">
        <v>0</v>
      </c>
      <c r="CM499">
        <v>0</v>
      </c>
      <c r="CN499">
        <v>0</v>
      </c>
      <c r="CO499">
        <v>0</v>
      </c>
      <c r="CP499">
        <v>0</v>
      </c>
      <c r="CQ499">
        <v>0</v>
      </c>
      <c r="CR499">
        <v>0</v>
      </c>
      <c r="CS499">
        <v>0</v>
      </c>
      <c r="CT499">
        <v>0</v>
      </c>
      <c r="CU499">
        <v>0</v>
      </c>
      <c r="CV499">
        <v>0</v>
      </c>
      <c r="CW499">
        <v>0</v>
      </c>
      <c r="CX499">
        <v>0</v>
      </c>
      <c r="CY499">
        <v>0</v>
      </c>
      <c r="CZ499">
        <v>0</v>
      </c>
      <c r="DA499">
        <v>0</v>
      </c>
      <c r="DB499">
        <v>0</v>
      </c>
      <c r="DC499">
        <v>0</v>
      </c>
      <c r="DD499">
        <v>0</v>
      </c>
      <c r="DE499">
        <v>0</v>
      </c>
      <c r="DF499">
        <v>0</v>
      </c>
      <c r="DG499">
        <v>0</v>
      </c>
      <c r="DH499">
        <v>0</v>
      </c>
      <c r="DI499">
        <v>0</v>
      </c>
      <c r="DJ499">
        <v>0</v>
      </c>
      <c r="DK499">
        <v>0</v>
      </c>
      <c r="DL499">
        <v>0</v>
      </c>
      <c r="DM499">
        <v>0</v>
      </c>
      <c r="DN499">
        <v>0</v>
      </c>
      <c r="DO499">
        <v>0</v>
      </c>
      <c r="DP499">
        <v>0</v>
      </c>
      <c r="DQ499">
        <v>0</v>
      </c>
      <c r="DR499">
        <v>0</v>
      </c>
      <c r="DS499">
        <v>0</v>
      </c>
      <c r="DT499">
        <v>0</v>
      </c>
      <c r="DU499">
        <v>0</v>
      </c>
      <c r="DV499">
        <v>0</v>
      </c>
      <c r="DW499">
        <v>0</v>
      </c>
      <c r="DX499">
        <v>0</v>
      </c>
      <c r="DZ499" s="340" t="s">
        <v>632</v>
      </c>
      <c r="EA499" t="s">
        <v>1023</v>
      </c>
      <c r="EB499">
        <v>2</v>
      </c>
      <c r="EC499">
        <v>11</v>
      </c>
      <c r="ED499" s="183" t="str">
        <f t="shared" si="24"/>
        <v>SDH100211</v>
      </c>
      <c r="EE499">
        <v>636</v>
      </c>
      <c r="EF499">
        <v>1659</v>
      </c>
      <c r="EG499">
        <v>2656</v>
      </c>
      <c r="EH499">
        <v>3633</v>
      </c>
      <c r="EI499">
        <v>4593</v>
      </c>
      <c r="EJ499">
        <v>5536</v>
      </c>
      <c r="EK499">
        <v>6461</v>
      </c>
      <c r="EL499">
        <v>7378</v>
      </c>
      <c r="EM499">
        <v>8280</v>
      </c>
      <c r="EN499">
        <v>0</v>
      </c>
      <c r="EO499">
        <v>0</v>
      </c>
      <c r="EP499">
        <v>0</v>
      </c>
      <c r="EQ499">
        <v>0</v>
      </c>
      <c r="ER499">
        <v>0</v>
      </c>
      <c r="ES499">
        <v>0</v>
      </c>
      <c r="ET499">
        <v>0</v>
      </c>
      <c r="EU499">
        <v>0</v>
      </c>
      <c r="EV499">
        <v>0</v>
      </c>
      <c r="EW499">
        <v>0</v>
      </c>
      <c r="EX499">
        <v>0</v>
      </c>
      <c r="EY499">
        <v>0</v>
      </c>
      <c r="EZ499">
        <v>0</v>
      </c>
      <c r="FA499">
        <v>0</v>
      </c>
      <c r="FB499">
        <v>0</v>
      </c>
      <c r="FC499">
        <v>0</v>
      </c>
      <c r="FD499">
        <v>0</v>
      </c>
      <c r="FE499">
        <v>0</v>
      </c>
      <c r="FF499">
        <v>0</v>
      </c>
      <c r="FG499">
        <v>0</v>
      </c>
      <c r="FH499">
        <v>0</v>
      </c>
      <c r="FI499">
        <v>0</v>
      </c>
      <c r="FJ499">
        <v>0</v>
      </c>
      <c r="FK499">
        <v>0</v>
      </c>
      <c r="FL499">
        <v>0</v>
      </c>
      <c r="FM499">
        <v>0</v>
      </c>
      <c r="FN499">
        <v>0</v>
      </c>
      <c r="FO499">
        <v>0</v>
      </c>
      <c r="FP499">
        <v>0</v>
      </c>
      <c r="FQ499">
        <v>0</v>
      </c>
      <c r="FR499">
        <v>0</v>
      </c>
      <c r="FS499">
        <v>0</v>
      </c>
      <c r="FT499">
        <v>0</v>
      </c>
      <c r="FU499">
        <v>0</v>
      </c>
      <c r="FV499">
        <v>0</v>
      </c>
      <c r="FW499">
        <v>0</v>
      </c>
      <c r="FX499">
        <v>0</v>
      </c>
      <c r="FY499">
        <v>0</v>
      </c>
      <c r="FZ499">
        <v>0</v>
      </c>
      <c r="GA499">
        <v>0</v>
      </c>
      <c r="GB499">
        <v>0</v>
      </c>
      <c r="GC499">
        <v>0</v>
      </c>
      <c r="GD499">
        <v>0</v>
      </c>
      <c r="GE499">
        <v>0</v>
      </c>
      <c r="GF499">
        <v>0</v>
      </c>
      <c r="GG499">
        <v>0</v>
      </c>
      <c r="GH499">
        <v>0</v>
      </c>
      <c r="GI499">
        <v>0</v>
      </c>
      <c r="GJ499">
        <v>0</v>
      </c>
      <c r="GK499">
        <v>0</v>
      </c>
      <c r="GL499">
        <v>0</v>
      </c>
      <c r="GM499">
        <v>0</v>
      </c>
      <c r="GN499">
        <v>0</v>
      </c>
      <c r="GO499">
        <v>0</v>
      </c>
      <c r="GP499">
        <v>0</v>
      </c>
      <c r="GQ499">
        <v>0</v>
      </c>
      <c r="GR499">
        <v>0</v>
      </c>
      <c r="GS499">
        <v>0</v>
      </c>
      <c r="GT499">
        <v>0</v>
      </c>
      <c r="GU499">
        <v>0</v>
      </c>
      <c r="GV499">
        <v>0</v>
      </c>
      <c r="GW499">
        <v>0</v>
      </c>
      <c r="GX499">
        <v>0</v>
      </c>
      <c r="GY499">
        <v>0</v>
      </c>
      <c r="GZ499">
        <v>0</v>
      </c>
      <c r="HA499">
        <v>0</v>
      </c>
      <c r="HB499">
        <v>0</v>
      </c>
      <c r="HC499">
        <v>0</v>
      </c>
      <c r="HD499">
        <v>0</v>
      </c>
      <c r="HE499">
        <v>0</v>
      </c>
      <c r="HF499">
        <v>0</v>
      </c>
      <c r="HG499">
        <v>0</v>
      </c>
      <c r="HH499">
        <v>0</v>
      </c>
      <c r="HI499">
        <v>0</v>
      </c>
      <c r="HJ499">
        <v>0</v>
      </c>
      <c r="HK499">
        <v>0</v>
      </c>
      <c r="HL499">
        <v>0</v>
      </c>
      <c r="HM499">
        <v>0</v>
      </c>
      <c r="HN499">
        <v>0</v>
      </c>
      <c r="HO499">
        <v>0</v>
      </c>
      <c r="HP499">
        <v>0</v>
      </c>
      <c r="HQ499">
        <v>0</v>
      </c>
      <c r="HR499">
        <v>0</v>
      </c>
      <c r="HS499">
        <v>0</v>
      </c>
      <c r="HT499">
        <v>0</v>
      </c>
      <c r="HU499">
        <v>0</v>
      </c>
      <c r="HV499">
        <v>0</v>
      </c>
      <c r="HW499">
        <v>0</v>
      </c>
      <c r="HX499">
        <v>0</v>
      </c>
      <c r="HY499">
        <v>0</v>
      </c>
      <c r="HZ499">
        <v>0</v>
      </c>
      <c r="IA499">
        <v>0</v>
      </c>
      <c r="IB499">
        <v>0</v>
      </c>
      <c r="IC499">
        <v>0</v>
      </c>
      <c r="ID499">
        <v>0</v>
      </c>
      <c r="IE499">
        <v>0</v>
      </c>
      <c r="IF499">
        <v>0</v>
      </c>
      <c r="IG499">
        <v>0</v>
      </c>
      <c r="IH499">
        <v>0</v>
      </c>
      <c r="II499">
        <v>0</v>
      </c>
      <c r="IJ499">
        <v>0</v>
      </c>
      <c r="IK499">
        <v>0</v>
      </c>
    </row>
    <row r="500" spans="13:245" hidden="1">
      <c r="M500" s="340" t="s">
        <v>632</v>
      </c>
      <c r="N500" t="s">
        <v>1023</v>
      </c>
      <c r="O500">
        <v>2</v>
      </c>
      <c r="P500">
        <v>12</v>
      </c>
      <c r="Q500" s="183" t="str">
        <f t="shared" si="23"/>
        <v>SDH100212</v>
      </c>
      <c r="R500">
        <v>362</v>
      </c>
      <c r="S500">
        <v>845</v>
      </c>
      <c r="T500">
        <v>1339</v>
      </c>
      <c r="U500">
        <v>1844</v>
      </c>
      <c r="V500">
        <v>2361</v>
      </c>
      <c r="W500">
        <v>2890</v>
      </c>
      <c r="X500">
        <v>3432</v>
      </c>
      <c r="Y500">
        <v>3989</v>
      </c>
      <c r="Z500">
        <v>4557</v>
      </c>
      <c r="AA500">
        <v>6852</v>
      </c>
      <c r="AB500">
        <v>7012</v>
      </c>
      <c r="AC500">
        <v>7176</v>
      </c>
      <c r="AD500">
        <v>7345</v>
      </c>
      <c r="AE500">
        <v>7520</v>
      </c>
      <c r="AF500">
        <v>7700</v>
      </c>
      <c r="AG500">
        <v>7886</v>
      </c>
      <c r="AH500">
        <v>8080</v>
      </c>
      <c r="AI500">
        <v>8282</v>
      </c>
      <c r="AJ500">
        <v>8492</v>
      </c>
      <c r="AK500">
        <v>8712</v>
      </c>
      <c r="AL500">
        <v>8943</v>
      </c>
      <c r="AM500">
        <v>9186</v>
      </c>
      <c r="AN500">
        <v>9442</v>
      </c>
      <c r="AO500">
        <v>9714</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BX500">
        <v>0</v>
      </c>
      <c r="BY500">
        <v>0</v>
      </c>
      <c r="BZ500">
        <v>0</v>
      </c>
      <c r="CA500">
        <v>0</v>
      </c>
      <c r="CB500">
        <v>0</v>
      </c>
      <c r="CC500">
        <v>0</v>
      </c>
      <c r="CD500">
        <v>0</v>
      </c>
      <c r="CE500">
        <v>0</v>
      </c>
      <c r="CF500">
        <v>0</v>
      </c>
      <c r="CG500">
        <v>0</v>
      </c>
      <c r="CH500">
        <v>0</v>
      </c>
      <c r="CI500">
        <v>0</v>
      </c>
      <c r="CJ500">
        <v>0</v>
      </c>
      <c r="CK500">
        <v>0</v>
      </c>
      <c r="CL500">
        <v>0</v>
      </c>
      <c r="CM500">
        <v>0</v>
      </c>
      <c r="CN500">
        <v>0</v>
      </c>
      <c r="CO500">
        <v>0</v>
      </c>
      <c r="CP500">
        <v>0</v>
      </c>
      <c r="CQ500">
        <v>0</v>
      </c>
      <c r="CR500">
        <v>0</v>
      </c>
      <c r="CS500">
        <v>0</v>
      </c>
      <c r="CT500">
        <v>0</v>
      </c>
      <c r="CU500">
        <v>0</v>
      </c>
      <c r="CV500">
        <v>0</v>
      </c>
      <c r="CW500">
        <v>0</v>
      </c>
      <c r="CX500">
        <v>0</v>
      </c>
      <c r="CY500">
        <v>0</v>
      </c>
      <c r="CZ500">
        <v>0</v>
      </c>
      <c r="DA500">
        <v>0</v>
      </c>
      <c r="DB500">
        <v>0</v>
      </c>
      <c r="DC500">
        <v>0</v>
      </c>
      <c r="DD500">
        <v>0</v>
      </c>
      <c r="DE500">
        <v>0</v>
      </c>
      <c r="DF500">
        <v>0</v>
      </c>
      <c r="DG500">
        <v>0</v>
      </c>
      <c r="DH500">
        <v>0</v>
      </c>
      <c r="DI500">
        <v>0</v>
      </c>
      <c r="DJ500">
        <v>0</v>
      </c>
      <c r="DK500">
        <v>0</v>
      </c>
      <c r="DL500">
        <v>0</v>
      </c>
      <c r="DM500">
        <v>0</v>
      </c>
      <c r="DN500">
        <v>0</v>
      </c>
      <c r="DO500">
        <v>0</v>
      </c>
      <c r="DP500">
        <v>0</v>
      </c>
      <c r="DQ500">
        <v>0</v>
      </c>
      <c r="DR500">
        <v>0</v>
      </c>
      <c r="DS500">
        <v>0</v>
      </c>
      <c r="DT500">
        <v>0</v>
      </c>
      <c r="DU500">
        <v>0</v>
      </c>
      <c r="DV500">
        <v>0</v>
      </c>
      <c r="DW500">
        <v>0</v>
      </c>
      <c r="DX500">
        <v>0</v>
      </c>
      <c r="DZ500" s="340" t="s">
        <v>632</v>
      </c>
      <c r="EA500" t="s">
        <v>1023</v>
      </c>
      <c r="EB500">
        <v>2</v>
      </c>
      <c r="EC500">
        <v>12</v>
      </c>
      <c r="ED500" s="183" t="str">
        <f t="shared" si="24"/>
        <v>SDH100212</v>
      </c>
      <c r="EE500">
        <v>626</v>
      </c>
      <c r="EF500">
        <v>1642</v>
      </c>
      <c r="EG500">
        <v>2636</v>
      </c>
      <c r="EH500">
        <v>3607</v>
      </c>
      <c r="EI500">
        <v>4563</v>
      </c>
      <c r="EJ500">
        <v>5499</v>
      </c>
      <c r="EK500">
        <v>6423</v>
      </c>
      <c r="EL500">
        <v>7338</v>
      </c>
      <c r="EM500">
        <v>8235</v>
      </c>
      <c r="EN500">
        <v>0</v>
      </c>
      <c r="EO500">
        <v>0</v>
      </c>
      <c r="EP500">
        <v>0</v>
      </c>
      <c r="EQ500">
        <v>0</v>
      </c>
      <c r="ER500">
        <v>0</v>
      </c>
      <c r="ES500">
        <v>0</v>
      </c>
      <c r="ET500">
        <v>0</v>
      </c>
      <c r="EU500">
        <v>0</v>
      </c>
      <c r="EV500">
        <v>0</v>
      </c>
      <c r="EW500">
        <v>0</v>
      </c>
      <c r="EX500">
        <v>0</v>
      </c>
      <c r="EY500">
        <v>0</v>
      </c>
      <c r="EZ500">
        <v>0</v>
      </c>
      <c r="FA500">
        <v>0</v>
      </c>
      <c r="FB500">
        <v>0</v>
      </c>
      <c r="FC500">
        <v>0</v>
      </c>
      <c r="FD500">
        <v>0</v>
      </c>
      <c r="FE500">
        <v>0</v>
      </c>
      <c r="FF500">
        <v>0</v>
      </c>
      <c r="FG500">
        <v>0</v>
      </c>
      <c r="FH500">
        <v>0</v>
      </c>
      <c r="FI500">
        <v>0</v>
      </c>
      <c r="FJ500">
        <v>0</v>
      </c>
      <c r="FK500">
        <v>0</v>
      </c>
      <c r="FL500">
        <v>0</v>
      </c>
      <c r="FM500">
        <v>0</v>
      </c>
      <c r="FN500">
        <v>0</v>
      </c>
      <c r="FO500">
        <v>0</v>
      </c>
      <c r="FP500">
        <v>0</v>
      </c>
      <c r="FQ500">
        <v>0</v>
      </c>
      <c r="FR500">
        <v>0</v>
      </c>
      <c r="FS500">
        <v>0</v>
      </c>
      <c r="FT500">
        <v>0</v>
      </c>
      <c r="FU500">
        <v>0</v>
      </c>
      <c r="FV500">
        <v>0</v>
      </c>
      <c r="FW500">
        <v>0</v>
      </c>
      <c r="FX500">
        <v>0</v>
      </c>
      <c r="FY500">
        <v>0</v>
      </c>
      <c r="FZ500">
        <v>0</v>
      </c>
      <c r="GA500">
        <v>0</v>
      </c>
      <c r="GB500">
        <v>0</v>
      </c>
      <c r="GC500">
        <v>0</v>
      </c>
      <c r="GD500">
        <v>0</v>
      </c>
      <c r="GE500">
        <v>0</v>
      </c>
      <c r="GF500">
        <v>0</v>
      </c>
      <c r="GG500">
        <v>0</v>
      </c>
      <c r="GH500">
        <v>0</v>
      </c>
      <c r="GI500">
        <v>0</v>
      </c>
      <c r="GJ500">
        <v>0</v>
      </c>
      <c r="GK500">
        <v>0</v>
      </c>
      <c r="GL500">
        <v>0</v>
      </c>
      <c r="GM500">
        <v>0</v>
      </c>
      <c r="GN500">
        <v>0</v>
      </c>
      <c r="GO500">
        <v>0</v>
      </c>
      <c r="GP500">
        <v>0</v>
      </c>
      <c r="GQ500">
        <v>0</v>
      </c>
      <c r="GR500">
        <v>0</v>
      </c>
      <c r="GS500">
        <v>0</v>
      </c>
      <c r="GT500">
        <v>0</v>
      </c>
      <c r="GU500">
        <v>0</v>
      </c>
      <c r="GV500">
        <v>0</v>
      </c>
      <c r="GW500">
        <v>0</v>
      </c>
      <c r="GX500">
        <v>0</v>
      </c>
      <c r="GY500">
        <v>0</v>
      </c>
      <c r="GZ500">
        <v>0</v>
      </c>
      <c r="HA500">
        <v>0</v>
      </c>
      <c r="HB500">
        <v>0</v>
      </c>
      <c r="HC500">
        <v>0</v>
      </c>
      <c r="HD500">
        <v>0</v>
      </c>
      <c r="HE500">
        <v>0</v>
      </c>
      <c r="HF500">
        <v>0</v>
      </c>
      <c r="HG500">
        <v>0</v>
      </c>
      <c r="HH500">
        <v>0</v>
      </c>
      <c r="HI500">
        <v>0</v>
      </c>
      <c r="HJ500">
        <v>0</v>
      </c>
      <c r="HK500">
        <v>0</v>
      </c>
      <c r="HL500">
        <v>0</v>
      </c>
      <c r="HM500">
        <v>0</v>
      </c>
      <c r="HN500">
        <v>0</v>
      </c>
      <c r="HO500">
        <v>0</v>
      </c>
      <c r="HP500">
        <v>0</v>
      </c>
      <c r="HQ500">
        <v>0</v>
      </c>
      <c r="HR500">
        <v>0</v>
      </c>
      <c r="HS500">
        <v>0</v>
      </c>
      <c r="HT500">
        <v>0</v>
      </c>
      <c r="HU500">
        <v>0</v>
      </c>
      <c r="HV500">
        <v>0</v>
      </c>
      <c r="HW500">
        <v>0</v>
      </c>
      <c r="HX500">
        <v>0</v>
      </c>
      <c r="HY500">
        <v>0</v>
      </c>
      <c r="HZ500">
        <v>0</v>
      </c>
      <c r="IA500">
        <v>0</v>
      </c>
      <c r="IB500">
        <v>0</v>
      </c>
      <c r="IC500">
        <v>0</v>
      </c>
      <c r="ID500">
        <v>0</v>
      </c>
      <c r="IE500">
        <v>0</v>
      </c>
      <c r="IF500">
        <v>0</v>
      </c>
      <c r="IG500">
        <v>0</v>
      </c>
      <c r="IH500">
        <v>0</v>
      </c>
      <c r="II500">
        <v>0</v>
      </c>
      <c r="IJ500">
        <v>0</v>
      </c>
      <c r="IK500">
        <v>0</v>
      </c>
    </row>
    <row r="501" spans="13:245" hidden="1">
      <c r="M501" s="340" t="s">
        <v>632</v>
      </c>
      <c r="N501" t="s">
        <v>1023</v>
      </c>
      <c r="O501">
        <v>2</v>
      </c>
      <c r="P501">
        <v>13</v>
      </c>
      <c r="Q501" s="183" t="str">
        <f t="shared" si="23"/>
        <v>SDH100213</v>
      </c>
      <c r="R501">
        <v>356</v>
      </c>
      <c r="S501">
        <v>837</v>
      </c>
      <c r="T501">
        <v>1328</v>
      </c>
      <c r="U501">
        <v>1832</v>
      </c>
      <c r="V501">
        <v>2346</v>
      </c>
      <c r="W501">
        <v>2873</v>
      </c>
      <c r="X501">
        <v>3413</v>
      </c>
      <c r="Y501">
        <v>3965</v>
      </c>
      <c r="Z501">
        <v>4532</v>
      </c>
      <c r="AA501">
        <v>6814</v>
      </c>
      <c r="AB501">
        <v>6974</v>
      </c>
      <c r="AC501">
        <v>7138</v>
      </c>
      <c r="AD501">
        <v>7308</v>
      </c>
      <c r="AE501">
        <v>7482</v>
      </c>
      <c r="AF501">
        <v>7663</v>
      </c>
      <c r="AG501">
        <v>7850</v>
      </c>
      <c r="AH501">
        <v>8046</v>
      </c>
      <c r="AI501">
        <v>8250</v>
      </c>
      <c r="AJ501">
        <v>8463</v>
      </c>
      <c r="AK501">
        <v>8686</v>
      </c>
      <c r="AL501">
        <v>8921</v>
      </c>
      <c r="AM501">
        <v>9168</v>
      </c>
      <c r="AN501">
        <v>9431</v>
      </c>
      <c r="AO501">
        <v>9708</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BX501">
        <v>0</v>
      </c>
      <c r="BY501">
        <v>0</v>
      </c>
      <c r="BZ501">
        <v>0</v>
      </c>
      <c r="CA501">
        <v>0</v>
      </c>
      <c r="CB501">
        <v>0</v>
      </c>
      <c r="CC501">
        <v>0</v>
      </c>
      <c r="CD501">
        <v>0</v>
      </c>
      <c r="CE501">
        <v>0</v>
      </c>
      <c r="CF501">
        <v>0</v>
      </c>
      <c r="CG501">
        <v>0</v>
      </c>
      <c r="CH501">
        <v>0</v>
      </c>
      <c r="CI501">
        <v>0</v>
      </c>
      <c r="CJ501">
        <v>0</v>
      </c>
      <c r="CK501">
        <v>0</v>
      </c>
      <c r="CL501">
        <v>0</v>
      </c>
      <c r="CM501">
        <v>0</v>
      </c>
      <c r="CN501">
        <v>0</v>
      </c>
      <c r="CO501">
        <v>0</v>
      </c>
      <c r="CP501">
        <v>0</v>
      </c>
      <c r="CQ501">
        <v>0</v>
      </c>
      <c r="CR501">
        <v>0</v>
      </c>
      <c r="CS501">
        <v>0</v>
      </c>
      <c r="CT501">
        <v>0</v>
      </c>
      <c r="CU501">
        <v>0</v>
      </c>
      <c r="CV501">
        <v>0</v>
      </c>
      <c r="CW501">
        <v>0</v>
      </c>
      <c r="CX501">
        <v>0</v>
      </c>
      <c r="CY501">
        <v>0</v>
      </c>
      <c r="CZ501">
        <v>0</v>
      </c>
      <c r="DA501">
        <v>0</v>
      </c>
      <c r="DB501">
        <v>0</v>
      </c>
      <c r="DC501">
        <v>0</v>
      </c>
      <c r="DD501">
        <v>0</v>
      </c>
      <c r="DE501">
        <v>0</v>
      </c>
      <c r="DF501">
        <v>0</v>
      </c>
      <c r="DG501">
        <v>0</v>
      </c>
      <c r="DH501">
        <v>0</v>
      </c>
      <c r="DI501">
        <v>0</v>
      </c>
      <c r="DJ501">
        <v>0</v>
      </c>
      <c r="DK501">
        <v>0</v>
      </c>
      <c r="DL501">
        <v>0</v>
      </c>
      <c r="DM501">
        <v>0</v>
      </c>
      <c r="DN501">
        <v>0</v>
      </c>
      <c r="DO501">
        <v>0</v>
      </c>
      <c r="DP501">
        <v>0</v>
      </c>
      <c r="DQ501">
        <v>0</v>
      </c>
      <c r="DR501">
        <v>0</v>
      </c>
      <c r="DS501">
        <v>0</v>
      </c>
      <c r="DT501">
        <v>0</v>
      </c>
      <c r="DU501">
        <v>0</v>
      </c>
      <c r="DV501">
        <v>0</v>
      </c>
      <c r="DW501">
        <v>0</v>
      </c>
      <c r="DX501">
        <v>0</v>
      </c>
      <c r="DZ501" s="340" t="s">
        <v>632</v>
      </c>
      <c r="EA501" t="s">
        <v>1023</v>
      </c>
      <c r="EB501">
        <v>2</v>
      </c>
      <c r="EC501">
        <v>13</v>
      </c>
      <c r="ED501" s="183" t="str">
        <f t="shared" si="24"/>
        <v>SDH100213</v>
      </c>
      <c r="EE501">
        <v>614</v>
      </c>
      <c r="EF501">
        <v>1625</v>
      </c>
      <c r="EG501">
        <v>2613</v>
      </c>
      <c r="EH501">
        <v>3581</v>
      </c>
      <c r="EI501">
        <v>4531</v>
      </c>
      <c r="EJ501">
        <v>5464</v>
      </c>
      <c r="EK501">
        <v>6386</v>
      </c>
      <c r="EL501">
        <v>7291</v>
      </c>
      <c r="EM501">
        <v>8185</v>
      </c>
      <c r="EN501">
        <v>0</v>
      </c>
      <c r="EO501">
        <v>0</v>
      </c>
      <c r="EP501">
        <v>0</v>
      </c>
      <c r="EQ501">
        <v>0</v>
      </c>
      <c r="ER501">
        <v>0</v>
      </c>
      <c r="ES501">
        <v>0</v>
      </c>
      <c r="ET501">
        <v>0</v>
      </c>
      <c r="EU501">
        <v>0</v>
      </c>
      <c r="EV501">
        <v>0</v>
      </c>
      <c r="EW501">
        <v>0</v>
      </c>
      <c r="EX501">
        <v>0</v>
      </c>
      <c r="EY501">
        <v>0</v>
      </c>
      <c r="EZ501">
        <v>0</v>
      </c>
      <c r="FA501">
        <v>0</v>
      </c>
      <c r="FB501">
        <v>0</v>
      </c>
      <c r="FC501">
        <v>0</v>
      </c>
      <c r="FD501">
        <v>0</v>
      </c>
      <c r="FE501">
        <v>0</v>
      </c>
      <c r="FF501">
        <v>0</v>
      </c>
      <c r="FG501">
        <v>0</v>
      </c>
      <c r="FH501">
        <v>0</v>
      </c>
      <c r="FI501">
        <v>0</v>
      </c>
      <c r="FJ501">
        <v>0</v>
      </c>
      <c r="FK501">
        <v>0</v>
      </c>
      <c r="FL501">
        <v>0</v>
      </c>
      <c r="FM501">
        <v>0</v>
      </c>
      <c r="FN501">
        <v>0</v>
      </c>
      <c r="FO501">
        <v>0</v>
      </c>
      <c r="FP501">
        <v>0</v>
      </c>
      <c r="FQ501">
        <v>0</v>
      </c>
      <c r="FR501">
        <v>0</v>
      </c>
      <c r="FS501">
        <v>0</v>
      </c>
      <c r="FT501">
        <v>0</v>
      </c>
      <c r="FU501">
        <v>0</v>
      </c>
      <c r="FV501">
        <v>0</v>
      </c>
      <c r="FW501">
        <v>0</v>
      </c>
      <c r="FX501">
        <v>0</v>
      </c>
      <c r="FY501">
        <v>0</v>
      </c>
      <c r="FZ501">
        <v>0</v>
      </c>
      <c r="GA501">
        <v>0</v>
      </c>
      <c r="GB501">
        <v>0</v>
      </c>
      <c r="GC501">
        <v>0</v>
      </c>
      <c r="GD501">
        <v>0</v>
      </c>
      <c r="GE501">
        <v>0</v>
      </c>
      <c r="GF501">
        <v>0</v>
      </c>
      <c r="GG501">
        <v>0</v>
      </c>
      <c r="GH501">
        <v>0</v>
      </c>
      <c r="GI501">
        <v>0</v>
      </c>
      <c r="GJ501">
        <v>0</v>
      </c>
      <c r="GK501">
        <v>0</v>
      </c>
      <c r="GL501">
        <v>0</v>
      </c>
      <c r="GM501">
        <v>0</v>
      </c>
      <c r="GN501">
        <v>0</v>
      </c>
      <c r="GO501">
        <v>0</v>
      </c>
      <c r="GP501">
        <v>0</v>
      </c>
      <c r="GQ501">
        <v>0</v>
      </c>
      <c r="GR501">
        <v>0</v>
      </c>
      <c r="GS501">
        <v>0</v>
      </c>
      <c r="GT501">
        <v>0</v>
      </c>
      <c r="GU501">
        <v>0</v>
      </c>
      <c r="GV501">
        <v>0</v>
      </c>
      <c r="GW501">
        <v>0</v>
      </c>
      <c r="GX501">
        <v>0</v>
      </c>
      <c r="GY501">
        <v>0</v>
      </c>
      <c r="GZ501">
        <v>0</v>
      </c>
      <c r="HA501">
        <v>0</v>
      </c>
      <c r="HB501">
        <v>0</v>
      </c>
      <c r="HC501">
        <v>0</v>
      </c>
      <c r="HD501">
        <v>0</v>
      </c>
      <c r="HE501">
        <v>0</v>
      </c>
      <c r="HF501">
        <v>0</v>
      </c>
      <c r="HG501">
        <v>0</v>
      </c>
      <c r="HH501">
        <v>0</v>
      </c>
      <c r="HI501">
        <v>0</v>
      </c>
      <c r="HJ501">
        <v>0</v>
      </c>
      <c r="HK501">
        <v>0</v>
      </c>
      <c r="HL501">
        <v>0</v>
      </c>
      <c r="HM501">
        <v>0</v>
      </c>
      <c r="HN501">
        <v>0</v>
      </c>
      <c r="HO501">
        <v>0</v>
      </c>
      <c r="HP501">
        <v>0</v>
      </c>
      <c r="HQ501">
        <v>0</v>
      </c>
      <c r="HR501">
        <v>0</v>
      </c>
      <c r="HS501">
        <v>0</v>
      </c>
      <c r="HT501">
        <v>0</v>
      </c>
      <c r="HU501">
        <v>0</v>
      </c>
      <c r="HV501">
        <v>0</v>
      </c>
      <c r="HW501">
        <v>0</v>
      </c>
      <c r="HX501">
        <v>0</v>
      </c>
      <c r="HY501">
        <v>0</v>
      </c>
      <c r="HZ501">
        <v>0</v>
      </c>
      <c r="IA501">
        <v>0</v>
      </c>
      <c r="IB501">
        <v>0</v>
      </c>
      <c r="IC501">
        <v>0</v>
      </c>
      <c r="ID501">
        <v>0</v>
      </c>
      <c r="IE501">
        <v>0</v>
      </c>
      <c r="IF501">
        <v>0</v>
      </c>
      <c r="IG501">
        <v>0</v>
      </c>
      <c r="IH501">
        <v>0</v>
      </c>
      <c r="II501">
        <v>0</v>
      </c>
      <c r="IJ501">
        <v>0</v>
      </c>
      <c r="IK501">
        <v>0</v>
      </c>
    </row>
    <row r="502" spans="13:245" hidden="1">
      <c r="M502" s="340" t="s">
        <v>632</v>
      </c>
      <c r="N502" t="s">
        <v>1023</v>
      </c>
      <c r="O502">
        <v>2</v>
      </c>
      <c r="P502">
        <v>14</v>
      </c>
      <c r="Q502" s="183" t="str">
        <f t="shared" si="23"/>
        <v>SDH100214</v>
      </c>
      <c r="R502">
        <v>351</v>
      </c>
      <c r="S502">
        <v>829</v>
      </c>
      <c r="T502">
        <v>1317</v>
      </c>
      <c r="U502">
        <v>1817</v>
      </c>
      <c r="V502">
        <v>2330</v>
      </c>
      <c r="W502">
        <v>2854</v>
      </c>
      <c r="X502">
        <v>3390</v>
      </c>
      <c r="Y502">
        <v>3940</v>
      </c>
      <c r="Z502">
        <v>4502</v>
      </c>
      <c r="AA502">
        <v>6771</v>
      </c>
      <c r="AB502">
        <v>6931</v>
      </c>
      <c r="AC502">
        <v>7095</v>
      </c>
      <c r="AD502">
        <v>7265</v>
      </c>
      <c r="AE502">
        <v>7439</v>
      </c>
      <c r="AF502">
        <v>7621</v>
      </c>
      <c r="AG502">
        <v>7811</v>
      </c>
      <c r="AH502">
        <v>8008</v>
      </c>
      <c r="AI502">
        <v>8214</v>
      </c>
      <c r="AJ502">
        <v>8430</v>
      </c>
      <c r="AK502">
        <v>8656</v>
      </c>
      <c r="AL502">
        <v>8895</v>
      </c>
      <c r="AM502">
        <v>9148</v>
      </c>
      <c r="AN502">
        <v>9415</v>
      </c>
      <c r="AO502">
        <v>9697</v>
      </c>
      <c r="AP502">
        <v>0</v>
      </c>
      <c r="AQ502">
        <v>0</v>
      </c>
      <c r="AR502">
        <v>0</v>
      </c>
      <c r="AS502">
        <v>0</v>
      </c>
      <c r="AT502">
        <v>0</v>
      </c>
      <c r="AU502">
        <v>0</v>
      </c>
      <c r="AV502">
        <v>0</v>
      </c>
      <c r="AW502">
        <v>0</v>
      </c>
      <c r="AX502">
        <v>0</v>
      </c>
      <c r="AY502">
        <v>0</v>
      </c>
      <c r="AZ502">
        <v>0</v>
      </c>
      <c r="BA502">
        <v>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v>0</v>
      </c>
      <c r="BX502">
        <v>0</v>
      </c>
      <c r="BY502">
        <v>0</v>
      </c>
      <c r="BZ502">
        <v>0</v>
      </c>
      <c r="CA502">
        <v>0</v>
      </c>
      <c r="CB502">
        <v>0</v>
      </c>
      <c r="CC502">
        <v>0</v>
      </c>
      <c r="CD502">
        <v>0</v>
      </c>
      <c r="CE502">
        <v>0</v>
      </c>
      <c r="CF502">
        <v>0</v>
      </c>
      <c r="CG502">
        <v>0</v>
      </c>
      <c r="CH502">
        <v>0</v>
      </c>
      <c r="CI502">
        <v>0</v>
      </c>
      <c r="CJ502">
        <v>0</v>
      </c>
      <c r="CK502">
        <v>0</v>
      </c>
      <c r="CL502">
        <v>0</v>
      </c>
      <c r="CM502">
        <v>0</v>
      </c>
      <c r="CN502">
        <v>0</v>
      </c>
      <c r="CO502">
        <v>0</v>
      </c>
      <c r="CP502">
        <v>0</v>
      </c>
      <c r="CQ502">
        <v>0</v>
      </c>
      <c r="CR502">
        <v>0</v>
      </c>
      <c r="CS502">
        <v>0</v>
      </c>
      <c r="CT502">
        <v>0</v>
      </c>
      <c r="CU502">
        <v>0</v>
      </c>
      <c r="CV502">
        <v>0</v>
      </c>
      <c r="CW502">
        <v>0</v>
      </c>
      <c r="CX502">
        <v>0</v>
      </c>
      <c r="CY502">
        <v>0</v>
      </c>
      <c r="CZ502">
        <v>0</v>
      </c>
      <c r="DA502">
        <v>0</v>
      </c>
      <c r="DB502">
        <v>0</v>
      </c>
      <c r="DC502">
        <v>0</v>
      </c>
      <c r="DD502">
        <v>0</v>
      </c>
      <c r="DE502">
        <v>0</v>
      </c>
      <c r="DF502">
        <v>0</v>
      </c>
      <c r="DG502">
        <v>0</v>
      </c>
      <c r="DH502">
        <v>0</v>
      </c>
      <c r="DI502">
        <v>0</v>
      </c>
      <c r="DJ502">
        <v>0</v>
      </c>
      <c r="DK502">
        <v>0</v>
      </c>
      <c r="DL502">
        <v>0</v>
      </c>
      <c r="DM502">
        <v>0</v>
      </c>
      <c r="DN502">
        <v>0</v>
      </c>
      <c r="DO502">
        <v>0</v>
      </c>
      <c r="DP502">
        <v>0</v>
      </c>
      <c r="DQ502">
        <v>0</v>
      </c>
      <c r="DR502">
        <v>0</v>
      </c>
      <c r="DS502">
        <v>0</v>
      </c>
      <c r="DT502">
        <v>0</v>
      </c>
      <c r="DU502">
        <v>0</v>
      </c>
      <c r="DV502">
        <v>0</v>
      </c>
      <c r="DW502">
        <v>0</v>
      </c>
      <c r="DX502">
        <v>0</v>
      </c>
      <c r="DZ502" s="340" t="s">
        <v>632</v>
      </c>
      <c r="EA502" t="s">
        <v>1023</v>
      </c>
      <c r="EB502">
        <v>2</v>
      </c>
      <c r="EC502" s="422">
        <v>14</v>
      </c>
      <c r="ED502" s="183" t="str">
        <f t="shared" si="24"/>
        <v>SDH100214</v>
      </c>
      <c r="EE502">
        <v>603</v>
      </c>
      <c r="EF502">
        <v>1607</v>
      </c>
      <c r="EG502">
        <v>2589</v>
      </c>
      <c r="EH502">
        <v>3550</v>
      </c>
      <c r="EI502">
        <v>4497</v>
      </c>
      <c r="EJ502">
        <v>5425</v>
      </c>
      <c r="EK502">
        <v>6339</v>
      </c>
      <c r="EL502">
        <v>7239</v>
      </c>
      <c r="EM502">
        <v>8124</v>
      </c>
      <c r="EN502">
        <v>0</v>
      </c>
      <c r="EO502">
        <v>0</v>
      </c>
      <c r="EP502">
        <v>0</v>
      </c>
      <c r="EQ502">
        <v>0</v>
      </c>
      <c r="ER502">
        <v>0</v>
      </c>
      <c r="ES502">
        <v>0</v>
      </c>
      <c r="ET502">
        <v>0</v>
      </c>
      <c r="EU502">
        <v>0</v>
      </c>
      <c r="EV502">
        <v>0</v>
      </c>
      <c r="EW502">
        <v>0</v>
      </c>
      <c r="EX502">
        <v>0</v>
      </c>
      <c r="EY502">
        <v>0</v>
      </c>
      <c r="EZ502">
        <v>0</v>
      </c>
      <c r="FA502">
        <v>0</v>
      </c>
      <c r="FB502">
        <v>0</v>
      </c>
      <c r="FC502">
        <v>0</v>
      </c>
      <c r="FD502">
        <v>0</v>
      </c>
      <c r="FE502">
        <v>0</v>
      </c>
      <c r="FF502">
        <v>0</v>
      </c>
      <c r="FG502">
        <v>0</v>
      </c>
      <c r="FH502">
        <v>0</v>
      </c>
      <c r="FI502">
        <v>0</v>
      </c>
      <c r="FJ502">
        <v>0</v>
      </c>
      <c r="FK502">
        <v>0</v>
      </c>
      <c r="FL502">
        <v>0</v>
      </c>
      <c r="FM502">
        <v>0</v>
      </c>
      <c r="FN502">
        <v>0</v>
      </c>
      <c r="FO502">
        <v>0</v>
      </c>
      <c r="FP502">
        <v>0</v>
      </c>
      <c r="FQ502">
        <v>0</v>
      </c>
      <c r="FR502">
        <v>0</v>
      </c>
      <c r="FS502">
        <v>0</v>
      </c>
      <c r="FT502">
        <v>0</v>
      </c>
      <c r="FU502">
        <v>0</v>
      </c>
      <c r="FV502">
        <v>0</v>
      </c>
      <c r="FW502">
        <v>0</v>
      </c>
      <c r="FX502">
        <v>0</v>
      </c>
      <c r="FY502">
        <v>0</v>
      </c>
      <c r="FZ502">
        <v>0</v>
      </c>
      <c r="GA502">
        <v>0</v>
      </c>
      <c r="GB502">
        <v>0</v>
      </c>
      <c r="GC502">
        <v>0</v>
      </c>
      <c r="GD502">
        <v>0</v>
      </c>
      <c r="GE502">
        <v>0</v>
      </c>
      <c r="GF502">
        <v>0</v>
      </c>
      <c r="GG502">
        <v>0</v>
      </c>
      <c r="GH502">
        <v>0</v>
      </c>
      <c r="GI502">
        <v>0</v>
      </c>
      <c r="GJ502">
        <v>0</v>
      </c>
      <c r="GK502">
        <v>0</v>
      </c>
      <c r="GL502">
        <v>0</v>
      </c>
      <c r="GM502">
        <v>0</v>
      </c>
      <c r="GN502">
        <v>0</v>
      </c>
      <c r="GO502">
        <v>0</v>
      </c>
      <c r="GP502">
        <v>0</v>
      </c>
      <c r="GQ502">
        <v>0</v>
      </c>
      <c r="GR502">
        <v>0</v>
      </c>
      <c r="GS502">
        <v>0</v>
      </c>
      <c r="GT502">
        <v>0</v>
      </c>
      <c r="GU502">
        <v>0</v>
      </c>
      <c r="GV502">
        <v>0</v>
      </c>
      <c r="GW502">
        <v>0</v>
      </c>
      <c r="GX502">
        <v>0</v>
      </c>
      <c r="GY502">
        <v>0</v>
      </c>
      <c r="GZ502">
        <v>0</v>
      </c>
      <c r="HA502">
        <v>0</v>
      </c>
      <c r="HB502">
        <v>0</v>
      </c>
      <c r="HC502">
        <v>0</v>
      </c>
      <c r="HD502">
        <v>0</v>
      </c>
      <c r="HE502">
        <v>0</v>
      </c>
      <c r="HF502">
        <v>0</v>
      </c>
      <c r="HG502">
        <v>0</v>
      </c>
      <c r="HH502">
        <v>0</v>
      </c>
      <c r="HI502">
        <v>0</v>
      </c>
      <c r="HJ502">
        <v>0</v>
      </c>
      <c r="HK502">
        <v>0</v>
      </c>
      <c r="HL502">
        <v>0</v>
      </c>
      <c r="HM502">
        <v>0</v>
      </c>
      <c r="HN502">
        <v>0</v>
      </c>
      <c r="HO502">
        <v>0</v>
      </c>
      <c r="HP502">
        <v>0</v>
      </c>
      <c r="HQ502">
        <v>0</v>
      </c>
      <c r="HR502">
        <v>0</v>
      </c>
      <c r="HS502">
        <v>0</v>
      </c>
      <c r="HT502">
        <v>0</v>
      </c>
      <c r="HU502">
        <v>0</v>
      </c>
      <c r="HV502">
        <v>0</v>
      </c>
      <c r="HW502">
        <v>0</v>
      </c>
      <c r="HX502">
        <v>0</v>
      </c>
      <c r="HY502">
        <v>0</v>
      </c>
      <c r="HZ502">
        <v>0</v>
      </c>
      <c r="IA502">
        <v>0</v>
      </c>
      <c r="IB502">
        <v>0</v>
      </c>
      <c r="IC502">
        <v>0</v>
      </c>
      <c r="ID502">
        <v>0</v>
      </c>
      <c r="IE502">
        <v>0</v>
      </c>
      <c r="IF502">
        <v>0</v>
      </c>
      <c r="IG502">
        <v>0</v>
      </c>
      <c r="IH502">
        <v>0</v>
      </c>
      <c r="II502">
        <v>0</v>
      </c>
      <c r="IJ502">
        <v>0</v>
      </c>
      <c r="IK502">
        <v>0</v>
      </c>
    </row>
    <row r="503" spans="13:245" hidden="1">
      <c r="M503" s="340" t="s">
        <v>632</v>
      </c>
      <c r="N503" t="s">
        <v>1023</v>
      </c>
      <c r="O503">
        <v>2</v>
      </c>
      <c r="P503">
        <v>15</v>
      </c>
      <c r="Q503" s="183" t="str">
        <f t="shared" si="23"/>
        <v>SDH100215</v>
      </c>
      <c r="R503">
        <v>345</v>
      </c>
      <c r="S503">
        <v>820</v>
      </c>
      <c r="T503">
        <v>1305</v>
      </c>
      <c r="U503">
        <v>1802</v>
      </c>
      <c r="V503">
        <v>2312</v>
      </c>
      <c r="W503">
        <v>2832</v>
      </c>
      <c r="X503">
        <v>3365</v>
      </c>
      <c r="Y503">
        <v>3911</v>
      </c>
      <c r="Z503">
        <v>4470</v>
      </c>
      <c r="AA503">
        <v>6724</v>
      </c>
      <c r="AB503">
        <v>6884</v>
      </c>
      <c r="AC503">
        <v>7047</v>
      </c>
      <c r="AD503">
        <v>7217</v>
      </c>
      <c r="AE503">
        <v>7392</v>
      </c>
      <c r="AF503">
        <v>7576</v>
      </c>
      <c r="AG503">
        <v>7766</v>
      </c>
      <c r="AH503">
        <v>7965</v>
      </c>
      <c r="AI503">
        <v>8174</v>
      </c>
      <c r="AJ503">
        <v>8393</v>
      </c>
      <c r="AK503">
        <v>8623</v>
      </c>
      <c r="AL503">
        <v>8867</v>
      </c>
      <c r="AM503">
        <v>9124</v>
      </c>
      <c r="AN503">
        <v>9396</v>
      </c>
      <c r="AO503">
        <v>9688</v>
      </c>
      <c r="AP503">
        <v>0</v>
      </c>
      <c r="AQ503">
        <v>0</v>
      </c>
      <c r="AR503">
        <v>0</v>
      </c>
      <c r="AS503">
        <v>0</v>
      </c>
      <c r="AT503">
        <v>0</v>
      </c>
      <c r="AU503">
        <v>0</v>
      </c>
      <c r="AV503">
        <v>0</v>
      </c>
      <c r="AW503">
        <v>0</v>
      </c>
      <c r="AX503">
        <v>0</v>
      </c>
      <c r="AY503">
        <v>0</v>
      </c>
      <c r="AZ503">
        <v>0</v>
      </c>
      <c r="BA503">
        <v>0</v>
      </c>
      <c r="BB503">
        <v>0</v>
      </c>
      <c r="BC503">
        <v>0</v>
      </c>
      <c r="BD503">
        <v>0</v>
      </c>
      <c r="BE503">
        <v>0</v>
      </c>
      <c r="BF503">
        <v>0</v>
      </c>
      <c r="BG503">
        <v>0</v>
      </c>
      <c r="BH503">
        <v>0</v>
      </c>
      <c r="BI503">
        <v>0</v>
      </c>
      <c r="BJ503">
        <v>0</v>
      </c>
      <c r="BK503">
        <v>0</v>
      </c>
      <c r="BL503">
        <v>0</v>
      </c>
      <c r="BM503">
        <v>0</v>
      </c>
      <c r="BN503">
        <v>0</v>
      </c>
      <c r="BO503">
        <v>0</v>
      </c>
      <c r="BP503">
        <v>0</v>
      </c>
      <c r="BQ503">
        <v>0</v>
      </c>
      <c r="BR503">
        <v>0</v>
      </c>
      <c r="BS503">
        <v>0</v>
      </c>
      <c r="BT503">
        <v>0</v>
      </c>
      <c r="BU503">
        <v>0</v>
      </c>
      <c r="BV503">
        <v>0</v>
      </c>
      <c r="BW503">
        <v>0</v>
      </c>
      <c r="BX503">
        <v>0</v>
      </c>
      <c r="BY503">
        <v>0</v>
      </c>
      <c r="BZ503">
        <v>0</v>
      </c>
      <c r="CA503">
        <v>0</v>
      </c>
      <c r="CB503">
        <v>0</v>
      </c>
      <c r="CC503">
        <v>0</v>
      </c>
      <c r="CD503">
        <v>0</v>
      </c>
      <c r="CE503">
        <v>0</v>
      </c>
      <c r="CF503">
        <v>0</v>
      </c>
      <c r="CG503">
        <v>0</v>
      </c>
      <c r="CH503">
        <v>0</v>
      </c>
      <c r="CI503">
        <v>0</v>
      </c>
      <c r="CJ503">
        <v>0</v>
      </c>
      <c r="CK503">
        <v>0</v>
      </c>
      <c r="CL503">
        <v>0</v>
      </c>
      <c r="CM503">
        <v>0</v>
      </c>
      <c r="CN503">
        <v>0</v>
      </c>
      <c r="CO503">
        <v>0</v>
      </c>
      <c r="CP503">
        <v>0</v>
      </c>
      <c r="CQ503">
        <v>0</v>
      </c>
      <c r="CR503">
        <v>0</v>
      </c>
      <c r="CS503">
        <v>0</v>
      </c>
      <c r="CT503">
        <v>0</v>
      </c>
      <c r="CU503">
        <v>0</v>
      </c>
      <c r="CV503">
        <v>0</v>
      </c>
      <c r="CW503">
        <v>0</v>
      </c>
      <c r="CX503">
        <v>0</v>
      </c>
      <c r="CY503">
        <v>0</v>
      </c>
      <c r="CZ503">
        <v>0</v>
      </c>
      <c r="DA503">
        <v>0</v>
      </c>
      <c r="DB503">
        <v>0</v>
      </c>
      <c r="DC503">
        <v>0</v>
      </c>
      <c r="DD503">
        <v>0</v>
      </c>
      <c r="DE503">
        <v>0</v>
      </c>
      <c r="DF503">
        <v>0</v>
      </c>
      <c r="DG503">
        <v>0</v>
      </c>
      <c r="DH503">
        <v>0</v>
      </c>
      <c r="DI503">
        <v>0</v>
      </c>
      <c r="DJ503">
        <v>0</v>
      </c>
      <c r="DK503">
        <v>0</v>
      </c>
      <c r="DL503">
        <v>0</v>
      </c>
      <c r="DM503">
        <v>0</v>
      </c>
      <c r="DN503">
        <v>0</v>
      </c>
      <c r="DO503">
        <v>0</v>
      </c>
      <c r="DP503">
        <v>0</v>
      </c>
      <c r="DQ503">
        <v>0</v>
      </c>
      <c r="DR503">
        <v>0</v>
      </c>
      <c r="DS503">
        <v>0</v>
      </c>
      <c r="DT503">
        <v>0</v>
      </c>
      <c r="DU503">
        <v>0</v>
      </c>
      <c r="DV503">
        <v>0</v>
      </c>
      <c r="DW503">
        <v>0</v>
      </c>
      <c r="DX503">
        <v>0</v>
      </c>
      <c r="DZ503" s="340" t="s">
        <v>632</v>
      </c>
      <c r="EA503" t="s">
        <v>1023</v>
      </c>
      <c r="EB503">
        <v>2</v>
      </c>
      <c r="EC503">
        <v>15</v>
      </c>
      <c r="ED503" s="183" t="str">
        <f t="shared" si="24"/>
        <v>SDH100215</v>
      </c>
      <c r="EE503">
        <v>589</v>
      </c>
      <c r="EF503">
        <v>1588</v>
      </c>
      <c r="EG503">
        <v>2563</v>
      </c>
      <c r="EH503">
        <v>3519</v>
      </c>
      <c r="EI503">
        <v>4459</v>
      </c>
      <c r="EJ503">
        <v>5380</v>
      </c>
      <c r="EK503">
        <v>6287</v>
      </c>
      <c r="EL503">
        <v>7180</v>
      </c>
      <c r="EM503">
        <v>8058</v>
      </c>
      <c r="EN503">
        <v>0</v>
      </c>
      <c r="EO503">
        <v>0</v>
      </c>
      <c r="EP503">
        <v>0</v>
      </c>
      <c r="EQ503">
        <v>0</v>
      </c>
      <c r="ER503">
        <v>0</v>
      </c>
      <c r="ES503">
        <v>0</v>
      </c>
      <c r="ET503">
        <v>0</v>
      </c>
      <c r="EU503">
        <v>0</v>
      </c>
      <c r="EV503">
        <v>0</v>
      </c>
      <c r="EW503">
        <v>0</v>
      </c>
      <c r="EX503">
        <v>0</v>
      </c>
      <c r="EY503">
        <v>0</v>
      </c>
      <c r="EZ503">
        <v>0</v>
      </c>
      <c r="FA503">
        <v>0</v>
      </c>
      <c r="FB503">
        <v>0</v>
      </c>
      <c r="FC503">
        <v>0</v>
      </c>
      <c r="FD503">
        <v>0</v>
      </c>
      <c r="FE503">
        <v>0</v>
      </c>
      <c r="FF503">
        <v>0</v>
      </c>
      <c r="FG503">
        <v>0</v>
      </c>
      <c r="FH503">
        <v>0</v>
      </c>
      <c r="FI503">
        <v>0</v>
      </c>
      <c r="FJ503">
        <v>0</v>
      </c>
      <c r="FK503">
        <v>0</v>
      </c>
      <c r="FL503">
        <v>0</v>
      </c>
      <c r="FM503">
        <v>0</v>
      </c>
      <c r="FN503">
        <v>0</v>
      </c>
      <c r="FO503">
        <v>0</v>
      </c>
      <c r="FP503">
        <v>0</v>
      </c>
      <c r="FQ503">
        <v>0</v>
      </c>
      <c r="FR503">
        <v>0</v>
      </c>
      <c r="FS503">
        <v>0</v>
      </c>
      <c r="FT503">
        <v>0</v>
      </c>
      <c r="FU503">
        <v>0</v>
      </c>
      <c r="FV503">
        <v>0</v>
      </c>
      <c r="FW503">
        <v>0</v>
      </c>
      <c r="FX503">
        <v>0</v>
      </c>
      <c r="FY503">
        <v>0</v>
      </c>
      <c r="FZ503">
        <v>0</v>
      </c>
      <c r="GA503">
        <v>0</v>
      </c>
      <c r="GB503">
        <v>0</v>
      </c>
      <c r="GC503">
        <v>0</v>
      </c>
      <c r="GD503">
        <v>0</v>
      </c>
      <c r="GE503">
        <v>0</v>
      </c>
      <c r="GF503">
        <v>0</v>
      </c>
      <c r="GG503">
        <v>0</v>
      </c>
      <c r="GH503">
        <v>0</v>
      </c>
      <c r="GI503">
        <v>0</v>
      </c>
      <c r="GJ503">
        <v>0</v>
      </c>
      <c r="GK503">
        <v>0</v>
      </c>
      <c r="GL503">
        <v>0</v>
      </c>
      <c r="GM503">
        <v>0</v>
      </c>
      <c r="GN503">
        <v>0</v>
      </c>
      <c r="GO503">
        <v>0</v>
      </c>
      <c r="GP503">
        <v>0</v>
      </c>
      <c r="GQ503">
        <v>0</v>
      </c>
      <c r="GR503">
        <v>0</v>
      </c>
      <c r="GS503">
        <v>0</v>
      </c>
      <c r="GT503">
        <v>0</v>
      </c>
      <c r="GU503">
        <v>0</v>
      </c>
      <c r="GV503">
        <v>0</v>
      </c>
      <c r="GW503">
        <v>0</v>
      </c>
      <c r="GX503">
        <v>0</v>
      </c>
      <c r="GY503">
        <v>0</v>
      </c>
      <c r="GZ503">
        <v>0</v>
      </c>
      <c r="HA503">
        <v>0</v>
      </c>
      <c r="HB503">
        <v>0</v>
      </c>
      <c r="HC503">
        <v>0</v>
      </c>
      <c r="HD503">
        <v>0</v>
      </c>
      <c r="HE503">
        <v>0</v>
      </c>
      <c r="HF503">
        <v>0</v>
      </c>
      <c r="HG503">
        <v>0</v>
      </c>
      <c r="HH503">
        <v>0</v>
      </c>
      <c r="HI503">
        <v>0</v>
      </c>
      <c r="HJ503">
        <v>0</v>
      </c>
      <c r="HK503">
        <v>0</v>
      </c>
      <c r="HL503">
        <v>0</v>
      </c>
      <c r="HM503">
        <v>0</v>
      </c>
      <c r="HN503">
        <v>0</v>
      </c>
      <c r="HO503">
        <v>0</v>
      </c>
      <c r="HP503">
        <v>0</v>
      </c>
      <c r="HQ503">
        <v>0</v>
      </c>
      <c r="HR503">
        <v>0</v>
      </c>
      <c r="HS503">
        <v>0</v>
      </c>
      <c r="HT503">
        <v>0</v>
      </c>
      <c r="HU503">
        <v>0</v>
      </c>
      <c r="HV503">
        <v>0</v>
      </c>
      <c r="HW503">
        <v>0</v>
      </c>
      <c r="HX503">
        <v>0</v>
      </c>
      <c r="HY503">
        <v>0</v>
      </c>
      <c r="HZ503">
        <v>0</v>
      </c>
      <c r="IA503">
        <v>0</v>
      </c>
      <c r="IB503">
        <v>0</v>
      </c>
      <c r="IC503">
        <v>0</v>
      </c>
      <c r="ID503">
        <v>0</v>
      </c>
      <c r="IE503">
        <v>0</v>
      </c>
      <c r="IF503">
        <v>0</v>
      </c>
      <c r="IG503">
        <v>0</v>
      </c>
      <c r="IH503">
        <v>0</v>
      </c>
      <c r="II503">
        <v>0</v>
      </c>
      <c r="IJ503">
        <v>0</v>
      </c>
      <c r="IK503">
        <v>0</v>
      </c>
    </row>
    <row r="504" spans="13:245" hidden="1">
      <c r="M504" s="340" t="s">
        <v>632</v>
      </c>
      <c r="N504" t="s">
        <v>1023</v>
      </c>
      <c r="O504">
        <v>2</v>
      </c>
      <c r="P504">
        <v>16</v>
      </c>
      <c r="Q504" s="183" t="str">
        <f t="shared" si="23"/>
        <v>SDH100216</v>
      </c>
      <c r="R504">
        <v>340</v>
      </c>
      <c r="S504">
        <v>811</v>
      </c>
      <c r="T504">
        <v>1292</v>
      </c>
      <c r="U504">
        <v>1787</v>
      </c>
      <c r="V504">
        <v>2291</v>
      </c>
      <c r="W504">
        <v>2808</v>
      </c>
      <c r="X504">
        <v>3338</v>
      </c>
      <c r="Y504">
        <v>3879</v>
      </c>
      <c r="Z504">
        <v>4435</v>
      </c>
      <c r="AA504">
        <v>6673</v>
      </c>
      <c r="AB504">
        <v>6831</v>
      </c>
      <c r="AC504">
        <v>6995</v>
      </c>
      <c r="AD504">
        <v>7165</v>
      </c>
      <c r="AE504">
        <v>7342</v>
      </c>
      <c r="AF504">
        <v>7526</v>
      </c>
      <c r="AG504">
        <v>7718</v>
      </c>
      <c r="AH504">
        <v>7920</v>
      </c>
      <c r="AI504">
        <v>8131</v>
      </c>
      <c r="AJ504">
        <v>8353</v>
      </c>
      <c r="AK504">
        <v>8588</v>
      </c>
      <c r="AL504">
        <v>8835</v>
      </c>
      <c r="AM504">
        <v>9096</v>
      </c>
      <c r="AN504">
        <v>9377</v>
      </c>
      <c r="AO504">
        <v>9678</v>
      </c>
      <c r="AP504">
        <v>0</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BX504">
        <v>0</v>
      </c>
      <c r="BY504">
        <v>0</v>
      </c>
      <c r="BZ504">
        <v>0</v>
      </c>
      <c r="CA504">
        <v>0</v>
      </c>
      <c r="CB504">
        <v>0</v>
      </c>
      <c r="CC504">
        <v>0</v>
      </c>
      <c r="CD504">
        <v>0</v>
      </c>
      <c r="CE504">
        <v>0</v>
      </c>
      <c r="CF504">
        <v>0</v>
      </c>
      <c r="CG504">
        <v>0</v>
      </c>
      <c r="CH504">
        <v>0</v>
      </c>
      <c r="CI504">
        <v>0</v>
      </c>
      <c r="CJ504">
        <v>0</v>
      </c>
      <c r="CK504">
        <v>0</v>
      </c>
      <c r="CL504">
        <v>0</v>
      </c>
      <c r="CM504">
        <v>0</v>
      </c>
      <c r="CN504">
        <v>0</v>
      </c>
      <c r="CO504">
        <v>0</v>
      </c>
      <c r="CP504">
        <v>0</v>
      </c>
      <c r="CQ504">
        <v>0</v>
      </c>
      <c r="CR504">
        <v>0</v>
      </c>
      <c r="CS504">
        <v>0</v>
      </c>
      <c r="CT504">
        <v>0</v>
      </c>
      <c r="CU504">
        <v>0</v>
      </c>
      <c r="CV504">
        <v>0</v>
      </c>
      <c r="CW504">
        <v>0</v>
      </c>
      <c r="CX504">
        <v>0</v>
      </c>
      <c r="CY504">
        <v>0</v>
      </c>
      <c r="CZ504">
        <v>0</v>
      </c>
      <c r="DA504">
        <v>0</v>
      </c>
      <c r="DB504">
        <v>0</v>
      </c>
      <c r="DC504">
        <v>0</v>
      </c>
      <c r="DD504">
        <v>0</v>
      </c>
      <c r="DE504">
        <v>0</v>
      </c>
      <c r="DF504">
        <v>0</v>
      </c>
      <c r="DG504">
        <v>0</v>
      </c>
      <c r="DH504">
        <v>0</v>
      </c>
      <c r="DI504">
        <v>0</v>
      </c>
      <c r="DJ504">
        <v>0</v>
      </c>
      <c r="DK504">
        <v>0</v>
      </c>
      <c r="DL504">
        <v>0</v>
      </c>
      <c r="DM504">
        <v>0</v>
      </c>
      <c r="DN504">
        <v>0</v>
      </c>
      <c r="DO504">
        <v>0</v>
      </c>
      <c r="DP504">
        <v>0</v>
      </c>
      <c r="DQ504">
        <v>0</v>
      </c>
      <c r="DR504">
        <v>0</v>
      </c>
      <c r="DS504">
        <v>0</v>
      </c>
      <c r="DT504">
        <v>0</v>
      </c>
      <c r="DU504">
        <v>0</v>
      </c>
      <c r="DV504">
        <v>0</v>
      </c>
      <c r="DW504">
        <v>0</v>
      </c>
      <c r="DX504">
        <v>0</v>
      </c>
      <c r="DZ504" s="340" t="s">
        <v>632</v>
      </c>
      <c r="EA504" t="s">
        <v>1023</v>
      </c>
      <c r="EB504">
        <v>2</v>
      </c>
      <c r="EC504">
        <v>16</v>
      </c>
      <c r="ED504" s="183" t="str">
        <f t="shared" si="24"/>
        <v>SDH100216</v>
      </c>
      <c r="EE504">
        <v>578</v>
      </c>
      <c r="EF504">
        <v>1568</v>
      </c>
      <c r="EG504">
        <v>2536</v>
      </c>
      <c r="EH504">
        <v>3486</v>
      </c>
      <c r="EI504">
        <v>4417</v>
      </c>
      <c r="EJ504">
        <v>5330</v>
      </c>
      <c r="EK504">
        <v>6229</v>
      </c>
      <c r="EL504">
        <v>7114</v>
      </c>
      <c r="EM504">
        <v>7987</v>
      </c>
      <c r="EN504">
        <v>0</v>
      </c>
      <c r="EO504">
        <v>0</v>
      </c>
      <c r="EP504">
        <v>0</v>
      </c>
      <c r="EQ504">
        <v>0</v>
      </c>
      <c r="ER504">
        <v>0</v>
      </c>
      <c r="ES504">
        <v>0</v>
      </c>
      <c r="ET504">
        <v>0</v>
      </c>
      <c r="EU504">
        <v>0</v>
      </c>
      <c r="EV504">
        <v>0</v>
      </c>
      <c r="EW504">
        <v>0</v>
      </c>
      <c r="EX504">
        <v>0</v>
      </c>
      <c r="EY504">
        <v>0</v>
      </c>
      <c r="EZ504">
        <v>0</v>
      </c>
      <c r="FA504">
        <v>0</v>
      </c>
      <c r="FB504">
        <v>0</v>
      </c>
      <c r="FC504">
        <v>0</v>
      </c>
      <c r="FD504">
        <v>0</v>
      </c>
      <c r="FE504">
        <v>0</v>
      </c>
      <c r="FF504">
        <v>0</v>
      </c>
      <c r="FG504">
        <v>0</v>
      </c>
      <c r="FH504">
        <v>0</v>
      </c>
      <c r="FI504">
        <v>0</v>
      </c>
      <c r="FJ504">
        <v>0</v>
      </c>
      <c r="FK504">
        <v>0</v>
      </c>
      <c r="FL504">
        <v>0</v>
      </c>
      <c r="FM504">
        <v>0</v>
      </c>
      <c r="FN504">
        <v>0</v>
      </c>
      <c r="FO504">
        <v>0</v>
      </c>
      <c r="FP504">
        <v>0</v>
      </c>
      <c r="FQ504">
        <v>0</v>
      </c>
      <c r="FR504">
        <v>0</v>
      </c>
      <c r="FS504">
        <v>0</v>
      </c>
      <c r="FT504">
        <v>0</v>
      </c>
      <c r="FU504">
        <v>0</v>
      </c>
      <c r="FV504">
        <v>0</v>
      </c>
      <c r="FW504">
        <v>0</v>
      </c>
      <c r="FX504">
        <v>0</v>
      </c>
      <c r="FY504">
        <v>0</v>
      </c>
      <c r="FZ504">
        <v>0</v>
      </c>
      <c r="GA504">
        <v>0</v>
      </c>
      <c r="GB504">
        <v>0</v>
      </c>
      <c r="GC504">
        <v>0</v>
      </c>
      <c r="GD504">
        <v>0</v>
      </c>
      <c r="GE504">
        <v>0</v>
      </c>
      <c r="GF504">
        <v>0</v>
      </c>
      <c r="GG504">
        <v>0</v>
      </c>
      <c r="GH504">
        <v>0</v>
      </c>
      <c r="GI504">
        <v>0</v>
      </c>
      <c r="GJ504">
        <v>0</v>
      </c>
      <c r="GK504">
        <v>0</v>
      </c>
      <c r="GL504">
        <v>0</v>
      </c>
      <c r="GM504">
        <v>0</v>
      </c>
      <c r="GN504">
        <v>0</v>
      </c>
      <c r="GO504">
        <v>0</v>
      </c>
      <c r="GP504">
        <v>0</v>
      </c>
      <c r="GQ504">
        <v>0</v>
      </c>
      <c r="GR504">
        <v>0</v>
      </c>
      <c r="GS504">
        <v>0</v>
      </c>
      <c r="GT504">
        <v>0</v>
      </c>
      <c r="GU504">
        <v>0</v>
      </c>
      <c r="GV504">
        <v>0</v>
      </c>
      <c r="GW504">
        <v>0</v>
      </c>
      <c r="GX504">
        <v>0</v>
      </c>
      <c r="GY504">
        <v>0</v>
      </c>
      <c r="GZ504">
        <v>0</v>
      </c>
      <c r="HA504">
        <v>0</v>
      </c>
      <c r="HB504">
        <v>0</v>
      </c>
      <c r="HC504">
        <v>0</v>
      </c>
      <c r="HD504">
        <v>0</v>
      </c>
      <c r="HE504">
        <v>0</v>
      </c>
      <c r="HF504">
        <v>0</v>
      </c>
      <c r="HG504">
        <v>0</v>
      </c>
      <c r="HH504">
        <v>0</v>
      </c>
      <c r="HI504">
        <v>0</v>
      </c>
      <c r="HJ504">
        <v>0</v>
      </c>
      <c r="HK504">
        <v>0</v>
      </c>
      <c r="HL504">
        <v>0</v>
      </c>
      <c r="HM504">
        <v>0</v>
      </c>
      <c r="HN504">
        <v>0</v>
      </c>
      <c r="HO504">
        <v>0</v>
      </c>
      <c r="HP504">
        <v>0</v>
      </c>
      <c r="HQ504">
        <v>0</v>
      </c>
      <c r="HR504">
        <v>0</v>
      </c>
      <c r="HS504">
        <v>0</v>
      </c>
      <c r="HT504">
        <v>0</v>
      </c>
      <c r="HU504">
        <v>0</v>
      </c>
      <c r="HV504">
        <v>0</v>
      </c>
      <c r="HW504">
        <v>0</v>
      </c>
      <c r="HX504">
        <v>0</v>
      </c>
      <c r="HY504">
        <v>0</v>
      </c>
      <c r="HZ504">
        <v>0</v>
      </c>
      <c r="IA504">
        <v>0</v>
      </c>
      <c r="IB504">
        <v>0</v>
      </c>
      <c r="IC504">
        <v>0</v>
      </c>
      <c r="ID504">
        <v>0</v>
      </c>
      <c r="IE504">
        <v>0</v>
      </c>
      <c r="IF504">
        <v>0</v>
      </c>
      <c r="IG504">
        <v>0</v>
      </c>
      <c r="IH504">
        <v>0</v>
      </c>
      <c r="II504">
        <v>0</v>
      </c>
      <c r="IJ504">
        <v>0</v>
      </c>
      <c r="IK504">
        <v>0</v>
      </c>
    </row>
    <row r="505" spans="13:245" hidden="1">
      <c r="M505" s="340" t="s">
        <v>632</v>
      </c>
      <c r="N505" t="s">
        <v>1023</v>
      </c>
      <c r="O505">
        <v>2</v>
      </c>
      <c r="P505">
        <v>17</v>
      </c>
      <c r="Q505" s="183" t="str">
        <f t="shared" si="23"/>
        <v>SDH100217</v>
      </c>
      <c r="R505">
        <v>333</v>
      </c>
      <c r="S505">
        <v>800</v>
      </c>
      <c r="T505">
        <v>1279</v>
      </c>
      <c r="U505">
        <v>1769</v>
      </c>
      <c r="V505">
        <v>2269</v>
      </c>
      <c r="W505">
        <v>2782</v>
      </c>
      <c r="X505">
        <v>3307</v>
      </c>
      <c r="Y505">
        <v>3845</v>
      </c>
      <c r="Z505">
        <v>4397</v>
      </c>
      <c r="AA505">
        <v>6616</v>
      </c>
      <c r="AB505">
        <v>6774</v>
      </c>
      <c r="AC505">
        <v>6938</v>
      </c>
      <c r="AD505">
        <v>7110</v>
      </c>
      <c r="AE505">
        <v>7288</v>
      </c>
      <c r="AF505">
        <v>7473</v>
      </c>
      <c r="AG505">
        <v>7667</v>
      </c>
      <c r="AH505">
        <v>7870</v>
      </c>
      <c r="AI505">
        <v>8084</v>
      </c>
      <c r="AJ505">
        <v>8310</v>
      </c>
      <c r="AK505">
        <v>8548</v>
      </c>
      <c r="AL505">
        <v>8799</v>
      </c>
      <c r="AM505">
        <v>9069</v>
      </c>
      <c r="AN505">
        <v>9357</v>
      </c>
      <c r="AO505">
        <v>9667</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BX505">
        <v>0</v>
      </c>
      <c r="BY505">
        <v>0</v>
      </c>
      <c r="BZ505">
        <v>0</v>
      </c>
      <c r="CA505">
        <v>0</v>
      </c>
      <c r="CB505">
        <v>0</v>
      </c>
      <c r="CC505">
        <v>0</v>
      </c>
      <c r="CD505">
        <v>0</v>
      </c>
      <c r="CE505">
        <v>0</v>
      </c>
      <c r="CF505">
        <v>0</v>
      </c>
      <c r="CG505">
        <v>0</v>
      </c>
      <c r="CH505">
        <v>0</v>
      </c>
      <c r="CI505">
        <v>0</v>
      </c>
      <c r="CJ505">
        <v>0</v>
      </c>
      <c r="CK505">
        <v>0</v>
      </c>
      <c r="CL505">
        <v>0</v>
      </c>
      <c r="CM505">
        <v>0</v>
      </c>
      <c r="CN505">
        <v>0</v>
      </c>
      <c r="CO505">
        <v>0</v>
      </c>
      <c r="CP505">
        <v>0</v>
      </c>
      <c r="CQ505">
        <v>0</v>
      </c>
      <c r="CR505">
        <v>0</v>
      </c>
      <c r="CS505">
        <v>0</v>
      </c>
      <c r="CT505">
        <v>0</v>
      </c>
      <c r="CU505">
        <v>0</v>
      </c>
      <c r="CV505">
        <v>0</v>
      </c>
      <c r="CW505">
        <v>0</v>
      </c>
      <c r="CX505">
        <v>0</v>
      </c>
      <c r="CY505">
        <v>0</v>
      </c>
      <c r="CZ505">
        <v>0</v>
      </c>
      <c r="DA505">
        <v>0</v>
      </c>
      <c r="DB505">
        <v>0</v>
      </c>
      <c r="DC505">
        <v>0</v>
      </c>
      <c r="DD505">
        <v>0</v>
      </c>
      <c r="DE505">
        <v>0</v>
      </c>
      <c r="DF505">
        <v>0</v>
      </c>
      <c r="DG505">
        <v>0</v>
      </c>
      <c r="DH505">
        <v>0</v>
      </c>
      <c r="DI505">
        <v>0</v>
      </c>
      <c r="DJ505">
        <v>0</v>
      </c>
      <c r="DK505">
        <v>0</v>
      </c>
      <c r="DL505">
        <v>0</v>
      </c>
      <c r="DM505">
        <v>0</v>
      </c>
      <c r="DN505">
        <v>0</v>
      </c>
      <c r="DO505">
        <v>0</v>
      </c>
      <c r="DP505">
        <v>0</v>
      </c>
      <c r="DQ505">
        <v>0</v>
      </c>
      <c r="DR505">
        <v>0</v>
      </c>
      <c r="DS505">
        <v>0</v>
      </c>
      <c r="DT505">
        <v>0</v>
      </c>
      <c r="DU505">
        <v>0</v>
      </c>
      <c r="DV505">
        <v>0</v>
      </c>
      <c r="DW505">
        <v>0</v>
      </c>
      <c r="DX505">
        <v>0</v>
      </c>
      <c r="DZ505" s="340" t="s">
        <v>632</v>
      </c>
      <c r="EA505" t="s">
        <v>1023</v>
      </c>
      <c r="EB505">
        <v>2</v>
      </c>
      <c r="EC505">
        <v>17</v>
      </c>
      <c r="ED505" s="183" t="str">
        <f t="shared" si="24"/>
        <v>SDH100217</v>
      </c>
      <c r="EE505">
        <v>563</v>
      </c>
      <c r="EF505">
        <v>1546</v>
      </c>
      <c r="EG505">
        <v>2508</v>
      </c>
      <c r="EH505">
        <v>3448</v>
      </c>
      <c r="EI505">
        <v>4370</v>
      </c>
      <c r="EJ505">
        <v>5274</v>
      </c>
      <c r="EK505">
        <v>6165</v>
      </c>
      <c r="EL505">
        <v>7045</v>
      </c>
      <c r="EM505">
        <v>7908</v>
      </c>
      <c r="EN505">
        <v>0</v>
      </c>
      <c r="EO505">
        <v>0</v>
      </c>
      <c r="EP505">
        <v>0</v>
      </c>
      <c r="EQ505">
        <v>0</v>
      </c>
      <c r="ER505">
        <v>0</v>
      </c>
      <c r="ES505">
        <v>0</v>
      </c>
      <c r="ET505">
        <v>0</v>
      </c>
      <c r="EU505">
        <v>0</v>
      </c>
      <c r="EV505">
        <v>0</v>
      </c>
      <c r="EW505">
        <v>0</v>
      </c>
      <c r="EX505">
        <v>0</v>
      </c>
      <c r="EY505">
        <v>0</v>
      </c>
      <c r="EZ505">
        <v>0</v>
      </c>
      <c r="FA505">
        <v>0</v>
      </c>
      <c r="FB505">
        <v>0</v>
      </c>
      <c r="FC505">
        <v>0</v>
      </c>
      <c r="FD505">
        <v>0</v>
      </c>
      <c r="FE505">
        <v>0</v>
      </c>
      <c r="FF505">
        <v>0</v>
      </c>
      <c r="FG505">
        <v>0</v>
      </c>
      <c r="FH505">
        <v>0</v>
      </c>
      <c r="FI505">
        <v>0</v>
      </c>
      <c r="FJ505">
        <v>0</v>
      </c>
      <c r="FK505">
        <v>0</v>
      </c>
      <c r="FL505">
        <v>0</v>
      </c>
      <c r="FM505">
        <v>0</v>
      </c>
      <c r="FN505">
        <v>0</v>
      </c>
      <c r="FO505">
        <v>0</v>
      </c>
      <c r="FP505">
        <v>0</v>
      </c>
      <c r="FQ505">
        <v>0</v>
      </c>
      <c r="FR505">
        <v>0</v>
      </c>
      <c r="FS505">
        <v>0</v>
      </c>
      <c r="FT505">
        <v>0</v>
      </c>
      <c r="FU505">
        <v>0</v>
      </c>
      <c r="FV505">
        <v>0</v>
      </c>
      <c r="FW505">
        <v>0</v>
      </c>
      <c r="FX505">
        <v>0</v>
      </c>
      <c r="FY505">
        <v>0</v>
      </c>
      <c r="FZ505">
        <v>0</v>
      </c>
      <c r="GA505">
        <v>0</v>
      </c>
      <c r="GB505">
        <v>0</v>
      </c>
      <c r="GC505">
        <v>0</v>
      </c>
      <c r="GD505">
        <v>0</v>
      </c>
      <c r="GE505">
        <v>0</v>
      </c>
      <c r="GF505">
        <v>0</v>
      </c>
      <c r="GG505">
        <v>0</v>
      </c>
      <c r="GH505">
        <v>0</v>
      </c>
      <c r="GI505">
        <v>0</v>
      </c>
      <c r="GJ505">
        <v>0</v>
      </c>
      <c r="GK505">
        <v>0</v>
      </c>
      <c r="GL505">
        <v>0</v>
      </c>
      <c r="GM505">
        <v>0</v>
      </c>
      <c r="GN505">
        <v>0</v>
      </c>
      <c r="GO505">
        <v>0</v>
      </c>
      <c r="GP505">
        <v>0</v>
      </c>
      <c r="GQ505">
        <v>0</v>
      </c>
      <c r="GR505">
        <v>0</v>
      </c>
      <c r="GS505">
        <v>0</v>
      </c>
      <c r="GT505">
        <v>0</v>
      </c>
      <c r="GU505">
        <v>0</v>
      </c>
      <c r="GV505">
        <v>0</v>
      </c>
      <c r="GW505">
        <v>0</v>
      </c>
      <c r="GX505">
        <v>0</v>
      </c>
      <c r="GY505">
        <v>0</v>
      </c>
      <c r="GZ505">
        <v>0</v>
      </c>
      <c r="HA505">
        <v>0</v>
      </c>
      <c r="HB505">
        <v>0</v>
      </c>
      <c r="HC505">
        <v>0</v>
      </c>
      <c r="HD505">
        <v>0</v>
      </c>
      <c r="HE505">
        <v>0</v>
      </c>
      <c r="HF505">
        <v>0</v>
      </c>
      <c r="HG505">
        <v>0</v>
      </c>
      <c r="HH505">
        <v>0</v>
      </c>
      <c r="HI505">
        <v>0</v>
      </c>
      <c r="HJ505">
        <v>0</v>
      </c>
      <c r="HK505">
        <v>0</v>
      </c>
      <c r="HL505">
        <v>0</v>
      </c>
      <c r="HM505">
        <v>0</v>
      </c>
      <c r="HN505">
        <v>0</v>
      </c>
      <c r="HO505">
        <v>0</v>
      </c>
      <c r="HP505">
        <v>0</v>
      </c>
      <c r="HQ505">
        <v>0</v>
      </c>
      <c r="HR505">
        <v>0</v>
      </c>
      <c r="HS505">
        <v>0</v>
      </c>
      <c r="HT505">
        <v>0</v>
      </c>
      <c r="HU505">
        <v>0</v>
      </c>
      <c r="HV505">
        <v>0</v>
      </c>
      <c r="HW505">
        <v>0</v>
      </c>
      <c r="HX505">
        <v>0</v>
      </c>
      <c r="HY505">
        <v>0</v>
      </c>
      <c r="HZ505">
        <v>0</v>
      </c>
      <c r="IA505">
        <v>0</v>
      </c>
      <c r="IB505">
        <v>0</v>
      </c>
      <c r="IC505">
        <v>0</v>
      </c>
      <c r="ID505">
        <v>0</v>
      </c>
      <c r="IE505">
        <v>0</v>
      </c>
      <c r="IF505">
        <v>0</v>
      </c>
      <c r="IG505">
        <v>0</v>
      </c>
      <c r="IH505">
        <v>0</v>
      </c>
      <c r="II505">
        <v>0</v>
      </c>
      <c r="IJ505">
        <v>0</v>
      </c>
      <c r="IK505">
        <v>0</v>
      </c>
    </row>
    <row r="506" spans="13:245" hidden="1">
      <c r="M506" s="340" t="s">
        <v>632</v>
      </c>
      <c r="N506" t="s">
        <v>1023</v>
      </c>
      <c r="O506">
        <v>2</v>
      </c>
      <c r="P506">
        <v>18</v>
      </c>
      <c r="Q506" s="183" t="str">
        <f t="shared" si="23"/>
        <v>SDH100218</v>
      </c>
      <c r="R506">
        <v>327</v>
      </c>
      <c r="S506">
        <v>790</v>
      </c>
      <c r="T506">
        <v>1264</v>
      </c>
      <c r="U506">
        <v>1749</v>
      </c>
      <c r="V506">
        <v>2246</v>
      </c>
      <c r="W506">
        <v>2754</v>
      </c>
      <c r="X506">
        <v>3275</v>
      </c>
      <c r="Y506">
        <v>3809</v>
      </c>
      <c r="Z506">
        <v>4356</v>
      </c>
      <c r="AA506">
        <v>6556</v>
      </c>
      <c r="AB506">
        <v>6714</v>
      </c>
      <c r="AC506">
        <v>6880</v>
      </c>
      <c r="AD506">
        <v>7051</v>
      </c>
      <c r="AE506">
        <v>7230</v>
      </c>
      <c r="AF506">
        <v>7417</v>
      </c>
      <c r="AG506">
        <v>7613</v>
      </c>
      <c r="AH506">
        <v>7819</v>
      </c>
      <c r="AI506">
        <v>8036</v>
      </c>
      <c r="AJ506">
        <v>8265</v>
      </c>
      <c r="AK506">
        <v>8506</v>
      </c>
      <c r="AL506">
        <v>8765</v>
      </c>
      <c r="AM506">
        <v>9041</v>
      </c>
      <c r="AN506">
        <v>9338</v>
      </c>
      <c r="AO506">
        <v>9658</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0</v>
      </c>
      <c r="CB506">
        <v>0</v>
      </c>
      <c r="CC506">
        <v>0</v>
      </c>
      <c r="CD506">
        <v>0</v>
      </c>
      <c r="CE506">
        <v>0</v>
      </c>
      <c r="CF506">
        <v>0</v>
      </c>
      <c r="CG506">
        <v>0</v>
      </c>
      <c r="CH506">
        <v>0</v>
      </c>
      <c r="CI506">
        <v>0</v>
      </c>
      <c r="CJ506">
        <v>0</v>
      </c>
      <c r="CK506">
        <v>0</v>
      </c>
      <c r="CL506">
        <v>0</v>
      </c>
      <c r="CM506">
        <v>0</v>
      </c>
      <c r="CN506">
        <v>0</v>
      </c>
      <c r="CO506">
        <v>0</v>
      </c>
      <c r="CP506">
        <v>0</v>
      </c>
      <c r="CQ506">
        <v>0</v>
      </c>
      <c r="CR506">
        <v>0</v>
      </c>
      <c r="CS506">
        <v>0</v>
      </c>
      <c r="CT506">
        <v>0</v>
      </c>
      <c r="CU506">
        <v>0</v>
      </c>
      <c r="CV506">
        <v>0</v>
      </c>
      <c r="CW506">
        <v>0</v>
      </c>
      <c r="CX506">
        <v>0</v>
      </c>
      <c r="CY506">
        <v>0</v>
      </c>
      <c r="CZ506">
        <v>0</v>
      </c>
      <c r="DA506">
        <v>0</v>
      </c>
      <c r="DB506">
        <v>0</v>
      </c>
      <c r="DC506">
        <v>0</v>
      </c>
      <c r="DD506">
        <v>0</v>
      </c>
      <c r="DE506">
        <v>0</v>
      </c>
      <c r="DF506">
        <v>0</v>
      </c>
      <c r="DG506">
        <v>0</v>
      </c>
      <c r="DH506">
        <v>0</v>
      </c>
      <c r="DI506">
        <v>0</v>
      </c>
      <c r="DJ506">
        <v>0</v>
      </c>
      <c r="DK506">
        <v>0</v>
      </c>
      <c r="DL506">
        <v>0</v>
      </c>
      <c r="DM506">
        <v>0</v>
      </c>
      <c r="DN506">
        <v>0</v>
      </c>
      <c r="DO506">
        <v>0</v>
      </c>
      <c r="DP506">
        <v>0</v>
      </c>
      <c r="DQ506">
        <v>0</v>
      </c>
      <c r="DR506">
        <v>0</v>
      </c>
      <c r="DS506">
        <v>0</v>
      </c>
      <c r="DT506">
        <v>0</v>
      </c>
      <c r="DU506">
        <v>0</v>
      </c>
      <c r="DV506">
        <v>0</v>
      </c>
      <c r="DW506">
        <v>0</v>
      </c>
      <c r="DX506">
        <v>0</v>
      </c>
      <c r="DZ506" s="340" t="s">
        <v>632</v>
      </c>
      <c r="EA506" t="s">
        <v>1023</v>
      </c>
      <c r="EB506">
        <v>2</v>
      </c>
      <c r="EC506">
        <v>18</v>
      </c>
      <c r="ED506" s="183" t="str">
        <f t="shared" si="24"/>
        <v>SDH100218</v>
      </c>
      <c r="EE506">
        <v>550</v>
      </c>
      <c r="EF506">
        <v>1524</v>
      </c>
      <c r="EG506">
        <v>2476</v>
      </c>
      <c r="EH506">
        <v>3407</v>
      </c>
      <c r="EI506">
        <v>4320</v>
      </c>
      <c r="EJ506">
        <v>5215</v>
      </c>
      <c r="EK506">
        <v>6096</v>
      </c>
      <c r="EL506">
        <v>6968</v>
      </c>
      <c r="EM506">
        <v>7826</v>
      </c>
      <c r="EN506">
        <v>0</v>
      </c>
      <c r="EO506">
        <v>0</v>
      </c>
      <c r="EP506">
        <v>0</v>
      </c>
      <c r="EQ506">
        <v>0</v>
      </c>
      <c r="ER506">
        <v>0</v>
      </c>
      <c r="ES506">
        <v>0</v>
      </c>
      <c r="ET506">
        <v>0</v>
      </c>
      <c r="EU506">
        <v>0</v>
      </c>
      <c r="EV506">
        <v>0</v>
      </c>
      <c r="EW506">
        <v>0</v>
      </c>
      <c r="EX506">
        <v>0</v>
      </c>
      <c r="EY506">
        <v>0</v>
      </c>
      <c r="EZ506">
        <v>0</v>
      </c>
      <c r="FA506">
        <v>0</v>
      </c>
      <c r="FB506">
        <v>0</v>
      </c>
      <c r="FC506">
        <v>0</v>
      </c>
      <c r="FD506">
        <v>0</v>
      </c>
      <c r="FE506">
        <v>0</v>
      </c>
      <c r="FF506">
        <v>0</v>
      </c>
      <c r="FG506">
        <v>0</v>
      </c>
      <c r="FH506">
        <v>0</v>
      </c>
      <c r="FI506">
        <v>0</v>
      </c>
      <c r="FJ506">
        <v>0</v>
      </c>
      <c r="FK506">
        <v>0</v>
      </c>
      <c r="FL506">
        <v>0</v>
      </c>
      <c r="FM506">
        <v>0</v>
      </c>
      <c r="FN506">
        <v>0</v>
      </c>
      <c r="FO506">
        <v>0</v>
      </c>
      <c r="FP506">
        <v>0</v>
      </c>
      <c r="FQ506">
        <v>0</v>
      </c>
      <c r="FR506">
        <v>0</v>
      </c>
      <c r="FS506">
        <v>0</v>
      </c>
      <c r="FT506">
        <v>0</v>
      </c>
      <c r="FU506">
        <v>0</v>
      </c>
      <c r="FV506">
        <v>0</v>
      </c>
      <c r="FW506">
        <v>0</v>
      </c>
      <c r="FX506">
        <v>0</v>
      </c>
      <c r="FY506">
        <v>0</v>
      </c>
      <c r="FZ506">
        <v>0</v>
      </c>
      <c r="GA506">
        <v>0</v>
      </c>
      <c r="GB506">
        <v>0</v>
      </c>
      <c r="GC506">
        <v>0</v>
      </c>
      <c r="GD506">
        <v>0</v>
      </c>
      <c r="GE506">
        <v>0</v>
      </c>
      <c r="GF506">
        <v>0</v>
      </c>
      <c r="GG506">
        <v>0</v>
      </c>
      <c r="GH506">
        <v>0</v>
      </c>
      <c r="GI506">
        <v>0</v>
      </c>
      <c r="GJ506">
        <v>0</v>
      </c>
      <c r="GK506">
        <v>0</v>
      </c>
      <c r="GL506">
        <v>0</v>
      </c>
      <c r="GM506">
        <v>0</v>
      </c>
      <c r="GN506">
        <v>0</v>
      </c>
      <c r="GO506">
        <v>0</v>
      </c>
      <c r="GP506">
        <v>0</v>
      </c>
      <c r="GQ506">
        <v>0</v>
      </c>
      <c r="GR506">
        <v>0</v>
      </c>
      <c r="GS506">
        <v>0</v>
      </c>
      <c r="GT506">
        <v>0</v>
      </c>
      <c r="GU506">
        <v>0</v>
      </c>
      <c r="GV506">
        <v>0</v>
      </c>
      <c r="GW506">
        <v>0</v>
      </c>
      <c r="GX506">
        <v>0</v>
      </c>
      <c r="GY506">
        <v>0</v>
      </c>
      <c r="GZ506">
        <v>0</v>
      </c>
      <c r="HA506">
        <v>0</v>
      </c>
      <c r="HB506">
        <v>0</v>
      </c>
      <c r="HC506">
        <v>0</v>
      </c>
      <c r="HD506">
        <v>0</v>
      </c>
      <c r="HE506">
        <v>0</v>
      </c>
      <c r="HF506">
        <v>0</v>
      </c>
      <c r="HG506">
        <v>0</v>
      </c>
      <c r="HH506">
        <v>0</v>
      </c>
      <c r="HI506">
        <v>0</v>
      </c>
      <c r="HJ506">
        <v>0</v>
      </c>
      <c r="HK506">
        <v>0</v>
      </c>
      <c r="HL506">
        <v>0</v>
      </c>
      <c r="HM506">
        <v>0</v>
      </c>
      <c r="HN506">
        <v>0</v>
      </c>
      <c r="HO506">
        <v>0</v>
      </c>
      <c r="HP506">
        <v>0</v>
      </c>
      <c r="HQ506">
        <v>0</v>
      </c>
      <c r="HR506">
        <v>0</v>
      </c>
      <c r="HS506">
        <v>0</v>
      </c>
      <c r="HT506">
        <v>0</v>
      </c>
      <c r="HU506">
        <v>0</v>
      </c>
      <c r="HV506">
        <v>0</v>
      </c>
      <c r="HW506">
        <v>0</v>
      </c>
      <c r="HX506">
        <v>0</v>
      </c>
      <c r="HY506">
        <v>0</v>
      </c>
      <c r="HZ506">
        <v>0</v>
      </c>
      <c r="IA506">
        <v>0</v>
      </c>
      <c r="IB506">
        <v>0</v>
      </c>
      <c r="IC506">
        <v>0</v>
      </c>
      <c r="ID506">
        <v>0</v>
      </c>
      <c r="IE506">
        <v>0</v>
      </c>
      <c r="IF506">
        <v>0</v>
      </c>
      <c r="IG506">
        <v>0</v>
      </c>
      <c r="IH506">
        <v>0</v>
      </c>
      <c r="II506">
        <v>0</v>
      </c>
      <c r="IJ506">
        <v>0</v>
      </c>
      <c r="IK506">
        <v>0</v>
      </c>
    </row>
    <row r="507" spans="13:245" hidden="1">
      <c r="M507" s="340" t="s">
        <v>632</v>
      </c>
      <c r="N507" t="s">
        <v>1023</v>
      </c>
      <c r="O507">
        <v>2</v>
      </c>
      <c r="P507">
        <v>19</v>
      </c>
      <c r="Q507" s="183" t="str">
        <f t="shared" si="23"/>
        <v>SDH100219</v>
      </c>
      <c r="R507">
        <v>320</v>
      </c>
      <c r="S507">
        <v>779</v>
      </c>
      <c r="T507">
        <v>1248</v>
      </c>
      <c r="U507">
        <v>1729</v>
      </c>
      <c r="V507">
        <v>2221</v>
      </c>
      <c r="W507">
        <v>2724</v>
      </c>
      <c r="X507">
        <v>3241</v>
      </c>
      <c r="Y507">
        <v>3770</v>
      </c>
      <c r="Z507">
        <v>4312</v>
      </c>
      <c r="AA507">
        <v>6492</v>
      </c>
      <c r="AB507">
        <v>6651</v>
      </c>
      <c r="AC507">
        <v>6817</v>
      </c>
      <c r="AD507">
        <v>6989</v>
      </c>
      <c r="AE507">
        <v>7169</v>
      </c>
      <c r="AF507">
        <v>7358</v>
      </c>
      <c r="AG507">
        <v>7556</v>
      </c>
      <c r="AH507">
        <v>7765</v>
      </c>
      <c r="AI507">
        <v>7984</v>
      </c>
      <c r="AJ507">
        <v>8216</v>
      </c>
      <c r="AK507">
        <v>8464</v>
      </c>
      <c r="AL507">
        <v>8728</v>
      </c>
      <c r="AM507">
        <v>9013</v>
      </c>
      <c r="AN507">
        <v>9318</v>
      </c>
      <c r="AO507">
        <v>9647</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0</v>
      </c>
      <c r="CP507">
        <v>0</v>
      </c>
      <c r="CQ507">
        <v>0</v>
      </c>
      <c r="CR507">
        <v>0</v>
      </c>
      <c r="CS507">
        <v>0</v>
      </c>
      <c r="CT507">
        <v>0</v>
      </c>
      <c r="CU507">
        <v>0</v>
      </c>
      <c r="CV507">
        <v>0</v>
      </c>
      <c r="CW507">
        <v>0</v>
      </c>
      <c r="CX507">
        <v>0</v>
      </c>
      <c r="CY507">
        <v>0</v>
      </c>
      <c r="CZ507">
        <v>0</v>
      </c>
      <c r="DA507">
        <v>0</v>
      </c>
      <c r="DB507">
        <v>0</v>
      </c>
      <c r="DC507">
        <v>0</v>
      </c>
      <c r="DD507">
        <v>0</v>
      </c>
      <c r="DE507">
        <v>0</v>
      </c>
      <c r="DF507">
        <v>0</v>
      </c>
      <c r="DG507">
        <v>0</v>
      </c>
      <c r="DH507">
        <v>0</v>
      </c>
      <c r="DI507">
        <v>0</v>
      </c>
      <c r="DJ507">
        <v>0</v>
      </c>
      <c r="DK507">
        <v>0</v>
      </c>
      <c r="DL507">
        <v>0</v>
      </c>
      <c r="DM507">
        <v>0</v>
      </c>
      <c r="DN507">
        <v>0</v>
      </c>
      <c r="DO507">
        <v>0</v>
      </c>
      <c r="DP507">
        <v>0</v>
      </c>
      <c r="DQ507">
        <v>0</v>
      </c>
      <c r="DR507">
        <v>0</v>
      </c>
      <c r="DS507">
        <v>0</v>
      </c>
      <c r="DT507">
        <v>0</v>
      </c>
      <c r="DU507">
        <v>0</v>
      </c>
      <c r="DV507">
        <v>0</v>
      </c>
      <c r="DW507">
        <v>0</v>
      </c>
      <c r="DX507">
        <v>0</v>
      </c>
      <c r="DZ507" s="340" t="s">
        <v>632</v>
      </c>
      <c r="EA507" t="s">
        <v>1023</v>
      </c>
      <c r="EB507">
        <v>2</v>
      </c>
      <c r="EC507">
        <v>19</v>
      </c>
      <c r="ED507" s="183" t="str">
        <f t="shared" si="24"/>
        <v>SDH100219</v>
      </c>
      <c r="EE507">
        <v>534</v>
      </c>
      <c r="EF507">
        <v>1500</v>
      </c>
      <c r="EG507">
        <v>2442</v>
      </c>
      <c r="EH507">
        <v>3363</v>
      </c>
      <c r="EI507">
        <v>4267</v>
      </c>
      <c r="EJ507">
        <v>5152</v>
      </c>
      <c r="EK507">
        <v>6025</v>
      </c>
      <c r="EL507">
        <v>6886</v>
      </c>
      <c r="EM507">
        <v>7735</v>
      </c>
      <c r="EN507">
        <v>0</v>
      </c>
      <c r="EO507">
        <v>0</v>
      </c>
      <c r="EP507">
        <v>0</v>
      </c>
      <c r="EQ507">
        <v>0</v>
      </c>
      <c r="ER507">
        <v>0</v>
      </c>
      <c r="ES507">
        <v>0</v>
      </c>
      <c r="ET507">
        <v>0</v>
      </c>
      <c r="EU507">
        <v>0</v>
      </c>
      <c r="EV507">
        <v>0</v>
      </c>
      <c r="EW507">
        <v>0</v>
      </c>
      <c r="EX507">
        <v>0</v>
      </c>
      <c r="EY507">
        <v>0</v>
      </c>
      <c r="EZ507">
        <v>0</v>
      </c>
      <c r="FA507">
        <v>0</v>
      </c>
      <c r="FB507">
        <v>0</v>
      </c>
      <c r="FC507">
        <v>0</v>
      </c>
      <c r="FD507">
        <v>0</v>
      </c>
      <c r="FE507">
        <v>0</v>
      </c>
      <c r="FF507">
        <v>0</v>
      </c>
      <c r="FG507">
        <v>0</v>
      </c>
      <c r="FH507">
        <v>0</v>
      </c>
      <c r="FI507">
        <v>0</v>
      </c>
      <c r="FJ507">
        <v>0</v>
      </c>
      <c r="FK507">
        <v>0</v>
      </c>
      <c r="FL507">
        <v>0</v>
      </c>
      <c r="FM507">
        <v>0</v>
      </c>
      <c r="FN507">
        <v>0</v>
      </c>
      <c r="FO507">
        <v>0</v>
      </c>
      <c r="FP507">
        <v>0</v>
      </c>
      <c r="FQ507">
        <v>0</v>
      </c>
      <c r="FR507">
        <v>0</v>
      </c>
      <c r="FS507">
        <v>0</v>
      </c>
      <c r="FT507">
        <v>0</v>
      </c>
      <c r="FU507">
        <v>0</v>
      </c>
      <c r="FV507">
        <v>0</v>
      </c>
      <c r="FW507">
        <v>0</v>
      </c>
      <c r="FX507">
        <v>0</v>
      </c>
      <c r="FY507">
        <v>0</v>
      </c>
      <c r="FZ507">
        <v>0</v>
      </c>
      <c r="GA507">
        <v>0</v>
      </c>
      <c r="GB507">
        <v>0</v>
      </c>
      <c r="GC507">
        <v>0</v>
      </c>
      <c r="GD507">
        <v>0</v>
      </c>
      <c r="GE507">
        <v>0</v>
      </c>
      <c r="GF507">
        <v>0</v>
      </c>
      <c r="GG507">
        <v>0</v>
      </c>
      <c r="GH507">
        <v>0</v>
      </c>
      <c r="GI507">
        <v>0</v>
      </c>
      <c r="GJ507">
        <v>0</v>
      </c>
      <c r="GK507">
        <v>0</v>
      </c>
      <c r="GL507">
        <v>0</v>
      </c>
      <c r="GM507">
        <v>0</v>
      </c>
      <c r="GN507">
        <v>0</v>
      </c>
      <c r="GO507">
        <v>0</v>
      </c>
      <c r="GP507">
        <v>0</v>
      </c>
      <c r="GQ507">
        <v>0</v>
      </c>
      <c r="GR507">
        <v>0</v>
      </c>
      <c r="GS507">
        <v>0</v>
      </c>
      <c r="GT507">
        <v>0</v>
      </c>
      <c r="GU507">
        <v>0</v>
      </c>
      <c r="GV507">
        <v>0</v>
      </c>
      <c r="GW507">
        <v>0</v>
      </c>
      <c r="GX507">
        <v>0</v>
      </c>
      <c r="GY507">
        <v>0</v>
      </c>
      <c r="GZ507">
        <v>0</v>
      </c>
      <c r="HA507">
        <v>0</v>
      </c>
      <c r="HB507">
        <v>0</v>
      </c>
      <c r="HC507">
        <v>0</v>
      </c>
      <c r="HD507">
        <v>0</v>
      </c>
      <c r="HE507">
        <v>0</v>
      </c>
      <c r="HF507">
        <v>0</v>
      </c>
      <c r="HG507">
        <v>0</v>
      </c>
      <c r="HH507">
        <v>0</v>
      </c>
      <c r="HI507">
        <v>0</v>
      </c>
      <c r="HJ507">
        <v>0</v>
      </c>
      <c r="HK507">
        <v>0</v>
      </c>
      <c r="HL507">
        <v>0</v>
      </c>
      <c r="HM507">
        <v>0</v>
      </c>
      <c r="HN507">
        <v>0</v>
      </c>
      <c r="HO507">
        <v>0</v>
      </c>
      <c r="HP507">
        <v>0</v>
      </c>
      <c r="HQ507">
        <v>0</v>
      </c>
      <c r="HR507">
        <v>0</v>
      </c>
      <c r="HS507">
        <v>0</v>
      </c>
      <c r="HT507">
        <v>0</v>
      </c>
      <c r="HU507">
        <v>0</v>
      </c>
      <c r="HV507">
        <v>0</v>
      </c>
      <c r="HW507">
        <v>0</v>
      </c>
      <c r="HX507">
        <v>0</v>
      </c>
      <c r="HY507">
        <v>0</v>
      </c>
      <c r="HZ507">
        <v>0</v>
      </c>
      <c r="IA507">
        <v>0</v>
      </c>
      <c r="IB507">
        <v>0</v>
      </c>
      <c r="IC507">
        <v>0</v>
      </c>
      <c r="ID507">
        <v>0</v>
      </c>
      <c r="IE507">
        <v>0</v>
      </c>
      <c r="IF507">
        <v>0</v>
      </c>
      <c r="IG507">
        <v>0</v>
      </c>
      <c r="IH507">
        <v>0</v>
      </c>
      <c r="II507">
        <v>0</v>
      </c>
      <c r="IJ507">
        <v>0</v>
      </c>
      <c r="IK507">
        <v>0</v>
      </c>
    </row>
    <row r="508" spans="13:245" hidden="1">
      <c r="M508" s="340" t="s">
        <v>632</v>
      </c>
      <c r="N508" t="s">
        <v>1023</v>
      </c>
      <c r="O508">
        <v>2</v>
      </c>
      <c r="P508">
        <v>20</v>
      </c>
      <c r="Q508" s="183" t="str">
        <f t="shared" si="23"/>
        <v>SDH100220</v>
      </c>
      <c r="R508">
        <v>313</v>
      </c>
      <c r="S508">
        <v>767</v>
      </c>
      <c r="T508">
        <v>1232</v>
      </c>
      <c r="U508">
        <v>1707</v>
      </c>
      <c r="V508">
        <v>2194</v>
      </c>
      <c r="W508">
        <v>2693</v>
      </c>
      <c r="X508">
        <v>3204</v>
      </c>
      <c r="Y508">
        <v>3728</v>
      </c>
      <c r="Z508">
        <v>4266</v>
      </c>
      <c r="AA508">
        <v>6426</v>
      </c>
      <c r="AB508">
        <v>6585</v>
      </c>
      <c r="AC508">
        <v>6751</v>
      </c>
      <c r="AD508">
        <v>6924</v>
      </c>
      <c r="AE508">
        <v>7106</v>
      </c>
      <c r="AF508">
        <v>7296</v>
      </c>
      <c r="AG508">
        <v>7496</v>
      </c>
      <c r="AH508">
        <v>7707</v>
      </c>
      <c r="AI508">
        <v>7929</v>
      </c>
      <c r="AJ508">
        <v>8167</v>
      </c>
      <c r="AK508">
        <v>8420</v>
      </c>
      <c r="AL508">
        <v>8692</v>
      </c>
      <c r="AM508">
        <v>8984</v>
      </c>
      <c r="AN508">
        <v>9298</v>
      </c>
      <c r="AO508">
        <v>9636</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BX508">
        <v>0</v>
      </c>
      <c r="BY508">
        <v>0</v>
      </c>
      <c r="BZ508">
        <v>0</v>
      </c>
      <c r="CA508">
        <v>0</v>
      </c>
      <c r="CB508">
        <v>0</v>
      </c>
      <c r="CC508">
        <v>0</v>
      </c>
      <c r="CD508">
        <v>0</v>
      </c>
      <c r="CE508">
        <v>0</v>
      </c>
      <c r="CF508">
        <v>0</v>
      </c>
      <c r="CG508">
        <v>0</v>
      </c>
      <c r="CH508">
        <v>0</v>
      </c>
      <c r="CI508">
        <v>0</v>
      </c>
      <c r="CJ508">
        <v>0</v>
      </c>
      <c r="CK508">
        <v>0</v>
      </c>
      <c r="CL508">
        <v>0</v>
      </c>
      <c r="CM508">
        <v>0</v>
      </c>
      <c r="CN508">
        <v>0</v>
      </c>
      <c r="CO508">
        <v>0</v>
      </c>
      <c r="CP508">
        <v>0</v>
      </c>
      <c r="CQ508">
        <v>0</v>
      </c>
      <c r="CR508">
        <v>0</v>
      </c>
      <c r="CS508">
        <v>0</v>
      </c>
      <c r="CT508">
        <v>0</v>
      </c>
      <c r="CU508">
        <v>0</v>
      </c>
      <c r="CV508">
        <v>0</v>
      </c>
      <c r="CW508">
        <v>0</v>
      </c>
      <c r="CX508">
        <v>0</v>
      </c>
      <c r="CY508">
        <v>0</v>
      </c>
      <c r="CZ508">
        <v>0</v>
      </c>
      <c r="DA508">
        <v>0</v>
      </c>
      <c r="DB508">
        <v>0</v>
      </c>
      <c r="DC508">
        <v>0</v>
      </c>
      <c r="DD508">
        <v>0</v>
      </c>
      <c r="DE508">
        <v>0</v>
      </c>
      <c r="DF508">
        <v>0</v>
      </c>
      <c r="DG508">
        <v>0</v>
      </c>
      <c r="DH508">
        <v>0</v>
      </c>
      <c r="DI508">
        <v>0</v>
      </c>
      <c r="DJ508">
        <v>0</v>
      </c>
      <c r="DK508">
        <v>0</v>
      </c>
      <c r="DL508">
        <v>0</v>
      </c>
      <c r="DM508">
        <v>0</v>
      </c>
      <c r="DN508">
        <v>0</v>
      </c>
      <c r="DO508">
        <v>0</v>
      </c>
      <c r="DP508">
        <v>0</v>
      </c>
      <c r="DQ508">
        <v>0</v>
      </c>
      <c r="DR508">
        <v>0</v>
      </c>
      <c r="DS508">
        <v>0</v>
      </c>
      <c r="DT508">
        <v>0</v>
      </c>
      <c r="DU508">
        <v>0</v>
      </c>
      <c r="DV508">
        <v>0</v>
      </c>
      <c r="DW508">
        <v>0</v>
      </c>
      <c r="DX508">
        <v>0</v>
      </c>
      <c r="DZ508" s="340" t="s">
        <v>632</v>
      </c>
      <c r="EA508" t="s">
        <v>1023</v>
      </c>
      <c r="EB508">
        <v>2</v>
      </c>
      <c r="EC508">
        <v>20</v>
      </c>
      <c r="ED508" s="183" t="str">
        <f t="shared" si="24"/>
        <v>SDH100220</v>
      </c>
      <c r="EE508">
        <v>520</v>
      </c>
      <c r="EF508">
        <v>1474</v>
      </c>
      <c r="EG508">
        <v>2407</v>
      </c>
      <c r="EH508">
        <v>3316</v>
      </c>
      <c r="EI508">
        <v>4209</v>
      </c>
      <c r="EJ508">
        <v>5086</v>
      </c>
      <c r="EK508">
        <v>5948</v>
      </c>
      <c r="EL508">
        <v>6800</v>
      </c>
      <c r="EM508">
        <v>7640</v>
      </c>
      <c r="EN508">
        <v>0</v>
      </c>
      <c r="EO508">
        <v>0</v>
      </c>
      <c r="EP508">
        <v>0</v>
      </c>
      <c r="EQ508">
        <v>0</v>
      </c>
      <c r="ER508">
        <v>0</v>
      </c>
      <c r="ES508">
        <v>0</v>
      </c>
      <c r="ET508">
        <v>0</v>
      </c>
      <c r="EU508">
        <v>0</v>
      </c>
      <c r="EV508">
        <v>0</v>
      </c>
      <c r="EW508">
        <v>0</v>
      </c>
      <c r="EX508">
        <v>0</v>
      </c>
      <c r="EY508">
        <v>0</v>
      </c>
      <c r="EZ508">
        <v>0</v>
      </c>
      <c r="FA508">
        <v>0</v>
      </c>
      <c r="FB508">
        <v>0</v>
      </c>
      <c r="FC508">
        <v>0</v>
      </c>
      <c r="FD508">
        <v>0</v>
      </c>
      <c r="FE508">
        <v>0</v>
      </c>
      <c r="FF508">
        <v>0</v>
      </c>
      <c r="FG508">
        <v>0</v>
      </c>
      <c r="FH508">
        <v>0</v>
      </c>
      <c r="FI508">
        <v>0</v>
      </c>
      <c r="FJ508">
        <v>0</v>
      </c>
      <c r="FK508">
        <v>0</v>
      </c>
      <c r="FL508">
        <v>0</v>
      </c>
      <c r="FM508">
        <v>0</v>
      </c>
      <c r="FN508">
        <v>0</v>
      </c>
      <c r="FO508">
        <v>0</v>
      </c>
      <c r="FP508">
        <v>0</v>
      </c>
      <c r="FQ508">
        <v>0</v>
      </c>
      <c r="FR508">
        <v>0</v>
      </c>
      <c r="FS508">
        <v>0</v>
      </c>
      <c r="FT508">
        <v>0</v>
      </c>
      <c r="FU508">
        <v>0</v>
      </c>
      <c r="FV508">
        <v>0</v>
      </c>
      <c r="FW508">
        <v>0</v>
      </c>
      <c r="FX508">
        <v>0</v>
      </c>
      <c r="FY508">
        <v>0</v>
      </c>
      <c r="FZ508">
        <v>0</v>
      </c>
      <c r="GA508">
        <v>0</v>
      </c>
      <c r="GB508">
        <v>0</v>
      </c>
      <c r="GC508">
        <v>0</v>
      </c>
      <c r="GD508">
        <v>0</v>
      </c>
      <c r="GE508">
        <v>0</v>
      </c>
      <c r="GF508">
        <v>0</v>
      </c>
      <c r="GG508">
        <v>0</v>
      </c>
      <c r="GH508">
        <v>0</v>
      </c>
      <c r="GI508">
        <v>0</v>
      </c>
      <c r="GJ508">
        <v>0</v>
      </c>
      <c r="GK508">
        <v>0</v>
      </c>
      <c r="GL508">
        <v>0</v>
      </c>
      <c r="GM508">
        <v>0</v>
      </c>
      <c r="GN508">
        <v>0</v>
      </c>
      <c r="GO508">
        <v>0</v>
      </c>
      <c r="GP508">
        <v>0</v>
      </c>
      <c r="GQ508">
        <v>0</v>
      </c>
      <c r="GR508">
        <v>0</v>
      </c>
      <c r="GS508">
        <v>0</v>
      </c>
      <c r="GT508">
        <v>0</v>
      </c>
      <c r="GU508">
        <v>0</v>
      </c>
      <c r="GV508">
        <v>0</v>
      </c>
      <c r="GW508">
        <v>0</v>
      </c>
      <c r="GX508">
        <v>0</v>
      </c>
      <c r="GY508">
        <v>0</v>
      </c>
      <c r="GZ508">
        <v>0</v>
      </c>
      <c r="HA508">
        <v>0</v>
      </c>
      <c r="HB508">
        <v>0</v>
      </c>
      <c r="HC508">
        <v>0</v>
      </c>
      <c r="HD508">
        <v>0</v>
      </c>
      <c r="HE508">
        <v>0</v>
      </c>
      <c r="HF508">
        <v>0</v>
      </c>
      <c r="HG508">
        <v>0</v>
      </c>
      <c r="HH508">
        <v>0</v>
      </c>
      <c r="HI508">
        <v>0</v>
      </c>
      <c r="HJ508">
        <v>0</v>
      </c>
      <c r="HK508">
        <v>0</v>
      </c>
      <c r="HL508">
        <v>0</v>
      </c>
      <c r="HM508">
        <v>0</v>
      </c>
      <c r="HN508">
        <v>0</v>
      </c>
      <c r="HO508">
        <v>0</v>
      </c>
      <c r="HP508">
        <v>0</v>
      </c>
      <c r="HQ508">
        <v>0</v>
      </c>
      <c r="HR508">
        <v>0</v>
      </c>
      <c r="HS508">
        <v>0</v>
      </c>
      <c r="HT508">
        <v>0</v>
      </c>
      <c r="HU508">
        <v>0</v>
      </c>
      <c r="HV508">
        <v>0</v>
      </c>
      <c r="HW508">
        <v>0</v>
      </c>
      <c r="HX508">
        <v>0</v>
      </c>
      <c r="HY508">
        <v>0</v>
      </c>
      <c r="HZ508">
        <v>0</v>
      </c>
      <c r="IA508">
        <v>0</v>
      </c>
      <c r="IB508">
        <v>0</v>
      </c>
      <c r="IC508">
        <v>0</v>
      </c>
      <c r="ID508">
        <v>0</v>
      </c>
      <c r="IE508">
        <v>0</v>
      </c>
      <c r="IF508">
        <v>0</v>
      </c>
      <c r="IG508">
        <v>0</v>
      </c>
      <c r="IH508">
        <v>0</v>
      </c>
      <c r="II508">
        <v>0</v>
      </c>
      <c r="IJ508">
        <v>0</v>
      </c>
      <c r="IK508">
        <v>0</v>
      </c>
    </row>
    <row r="509" spans="13:245" hidden="1">
      <c r="M509" s="340" t="s">
        <v>632</v>
      </c>
      <c r="N509" t="s">
        <v>1023</v>
      </c>
      <c r="O509">
        <v>2</v>
      </c>
      <c r="P509">
        <v>21</v>
      </c>
      <c r="Q509" s="183" t="str">
        <f t="shared" si="23"/>
        <v>SDH100221</v>
      </c>
      <c r="R509">
        <v>305</v>
      </c>
      <c r="S509">
        <v>754</v>
      </c>
      <c r="T509">
        <v>1214</v>
      </c>
      <c r="U509">
        <v>1684</v>
      </c>
      <c r="V509">
        <v>2166</v>
      </c>
      <c r="W509">
        <v>2660</v>
      </c>
      <c r="X509">
        <v>3166</v>
      </c>
      <c r="Y509">
        <v>3685</v>
      </c>
      <c r="Z509">
        <v>4219</v>
      </c>
      <c r="AA509">
        <v>6355</v>
      </c>
      <c r="AB509">
        <v>6515</v>
      </c>
      <c r="AC509">
        <v>6682</v>
      </c>
      <c r="AD509">
        <v>6856</v>
      </c>
      <c r="AE509">
        <v>7038</v>
      </c>
      <c r="AF509">
        <v>7231</v>
      </c>
      <c r="AG509">
        <v>7433</v>
      </c>
      <c r="AH509">
        <v>7646</v>
      </c>
      <c r="AI509">
        <v>7873</v>
      </c>
      <c r="AJ509">
        <v>8116</v>
      </c>
      <c r="AK509">
        <v>8375</v>
      </c>
      <c r="AL509">
        <v>8654</v>
      </c>
      <c r="AM509">
        <v>8953</v>
      </c>
      <c r="AN509">
        <v>9276</v>
      </c>
      <c r="AO509">
        <v>9624</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BX509">
        <v>0</v>
      </c>
      <c r="BY509">
        <v>0</v>
      </c>
      <c r="BZ509">
        <v>0</v>
      </c>
      <c r="CA509">
        <v>0</v>
      </c>
      <c r="CB509">
        <v>0</v>
      </c>
      <c r="CC509">
        <v>0</v>
      </c>
      <c r="CD509">
        <v>0</v>
      </c>
      <c r="CE509">
        <v>0</v>
      </c>
      <c r="CF509">
        <v>0</v>
      </c>
      <c r="CG509">
        <v>0</v>
      </c>
      <c r="CH509">
        <v>0</v>
      </c>
      <c r="CI509">
        <v>0</v>
      </c>
      <c r="CJ509">
        <v>0</v>
      </c>
      <c r="CK509">
        <v>0</v>
      </c>
      <c r="CL509">
        <v>0</v>
      </c>
      <c r="CM509">
        <v>0</v>
      </c>
      <c r="CN509">
        <v>0</v>
      </c>
      <c r="CO509">
        <v>0</v>
      </c>
      <c r="CP509">
        <v>0</v>
      </c>
      <c r="CQ509">
        <v>0</v>
      </c>
      <c r="CR509">
        <v>0</v>
      </c>
      <c r="CS509">
        <v>0</v>
      </c>
      <c r="CT509">
        <v>0</v>
      </c>
      <c r="CU509">
        <v>0</v>
      </c>
      <c r="CV509">
        <v>0</v>
      </c>
      <c r="CW509">
        <v>0</v>
      </c>
      <c r="CX509">
        <v>0</v>
      </c>
      <c r="CY509">
        <v>0</v>
      </c>
      <c r="CZ509">
        <v>0</v>
      </c>
      <c r="DA509">
        <v>0</v>
      </c>
      <c r="DB509">
        <v>0</v>
      </c>
      <c r="DC509">
        <v>0</v>
      </c>
      <c r="DD509">
        <v>0</v>
      </c>
      <c r="DE509">
        <v>0</v>
      </c>
      <c r="DF509">
        <v>0</v>
      </c>
      <c r="DG509">
        <v>0</v>
      </c>
      <c r="DH509">
        <v>0</v>
      </c>
      <c r="DI509">
        <v>0</v>
      </c>
      <c r="DJ509">
        <v>0</v>
      </c>
      <c r="DK509">
        <v>0</v>
      </c>
      <c r="DL509">
        <v>0</v>
      </c>
      <c r="DM509">
        <v>0</v>
      </c>
      <c r="DN509">
        <v>0</v>
      </c>
      <c r="DO509">
        <v>0</v>
      </c>
      <c r="DP509">
        <v>0</v>
      </c>
      <c r="DQ509">
        <v>0</v>
      </c>
      <c r="DR509">
        <v>0</v>
      </c>
      <c r="DS509">
        <v>0</v>
      </c>
      <c r="DT509">
        <v>0</v>
      </c>
      <c r="DU509">
        <v>0</v>
      </c>
      <c r="DV509">
        <v>0</v>
      </c>
      <c r="DW509">
        <v>0</v>
      </c>
      <c r="DX509">
        <v>0</v>
      </c>
      <c r="DZ509" s="340" t="s">
        <v>632</v>
      </c>
      <c r="EA509" t="s">
        <v>1023</v>
      </c>
      <c r="EB509">
        <v>2</v>
      </c>
      <c r="EC509">
        <v>21</v>
      </c>
      <c r="ED509" s="183" t="str">
        <f t="shared" si="24"/>
        <v>SDH100221</v>
      </c>
      <c r="EE509">
        <v>503</v>
      </c>
      <c r="EF509">
        <v>1446</v>
      </c>
      <c r="EG509">
        <v>2367</v>
      </c>
      <c r="EH509">
        <v>3265</v>
      </c>
      <c r="EI509">
        <v>4149</v>
      </c>
      <c r="EJ509">
        <v>5013</v>
      </c>
      <c r="EK509">
        <v>5866</v>
      </c>
      <c r="EL509">
        <v>6709</v>
      </c>
      <c r="EM509">
        <v>7543</v>
      </c>
      <c r="EN509">
        <v>0</v>
      </c>
      <c r="EO509">
        <v>0</v>
      </c>
      <c r="EP509">
        <v>0</v>
      </c>
      <c r="EQ509">
        <v>0</v>
      </c>
      <c r="ER509">
        <v>0</v>
      </c>
      <c r="ES509">
        <v>0</v>
      </c>
      <c r="ET509">
        <v>0</v>
      </c>
      <c r="EU509">
        <v>0</v>
      </c>
      <c r="EV509">
        <v>0</v>
      </c>
      <c r="EW509">
        <v>0</v>
      </c>
      <c r="EX509">
        <v>0</v>
      </c>
      <c r="EY509">
        <v>0</v>
      </c>
      <c r="EZ509">
        <v>0</v>
      </c>
      <c r="FA509">
        <v>0</v>
      </c>
      <c r="FB509">
        <v>0</v>
      </c>
      <c r="FC509">
        <v>0</v>
      </c>
      <c r="FD509">
        <v>0</v>
      </c>
      <c r="FE509">
        <v>0</v>
      </c>
      <c r="FF509">
        <v>0</v>
      </c>
      <c r="FG509">
        <v>0</v>
      </c>
      <c r="FH509">
        <v>0</v>
      </c>
      <c r="FI509">
        <v>0</v>
      </c>
      <c r="FJ509">
        <v>0</v>
      </c>
      <c r="FK509">
        <v>0</v>
      </c>
      <c r="FL509">
        <v>0</v>
      </c>
      <c r="FM509">
        <v>0</v>
      </c>
      <c r="FN509">
        <v>0</v>
      </c>
      <c r="FO509">
        <v>0</v>
      </c>
      <c r="FP509">
        <v>0</v>
      </c>
      <c r="FQ509">
        <v>0</v>
      </c>
      <c r="FR509">
        <v>0</v>
      </c>
      <c r="FS509">
        <v>0</v>
      </c>
      <c r="FT509">
        <v>0</v>
      </c>
      <c r="FU509">
        <v>0</v>
      </c>
      <c r="FV509">
        <v>0</v>
      </c>
      <c r="FW509">
        <v>0</v>
      </c>
      <c r="FX509">
        <v>0</v>
      </c>
      <c r="FY509">
        <v>0</v>
      </c>
      <c r="FZ509">
        <v>0</v>
      </c>
      <c r="GA509">
        <v>0</v>
      </c>
      <c r="GB509">
        <v>0</v>
      </c>
      <c r="GC509">
        <v>0</v>
      </c>
      <c r="GD509">
        <v>0</v>
      </c>
      <c r="GE509">
        <v>0</v>
      </c>
      <c r="GF509">
        <v>0</v>
      </c>
      <c r="GG509">
        <v>0</v>
      </c>
      <c r="GH509">
        <v>0</v>
      </c>
      <c r="GI509">
        <v>0</v>
      </c>
      <c r="GJ509">
        <v>0</v>
      </c>
      <c r="GK509">
        <v>0</v>
      </c>
      <c r="GL509">
        <v>0</v>
      </c>
      <c r="GM509">
        <v>0</v>
      </c>
      <c r="GN509">
        <v>0</v>
      </c>
      <c r="GO509">
        <v>0</v>
      </c>
      <c r="GP509">
        <v>0</v>
      </c>
      <c r="GQ509">
        <v>0</v>
      </c>
      <c r="GR509">
        <v>0</v>
      </c>
      <c r="GS509">
        <v>0</v>
      </c>
      <c r="GT509">
        <v>0</v>
      </c>
      <c r="GU509">
        <v>0</v>
      </c>
      <c r="GV509">
        <v>0</v>
      </c>
      <c r="GW509">
        <v>0</v>
      </c>
      <c r="GX509">
        <v>0</v>
      </c>
      <c r="GY509">
        <v>0</v>
      </c>
      <c r="GZ509">
        <v>0</v>
      </c>
      <c r="HA509">
        <v>0</v>
      </c>
      <c r="HB509">
        <v>0</v>
      </c>
      <c r="HC509">
        <v>0</v>
      </c>
      <c r="HD509">
        <v>0</v>
      </c>
      <c r="HE509">
        <v>0</v>
      </c>
      <c r="HF509">
        <v>0</v>
      </c>
      <c r="HG509">
        <v>0</v>
      </c>
      <c r="HH509">
        <v>0</v>
      </c>
      <c r="HI509">
        <v>0</v>
      </c>
      <c r="HJ509">
        <v>0</v>
      </c>
      <c r="HK509">
        <v>0</v>
      </c>
      <c r="HL509">
        <v>0</v>
      </c>
      <c r="HM509">
        <v>0</v>
      </c>
      <c r="HN509">
        <v>0</v>
      </c>
      <c r="HO509">
        <v>0</v>
      </c>
      <c r="HP509">
        <v>0</v>
      </c>
      <c r="HQ509">
        <v>0</v>
      </c>
      <c r="HR509">
        <v>0</v>
      </c>
      <c r="HS509">
        <v>0</v>
      </c>
      <c r="HT509">
        <v>0</v>
      </c>
      <c r="HU509">
        <v>0</v>
      </c>
      <c r="HV509">
        <v>0</v>
      </c>
      <c r="HW509">
        <v>0</v>
      </c>
      <c r="HX509">
        <v>0</v>
      </c>
      <c r="HY509">
        <v>0</v>
      </c>
      <c r="HZ509">
        <v>0</v>
      </c>
      <c r="IA509">
        <v>0</v>
      </c>
      <c r="IB509">
        <v>0</v>
      </c>
      <c r="IC509">
        <v>0</v>
      </c>
      <c r="ID509">
        <v>0</v>
      </c>
      <c r="IE509">
        <v>0</v>
      </c>
      <c r="IF509">
        <v>0</v>
      </c>
      <c r="IG509">
        <v>0</v>
      </c>
      <c r="IH509">
        <v>0</v>
      </c>
      <c r="II509">
        <v>0</v>
      </c>
      <c r="IJ509">
        <v>0</v>
      </c>
      <c r="IK509">
        <v>0</v>
      </c>
    </row>
    <row r="510" spans="13:245" hidden="1">
      <c r="M510" s="340" t="s">
        <v>632</v>
      </c>
      <c r="N510" t="s">
        <v>1023</v>
      </c>
      <c r="O510">
        <v>2</v>
      </c>
      <c r="P510">
        <v>22</v>
      </c>
      <c r="Q510" s="183" t="str">
        <f t="shared" si="23"/>
        <v>SDH100222</v>
      </c>
      <c r="R510">
        <v>297</v>
      </c>
      <c r="S510">
        <v>741</v>
      </c>
      <c r="T510">
        <v>1196</v>
      </c>
      <c r="U510">
        <v>1661</v>
      </c>
      <c r="V510">
        <v>2137</v>
      </c>
      <c r="W510">
        <v>2625</v>
      </c>
      <c r="X510">
        <v>3126</v>
      </c>
      <c r="Y510">
        <v>3641</v>
      </c>
      <c r="Z510">
        <v>4169</v>
      </c>
      <c r="AA510">
        <v>6282</v>
      </c>
      <c r="AB510">
        <v>6443</v>
      </c>
      <c r="AC510">
        <v>6610</v>
      </c>
      <c r="AD510">
        <v>6785</v>
      </c>
      <c r="AE510">
        <v>6970</v>
      </c>
      <c r="AF510">
        <v>7163</v>
      </c>
      <c r="AG510">
        <v>7367</v>
      </c>
      <c r="AH510">
        <v>7585</v>
      </c>
      <c r="AI510">
        <v>7817</v>
      </c>
      <c r="AJ510">
        <v>8065</v>
      </c>
      <c r="AK510">
        <v>8331</v>
      </c>
      <c r="AL510">
        <v>8616</v>
      </c>
      <c r="AM510">
        <v>8923</v>
      </c>
      <c r="AN510">
        <v>9254</v>
      </c>
      <c r="AO510">
        <v>9614</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v>0</v>
      </c>
      <c r="BX510">
        <v>0</v>
      </c>
      <c r="BY510">
        <v>0</v>
      </c>
      <c r="BZ510">
        <v>0</v>
      </c>
      <c r="CA510">
        <v>0</v>
      </c>
      <c r="CB510">
        <v>0</v>
      </c>
      <c r="CC510">
        <v>0</v>
      </c>
      <c r="CD510">
        <v>0</v>
      </c>
      <c r="CE510">
        <v>0</v>
      </c>
      <c r="CF510">
        <v>0</v>
      </c>
      <c r="CG510">
        <v>0</v>
      </c>
      <c r="CH510">
        <v>0</v>
      </c>
      <c r="CI510">
        <v>0</v>
      </c>
      <c r="CJ510">
        <v>0</v>
      </c>
      <c r="CK510">
        <v>0</v>
      </c>
      <c r="CL510">
        <v>0</v>
      </c>
      <c r="CM510">
        <v>0</v>
      </c>
      <c r="CN510">
        <v>0</v>
      </c>
      <c r="CO510">
        <v>0</v>
      </c>
      <c r="CP510">
        <v>0</v>
      </c>
      <c r="CQ510">
        <v>0</v>
      </c>
      <c r="CR510">
        <v>0</v>
      </c>
      <c r="CS510">
        <v>0</v>
      </c>
      <c r="CT510">
        <v>0</v>
      </c>
      <c r="CU510">
        <v>0</v>
      </c>
      <c r="CV510">
        <v>0</v>
      </c>
      <c r="CW510">
        <v>0</v>
      </c>
      <c r="CX510">
        <v>0</v>
      </c>
      <c r="CY510">
        <v>0</v>
      </c>
      <c r="CZ510">
        <v>0</v>
      </c>
      <c r="DA510">
        <v>0</v>
      </c>
      <c r="DB510">
        <v>0</v>
      </c>
      <c r="DC510">
        <v>0</v>
      </c>
      <c r="DD510">
        <v>0</v>
      </c>
      <c r="DE510">
        <v>0</v>
      </c>
      <c r="DF510">
        <v>0</v>
      </c>
      <c r="DG510">
        <v>0</v>
      </c>
      <c r="DH510">
        <v>0</v>
      </c>
      <c r="DI510">
        <v>0</v>
      </c>
      <c r="DJ510">
        <v>0</v>
      </c>
      <c r="DK510">
        <v>0</v>
      </c>
      <c r="DL510">
        <v>0</v>
      </c>
      <c r="DM510">
        <v>0</v>
      </c>
      <c r="DN510">
        <v>0</v>
      </c>
      <c r="DO510">
        <v>0</v>
      </c>
      <c r="DP510">
        <v>0</v>
      </c>
      <c r="DQ510">
        <v>0</v>
      </c>
      <c r="DR510">
        <v>0</v>
      </c>
      <c r="DS510">
        <v>0</v>
      </c>
      <c r="DT510">
        <v>0</v>
      </c>
      <c r="DU510">
        <v>0</v>
      </c>
      <c r="DV510">
        <v>0</v>
      </c>
      <c r="DW510">
        <v>0</v>
      </c>
      <c r="DX510">
        <v>0</v>
      </c>
      <c r="DZ510" s="340" t="s">
        <v>632</v>
      </c>
      <c r="EA510" t="s">
        <v>1023</v>
      </c>
      <c r="EB510">
        <v>2</v>
      </c>
      <c r="EC510">
        <v>22</v>
      </c>
      <c r="ED510" s="183" t="str">
        <f t="shared" si="24"/>
        <v>SDH100222</v>
      </c>
      <c r="EE510">
        <v>487</v>
      </c>
      <c r="EF510">
        <v>1418</v>
      </c>
      <c r="EG510">
        <v>2328</v>
      </c>
      <c r="EH510">
        <v>3214</v>
      </c>
      <c r="EI510">
        <v>4085</v>
      </c>
      <c r="EJ510">
        <v>4939</v>
      </c>
      <c r="EK510">
        <v>5782</v>
      </c>
      <c r="EL510">
        <v>6616</v>
      </c>
      <c r="EM510">
        <v>7439</v>
      </c>
      <c r="EN510">
        <v>0</v>
      </c>
      <c r="EO510">
        <v>0</v>
      </c>
      <c r="EP510">
        <v>0</v>
      </c>
      <c r="EQ510">
        <v>0</v>
      </c>
      <c r="ER510">
        <v>0</v>
      </c>
      <c r="ES510">
        <v>0</v>
      </c>
      <c r="ET510">
        <v>0</v>
      </c>
      <c r="EU510">
        <v>0</v>
      </c>
      <c r="EV510">
        <v>0</v>
      </c>
      <c r="EW510">
        <v>0</v>
      </c>
      <c r="EX510">
        <v>0</v>
      </c>
      <c r="EY510">
        <v>0</v>
      </c>
      <c r="EZ510">
        <v>0</v>
      </c>
      <c r="FA510">
        <v>0</v>
      </c>
      <c r="FB510">
        <v>0</v>
      </c>
      <c r="FC510">
        <v>0</v>
      </c>
      <c r="FD510">
        <v>0</v>
      </c>
      <c r="FE510">
        <v>0</v>
      </c>
      <c r="FF510">
        <v>0</v>
      </c>
      <c r="FG510">
        <v>0</v>
      </c>
      <c r="FH510">
        <v>0</v>
      </c>
      <c r="FI510">
        <v>0</v>
      </c>
      <c r="FJ510">
        <v>0</v>
      </c>
      <c r="FK510">
        <v>0</v>
      </c>
      <c r="FL510">
        <v>0</v>
      </c>
      <c r="FM510">
        <v>0</v>
      </c>
      <c r="FN510">
        <v>0</v>
      </c>
      <c r="FO510">
        <v>0</v>
      </c>
      <c r="FP510">
        <v>0</v>
      </c>
      <c r="FQ510">
        <v>0</v>
      </c>
      <c r="FR510">
        <v>0</v>
      </c>
      <c r="FS510">
        <v>0</v>
      </c>
      <c r="FT510">
        <v>0</v>
      </c>
      <c r="FU510">
        <v>0</v>
      </c>
      <c r="FV510">
        <v>0</v>
      </c>
      <c r="FW510">
        <v>0</v>
      </c>
      <c r="FX510">
        <v>0</v>
      </c>
      <c r="FY510">
        <v>0</v>
      </c>
      <c r="FZ510">
        <v>0</v>
      </c>
      <c r="GA510">
        <v>0</v>
      </c>
      <c r="GB510">
        <v>0</v>
      </c>
      <c r="GC510">
        <v>0</v>
      </c>
      <c r="GD510">
        <v>0</v>
      </c>
      <c r="GE510">
        <v>0</v>
      </c>
      <c r="GF510">
        <v>0</v>
      </c>
      <c r="GG510">
        <v>0</v>
      </c>
      <c r="GH510">
        <v>0</v>
      </c>
      <c r="GI510">
        <v>0</v>
      </c>
      <c r="GJ510">
        <v>0</v>
      </c>
      <c r="GK510">
        <v>0</v>
      </c>
      <c r="GL510">
        <v>0</v>
      </c>
      <c r="GM510">
        <v>0</v>
      </c>
      <c r="GN510">
        <v>0</v>
      </c>
      <c r="GO510">
        <v>0</v>
      </c>
      <c r="GP510">
        <v>0</v>
      </c>
      <c r="GQ510">
        <v>0</v>
      </c>
      <c r="GR510">
        <v>0</v>
      </c>
      <c r="GS510">
        <v>0</v>
      </c>
      <c r="GT510">
        <v>0</v>
      </c>
      <c r="GU510">
        <v>0</v>
      </c>
      <c r="GV510">
        <v>0</v>
      </c>
      <c r="GW510">
        <v>0</v>
      </c>
      <c r="GX510">
        <v>0</v>
      </c>
      <c r="GY510">
        <v>0</v>
      </c>
      <c r="GZ510">
        <v>0</v>
      </c>
      <c r="HA510">
        <v>0</v>
      </c>
      <c r="HB510">
        <v>0</v>
      </c>
      <c r="HC510">
        <v>0</v>
      </c>
      <c r="HD510">
        <v>0</v>
      </c>
      <c r="HE510">
        <v>0</v>
      </c>
      <c r="HF510">
        <v>0</v>
      </c>
      <c r="HG510">
        <v>0</v>
      </c>
      <c r="HH510">
        <v>0</v>
      </c>
      <c r="HI510">
        <v>0</v>
      </c>
      <c r="HJ510">
        <v>0</v>
      </c>
      <c r="HK510">
        <v>0</v>
      </c>
      <c r="HL510">
        <v>0</v>
      </c>
      <c r="HM510">
        <v>0</v>
      </c>
      <c r="HN510">
        <v>0</v>
      </c>
      <c r="HO510">
        <v>0</v>
      </c>
      <c r="HP510">
        <v>0</v>
      </c>
      <c r="HQ510">
        <v>0</v>
      </c>
      <c r="HR510">
        <v>0</v>
      </c>
      <c r="HS510">
        <v>0</v>
      </c>
      <c r="HT510">
        <v>0</v>
      </c>
      <c r="HU510">
        <v>0</v>
      </c>
      <c r="HV510">
        <v>0</v>
      </c>
      <c r="HW510">
        <v>0</v>
      </c>
      <c r="HX510">
        <v>0</v>
      </c>
      <c r="HY510">
        <v>0</v>
      </c>
      <c r="HZ510">
        <v>0</v>
      </c>
      <c r="IA510">
        <v>0</v>
      </c>
      <c r="IB510">
        <v>0</v>
      </c>
      <c r="IC510">
        <v>0</v>
      </c>
      <c r="ID510">
        <v>0</v>
      </c>
      <c r="IE510">
        <v>0</v>
      </c>
      <c r="IF510">
        <v>0</v>
      </c>
      <c r="IG510">
        <v>0</v>
      </c>
      <c r="IH510">
        <v>0</v>
      </c>
      <c r="II510">
        <v>0</v>
      </c>
      <c r="IJ510">
        <v>0</v>
      </c>
      <c r="IK510">
        <v>0</v>
      </c>
    </row>
    <row r="511" spans="13:245" hidden="1">
      <c r="M511" s="340" t="s">
        <v>632</v>
      </c>
      <c r="N511" t="s">
        <v>1023</v>
      </c>
      <c r="O511">
        <v>2</v>
      </c>
      <c r="P511">
        <v>23</v>
      </c>
      <c r="Q511" s="183" t="str">
        <f t="shared" si="23"/>
        <v>SDH100223</v>
      </c>
      <c r="R511">
        <v>289</v>
      </c>
      <c r="S511">
        <v>728</v>
      </c>
      <c r="T511">
        <v>1176</v>
      </c>
      <c r="U511">
        <v>1635</v>
      </c>
      <c r="V511">
        <v>2106</v>
      </c>
      <c r="W511">
        <v>2589</v>
      </c>
      <c r="X511">
        <v>3085</v>
      </c>
      <c r="Y511">
        <v>3593</v>
      </c>
      <c r="Z511">
        <v>4116</v>
      </c>
      <c r="AA511">
        <v>6206</v>
      </c>
      <c r="AB511">
        <v>6366</v>
      </c>
      <c r="AC511">
        <v>6534</v>
      </c>
      <c r="AD511">
        <v>6711</v>
      </c>
      <c r="AE511">
        <v>6897</v>
      </c>
      <c r="AF511">
        <v>7092</v>
      </c>
      <c r="AG511">
        <v>7300</v>
      </c>
      <c r="AH511">
        <v>7521</v>
      </c>
      <c r="AI511">
        <v>7758</v>
      </c>
      <c r="AJ511">
        <v>8011</v>
      </c>
      <c r="AK511">
        <v>8283</v>
      </c>
      <c r="AL511">
        <v>8575</v>
      </c>
      <c r="AM511">
        <v>8890</v>
      </c>
      <c r="AN511">
        <v>9231</v>
      </c>
      <c r="AO511">
        <v>9600</v>
      </c>
      <c r="AP511">
        <v>0</v>
      </c>
      <c r="AQ511">
        <v>0</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BX511">
        <v>0</v>
      </c>
      <c r="BY511">
        <v>0</v>
      </c>
      <c r="BZ511">
        <v>0</v>
      </c>
      <c r="CA511">
        <v>0</v>
      </c>
      <c r="CB511">
        <v>0</v>
      </c>
      <c r="CC511">
        <v>0</v>
      </c>
      <c r="CD511">
        <v>0</v>
      </c>
      <c r="CE511">
        <v>0</v>
      </c>
      <c r="CF511">
        <v>0</v>
      </c>
      <c r="CG511">
        <v>0</v>
      </c>
      <c r="CH511">
        <v>0</v>
      </c>
      <c r="CI511">
        <v>0</v>
      </c>
      <c r="CJ511">
        <v>0</v>
      </c>
      <c r="CK511">
        <v>0</v>
      </c>
      <c r="CL511">
        <v>0</v>
      </c>
      <c r="CM511">
        <v>0</v>
      </c>
      <c r="CN511">
        <v>0</v>
      </c>
      <c r="CO511">
        <v>0</v>
      </c>
      <c r="CP511">
        <v>0</v>
      </c>
      <c r="CQ511">
        <v>0</v>
      </c>
      <c r="CR511">
        <v>0</v>
      </c>
      <c r="CS511">
        <v>0</v>
      </c>
      <c r="CT511">
        <v>0</v>
      </c>
      <c r="CU511">
        <v>0</v>
      </c>
      <c r="CV511">
        <v>0</v>
      </c>
      <c r="CW511">
        <v>0</v>
      </c>
      <c r="CX511">
        <v>0</v>
      </c>
      <c r="CY511">
        <v>0</v>
      </c>
      <c r="CZ511">
        <v>0</v>
      </c>
      <c r="DA511">
        <v>0</v>
      </c>
      <c r="DB511">
        <v>0</v>
      </c>
      <c r="DC511">
        <v>0</v>
      </c>
      <c r="DD511">
        <v>0</v>
      </c>
      <c r="DE511">
        <v>0</v>
      </c>
      <c r="DF511">
        <v>0</v>
      </c>
      <c r="DG511">
        <v>0</v>
      </c>
      <c r="DH511">
        <v>0</v>
      </c>
      <c r="DI511">
        <v>0</v>
      </c>
      <c r="DJ511">
        <v>0</v>
      </c>
      <c r="DK511">
        <v>0</v>
      </c>
      <c r="DL511">
        <v>0</v>
      </c>
      <c r="DM511">
        <v>0</v>
      </c>
      <c r="DN511">
        <v>0</v>
      </c>
      <c r="DO511">
        <v>0</v>
      </c>
      <c r="DP511">
        <v>0</v>
      </c>
      <c r="DQ511">
        <v>0</v>
      </c>
      <c r="DR511">
        <v>0</v>
      </c>
      <c r="DS511">
        <v>0</v>
      </c>
      <c r="DT511">
        <v>0</v>
      </c>
      <c r="DU511">
        <v>0</v>
      </c>
      <c r="DV511">
        <v>0</v>
      </c>
      <c r="DW511">
        <v>0</v>
      </c>
      <c r="DX511">
        <v>0</v>
      </c>
      <c r="DZ511" s="340" t="s">
        <v>632</v>
      </c>
      <c r="EA511" t="s">
        <v>1023</v>
      </c>
      <c r="EB511">
        <v>2</v>
      </c>
      <c r="EC511">
        <v>23</v>
      </c>
      <c r="ED511" s="183" t="str">
        <f t="shared" si="24"/>
        <v>SDH100223</v>
      </c>
      <c r="EE511">
        <v>474</v>
      </c>
      <c r="EF511">
        <v>1388</v>
      </c>
      <c r="EG511">
        <v>2286</v>
      </c>
      <c r="EH511">
        <v>3159</v>
      </c>
      <c r="EI511">
        <v>4019</v>
      </c>
      <c r="EJ511">
        <v>4861</v>
      </c>
      <c r="EK511">
        <v>5694</v>
      </c>
      <c r="EL511">
        <v>6517</v>
      </c>
      <c r="EM511">
        <v>7332</v>
      </c>
      <c r="EN511">
        <v>0</v>
      </c>
      <c r="EO511">
        <v>0</v>
      </c>
      <c r="EP511">
        <v>0</v>
      </c>
      <c r="EQ511">
        <v>0</v>
      </c>
      <c r="ER511">
        <v>0</v>
      </c>
      <c r="ES511">
        <v>0</v>
      </c>
      <c r="ET511">
        <v>0</v>
      </c>
      <c r="EU511">
        <v>0</v>
      </c>
      <c r="EV511">
        <v>0</v>
      </c>
      <c r="EW511">
        <v>0</v>
      </c>
      <c r="EX511">
        <v>0</v>
      </c>
      <c r="EY511">
        <v>0</v>
      </c>
      <c r="EZ511">
        <v>0</v>
      </c>
      <c r="FA511">
        <v>0</v>
      </c>
      <c r="FB511">
        <v>0</v>
      </c>
      <c r="FC511">
        <v>0</v>
      </c>
      <c r="FD511">
        <v>0</v>
      </c>
      <c r="FE511">
        <v>0</v>
      </c>
      <c r="FF511">
        <v>0</v>
      </c>
      <c r="FG511">
        <v>0</v>
      </c>
      <c r="FH511">
        <v>0</v>
      </c>
      <c r="FI511">
        <v>0</v>
      </c>
      <c r="FJ511">
        <v>0</v>
      </c>
      <c r="FK511">
        <v>0</v>
      </c>
      <c r="FL511">
        <v>0</v>
      </c>
      <c r="FM511">
        <v>0</v>
      </c>
      <c r="FN511">
        <v>0</v>
      </c>
      <c r="FO511">
        <v>0</v>
      </c>
      <c r="FP511">
        <v>0</v>
      </c>
      <c r="FQ511">
        <v>0</v>
      </c>
      <c r="FR511">
        <v>0</v>
      </c>
      <c r="FS511">
        <v>0</v>
      </c>
      <c r="FT511">
        <v>0</v>
      </c>
      <c r="FU511">
        <v>0</v>
      </c>
      <c r="FV511">
        <v>0</v>
      </c>
      <c r="FW511">
        <v>0</v>
      </c>
      <c r="FX511">
        <v>0</v>
      </c>
      <c r="FY511">
        <v>0</v>
      </c>
      <c r="FZ511">
        <v>0</v>
      </c>
      <c r="GA511">
        <v>0</v>
      </c>
      <c r="GB511">
        <v>0</v>
      </c>
      <c r="GC511">
        <v>0</v>
      </c>
      <c r="GD511">
        <v>0</v>
      </c>
      <c r="GE511">
        <v>0</v>
      </c>
      <c r="GF511">
        <v>0</v>
      </c>
      <c r="GG511">
        <v>0</v>
      </c>
      <c r="GH511">
        <v>0</v>
      </c>
      <c r="GI511">
        <v>0</v>
      </c>
      <c r="GJ511">
        <v>0</v>
      </c>
      <c r="GK511">
        <v>0</v>
      </c>
      <c r="GL511">
        <v>0</v>
      </c>
      <c r="GM511">
        <v>0</v>
      </c>
      <c r="GN511">
        <v>0</v>
      </c>
      <c r="GO511">
        <v>0</v>
      </c>
      <c r="GP511">
        <v>0</v>
      </c>
      <c r="GQ511">
        <v>0</v>
      </c>
      <c r="GR511">
        <v>0</v>
      </c>
      <c r="GS511">
        <v>0</v>
      </c>
      <c r="GT511">
        <v>0</v>
      </c>
      <c r="GU511">
        <v>0</v>
      </c>
      <c r="GV511">
        <v>0</v>
      </c>
      <c r="GW511">
        <v>0</v>
      </c>
      <c r="GX511">
        <v>0</v>
      </c>
      <c r="GY511">
        <v>0</v>
      </c>
      <c r="GZ511">
        <v>0</v>
      </c>
      <c r="HA511">
        <v>0</v>
      </c>
      <c r="HB511">
        <v>0</v>
      </c>
      <c r="HC511">
        <v>0</v>
      </c>
      <c r="HD511">
        <v>0</v>
      </c>
      <c r="HE511">
        <v>0</v>
      </c>
      <c r="HF511">
        <v>0</v>
      </c>
      <c r="HG511">
        <v>0</v>
      </c>
      <c r="HH511">
        <v>0</v>
      </c>
      <c r="HI511">
        <v>0</v>
      </c>
      <c r="HJ511">
        <v>0</v>
      </c>
      <c r="HK511">
        <v>0</v>
      </c>
      <c r="HL511">
        <v>0</v>
      </c>
      <c r="HM511">
        <v>0</v>
      </c>
      <c r="HN511">
        <v>0</v>
      </c>
      <c r="HO511">
        <v>0</v>
      </c>
      <c r="HP511">
        <v>0</v>
      </c>
      <c r="HQ511">
        <v>0</v>
      </c>
      <c r="HR511">
        <v>0</v>
      </c>
      <c r="HS511">
        <v>0</v>
      </c>
      <c r="HT511">
        <v>0</v>
      </c>
      <c r="HU511">
        <v>0</v>
      </c>
      <c r="HV511">
        <v>0</v>
      </c>
      <c r="HW511">
        <v>0</v>
      </c>
      <c r="HX511">
        <v>0</v>
      </c>
      <c r="HY511">
        <v>0</v>
      </c>
      <c r="HZ511">
        <v>0</v>
      </c>
      <c r="IA511">
        <v>0</v>
      </c>
      <c r="IB511">
        <v>0</v>
      </c>
      <c r="IC511">
        <v>0</v>
      </c>
      <c r="ID511">
        <v>0</v>
      </c>
      <c r="IE511">
        <v>0</v>
      </c>
      <c r="IF511">
        <v>0</v>
      </c>
      <c r="IG511">
        <v>0</v>
      </c>
      <c r="IH511">
        <v>0</v>
      </c>
      <c r="II511">
        <v>0</v>
      </c>
      <c r="IJ511">
        <v>0</v>
      </c>
      <c r="IK511">
        <v>0</v>
      </c>
    </row>
    <row r="512" spans="13:245" hidden="1">
      <c r="M512" s="340" t="s">
        <v>632</v>
      </c>
      <c r="N512" t="s">
        <v>1023</v>
      </c>
      <c r="O512">
        <v>2</v>
      </c>
      <c r="P512">
        <v>24</v>
      </c>
      <c r="Q512" s="183" t="str">
        <f t="shared" si="23"/>
        <v>SDH100224</v>
      </c>
      <c r="R512">
        <v>281</v>
      </c>
      <c r="S512">
        <v>713</v>
      </c>
      <c r="T512">
        <v>1157</v>
      </c>
      <c r="U512">
        <v>1611</v>
      </c>
      <c r="V512">
        <v>2076</v>
      </c>
      <c r="W512">
        <v>2554</v>
      </c>
      <c r="X512">
        <v>3044</v>
      </c>
      <c r="Y512">
        <v>3548</v>
      </c>
      <c r="Z512">
        <v>4065</v>
      </c>
      <c r="AA512">
        <v>6131</v>
      </c>
      <c r="AB512">
        <v>6292</v>
      </c>
      <c r="AC512">
        <v>6462</v>
      </c>
      <c r="AD512">
        <v>6639</v>
      </c>
      <c r="AE512">
        <v>6826</v>
      </c>
      <c r="AF512">
        <v>7025</v>
      </c>
      <c r="AG512">
        <v>7237</v>
      </c>
      <c r="AH512">
        <v>7462</v>
      </c>
      <c r="AI512">
        <v>7704</v>
      </c>
      <c r="AJ512">
        <v>7963</v>
      </c>
      <c r="AK512">
        <v>8241</v>
      </c>
      <c r="AL512">
        <v>8540</v>
      </c>
      <c r="AM512">
        <v>8864</v>
      </c>
      <c r="AN512">
        <v>9214</v>
      </c>
      <c r="AO512">
        <v>9596</v>
      </c>
      <c r="AP512">
        <v>0</v>
      </c>
      <c r="AQ512">
        <v>0</v>
      </c>
      <c r="AR512">
        <v>0</v>
      </c>
      <c r="AS512">
        <v>0</v>
      </c>
      <c r="AT512">
        <v>0</v>
      </c>
      <c r="AU512">
        <v>0</v>
      </c>
      <c r="AV512">
        <v>0</v>
      </c>
      <c r="AW512">
        <v>0</v>
      </c>
      <c r="AX512">
        <v>0</v>
      </c>
      <c r="AY512">
        <v>0</v>
      </c>
      <c r="AZ512">
        <v>0</v>
      </c>
      <c r="BA512">
        <v>0</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v>0</v>
      </c>
      <c r="BX512">
        <v>0</v>
      </c>
      <c r="BY512">
        <v>0</v>
      </c>
      <c r="BZ512">
        <v>0</v>
      </c>
      <c r="CA512">
        <v>0</v>
      </c>
      <c r="CB512">
        <v>0</v>
      </c>
      <c r="CC512">
        <v>0</v>
      </c>
      <c r="CD512">
        <v>0</v>
      </c>
      <c r="CE512">
        <v>0</v>
      </c>
      <c r="CF512">
        <v>0</v>
      </c>
      <c r="CG512">
        <v>0</v>
      </c>
      <c r="CH512">
        <v>0</v>
      </c>
      <c r="CI512">
        <v>0</v>
      </c>
      <c r="CJ512">
        <v>0</v>
      </c>
      <c r="CK512">
        <v>0</v>
      </c>
      <c r="CL512">
        <v>0</v>
      </c>
      <c r="CM512">
        <v>0</v>
      </c>
      <c r="CN512">
        <v>0</v>
      </c>
      <c r="CO512">
        <v>0</v>
      </c>
      <c r="CP512">
        <v>0</v>
      </c>
      <c r="CQ512">
        <v>0</v>
      </c>
      <c r="CR512">
        <v>0</v>
      </c>
      <c r="CS512">
        <v>0</v>
      </c>
      <c r="CT512">
        <v>0</v>
      </c>
      <c r="CU512">
        <v>0</v>
      </c>
      <c r="CV512">
        <v>0</v>
      </c>
      <c r="CW512">
        <v>0</v>
      </c>
      <c r="CX512">
        <v>0</v>
      </c>
      <c r="CY512">
        <v>0</v>
      </c>
      <c r="CZ512">
        <v>0</v>
      </c>
      <c r="DA512">
        <v>0</v>
      </c>
      <c r="DB512">
        <v>0</v>
      </c>
      <c r="DC512">
        <v>0</v>
      </c>
      <c r="DD512">
        <v>0</v>
      </c>
      <c r="DE512">
        <v>0</v>
      </c>
      <c r="DF512">
        <v>0</v>
      </c>
      <c r="DG512">
        <v>0</v>
      </c>
      <c r="DH512">
        <v>0</v>
      </c>
      <c r="DI512">
        <v>0</v>
      </c>
      <c r="DJ512">
        <v>0</v>
      </c>
      <c r="DK512">
        <v>0</v>
      </c>
      <c r="DL512">
        <v>0</v>
      </c>
      <c r="DM512">
        <v>0</v>
      </c>
      <c r="DN512">
        <v>0</v>
      </c>
      <c r="DO512">
        <v>0</v>
      </c>
      <c r="DP512">
        <v>0</v>
      </c>
      <c r="DQ512">
        <v>0</v>
      </c>
      <c r="DR512">
        <v>0</v>
      </c>
      <c r="DS512">
        <v>0</v>
      </c>
      <c r="DT512">
        <v>0</v>
      </c>
      <c r="DU512">
        <v>0</v>
      </c>
      <c r="DV512">
        <v>0</v>
      </c>
      <c r="DW512">
        <v>0</v>
      </c>
      <c r="DX512">
        <v>0</v>
      </c>
      <c r="DZ512" s="340" t="s">
        <v>632</v>
      </c>
      <c r="EA512" t="s">
        <v>1023</v>
      </c>
      <c r="EB512">
        <v>2</v>
      </c>
      <c r="EC512">
        <v>24</v>
      </c>
      <c r="ED512" s="183" t="str">
        <f t="shared" si="24"/>
        <v>SDH100224</v>
      </c>
      <c r="EE512">
        <v>460</v>
      </c>
      <c r="EF512">
        <v>1357</v>
      </c>
      <c r="EG512">
        <v>2243</v>
      </c>
      <c r="EH512">
        <v>3105</v>
      </c>
      <c r="EI512">
        <v>3953</v>
      </c>
      <c r="EJ512">
        <v>4785</v>
      </c>
      <c r="EK512">
        <v>5605</v>
      </c>
      <c r="EL512">
        <v>6421</v>
      </c>
      <c r="EM512">
        <v>7226</v>
      </c>
      <c r="EN512">
        <v>0</v>
      </c>
      <c r="EO512">
        <v>0</v>
      </c>
      <c r="EP512">
        <v>0</v>
      </c>
      <c r="EQ512">
        <v>0</v>
      </c>
      <c r="ER512">
        <v>0</v>
      </c>
      <c r="ES512">
        <v>0</v>
      </c>
      <c r="ET512">
        <v>0</v>
      </c>
      <c r="EU512">
        <v>0</v>
      </c>
      <c r="EV512">
        <v>0</v>
      </c>
      <c r="EW512">
        <v>0</v>
      </c>
      <c r="EX512">
        <v>0</v>
      </c>
      <c r="EY512">
        <v>0</v>
      </c>
      <c r="EZ512">
        <v>0</v>
      </c>
      <c r="FA512">
        <v>0</v>
      </c>
      <c r="FB512">
        <v>0</v>
      </c>
      <c r="FC512">
        <v>0</v>
      </c>
      <c r="FD512">
        <v>0</v>
      </c>
      <c r="FE512">
        <v>0</v>
      </c>
      <c r="FF512">
        <v>0</v>
      </c>
      <c r="FG512">
        <v>0</v>
      </c>
      <c r="FH512">
        <v>0</v>
      </c>
      <c r="FI512">
        <v>0</v>
      </c>
      <c r="FJ512">
        <v>0</v>
      </c>
      <c r="FK512">
        <v>0</v>
      </c>
      <c r="FL512">
        <v>0</v>
      </c>
      <c r="FM512">
        <v>0</v>
      </c>
      <c r="FN512">
        <v>0</v>
      </c>
      <c r="FO512">
        <v>0</v>
      </c>
      <c r="FP512">
        <v>0</v>
      </c>
      <c r="FQ512">
        <v>0</v>
      </c>
      <c r="FR512">
        <v>0</v>
      </c>
      <c r="FS512">
        <v>0</v>
      </c>
      <c r="FT512">
        <v>0</v>
      </c>
      <c r="FU512">
        <v>0</v>
      </c>
      <c r="FV512">
        <v>0</v>
      </c>
      <c r="FW512">
        <v>0</v>
      </c>
      <c r="FX512">
        <v>0</v>
      </c>
      <c r="FY512">
        <v>0</v>
      </c>
      <c r="FZ512">
        <v>0</v>
      </c>
      <c r="GA512">
        <v>0</v>
      </c>
      <c r="GB512">
        <v>0</v>
      </c>
      <c r="GC512">
        <v>0</v>
      </c>
      <c r="GD512">
        <v>0</v>
      </c>
      <c r="GE512">
        <v>0</v>
      </c>
      <c r="GF512">
        <v>0</v>
      </c>
      <c r="GG512">
        <v>0</v>
      </c>
      <c r="GH512">
        <v>0</v>
      </c>
      <c r="GI512">
        <v>0</v>
      </c>
      <c r="GJ512">
        <v>0</v>
      </c>
      <c r="GK512">
        <v>0</v>
      </c>
      <c r="GL512">
        <v>0</v>
      </c>
      <c r="GM512">
        <v>0</v>
      </c>
      <c r="GN512">
        <v>0</v>
      </c>
      <c r="GO512">
        <v>0</v>
      </c>
      <c r="GP512">
        <v>0</v>
      </c>
      <c r="GQ512">
        <v>0</v>
      </c>
      <c r="GR512">
        <v>0</v>
      </c>
      <c r="GS512">
        <v>0</v>
      </c>
      <c r="GT512">
        <v>0</v>
      </c>
      <c r="GU512">
        <v>0</v>
      </c>
      <c r="GV512">
        <v>0</v>
      </c>
      <c r="GW512">
        <v>0</v>
      </c>
      <c r="GX512">
        <v>0</v>
      </c>
      <c r="GY512">
        <v>0</v>
      </c>
      <c r="GZ512">
        <v>0</v>
      </c>
      <c r="HA512">
        <v>0</v>
      </c>
      <c r="HB512">
        <v>0</v>
      </c>
      <c r="HC512">
        <v>0</v>
      </c>
      <c r="HD512">
        <v>0</v>
      </c>
      <c r="HE512">
        <v>0</v>
      </c>
      <c r="HF512">
        <v>0</v>
      </c>
      <c r="HG512">
        <v>0</v>
      </c>
      <c r="HH512">
        <v>0</v>
      </c>
      <c r="HI512">
        <v>0</v>
      </c>
      <c r="HJ512">
        <v>0</v>
      </c>
      <c r="HK512">
        <v>0</v>
      </c>
      <c r="HL512">
        <v>0</v>
      </c>
      <c r="HM512">
        <v>0</v>
      </c>
      <c r="HN512">
        <v>0</v>
      </c>
      <c r="HO512">
        <v>0</v>
      </c>
      <c r="HP512">
        <v>0</v>
      </c>
      <c r="HQ512">
        <v>0</v>
      </c>
      <c r="HR512">
        <v>0</v>
      </c>
      <c r="HS512">
        <v>0</v>
      </c>
      <c r="HT512">
        <v>0</v>
      </c>
      <c r="HU512">
        <v>0</v>
      </c>
      <c r="HV512">
        <v>0</v>
      </c>
      <c r="HW512">
        <v>0</v>
      </c>
      <c r="HX512">
        <v>0</v>
      </c>
      <c r="HY512">
        <v>0</v>
      </c>
      <c r="HZ512">
        <v>0</v>
      </c>
      <c r="IA512">
        <v>0</v>
      </c>
      <c r="IB512">
        <v>0</v>
      </c>
      <c r="IC512">
        <v>0</v>
      </c>
      <c r="ID512">
        <v>0</v>
      </c>
      <c r="IE512">
        <v>0</v>
      </c>
      <c r="IF512">
        <v>0</v>
      </c>
      <c r="IG512">
        <v>0</v>
      </c>
      <c r="IH512">
        <v>0</v>
      </c>
      <c r="II512">
        <v>0</v>
      </c>
      <c r="IJ512">
        <v>0</v>
      </c>
      <c r="IK512">
        <v>0</v>
      </c>
    </row>
    <row r="513" spans="13:245" hidden="1">
      <c r="M513" s="340" t="s">
        <v>632</v>
      </c>
      <c r="N513" t="s">
        <v>1023</v>
      </c>
      <c r="O513">
        <v>2</v>
      </c>
      <c r="P513">
        <v>25</v>
      </c>
      <c r="Q513" s="183" t="str">
        <f t="shared" si="23"/>
        <v>SDH100225</v>
      </c>
      <c r="R513">
        <v>272</v>
      </c>
      <c r="S513">
        <v>700</v>
      </c>
      <c r="T513">
        <v>1138</v>
      </c>
      <c r="U513">
        <v>1586</v>
      </c>
      <c r="V513">
        <v>2047</v>
      </c>
      <c r="W513">
        <v>2519</v>
      </c>
      <c r="X513">
        <v>3003</v>
      </c>
      <c r="Y513">
        <v>3502</v>
      </c>
      <c r="Z513">
        <v>4015</v>
      </c>
      <c r="AA513">
        <v>6058</v>
      </c>
      <c r="AB513">
        <v>6220</v>
      </c>
      <c r="AC513">
        <v>6390</v>
      </c>
      <c r="AD513">
        <v>6569</v>
      </c>
      <c r="AE513">
        <v>6759</v>
      </c>
      <c r="AF513">
        <v>6961</v>
      </c>
      <c r="AG513">
        <v>7176</v>
      </c>
      <c r="AH513">
        <v>7407</v>
      </c>
      <c r="AI513">
        <v>7653</v>
      </c>
      <c r="AJ513">
        <v>7918</v>
      </c>
      <c r="AK513">
        <v>8202</v>
      </c>
      <c r="AL513">
        <v>8510</v>
      </c>
      <c r="AM513">
        <v>8842</v>
      </c>
      <c r="AN513">
        <v>9204</v>
      </c>
      <c r="AO513">
        <v>9589</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c r="BV513">
        <v>0</v>
      </c>
      <c r="BW513">
        <v>0</v>
      </c>
      <c r="BX513">
        <v>0</v>
      </c>
      <c r="BY513">
        <v>0</v>
      </c>
      <c r="BZ513">
        <v>0</v>
      </c>
      <c r="CA513">
        <v>0</v>
      </c>
      <c r="CB513">
        <v>0</v>
      </c>
      <c r="CC513">
        <v>0</v>
      </c>
      <c r="CD513">
        <v>0</v>
      </c>
      <c r="CE513">
        <v>0</v>
      </c>
      <c r="CF513">
        <v>0</v>
      </c>
      <c r="CG513">
        <v>0</v>
      </c>
      <c r="CH513">
        <v>0</v>
      </c>
      <c r="CI513">
        <v>0</v>
      </c>
      <c r="CJ513">
        <v>0</v>
      </c>
      <c r="CK513">
        <v>0</v>
      </c>
      <c r="CL513">
        <v>0</v>
      </c>
      <c r="CM513">
        <v>0</v>
      </c>
      <c r="CN513">
        <v>0</v>
      </c>
      <c r="CO513">
        <v>0</v>
      </c>
      <c r="CP513">
        <v>0</v>
      </c>
      <c r="CQ513">
        <v>0</v>
      </c>
      <c r="CR513">
        <v>0</v>
      </c>
      <c r="CS513">
        <v>0</v>
      </c>
      <c r="CT513">
        <v>0</v>
      </c>
      <c r="CU513">
        <v>0</v>
      </c>
      <c r="CV513">
        <v>0</v>
      </c>
      <c r="CW513">
        <v>0</v>
      </c>
      <c r="CX513">
        <v>0</v>
      </c>
      <c r="CY513">
        <v>0</v>
      </c>
      <c r="CZ513">
        <v>0</v>
      </c>
      <c r="DA513">
        <v>0</v>
      </c>
      <c r="DB513">
        <v>0</v>
      </c>
      <c r="DC513">
        <v>0</v>
      </c>
      <c r="DD513">
        <v>0</v>
      </c>
      <c r="DE513">
        <v>0</v>
      </c>
      <c r="DF513">
        <v>0</v>
      </c>
      <c r="DG513">
        <v>0</v>
      </c>
      <c r="DH513">
        <v>0</v>
      </c>
      <c r="DI513">
        <v>0</v>
      </c>
      <c r="DJ513">
        <v>0</v>
      </c>
      <c r="DK513">
        <v>0</v>
      </c>
      <c r="DL513">
        <v>0</v>
      </c>
      <c r="DM513">
        <v>0</v>
      </c>
      <c r="DN513">
        <v>0</v>
      </c>
      <c r="DO513">
        <v>0</v>
      </c>
      <c r="DP513">
        <v>0</v>
      </c>
      <c r="DQ513">
        <v>0</v>
      </c>
      <c r="DR513">
        <v>0</v>
      </c>
      <c r="DS513">
        <v>0</v>
      </c>
      <c r="DT513">
        <v>0</v>
      </c>
      <c r="DU513">
        <v>0</v>
      </c>
      <c r="DV513">
        <v>0</v>
      </c>
      <c r="DW513">
        <v>0</v>
      </c>
      <c r="DX513">
        <v>0</v>
      </c>
      <c r="DZ513" s="340" t="s">
        <v>632</v>
      </c>
      <c r="EA513" t="s">
        <v>1023</v>
      </c>
      <c r="EB513">
        <v>2</v>
      </c>
      <c r="EC513">
        <v>25</v>
      </c>
      <c r="ED513" s="183" t="str">
        <f t="shared" si="24"/>
        <v>SDH100225</v>
      </c>
      <c r="EE513">
        <v>445</v>
      </c>
      <c r="EF513">
        <v>1327</v>
      </c>
      <c r="EG513">
        <v>2201</v>
      </c>
      <c r="EH513">
        <v>3051</v>
      </c>
      <c r="EI513">
        <v>3888</v>
      </c>
      <c r="EJ513">
        <v>4708</v>
      </c>
      <c r="EK513">
        <v>5518</v>
      </c>
      <c r="EL513">
        <v>6324</v>
      </c>
      <c r="EM513">
        <v>7121</v>
      </c>
      <c r="EN513">
        <v>0</v>
      </c>
      <c r="EO513">
        <v>0</v>
      </c>
      <c r="EP513">
        <v>0</v>
      </c>
      <c r="EQ513">
        <v>0</v>
      </c>
      <c r="ER513">
        <v>0</v>
      </c>
      <c r="ES513">
        <v>0</v>
      </c>
      <c r="ET513">
        <v>0</v>
      </c>
      <c r="EU513">
        <v>0</v>
      </c>
      <c r="EV513">
        <v>0</v>
      </c>
      <c r="EW513">
        <v>0</v>
      </c>
      <c r="EX513">
        <v>0</v>
      </c>
      <c r="EY513">
        <v>0</v>
      </c>
      <c r="EZ513">
        <v>0</v>
      </c>
      <c r="FA513">
        <v>0</v>
      </c>
      <c r="FB513">
        <v>0</v>
      </c>
      <c r="FC513">
        <v>0</v>
      </c>
      <c r="FD513">
        <v>0</v>
      </c>
      <c r="FE513">
        <v>0</v>
      </c>
      <c r="FF513">
        <v>0</v>
      </c>
      <c r="FG513">
        <v>0</v>
      </c>
      <c r="FH513">
        <v>0</v>
      </c>
      <c r="FI513">
        <v>0</v>
      </c>
      <c r="FJ513">
        <v>0</v>
      </c>
      <c r="FK513">
        <v>0</v>
      </c>
      <c r="FL513">
        <v>0</v>
      </c>
      <c r="FM513">
        <v>0</v>
      </c>
      <c r="FN513">
        <v>0</v>
      </c>
      <c r="FO513">
        <v>0</v>
      </c>
      <c r="FP513">
        <v>0</v>
      </c>
      <c r="FQ513">
        <v>0</v>
      </c>
      <c r="FR513">
        <v>0</v>
      </c>
      <c r="FS513">
        <v>0</v>
      </c>
      <c r="FT513">
        <v>0</v>
      </c>
      <c r="FU513">
        <v>0</v>
      </c>
      <c r="FV513">
        <v>0</v>
      </c>
      <c r="FW513">
        <v>0</v>
      </c>
      <c r="FX513">
        <v>0</v>
      </c>
      <c r="FY513">
        <v>0</v>
      </c>
      <c r="FZ513">
        <v>0</v>
      </c>
      <c r="GA513">
        <v>0</v>
      </c>
      <c r="GB513">
        <v>0</v>
      </c>
      <c r="GC513">
        <v>0</v>
      </c>
      <c r="GD513">
        <v>0</v>
      </c>
      <c r="GE513">
        <v>0</v>
      </c>
      <c r="GF513">
        <v>0</v>
      </c>
      <c r="GG513">
        <v>0</v>
      </c>
      <c r="GH513">
        <v>0</v>
      </c>
      <c r="GI513">
        <v>0</v>
      </c>
      <c r="GJ513">
        <v>0</v>
      </c>
      <c r="GK513">
        <v>0</v>
      </c>
      <c r="GL513">
        <v>0</v>
      </c>
      <c r="GM513">
        <v>0</v>
      </c>
      <c r="GN513">
        <v>0</v>
      </c>
      <c r="GO513">
        <v>0</v>
      </c>
      <c r="GP513">
        <v>0</v>
      </c>
      <c r="GQ513">
        <v>0</v>
      </c>
      <c r="GR513">
        <v>0</v>
      </c>
      <c r="GS513">
        <v>0</v>
      </c>
      <c r="GT513">
        <v>0</v>
      </c>
      <c r="GU513">
        <v>0</v>
      </c>
      <c r="GV513">
        <v>0</v>
      </c>
      <c r="GW513">
        <v>0</v>
      </c>
      <c r="GX513">
        <v>0</v>
      </c>
      <c r="GY513">
        <v>0</v>
      </c>
      <c r="GZ513">
        <v>0</v>
      </c>
      <c r="HA513">
        <v>0</v>
      </c>
      <c r="HB513">
        <v>0</v>
      </c>
      <c r="HC513">
        <v>0</v>
      </c>
      <c r="HD513">
        <v>0</v>
      </c>
      <c r="HE513">
        <v>0</v>
      </c>
      <c r="HF513">
        <v>0</v>
      </c>
      <c r="HG513">
        <v>0</v>
      </c>
      <c r="HH513">
        <v>0</v>
      </c>
      <c r="HI513">
        <v>0</v>
      </c>
      <c r="HJ513">
        <v>0</v>
      </c>
      <c r="HK513">
        <v>0</v>
      </c>
      <c r="HL513">
        <v>0</v>
      </c>
      <c r="HM513">
        <v>0</v>
      </c>
      <c r="HN513">
        <v>0</v>
      </c>
      <c r="HO513">
        <v>0</v>
      </c>
      <c r="HP513">
        <v>0</v>
      </c>
      <c r="HQ513">
        <v>0</v>
      </c>
      <c r="HR513">
        <v>0</v>
      </c>
      <c r="HS513">
        <v>0</v>
      </c>
      <c r="HT513">
        <v>0</v>
      </c>
      <c r="HU513">
        <v>0</v>
      </c>
      <c r="HV513">
        <v>0</v>
      </c>
      <c r="HW513">
        <v>0</v>
      </c>
      <c r="HX513">
        <v>0</v>
      </c>
      <c r="HY513">
        <v>0</v>
      </c>
      <c r="HZ513">
        <v>0</v>
      </c>
      <c r="IA513">
        <v>0</v>
      </c>
      <c r="IB513">
        <v>0</v>
      </c>
      <c r="IC513">
        <v>0</v>
      </c>
      <c r="ID513">
        <v>0</v>
      </c>
      <c r="IE513">
        <v>0</v>
      </c>
      <c r="IF513">
        <v>0</v>
      </c>
      <c r="IG513">
        <v>0</v>
      </c>
      <c r="IH513">
        <v>0</v>
      </c>
      <c r="II513">
        <v>0</v>
      </c>
      <c r="IJ513">
        <v>0</v>
      </c>
      <c r="IK513">
        <v>0</v>
      </c>
    </row>
    <row r="514" spans="13:245" hidden="1">
      <c r="M514" s="340" t="s">
        <v>632</v>
      </c>
      <c r="N514" t="s">
        <v>1023</v>
      </c>
      <c r="O514">
        <v>2</v>
      </c>
      <c r="P514">
        <v>26</v>
      </c>
      <c r="Q514" s="183" t="str">
        <f t="shared" si="23"/>
        <v>SDH100226</v>
      </c>
      <c r="R514">
        <v>264</v>
      </c>
      <c r="S514">
        <v>686</v>
      </c>
      <c r="T514">
        <v>1119</v>
      </c>
      <c r="U514">
        <v>1562</v>
      </c>
      <c r="V514">
        <v>2017</v>
      </c>
      <c r="W514">
        <v>2484</v>
      </c>
      <c r="X514">
        <v>2963</v>
      </c>
      <c r="Y514">
        <v>3457</v>
      </c>
      <c r="Z514">
        <v>3965</v>
      </c>
      <c r="AA514">
        <v>5986</v>
      </c>
      <c r="AB514">
        <v>6148</v>
      </c>
      <c r="AC514">
        <v>6319</v>
      </c>
      <c r="AD514">
        <v>6501</v>
      </c>
      <c r="AE514">
        <v>6694</v>
      </c>
      <c r="AF514">
        <v>6899</v>
      </c>
      <c r="AG514">
        <v>7119</v>
      </c>
      <c r="AH514">
        <v>7354</v>
      </c>
      <c r="AI514">
        <v>7605</v>
      </c>
      <c r="AJ514">
        <v>7876</v>
      </c>
      <c r="AK514">
        <v>8168</v>
      </c>
      <c r="AL514">
        <v>8483</v>
      </c>
      <c r="AM514">
        <v>8826</v>
      </c>
      <c r="AN514">
        <v>9191</v>
      </c>
      <c r="AO514">
        <v>9582</v>
      </c>
      <c r="AP514">
        <v>0</v>
      </c>
      <c r="AQ514">
        <v>0</v>
      </c>
      <c r="AR514">
        <v>0</v>
      </c>
      <c r="AS514">
        <v>0</v>
      </c>
      <c r="AT514">
        <v>0</v>
      </c>
      <c r="AU514">
        <v>0</v>
      </c>
      <c r="AV514">
        <v>0</v>
      </c>
      <c r="AW514">
        <v>0</v>
      </c>
      <c r="AX514">
        <v>0</v>
      </c>
      <c r="AY514">
        <v>0</v>
      </c>
      <c r="AZ514">
        <v>0</v>
      </c>
      <c r="BA514">
        <v>0</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0</v>
      </c>
      <c r="CG514">
        <v>0</v>
      </c>
      <c r="CH514">
        <v>0</v>
      </c>
      <c r="CI514">
        <v>0</v>
      </c>
      <c r="CJ514">
        <v>0</v>
      </c>
      <c r="CK514">
        <v>0</v>
      </c>
      <c r="CL514">
        <v>0</v>
      </c>
      <c r="CM514">
        <v>0</v>
      </c>
      <c r="CN514">
        <v>0</v>
      </c>
      <c r="CO514">
        <v>0</v>
      </c>
      <c r="CP514">
        <v>0</v>
      </c>
      <c r="CQ514">
        <v>0</v>
      </c>
      <c r="CR514">
        <v>0</v>
      </c>
      <c r="CS514">
        <v>0</v>
      </c>
      <c r="CT514">
        <v>0</v>
      </c>
      <c r="CU514">
        <v>0</v>
      </c>
      <c r="CV514">
        <v>0</v>
      </c>
      <c r="CW514">
        <v>0</v>
      </c>
      <c r="CX514">
        <v>0</v>
      </c>
      <c r="CY514">
        <v>0</v>
      </c>
      <c r="CZ514">
        <v>0</v>
      </c>
      <c r="DA514">
        <v>0</v>
      </c>
      <c r="DB514">
        <v>0</v>
      </c>
      <c r="DC514">
        <v>0</v>
      </c>
      <c r="DD514">
        <v>0</v>
      </c>
      <c r="DE514">
        <v>0</v>
      </c>
      <c r="DF514">
        <v>0</v>
      </c>
      <c r="DG514">
        <v>0</v>
      </c>
      <c r="DH514">
        <v>0</v>
      </c>
      <c r="DI514">
        <v>0</v>
      </c>
      <c r="DJ514">
        <v>0</v>
      </c>
      <c r="DK514">
        <v>0</v>
      </c>
      <c r="DL514">
        <v>0</v>
      </c>
      <c r="DM514">
        <v>0</v>
      </c>
      <c r="DN514">
        <v>0</v>
      </c>
      <c r="DO514">
        <v>0</v>
      </c>
      <c r="DP514">
        <v>0</v>
      </c>
      <c r="DQ514">
        <v>0</v>
      </c>
      <c r="DR514">
        <v>0</v>
      </c>
      <c r="DS514">
        <v>0</v>
      </c>
      <c r="DT514">
        <v>0</v>
      </c>
      <c r="DU514">
        <v>0</v>
      </c>
      <c r="DV514">
        <v>0</v>
      </c>
      <c r="DW514">
        <v>0</v>
      </c>
      <c r="DX514">
        <v>0</v>
      </c>
      <c r="DZ514" s="340" t="s">
        <v>632</v>
      </c>
      <c r="EA514" t="s">
        <v>1023</v>
      </c>
      <c r="EB514">
        <v>2</v>
      </c>
      <c r="EC514">
        <v>26</v>
      </c>
      <c r="ED514" s="183" t="str">
        <f t="shared" si="24"/>
        <v>SDH100226</v>
      </c>
      <c r="EE514">
        <v>432</v>
      </c>
      <c r="EF514">
        <v>1297</v>
      </c>
      <c r="EG514">
        <v>2158</v>
      </c>
      <c r="EH514">
        <v>2997</v>
      </c>
      <c r="EI514">
        <v>3822</v>
      </c>
      <c r="EJ514">
        <v>4632</v>
      </c>
      <c r="EK514">
        <v>5432</v>
      </c>
      <c r="EL514">
        <v>6229</v>
      </c>
      <c r="EM514">
        <v>7017</v>
      </c>
      <c r="EN514">
        <v>0</v>
      </c>
      <c r="EO514">
        <v>0</v>
      </c>
      <c r="EP514">
        <v>0</v>
      </c>
      <c r="EQ514">
        <v>0</v>
      </c>
      <c r="ER514">
        <v>0</v>
      </c>
      <c r="ES514">
        <v>0</v>
      </c>
      <c r="ET514">
        <v>0</v>
      </c>
      <c r="EU514">
        <v>0</v>
      </c>
      <c r="EV514">
        <v>0</v>
      </c>
      <c r="EW514">
        <v>0</v>
      </c>
      <c r="EX514">
        <v>0</v>
      </c>
      <c r="EY514">
        <v>0</v>
      </c>
      <c r="EZ514">
        <v>0</v>
      </c>
      <c r="FA514">
        <v>0</v>
      </c>
      <c r="FB514">
        <v>0</v>
      </c>
      <c r="FC514">
        <v>0</v>
      </c>
      <c r="FD514">
        <v>0</v>
      </c>
      <c r="FE514">
        <v>0</v>
      </c>
      <c r="FF514">
        <v>0</v>
      </c>
      <c r="FG514">
        <v>0</v>
      </c>
      <c r="FH514">
        <v>0</v>
      </c>
      <c r="FI514">
        <v>0</v>
      </c>
      <c r="FJ514">
        <v>0</v>
      </c>
      <c r="FK514">
        <v>0</v>
      </c>
      <c r="FL514">
        <v>0</v>
      </c>
      <c r="FM514">
        <v>0</v>
      </c>
      <c r="FN514">
        <v>0</v>
      </c>
      <c r="FO514">
        <v>0</v>
      </c>
      <c r="FP514">
        <v>0</v>
      </c>
      <c r="FQ514">
        <v>0</v>
      </c>
      <c r="FR514">
        <v>0</v>
      </c>
      <c r="FS514">
        <v>0</v>
      </c>
      <c r="FT514">
        <v>0</v>
      </c>
      <c r="FU514">
        <v>0</v>
      </c>
      <c r="FV514">
        <v>0</v>
      </c>
      <c r="FW514">
        <v>0</v>
      </c>
      <c r="FX514">
        <v>0</v>
      </c>
      <c r="FY514">
        <v>0</v>
      </c>
      <c r="FZ514">
        <v>0</v>
      </c>
      <c r="GA514">
        <v>0</v>
      </c>
      <c r="GB514">
        <v>0</v>
      </c>
      <c r="GC514">
        <v>0</v>
      </c>
      <c r="GD514">
        <v>0</v>
      </c>
      <c r="GE514">
        <v>0</v>
      </c>
      <c r="GF514">
        <v>0</v>
      </c>
      <c r="GG514">
        <v>0</v>
      </c>
      <c r="GH514">
        <v>0</v>
      </c>
      <c r="GI514">
        <v>0</v>
      </c>
      <c r="GJ514">
        <v>0</v>
      </c>
      <c r="GK514">
        <v>0</v>
      </c>
      <c r="GL514">
        <v>0</v>
      </c>
      <c r="GM514">
        <v>0</v>
      </c>
      <c r="GN514">
        <v>0</v>
      </c>
      <c r="GO514">
        <v>0</v>
      </c>
      <c r="GP514">
        <v>0</v>
      </c>
      <c r="GQ514">
        <v>0</v>
      </c>
      <c r="GR514">
        <v>0</v>
      </c>
      <c r="GS514">
        <v>0</v>
      </c>
      <c r="GT514">
        <v>0</v>
      </c>
      <c r="GU514">
        <v>0</v>
      </c>
      <c r="GV514">
        <v>0</v>
      </c>
      <c r="GW514">
        <v>0</v>
      </c>
      <c r="GX514">
        <v>0</v>
      </c>
      <c r="GY514">
        <v>0</v>
      </c>
      <c r="GZ514">
        <v>0</v>
      </c>
      <c r="HA514">
        <v>0</v>
      </c>
      <c r="HB514">
        <v>0</v>
      </c>
      <c r="HC514">
        <v>0</v>
      </c>
      <c r="HD514">
        <v>0</v>
      </c>
      <c r="HE514">
        <v>0</v>
      </c>
      <c r="HF514">
        <v>0</v>
      </c>
      <c r="HG514">
        <v>0</v>
      </c>
      <c r="HH514">
        <v>0</v>
      </c>
      <c r="HI514">
        <v>0</v>
      </c>
      <c r="HJ514">
        <v>0</v>
      </c>
      <c r="HK514">
        <v>0</v>
      </c>
      <c r="HL514">
        <v>0</v>
      </c>
      <c r="HM514">
        <v>0</v>
      </c>
      <c r="HN514">
        <v>0</v>
      </c>
      <c r="HO514">
        <v>0</v>
      </c>
      <c r="HP514">
        <v>0</v>
      </c>
      <c r="HQ514">
        <v>0</v>
      </c>
      <c r="HR514">
        <v>0</v>
      </c>
      <c r="HS514">
        <v>0</v>
      </c>
      <c r="HT514">
        <v>0</v>
      </c>
      <c r="HU514">
        <v>0</v>
      </c>
      <c r="HV514">
        <v>0</v>
      </c>
      <c r="HW514">
        <v>0</v>
      </c>
      <c r="HX514">
        <v>0</v>
      </c>
      <c r="HY514">
        <v>0</v>
      </c>
      <c r="HZ514">
        <v>0</v>
      </c>
      <c r="IA514">
        <v>0</v>
      </c>
      <c r="IB514">
        <v>0</v>
      </c>
      <c r="IC514">
        <v>0</v>
      </c>
      <c r="ID514">
        <v>0</v>
      </c>
      <c r="IE514">
        <v>0</v>
      </c>
      <c r="IF514">
        <v>0</v>
      </c>
      <c r="IG514">
        <v>0</v>
      </c>
      <c r="IH514">
        <v>0</v>
      </c>
      <c r="II514">
        <v>0</v>
      </c>
      <c r="IJ514">
        <v>0</v>
      </c>
      <c r="IK514">
        <v>0</v>
      </c>
    </row>
    <row r="515" spans="13:245" hidden="1">
      <c r="M515" s="340" t="s">
        <v>632</v>
      </c>
      <c r="N515" t="s">
        <v>1023</v>
      </c>
      <c r="O515">
        <v>2</v>
      </c>
      <c r="P515">
        <v>27</v>
      </c>
      <c r="Q515" s="183" t="str">
        <f t="shared" si="23"/>
        <v>SDH100227</v>
      </c>
      <c r="R515">
        <v>256</v>
      </c>
      <c r="S515">
        <v>673</v>
      </c>
      <c r="T515">
        <v>1100</v>
      </c>
      <c r="U515">
        <v>1538</v>
      </c>
      <c r="V515">
        <v>1988</v>
      </c>
      <c r="W515">
        <v>2450</v>
      </c>
      <c r="X515">
        <v>2924</v>
      </c>
      <c r="Y515">
        <v>3413</v>
      </c>
      <c r="Z515">
        <v>3917</v>
      </c>
      <c r="AA515">
        <v>5914</v>
      </c>
      <c r="AB515">
        <v>6078</v>
      </c>
      <c r="AC515">
        <v>6251</v>
      </c>
      <c r="AD515">
        <v>6436</v>
      </c>
      <c r="AE515">
        <v>6632</v>
      </c>
      <c r="AF515">
        <v>6841</v>
      </c>
      <c r="AG515">
        <v>7064</v>
      </c>
      <c r="AH515">
        <v>7304</v>
      </c>
      <c r="AI515">
        <v>7561</v>
      </c>
      <c r="AJ515">
        <v>7839</v>
      </c>
      <c r="AK515">
        <v>8137</v>
      </c>
      <c r="AL515">
        <v>8462</v>
      </c>
      <c r="AM515">
        <v>8808</v>
      </c>
      <c r="AN515">
        <v>9178</v>
      </c>
      <c r="AO515">
        <v>9576</v>
      </c>
      <c r="AP515">
        <v>0</v>
      </c>
      <c r="AQ515">
        <v>0</v>
      </c>
      <c r="AR515">
        <v>0</v>
      </c>
      <c r="AS515">
        <v>0</v>
      </c>
      <c r="AT515">
        <v>0</v>
      </c>
      <c r="AU515">
        <v>0</v>
      </c>
      <c r="AV515">
        <v>0</v>
      </c>
      <c r="AW515">
        <v>0</v>
      </c>
      <c r="AX515">
        <v>0</v>
      </c>
      <c r="AY515">
        <v>0</v>
      </c>
      <c r="AZ515">
        <v>0</v>
      </c>
      <c r="BA515">
        <v>0</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0</v>
      </c>
      <c r="BX515">
        <v>0</v>
      </c>
      <c r="BY515">
        <v>0</v>
      </c>
      <c r="BZ515">
        <v>0</v>
      </c>
      <c r="CA515">
        <v>0</v>
      </c>
      <c r="CB515">
        <v>0</v>
      </c>
      <c r="CC515">
        <v>0</v>
      </c>
      <c r="CD515">
        <v>0</v>
      </c>
      <c r="CE515">
        <v>0</v>
      </c>
      <c r="CF515">
        <v>0</v>
      </c>
      <c r="CG515">
        <v>0</v>
      </c>
      <c r="CH515">
        <v>0</v>
      </c>
      <c r="CI515">
        <v>0</v>
      </c>
      <c r="CJ515">
        <v>0</v>
      </c>
      <c r="CK515">
        <v>0</v>
      </c>
      <c r="CL515">
        <v>0</v>
      </c>
      <c r="CM515">
        <v>0</v>
      </c>
      <c r="CN515">
        <v>0</v>
      </c>
      <c r="CO515">
        <v>0</v>
      </c>
      <c r="CP515">
        <v>0</v>
      </c>
      <c r="CQ515">
        <v>0</v>
      </c>
      <c r="CR515">
        <v>0</v>
      </c>
      <c r="CS515">
        <v>0</v>
      </c>
      <c r="CT515">
        <v>0</v>
      </c>
      <c r="CU515">
        <v>0</v>
      </c>
      <c r="CV515">
        <v>0</v>
      </c>
      <c r="CW515">
        <v>0</v>
      </c>
      <c r="CX515">
        <v>0</v>
      </c>
      <c r="CY515">
        <v>0</v>
      </c>
      <c r="CZ515">
        <v>0</v>
      </c>
      <c r="DA515">
        <v>0</v>
      </c>
      <c r="DB515">
        <v>0</v>
      </c>
      <c r="DC515">
        <v>0</v>
      </c>
      <c r="DD515">
        <v>0</v>
      </c>
      <c r="DE515">
        <v>0</v>
      </c>
      <c r="DF515">
        <v>0</v>
      </c>
      <c r="DG515">
        <v>0</v>
      </c>
      <c r="DH515">
        <v>0</v>
      </c>
      <c r="DI515">
        <v>0</v>
      </c>
      <c r="DJ515">
        <v>0</v>
      </c>
      <c r="DK515">
        <v>0</v>
      </c>
      <c r="DL515">
        <v>0</v>
      </c>
      <c r="DM515">
        <v>0</v>
      </c>
      <c r="DN515">
        <v>0</v>
      </c>
      <c r="DO515">
        <v>0</v>
      </c>
      <c r="DP515">
        <v>0</v>
      </c>
      <c r="DQ515">
        <v>0</v>
      </c>
      <c r="DR515">
        <v>0</v>
      </c>
      <c r="DS515">
        <v>0</v>
      </c>
      <c r="DT515">
        <v>0</v>
      </c>
      <c r="DU515">
        <v>0</v>
      </c>
      <c r="DV515">
        <v>0</v>
      </c>
      <c r="DW515">
        <v>0</v>
      </c>
      <c r="DX515">
        <v>0</v>
      </c>
      <c r="DZ515" s="340" t="s">
        <v>632</v>
      </c>
      <c r="EA515" t="s">
        <v>1023</v>
      </c>
      <c r="EB515">
        <v>2</v>
      </c>
      <c r="EC515">
        <v>27</v>
      </c>
      <c r="ED515" s="183" t="str">
        <f t="shared" si="24"/>
        <v>SDH100227</v>
      </c>
      <c r="EE515">
        <v>418</v>
      </c>
      <c r="EF515">
        <v>1266</v>
      </c>
      <c r="EG515">
        <v>2116</v>
      </c>
      <c r="EH515">
        <v>2943</v>
      </c>
      <c r="EI515">
        <v>3757</v>
      </c>
      <c r="EJ515">
        <v>4557</v>
      </c>
      <c r="EK515">
        <v>5348</v>
      </c>
      <c r="EL515">
        <v>6134</v>
      </c>
      <c r="EM515">
        <v>6914</v>
      </c>
      <c r="EN515">
        <v>0</v>
      </c>
      <c r="EO515">
        <v>0</v>
      </c>
      <c r="EP515">
        <v>0</v>
      </c>
      <c r="EQ515">
        <v>0</v>
      </c>
      <c r="ER515">
        <v>0</v>
      </c>
      <c r="ES515">
        <v>0</v>
      </c>
      <c r="ET515">
        <v>0</v>
      </c>
      <c r="EU515">
        <v>0</v>
      </c>
      <c r="EV515">
        <v>0</v>
      </c>
      <c r="EW515">
        <v>0</v>
      </c>
      <c r="EX515">
        <v>0</v>
      </c>
      <c r="EY515">
        <v>0</v>
      </c>
      <c r="EZ515">
        <v>0</v>
      </c>
      <c r="FA515">
        <v>0</v>
      </c>
      <c r="FB515">
        <v>0</v>
      </c>
      <c r="FC515">
        <v>0</v>
      </c>
      <c r="FD515">
        <v>0</v>
      </c>
      <c r="FE515">
        <v>0</v>
      </c>
      <c r="FF515">
        <v>0</v>
      </c>
      <c r="FG515">
        <v>0</v>
      </c>
      <c r="FH515">
        <v>0</v>
      </c>
      <c r="FI515">
        <v>0</v>
      </c>
      <c r="FJ515">
        <v>0</v>
      </c>
      <c r="FK515">
        <v>0</v>
      </c>
      <c r="FL515">
        <v>0</v>
      </c>
      <c r="FM515">
        <v>0</v>
      </c>
      <c r="FN515">
        <v>0</v>
      </c>
      <c r="FO515">
        <v>0</v>
      </c>
      <c r="FP515">
        <v>0</v>
      </c>
      <c r="FQ515">
        <v>0</v>
      </c>
      <c r="FR515">
        <v>0</v>
      </c>
      <c r="FS515">
        <v>0</v>
      </c>
      <c r="FT515">
        <v>0</v>
      </c>
      <c r="FU515">
        <v>0</v>
      </c>
      <c r="FV515">
        <v>0</v>
      </c>
      <c r="FW515">
        <v>0</v>
      </c>
      <c r="FX515">
        <v>0</v>
      </c>
      <c r="FY515">
        <v>0</v>
      </c>
      <c r="FZ515">
        <v>0</v>
      </c>
      <c r="GA515">
        <v>0</v>
      </c>
      <c r="GB515">
        <v>0</v>
      </c>
      <c r="GC515">
        <v>0</v>
      </c>
      <c r="GD515">
        <v>0</v>
      </c>
      <c r="GE515">
        <v>0</v>
      </c>
      <c r="GF515">
        <v>0</v>
      </c>
      <c r="GG515">
        <v>0</v>
      </c>
      <c r="GH515">
        <v>0</v>
      </c>
      <c r="GI515">
        <v>0</v>
      </c>
      <c r="GJ515">
        <v>0</v>
      </c>
      <c r="GK515">
        <v>0</v>
      </c>
      <c r="GL515">
        <v>0</v>
      </c>
      <c r="GM515">
        <v>0</v>
      </c>
      <c r="GN515">
        <v>0</v>
      </c>
      <c r="GO515">
        <v>0</v>
      </c>
      <c r="GP515">
        <v>0</v>
      </c>
      <c r="GQ515">
        <v>0</v>
      </c>
      <c r="GR515">
        <v>0</v>
      </c>
      <c r="GS515">
        <v>0</v>
      </c>
      <c r="GT515">
        <v>0</v>
      </c>
      <c r="GU515">
        <v>0</v>
      </c>
      <c r="GV515">
        <v>0</v>
      </c>
      <c r="GW515">
        <v>0</v>
      </c>
      <c r="GX515">
        <v>0</v>
      </c>
      <c r="GY515">
        <v>0</v>
      </c>
      <c r="GZ515">
        <v>0</v>
      </c>
      <c r="HA515">
        <v>0</v>
      </c>
      <c r="HB515">
        <v>0</v>
      </c>
      <c r="HC515">
        <v>0</v>
      </c>
      <c r="HD515">
        <v>0</v>
      </c>
      <c r="HE515">
        <v>0</v>
      </c>
      <c r="HF515">
        <v>0</v>
      </c>
      <c r="HG515">
        <v>0</v>
      </c>
      <c r="HH515">
        <v>0</v>
      </c>
      <c r="HI515">
        <v>0</v>
      </c>
      <c r="HJ515">
        <v>0</v>
      </c>
      <c r="HK515">
        <v>0</v>
      </c>
      <c r="HL515">
        <v>0</v>
      </c>
      <c r="HM515">
        <v>0</v>
      </c>
      <c r="HN515">
        <v>0</v>
      </c>
      <c r="HO515">
        <v>0</v>
      </c>
      <c r="HP515">
        <v>0</v>
      </c>
      <c r="HQ515">
        <v>0</v>
      </c>
      <c r="HR515">
        <v>0</v>
      </c>
      <c r="HS515">
        <v>0</v>
      </c>
      <c r="HT515">
        <v>0</v>
      </c>
      <c r="HU515">
        <v>0</v>
      </c>
      <c r="HV515">
        <v>0</v>
      </c>
      <c r="HW515">
        <v>0</v>
      </c>
      <c r="HX515">
        <v>0</v>
      </c>
      <c r="HY515">
        <v>0</v>
      </c>
      <c r="HZ515">
        <v>0</v>
      </c>
      <c r="IA515">
        <v>0</v>
      </c>
      <c r="IB515">
        <v>0</v>
      </c>
      <c r="IC515">
        <v>0</v>
      </c>
      <c r="ID515">
        <v>0</v>
      </c>
      <c r="IE515">
        <v>0</v>
      </c>
      <c r="IF515">
        <v>0</v>
      </c>
      <c r="IG515">
        <v>0</v>
      </c>
      <c r="IH515">
        <v>0</v>
      </c>
      <c r="II515">
        <v>0</v>
      </c>
      <c r="IJ515">
        <v>0</v>
      </c>
      <c r="IK515">
        <v>0</v>
      </c>
    </row>
    <row r="516" spans="13:245" hidden="1">
      <c r="M516" s="340" t="s">
        <v>632</v>
      </c>
      <c r="N516" t="s">
        <v>1023</v>
      </c>
      <c r="O516">
        <v>2</v>
      </c>
      <c r="P516">
        <v>28</v>
      </c>
      <c r="Q516" s="183" t="str">
        <f t="shared" si="23"/>
        <v>SDH100228</v>
      </c>
      <c r="R516">
        <v>248</v>
      </c>
      <c r="S516">
        <v>659</v>
      </c>
      <c r="T516">
        <v>1082</v>
      </c>
      <c r="U516">
        <v>1514</v>
      </c>
      <c r="V516">
        <v>1959</v>
      </c>
      <c r="W516">
        <v>2416</v>
      </c>
      <c r="X516">
        <v>2885</v>
      </c>
      <c r="Y516">
        <v>3370</v>
      </c>
      <c r="Z516">
        <v>3869</v>
      </c>
      <c r="AA516">
        <v>5844</v>
      </c>
      <c r="AB516">
        <v>6010</v>
      </c>
      <c r="AC516">
        <v>6186</v>
      </c>
      <c r="AD516">
        <v>6373</v>
      </c>
      <c r="AE516">
        <v>6572</v>
      </c>
      <c r="AF516">
        <v>6785</v>
      </c>
      <c r="AG516">
        <v>7013</v>
      </c>
      <c r="AH516">
        <v>7257</v>
      </c>
      <c r="AI516">
        <v>7521</v>
      </c>
      <c r="AJ516">
        <v>7804</v>
      </c>
      <c r="AK516">
        <v>8112</v>
      </c>
      <c r="AL516">
        <v>8440</v>
      </c>
      <c r="AM516">
        <v>8790</v>
      </c>
      <c r="AN516">
        <v>9166</v>
      </c>
      <c r="AO516">
        <v>9570</v>
      </c>
      <c r="AP516">
        <v>0</v>
      </c>
      <c r="AQ516">
        <v>0</v>
      </c>
      <c r="AR516">
        <v>0</v>
      </c>
      <c r="AS516">
        <v>0</v>
      </c>
      <c r="AT516">
        <v>0</v>
      </c>
      <c r="AU516">
        <v>0</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0</v>
      </c>
      <c r="CB516">
        <v>0</v>
      </c>
      <c r="CC516">
        <v>0</v>
      </c>
      <c r="CD516">
        <v>0</v>
      </c>
      <c r="CE516">
        <v>0</v>
      </c>
      <c r="CF516">
        <v>0</v>
      </c>
      <c r="CG516">
        <v>0</v>
      </c>
      <c r="CH516">
        <v>0</v>
      </c>
      <c r="CI516">
        <v>0</v>
      </c>
      <c r="CJ516">
        <v>0</v>
      </c>
      <c r="CK516">
        <v>0</v>
      </c>
      <c r="CL516">
        <v>0</v>
      </c>
      <c r="CM516">
        <v>0</v>
      </c>
      <c r="CN516">
        <v>0</v>
      </c>
      <c r="CO516">
        <v>0</v>
      </c>
      <c r="CP516">
        <v>0</v>
      </c>
      <c r="CQ516">
        <v>0</v>
      </c>
      <c r="CR516">
        <v>0</v>
      </c>
      <c r="CS516">
        <v>0</v>
      </c>
      <c r="CT516">
        <v>0</v>
      </c>
      <c r="CU516">
        <v>0</v>
      </c>
      <c r="CV516">
        <v>0</v>
      </c>
      <c r="CW516">
        <v>0</v>
      </c>
      <c r="CX516">
        <v>0</v>
      </c>
      <c r="CY516">
        <v>0</v>
      </c>
      <c r="CZ516">
        <v>0</v>
      </c>
      <c r="DA516">
        <v>0</v>
      </c>
      <c r="DB516">
        <v>0</v>
      </c>
      <c r="DC516">
        <v>0</v>
      </c>
      <c r="DD516">
        <v>0</v>
      </c>
      <c r="DE516">
        <v>0</v>
      </c>
      <c r="DF516">
        <v>0</v>
      </c>
      <c r="DG516">
        <v>0</v>
      </c>
      <c r="DH516">
        <v>0</v>
      </c>
      <c r="DI516">
        <v>0</v>
      </c>
      <c r="DJ516">
        <v>0</v>
      </c>
      <c r="DK516">
        <v>0</v>
      </c>
      <c r="DL516">
        <v>0</v>
      </c>
      <c r="DM516">
        <v>0</v>
      </c>
      <c r="DN516">
        <v>0</v>
      </c>
      <c r="DO516">
        <v>0</v>
      </c>
      <c r="DP516">
        <v>0</v>
      </c>
      <c r="DQ516">
        <v>0</v>
      </c>
      <c r="DR516">
        <v>0</v>
      </c>
      <c r="DS516">
        <v>0</v>
      </c>
      <c r="DT516">
        <v>0</v>
      </c>
      <c r="DU516">
        <v>0</v>
      </c>
      <c r="DV516">
        <v>0</v>
      </c>
      <c r="DW516">
        <v>0</v>
      </c>
      <c r="DX516">
        <v>0</v>
      </c>
      <c r="DZ516" s="340" t="s">
        <v>632</v>
      </c>
      <c r="EA516" t="s">
        <v>1023</v>
      </c>
      <c r="EB516">
        <v>2</v>
      </c>
      <c r="EC516">
        <v>28</v>
      </c>
      <c r="ED516" s="183" t="str">
        <f t="shared" si="24"/>
        <v>SDH100228</v>
      </c>
      <c r="EE516">
        <v>405</v>
      </c>
      <c r="EF516">
        <v>1236</v>
      </c>
      <c r="EG516">
        <v>2074</v>
      </c>
      <c r="EH516">
        <v>2889</v>
      </c>
      <c r="EI516">
        <v>3694</v>
      </c>
      <c r="EJ516">
        <v>4482</v>
      </c>
      <c r="EK516">
        <v>5263</v>
      </c>
      <c r="EL516">
        <v>6043</v>
      </c>
      <c r="EM516">
        <v>6814</v>
      </c>
      <c r="EN516">
        <v>0</v>
      </c>
      <c r="EO516">
        <v>0</v>
      </c>
      <c r="EP516">
        <v>0</v>
      </c>
      <c r="EQ516">
        <v>0</v>
      </c>
      <c r="ER516">
        <v>0</v>
      </c>
      <c r="ES516">
        <v>0</v>
      </c>
      <c r="ET516">
        <v>0</v>
      </c>
      <c r="EU516">
        <v>0</v>
      </c>
      <c r="EV516">
        <v>0</v>
      </c>
      <c r="EW516">
        <v>0</v>
      </c>
      <c r="EX516">
        <v>0</v>
      </c>
      <c r="EY516">
        <v>0</v>
      </c>
      <c r="EZ516">
        <v>0</v>
      </c>
      <c r="FA516">
        <v>0</v>
      </c>
      <c r="FB516">
        <v>0</v>
      </c>
      <c r="FC516">
        <v>0</v>
      </c>
      <c r="FD516">
        <v>0</v>
      </c>
      <c r="FE516">
        <v>0</v>
      </c>
      <c r="FF516">
        <v>0</v>
      </c>
      <c r="FG516">
        <v>0</v>
      </c>
      <c r="FH516">
        <v>0</v>
      </c>
      <c r="FI516">
        <v>0</v>
      </c>
      <c r="FJ516">
        <v>0</v>
      </c>
      <c r="FK516">
        <v>0</v>
      </c>
      <c r="FL516">
        <v>0</v>
      </c>
      <c r="FM516">
        <v>0</v>
      </c>
      <c r="FN516">
        <v>0</v>
      </c>
      <c r="FO516">
        <v>0</v>
      </c>
      <c r="FP516">
        <v>0</v>
      </c>
      <c r="FQ516">
        <v>0</v>
      </c>
      <c r="FR516">
        <v>0</v>
      </c>
      <c r="FS516">
        <v>0</v>
      </c>
      <c r="FT516">
        <v>0</v>
      </c>
      <c r="FU516">
        <v>0</v>
      </c>
      <c r="FV516">
        <v>0</v>
      </c>
      <c r="FW516">
        <v>0</v>
      </c>
      <c r="FX516">
        <v>0</v>
      </c>
      <c r="FY516">
        <v>0</v>
      </c>
      <c r="FZ516">
        <v>0</v>
      </c>
      <c r="GA516">
        <v>0</v>
      </c>
      <c r="GB516">
        <v>0</v>
      </c>
      <c r="GC516">
        <v>0</v>
      </c>
      <c r="GD516">
        <v>0</v>
      </c>
      <c r="GE516">
        <v>0</v>
      </c>
      <c r="GF516">
        <v>0</v>
      </c>
      <c r="GG516">
        <v>0</v>
      </c>
      <c r="GH516">
        <v>0</v>
      </c>
      <c r="GI516">
        <v>0</v>
      </c>
      <c r="GJ516">
        <v>0</v>
      </c>
      <c r="GK516">
        <v>0</v>
      </c>
      <c r="GL516">
        <v>0</v>
      </c>
      <c r="GM516">
        <v>0</v>
      </c>
      <c r="GN516">
        <v>0</v>
      </c>
      <c r="GO516">
        <v>0</v>
      </c>
      <c r="GP516">
        <v>0</v>
      </c>
      <c r="GQ516">
        <v>0</v>
      </c>
      <c r="GR516">
        <v>0</v>
      </c>
      <c r="GS516">
        <v>0</v>
      </c>
      <c r="GT516">
        <v>0</v>
      </c>
      <c r="GU516">
        <v>0</v>
      </c>
      <c r="GV516">
        <v>0</v>
      </c>
      <c r="GW516">
        <v>0</v>
      </c>
      <c r="GX516">
        <v>0</v>
      </c>
      <c r="GY516">
        <v>0</v>
      </c>
      <c r="GZ516">
        <v>0</v>
      </c>
      <c r="HA516">
        <v>0</v>
      </c>
      <c r="HB516">
        <v>0</v>
      </c>
      <c r="HC516">
        <v>0</v>
      </c>
      <c r="HD516">
        <v>0</v>
      </c>
      <c r="HE516">
        <v>0</v>
      </c>
      <c r="HF516">
        <v>0</v>
      </c>
      <c r="HG516">
        <v>0</v>
      </c>
      <c r="HH516">
        <v>0</v>
      </c>
      <c r="HI516">
        <v>0</v>
      </c>
      <c r="HJ516">
        <v>0</v>
      </c>
      <c r="HK516">
        <v>0</v>
      </c>
      <c r="HL516">
        <v>0</v>
      </c>
      <c r="HM516">
        <v>0</v>
      </c>
      <c r="HN516">
        <v>0</v>
      </c>
      <c r="HO516">
        <v>0</v>
      </c>
      <c r="HP516">
        <v>0</v>
      </c>
      <c r="HQ516">
        <v>0</v>
      </c>
      <c r="HR516">
        <v>0</v>
      </c>
      <c r="HS516">
        <v>0</v>
      </c>
      <c r="HT516">
        <v>0</v>
      </c>
      <c r="HU516">
        <v>0</v>
      </c>
      <c r="HV516">
        <v>0</v>
      </c>
      <c r="HW516">
        <v>0</v>
      </c>
      <c r="HX516">
        <v>0</v>
      </c>
      <c r="HY516">
        <v>0</v>
      </c>
      <c r="HZ516">
        <v>0</v>
      </c>
      <c r="IA516">
        <v>0</v>
      </c>
      <c r="IB516">
        <v>0</v>
      </c>
      <c r="IC516">
        <v>0</v>
      </c>
      <c r="ID516">
        <v>0</v>
      </c>
      <c r="IE516">
        <v>0</v>
      </c>
      <c r="IF516">
        <v>0</v>
      </c>
      <c r="IG516">
        <v>0</v>
      </c>
      <c r="IH516">
        <v>0</v>
      </c>
      <c r="II516">
        <v>0</v>
      </c>
      <c r="IJ516">
        <v>0</v>
      </c>
      <c r="IK516">
        <v>0</v>
      </c>
    </row>
    <row r="517" spans="13:245" hidden="1">
      <c r="M517" s="340" t="s">
        <v>632</v>
      </c>
      <c r="N517" t="s">
        <v>1023</v>
      </c>
      <c r="O517">
        <v>2</v>
      </c>
      <c r="P517">
        <v>29</v>
      </c>
      <c r="Q517" s="183" t="str">
        <f t="shared" si="23"/>
        <v>SDH100229</v>
      </c>
      <c r="R517">
        <v>239</v>
      </c>
      <c r="S517">
        <v>647</v>
      </c>
      <c r="T517">
        <v>1063</v>
      </c>
      <c r="U517">
        <v>1491</v>
      </c>
      <c r="V517">
        <v>1931</v>
      </c>
      <c r="W517">
        <v>2382</v>
      </c>
      <c r="X517">
        <v>2847</v>
      </c>
      <c r="Y517">
        <v>3326</v>
      </c>
      <c r="Z517">
        <v>3821</v>
      </c>
      <c r="AA517">
        <v>5776</v>
      </c>
      <c r="AB517">
        <v>5944</v>
      </c>
      <c r="AC517">
        <v>6123</v>
      </c>
      <c r="AD517">
        <v>6313</v>
      </c>
      <c r="AE517">
        <v>6515</v>
      </c>
      <c r="AF517">
        <v>6732</v>
      </c>
      <c r="AG517">
        <v>6964</v>
      </c>
      <c r="AH517">
        <v>7214</v>
      </c>
      <c r="AI517">
        <v>7483</v>
      </c>
      <c r="AJ517">
        <v>7775</v>
      </c>
      <c r="AK517">
        <v>8085</v>
      </c>
      <c r="AL517">
        <v>8417</v>
      </c>
      <c r="AM517">
        <v>8773</v>
      </c>
      <c r="AN517">
        <v>9154</v>
      </c>
      <c r="AO517">
        <v>9563</v>
      </c>
      <c r="AP517">
        <v>0</v>
      </c>
      <c r="AQ517">
        <v>0</v>
      </c>
      <c r="AR517">
        <v>0</v>
      </c>
      <c r="AS517">
        <v>0</v>
      </c>
      <c r="AT517">
        <v>0</v>
      </c>
      <c r="AU517">
        <v>0</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H517">
        <v>0</v>
      </c>
      <c r="CI517">
        <v>0</v>
      </c>
      <c r="CJ517">
        <v>0</v>
      </c>
      <c r="CK517">
        <v>0</v>
      </c>
      <c r="CL517">
        <v>0</v>
      </c>
      <c r="CM517">
        <v>0</v>
      </c>
      <c r="CN517">
        <v>0</v>
      </c>
      <c r="CO517">
        <v>0</v>
      </c>
      <c r="CP517">
        <v>0</v>
      </c>
      <c r="CQ517">
        <v>0</v>
      </c>
      <c r="CR517">
        <v>0</v>
      </c>
      <c r="CS517">
        <v>0</v>
      </c>
      <c r="CT517">
        <v>0</v>
      </c>
      <c r="CU517">
        <v>0</v>
      </c>
      <c r="CV517">
        <v>0</v>
      </c>
      <c r="CW517">
        <v>0</v>
      </c>
      <c r="CX517">
        <v>0</v>
      </c>
      <c r="CY517">
        <v>0</v>
      </c>
      <c r="CZ517">
        <v>0</v>
      </c>
      <c r="DA517">
        <v>0</v>
      </c>
      <c r="DB517">
        <v>0</v>
      </c>
      <c r="DC517">
        <v>0</v>
      </c>
      <c r="DD517">
        <v>0</v>
      </c>
      <c r="DE517">
        <v>0</v>
      </c>
      <c r="DF517">
        <v>0</v>
      </c>
      <c r="DG517">
        <v>0</v>
      </c>
      <c r="DH517">
        <v>0</v>
      </c>
      <c r="DI517">
        <v>0</v>
      </c>
      <c r="DJ517">
        <v>0</v>
      </c>
      <c r="DK517">
        <v>0</v>
      </c>
      <c r="DL517">
        <v>0</v>
      </c>
      <c r="DM517">
        <v>0</v>
      </c>
      <c r="DN517">
        <v>0</v>
      </c>
      <c r="DO517">
        <v>0</v>
      </c>
      <c r="DP517">
        <v>0</v>
      </c>
      <c r="DQ517">
        <v>0</v>
      </c>
      <c r="DR517">
        <v>0</v>
      </c>
      <c r="DS517">
        <v>0</v>
      </c>
      <c r="DT517">
        <v>0</v>
      </c>
      <c r="DU517">
        <v>0</v>
      </c>
      <c r="DV517">
        <v>0</v>
      </c>
      <c r="DW517">
        <v>0</v>
      </c>
      <c r="DX517">
        <v>0</v>
      </c>
      <c r="DZ517" s="340" t="s">
        <v>632</v>
      </c>
      <c r="EA517" t="s">
        <v>1023</v>
      </c>
      <c r="EB517">
        <v>2</v>
      </c>
      <c r="EC517">
        <v>29</v>
      </c>
      <c r="ED517" s="183" t="str">
        <f t="shared" si="24"/>
        <v>SDH100229</v>
      </c>
      <c r="EE517">
        <v>390</v>
      </c>
      <c r="EF517">
        <v>1207</v>
      </c>
      <c r="EG517">
        <v>2032</v>
      </c>
      <c r="EH517">
        <v>2837</v>
      </c>
      <c r="EI517">
        <v>3630</v>
      </c>
      <c r="EJ517">
        <v>4407</v>
      </c>
      <c r="EK517">
        <v>5179</v>
      </c>
      <c r="EL517">
        <v>5949</v>
      </c>
      <c r="EM517">
        <v>6713</v>
      </c>
      <c r="EN517">
        <v>0</v>
      </c>
      <c r="EO517">
        <v>0</v>
      </c>
      <c r="EP517">
        <v>0</v>
      </c>
      <c r="EQ517">
        <v>0</v>
      </c>
      <c r="ER517">
        <v>0</v>
      </c>
      <c r="ES517">
        <v>0</v>
      </c>
      <c r="ET517">
        <v>0</v>
      </c>
      <c r="EU517">
        <v>0</v>
      </c>
      <c r="EV517">
        <v>0</v>
      </c>
      <c r="EW517">
        <v>0</v>
      </c>
      <c r="EX517">
        <v>0</v>
      </c>
      <c r="EY517">
        <v>0</v>
      </c>
      <c r="EZ517">
        <v>0</v>
      </c>
      <c r="FA517">
        <v>0</v>
      </c>
      <c r="FB517">
        <v>0</v>
      </c>
      <c r="FC517">
        <v>0</v>
      </c>
      <c r="FD517">
        <v>0</v>
      </c>
      <c r="FE517">
        <v>0</v>
      </c>
      <c r="FF517">
        <v>0</v>
      </c>
      <c r="FG517">
        <v>0</v>
      </c>
      <c r="FH517">
        <v>0</v>
      </c>
      <c r="FI517">
        <v>0</v>
      </c>
      <c r="FJ517">
        <v>0</v>
      </c>
      <c r="FK517">
        <v>0</v>
      </c>
      <c r="FL517">
        <v>0</v>
      </c>
      <c r="FM517">
        <v>0</v>
      </c>
      <c r="FN517">
        <v>0</v>
      </c>
      <c r="FO517">
        <v>0</v>
      </c>
      <c r="FP517">
        <v>0</v>
      </c>
      <c r="FQ517">
        <v>0</v>
      </c>
      <c r="FR517">
        <v>0</v>
      </c>
      <c r="FS517">
        <v>0</v>
      </c>
      <c r="FT517">
        <v>0</v>
      </c>
      <c r="FU517">
        <v>0</v>
      </c>
      <c r="FV517">
        <v>0</v>
      </c>
      <c r="FW517">
        <v>0</v>
      </c>
      <c r="FX517">
        <v>0</v>
      </c>
      <c r="FY517">
        <v>0</v>
      </c>
      <c r="FZ517">
        <v>0</v>
      </c>
      <c r="GA517">
        <v>0</v>
      </c>
      <c r="GB517">
        <v>0</v>
      </c>
      <c r="GC517">
        <v>0</v>
      </c>
      <c r="GD517">
        <v>0</v>
      </c>
      <c r="GE517">
        <v>0</v>
      </c>
      <c r="GF517">
        <v>0</v>
      </c>
      <c r="GG517">
        <v>0</v>
      </c>
      <c r="GH517">
        <v>0</v>
      </c>
      <c r="GI517">
        <v>0</v>
      </c>
      <c r="GJ517">
        <v>0</v>
      </c>
      <c r="GK517">
        <v>0</v>
      </c>
      <c r="GL517">
        <v>0</v>
      </c>
      <c r="GM517">
        <v>0</v>
      </c>
      <c r="GN517">
        <v>0</v>
      </c>
      <c r="GO517">
        <v>0</v>
      </c>
      <c r="GP517">
        <v>0</v>
      </c>
      <c r="GQ517">
        <v>0</v>
      </c>
      <c r="GR517">
        <v>0</v>
      </c>
      <c r="GS517">
        <v>0</v>
      </c>
      <c r="GT517">
        <v>0</v>
      </c>
      <c r="GU517">
        <v>0</v>
      </c>
      <c r="GV517">
        <v>0</v>
      </c>
      <c r="GW517">
        <v>0</v>
      </c>
      <c r="GX517">
        <v>0</v>
      </c>
      <c r="GY517">
        <v>0</v>
      </c>
      <c r="GZ517">
        <v>0</v>
      </c>
      <c r="HA517">
        <v>0</v>
      </c>
      <c r="HB517">
        <v>0</v>
      </c>
      <c r="HC517">
        <v>0</v>
      </c>
      <c r="HD517">
        <v>0</v>
      </c>
      <c r="HE517">
        <v>0</v>
      </c>
      <c r="HF517">
        <v>0</v>
      </c>
      <c r="HG517">
        <v>0</v>
      </c>
      <c r="HH517">
        <v>0</v>
      </c>
      <c r="HI517">
        <v>0</v>
      </c>
      <c r="HJ517">
        <v>0</v>
      </c>
      <c r="HK517">
        <v>0</v>
      </c>
      <c r="HL517">
        <v>0</v>
      </c>
      <c r="HM517">
        <v>0</v>
      </c>
      <c r="HN517">
        <v>0</v>
      </c>
      <c r="HO517">
        <v>0</v>
      </c>
      <c r="HP517">
        <v>0</v>
      </c>
      <c r="HQ517">
        <v>0</v>
      </c>
      <c r="HR517">
        <v>0</v>
      </c>
      <c r="HS517">
        <v>0</v>
      </c>
      <c r="HT517">
        <v>0</v>
      </c>
      <c r="HU517">
        <v>0</v>
      </c>
      <c r="HV517">
        <v>0</v>
      </c>
      <c r="HW517">
        <v>0</v>
      </c>
      <c r="HX517">
        <v>0</v>
      </c>
      <c r="HY517">
        <v>0</v>
      </c>
      <c r="HZ517">
        <v>0</v>
      </c>
      <c r="IA517">
        <v>0</v>
      </c>
      <c r="IB517">
        <v>0</v>
      </c>
      <c r="IC517">
        <v>0</v>
      </c>
      <c r="ID517">
        <v>0</v>
      </c>
      <c r="IE517">
        <v>0</v>
      </c>
      <c r="IF517">
        <v>0</v>
      </c>
      <c r="IG517">
        <v>0</v>
      </c>
      <c r="IH517">
        <v>0</v>
      </c>
      <c r="II517">
        <v>0</v>
      </c>
      <c r="IJ517">
        <v>0</v>
      </c>
      <c r="IK517">
        <v>0</v>
      </c>
    </row>
    <row r="518" spans="13:245" hidden="1">
      <c r="M518" s="340" t="s">
        <v>632</v>
      </c>
      <c r="N518" t="s">
        <v>1023</v>
      </c>
      <c r="O518">
        <v>2</v>
      </c>
      <c r="P518">
        <v>30</v>
      </c>
      <c r="Q518" s="183" t="str">
        <f t="shared" si="23"/>
        <v>SDH100230</v>
      </c>
      <c r="R518">
        <v>231</v>
      </c>
      <c r="S518">
        <v>633</v>
      </c>
      <c r="T518">
        <v>1045</v>
      </c>
      <c r="U518">
        <v>1467</v>
      </c>
      <c r="V518">
        <v>1902</v>
      </c>
      <c r="W518">
        <v>2349</v>
      </c>
      <c r="X518">
        <v>2809</v>
      </c>
      <c r="Y518">
        <v>3284</v>
      </c>
      <c r="Z518">
        <v>3774</v>
      </c>
      <c r="AA518">
        <v>5709</v>
      </c>
      <c r="AB518">
        <v>5879</v>
      </c>
      <c r="AC518">
        <v>6061</v>
      </c>
      <c r="AD518">
        <v>6253</v>
      </c>
      <c r="AE518">
        <v>6459</v>
      </c>
      <c r="AF518">
        <v>6680</v>
      </c>
      <c r="AG518">
        <v>6917</v>
      </c>
      <c r="AH518">
        <v>7172</v>
      </c>
      <c r="AI518">
        <v>7449</v>
      </c>
      <c r="AJ518">
        <v>7742</v>
      </c>
      <c r="AK518">
        <v>8056</v>
      </c>
      <c r="AL518">
        <v>8393</v>
      </c>
      <c r="AM518">
        <v>8753</v>
      </c>
      <c r="AN518">
        <v>9140</v>
      </c>
      <c r="AO518">
        <v>9554</v>
      </c>
      <c r="AP518">
        <v>0</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0</v>
      </c>
      <c r="BZ518">
        <v>0</v>
      </c>
      <c r="CA518">
        <v>0</v>
      </c>
      <c r="CB518">
        <v>0</v>
      </c>
      <c r="CC518">
        <v>0</v>
      </c>
      <c r="CD518">
        <v>0</v>
      </c>
      <c r="CE518">
        <v>0</v>
      </c>
      <c r="CF518">
        <v>0</v>
      </c>
      <c r="CG518">
        <v>0</v>
      </c>
      <c r="CH518">
        <v>0</v>
      </c>
      <c r="CI518">
        <v>0</v>
      </c>
      <c r="CJ518">
        <v>0</v>
      </c>
      <c r="CK518">
        <v>0</v>
      </c>
      <c r="CL518">
        <v>0</v>
      </c>
      <c r="CM518">
        <v>0</v>
      </c>
      <c r="CN518">
        <v>0</v>
      </c>
      <c r="CO518">
        <v>0</v>
      </c>
      <c r="CP518">
        <v>0</v>
      </c>
      <c r="CQ518">
        <v>0</v>
      </c>
      <c r="CR518">
        <v>0</v>
      </c>
      <c r="CS518">
        <v>0</v>
      </c>
      <c r="CT518">
        <v>0</v>
      </c>
      <c r="CU518">
        <v>0</v>
      </c>
      <c r="CV518">
        <v>0</v>
      </c>
      <c r="CW518">
        <v>0</v>
      </c>
      <c r="CX518">
        <v>0</v>
      </c>
      <c r="CY518">
        <v>0</v>
      </c>
      <c r="CZ518">
        <v>0</v>
      </c>
      <c r="DA518">
        <v>0</v>
      </c>
      <c r="DB518">
        <v>0</v>
      </c>
      <c r="DC518">
        <v>0</v>
      </c>
      <c r="DD518">
        <v>0</v>
      </c>
      <c r="DE518">
        <v>0</v>
      </c>
      <c r="DF518">
        <v>0</v>
      </c>
      <c r="DG518">
        <v>0</v>
      </c>
      <c r="DH518">
        <v>0</v>
      </c>
      <c r="DI518">
        <v>0</v>
      </c>
      <c r="DJ518">
        <v>0</v>
      </c>
      <c r="DK518">
        <v>0</v>
      </c>
      <c r="DL518">
        <v>0</v>
      </c>
      <c r="DM518">
        <v>0</v>
      </c>
      <c r="DN518">
        <v>0</v>
      </c>
      <c r="DO518">
        <v>0</v>
      </c>
      <c r="DP518">
        <v>0</v>
      </c>
      <c r="DQ518">
        <v>0</v>
      </c>
      <c r="DR518">
        <v>0</v>
      </c>
      <c r="DS518">
        <v>0</v>
      </c>
      <c r="DT518">
        <v>0</v>
      </c>
      <c r="DU518">
        <v>0</v>
      </c>
      <c r="DV518">
        <v>0</v>
      </c>
      <c r="DW518">
        <v>0</v>
      </c>
      <c r="DX518">
        <v>0</v>
      </c>
      <c r="DZ518" s="340" t="s">
        <v>632</v>
      </c>
      <c r="EA518" t="s">
        <v>1023</v>
      </c>
      <c r="EB518">
        <v>2</v>
      </c>
      <c r="EC518">
        <v>30</v>
      </c>
      <c r="ED518" s="183" t="str">
        <f t="shared" si="24"/>
        <v>SDH100230</v>
      </c>
      <c r="EE518">
        <v>376</v>
      </c>
      <c r="EF518">
        <v>1176</v>
      </c>
      <c r="EG518">
        <v>1991</v>
      </c>
      <c r="EH518">
        <v>2783</v>
      </c>
      <c r="EI518">
        <v>3566</v>
      </c>
      <c r="EJ518">
        <v>4335</v>
      </c>
      <c r="EK518">
        <v>5096</v>
      </c>
      <c r="EL518">
        <v>5858</v>
      </c>
      <c r="EM518">
        <v>6616</v>
      </c>
      <c r="EN518">
        <v>0</v>
      </c>
      <c r="EO518">
        <v>0</v>
      </c>
      <c r="EP518">
        <v>0</v>
      </c>
      <c r="EQ518">
        <v>0</v>
      </c>
      <c r="ER518">
        <v>0</v>
      </c>
      <c r="ES518">
        <v>0</v>
      </c>
      <c r="ET518">
        <v>0</v>
      </c>
      <c r="EU518">
        <v>0</v>
      </c>
      <c r="EV518">
        <v>0</v>
      </c>
      <c r="EW518">
        <v>0</v>
      </c>
      <c r="EX518">
        <v>0</v>
      </c>
      <c r="EY518">
        <v>0</v>
      </c>
      <c r="EZ518">
        <v>0</v>
      </c>
      <c r="FA518">
        <v>0</v>
      </c>
      <c r="FB518">
        <v>0</v>
      </c>
      <c r="FC518">
        <v>0</v>
      </c>
      <c r="FD518">
        <v>0</v>
      </c>
      <c r="FE518">
        <v>0</v>
      </c>
      <c r="FF518">
        <v>0</v>
      </c>
      <c r="FG518">
        <v>0</v>
      </c>
      <c r="FH518">
        <v>0</v>
      </c>
      <c r="FI518">
        <v>0</v>
      </c>
      <c r="FJ518">
        <v>0</v>
      </c>
      <c r="FK518">
        <v>0</v>
      </c>
      <c r="FL518">
        <v>0</v>
      </c>
      <c r="FM518">
        <v>0</v>
      </c>
      <c r="FN518">
        <v>0</v>
      </c>
      <c r="FO518">
        <v>0</v>
      </c>
      <c r="FP518">
        <v>0</v>
      </c>
      <c r="FQ518">
        <v>0</v>
      </c>
      <c r="FR518">
        <v>0</v>
      </c>
      <c r="FS518">
        <v>0</v>
      </c>
      <c r="FT518">
        <v>0</v>
      </c>
      <c r="FU518">
        <v>0</v>
      </c>
      <c r="FV518">
        <v>0</v>
      </c>
      <c r="FW518">
        <v>0</v>
      </c>
      <c r="FX518">
        <v>0</v>
      </c>
      <c r="FY518">
        <v>0</v>
      </c>
      <c r="FZ518">
        <v>0</v>
      </c>
      <c r="GA518">
        <v>0</v>
      </c>
      <c r="GB518">
        <v>0</v>
      </c>
      <c r="GC518">
        <v>0</v>
      </c>
      <c r="GD518">
        <v>0</v>
      </c>
      <c r="GE518">
        <v>0</v>
      </c>
      <c r="GF518">
        <v>0</v>
      </c>
      <c r="GG518">
        <v>0</v>
      </c>
      <c r="GH518">
        <v>0</v>
      </c>
      <c r="GI518">
        <v>0</v>
      </c>
      <c r="GJ518">
        <v>0</v>
      </c>
      <c r="GK518">
        <v>0</v>
      </c>
      <c r="GL518">
        <v>0</v>
      </c>
      <c r="GM518">
        <v>0</v>
      </c>
      <c r="GN518">
        <v>0</v>
      </c>
      <c r="GO518">
        <v>0</v>
      </c>
      <c r="GP518">
        <v>0</v>
      </c>
      <c r="GQ518">
        <v>0</v>
      </c>
      <c r="GR518">
        <v>0</v>
      </c>
      <c r="GS518">
        <v>0</v>
      </c>
      <c r="GT518">
        <v>0</v>
      </c>
      <c r="GU518">
        <v>0</v>
      </c>
      <c r="GV518">
        <v>0</v>
      </c>
      <c r="GW518">
        <v>0</v>
      </c>
      <c r="GX518">
        <v>0</v>
      </c>
      <c r="GY518">
        <v>0</v>
      </c>
      <c r="GZ518">
        <v>0</v>
      </c>
      <c r="HA518">
        <v>0</v>
      </c>
      <c r="HB518">
        <v>0</v>
      </c>
      <c r="HC518">
        <v>0</v>
      </c>
      <c r="HD518">
        <v>0</v>
      </c>
      <c r="HE518">
        <v>0</v>
      </c>
      <c r="HF518">
        <v>0</v>
      </c>
      <c r="HG518">
        <v>0</v>
      </c>
      <c r="HH518">
        <v>0</v>
      </c>
      <c r="HI518">
        <v>0</v>
      </c>
      <c r="HJ518">
        <v>0</v>
      </c>
      <c r="HK518">
        <v>0</v>
      </c>
      <c r="HL518">
        <v>0</v>
      </c>
      <c r="HM518">
        <v>0</v>
      </c>
      <c r="HN518">
        <v>0</v>
      </c>
      <c r="HO518">
        <v>0</v>
      </c>
      <c r="HP518">
        <v>0</v>
      </c>
      <c r="HQ518">
        <v>0</v>
      </c>
      <c r="HR518">
        <v>0</v>
      </c>
      <c r="HS518">
        <v>0</v>
      </c>
      <c r="HT518">
        <v>0</v>
      </c>
      <c r="HU518">
        <v>0</v>
      </c>
      <c r="HV518">
        <v>0</v>
      </c>
      <c r="HW518">
        <v>0</v>
      </c>
      <c r="HX518">
        <v>0</v>
      </c>
      <c r="HY518">
        <v>0</v>
      </c>
      <c r="HZ518">
        <v>0</v>
      </c>
      <c r="IA518">
        <v>0</v>
      </c>
      <c r="IB518">
        <v>0</v>
      </c>
      <c r="IC518">
        <v>0</v>
      </c>
      <c r="ID518">
        <v>0</v>
      </c>
      <c r="IE518">
        <v>0</v>
      </c>
      <c r="IF518">
        <v>0</v>
      </c>
      <c r="IG518">
        <v>0</v>
      </c>
      <c r="IH518">
        <v>0</v>
      </c>
      <c r="II518">
        <v>0</v>
      </c>
      <c r="IJ518">
        <v>0</v>
      </c>
      <c r="IK518">
        <v>0</v>
      </c>
    </row>
    <row r="519" spans="13:245" hidden="1">
      <c r="M519" s="340" t="s">
        <v>632</v>
      </c>
      <c r="N519" t="s">
        <v>1023</v>
      </c>
      <c r="O519">
        <v>2</v>
      </c>
      <c r="P519">
        <v>31</v>
      </c>
      <c r="Q519" s="183" t="str">
        <f t="shared" si="23"/>
        <v>SDH100231</v>
      </c>
      <c r="R519">
        <v>223</v>
      </c>
      <c r="S519">
        <v>620</v>
      </c>
      <c r="T519">
        <v>1026</v>
      </c>
      <c r="U519">
        <v>1444</v>
      </c>
      <c r="V519">
        <v>1874</v>
      </c>
      <c r="W519">
        <v>2315</v>
      </c>
      <c r="X519">
        <v>2771</v>
      </c>
      <c r="Y519">
        <v>3241</v>
      </c>
      <c r="Z519">
        <v>3728</v>
      </c>
      <c r="AA519">
        <v>5643</v>
      </c>
      <c r="AB519">
        <v>5816</v>
      </c>
      <c r="AC519">
        <v>5999</v>
      </c>
      <c r="AD519">
        <v>6195</v>
      </c>
      <c r="AE519">
        <v>6404</v>
      </c>
      <c r="AF519">
        <v>6630</v>
      </c>
      <c r="AG519">
        <v>6871</v>
      </c>
      <c r="AH519">
        <v>7133</v>
      </c>
      <c r="AI519">
        <v>7411</v>
      </c>
      <c r="AJ519">
        <v>7708</v>
      </c>
      <c r="AK519">
        <v>8026</v>
      </c>
      <c r="AL519">
        <v>8367</v>
      </c>
      <c r="AM519">
        <v>8732</v>
      </c>
      <c r="AN519">
        <v>9123</v>
      </c>
      <c r="AO519">
        <v>9546</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c r="CI519">
        <v>0</v>
      </c>
      <c r="CJ519">
        <v>0</v>
      </c>
      <c r="CK519">
        <v>0</v>
      </c>
      <c r="CL519">
        <v>0</v>
      </c>
      <c r="CM519">
        <v>0</v>
      </c>
      <c r="CN519">
        <v>0</v>
      </c>
      <c r="CO519">
        <v>0</v>
      </c>
      <c r="CP519">
        <v>0</v>
      </c>
      <c r="CQ519">
        <v>0</v>
      </c>
      <c r="CR519">
        <v>0</v>
      </c>
      <c r="CS519">
        <v>0</v>
      </c>
      <c r="CT519">
        <v>0</v>
      </c>
      <c r="CU519">
        <v>0</v>
      </c>
      <c r="CV519">
        <v>0</v>
      </c>
      <c r="CW519">
        <v>0</v>
      </c>
      <c r="CX519">
        <v>0</v>
      </c>
      <c r="CY519">
        <v>0</v>
      </c>
      <c r="CZ519">
        <v>0</v>
      </c>
      <c r="DA519">
        <v>0</v>
      </c>
      <c r="DB519">
        <v>0</v>
      </c>
      <c r="DC519">
        <v>0</v>
      </c>
      <c r="DD519">
        <v>0</v>
      </c>
      <c r="DE519">
        <v>0</v>
      </c>
      <c r="DF519">
        <v>0</v>
      </c>
      <c r="DG519">
        <v>0</v>
      </c>
      <c r="DH519">
        <v>0</v>
      </c>
      <c r="DI519">
        <v>0</v>
      </c>
      <c r="DJ519">
        <v>0</v>
      </c>
      <c r="DK519">
        <v>0</v>
      </c>
      <c r="DL519">
        <v>0</v>
      </c>
      <c r="DM519">
        <v>0</v>
      </c>
      <c r="DN519">
        <v>0</v>
      </c>
      <c r="DO519">
        <v>0</v>
      </c>
      <c r="DP519">
        <v>0</v>
      </c>
      <c r="DQ519">
        <v>0</v>
      </c>
      <c r="DR519">
        <v>0</v>
      </c>
      <c r="DS519">
        <v>0</v>
      </c>
      <c r="DT519">
        <v>0</v>
      </c>
      <c r="DU519">
        <v>0</v>
      </c>
      <c r="DV519">
        <v>0</v>
      </c>
      <c r="DW519">
        <v>0</v>
      </c>
      <c r="DX519">
        <v>0</v>
      </c>
      <c r="DZ519" s="340" t="s">
        <v>632</v>
      </c>
      <c r="EA519" t="s">
        <v>1023</v>
      </c>
      <c r="EB519">
        <v>2</v>
      </c>
      <c r="EC519">
        <v>31</v>
      </c>
      <c r="ED519" s="183" t="str">
        <f t="shared" si="24"/>
        <v>SDH100231</v>
      </c>
      <c r="EE519">
        <v>363</v>
      </c>
      <c r="EF519">
        <v>1146</v>
      </c>
      <c r="EG519">
        <v>1948</v>
      </c>
      <c r="EH519">
        <v>2730</v>
      </c>
      <c r="EI519">
        <v>3502</v>
      </c>
      <c r="EJ519">
        <v>4259</v>
      </c>
      <c r="EK519">
        <v>5012</v>
      </c>
      <c r="EL519">
        <v>5766</v>
      </c>
      <c r="EM519">
        <v>6518</v>
      </c>
      <c r="EN519">
        <v>0</v>
      </c>
      <c r="EO519">
        <v>0</v>
      </c>
      <c r="EP519">
        <v>0</v>
      </c>
      <c r="EQ519">
        <v>0</v>
      </c>
      <c r="ER519">
        <v>0</v>
      </c>
      <c r="ES519">
        <v>0</v>
      </c>
      <c r="ET519">
        <v>0</v>
      </c>
      <c r="EU519">
        <v>0</v>
      </c>
      <c r="EV519">
        <v>0</v>
      </c>
      <c r="EW519">
        <v>0</v>
      </c>
      <c r="EX519">
        <v>0</v>
      </c>
      <c r="EY519">
        <v>0</v>
      </c>
      <c r="EZ519">
        <v>0</v>
      </c>
      <c r="FA519">
        <v>0</v>
      </c>
      <c r="FB519">
        <v>0</v>
      </c>
      <c r="FC519">
        <v>0</v>
      </c>
      <c r="FD519">
        <v>0</v>
      </c>
      <c r="FE519">
        <v>0</v>
      </c>
      <c r="FF519">
        <v>0</v>
      </c>
      <c r="FG519">
        <v>0</v>
      </c>
      <c r="FH519">
        <v>0</v>
      </c>
      <c r="FI519">
        <v>0</v>
      </c>
      <c r="FJ519">
        <v>0</v>
      </c>
      <c r="FK519">
        <v>0</v>
      </c>
      <c r="FL519">
        <v>0</v>
      </c>
      <c r="FM519">
        <v>0</v>
      </c>
      <c r="FN519">
        <v>0</v>
      </c>
      <c r="FO519">
        <v>0</v>
      </c>
      <c r="FP519">
        <v>0</v>
      </c>
      <c r="FQ519">
        <v>0</v>
      </c>
      <c r="FR519">
        <v>0</v>
      </c>
      <c r="FS519">
        <v>0</v>
      </c>
      <c r="FT519">
        <v>0</v>
      </c>
      <c r="FU519">
        <v>0</v>
      </c>
      <c r="FV519">
        <v>0</v>
      </c>
      <c r="FW519">
        <v>0</v>
      </c>
      <c r="FX519">
        <v>0</v>
      </c>
      <c r="FY519">
        <v>0</v>
      </c>
      <c r="FZ519">
        <v>0</v>
      </c>
      <c r="GA519">
        <v>0</v>
      </c>
      <c r="GB519">
        <v>0</v>
      </c>
      <c r="GC519">
        <v>0</v>
      </c>
      <c r="GD519">
        <v>0</v>
      </c>
      <c r="GE519">
        <v>0</v>
      </c>
      <c r="GF519">
        <v>0</v>
      </c>
      <c r="GG519">
        <v>0</v>
      </c>
      <c r="GH519">
        <v>0</v>
      </c>
      <c r="GI519">
        <v>0</v>
      </c>
      <c r="GJ519">
        <v>0</v>
      </c>
      <c r="GK519">
        <v>0</v>
      </c>
      <c r="GL519">
        <v>0</v>
      </c>
      <c r="GM519">
        <v>0</v>
      </c>
      <c r="GN519">
        <v>0</v>
      </c>
      <c r="GO519">
        <v>0</v>
      </c>
      <c r="GP519">
        <v>0</v>
      </c>
      <c r="GQ519">
        <v>0</v>
      </c>
      <c r="GR519">
        <v>0</v>
      </c>
      <c r="GS519">
        <v>0</v>
      </c>
      <c r="GT519">
        <v>0</v>
      </c>
      <c r="GU519">
        <v>0</v>
      </c>
      <c r="GV519">
        <v>0</v>
      </c>
      <c r="GW519">
        <v>0</v>
      </c>
      <c r="GX519">
        <v>0</v>
      </c>
      <c r="GY519">
        <v>0</v>
      </c>
      <c r="GZ519">
        <v>0</v>
      </c>
      <c r="HA519">
        <v>0</v>
      </c>
      <c r="HB519">
        <v>0</v>
      </c>
      <c r="HC519">
        <v>0</v>
      </c>
      <c r="HD519">
        <v>0</v>
      </c>
      <c r="HE519">
        <v>0</v>
      </c>
      <c r="HF519">
        <v>0</v>
      </c>
      <c r="HG519">
        <v>0</v>
      </c>
      <c r="HH519">
        <v>0</v>
      </c>
      <c r="HI519">
        <v>0</v>
      </c>
      <c r="HJ519">
        <v>0</v>
      </c>
      <c r="HK519">
        <v>0</v>
      </c>
      <c r="HL519">
        <v>0</v>
      </c>
      <c r="HM519">
        <v>0</v>
      </c>
      <c r="HN519">
        <v>0</v>
      </c>
      <c r="HO519">
        <v>0</v>
      </c>
      <c r="HP519">
        <v>0</v>
      </c>
      <c r="HQ519">
        <v>0</v>
      </c>
      <c r="HR519">
        <v>0</v>
      </c>
      <c r="HS519">
        <v>0</v>
      </c>
      <c r="HT519">
        <v>0</v>
      </c>
      <c r="HU519">
        <v>0</v>
      </c>
      <c r="HV519">
        <v>0</v>
      </c>
      <c r="HW519">
        <v>0</v>
      </c>
      <c r="HX519">
        <v>0</v>
      </c>
      <c r="HY519">
        <v>0</v>
      </c>
      <c r="HZ519">
        <v>0</v>
      </c>
      <c r="IA519">
        <v>0</v>
      </c>
      <c r="IB519">
        <v>0</v>
      </c>
      <c r="IC519">
        <v>0</v>
      </c>
      <c r="ID519">
        <v>0</v>
      </c>
      <c r="IE519">
        <v>0</v>
      </c>
      <c r="IF519">
        <v>0</v>
      </c>
      <c r="IG519">
        <v>0</v>
      </c>
      <c r="IH519">
        <v>0</v>
      </c>
      <c r="II519">
        <v>0</v>
      </c>
      <c r="IJ519">
        <v>0</v>
      </c>
      <c r="IK519">
        <v>0</v>
      </c>
    </row>
    <row r="520" spans="13:245" hidden="1">
      <c r="M520" s="340" t="s">
        <v>632</v>
      </c>
      <c r="N520" t="s">
        <v>1023</v>
      </c>
      <c r="O520">
        <v>2</v>
      </c>
      <c r="P520">
        <v>32</v>
      </c>
      <c r="Q520" s="183" t="str">
        <f t="shared" si="23"/>
        <v>SDH100232</v>
      </c>
      <c r="R520">
        <v>215</v>
      </c>
      <c r="S520">
        <v>606</v>
      </c>
      <c r="T520">
        <v>1008</v>
      </c>
      <c r="U520">
        <v>1421</v>
      </c>
      <c r="V520">
        <v>1846</v>
      </c>
      <c r="W520">
        <v>2283</v>
      </c>
      <c r="X520">
        <v>2734</v>
      </c>
      <c r="Y520">
        <v>3200</v>
      </c>
      <c r="Z520">
        <v>3684</v>
      </c>
      <c r="AA520">
        <v>5581</v>
      </c>
      <c r="AB520">
        <v>5755</v>
      </c>
      <c r="AC520">
        <v>5941</v>
      </c>
      <c r="AD520">
        <v>6140</v>
      </c>
      <c r="AE520">
        <v>6354</v>
      </c>
      <c r="AF520">
        <v>6583</v>
      </c>
      <c r="AG520">
        <v>6831</v>
      </c>
      <c r="AH520">
        <v>7094</v>
      </c>
      <c r="AI520">
        <v>7375</v>
      </c>
      <c r="AJ520">
        <v>7676</v>
      </c>
      <c r="AK520">
        <v>7998</v>
      </c>
      <c r="AL520">
        <v>8342</v>
      </c>
      <c r="AM520">
        <v>8712</v>
      </c>
      <c r="AN520">
        <v>9110</v>
      </c>
      <c r="AO520">
        <v>9541</v>
      </c>
      <c r="AP520">
        <v>0</v>
      </c>
      <c r="AQ520">
        <v>0</v>
      </c>
      <c r="AR520">
        <v>0</v>
      </c>
      <c r="AS520">
        <v>0</v>
      </c>
      <c r="AT520">
        <v>0</v>
      </c>
      <c r="AU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0</v>
      </c>
      <c r="BZ520">
        <v>0</v>
      </c>
      <c r="CA520">
        <v>0</v>
      </c>
      <c r="CB520">
        <v>0</v>
      </c>
      <c r="CC520">
        <v>0</v>
      </c>
      <c r="CD520">
        <v>0</v>
      </c>
      <c r="CE520">
        <v>0</v>
      </c>
      <c r="CF520">
        <v>0</v>
      </c>
      <c r="CG520">
        <v>0</v>
      </c>
      <c r="CH520">
        <v>0</v>
      </c>
      <c r="CI520">
        <v>0</v>
      </c>
      <c r="CJ520">
        <v>0</v>
      </c>
      <c r="CK520">
        <v>0</v>
      </c>
      <c r="CL520">
        <v>0</v>
      </c>
      <c r="CM520">
        <v>0</v>
      </c>
      <c r="CN520">
        <v>0</v>
      </c>
      <c r="CO520">
        <v>0</v>
      </c>
      <c r="CP520">
        <v>0</v>
      </c>
      <c r="CQ520">
        <v>0</v>
      </c>
      <c r="CR520">
        <v>0</v>
      </c>
      <c r="CS520">
        <v>0</v>
      </c>
      <c r="CT520">
        <v>0</v>
      </c>
      <c r="CU520">
        <v>0</v>
      </c>
      <c r="CV520">
        <v>0</v>
      </c>
      <c r="CW520">
        <v>0</v>
      </c>
      <c r="CX520">
        <v>0</v>
      </c>
      <c r="CY520">
        <v>0</v>
      </c>
      <c r="CZ520">
        <v>0</v>
      </c>
      <c r="DA520">
        <v>0</v>
      </c>
      <c r="DB520">
        <v>0</v>
      </c>
      <c r="DC520">
        <v>0</v>
      </c>
      <c r="DD520">
        <v>0</v>
      </c>
      <c r="DE520">
        <v>0</v>
      </c>
      <c r="DF520">
        <v>0</v>
      </c>
      <c r="DG520">
        <v>0</v>
      </c>
      <c r="DH520">
        <v>0</v>
      </c>
      <c r="DI520">
        <v>0</v>
      </c>
      <c r="DJ520">
        <v>0</v>
      </c>
      <c r="DK520">
        <v>0</v>
      </c>
      <c r="DL520">
        <v>0</v>
      </c>
      <c r="DM520">
        <v>0</v>
      </c>
      <c r="DN520">
        <v>0</v>
      </c>
      <c r="DO520">
        <v>0</v>
      </c>
      <c r="DP520">
        <v>0</v>
      </c>
      <c r="DQ520">
        <v>0</v>
      </c>
      <c r="DR520">
        <v>0</v>
      </c>
      <c r="DS520">
        <v>0</v>
      </c>
      <c r="DT520">
        <v>0</v>
      </c>
      <c r="DU520">
        <v>0</v>
      </c>
      <c r="DV520">
        <v>0</v>
      </c>
      <c r="DW520">
        <v>0</v>
      </c>
      <c r="DX520">
        <v>0</v>
      </c>
      <c r="DZ520" s="340" t="s">
        <v>632</v>
      </c>
      <c r="EA520" t="s">
        <v>1023</v>
      </c>
      <c r="EB520">
        <v>2</v>
      </c>
      <c r="EC520">
        <v>32</v>
      </c>
      <c r="ED520" s="183" t="str">
        <f t="shared" si="24"/>
        <v>SDH100232</v>
      </c>
      <c r="EE520">
        <v>349</v>
      </c>
      <c r="EF520">
        <v>1115</v>
      </c>
      <c r="EG520">
        <v>1907</v>
      </c>
      <c r="EH520">
        <v>2678</v>
      </c>
      <c r="EI520">
        <v>3440</v>
      </c>
      <c r="EJ520">
        <v>4188</v>
      </c>
      <c r="EK520">
        <v>4933</v>
      </c>
      <c r="EL520">
        <v>5679</v>
      </c>
      <c r="EM520">
        <v>6426</v>
      </c>
      <c r="EN520">
        <v>0</v>
      </c>
      <c r="EO520">
        <v>0</v>
      </c>
      <c r="EP520">
        <v>0</v>
      </c>
      <c r="EQ520">
        <v>0</v>
      </c>
      <c r="ER520">
        <v>0</v>
      </c>
      <c r="ES520">
        <v>0</v>
      </c>
      <c r="ET520">
        <v>0</v>
      </c>
      <c r="EU520">
        <v>0</v>
      </c>
      <c r="EV520">
        <v>0</v>
      </c>
      <c r="EW520">
        <v>0</v>
      </c>
      <c r="EX520">
        <v>0</v>
      </c>
      <c r="EY520">
        <v>0</v>
      </c>
      <c r="EZ520">
        <v>0</v>
      </c>
      <c r="FA520">
        <v>0</v>
      </c>
      <c r="FB520">
        <v>0</v>
      </c>
      <c r="FC520">
        <v>0</v>
      </c>
      <c r="FD520">
        <v>0</v>
      </c>
      <c r="FE520">
        <v>0</v>
      </c>
      <c r="FF520">
        <v>0</v>
      </c>
      <c r="FG520">
        <v>0</v>
      </c>
      <c r="FH520">
        <v>0</v>
      </c>
      <c r="FI520">
        <v>0</v>
      </c>
      <c r="FJ520">
        <v>0</v>
      </c>
      <c r="FK520">
        <v>0</v>
      </c>
      <c r="FL520">
        <v>0</v>
      </c>
      <c r="FM520">
        <v>0</v>
      </c>
      <c r="FN520">
        <v>0</v>
      </c>
      <c r="FO520">
        <v>0</v>
      </c>
      <c r="FP520">
        <v>0</v>
      </c>
      <c r="FQ520">
        <v>0</v>
      </c>
      <c r="FR520">
        <v>0</v>
      </c>
      <c r="FS520">
        <v>0</v>
      </c>
      <c r="FT520">
        <v>0</v>
      </c>
      <c r="FU520">
        <v>0</v>
      </c>
      <c r="FV520">
        <v>0</v>
      </c>
      <c r="FW520">
        <v>0</v>
      </c>
      <c r="FX520">
        <v>0</v>
      </c>
      <c r="FY520">
        <v>0</v>
      </c>
      <c r="FZ520">
        <v>0</v>
      </c>
      <c r="GA520">
        <v>0</v>
      </c>
      <c r="GB520">
        <v>0</v>
      </c>
      <c r="GC520">
        <v>0</v>
      </c>
      <c r="GD520">
        <v>0</v>
      </c>
      <c r="GE520">
        <v>0</v>
      </c>
      <c r="GF520">
        <v>0</v>
      </c>
      <c r="GG520">
        <v>0</v>
      </c>
      <c r="GH520">
        <v>0</v>
      </c>
      <c r="GI520">
        <v>0</v>
      </c>
      <c r="GJ520">
        <v>0</v>
      </c>
      <c r="GK520">
        <v>0</v>
      </c>
      <c r="GL520">
        <v>0</v>
      </c>
      <c r="GM520">
        <v>0</v>
      </c>
      <c r="GN520">
        <v>0</v>
      </c>
      <c r="GO520">
        <v>0</v>
      </c>
      <c r="GP520">
        <v>0</v>
      </c>
      <c r="GQ520">
        <v>0</v>
      </c>
      <c r="GR520">
        <v>0</v>
      </c>
      <c r="GS520">
        <v>0</v>
      </c>
      <c r="GT520">
        <v>0</v>
      </c>
      <c r="GU520">
        <v>0</v>
      </c>
      <c r="GV520">
        <v>0</v>
      </c>
      <c r="GW520">
        <v>0</v>
      </c>
      <c r="GX520">
        <v>0</v>
      </c>
      <c r="GY520">
        <v>0</v>
      </c>
      <c r="GZ520">
        <v>0</v>
      </c>
      <c r="HA520">
        <v>0</v>
      </c>
      <c r="HB520">
        <v>0</v>
      </c>
      <c r="HC520">
        <v>0</v>
      </c>
      <c r="HD520">
        <v>0</v>
      </c>
      <c r="HE520">
        <v>0</v>
      </c>
      <c r="HF520">
        <v>0</v>
      </c>
      <c r="HG520">
        <v>0</v>
      </c>
      <c r="HH520">
        <v>0</v>
      </c>
      <c r="HI520">
        <v>0</v>
      </c>
      <c r="HJ520">
        <v>0</v>
      </c>
      <c r="HK520">
        <v>0</v>
      </c>
      <c r="HL520">
        <v>0</v>
      </c>
      <c r="HM520">
        <v>0</v>
      </c>
      <c r="HN520">
        <v>0</v>
      </c>
      <c r="HO520">
        <v>0</v>
      </c>
      <c r="HP520">
        <v>0</v>
      </c>
      <c r="HQ520">
        <v>0</v>
      </c>
      <c r="HR520">
        <v>0</v>
      </c>
      <c r="HS520">
        <v>0</v>
      </c>
      <c r="HT520">
        <v>0</v>
      </c>
      <c r="HU520">
        <v>0</v>
      </c>
      <c r="HV520">
        <v>0</v>
      </c>
      <c r="HW520">
        <v>0</v>
      </c>
      <c r="HX520">
        <v>0</v>
      </c>
      <c r="HY520">
        <v>0</v>
      </c>
      <c r="HZ520">
        <v>0</v>
      </c>
      <c r="IA520">
        <v>0</v>
      </c>
      <c r="IB520">
        <v>0</v>
      </c>
      <c r="IC520">
        <v>0</v>
      </c>
      <c r="ID520">
        <v>0</v>
      </c>
      <c r="IE520">
        <v>0</v>
      </c>
      <c r="IF520">
        <v>0</v>
      </c>
      <c r="IG520">
        <v>0</v>
      </c>
      <c r="IH520">
        <v>0</v>
      </c>
      <c r="II520">
        <v>0</v>
      </c>
      <c r="IJ520">
        <v>0</v>
      </c>
      <c r="IK520">
        <v>0</v>
      </c>
    </row>
    <row r="521" spans="13:245" hidden="1">
      <c r="M521" s="340" t="s">
        <v>632</v>
      </c>
      <c r="N521" t="s">
        <v>1023</v>
      </c>
      <c r="O521">
        <v>2</v>
      </c>
      <c r="P521">
        <v>33</v>
      </c>
      <c r="Q521" s="183" t="str">
        <f t="shared" si="23"/>
        <v>SDH100233</v>
      </c>
      <c r="R521">
        <v>206</v>
      </c>
      <c r="S521">
        <v>593</v>
      </c>
      <c r="T521">
        <v>990</v>
      </c>
      <c r="U521">
        <v>1398</v>
      </c>
      <c r="V521">
        <v>1817</v>
      </c>
      <c r="W521">
        <v>2251</v>
      </c>
      <c r="X521">
        <v>2698</v>
      </c>
      <c r="Y521">
        <v>3161</v>
      </c>
      <c r="Z521">
        <v>3640</v>
      </c>
      <c r="AA521">
        <v>5518</v>
      </c>
      <c r="AB521">
        <v>5694</v>
      </c>
      <c r="AC521">
        <v>5883</v>
      </c>
      <c r="AD521">
        <v>6086</v>
      </c>
      <c r="AE521">
        <v>6303</v>
      </c>
      <c r="AF521">
        <v>6538</v>
      </c>
      <c r="AG521">
        <v>6787</v>
      </c>
      <c r="AH521">
        <v>7053</v>
      </c>
      <c r="AI521">
        <v>7338</v>
      </c>
      <c r="AJ521">
        <v>7642</v>
      </c>
      <c r="AK521">
        <v>7967</v>
      </c>
      <c r="AL521">
        <v>8315</v>
      </c>
      <c r="AM521">
        <v>8691</v>
      </c>
      <c r="AN521">
        <v>9096</v>
      </c>
      <c r="AO521">
        <v>9531</v>
      </c>
      <c r="AP521">
        <v>0</v>
      </c>
      <c r="AQ521">
        <v>0</v>
      </c>
      <c r="AR521">
        <v>0</v>
      </c>
      <c r="AS521">
        <v>0</v>
      </c>
      <c r="AT521">
        <v>0</v>
      </c>
      <c r="AU521">
        <v>0</v>
      </c>
      <c r="AV521">
        <v>0</v>
      </c>
      <c r="AW521">
        <v>0</v>
      </c>
      <c r="AX521">
        <v>0</v>
      </c>
      <c r="AY521">
        <v>0</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0</v>
      </c>
      <c r="BZ521">
        <v>0</v>
      </c>
      <c r="CA521">
        <v>0</v>
      </c>
      <c r="CB521">
        <v>0</v>
      </c>
      <c r="CC521">
        <v>0</v>
      </c>
      <c r="CD521">
        <v>0</v>
      </c>
      <c r="CE521">
        <v>0</v>
      </c>
      <c r="CF521">
        <v>0</v>
      </c>
      <c r="CG521">
        <v>0</v>
      </c>
      <c r="CH521">
        <v>0</v>
      </c>
      <c r="CI521">
        <v>0</v>
      </c>
      <c r="CJ521">
        <v>0</v>
      </c>
      <c r="CK521">
        <v>0</v>
      </c>
      <c r="CL521">
        <v>0</v>
      </c>
      <c r="CM521">
        <v>0</v>
      </c>
      <c r="CN521">
        <v>0</v>
      </c>
      <c r="CO521">
        <v>0</v>
      </c>
      <c r="CP521">
        <v>0</v>
      </c>
      <c r="CQ521">
        <v>0</v>
      </c>
      <c r="CR521">
        <v>0</v>
      </c>
      <c r="CS521">
        <v>0</v>
      </c>
      <c r="CT521">
        <v>0</v>
      </c>
      <c r="CU521">
        <v>0</v>
      </c>
      <c r="CV521">
        <v>0</v>
      </c>
      <c r="CW521">
        <v>0</v>
      </c>
      <c r="CX521">
        <v>0</v>
      </c>
      <c r="CY521">
        <v>0</v>
      </c>
      <c r="CZ521">
        <v>0</v>
      </c>
      <c r="DA521">
        <v>0</v>
      </c>
      <c r="DB521">
        <v>0</v>
      </c>
      <c r="DC521">
        <v>0</v>
      </c>
      <c r="DD521">
        <v>0</v>
      </c>
      <c r="DE521">
        <v>0</v>
      </c>
      <c r="DF521">
        <v>0</v>
      </c>
      <c r="DG521">
        <v>0</v>
      </c>
      <c r="DH521">
        <v>0</v>
      </c>
      <c r="DI521">
        <v>0</v>
      </c>
      <c r="DJ521">
        <v>0</v>
      </c>
      <c r="DK521">
        <v>0</v>
      </c>
      <c r="DL521">
        <v>0</v>
      </c>
      <c r="DM521">
        <v>0</v>
      </c>
      <c r="DN521">
        <v>0</v>
      </c>
      <c r="DO521">
        <v>0</v>
      </c>
      <c r="DP521">
        <v>0</v>
      </c>
      <c r="DQ521">
        <v>0</v>
      </c>
      <c r="DR521">
        <v>0</v>
      </c>
      <c r="DS521">
        <v>0</v>
      </c>
      <c r="DT521">
        <v>0</v>
      </c>
      <c r="DU521">
        <v>0</v>
      </c>
      <c r="DV521">
        <v>0</v>
      </c>
      <c r="DW521">
        <v>0</v>
      </c>
      <c r="DX521">
        <v>0</v>
      </c>
      <c r="DZ521" s="340" t="s">
        <v>632</v>
      </c>
      <c r="EA521" t="s">
        <v>1023</v>
      </c>
      <c r="EB521">
        <v>2</v>
      </c>
      <c r="EC521">
        <v>33</v>
      </c>
      <c r="ED521" s="183" t="str">
        <f t="shared" si="24"/>
        <v>SDH100233</v>
      </c>
      <c r="EE521">
        <v>334</v>
      </c>
      <c r="EF521">
        <v>1085</v>
      </c>
      <c r="EG521">
        <v>1866</v>
      </c>
      <c r="EH521">
        <v>2626</v>
      </c>
      <c r="EI521">
        <v>3375</v>
      </c>
      <c r="EJ521">
        <v>4116</v>
      </c>
      <c r="EK521">
        <v>4854</v>
      </c>
      <c r="EL521">
        <v>5594</v>
      </c>
      <c r="EM521">
        <v>6334</v>
      </c>
      <c r="EN521">
        <v>0</v>
      </c>
      <c r="EO521">
        <v>0</v>
      </c>
      <c r="EP521">
        <v>0</v>
      </c>
      <c r="EQ521">
        <v>0</v>
      </c>
      <c r="ER521">
        <v>0</v>
      </c>
      <c r="ES521">
        <v>0</v>
      </c>
      <c r="ET521">
        <v>0</v>
      </c>
      <c r="EU521">
        <v>0</v>
      </c>
      <c r="EV521">
        <v>0</v>
      </c>
      <c r="EW521">
        <v>0</v>
      </c>
      <c r="EX521">
        <v>0</v>
      </c>
      <c r="EY521">
        <v>0</v>
      </c>
      <c r="EZ521">
        <v>0</v>
      </c>
      <c r="FA521">
        <v>0</v>
      </c>
      <c r="FB521">
        <v>0</v>
      </c>
      <c r="FC521">
        <v>0</v>
      </c>
      <c r="FD521">
        <v>0</v>
      </c>
      <c r="FE521">
        <v>0</v>
      </c>
      <c r="FF521">
        <v>0</v>
      </c>
      <c r="FG521">
        <v>0</v>
      </c>
      <c r="FH521">
        <v>0</v>
      </c>
      <c r="FI521">
        <v>0</v>
      </c>
      <c r="FJ521">
        <v>0</v>
      </c>
      <c r="FK521">
        <v>0</v>
      </c>
      <c r="FL521">
        <v>0</v>
      </c>
      <c r="FM521">
        <v>0</v>
      </c>
      <c r="FN521">
        <v>0</v>
      </c>
      <c r="FO521">
        <v>0</v>
      </c>
      <c r="FP521">
        <v>0</v>
      </c>
      <c r="FQ521">
        <v>0</v>
      </c>
      <c r="FR521">
        <v>0</v>
      </c>
      <c r="FS521">
        <v>0</v>
      </c>
      <c r="FT521">
        <v>0</v>
      </c>
      <c r="FU521">
        <v>0</v>
      </c>
      <c r="FV521">
        <v>0</v>
      </c>
      <c r="FW521">
        <v>0</v>
      </c>
      <c r="FX521">
        <v>0</v>
      </c>
      <c r="FY521">
        <v>0</v>
      </c>
      <c r="FZ521">
        <v>0</v>
      </c>
      <c r="GA521">
        <v>0</v>
      </c>
      <c r="GB521">
        <v>0</v>
      </c>
      <c r="GC521">
        <v>0</v>
      </c>
      <c r="GD521">
        <v>0</v>
      </c>
      <c r="GE521">
        <v>0</v>
      </c>
      <c r="GF521">
        <v>0</v>
      </c>
      <c r="GG521">
        <v>0</v>
      </c>
      <c r="GH521">
        <v>0</v>
      </c>
      <c r="GI521">
        <v>0</v>
      </c>
      <c r="GJ521">
        <v>0</v>
      </c>
      <c r="GK521">
        <v>0</v>
      </c>
      <c r="GL521">
        <v>0</v>
      </c>
      <c r="GM521">
        <v>0</v>
      </c>
      <c r="GN521">
        <v>0</v>
      </c>
      <c r="GO521">
        <v>0</v>
      </c>
      <c r="GP521">
        <v>0</v>
      </c>
      <c r="GQ521">
        <v>0</v>
      </c>
      <c r="GR521">
        <v>0</v>
      </c>
      <c r="GS521">
        <v>0</v>
      </c>
      <c r="GT521">
        <v>0</v>
      </c>
      <c r="GU521">
        <v>0</v>
      </c>
      <c r="GV521">
        <v>0</v>
      </c>
      <c r="GW521">
        <v>0</v>
      </c>
      <c r="GX521">
        <v>0</v>
      </c>
      <c r="GY521">
        <v>0</v>
      </c>
      <c r="GZ521">
        <v>0</v>
      </c>
      <c r="HA521">
        <v>0</v>
      </c>
      <c r="HB521">
        <v>0</v>
      </c>
      <c r="HC521">
        <v>0</v>
      </c>
      <c r="HD521">
        <v>0</v>
      </c>
      <c r="HE521">
        <v>0</v>
      </c>
      <c r="HF521">
        <v>0</v>
      </c>
      <c r="HG521">
        <v>0</v>
      </c>
      <c r="HH521">
        <v>0</v>
      </c>
      <c r="HI521">
        <v>0</v>
      </c>
      <c r="HJ521">
        <v>0</v>
      </c>
      <c r="HK521">
        <v>0</v>
      </c>
      <c r="HL521">
        <v>0</v>
      </c>
      <c r="HM521">
        <v>0</v>
      </c>
      <c r="HN521">
        <v>0</v>
      </c>
      <c r="HO521">
        <v>0</v>
      </c>
      <c r="HP521">
        <v>0</v>
      </c>
      <c r="HQ521">
        <v>0</v>
      </c>
      <c r="HR521">
        <v>0</v>
      </c>
      <c r="HS521">
        <v>0</v>
      </c>
      <c r="HT521">
        <v>0</v>
      </c>
      <c r="HU521">
        <v>0</v>
      </c>
      <c r="HV521">
        <v>0</v>
      </c>
      <c r="HW521">
        <v>0</v>
      </c>
      <c r="HX521">
        <v>0</v>
      </c>
      <c r="HY521">
        <v>0</v>
      </c>
      <c r="HZ521">
        <v>0</v>
      </c>
      <c r="IA521">
        <v>0</v>
      </c>
      <c r="IB521">
        <v>0</v>
      </c>
      <c r="IC521">
        <v>0</v>
      </c>
      <c r="ID521">
        <v>0</v>
      </c>
      <c r="IE521">
        <v>0</v>
      </c>
      <c r="IF521">
        <v>0</v>
      </c>
      <c r="IG521">
        <v>0</v>
      </c>
      <c r="IH521">
        <v>0</v>
      </c>
      <c r="II521">
        <v>0</v>
      </c>
      <c r="IJ521">
        <v>0</v>
      </c>
      <c r="IK521">
        <v>0</v>
      </c>
    </row>
    <row r="522" spans="13:245" hidden="1">
      <c r="M522" s="340" t="s">
        <v>632</v>
      </c>
      <c r="N522" t="s">
        <v>1023</v>
      </c>
      <c r="O522">
        <v>2</v>
      </c>
      <c r="P522">
        <v>34</v>
      </c>
      <c r="Q522" s="183" t="str">
        <f t="shared" si="23"/>
        <v>SDH100234</v>
      </c>
      <c r="R522">
        <v>198</v>
      </c>
      <c r="S522">
        <v>579</v>
      </c>
      <c r="T522">
        <v>971</v>
      </c>
      <c r="U522">
        <v>1375</v>
      </c>
      <c r="V522">
        <v>1790</v>
      </c>
      <c r="W522">
        <v>2219</v>
      </c>
      <c r="X522">
        <v>2661</v>
      </c>
      <c r="Y522">
        <v>3120</v>
      </c>
      <c r="Z522">
        <v>3596</v>
      </c>
      <c r="AA522">
        <v>5455</v>
      </c>
      <c r="AB522">
        <v>5634</v>
      </c>
      <c r="AC522">
        <v>5826</v>
      </c>
      <c r="AD522">
        <v>6032</v>
      </c>
      <c r="AE522">
        <v>6255</v>
      </c>
      <c r="AF522">
        <v>6490</v>
      </c>
      <c r="AG522">
        <v>6741</v>
      </c>
      <c r="AH522">
        <v>7010</v>
      </c>
      <c r="AI522">
        <v>7297</v>
      </c>
      <c r="AJ522">
        <v>7604</v>
      </c>
      <c r="AK522">
        <v>7932</v>
      </c>
      <c r="AL522">
        <v>8286</v>
      </c>
      <c r="AM522">
        <v>8668</v>
      </c>
      <c r="AN522">
        <v>9077</v>
      </c>
      <c r="AO522">
        <v>9521</v>
      </c>
      <c r="AP522">
        <v>0</v>
      </c>
      <c r="AQ522">
        <v>0</v>
      </c>
      <c r="AR522">
        <v>0</v>
      </c>
      <c r="AS522">
        <v>0</v>
      </c>
      <c r="AT522">
        <v>0</v>
      </c>
      <c r="AU522">
        <v>0</v>
      </c>
      <c r="AV522">
        <v>0</v>
      </c>
      <c r="AW522">
        <v>0</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0</v>
      </c>
      <c r="BX522">
        <v>0</v>
      </c>
      <c r="BY522">
        <v>0</v>
      </c>
      <c r="BZ522">
        <v>0</v>
      </c>
      <c r="CA522">
        <v>0</v>
      </c>
      <c r="CB522">
        <v>0</v>
      </c>
      <c r="CC522">
        <v>0</v>
      </c>
      <c r="CD522">
        <v>0</v>
      </c>
      <c r="CE522">
        <v>0</v>
      </c>
      <c r="CF522">
        <v>0</v>
      </c>
      <c r="CG522">
        <v>0</v>
      </c>
      <c r="CH522">
        <v>0</v>
      </c>
      <c r="CI522">
        <v>0</v>
      </c>
      <c r="CJ522">
        <v>0</v>
      </c>
      <c r="CK522">
        <v>0</v>
      </c>
      <c r="CL522">
        <v>0</v>
      </c>
      <c r="CM522">
        <v>0</v>
      </c>
      <c r="CN522">
        <v>0</v>
      </c>
      <c r="CO522">
        <v>0</v>
      </c>
      <c r="CP522">
        <v>0</v>
      </c>
      <c r="CQ522">
        <v>0</v>
      </c>
      <c r="CR522">
        <v>0</v>
      </c>
      <c r="CS522">
        <v>0</v>
      </c>
      <c r="CT522">
        <v>0</v>
      </c>
      <c r="CU522">
        <v>0</v>
      </c>
      <c r="CV522">
        <v>0</v>
      </c>
      <c r="CW522">
        <v>0</v>
      </c>
      <c r="CX522">
        <v>0</v>
      </c>
      <c r="CY522">
        <v>0</v>
      </c>
      <c r="CZ522">
        <v>0</v>
      </c>
      <c r="DA522">
        <v>0</v>
      </c>
      <c r="DB522">
        <v>0</v>
      </c>
      <c r="DC522">
        <v>0</v>
      </c>
      <c r="DD522">
        <v>0</v>
      </c>
      <c r="DE522">
        <v>0</v>
      </c>
      <c r="DF522">
        <v>0</v>
      </c>
      <c r="DG522">
        <v>0</v>
      </c>
      <c r="DH522">
        <v>0</v>
      </c>
      <c r="DI522">
        <v>0</v>
      </c>
      <c r="DJ522">
        <v>0</v>
      </c>
      <c r="DK522">
        <v>0</v>
      </c>
      <c r="DL522">
        <v>0</v>
      </c>
      <c r="DM522">
        <v>0</v>
      </c>
      <c r="DN522">
        <v>0</v>
      </c>
      <c r="DO522">
        <v>0</v>
      </c>
      <c r="DP522">
        <v>0</v>
      </c>
      <c r="DQ522">
        <v>0</v>
      </c>
      <c r="DR522">
        <v>0</v>
      </c>
      <c r="DS522">
        <v>0</v>
      </c>
      <c r="DT522">
        <v>0</v>
      </c>
      <c r="DU522">
        <v>0</v>
      </c>
      <c r="DV522">
        <v>0</v>
      </c>
      <c r="DW522">
        <v>0</v>
      </c>
      <c r="DX522">
        <v>0</v>
      </c>
      <c r="DZ522" s="340" t="s">
        <v>632</v>
      </c>
      <c r="EA522" t="s">
        <v>1023</v>
      </c>
      <c r="EB522">
        <v>2</v>
      </c>
      <c r="EC522">
        <v>34</v>
      </c>
      <c r="ED522" s="183" t="str">
        <f t="shared" si="24"/>
        <v>SDH100234</v>
      </c>
      <c r="EE522">
        <v>320</v>
      </c>
      <c r="EF522">
        <v>1054</v>
      </c>
      <c r="EG522">
        <v>1824</v>
      </c>
      <c r="EH522">
        <v>2573</v>
      </c>
      <c r="EI522">
        <v>3314</v>
      </c>
      <c r="EJ522">
        <v>4045</v>
      </c>
      <c r="EK522">
        <v>4774</v>
      </c>
      <c r="EL522">
        <v>5509</v>
      </c>
      <c r="EM522">
        <v>6243</v>
      </c>
      <c r="EN522">
        <v>0</v>
      </c>
      <c r="EO522">
        <v>0</v>
      </c>
      <c r="EP522">
        <v>0</v>
      </c>
      <c r="EQ522">
        <v>0</v>
      </c>
      <c r="ER522">
        <v>0</v>
      </c>
      <c r="ES522">
        <v>0</v>
      </c>
      <c r="ET522">
        <v>0</v>
      </c>
      <c r="EU522">
        <v>0</v>
      </c>
      <c r="EV522">
        <v>0</v>
      </c>
      <c r="EW522">
        <v>0</v>
      </c>
      <c r="EX522">
        <v>0</v>
      </c>
      <c r="EY522">
        <v>0</v>
      </c>
      <c r="EZ522">
        <v>0</v>
      </c>
      <c r="FA522">
        <v>0</v>
      </c>
      <c r="FB522">
        <v>0</v>
      </c>
      <c r="FC522">
        <v>0</v>
      </c>
      <c r="FD522">
        <v>0</v>
      </c>
      <c r="FE522">
        <v>0</v>
      </c>
      <c r="FF522">
        <v>0</v>
      </c>
      <c r="FG522">
        <v>0</v>
      </c>
      <c r="FH522">
        <v>0</v>
      </c>
      <c r="FI522">
        <v>0</v>
      </c>
      <c r="FJ522">
        <v>0</v>
      </c>
      <c r="FK522">
        <v>0</v>
      </c>
      <c r="FL522">
        <v>0</v>
      </c>
      <c r="FM522">
        <v>0</v>
      </c>
      <c r="FN522">
        <v>0</v>
      </c>
      <c r="FO522">
        <v>0</v>
      </c>
      <c r="FP522">
        <v>0</v>
      </c>
      <c r="FQ522">
        <v>0</v>
      </c>
      <c r="FR522">
        <v>0</v>
      </c>
      <c r="FS522">
        <v>0</v>
      </c>
      <c r="FT522">
        <v>0</v>
      </c>
      <c r="FU522">
        <v>0</v>
      </c>
      <c r="FV522">
        <v>0</v>
      </c>
      <c r="FW522">
        <v>0</v>
      </c>
      <c r="FX522">
        <v>0</v>
      </c>
      <c r="FY522">
        <v>0</v>
      </c>
      <c r="FZ522">
        <v>0</v>
      </c>
      <c r="GA522">
        <v>0</v>
      </c>
      <c r="GB522">
        <v>0</v>
      </c>
      <c r="GC522">
        <v>0</v>
      </c>
      <c r="GD522">
        <v>0</v>
      </c>
      <c r="GE522">
        <v>0</v>
      </c>
      <c r="GF522">
        <v>0</v>
      </c>
      <c r="GG522">
        <v>0</v>
      </c>
      <c r="GH522">
        <v>0</v>
      </c>
      <c r="GI522">
        <v>0</v>
      </c>
      <c r="GJ522">
        <v>0</v>
      </c>
      <c r="GK522">
        <v>0</v>
      </c>
      <c r="GL522">
        <v>0</v>
      </c>
      <c r="GM522">
        <v>0</v>
      </c>
      <c r="GN522">
        <v>0</v>
      </c>
      <c r="GO522">
        <v>0</v>
      </c>
      <c r="GP522">
        <v>0</v>
      </c>
      <c r="GQ522">
        <v>0</v>
      </c>
      <c r="GR522">
        <v>0</v>
      </c>
      <c r="GS522">
        <v>0</v>
      </c>
      <c r="GT522">
        <v>0</v>
      </c>
      <c r="GU522">
        <v>0</v>
      </c>
      <c r="GV522">
        <v>0</v>
      </c>
      <c r="GW522">
        <v>0</v>
      </c>
      <c r="GX522">
        <v>0</v>
      </c>
      <c r="GY522">
        <v>0</v>
      </c>
      <c r="GZ522">
        <v>0</v>
      </c>
      <c r="HA522">
        <v>0</v>
      </c>
      <c r="HB522">
        <v>0</v>
      </c>
      <c r="HC522">
        <v>0</v>
      </c>
      <c r="HD522">
        <v>0</v>
      </c>
      <c r="HE522">
        <v>0</v>
      </c>
      <c r="HF522">
        <v>0</v>
      </c>
      <c r="HG522">
        <v>0</v>
      </c>
      <c r="HH522">
        <v>0</v>
      </c>
      <c r="HI522">
        <v>0</v>
      </c>
      <c r="HJ522">
        <v>0</v>
      </c>
      <c r="HK522">
        <v>0</v>
      </c>
      <c r="HL522">
        <v>0</v>
      </c>
      <c r="HM522">
        <v>0</v>
      </c>
      <c r="HN522">
        <v>0</v>
      </c>
      <c r="HO522">
        <v>0</v>
      </c>
      <c r="HP522">
        <v>0</v>
      </c>
      <c r="HQ522">
        <v>0</v>
      </c>
      <c r="HR522">
        <v>0</v>
      </c>
      <c r="HS522">
        <v>0</v>
      </c>
      <c r="HT522">
        <v>0</v>
      </c>
      <c r="HU522">
        <v>0</v>
      </c>
      <c r="HV522">
        <v>0</v>
      </c>
      <c r="HW522">
        <v>0</v>
      </c>
      <c r="HX522">
        <v>0</v>
      </c>
      <c r="HY522">
        <v>0</v>
      </c>
      <c r="HZ522">
        <v>0</v>
      </c>
      <c r="IA522">
        <v>0</v>
      </c>
      <c r="IB522">
        <v>0</v>
      </c>
      <c r="IC522">
        <v>0</v>
      </c>
      <c r="ID522">
        <v>0</v>
      </c>
      <c r="IE522">
        <v>0</v>
      </c>
      <c r="IF522">
        <v>0</v>
      </c>
      <c r="IG522">
        <v>0</v>
      </c>
      <c r="IH522">
        <v>0</v>
      </c>
      <c r="II522">
        <v>0</v>
      </c>
      <c r="IJ522">
        <v>0</v>
      </c>
      <c r="IK522">
        <v>0</v>
      </c>
    </row>
    <row r="523" spans="13:245" hidden="1">
      <c r="M523" s="340" t="s">
        <v>632</v>
      </c>
      <c r="N523" t="s">
        <v>1023</v>
      </c>
      <c r="O523">
        <v>2</v>
      </c>
      <c r="P523">
        <v>35</v>
      </c>
      <c r="Q523" s="183" t="str">
        <f t="shared" si="23"/>
        <v>SDH100235</v>
      </c>
      <c r="R523">
        <v>189</v>
      </c>
      <c r="S523">
        <v>566</v>
      </c>
      <c r="T523">
        <v>953</v>
      </c>
      <c r="U523">
        <v>1352</v>
      </c>
      <c r="V523">
        <v>1762</v>
      </c>
      <c r="W523">
        <v>2186</v>
      </c>
      <c r="X523">
        <v>2625</v>
      </c>
      <c r="Y523">
        <v>3080</v>
      </c>
      <c r="Z523">
        <v>3552</v>
      </c>
      <c r="AA523">
        <v>5392</v>
      </c>
      <c r="AB523">
        <v>5574</v>
      </c>
      <c r="AC523">
        <v>5769</v>
      </c>
      <c r="AD523">
        <v>5980</v>
      </c>
      <c r="AE523">
        <v>6202</v>
      </c>
      <c r="AF523">
        <v>6439</v>
      </c>
      <c r="AG523">
        <v>6693</v>
      </c>
      <c r="AH523">
        <v>6964</v>
      </c>
      <c r="AI523">
        <v>7254</v>
      </c>
      <c r="AJ523">
        <v>7563</v>
      </c>
      <c r="AK523">
        <v>7897</v>
      </c>
      <c r="AL523">
        <v>8256</v>
      </c>
      <c r="AM523">
        <v>8641</v>
      </c>
      <c r="AN523">
        <v>9057</v>
      </c>
      <c r="AO523">
        <v>9510</v>
      </c>
      <c r="AP523">
        <v>0</v>
      </c>
      <c r="AQ523">
        <v>0</v>
      </c>
      <c r="AR523">
        <v>0</v>
      </c>
      <c r="AS523">
        <v>0</v>
      </c>
      <c r="AT523">
        <v>0</v>
      </c>
      <c r="AU523">
        <v>0</v>
      </c>
      <c r="AV523">
        <v>0</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BX523">
        <v>0</v>
      </c>
      <c r="BY523">
        <v>0</v>
      </c>
      <c r="BZ523">
        <v>0</v>
      </c>
      <c r="CA523">
        <v>0</v>
      </c>
      <c r="CB523">
        <v>0</v>
      </c>
      <c r="CC523">
        <v>0</v>
      </c>
      <c r="CD523">
        <v>0</v>
      </c>
      <c r="CE523">
        <v>0</v>
      </c>
      <c r="CF523">
        <v>0</v>
      </c>
      <c r="CG523">
        <v>0</v>
      </c>
      <c r="CH523">
        <v>0</v>
      </c>
      <c r="CI523">
        <v>0</v>
      </c>
      <c r="CJ523">
        <v>0</v>
      </c>
      <c r="CK523">
        <v>0</v>
      </c>
      <c r="CL523">
        <v>0</v>
      </c>
      <c r="CM523">
        <v>0</v>
      </c>
      <c r="CN523">
        <v>0</v>
      </c>
      <c r="CO523">
        <v>0</v>
      </c>
      <c r="CP523">
        <v>0</v>
      </c>
      <c r="CQ523">
        <v>0</v>
      </c>
      <c r="CR523">
        <v>0</v>
      </c>
      <c r="CS523">
        <v>0</v>
      </c>
      <c r="CT523">
        <v>0</v>
      </c>
      <c r="CU523">
        <v>0</v>
      </c>
      <c r="CV523">
        <v>0</v>
      </c>
      <c r="CW523">
        <v>0</v>
      </c>
      <c r="CX523">
        <v>0</v>
      </c>
      <c r="CY523">
        <v>0</v>
      </c>
      <c r="CZ523">
        <v>0</v>
      </c>
      <c r="DA523">
        <v>0</v>
      </c>
      <c r="DB523">
        <v>0</v>
      </c>
      <c r="DC523">
        <v>0</v>
      </c>
      <c r="DD523">
        <v>0</v>
      </c>
      <c r="DE523">
        <v>0</v>
      </c>
      <c r="DF523">
        <v>0</v>
      </c>
      <c r="DG523">
        <v>0</v>
      </c>
      <c r="DH523">
        <v>0</v>
      </c>
      <c r="DI523">
        <v>0</v>
      </c>
      <c r="DJ523">
        <v>0</v>
      </c>
      <c r="DK523">
        <v>0</v>
      </c>
      <c r="DL523">
        <v>0</v>
      </c>
      <c r="DM523">
        <v>0</v>
      </c>
      <c r="DN523">
        <v>0</v>
      </c>
      <c r="DO523">
        <v>0</v>
      </c>
      <c r="DP523">
        <v>0</v>
      </c>
      <c r="DQ523">
        <v>0</v>
      </c>
      <c r="DR523">
        <v>0</v>
      </c>
      <c r="DS523">
        <v>0</v>
      </c>
      <c r="DT523">
        <v>0</v>
      </c>
      <c r="DU523">
        <v>0</v>
      </c>
      <c r="DV523">
        <v>0</v>
      </c>
      <c r="DW523">
        <v>0</v>
      </c>
      <c r="DX523">
        <v>0</v>
      </c>
      <c r="DZ523" s="340" t="s">
        <v>632</v>
      </c>
      <c r="EA523" t="s">
        <v>1023</v>
      </c>
      <c r="EB523">
        <v>2</v>
      </c>
      <c r="EC523">
        <v>35</v>
      </c>
      <c r="ED523" s="183" t="str">
        <f t="shared" si="24"/>
        <v>SDH100235</v>
      </c>
      <c r="EE523">
        <v>305</v>
      </c>
      <c r="EF523">
        <v>1024</v>
      </c>
      <c r="EG523">
        <v>1781</v>
      </c>
      <c r="EH523">
        <v>2520</v>
      </c>
      <c r="EI523">
        <v>3252</v>
      </c>
      <c r="EJ523">
        <v>3974</v>
      </c>
      <c r="EK523">
        <v>4696</v>
      </c>
      <c r="EL523">
        <v>5422</v>
      </c>
      <c r="EM523">
        <v>6152</v>
      </c>
      <c r="EN523">
        <v>0</v>
      </c>
      <c r="EO523">
        <v>0</v>
      </c>
      <c r="EP523">
        <v>0</v>
      </c>
      <c r="EQ523">
        <v>0</v>
      </c>
      <c r="ER523">
        <v>0</v>
      </c>
      <c r="ES523">
        <v>0</v>
      </c>
      <c r="ET523">
        <v>0</v>
      </c>
      <c r="EU523">
        <v>0</v>
      </c>
      <c r="EV523">
        <v>0</v>
      </c>
      <c r="EW523">
        <v>0</v>
      </c>
      <c r="EX523">
        <v>0</v>
      </c>
      <c r="EY523">
        <v>0</v>
      </c>
      <c r="EZ523">
        <v>0</v>
      </c>
      <c r="FA523">
        <v>0</v>
      </c>
      <c r="FB523">
        <v>0</v>
      </c>
      <c r="FC523">
        <v>0</v>
      </c>
      <c r="FD523">
        <v>0</v>
      </c>
      <c r="FE523">
        <v>0</v>
      </c>
      <c r="FF523">
        <v>0</v>
      </c>
      <c r="FG523">
        <v>0</v>
      </c>
      <c r="FH523">
        <v>0</v>
      </c>
      <c r="FI523">
        <v>0</v>
      </c>
      <c r="FJ523">
        <v>0</v>
      </c>
      <c r="FK523">
        <v>0</v>
      </c>
      <c r="FL523">
        <v>0</v>
      </c>
      <c r="FM523">
        <v>0</v>
      </c>
      <c r="FN523">
        <v>0</v>
      </c>
      <c r="FO523">
        <v>0</v>
      </c>
      <c r="FP523">
        <v>0</v>
      </c>
      <c r="FQ523">
        <v>0</v>
      </c>
      <c r="FR523">
        <v>0</v>
      </c>
      <c r="FS523">
        <v>0</v>
      </c>
      <c r="FT523">
        <v>0</v>
      </c>
      <c r="FU523">
        <v>0</v>
      </c>
      <c r="FV523">
        <v>0</v>
      </c>
      <c r="FW523">
        <v>0</v>
      </c>
      <c r="FX523">
        <v>0</v>
      </c>
      <c r="FY523">
        <v>0</v>
      </c>
      <c r="FZ523">
        <v>0</v>
      </c>
      <c r="GA523">
        <v>0</v>
      </c>
      <c r="GB523">
        <v>0</v>
      </c>
      <c r="GC523">
        <v>0</v>
      </c>
      <c r="GD523">
        <v>0</v>
      </c>
      <c r="GE523">
        <v>0</v>
      </c>
      <c r="GF523">
        <v>0</v>
      </c>
      <c r="GG523">
        <v>0</v>
      </c>
      <c r="GH523">
        <v>0</v>
      </c>
      <c r="GI523">
        <v>0</v>
      </c>
      <c r="GJ523">
        <v>0</v>
      </c>
      <c r="GK523">
        <v>0</v>
      </c>
      <c r="GL523">
        <v>0</v>
      </c>
      <c r="GM523">
        <v>0</v>
      </c>
      <c r="GN523">
        <v>0</v>
      </c>
      <c r="GO523">
        <v>0</v>
      </c>
      <c r="GP523">
        <v>0</v>
      </c>
      <c r="GQ523">
        <v>0</v>
      </c>
      <c r="GR523">
        <v>0</v>
      </c>
      <c r="GS523">
        <v>0</v>
      </c>
      <c r="GT523">
        <v>0</v>
      </c>
      <c r="GU523">
        <v>0</v>
      </c>
      <c r="GV523">
        <v>0</v>
      </c>
      <c r="GW523">
        <v>0</v>
      </c>
      <c r="GX523">
        <v>0</v>
      </c>
      <c r="GY523">
        <v>0</v>
      </c>
      <c r="GZ523">
        <v>0</v>
      </c>
      <c r="HA523">
        <v>0</v>
      </c>
      <c r="HB523">
        <v>0</v>
      </c>
      <c r="HC523">
        <v>0</v>
      </c>
      <c r="HD523">
        <v>0</v>
      </c>
      <c r="HE523">
        <v>0</v>
      </c>
      <c r="HF523">
        <v>0</v>
      </c>
      <c r="HG523">
        <v>0</v>
      </c>
      <c r="HH523">
        <v>0</v>
      </c>
      <c r="HI523">
        <v>0</v>
      </c>
      <c r="HJ523">
        <v>0</v>
      </c>
      <c r="HK523">
        <v>0</v>
      </c>
      <c r="HL523">
        <v>0</v>
      </c>
      <c r="HM523">
        <v>0</v>
      </c>
      <c r="HN523">
        <v>0</v>
      </c>
      <c r="HO523">
        <v>0</v>
      </c>
      <c r="HP523">
        <v>0</v>
      </c>
      <c r="HQ523">
        <v>0</v>
      </c>
      <c r="HR523">
        <v>0</v>
      </c>
      <c r="HS523">
        <v>0</v>
      </c>
      <c r="HT523">
        <v>0</v>
      </c>
      <c r="HU523">
        <v>0</v>
      </c>
      <c r="HV523">
        <v>0</v>
      </c>
      <c r="HW523">
        <v>0</v>
      </c>
      <c r="HX523">
        <v>0</v>
      </c>
      <c r="HY523">
        <v>0</v>
      </c>
      <c r="HZ523">
        <v>0</v>
      </c>
      <c r="IA523">
        <v>0</v>
      </c>
      <c r="IB523">
        <v>0</v>
      </c>
      <c r="IC523">
        <v>0</v>
      </c>
      <c r="ID523">
        <v>0</v>
      </c>
      <c r="IE523">
        <v>0</v>
      </c>
      <c r="IF523">
        <v>0</v>
      </c>
      <c r="IG523">
        <v>0</v>
      </c>
      <c r="IH523">
        <v>0</v>
      </c>
      <c r="II523">
        <v>0</v>
      </c>
      <c r="IJ523">
        <v>0</v>
      </c>
      <c r="IK523">
        <v>0</v>
      </c>
    </row>
    <row r="524" spans="13:245" hidden="1">
      <c r="M524" s="340" t="s">
        <v>632</v>
      </c>
      <c r="N524" t="s">
        <v>1023</v>
      </c>
      <c r="O524">
        <v>2</v>
      </c>
      <c r="P524">
        <v>36</v>
      </c>
      <c r="Q524" s="183" t="str">
        <f t="shared" si="23"/>
        <v>SDH100236</v>
      </c>
      <c r="R524">
        <v>180</v>
      </c>
      <c r="S524">
        <v>552</v>
      </c>
      <c r="T524">
        <v>934</v>
      </c>
      <c r="U524">
        <v>1328</v>
      </c>
      <c r="V524">
        <v>1733</v>
      </c>
      <c r="W524">
        <v>2153</v>
      </c>
      <c r="X524">
        <v>2588</v>
      </c>
      <c r="Y524">
        <v>3038</v>
      </c>
      <c r="Z524">
        <v>3507</v>
      </c>
      <c r="AA524">
        <v>5327</v>
      </c>
      <c r="AB524">
        <v>5512</v>
      </c>
      <c r="AC524">
        <v>5711</v>
      </c>
      <c r="AD524">
        <v>5921</v>
      </c>
      <c r="AE524">
        <v>6145</v>
      </c>
      <c r="AF524">
        <v>6384</v>
      </c>
      <c r="AG524">
        <v>6640</v>
      </c>
      <c r="AH524">
        <v>6912</v>
      </c>
      <c r="AI524">
        <v>7204</v>
      </c>
      <c r="AJ524">
        <v>7518</v>
      </c>
      <c r="AK524">
        <v>7856</v>
      </c>
      <c r="AL524">
        <v>8217</v>
      </c>
      <c r="AM524">
        <v>8608</v>
      </c>
      <c r="AN524">
        <v>9033</v>
      </c>
      <c r="AO524">
        <v>9495</v>
      </c>
      <c r="AP524">
        <v>0</v>
      </c>
      <c r="AQ524">
        <v>0</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BX524">
        <v>0</v>
      </c>
      <c r="BY524">
        <v>0</v>
      </c>
      <c r="BZ524">
        <v>0</v>
      </c>
      <c r="CA524">
        <v>0</v>
      </c>
      <c r="CB524">
        <v>0</v>
      </c>
      <c r="CC524">
        <v>0</v>
      </c>
      <c r="CD524">
        <v>0</v>
      </c>
      <c r="CE524">
        <v>0</v>
      </c>
      <c r="CF524">
        <v>0</v>
      </c>
      <c r="CG524">
        <v>0</v>
      </c>
      <c r="CH524">
        <v>0</v>
      </c>
      <c r="CI524">
        <v>0</v>
      </c>
      <c r="CJ524">
        <v>0</v>
      </c>
      <c r="CK524">
        <v>0</v>
      </c>
      <c r="CL524">
        <v>0</v>
      </c>
      <c r="CM524">
        <v>0</v>
      </c>
      <c r="CN524">
        <v>0</v>
      </c>
      <c r="CO524">
        <v>0</v>
      </c>
      <c r="CP524">
        <v>0</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v>0</v>
      </c>
      <c r="DW524">
        <v>0</v>
      </c>
      <c r="DX524">
        <v>0</v>
      </c>
      <c r="DZ524" s="340" t="s">
        <v>632</v>
      </c>
      <c r="EA524" t="s">
        <v>1023</v>
      </c>
      <c r="EB524">
        <v>2</v>
      </c>
      <c r="EC524">
        <v>36</v>
      </c>
      <c r="ED524" s="183" t="str">
        <f t="shared" si="24"/>
        <v>SDH100236</v>
      </c>
      <c r="EE524">
        <v>290</v>
      </c>
      <c r="EF524">
        <v>993</v>
      </c>
      <c r="EG524">
        <v>1739</v>
      </c>
      <c r="EH524">
        <v>2467</v>
      </c>
      <c r="EI524">
        <v>3189</v>
      </c>
      <c r="EJ524">
        <v>3903</v>
      </c>
      <c r="EK524">
        <v>4616</v>
      </c>
      <c r="EL524">
        <v>5336</v>
      </c>
      <c r="EM524">
        <v>6059</v>
      </c>
      <c r="EN524">
        <v>0</v>
      </c>
      <c r="EO524">
        <v>0</v>
      </c>
      <c r="EP524">
        <v>0</v>
      </c>
      <c r="EQ524">
        <v>0</v>
      </c>
      <c r="ER524">
        <v>0</v>
      </c>
      <c r="ES524">
        <v>0</v>
      </c>
      <c r="ET524">
        <v>0</v>
      </c>
      <c r="EU524">
        <v>0</v>
      </c>
      <c r="EV524">
        <v>0</v>
      </c>
      <c r="EW524">
        <v>0</v>
      </c>
      <c r="EX524">
        <v>0</v>
      </c>
      <c r="EY524">
        <v>0</v>
      </c>
      <c r="EZ524">
        <v>0</v>
      </c>
      <c r="FA524">
        <v>0</v>
      </c>
      <c r="FB524">
        <v>0</v>
      </c>
      <c r="FC524">
        <v>0</v>
      </c>
      <c r="FD524">
        <v>0</v>
      </c>
      <c r="FE524">
        <v>0</v>
      </c>
      <c r="FF524">
        <v>0</v>
      </c>
      <c r="FG524">
        <v>0</v>
      </c>
      <c r="FH524">
        <v>0</v>
      </c>
      <c r="FI524">
        <v>0</v>
      </c>
      <c r="FJ524">
        <v>0</v>
      </c>
      <c r="FK524">
        <v>0</v>
      </c>
      <c r="FL524">
        <v>0</v>
      </c>
      <c r="FM524">
        <v>0</v>
      </c>
      <c r="FN524">
        <v>0</v>
      </c>
      <c r="FO524">
        <v>0</v>
      </c>
      <c r="FP524">
        <v>0</v>
      </c>
      <c r="FQ524">
        <v>0</v>
      </c>
      <c r="FR524">
        <v>0</v>
      </c>
      <c r="FS524">
        <v>0</v>
      </c>
      <c r="FT524">
        <v>0</v>
      </c>
      <c r="FU524">
        <v>0</v>
      </c>
      <c r="FV524">
        <v>0</v>
      </c>
      <c r="FW524">
        <v>0</v>
      </c>
      <c r="FX524">
        <v>0</v>
      </c>
      <c r="FY524">
        <v>0</v>
      </c>
      <c r="FZ524">
        <v>0</v>
      </c>
      <c r="GA524">
        <v>0</v>
      </c>
      <c r="GB524">
        <v>0</v>
      </c>
      <c r="GC524">
        <v>0</v>
      </c>
      <c r="GD524">
        <v>0</v>
      </c>
      <c r="GE524">
        <v>0</v>
      </c>
      <c r="GF524">
        <v>0</v>
      </c>
      <c r="GG524">
        <v>0</v>
      </c>
      <c r="GH524">
        <v>0</v>
      </c>
      <c r="GI524">
        <v>0</v>
      </c>
      <c r="GJ524">
        <v>0</v>
      </c>
      <c r="GK524">
        <v>0</v>
      </c>
      <c r="GL524">
        <v>0</v>
      </c>
      <c r="GM524">
        <v>0</v>
      </c>
      <c r="GN524">
        <v>0</v>
      </c>
      <c r="GO524">
        <v>0</v>
      </c>
      <c r="GP524">
        <v>0</v>
      </c>
      <c r="GQ524">
        <v>0</v>
      </c>
      <c r="GR524">
        <v>0</v>
      </c>
      <c r="GS524">
        <v>0</v>
      </c>
      <c r="GT524">
        <v>0</v>
      </c>
      <c r="GU524">
        <v>0</v>
      </c>
      <c r="GV524">
        <v>0</v>
      </c>
      <c r="GW524">
        <v>0</v>
      </c>
      <c r="GX524">
        <v>0</v>
      </c>
      <c r="GY524">
        <v>0</v>
      </c>
      <c r="GZ524">
        <v>0</v>
      </c>
      <c r="HA524">
        <v>0</v>
      </c>
      <c r="HB524">
        <v>0</v>
      </c>
      <c r="HC524">
        <v>0</v>
      </c>
      <c r="HD524">
        <v>0</v>
      </c>
      <c r="HE524">
        <v>0</v>
      </c>
      <c r="HF524">
        <v>0</v>
      </c>
      <c r="HG524">
        <v>0</v>
      </c>
      <c r="HH524">
        <v>0</v>
      </c>
      <c r="HI524">
        <v>0</v>
      </c>
      <c r="HJ524">
        <v>0</v>
      </c>
      <c r="HK524">
        <v>0</v>
      </c>
      <c r="HL524">
        <v>0</v>
      </c>
      <c r="HM524">
        <v>0</v>
      </c>
      <c r="HN524">
        <v>0</v>
      </c>
      <c r="HO524">
        <v>0</v>
      </c>
      <c r="HP524">
        <v>0</v>
      </c>
      <c r="HQ524">
        <v>0</v>
      </c>
      <c r="HR524">
        <v>0</v>
      </c>
      <c r="HS524">
        <v>0</v>
      </c>
      <c r="HT524">
        <v>0</v>
      </c>
      <c r="HU524">
        <v>0</v>
      </c>
      <c r="HV524">
        <v>0</v>
      </c>
      <c r="HW524">
        <v>0</v>
      </c>
      <c r="HX524">
        <v>0</v>
      </c>
      <c r="HY524">
        <v>0</v>
      </c>
      <c r="HZ524">
        <v>0</v>
      </c>
      <c r="IA524">
        <v>0</v>
      </c>
      <c r="IB524">
        <v>0</v>
      </c>
      <c r="IC524">
        <v>0</v>
      </c>
      <c r="ID524">
        <v>0</v>
      </c>
      <c r="IE524">
        <v>0</v>
      </c>
      <c r="IF524">
        <v>0</v>
      </c>
      <c r="IG524">
        <v>0</v>
      </c>
      <c r="IH524">
        <v>0</v>
      </c>
      <c r="II524">
        <v>0</v>
      </c>
      <c r="IJ524">
        <v>0</v>
      </c>
      <c r="IK524">
        <v>0</v>
      </c>
    </row>
    <row r="525" spans="13:245" hidden="1">
      <c r="M525" s="340" t="s">
        <v>632</v>
      </c>
      <c r="N525" t="s">
        <v>1023</v>
      </c>
      <c r="O525">
        <v>2</v>
      </c>
      <c r="P525">
        <v>37</v>
      </c>
      <c r="Q525" s="183" t="str">
        <f t="shared" si="23"/>
        <v>SDH100237</v>
      </c>
      <c r="R525">
        <v>172</v>
      </c>
      <c r="S525">
        <v>538</v>
      </c>
      <c r="T525">
        <v>915</v>
      </c>
      <c r="U525">
        <v>1304</v>
      </c>
      <c r="V525">
        <v>1705</v>
      </c>
      <c r="W525">
        <v>2120</v>
      </c>
      <c r="X525">
        <v>2549</v>
      </c>
      <c r="Y525">
        <v>2996</v>
      </c>
      <c r="Z525">
        <v>3461</v>
      </c>
      <c r="AA525">
        <v>5262</v>
      </c>
      <c r="AB525">
        <v>5450</v>
      </c>
      <c r="AC525">
        <v>5648</v>
      </c>
      <c r="AD525">
        <v>5860</v>
      </c>
      <c r="AE525">
        <v>6086</v>
      </c>
      <c r="AF525">
        <v>6327</v>
      </c>
      <c r="AG525">
        <v>6583</v>
      </c>
      <c r="AH525">
        <v>6858</v>
      </c>
      <c r="AI525">
        <v>7153</v>
      </c>
      <c r="AJ525">
        <v>7470</v>
      </c>
      <c r="AK525">
        <v>7810</v>
      </c>
      <c r="AL525">
        <v>8177</v>
      </c>
      <c r="AM525">
        <v>8575</v>
      </c>
      <c r="AN525">
        <v>9007</v>
      </c>
      <c r="AO525">
        <v>9483</v>
      </c>
      <c r="AP525">
        <v>0</v>
      </c>
      <c r="AQ525">
        <v>0</v>
      </c>
      <c r="AR525">
        <v>0</v>
      </c>
      <c r="AS525">
        <v>0</v>
      </c>
      <c r="AT525">
        <v>0</v>
      </c>
      <c r="AU525">
        <v>0</v>
      </c>
      <c r="AV525">
        <v>0</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BX525">
        <v>0</v>
      </c>
      <c r="BY525">
        <v>0</v>
      </c>
      <c r="BZ525">
        <v>0</v>
      </c>
      <c r="CA525">
        <v>0</v>
      </c>
      <c r="CB525">
        <v>0</v>
      </c>
      <c r="CC525">
        <v>0</v>
      </c>
      <c r="CD525">
        <v>0</v>
      </c>
      <c r="CE525">
        <v>0</v>
      </c>
      <c r="CF525">
        <v>0</v>
      </c>
      <c r="CG525">
        <v>0</v>
      </c>
      <c r="CH525">
        <v>0</v>
      </c>
      <c r="CI525">
        <v>0</v>
      </c>
      <c r="CJ525">
        <v>0</v>
      </c>
      <c r="CK525">
        <v>0</v>
      </c>
      <c r="CL525">
        <v>0</v>
      </c>
      <c r="CM525">
        <v>0</v>
      </c>
      <c r="CN525">
        <v>0</v>
      </c>
      <c r="CO525">
        <v>0</v>
      </c>
      <c r="CP525">
        <v>0</v>
      </c>
      <c r="CQ525">
        <v>0</v>
      </c>
      <c r="CR525">
        <v>0</v>
      </c>
      <c r="CS525">
        <v>0</v>
      </c>
      <c r="CT525">
        <v>0</v>
      </c>
      <c r="CU525">
        <v>0</v>
      </c>
      <c r="CV525">
        <v>0</v>
      </c>
      <c r="CW525">
        <v>0</v>
      </c>
      <c r="CX525">
        <v>0</v>
      </c>
      <c r="CY525">
        <v>0</v>
      </c>
      <c r="CZ525">
        <v>0</v>
      </c>
      <c r="DA525">
        <v>0</v>
      </c>
      <c r="DB525">
        <v>0</v>
      </c>
      <c r="DC525">
        <v>0</v>
      </c>
      <c r="DD525">
        <v>0</v>
      </c>
      <c r="DE525">
        <v>0</v>
      </c>
      <c r="DF525">
        <v>0</v>
      </c>
      <c r="DG525">
        <v>0</v>
      </c>
      <c r="DH525">
        <v>0</v>
      </c>
      <c r="DI525">
        <v>0</v>
      </c>
      <c r="DJ525">
        <v>0</v>
      </c>
      <c r="DK525">
        <v>0</v>
      </c>
      <c r="DL525">
        <v>0</v>
      </c>
      <c r="DM525">
        <v>0</v>
      </c>
      <c r="DN525">
        <v>0</v>
      </c>
      <c r="DO525">
        <v>0</v>
      </c>
      <c r="DP525">
        <v>0</v>
      </c>
      <c r="DQ525">
        <v>0</v>
      </c>
      <c r="DR525">
        <v>0</v>
      </c>
      <c r="DS525">
        <v>0</v>
      </c>
      <c r="DT525">
        <v>0</v>
      </c>
      <c r="DU525">
        <v>0</v>
      </c>
      <c r="DV525">
        <v>0</v>
      </c>
      <c r="DW525">
        <v>0</v>
      </c>
      <c r="DX525">
        <v>0</v>
      </c>
      <c r="DZ525" s="340" t="s">
        <v>632</v>
      </c>
      <c r="EA525" t="s">
        <v>1023</v>
      </c>
      <c r="EB525">
        <v>2</v>
      </c>
      <c r="EC525">
        <v>37</v>
      </c>
      <c r="ED525" s="183" t="str">
        <f t="shared" si="24"/>
        <v>SDH100237</v>
      </c>
      <c r="EE525">
        <v>277</v>
      </c>
      <c r="EF525">
        <v>961</v>
      </c>
      <c r="EG525">
        <v>1697</v>
      </c>
      <c r="EH525">
        <v>2414</v>
      </c>
      <c r="EI525">
        <v>3127</v>
      </c>
      <c r="EJ525">
        <v>3830</v>
      </c>
      <c r="EK525">
        <v>4535</v>
      </c>
      <c r="EL525">
        <v>5249</v>
      </c>
      <c r="EM525">
        <v>5967</v>
      </c>
      <c r="EN525">
        <v>0</v>
      </c>
      <c r="EO525">
        <v>0</v>
      </c>
      <c r="EP525">
        <v>0</v>
      </c>
      <c r="EQ525">
        <v>0</v>
      </c>
      <c r="ER525">
        <v>0</v>
      </c>
      <c r="ES525">
        <v>0</v>
      </c>
      <c r="ET525">
        <v>0</v>
      </c>
      <c r="EU525">
        <v>0</v>
      </c>
      <c r="EV525">
        <v>0</v>
      </c>
      <c r="EW525">
        <v>0</v>
      </c>
      <c r="EX525">
        <v>0</v>
      </c>
      <c r="EY525">
        <v>0</v>
      </c>
      <c r="EZ525">
        <v>0</v>
      </c>
      <c r="FA525">
        <v>0</v>
      </c>
      <c r="FB525">
        <v>0</v>
      </c>
      <c r="FC525">
        <v>0</v>
      </c>
      <c r="FD525">
        <v>0</v>
      </c>
      <c r="FE525">
        <v>0</v>
      </c>
      <c r="FF525">
        <v>0</v>
      </c>
      <c r="FG525">
        <v>0</v>
      </c>
      <c r="FH525">
        <v>0</v>
      </c>
      <c r="FI525">
        <v>0</v>
      </c>
      <c r="FJ525">
        <v>0</v>
      </c>
      <c r="FK525">
        <v>0</v>
      </c>
      <c r="FL525">
        <v>0</v>
      </c>
      <c r="FM525">
        <v>0</v>
      </c>
      <c r="FN525">
        <v>0</v>
      </c>
      <c r="FO525">
        <v>0</v>
      </c>
      <c r="FP525">
        <v>0</v>
      </c>
      <c r="FQ525">
        <v>0</v>
      </c>
      <c r="FR525">
        <v>0</v>
      </c>
      <c r="FS525">
        <v>0</v>
      </c>
      <c r="FT525">
        <v>0</v>
      </c>
      <c r="FU525">
        <v>0</v>
      </c>
      <c r="FV525">
        <v>0</v>
      </c>
      <c r="FW525">
        <v>0</v>
      </c>
      <c r="FX525">
        <v>0</v>
      </c>
      <c r="FY525">
        <v>0</v>
      </c>
      <c r="FZ525">
        <v>0</v>
      </c>
      <c r="GA525">
        <v>0</v>
      </c>
      <c r="GB525">
        <v>0</v>
      </c>
      <c r="GC525">
        <v>0</v>
      </c>
      <c r="GD525">
        <v>0</v>
      </c>
      <c r="GE525">
        <v>0</v>
      </c>
      <c r="GF525">
        <v>0</v>
      </c>
      <c r="GG525">
        <v>0</v>
      </c>
      <c r="GH525">
        <v>0</v>
      </c>
      <c r="GI525">
        <v>0</v>
      </c>
      <c r="GJ525">
        <v>0</v>
      </c>
      <c r="GK525">
        <v>0</v>
      </c>
      <c r="GL525">
        <v>0</v>
      </c>
      <c r="GM525">
        <v>0</v>
      </c>
      <c r="GN525">
        <v>0</v>
      </c>
      <c r="GO525">
        <v>0</v>
      </c>
      <c r="GP525">
        <v>0</v>
      </c>
      <c r="GQ525">
        <v>0</v>
      </c>
      <c r="GR525">
        <v>0</v>
      </c>
      <c r="GS525">
        <v>0</v>
      </c>
      <c r="GT525">
        <v>0</v>
      </c>
      <c r="GU525">
        <v>0</v>
      </c>
      <c r="GV525">
        <v>0</v>
      </c>
      <c r="GW525">
        <v>0</v>
      </c>
      <c r="GX525">
        <v>0</v>
      </c>
      <c r="GY525">
        <v>0</v>
      </c>
      <c r="GZ525">
        <v>0</v>
      </c>
      <c r="HA525">
        <v>0</v>
      </c>
      <c r="HB525">
        <v>0</v>
      </c>
      <c r="HC525">
        <v>0</v>
      </c>
      <c r="HD525">
        <v>0</v>
      </c>
      <c r="HE525">
        <v>0</v>
      </c>
      <c r="HF525">
        <v>0</v>
      </c>
      <c r="HG525">
        <v>0</v>
      </c>
      <c r="HH525">
        <v>0</v>
      </c>
      <c r="HI525">
        <v>0</v>
      </c>
      <c r="HJ525">
        <v>0</v>
      </c>
      <c r="HK525">
        <v>0</v>
      </c>
      <c r="HL525">
        <v>0</v>
      </c>
      <c r="HM525">
        <v>0</v>
      </c>
      <c r="HN525">
        <v>0</v>
      </c>
      <c r="HO525">
        <v>0</v>
      </c>
      <c r="HP525">
        <v>0</v>
      </c>
      <c r="HQ525">
        <v>0</v>
      </c>
      <c r="HR525">
        <v>0</v>
      </c>
      <c r="HS525">
        <v>0</v>
      </c>
      <c r="HT525">
        <v>0</v>
      </c>
      <c r="HU525">
        <v>0</v>
      </c>
      <c r="HV525">
        <v>0</v>
      </c>
      <c r="HW525">
        <v>0</v>
      </c>
      <c r="HX525">
        <v>0</v>
      </c>
      <c r="HY525">
        <v>0</v>
      </c>
      <c r="HZ525">
        <v>0</v>
      </c>
      <c r="IA525">
        <v>0</v>
      </c>
      <c r="IB525">
        <v>0</v>
      </c>
      <c r="IC525">
        <v>0</v>
      </c>
      <c r="ID525">
        <v>0</v>
      </c>
      <c r="IE525">
        <v>0</v>
      </c>
      <c r="IF525">
        <v>0</v>
      </c>
      <c r="IG525">
        <v>0</v>
      </c>
      <c r="IH525">
        <v>0</v>
      </c>
      <c r="II525">
        <v>0</v>
      </c>
      <c r="IJ525">
        <v>0</v>
      </c>
      <c r="IK525">
        <v>0</v>
      </c>
    </row>
    <row r="526" spans="13:245" hidden="1">
      <c r="M526" s="340" t="s">
        <v>632</v>
      </c>
      <c r="N526" t="s">
        <v>1023</v>
      </c>
      <c r="O526">
        <v>2</v>
      </c>
      <c r="P526">
        <v>38</v>
      </c>
      <c r="Q526" s="183" t="str">
        <f t="shared" si="23"/>
        <v>SDH100238</v>
      </c>
      <c r="R526">
        <v>162</v>
      </c>
      <c r="S526">
        <v>524</v>
      </c>
      <c r="T526">
        <v>896</v>
      </c>
      <c r="U526">
        <v>1279</v>
      </c>
      <c r="V526">
        <v>1676</v>
      </c>
      <c r="W526">
        <v>2086</v>
      </c>
      <c r="X526">
        <v>2511</v>
      </c>
      <c r="Y526">
        <v>2954</v>
      </c>
      <c r="Z526">
        <v>3415</v>
      </c>
      <c r="AA526">
        <v>5197</v>
      </c>
      <c r="AB526">
        <v>5384</v>
      </c>
      <c r="AC526">
        <v>5583</v>
      </c>
      <c r="AD526">
        <v>5796</v>
      </c>
      <c r="AE526">
        <v>6023</v>
      </c>
      <c r="AF526">
        <v>6264</v>
      </c>
      <c r="AG526">
        <v>6522</v>
      </c>
      <c r="AH526">
        <v>6800</v>
      </c>
      <c r="AI526">
        <v>7098</v>
      </c>
      <c r="AJ526">
        <v>7416</v>
      </c>
      <c r="AK526">
        <v>7760</v>
      </c>
      <c r="AL526">
        <v>8133</v>
      </c>
      <c r="AM526">
        <v>8538</v>
      </c>
      <c r="AN526">
        <v>8983</v>
      </c>
      <c r="AO526">
        <v>9469</v>
      </c>
      <c r="AP526">
        <v>0</v>
      </c>
      <c r="AQ526">
        <v>0</v>
      </c>
      <c r="AR526">
        <v>0</v>
      </c>
      <c r="AS526">
        <v>0</v>
      </c>
      <c r="AT526">
        <v>0</v>
      </c>
      <c r="AU526">
        <v>0</v>
      </c>
      <c r="AV526">
        <v>0</v>
      </c>
      <c r="AW526">
        <v>0</v>
      </c>
      <c r="AX526">
        <v>0</v>
      </c>
      <c r="AY526">
        <v>0</v>
      </c>
      <c r="AZ526">
        <v>0</v>
      </c>
      <c r="BA526">
        <v>0</v>
      </c>
      <c r="BB526">
        <v>0</v>
      </c>
      <c r="BC526">
        <v>0</v>
      </c>
      <c r="BD526">
        <v>0</v>
      </c>
      <c r="BE526">
        <v>0</v>
      </c>
      <c r="BF526">
        <v>0</v>
      </c>
      <c r="BG526">
        <v>0</v>
      </c>
      <c r="BH526">
        <v>0</v>
      </c>
      <c r="BI526">
        <v>0</v>
      </c>
      <c r="BJ526">
        <v>0</v>
      </c>
      <c r="BK526">
        <v>0</v>
      </c>
      <c r="BL526">
        <v>0</v>
      </c>
      <c r="BM526">
        <v>0</v>
      </c>
      <c r="BN526">
        <v>0</v>
      </c>
      <c r="BO526">
        <v>0</v>
      </c>
      <c r="BP526">
        <v>0</v>
      </c>
      <c r="BQ526">
        <v>0</v>
      </c>
      <c r="BR526">
        <v>0</v>
      </c>
      <c r="BS526">
        <v>0</v>
      </c>
      <c r="BT526">
        <v>0</v>
      </c>
      <c r="BU526">
        <v>0</v>
      </c>
      <c r="BV526">
        <v>0</v>
      </c>
      <c r="BW526">
        <v>0</v>
      </c>
      <c r="BX526">
        <v>0</v>
      </c>
      <c r="BY526">
        <v>0</v>
      </c>
      <c r="BZ526">
        <v>0</v>
      </c>
      <c r="CA526">
        <v>0</v>
      </c>
      <c r="CB526">
        <v>0</v>
      </c>
      <c r="CC526">
        <v>0</v>
      </c>
      <c r="CD526">
        <v>0</v>
      </c>
      <c r="CE526">
        <v>0</v>
      </c>
      <c r="CF526">
        <v>0</v>
      </c>
      <c r="CG526">
        <v>0</v>
      </c>
      <c r="CH526">
        <v>0</v>
      </c>
      <c r="CI526">
        <v>0</v>
      </c>
      <c r="CJ526">
        <v>0</v>
      </c>
      <c r="CK526">
        <v>0</v>
      </c>
      <c r="CL526">
        <v>0</v>
      </c>
      <c r="CM526">
        <v>0</v>
      </c>
      <c r="CN526">
        <v>0</v>
      </c>
      <c r="CO526">
        <v>0</v>
      </c>
      <c r="CP526">
        <v>0</v>
      </c>
      <c r="CQ526">
        <v>0</v>
      </c>
      <c r="CR526">
        <v>0</v>
      </c>
      <c r="CS526">
        <v>0</v>
      </c>
      <c r="CT526">
        <v>0</v>
      </c>
      <c r="CU526">
        <v>0</v>
      </c>
      <c r="CV526">
        <v>0</v>
      </c>
      <c r="CW526">
        <v>0</v>
      </c>
      <c r="CX526">
        <v>0</v>
      </c>
      <c r="CY526">
        <v>0</v>
      </c>
      <c r="CZ526">
        <v>0</v>
      </c>
      <c r="DA526">
        <v>0</v>
      </c>
      <c r="DB526">
        <v>0</v>
      </c>
      <c r="DC526">
        <v>0</v>
      </c>
      <c r="DD526">
        <v>0</v>
      </c>
      <c r="DE526">
        <v>0</v>
      </c>
      <c r="DF526">
        <v>0</v>
      </c>
      <c r="DG526">
        <v>0</v>
      </c>
      <c r="DH526">
        <v>0</v>
      </c>
      <c r="DI526">
        <v>0</v>
      </c>
      <c r="DJ526">
        <v>0</v>
      </c>
      <c r="DK526">
        <v>0</v>
      </c>
      <c r="DL526">
        <v>0</v>
      </c>
      <c r="DM526">
        <v>0</v>
      </c>
      <c r="DN526">
        <v>0</v>
      </c>
      <c r="DO526">
        <v>0</v>
      </c>
      <c r="DP526">
        <v>0</v>
      </c>
      <c r="DQ526">
        <v>0</v>
      </c>
      <c r="DR526">
        <v>0</v>
      </c>
      <c r="DS526">
        <v>0</v>
      </c>
      <c r="DT526">
        <v>0</v>
      </c>
      <c r="DU526">
        <v>0</v>
      </c>
      <c r="DV526">
        <v>0</v>
      </c>
      <c r="DW526">
        <v>0</v>
      </c>
      <c r="DX526">
        <v>0</v>
      </c>
      <c r="DZ526" s="340" t="s">
        <v>632</v>
      </c>
      <c r="EA526" t="s">
        <v>1023</v>
      </c>
      <c r="EB526">
        <v>2</v>
      </c>
      <c r="EC526">
        <v>38</v>
      </c>
      <c r="ED526" s="183" t="str">
        <f t="shared" si="24"/>
        <v>SDH100238</v>
      </c>
      <c r="EE526">
        <v>260</v>
      </c>
      <c r="EF526">
        <v>930</v>
      </c>
      <c r="EG526">
        <v>1654</v>
      </c>
      <c r="EH526">
        <v>2360</v>
      </c>
      <c r="EI526">
        <v>3063</v>
      </c>
      <c r="EJ526">
        <v>3758</v>
      </c>
      <c r="EK526">
        <v>4455</v>
      </c>
      <c r="EL526">
        <v>5163</v>
      </c>
      <c r="EM526">
        <v>5872</v>
      </c>
      <c r="EN526">
        <v>0</v>
      </c>
      <c r="EO526">
        <v>0</v>
      </c>
      <c r="EP526">
        <v>0</v>
      </c>
      <c r="EQ526">
        <v>0</v>
      </c>
      <c r="ER526">
        <v>0</v>
      </c>
      <c r="ES526">
        <v>0</v>
      </c>
      <c r="ET526">
        <v>0</v>
      </c>
      <c r="EU526">
        <v>0</v>
      </c>
      <c r="EV526">
        <v>0</v>
      </c>
      <c r="EW526">
        <v>0</v>
      </c>
      <c r="EX526">
        <v>0</v>
      </c>
      <c r="EY526">
        <v>0</v>
      </c>
      <c r="EZ526">
        <v>0</v>
      </c>
      <c r="FA526">
        <v>0</v>
      </c>
      <c r="FB526">
        <v>0</v>
      </c>
      <c r="FC526">
        <v>0</v>
      </c>
      <c r="FD526">
        <v>0</v>
      </c>
      <c r="FE526">
        <v>0</v>
      </c>
      <c r="FF526">
        <v>0</v>
      </c>
      <c r="FG526">
        <v>0</v>
      </c>
      <c r="FH526">
        <v>0</v>
      </c>
      <c r="FI526">
        <v>0</v>
      </c>
      <c r="FJ526">
        <v>0</v>
      </c>
      <c r="FK526">
        <v>0</v>
      </c>
      <c r="FL526">
        <v>0</v>
      </c>
      <c r="FM526">
        <v>0</v>
      </c>
      <c r="FN526">
        <v>0</v>
      </c>
      <c r="FO526">
        <v>0</v>
      </c>
      <c r="FP526">
        <v>0</v>
      </c>
      <c r="FQ526">
        <v>0</v>
      </c>
      <c r="FR526">
        <v>0</v>
      </c>
      <c r="FS526">
        <v>0</v>
      </c>
      <c r="FT526">
        <v>0</v>
      </c>
      <c r="FU526">
        <v>0</v>
      </c>
      <c r="FV526">
        <v>0</v>
      </c>
      <c r="FW526">
        <v>0</v>
      </c>
      <c r="FX526">
        <v>0</v>
      </c>
      <c r="FY526">
        <v>0</v>
      </c>
      <c r="FZ526">
        <v>0</v>
      </c>
      <c r="GA526">
        <v>0</v>
      </c>
      <c r="GB526">
        <v>0</v>
      </c>
      <c r="GC526">
        <v>0</v>
      </c>
      <c r="GD526">
        <v>0</v>
      </c>
      <c r="GE526">
        <v>0</v>
      </c>
      <c r="GF526">
        <v>0</v>
      </c>
      <c r="GG526">
        <v>0</v>
      </c>
      <c r="GH526">
        <v>0</v>
      </c>
      <c r="GI526">
        <v>0</v>
      </c>
      <c r="GJ526">
        <v>0</v>
      </c>
      <c r="GK526">
        <v>0</v>
      </c>
      <c r="GL526">
        <v>0</v>
      </c>
      <c r="GM526">
        <v>0</v>
      </c>
      <c r="GN526">
        <v>0</v>
      </c>
      <c r="GO526">
        <v>0</v>
      </c>
      <c r="GP526">
        <v>0</v>
      </c>
      <c r="GQ526">
        <v>0</v>
      </c>
      <c r="GR526">
        <v>0</v>
      </c>
      <c r="GS526">
        <v>0</v>
      </c>
      <c r="GT526">
        <v>0</v>
      </c>
      <c r="GU526">
        <v>0</v>
      </c>
      <c r="GV526">
        <v>0</v>
      </c>
      <c r="GW526">
        <v>0</v>
      </c>
      <c r="GX526">
        <v>0</v>
      </c>
      <c r="GY526">
        <v>0</v>
      </c>
      <c r="GZ526">
        <v>0</v>
      </c>
      <c r="HA526">
        <v>0</v>
      </c>
      <c r="HB526">
        <v>0</v>
      </c>
      <c r="HC526">
        <v>0</v>
      </c>
      <c r="HD526">
        <v>0</v>
      </c>
      <c r="HE526">
        <v>0</v>
      </c>
      <c r="HF526">
        <v>0</v>
      </c>
      <c r="HG526">
        <v>0</v>
      </c>
      <c r="HH526">
        <v>0</v>
      </c>
      <c r="HI526">
        <v>0</v>
      </c>
      <c r="HJ526">
        <v>0</v>
      </c>
      <c r="HK526">
        <v>0</v>
      </c>
      <c r="HL526">
        <v>0</v>
      </c>
      <c r="HM526">
        <v>0</v>
      </c>
      <c r="HN526">
        <v>0</v>
      </c>
      <c r="HO526">
        <v>0</v>
      </c>
      <c r="HP526">
        <v>0</v>
      </c>
      <c r="HQ526">
        <v>0</v>
      </c>
      <c r="HR526">
        <v>0</v>
      </c>
      <c r="HS526">
        <v>0</v>
      </c>
      <c r="HT526">
        <v>0</v>
      </c>
      <c r="HU526">
        <v>0</v>
      </c>
      <c r="HV526">
        <v>0</v>
      </c>
      <c r="HW526">
        <v>0</v>
      </c>
      <c r="HX526">
        <v>0</v>
      </c>
      <c r="HY526">
        <v>0</v>
      </c>
      <c r="HZ526">
        <v>0</v>
      </c>
      <c r="IA526">
        <v>0</v>
      </c>
      <c r="IB526">
        <v>0</v>
      </c>
      <c r="IC526">
        <v>0</v>
      </c>
      <c r="ID526">
        <v>0</v>
      </c>
      <c r="IE526">
        <v>0</v>
      </c>
      <c r="IF526">
        <v>0</v>
      </c>
      <c r="IG526">
        <v>0</v>
      </c>
      <c r="IH526">
        <v>0</v>
      </c>
      <c r="II526">
        <v>0</v>
      </c>
      <c r="IJ526">
        <v>0</v>
      </c>
      <c r="IK526">
        <v>0</v>
      </c>
    </row>
    <row r="527" spans="13:245" hidden="1">
      <c r="M527" s="340" t="s">
        <v>632</v>
      </c>
      <c r="N527" t="s">
        <v>1023</v>
      </c>
      <c r="O527">
        <v>2</v>
      </c>
      <c r="P527">
        <v>39</v>
      </c>
      <c r="Q527" s="183" t="str">
        <f t="shared" si="23"/>
        <v>SDH100239</v>
      </c>
      <c r="R527">
        <v>153</v>
      </c>
      <c r="S527">
        <v>509</v>
      </c>
      <c r="T527">
        <v>876</v>
      </c>
      <c r="U527">
        <v>1254</v>
      </c>
      <c r="V527">
        <v>1646</v>
      </c>
      <c r="W527">
        <v>2051</v>
      </c>
      <c r="X527">
        <v>2472</v>
      </c>
      <c r="Y527">
        <v>2910</v>
      </c>
      <c r="Z527">
        <v>3368</v>
      </c>
      <c r="AA527">
        <v>5126</v>
      </c>
      <c r="AB527">
        <v>5314</v>
      </c>
      <c r="AC527">
        <v>5514</v>
      </c>
      <c r="AD527">
        <v>5727</v>
      </c>
      <c r="AE527">
        <v>5955</v>
      </c>
      <c r="AF527">
        <v>6197</v>
      </c>
      <c r="AG527">
        <v>6457</v>
      </c>
      <c r="AH527">
        <v>6737</v>
      </c>
      <c r="AI527">
        <v>7035</v>
      </c>
      <c r="AJ527">
        <v>7358</v>
      </c>
      <c r="AK527">
        <v>7706</v>
      </c>
      <c r="AL527">
        <v>8085</v>
      </c>
      <c r="AM527">
        <v>8501</v>
      </c>
      <c r="AN527">
        <v>8954</v>
      </c>
      <c r="AO527">
        <v>9452</v>
      </c>
      <c r="AP527">
        <v>0</v>
      </c>
      <c r="AQ527">
        <v>0</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0</v>
      </c>
      <c r="BZ527">
        <v>0</v>
      </c>
      <c r="CA527">
        <v>0</v>
      </c>
      <c r="CB527">
        <v>0</v>
      </c>
      <c r="CC527">
        <v>0</v>
      </c>
      <c r="CD527">
        <v>0</v>
      </c>
      <c r="CE527">
        <v>0</v>
      </c>
      <c r="CF527">
        <v>0</v>
      </c>
      <c r="CG527">
        <v>0</v>
      </c>
      <c r="CH527">
        <v>0</v>
      </c>
      <c r="CI527">
        <v>0</v>
      </c>
      <c r="CJ527">
        <v>0</v>
      </c>
      <c r="CK527">
        <v>0</v>
      </c>
      <c r="CL527">
        <v>0</v>
      </c>
      <c r="CM527">
        <v>0</v>
      </c>
      <c r="CN527">
        <v>0</v>
      </c>
      <c r="CO527">
        <v>0</v>
      </c>
      <c r="CP527">
        <v>0</v>
      </c>
      <c r="CQ527">
        <v>0</v>
      </c>
      <c r="CR527">
        <v>0</v>
      </c>
      <c r="CS527">
        <v>0</v>
      </c>
      <c r="CT527">
        <v>0</v>
      </c>
      <c r="CU527">
        <v>0</v>
      </c>
      <c r="CV527">
        <v>0</v>
      </c>
      <c r="CW527">
        <v>0</v>
      </c>
      <c r="CX527">
        <v>0</v>
      </c>
      <c r="CY527">
        <v>0</v>
      </c>
      <c r="CZ527">
        <v>0</v>
      </c>
      <c r="DA527">
        <v>0</v>
      </c>
      <c r="DB527">
        <v>0</v>
      </c>
      <c r="DC527">
        <v>0</v>
      </c>
      <c r="DD527">
        <v>0</v>
      </c>
      <c r="DE527">
        <v>0</v>
      </c>
      <c r="DF527">
        <v>0</v>
      </c>
      <c r="DG527">
        <v>0</v>
      </c>
      <c r="DH527">
        <v>0</v>
      </c>
      <c r="DI527">
        <v>0</v>
      </c>
      <c r="DJ527">
        <v>0</v>
      </c>
      <c r="DK527">
        <v>0</v>
      </c>
      <c r="DL527">
        <v>0</v>
      </c>
      <c r="DM527">
        <v>0</v>
      </c>
      <c r="DN527">
        <v>0</v>
      </c>
      <c r="DO527">
        <v>0</v>
      </c>
      <c r="DP527">
        <v>0</v>
      </c>
      <c r="DQ527">
        <v>0</v>
      </c>
      <c r="DR527">
        <v>0</v>
      </c>
      <c r="DS527">
        <v>0</v>
      </c>
      <c r="DT527">
        <v>0</v>
      </c>
      <c r="DU527">
        <v>0</v>
      </c>
      <c r="DV527">
        <v>0</v>
      </c>
      <c r="DW527">
        <v>0</v>
      </c>
      <c r="DX527">
        <v>0</v>
      </c>
      <c r="DZ527" s="340" t="s">
        <v>632</v>
      </c>
      <c r="EA527" t="s">
        <v>1023</v>
      </c>
      <c r="EB527">
        <v>2</v>
      </c>
      <c r="EC527">
        <v>39</v>
      </c>
      <c r="ED527" s="183" t="str">
        <f t="shared" si="24"/>
        <v>SDH100239</v>
      </c>
      <c r="EE527">
        <v>245</v>
      </c>
      <c r="EF527">
        <v>898</v>
      </c>
      <c r="EG527">
        <v>1611</v>
      </c>
      <c r="EH527">
        <v>2305</v>
      </c>
      <c r="EI527">
        <v>2998</v>
      </c>
      <c r="EJ527">
        <v>3683</v>
      </c>
      <c r="EK527">
        <v>4373</v>
      </c>
      <c r="EL527">
        <v>5072</v>
      </c>
      <c r="EM527">
        <v>5779</v>
      </c>
      <c r="EN527">
        <v>0</v>
      </c>
      <c r="EO527">
        <v>0</v>
      </c>
      <c r="EP527">
        <v>0</v>
      </c>
      <c r="EQ527">
        <v>0</v>
      </c>
      <c r="ER527">
        <v>0</v>
      </c>
      <c r="ES527">
        <v>0</v>
      </c>
      <c r="ET527">
        <v>0</v>
      </c>
      <c r="EU527">
        <v>0</v>
      </c>
      <c r="EV527">
        <v>0</v>
      </c>
      <c r="EW527">
        <v>0</v>
      </c>
      <c r="EX527">
        <v>0</v>
      </c>
      <c r="EY527">
        <v>0</v>
      </c>
      <c r="EZ527">
        <v>0</v>
      </c>
      <c r="FA527">
        <v>0</v>
      </c>
      <c r="FB527">
        <v>0</v>
      </c>
      <c r="FC527">
        <v>0</v>
      </c>
      <c r="FD527">
        <v>0</v>
      </c>
      <c r="FE527">
        <v>0</v>
      </c>
      <c r="FF527">
        <v>0</v>
      </c>
      <c r="FG527">
        <v>0</v>
      </c>
      <c r="FH527">
        <v>0</v>
      </c>
      <c r="FI527">
        <v>0</v>
      </c>
      <c r="FJ527">
        <v>0</v>
      </c>
      <c r="FK527">
        <v>0</v>
      </c>
      <c r="FL527">
        <v>0</v>
      </c>
      <c r="FM527">
        <v>0</v>
      </c>
      <c r="FN527">
        <v>0</v>
      </c>
      <c r="FO527">
        <v>0</v>
      </c>
      <c r="FP527">
        <v>0</v>
      </c>
      <c r="FQ527">
        <v>0</v>
      </c>
      <c r="FR527">
        <v>0</v>
      </c>
      <c r="FS527">
        <v>0</v>
      </c>
      <c r="FT527">
        <v>0</v>
      </c>
      <c r="FU527">
        <v>0</v>
      </c>
      <c r="FV527">
        <v>0</v>
      </c>
      <c r="FW527">
        <v>0</v>
      </c>
      <c r="FX527">
        <v>0</v>
      </c>
      <c r="FY527">
        <v>0</v>
      </c>
      <c r="FZ527">
        <v>0</v>
      </c>
      <c r="GA527">
        <v>0</v>
      </c>
      <c r="GB527">
        <v>0</v>
      </c>
      <c r="GC527">
        <v>0</v>
      </c>
      <c r="GD527">
        <v>0</v>
      </c>
      <c r="GE527">
        <v>0</v>
      </c>
      <c r="GF527">
        <v>0</v>
      </c>
      <c r="GG527">
        <v>0</v>
      </c>
      <c r="GH527">
        <v>0</v>
      </c>
      <c r="GI527">
        <v>0</v>
      </c>
      <c r="GJ527">
        <v>0</v>
      </c>
      <c r="GK527">
        <v>0</v>
      </c>
      <c r="GL527">
        <v>0</v>
      </c>
      <c r="GM527">
        <v>0</v>
      </c>
      <c r="GN527">
        <v>0</v>
      </c>
      <c r="GO527">
        <v>0</v>
      </c>
      <c r="GP527">
        <v>0</v>
      </c>
      <c r="GQ527">
        <v>0</v>
      </c>
      <c r="GR527">
        <v>0</v>
      </c>
      <c r="GS527">
        <v>0</v>
      </c>
      <c r="GT527">
        <v>0</v>
      </c>
      <c r="GU527">
        <v>0</v>
      </c>
      <c r="GV527">
        <v>0</v>
      </c>
      <c r="GW527">
        <v>0</v>
      </c>
      <c r="GX527">
        <v>0</v>
      </c>
      <c r="GY527">
        <v>0</v>
      </c>
      <c r="GZ527">
        <v>0</v>
      </c>
      <c r="HA527">
        <v>0</v>
      </c>
      <c r="HB527">
        <v>0</v>
      </c>
      <c r="HC527">
        <v>0</v>
      </c>
      <c r="HD527">
        <v>0</v>
      </c>
      <c r="HE527">
        <v>0</v>
      </c>
      <c r="HF527">
        <v>0</v>
      </c>
      <c r="HG527">
        <v>0</v>
      </c>
      <c r="HH527">
        <v>0</v>
      </c>
      <c r="HI527">
        <v>0</v>
      </c>
      <c r="HJ527">
        <v>0</v>
      </c>
      <c r="HK527">
        <v>0</v>
      </c>
      <c r="HL527">
        <v>0</v>
      </c>
      <c r="HM527">
        <v>0</v>
      </c>
      <c r="HN527">
        <v>0</v>
      </c>
      <c r="HO527">
        <v>0</v>
      </c>
      <c r="HP527">
        <v>0</v>
      </c>
      <c r="HQ527">
        <v>0</v>
      </c>
      <c r="HR527">
        <v>0</v>
      </c>
      <c r="HS527">
        <v>0</v>
      </c>
      <c r="HT527">
        <v>0</v>
      </c>
      <c r="HU527">
        <v>0</v>
      </c>
      <c r="HV527">
        <v>0</v>
      </c>
      <c r="HW527">
        <v>0</v>
      </c>
      <c r="HX527">
        <v>0</v>
      </c>
      <c r="HY527">
        <v>0</v>
      </c>
      <c r="HZ527">
        <v>0</v>
      </c>
      <c r="IA527">
        <v>0</v>
      </c>
      <c r="IB527">
        <v>0</v>
      </c>
      <c r="IC527">
        <v>0</v>
      </c>
      <c r="ID527">
        <v>0</v>
      </c>
      <c r="IE527">
        <v>0</v>
      </c>
      <c r="IF527">
        <v>0</v>
      </c>
      <c r="IG527">
        <v>0</v>
      </c>
      <c r="IH527">
        <v>0</v>
      </c>
      <c r="II527">
        <v>0</v>
      </c>
      <c r="IJ527">
        <v>0</v>
      </c>
      <c r="IK527">
        <v>0</v>
      </c>
    </row>
    <row r="528" spans="13:245" hidden="1">
      <c r="M528" s="340"/>
      <c r="N528" t="s">
        <v>1023</v>
      </c>
      <c r="O528">
        <v>2</v>
      </c>
      <c r="P528">
        <v>40</v>
      </c>
      <c r="Q528" s="183" t="str">
        <f t="shared" si="23"/>
        <v>SDH100240</v>
      </c>
      <c r="R528">
        <v>143</v>
      </c>
      <c r="S528">
        <v>494</v>
      </c>
      <c r="T528">
        <v>855</v>
      </c>
      <c r="U528">
        <v>1228</v>
      </c>
      <c r="V528">
        <v>1613</v>
      </c>
      <c r="W528">
        <v>2014</v>
      </c>
      <c r="X528">
        <v>2430</v>
      </c>
      <c r="Y528">
        <v>2864</v>
      </c>
      <c r="Z528">
        <v>3316</v>
      </c>
      <c r="AA528">
        <v>5049</v>
      </c>
      <c r="AB528">
        <v>5238</v>
      </c>
      <c r="AC528">
        <v>5438</v>
      </c>
      <c r="AD528">
        <v>5651</v>
      </c>
      <c r="AE528">
        <v>5879</v>
      </c>
      <c r="AF528">
        <v>6122</v>
      </c>
      <c r="AG528">
        <v>6385</v>
      </c>
      <c r="AH528">
        <v>6664</v>
      </c>
      <c r="AI528">
        <v>6965</v>
      </c>
      <c r="AJ528">
        <v>7291</v>
      </c>
      <c r="AK528">
        <v>7644</v>
      </c>
      <c r="AL528">
        <v>8032</v>
      </c>
      <c r="AM528">
        <v>8455</v>
      </c>
      <c r="AN528">
        <v>8919</v>
      </c>
      <c r="AO528">
        <v>9431</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BX528">
        <v>0</v>
      </c>
      <c r="BY528">
        <v>0</v>
      </c>
      <c r="BZ528">
        <v>0</v>
      </c>
      <c r="CA528">
        <v>0</v>
      </c>
      <c r="CB528">
        <v>0</v>
      </c>
      <c r="CC528">
        <v>0</v>
      </c>
      <c r="CD528">
        <v>0</v>
      </c>
      <c r="CE528">
        <v>0</v>
      </c>
      <c r="CF528">
        <v>0</v>
      </c>
      <c r="CG528">
        <v>0</v>
      </c>
      <c r="CH528">
        <v>0</v>
      </c>
      <c r="CI528">
        <v>0</v>
      </c>
      <c r="CJ528">
        <v>0</v>
      </c>
      <c r="CK528">
        <v>0</v>
      </c>
      <c r="CL528">
        <v>0</v>
      </c>
      <c r="CM528">
        <v>0</v>
      </c>
      <c r="CN528">
        <v>0</v>
      </c>
      <c r="CO528">
        <v>0</v>
      </c>
      <c r="CP528">
        <v>0</v>
      </c>
      <c r="CQ528">
        <v>0</v>
      </c>
      <c r="CR528">
        <v>0</v>
      </c>
      <c r="CS528">
        <v>0</v>
      </c>
      <c r="CT528">
        <v>0</v>
      </c>
      <c r="CU528">
        <v>0</v>
      </c>
      <c r="CV528">
        <v>0</v>
      </c>
      <c r="CW528">
        <v>0</v>
      </c>
      <c r="CX528">
        <v>0</v>
      </c>
      <c r="CY528">
        <v>0</v>
      </c>
      <c r="CZ528">
        <v>0</v>
      </c>
      <c r="DA528">
        <v>0</v>
      </c>
      <c r="DB528">
        <v>0</v>
      </c>
      <c r="DC528">
        <v>0</v>
      </c>
      <c r="DD528">
        <v>0</v>
      </c>
      <c r="DE528">
        <v>0</v>
      </c>
      <c r="DF528">
        <v>0</v>
      </c>
      <c r="DG528">
        <v>0</v>
      </c>
      <c r="DH528">
        <v>0</v>
      </c>
      <c r="DI528">
        <v>0</v>
      </c>
      <c r="DJ528">
        <v>0</v>
      </c>
      <c r="DK528">
        <v>0</v>
      </c>
      <c r="DL528">
        <v>0</v>
      </c>
      <c r="DM528">
        <v>0</v>
      </c>
      <c r="DN528">
        <v>0</v>
      </c>
      <c r="DO528">
        <v>0</v>
      </c>
      <c r="DP528">
        <v>0</v>
      </c>
      <c r="DQ528">
        <v>0</v>
      </c>
      <c r="DR528">
        <v>0</v>
      </c>
      <c r="DS528">
        <v>0</v>
      </c>
      <c r="DT528">
        <v>0</v>
      </c>
      <c r="DU528">
        <v>0</v>
      </c>
      <c r="DV528">
        <v>0</v>
      </c>
      <c r="DW528">
        <v>0</v>
      </c>
      <c r="DX528">
        <v>0</v>
      </c>
      <c r="DZ528" s="340"/>
      <c r="EA528" t="s">
        <v>1023</v>
      </c>
      <c r="EB528">
        <v>2</v>
      </c>
      <c r="EC528">
        <v>40</v>
      </c>
      <c r="ED528" s="183" t="str">
        <f t="shared" si="24"/>
        <v>SDH100240</v>
      </c>
      <c r="EE528">
        <v>229</v>
      </c>
      <c r="EF528">
        <v>863</v>
      </c>
      <c r="EG528">
        <v>1565</v>
      </c>
      <c r="EH528">
        <v>2248</v>
      </c>
      <c r="EI528">
        <v>2930</v>
      </c>
      <c r="EJ528">
        <v>3606</v>
      </c>
      <c r="EK528">
        <v>4287</v>
      </c>
      <c r="EL528">
        <v>4981</v>
      </c>
      <c r="EM528">
        <v>5677</v>
      </c>
      <c r="EN528">
        <v>0</v>
      </c>
      <c r="EO528">
        <v>0</v>
      </c>
      <c r="EP528">
        <v>0</v>
      </c>
      <c r="EQ528">
        <v>0</v>
      </c>
      <c r="ER528">
        <v>0</v>
      </c>
      <c r="ES528">
        <v>0</v>
      </c>
      <c r="ET528">
        <v>0</v>
      </c>
      <c r="EU528">
        <v>0</v>
      </c>
      <c r="EV528">
        <v>0</v>
      </c>
      <c r="EW528">
        <v>0</v>
      </c>
      <c r="EX528">
        <v>0</v>
      </c>
      <c r="EY528">
        <v>0</v>
      </c>
      <c r="EZ528">
        <v>0</v>
      </c>
      <c r="FA528">
        <v>0</v>
      </c>
      <c r="FB528">
        <v>0</v>
      </c>
      <c r="FC528">
        <v>0</v>
      </c>
      <c r="FD528">
        <v>0</v>
      </c>
      <c r="FE528">
        <v>0</v>
      </c>
      <c r="FF528">
        <v>0</v>
      </c>
      <c r="FG528">
        <v>0</v>
      </c>
      <c r="FH528">
        <v>0</v>
      </c>
      <c r="FI528">
        <v>0</v>
      </c>
      <c r="FJ528">
        <v>0</v>
      </c>
      <c r="FK528">
        <v>0</v>
      </c>
      <c r="FL528">
        <v>0</v>
      </c>
      <c r="FM528">
        <v>0</v>
      </c>
      <c r="FN528">
        <v>0</v>
      </c>
      <c r="FO528">
        <v>0</v>
      </c>
      <c r="FP528">
        <v>0</v>
      </c>
      <c r="FQ528">
        <v>0</v>
      </c>
      <c r="FR528">
        <v>0</v>
      </c>
      <c r="FS528">
        <v>0</v>
      </c>
      <c r="FT528">
        <v>0</v>
      </c>
      <c r="FU528">
        <v>0</v>
      </c>
      <c r="FV528">
        <v>0</v>
      </c>
      <c r="FW528">
        <v>0</v>
      </c>
      <c r="FX528">
        <v>0</v>
      </c>
      <c r="FY528">
        <v>0</v>
      </c>
      <c r="FZ528">
        <v>0</v>
      </c>
      <c r="GA528">
        <v>0</v>
      </c>
      <c r="GB528">
        <v>0</v>
      </c>
      <c r="GC528">
        <v>0</v>
      </c>
      <c r="GD528">
        <v>0</v>
      </c>
      <c r="GE528">
        <v>0</v>
      </c>
      <c r="GF528">
        <v>0</v>
      </c>
      <c r="GG528">
        <v>0</v>
      </c>
      <c r="GH528">
        <v>0</v>
      </c>
      <c r="GI528">
        <v>0</v>
      </c>
      <c r="GJ528">
        <v>0</v>
      </c>
      <c r="GK528">
        <v>0</v>
      </c>
      <c r="GL528">
        <v>0</v>
      </c>
      <c r="GM528">
        <v>0</v>
      </c>
      <c r="GN528">
        <v>0</v>
      </c>
      <c r="GO528">
        <v>0</v>
      </c>
      <c r="GP528">
        <v>0</v>
      </c>
      <c r="GQ528">
        <v>0</v>
      </c>
      <c r="GR528">
        <v>0</v>
      </c>
      <c r="GS528">
        <v>0</v>
      </c>
      <c r="GT528">
        <v>0</v>
      </c>
      <c r="GU528">
        <v>0</v>
      </c>
      <c r="GV528">
        <v>0</v>
      </c>
      <c r="GW528">
        <v>0</v>
      </c>
      <c r="GX528">
        <v>0</v>
      </c>
      <c r="GY528">
        <v>0</v>
      </c>
      <c r="GZ528">
        <v>0</v>
      </c>
      <c r="HA528">
        <v>0</v>
      </c>
      <c r="HB528">
        <v>0</v>
      </c>
      <c r="HC528">
        <v>0</v>
      </c>
      <c r="HD528">
        <v>0</v>
      </c>
      <c r="HE528">
        <v>0</v>
      </c>
      <c r="HF528">
        <v>0</v>
      </c>
      <c r="HG528">
        <v>0</v>
      </c>
      <c r="HH528">
        <v>0</v>
      </c>
      <c r="HI528">
        <v>0</v>
      </c>
      <c r="HJ528">
        <v>0</v>
      </c>
      <c r="HK528">
        <v>0</v>
      </c>
      <c r="HL528">
        <v>0</v>
      </c>
      <c r="HM528">
        <v>0</v>
      </c>
      <c r="HN528">
        <v>0</v>
      </c>
      <c r="HO528">
        <v>0</v>
      </c>
      <c r="HP528">
        <v>0</v>
      </c>
      <c r="HQ528">
        <v>0</v>
      </c>
      <c r="HR528">
        <v>0</v>
      </c>
      <c r="HS528">
        <v>0</v>
      </c>
      <c r="HT528">
        <v>0</v>
      </c>
      <c r="HU528">
        <v>0</v>
      </c>
      <c r="HV528">
        <v>0</v>
      </c>
      <c r="HW528">
        <v>0</v>
      </c>
      <c r="HX528">
        <v>0</v>
      </c>
      <c r="HY528">
        <v>0</v>
      </c>
      <c r="HZ528">
        <v>0</v>
      </c>
      <c r="IA528">
        <v>0</v>
      </c>
      <c r="IB528">
        <v>0</v>
      </c>
      <c r="IC528">
        <v>0</v>
      </c>
      <c r="ID528">
        <v>0</v>
      </c>
      <c r="IE528">
        <v>0</v>
      </c>
      <c r="IF528">
        <v>0</v>
      </c>
      <c r="IG528">
        <v>0</v>
      </c>
      <c r="IH528">
        <v>0</v>
      </c>
      <c r="II528">
        <v>0</v>
      </c>
      <c r="IJ528">
        <v>0</v>
      </c>
      <c r="IK528">
        <v>0</v>
      </c>
    </row>
    <row r="529" spans="13:245" hidden="1">
      <c r="M529" s="340"/>
      <c r="N529" t="s">
        <v>1023</v>
      </c>
      <c r="O529">
        <v>2</v>
      </c>
      <c r="P529">
        <v>41</v>
      </c>
      <c r="Q529" s="183" t="str">
        <f t="shared" si="23"/>
        <v>SDH100241</v>
      </c>
      <c r="R529">
        <v>134</v>
      </c>
      <c r="S529">
        <v>477</v>
      </c>
      <c r="T529">
        <v>832</v>
      </c>
      <c r="U529">
        <v>1199</v>
      </c>
      <c r="V529">
        <v>1579</v>
      </c>
      <c r="W529">
        <v>1973</v>
      </c>
      <c r="X529">
        <v>2384</v>
      </c>
      <c r="Y529">
        <v>2811</v>
      </c>
      <c r="Z529">
        <v>3257</v>
      </c>
      <c r="AA529">
        <v>4963</v>
      </c>
      <c r="AB529">
        <v>5151</v>
      </c>
      <c r="AC529">
        <v>5350</v>
      </c>
      <c r="AD529">
        <v>5563</v>
      </c>
      <c r="AE529">
        <v>5791</v>
      </c>
      <c r="AF529">
        <v>6036</v>
      </c>
      <c r="AG529">
        <v>6297</v>
      </c>
      <c r="AH529">
        <v>6578</v>
      </c>
      <c r="AI529">
        <v>6881</v>
      </c>
      <c r="AJ529">
        <v>7210</v>
      </c>
      <c r="AK529">
        <v>7571</v>
      </c>
      <c r="AL529">
        <v>7964</v>
      </c>
      <c r="AM529">
        <v>8395</v>
      </c>
      <c r="AN529">
        <v>8870</v>
      </c>
      <c r="AO529">
        <v>9401</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0</v>
      </c>
      <c r="CE529">
        <v>0</v>
      </c>
      <c r="CF529">
        <v>0</v>
      </c>
      <c r="CG529">
        <v>0</v>
      </c>
      <c r="CH529">
        <v>0</v>
      </c>
      <c r="CI529">
        <v>0</v>
      </c>
      <c r="CJ529">
        <v>0</v>
      </c>
      <c r="CK529">
        <v>0</v>
      </c>
      <c r="CL529">
        <v>0</v>
      </c>
      <c r="CM529">
        <v>0</v>
      </c>
      <c r="CN529">
        <v>0</v>
      </c>
      <c r="CO529">
        <v>0</v>
      </c>
      <c r="CP529">
        <v>0</v>
      </c>
      <c r="CQ529">
        <v>0</v>
      </c>
      <c r="CR529">
        <v>0</v>
      </c>
      <c r="CS529">
        <v>0</v>
      </c>
      <c r="CT529">
        <v>0</v>
      </c>
      <c r="CU529">
        <v>0</v>
      </c>
      <c r="CV529">
        <v>0</v>
      </c>
      <c r="CW529">
        <v>0</v>
      </c>
      <c r="CX529">
        <v>0</v>
      </c>
      <c r="CY529">
        <v>0</v>
      </c>
      <c r="CZ529">
        <v>0</v>
      </c>
      <c r="DA529">
        <v>0</v>
      </c>
      <c r="DB529">
        <v>0</v>
      </c>
      <c r="DC529">
        <v>0</v>
      </c>
      <c r="DD529">
        <v>0</v>
      </c>
      <c r="DE529">
        <v>0</v>
      </c>
      <c r="DF529">
        <v>0</v>
      </c>
      <c r="DG529">
        <v>0</v>
      </c>
      <c r="DH529">
        <v>0</v>
      </c>
      <c r="DI529">
        <v>0</v>
      </c>
      <c r="DJ529">
        <v>0</v>
      </c>
      <c r="DK529">
        <v>0</v>
      </c>
      <c r="DL529">
        <v>0</v>
      </c>
      <c r="DM529">
        <v>0</v>
      </c>
      <c r="DN529">
        <v>0</v>
      </c>
      <c r="DO529">
        <v>0</v>
      </c>
      <c r="DP529">
        <v>0</v>
      </c>
      <c r="DQ529">
        <v>0</v>
      </c>
      <c r="DR529">
        <v>0</v>
      </c>
      <c r="DS529">
        <v>0</v>
      </c>
      <c r="DT529">
        <v>0</v>
      </c>
      <c r="DU529">
        <v>0</v>
      </c>
      <c r="DV529">
        <v>0</v>
      </c>
      <c r="DW529">
        <v>0</v>
      </c>
      <c r="DX529">
        <v>0</v>
      </c>
      <c r="DZ529" s="340"/>
      <c r="EA529" t="s">
        <v>1023</v>
      </c>
      <c r="EB529">
        <v>2</v>
      </c>
      <c r="EC529">
        <v>41</v>
      </c>
      <c r="ED529" s="183" t="str">
        <f t="shared" si="24"/>
        <v>SDH100241</v>
      </c>
      <c r="EE529">
        <v>214</v>
      </c>
      <c r="EF529">
        <v>828</v>
      </c>
      <c r="EG529">
        <v>1514</v>
      </c>
      <c r="EH529">
        <v>2186</v>
      </c>
      <c r="EI529">
        <v>2857</v>
      </c>
      <c r="EJ529">
        <v>3522</v>
      </c>
      <c r="EK529">
        <v>4194</v>
      </c>
      <c r="EL529">
        <v>4874</v>
      </c>
      <c r="EM529">
        <v>5559</v>
      </c>
      <c r="EN529">
        <v>0</v>
      </c>
      <c r="EO529">
        <v>0</v>
      </c>
      <c r="EP529">
        <v>0</v>
      </c>
      <c r="EQ529">
        <v>0</v>
      </c>
      <c r="ER529">
        <v>0</v>
      </c>
      <c r="ES529">
        <v>0</v>
      </c>
      <c r="ET529">
        <v>0</v>
      </c>
      <c r="EU529">
        <v>0</v>
      </c>
      <c r="EV529">
        <v>0</v>
      </c>
      <c r="EW529">
        <v>0</v>
      </c>
      <c r="EX529">
        <v>0</v>
      </c>
      <c r="EY529">
        <v>0</v>
      </c>
      <c r="EZ529">
        <v>0</v>
      </c>
      <c r="FA529">
        <v>0</v>
      </c>
      <c r="FB529">
        <v>0</v>
      </c>
      <c r="FC529">
        <v>0</v>
      </c>
      <c r="FD529">
        <v>0</v>
      </c>
      <c r="FE529">
        <v>0</v>
      </c>
      <c r="FF529">
        <v>0</v>
      </c>
      <c r="FG529">
        <v>0</v>
      </c>
      <c r="FH529">
        <v>0</v>
      </c>
      <c r="FI529">
        <v>0</v>
      </c>
      <c r="FJ529">
        <v>0</v>
      </c>
      <c r="FK529">
        <v>0</v>
      </c>
      <c r="FL529">
        <v>0</v>
      </c>
      <c r="FM529">
        <v>0</v>
      </c>
      <c r="FN529">
        <v>0</v>
      </c>
      <c r="FO529">
        <v>0</v>
      </c>
      <c r="FP529">
        <v>0</v>
      </c>
      <c r="FQ529">
        <v>0</v>
      </c>
      <c r="FR529">
        <v>0</v>
      </c>
      <c r="FS529">
        <v>0</v>
      </c>
      <c r="FT529">
        <v>0</v>
      </c>
      <c r="FU529">
        <v>0</v>
      </c>
      <c r="FV529">
        <v>0</v>
      </c>
      <c r="FW529">
        <v>0</v>
      </c>
      <c r="FX529">
        <v>0</v>
      </c>
      <c r="FY529">
        <v>0</v>
      </c>
      <c r="FZ529">
        <v>0</v>
      </c>
      <c r="GA529">
        <v>0</v>
      </c>
      <c r="GB529">
        <v>0</v>
      </c>
      <c r="GC529">
        <v>0</v>
      </c>
      <c r="GD529">
        <v>0</v>
      </c>
      <c r="GE529">
        <v>0</v>
      </c>
      <c r="GF529">
        <v>0</v>
      </c>
      <c r="GG529">
        <v>0</v>
      </c>
      <c r="GH529">
        <v>0</v>
      </c>
      <c r="GI529">
        <v>0</v>
      </c>
      <c r="GJ529">
        <v>0</v>
      </c>
      <c r="GK529">
        <v>0</v>
      </c>
      <c r="GL529">
        <v>0</v>
      </c>
      <c r="GM529">
        <v>0</v>
      </c>
      <c r="GN529">
        <v>0</v>
      </c>
      <c r="GO529">
        <v>0</v>
      </c>
      <c r="GP529">
        <v>0</v>
      </c>
      <c r="GQ529">
        <v>0</v>
      </c>
      <c r="GR529">
        <v>0</v>
      </c>
      <c r="GS529">
        <v>0</v>
      </c>
      <c r="GT529">
        <v>0</v>
      </c>
      <c r="GU529">
        <v>0</v>
      </c>
      <c r="GV529">
        <v>0</v>
      </c>
      <c r="GW529">
        <v>0</v>
      </c>
      <c r="GX529">
        <v>0</v>
      </c>
      <c r="GY529">
        <v>0</v>
      </c>
      <c r="GZ529">
        <v>0</v>
      </c>
      <c r="HA529">
        <v>0</v>
      </c>
      <c r="HB529">
        <v>0</v>
      </c>
      <c r="HC529">
        <v>0</v>
      </c>
      <c r="HD529">
        <v>0</v>
      </c>
      <c r="HE529">
        <v>0</v>
      </c>
      <c r="HF529">
        <v>0</v>
      </c>
      <c r="HG529">
        <v>0</v>
      </c>
      <c r="HH529">
        <v>0</v>
      </c>
      <c r="HI529">
        <v>0</v>
      </c>
      <c r="HJ529">
        <v>0</v>
      </c>
      <c r="HK529">
        <v>0</v>
      </c>
      <c r="HL529">
        <v>0</v>
      </c>
      <c r="HM529">
        <v>0</v>
      </c>
      <c r="HN529">
        <v>0</v>
      </c>
      <c r="HO529">
        <v>0</v>
      </c>
      <c r="HP529">
        <v>0</v>
      </c>
      <c r="HQ529">
        <v>0</v>
      </c>
      <c r="HR529">
        <v>0</v>
      </c>
      <c r="HS529">
        <v>0</v>
      </c>
      <c r="HT529">
        <v>0</v>
      </c>
      <c r="HU529">
        <v>0</v>
      </c>
      <c r="HV529">
        <v>0</v>
      </c>
      <c r="HW529">
        <v>0</v>
      </c>
      <c r="HX529">
        <v>0</v>
      </c>
      <c r="HY529">
        <v>0</v>
      </c>
      <c r="HZ529">
        <v>0</v>
      </c>
      <c r="IA529">
        <v>0</v>
      </c>
      <c r="IB529">
        <v>0</v>
      </c>
      <c r="IC529">
        <v>0</v>
      </c>
      <c r="ID529">
        <v>0</v>
      </c>
      <c r="IE529">
        <v>0</v>
      </c>
      <c r="IF529">
        <v>0</v>
      </c>
      <c r="IG529">
        <v>0</v>
      </c>
      <c r="IH529">
        <v>0</v>
      </c>
      <c r="II529">
        <v>0</v>
      </c>
      <c r="IJ529">
        <v>0</v>
      </c>
      <c r="IK529">
        <v>0</v>
      </c>
    </row>
    <row r="530" spans="13:245" hidden="1">
      <c r="M530" s="340"/>
      <c r="N530" t="s">
        <v>1023</v>
      </c>
      <c r="O530">
        <v>2</v>
      </c>
      <c r="P530">
        <v>42</v>
      </c>
      <c r="Q530" s="183" t="str">
        <f t="shared" si="23"/>
        <v>SDH100242</v>
      </c>
      <c r="R530">
        <v>125</v>
      </c>
      <c r="S530">
        <v>466</v>
      </c>
      <c r="T530">
        <v>819</v>
      </c>
      <c r="U530">
        <v>1184</v>
      </c>
      <c r="V530">
        <v>1562</v>
      </c>
      <c r="W530">
        <v>1955</v>
      </c>
      <c r="X530">
        <v>2364</v>
      </c>
      <c r="Y530">
        <v>2789</v>
      </c>
      <c r="Z530">
        <v>3234</v>
      </c>
      <c r="AA530">
        <v>4932</v>
      </c>
      <c r="AB530">
        <v>5121</v>
      </c>
      <c r="AC530">
        <v>5322</v>
      </c>
      <c r="AD530">
        <v>5538</v>
      </c>
      <c r="AE530">
        <v>5769</v>
      </c>
      <c r="AF530">
        <v>6015</v>
      </c>
      <c r="AG530">
        <v>6280</v>
      </c>
      <c r="AH530">
        <v>6566</v>
      </c>
      <c r="AI530">
        <v>6876</v>
      </c>
      <c r="AJ530">
        <v>7216</v>
      </c>
      <c r="AK530">
        <v>7585</v>
      </c>
      <c r="AL530">
        <v>7989</v>
      </c>
      <c r="AM530">
        <v>8435</v>
      </c>
      <c r="AN530">
        <v>8931</v>
      </c>
      <c r="AO530">
        <v>9496</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BX530">
        <v>0</v>
      </c>
      <c r="BY530">
        <v>0</v>
      </c>
      <c r="BZ530">
        <v>0</v>
      </c>
      <c r="CA530">
        <v>0</v>
      </c>
      <c r="CB530">
        <v>0</v>
      </c>
      <c r="CC530">
        <v>0</v>
      </c>
      <c r="CD530">
        <v>0</v>
      </c>
      <c r="CE530">
        <v>0</v>
      </c>
      <c r="CF530">
        <v>0</v>
      </c>
      <c r="CG530">
        <v>0</v>
      </c>
      <c r="CH530">
        <v>0</v>
      </c>
      <c r="CI530">
        <v>0</v>
      </c>
      <c r="CJ530">
        <v>0</v>
      </c>
      <c r="CK530">
        <v>0</v>
      </c>
      <c r="CL530">
        <v>0</v>
      </c>
      <c r="CM530">
        <v>0</v>
      </c>
      <c r="CN530">
        <v>0</v>
      </c>
      <c r="CO530">
        <v>0</v>
      </c>
      <c r="CP530">
        <v>0</v>
      </c>
      <c r="CQ530">
        <v>0</v>
      </c>
      <c r="CR530">
        <v>0</v>
      </c>
      <c r="CS530">
        <v>0</v>
      </c>
      <c r="CT530">
        <v>0</v>
      </c>
      <c r="CU530">
        <v>0</v>
      </c>
      <c r="CV530">
        <v>0</v>
      </c>
      <c r="CW530">
        <v>0</v>
      </c>
      <c r="CX530">
        <v>0</v>
      </c>
      <c r="CY530">
        <v>0</v>
      </c>
      <c r="CZ530">
        <v>0</v>
      </c>
      <c r="DA530">
        <v>0</v>
      </c>
      <c r="DB530">
        <v>0</v>
      </c>
      <c r="DC530">
        <v>0</v>
      </c>
      <c r="DD530">
        <v>0</v>
      </c>
      <c r="DE530">
        <v>0</v>
      </c>
      <c r="DF530">
        <v>0</v>
      </c>
      <c r="DG530">
        <v>0</v>
      </c>
      <c r="DH530">
        <v>0</v>
      </c>
      <c r="DI530">
        <v>0</v>
      </c>
      <c r="DJ530">
        <v>0</v>
      </c>
      <c r="DK530">
        <v>0</v>
      </c>
      <c r="DL530">
        <v>0</v>
      </c>
      <c r="DM530">
        <v>0</v>
      </c>
      <c r="DN530">
        <v>0</v>
      </c>
      <c r="DO530">
        <v>0</v>
      </c>
      <c r="DP530">
        <v>0</v>
      </c>
      <c r="DQ530">
        <v>0</v>
      </c>
      <c r="DR530">
        <v>0</v>
      </c>
      <c r="DS530">
        <v>0</v>
      </c>
      <c r="DT530">
        <v>0</v>
      </c>
      <c r="DU530">
        <v>0</v>
      </c>
      <c r="DV530">
        <v>0</v>
      </c>
      <c r="DW530">
        <v>0</v>
      </c>
      <c r="DX530">
        <v>0</v>
      </c>
      <c r="DZ530" s="340"/>
      <c r="EA530" t="s">
        <v>1023</v>
      </c>
      <c r="EB530">
        <v>2</v>
      </c>
      <c r="EC530">
        <v>42</v>
      </c>
      <c r="ED530" s="183" t="str">
        <f t="shared" si="24"/>
        <v>SDH100242</v>
      </c>
      <c r="EE530">
        <v>197</v>
      </c>
      <c r="EF530">
        <v>794</v>
      </c>
      <c r="EG530">
        <v>1469</v>
      </c>
      <c r="EH530">
        <v>2127</v>
      </c>
      <c r="EI530">
        <v>2786</v>
      </c>
      <c r="EJ530">
        <v>3440</v>
      </c>
      <c r="EK530">
        <v>4098</v>
      </c>
      <c r="EL530">
        <v>4764</v>
      </c>
      <c r="EM530">
        <v>5438</v>
      </c>
      <c r="EN530">
        <v>0</v>
      </c>
      <c r="EO530">
        <v>0</v>
      </c>
      <c r="EP530">
        <v>0</v>
      </c>
      <c r="EQ530">
        <v>0</v>
      </c>
      <c r="ER530">
        <v>0</v>
      </c>
      <c r="ES530">
        <v>0</v>
      </c>
      <c r="ET530">
        <v>0</v>
      </c>
      <c r="EU530">
        <v>0</v>
      </c>
      <c r="EV530">
        <v>0</v>
      </c>
      <c r="EW530">
        <v>0</v>
      </c>
      <c r="EX530">
        <v>0</v>
      </c>
      <c r="EY530">
        <v>0</v>
      </c>
      <c r="EZ530">
        <v>0</v>
      </c>
      <c r="FA530">
        <v>0</v>
      </c>
      <c r="FB530">
        <v>0</v>
      </c>
      <c r="FC530">
        <v>0</v>
      </c>
      <c r="FD530">
        <v>0</v>
      </c>
      <c r="FE530">
        <v>0</v>
      </c>
      <c r="FF530">
        <v>0</v>
      </c>
      <c r="FG530">
        <v>0</v>
      </c>
      <c r="FH530">
        <v>0</v>
      </c>
      <c r="FI530">
        <v>0</v>
      </c>
      <c r="FJ530">
        <v>0</v>
      </c>
      <c r="FK530">
        <v>0</v>
      </c>
      <c r="FL530">
        <v>0</v>
      </c>
      <c r="FM530">
        <v>0</v>
      </c>
      <c r="FN530">
        <v>0</v>
      </c>
      <c r="FO530">
        <v>0</v>
      </c>
      <c r="FP530">
        <v>0</v>
      </c>
      <c r="FQ530">
        <v>0</v>
      </c>
      <c r="FR530">
        <v>0</v>
      </c>
      <c r="FS530">
        <v>0</v>
      </c>
      <c r="FT530">
        <v>0</v>
      </c>
      <c r="FU530">
        <v>0</v>
      </c>
      <c r="FV530">
        <v>0</v>
      </c>
      <c r="FW530">
        <v>0</v>
      </c>
      <c r="FX530">
        <v>0</v>
      </c>
      <c r="FY530">
        <v>0</v>
      </c>
      <c r="FZ530">
        <v>0</v>
      </c>
      <c r="GA530">
        <v>0</v>
      </c>
      <c r="GB530">
        <v>0</v>
      </c>
      <c r="GC530">
        <v>0</v>
      </c>
      <c r="GD530">
        <v>0</v>
      </c>
      <c r="GE530">
        <v>0</v>
      </c>
      <c r="GF530">
        <v>0</v>
      </c>
      <c r="GG530">
        <v>0</v>
      </c>
      <c r="GH530">
        <v>0</v>
      </c>
      <c r="GI530">
        <v>0</v>
      </c>
      <c r="GJ530">
        <v>0</v>
      </c>
      <c r="GK530">
        <v>0</v>
      </c>
      <c r="GL530">
        <v>0</v>
      </c>
      <c r="GM530">
        <v>0</v>
      </c>
      <c r="GN530">
        <v>0</v>
      </c>
      <c r="GO530">
        <v>0</v>
      </c>
      <c r="GP530">
        <v>0</v>
      </c>
      <c r="GQ530">
        <v>0</v>
      </c>
      <c r="GR530">
        <v>0</v>
      </c>
      <c r="GS530">
        <v>0</v>
      </c>
      <c r="GT530">
        <v>0</v>
      </c>
      <c r="GU530">
        <v>0</v>
      </c>
      <c r="GV530">
        <v>0</v>
      </c>
      <c r="GW530">
        <v>0</v>
      </c>
      <c r="GX530">
        <v>0</v>
      </c>
      <c r="GY530">
        <v>0</v>
      </c>
      <c r="GZ530">
        <v>0</v>
      </c>
      <c r="HA530">
        <v>0</v>
      </c>
      <c r="HB530">
        <v>0</v>
      </c>
      <c r="HC530">
        <v>0</v>
      </c>
      <c r="HD530">
        <v>0</v>
      </c>
      <c r="HE530">
        <v>0</v>
      </c>
      <c r="HF530">
        <v>0</v>
      </c>
      <c r="HG530">
        <v>0</v>
      </c>
      <c r="HH530">
        <v>0</v>
      </c>
      <c r="HI530">
        <v>0</v>
      </c>
      <c r="HJ530">
        <v>0</v>
      </c>
      <c r="HK530">
        <v>0</v>
      </c>
      <c r="HL530">
        <v>0</v>
      </c>
      <c r="HM530">
        <v>0</v>
      </c>
      <c r="HN530">
        <v>0</v>
      </c>
      <c r="HO530">
        <v>0</v>
      </c>
      <c r="HP530">
        <v>0</v>
      </c>
      <c r="HQ530">
        <v>0</v>
      </c>
      <c r="HR530">
        <v>0</v>
      </c>
      <c r="HS530">
        <v>0</v>
      </c>
      <c r="HT530">
        <v>0</v>
      </c>
      <c r="HU530">
        <v>0</v>
      </c>
      <c r="HV530">
        <v>0</v>
      </c>
      <c r="HW530">
        <v>0</v>
      </c>
      <c r="HX530">
        <v>0</v>
      </c>
      <c r="HY530">
        <v>0</v>
      </c>
      <c r="HZ530">
        <v>0</v>
      </c>
      <c r="IA530">
        <v>0</v>
      </c>
      <c r="IB530">
        <v>0</v>
      </c>
      <c r="IC530">
        <v>0</v>
      </c>
      <c r="ID530">
        <v>0</v>
      </c>
      <c r="IE530">
        <v>0</v>
      </c>
      <c r="IF530">
        <v>0</v>
      </c>
      <c r="IG530">
        <v>0</v>
      </c>
      <c r="IH530">
        <v>0</v>
      </c>
      <c r="II530">
        <v>0</v>
      </c>
      <c r="IJ530">
        <v>0</v>
      </c>
      <c r="IK530">
        <v>0</v>
      </c>
    </row>
    <row r="531" spans="13:245" hidden="1">
      <c r="M531" s="340"/>
      <c r="N531" t="s">
        <v>1023</v>
      </c>
      <c r="O531">
        <v>2</v>
      </c>
      <c r="P531">
        <v>43</v>
      </c>
      <c r="Q531" s="183" t="str">
        <f t="shared" si="23"/>
        <v>SDH100243</v>
      </c>
      <c r="R531">
        <v>116</v>
      </c>
      <c r="S531">
        <v>456</v>
      </c>
      <c r="T531">
        <v>808</v>
      </c>
      <c r="U531">
        <v>1172</v>
      </c>
      <c r="V531">
        <v>1550</v>
      </c>
      <c r="W531">
        <v>1942</v>
      </c>
      <c r="X531">
        <v>2350</v>
      </c>
      <c r="Y531">
        <v>2776</v>
      </c>
      <c r="Z531">
        <v>3221</v>
      </c>
      <c r="AA531">
        <v>4913</v>
      </c>
      <c r="AB531">
        <v>5104</v>
      </c>
      <c r="AC531">
        <v>5308</v>
      </c>
      <c r="AD531">
        <v>5527</v>
      </c>
      <c r="AE531">
        <v>5760</v>
      </c>
      <c r="AF531">
        <v>6011</v>
      </c>
      <c r="AG531">
        <v>6281</v>
      </c>
      <c r="AH531">
        <v>6573</v>
      </c>
      <c r="AI531">
        <v>6893</v>
      </c>
      <c r="AJ531">
        <v>7241</v>
      </c>
      <c r="AK531">
        <v>7621</v>
      </c>
      <c r="AL531">
        <v>8040</v>
      </c>
      <c r="AM531">
        <v>8507</v>
      </c>
      <c r="AN531">
        <v>9036</v>
      </c>
      <c r="AO531">
        <v>9628</v>
      </c>
      <c r="AP531">
        <v>0</v>
      </c>
      <c r="AQ531">
        <v>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BX531">
        <v>0</v>
      </c>
      <c r="BY531">
        <v>0</v>
      </c>
      <c r="BZ531">
        <v>0</v>
      </c>
      <c r="CA531">
        <v>0</v>
      </c>
      <c r="CB531">
        <v>0</v>
      </c>
      <c r="CC531">
        <v>0</v>
      </c>
      <c r="CD531">
        <v>0</v>
      </c>
      <c r="CE531">
        <v>0</v>
      </c>
      <c r="CF531">
        <v>0</v>
      </c>
      <c r="CG531">
        <v>0</v>
      </c>
      <c r="CH531">
        <v>0</v>
      </c>
      <c r="CI531">
        <v>0</v>
      </c>
      <c r="CJ531">
        <v>0</v>
      </c>
      <c r="CK531">
        <v>0</v>
      </c>
      <c r="CL531">
        <v>0</v>
      </c>
      <c r="CM531">
        <v>0</v>
      </c>
      <c r="CN531">
        <v>0</v>
      </c>
      <c r="CO531">
        <v>0</v>
      </c>
      <c r="CP531">
        <v>0</v>
      </c>
      <c r="CQ531">
        <v>0</v>
      </c>
      <c r="CR531">
        <v>0</v>
      </c>
      <c r="CS531">
        <v>0</v>
      </c>
      <c r="CT531">
        <v>0</v>
      </c>
      <c r="CU531">
        <v>0</v>
      </c>
      <c r="CV531">
        <v>0</v>
      </c>
      <c r="CW531">
        <v>0</v>
      </c>
      <c r="CX531">
        <v>0</v>
      </c>
      <c r="CY531">
        <v>0</v>
      </c>
      <c r="CZ531">
        <v>0</v>
      </c>
      <c r="DA531">
        <v>0</v>
      </c>
      <c r="DB531">
        <v>0</v>
      </c>
      <c r="DC531">
        <v>0</v>
      </c>
      <c r="DD531">
        <v>0</v>
      </c>
      <c r="DE531">
        <v>0</v>
      </c>
      <c r="DF531">
        <v>0</v>
      </c>
      <c r="DG531">
        <v>0</v>
      </c>
      <c r="DH531">
        <v>0</v>
      </c>
      <c r="DI531">
        <v>0</v>
      </c>
      <c r="DJ531">
        <v>0</v>
      </c>
      <c r="DK531">
        <v>0</v>
      </c>
      <c r="DL531">
        <v>0</v>
      </c>
      <c r="DM531">
        <v>0</v>
      </c>
      <c r="DN531">
        <v>0</v>
      </c>
      <c r="DO531">
        <v>0</v>
      </c>
      <c r="DP531">
        <v>0</v>
      </c>
      <c r="DQ531">
        <v>0</v>
      </c>
      <c r="DR531">
        <v>0</v>
      </c>
      <c r="DS531">
        <v>0</v>
      </c>
      <c r="DT531">
        <v>0</v>
      </c>
      <c r="DU531">
        <v>0</v>
      </c>
      <c r="DV531">
        <v>0</v>
      </c>
      <c r="DW531">
        <v>0</v>
      </c>
      <c r="DX531">
        <v>0</v>
      </c>
      <c r="DZ531" s="340"/>
      <c r="EA531" t="s">
        <v>1023</v>
      </c>
      <c r="EB531">
        <v>2</v>
      </c>
      <c r="EC531">
        <v>43</v>
      </c>
      <c r="ED531" s="183" t="str">
        <f t="shared" si="24"/>
        <v>SDH100243</v>
      </c>
      <c r="EE531">
        <v>180</v>
      </c>
      <c r="EF531">
        <v>762</v>
      </c>
      <c r="EG531">
        <v>1424</v>
      </c>
      <c r="EH531">
        <v>2070</v>
      </c>
      <c r="EI531">
        <v>2717</v>
      </c>
      <c r="EJ531">
        <v>3357</v>
      </c>
      <c r="EK531">
        <v>4002</v>
      </c>
      <c r="EL531">
        <v>4658</v>
      </c>
      <c r="EM531">
        <v>5318</v>
      </c>
      <c r="EN531">
        <v>0</v>
      </c>
      <c r="EO531">
        <v>0</v>
      </c>
      <c r="EP531">
        <v>0</v>
      </c>
      <c r="EQ531">
        <v>0</v>
      </c>
      <c r="ER531">
        <v>0</v>
      </c>
      <c r="ES531">
        <v>0</v>
      </c>
      <c r="ET531">
        <v>0</v>
      </c>
      <c r="EU531">
        <v>0</v>
      </c>
      <c r="EV531">
        <v>0</v>
      </c>
      <c r="EW531">
        <v>0</v>
      </c>
      <c r="EX531">
        <v>0</v>
      </c>
      <c r="EY531">
        <v>0</v>
      </c>
      <c r="EZ531">
        <v>0</v>
      </c>
      <c r="FA531">
        <v>0</v>
      </c>
      <c r="FB531">
        <v>0</v>
      </c>
      <c r="FC531">
        <v>0</v>
      </c>
      <c r="FD531">
        <v>0</v>
      </c>
      <c r="FE531">
        <v>0</v>
      </c>
      <c r="FF531">
        <v>0</v>
      </c>
      <c r="FG531">
        <v>0</v>
      </c>
      <c r="FH531">
        <v>0</v>
      </c>
      <c r="FI531">
        <v>0</v>
      </c>
      <c r="FJ531">
        <v>0</v>
      </c>
      <c r="FK531">
        <v>0</v>
      </c>
      <c r="FL531">
        <v>0</v>
      </c>
      <c r="FM531">
        <v>0</v>
      </c>
      <c r="FN531">
        <v>0</v>
      </c>
      <c r="FO531">
        <v>0</v>
      </c>
      <c r="FP531">
        <v>0</v>
      </c>
      <c r="FQ531">
        <v>0</v>
      </c>
      <c r="FR531">
        <v>0</v>
      </c>
      <c r="FS531">
        <v>0</v>
      </c>
      <c r="FT531">
        <v>0</v>
      </c>
      <c r="FU531">
        <v>0</v>
      </c>
      <c r="FV531">
        <v>0</v>
      </c>
      <c r="FW531">
        <v>0</v>
      </c>
      <c r="FX531">
        <v>0</v>
      </c>
      <c r="FY531">
        <v>0</v>
      </c>
      <c r="FZ531">
        <v>0</v>
      </c>
      <c r="GA531">
        <v>0</v>
      </c>
      <c r="GB531">
        <v>0</v>
      </c>
      <c r="GC531">
        <v>0</v>
      </c>
      <c r="GD531">
        <v>0</v>
      </c>
      <c r="GE531">
        <v>0</v>
      </c>
      <c r="GF531">
        <v>0</v>
      </c>
      <c r="GG531">
        <v>0</v>
      </c>
      <c r="GH531">
        <v>0</v>
      </c>
      <c r="GI531">
        <v>0</v>
      </c>
      <c r="GJ531">
        <v>0</v>
      </c>
      <c r="GK531">
        <v>0</v>
      </c>
      <c r="GL531">
        <v>0</v>
      </c>
      <c r="GM531">
        <v>0</v>
      </c>
      <c r="GN531">
        <v>0</v>
      </c>
      <c r="GO531">
        <v>0</v>
      </c>
      <c r="GP531">
        <v>0</v>
      </c>
      <c r="GQ531">
        <v>0</v>
      </c>
      <c r="GR531">
        <v>0</v>
      </c>
      <c r="GS531">
        <v>0</v>
      </c>
      <c r="GT531">
        <v>0</v>
      </c>
      <c r="GU531">
        <v>0</v>
      </c>
      <c r="GV531">
        <v>0</v>
      </c>
      <c r="GW531">
        <v>0</v>
      </c>
      <c r="GX531">
        <v>0</v>
      </c>
      <c r="GY531">
        <v>0</v>
      </c>
      <c r="GZ531">
        <v>0</v>
      </c>
      <c r="HA531">
        <v>0</v>
      </c>
      <c r="HB531">
        <v>0</v>
      </c>
      <c r="HC531">
        <v>0</v>
      </c>
      <c r="HD531">
        <v>0</v>
      </c>
      <c r="HE531">
        <v>0</v>
      </c>
      <c r="HF531">
        <v>0</v>
      </c>
      <c r="HG531">
        <v>0</v>
      </c>
      <c r="HH531">
        <v>0</v>
      </c>
      <c r="HI531">
        <v>0</v>
      </c>
      <c r="HJ531">
        <v>0</v>
      </c>
      <c r="HK531">
        <v>0</v>
      </c>
      <c r="HL531">
        <v>0</v>
      </c>
      <c r="HM531">
        <v>0</v>
      </c>
      <c r="HN531">
        <v>0</v>
      </c>
      <c r="HO531">
        <v>0</v>
      </c>
      <c r="HP531">
        <v>0</v>
      </c>
      <c r="HQ531">
        <v>0</v>
      </c>
      <c r="HR531">
        <v>0</v>
      </c>
      <c r="HS531">
        <v>0</v>
      </c>
      <c r="HT531">
        <v>0</v>
      </c>
      <c r="HU531">
        <v>0</v>
      </c>
      <c r="HV531">
        <v>0</v>
      </c>
      <c r="HW531">
        <v>0</v>
      </c>
      <c r="HX531">
        <v>0</v>
      </c>
      <c r="HY531">
        <v>0</v>
      </c>
      <c r="HZ531">
        <v>0</v>
      </c>
      <c r="IA531">
        <v>0</v>
      </c>
      <c r="IB531">
        <v>0</v>
      </c>
      <c r="IC531">
        <v>0</v>
      </c>
      <c r="ID531">
        <v>0</v>
      </c>
      <c r="IE531">
        <v>0</v>
      </c>
      <c r="IF531">
        <v>0</v>
      </c>
      <c r="IG531">
        <v>0</v>
      </c>
      <c r="IH531">
        <v>0</v>
      </c>
      <c r="II531">
        <v>0</v>
      </c>
      <c r="IJ531">
        <v>0</v>
      </c>
      <c r="IK531">
        <v>0</v>
      </c>
    </row>
    <row r="532" spans="13:245" hidden="1">
      <c r="M532" s="340"/>
      <c r="N532" t="s">
        <v>1023</v>
      </c>
      <c r="O532">
        <v>2</v>
      </c>
      <c r="P532">
        <v>44</v>
      </c>
      <c r="Q532" s="183" t="str">
        <f t="shared" si="23"/>
        <v>SDH100244</v>
      </c>
      <c r="R532">
        <v>108</v>
      </c>
      <c r="S532">
        <v>450</v>
      </c>
      <c r="T532">
        <v>803</v>
      </c>
      <c r="U532">
        <v>1169</v>
      </c>
      <c r="V532">
        <v>1550</v>
      </c>
      <c r="W532">
        <v>1944</v>
      </c>
      <c r="X532">
        <v>2356</v>
      </c>
      <c r="Y532">
        <v>2785</v>
      </c>
      <c r="Z532">
        <v>3233</v>
      </c>
      <c r="AA532">
        <v>4934</v>
      </c>
      <c r="AB532">
        <v>5129</v>
      </c>
      <c r="AC532">
        <v>5339</v>
      </c>
      <c r="AD532">
        <v>5561</v>
      </c>
      <c r="AE532">
        <v>5799</v>
      </c>
      <c r="AF532">
        <v>6057</v>
      </c>
      <c r="AG532">
        <v>6334</v>
      </c>
      <c r="AH532">
        <v>6639</v>
      </c>
      <c r="AI532">
        <v>6969</v>
      </c>
      <c r="AJ532">
        <v>7329</v>
      </c>
      <c r="AK532">
        <v>7726</v>
      </c>
      <c r="AL532">
        <v>8167</v>
      </c>
      <c r="AM532">
        <v>8669</v>
      </c>
      <c r="AN532">
        <v>9227</v>
      </c>
      <c r="AO532">
        <v>9848</v>
      </c>
      <c r="AP532">
        <v>0</v>
      </c>
      <c r="AQ532">
        <v>0</v>
      </c>
      <c r="AR532">
        <v>0</v>
      </c>
      <c r="AS532">
        <v>0</v>
      </c>
      <c r="AT532">
        <v>0</v>
      </c>
      <c r="AU532">
        <v>0</v>
      </c>
      <c r="AV532">
        <v>0</v>
      </c>
      <c r="AW532">
        <v>0</v>
      </c>
      <c r="AX532">
        <v>0</v>
      </c>
      <c r="AY532">
        <v>0</v>
      </c>
      <c r="AZ532">
        <v>0</v>
      </c>
      <c r="BA532">
        <v>0</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v>0</v>
      </c>
      <c r="BX532">
        <v>0</v>
      </c>
      <c r="BY532">
        <v>0</v>
      </c>
      <c r="BZ532">
        <v>0</v>
      </c>
      <c r="CA532">
        <v>0</v>
      </c>
      <c r="CB532">
        <v>0</v>
      </c>
      <c r="CC532">
        <v>0</v>
      </c>
      <c r="CD532">
        <v>0</v>
      </c>
      <c r="CE532">
        <v>0</v>
      </c>
      <c r="CF532">
        <v>0</v>
      </c>
      <c r="CG532">
        <v>0</v>
      </c>
      <c r="CH532">
        <v>0</v>
      </c>
      <c r="CI532">
        <v>0</v>
      </c>
      <c r="CJ532">
        <v>0</v>
      </c>
      <c r="CK532">
        <v>0</v>
      </c>
      <c r="CL532">
        <v>0</v>
      </c>
      <c r="CM532">
        <v>0</v>
      </c>
      <c r="CN532">
        <v>0</v>
      </c>
      <c r="CO532">
        <v>0</v>
      </c>
      <c r="CP532">
        <v>0</v>
      </c>
      <c r="CQ532">
        <v>0</v>
      </c>
      <c r="CR532">
        <v>0</v>
      </c>
      <c r="CS532">
        <v>0</v>
      </c>
      <c r="CT532">
        <v>0</v>
      </c>
      <c r="CU532">
        <v>0</v>
      </c>
      <c r="CV532">
        <v>0</v>
      </c>
      <c r="CW532">
        <v>0</v>
      </c>
      <c r="CX532">
        <v>0</v>
      </c>
      <c r="CY532">
        <v>0</v>
      </c>
      <c r="CZ532">
        <v>0</v>
      </c>
      <c r="DA532">
        <v>0</v>
      </c>
      <c r="DB532">
        <v>0</v>
      </c>
      <c r="DC532">
        <v>0</v>
      </c>
      <c r="DD532">
        <v>0</v>
      </c>
      <c r="DE532">
        <v>0</v>
      </c>
      <c r="DF532">
        <v>0</v>
      </c>
      <c r="DG532">
        <v>0</v>
      </c>
      <c r="DH532">
        <v>0</v>
      </c>
      <c r="DI532">
        <v>0</v>
      </c>
      <c r="DJ532">
        <v>0</v>
      </c>
      <c r="DK532">
        <v>0</v>
      </c>
      <c r="DL532">
        <v>0</v>
      </c>
      <c r="DM532">
        <v>0</v>
      </c>
      <c r="DN532">
        <v>0</v>
      </c>
      <c r="DO532">
        <v>0</v>
      </c>
      <c r="DP532">
        <v>0</v>
      </c>
      <c r="DQ532">
        <v>0</v>
      </c>
      <c r="DR532">
        <v>0</v>
      </c>
      <c r="DS532">
        <v>0</v>
      </c>
      <c r="DT532">
        <v>0</v>
      </c>
      <c r="DU532">
        <v>0</v>
      </c>
      <c r="DV532">
        <v>0</v>
      </c>
      <c r="DW532">
        <v>0</v>
      </c>
      <c r="DX532">
        <v>0</v>
      </c>
      <c r="DZ532" s="340"/>
      <c r="EA532" t="s">
        <v>1023</v>
      </c>
      <c r="EB532">
        <v>2</v>
      </c>
      <c r="EC532">
        <v>44</v>
      </c>
      <c r="ED532" s="183" t="str">
        <f t="shared" si="24"/>
        <v>SDH100244</v>
      </c>
      <c r="EE532">
        <v>164</v>
      </c>
      <c r="EF532">
        <v>732</v>
      </c>
      <c r="EG532">
        <v>1380</v>
      </c>
      <c r="EH532">
        <v>2014</v>
      </c>
      <c r="EI532">
        <v>2647</v>
      </c>
      <c r="EJ532">
        <v>3274</v>
      </c>
      <c r="EK532">
        <v>3906</v>
      </c>
      <c r="EL532">
        <v>4547</v>
      </c>
      <c r="EM532">
        <v>5191</v>
      </c>
      <c r="EN532">
        <v>0</v>
      </c>
      <c r="EO532">
        <v>0</v>
      </c>
      <c r="EP532">
        <v>0</v>
      </c>
      <c r="EQ532">
        <v>0</v>
      </c>
      <c r="ER532">
        <v>0</v>
      </c>
      <c r="ES532">
        <v>0</v>
      </c>
      <c r="ET532">
        <v>0</v>
      </c>
      <c r="EU532">
        <v>0</v>
      </c>
      <c r="EV532">
        <v>0</v>
      </c>
      <c r="EW532">
        <v>0</v>
      </c>
      <c r="EX532">
        <v>0</v>
      </c>
      <c r="EY532">
        <v>0</v>
      </c>
      <c r="EZ532">
        <v>0</v>
      </c>
      <c r="FA532">
        <v>0</v>
      </c>
      <c r="FB532">
        <v>0</v>
      </c>
      <c r="FC532">
        <v>0</v>
      </c>
      <c r="FD532">
        <v>0</v>
      </c>
      <c r="FE532">
        <v>0</v>
      </c>
      <c r="FF532">
        <v>0</v>
      </c>
      <c r="FG532">
        <v>0</v>
      </c>
      <c r="FH532">
        <v>0</v>
      </c>
      <c r="FI532">
        <v>0</v>
      </c>
      <c r="FJ532">
        <v>0</v>
      </c>
      <c r="FK532">
        <v>0</v>
      </c>
      <c r="FL532">
        <v>0</v>
      </c>
      <c r="FM532">
        <v>0</v>
      </c>
      <c r="FN532">
        <v>0</v>
      </c>
      <c r="FO532">
        <v>0</v>
      </c>
      <c r="FP532">
        <v>0</v>
      </c>
      <c r="FQ532">
        <v>0</v>
      </c>
      <c r="FR532">
        <v>0</v>
      </c>
      <c r="FS532">
        <v>0</v>
      </c>
      <c r="FT532">
        <v>0</v>
      </c>
      <c r="FU532">
        <v>0</v>
      </c>
      <c r="FV532">
        <v>0</v>
      </c>
      <c r="FW532">
        <v>0</v>
      </c>
      <c r="FX532">
        <v>0</v>
      </c>
      <c r="FY532">
        <v>0</v>
      </c>
      <c r="FZ532">
        <v>0</v>
      </c>
      <c r="GA532">
        <v>0</v>
      </c>
      <c r="GB532">
        <v>0</v>
      </c>
      <c r="GC532">
        <v>0</v>
      </c>
      <c r="GD532">
        <v>0</v>
      </c>
      <c r="GE532">
        <v>0</v>
      </c>
      <c r="GF532">
        <v>0</v>
      </c>
      <c r="GG532">
        <v>0</v>
      </c>
      <c r="GH532">
        <v>0</v>
      </c>
      <c r="GI532">
        <v>0</v>
      </c>
      <c r="GJ532">
        <v>0</v>
      </c>
      <c r="GK532">
        <v>0</v>
      </c>
      <c r="GL532">
        <v>0</v>
      </c>
      <c r="GM532">
        <v>0</v>
      </c>
      <c r="GN532">
        <v>0</v>
      </c>
      <c r="GO532">
        <v>0</v>
      </c>
      <c r="GP532">
        <v>0</v>
      </c>
      <c r="GQ532">
        <v>0</v>
      </c>
      <c r="GR532">
        <v>0</v>
      </c>
      <c r="GS532">
        <v>0</v>
      </c>
      <c r="GT532">
        <v>0</v>
      </c>
      <c r="GU532">
        <v>0</v>
      </c>
      <c r="GV532">
        <v>0</v>
      </c>
      <c r="GW532">
        <v>0</v>
      </c>
      <c r="GX532">
        <v>0</v>
      </c>
      <c r="GY532">
        <v>0</v>
      </c>
      <c r="GZ532">
        <v>0</v>
      </c>
      <c r="HA532">
        <v>0</v>
      </c>
      <c r="HB532">
        <v>0</v>
      </c>
      <c r="HC532">
        <v>0</v>
      </c>
      <c r="HD532">
        <v>0</v>
      </c>
      <c r="HE532">
        <v>0</v>
      </c>
      <c r="HF532">
        <v>0</v>
      </c>
      <c r="HG532">
        <v>0</v>
      </c>
      <c r="HH532">
        <v>0</v>
      </c>
      <c r="HI532">
        <v>0</v>
      </c>
      <c r="HJ532">
        <v>0</v>
      </c>
      <c r="HK532">
        <v>0</v>
      </c>
      <c r="HL532">
        <v>0</v>
      </c>
      <c r="HM532">
        <v>0</v>
      </c>
      <c r="HN532">
        <v>0</v>
      </c>
      <c r="HO532">
        <v>0</v>
      </c>
      <c r="HP532">
        <v>0</v>
      </c>
      <c r="HQ532">
        <v>0</v>
      </c>
      <c r="HR532">
        <v>0</v>
      </c>
      <c r="HS532">
        <v>0</v>
      </c>
      <c r="HT532">
        <v>0</v>
      </c>
      <c r="HU532">
        <v>0</v>
      </c>
      <c r="HV532">
        <v>0</v>
      </c>
      <c r="HW532">
        <v>0</v>
      </c>
      <c r="HX532">
        <v>0</v>
      </c>
      <c r="HY532">
        <v>0</v>
      </c>
      <c r="HZ532">
        <v>0</v>
      </c>
      <c r="IA532">
        <v>0</v>
      </c>
      <c r="IB532">
        <v>0</v>
      </c>
      <c r="IC532">
        <v>0</v>
      </c>
      <c r="ID532">
        <v>0</v>
      </c>
      <c r="IE532">
        <v>0</v>
      </c>
      <c r="IF532">
        <v>0</v>
      </c>
      <c r="IG532">
        <v>0</v>
      </c>
      <c r="IH532">
        <v>0</v>
      </c>
      <c r="II532">
        <v>0</v>
      </c>
      <c r="IJ532">
        <v>0</v>
      </c>
      <c r="IK532">
        <v>0</v>
      </c>
    </row>
    <row r="533" spans="13:245" hidden="1">
      <c r="M533" s="340"/>
      <c r="N533" t="s">
        <v>1023</v>
      </c>
      <c r="O533">
        <v>2</v>
      </c>
      <c r="P533">
        <v>45</v>
      </c>
      <c r="Q533" s="183" t="str">
        <f t="shared" si="23"/>
        <v>SDH100245</v>
      </c>
      <c r="R533">
        <v>101</v>
      </c>
      <c r="S533">
        <v>447</v>
      </c>
      <c r="T533">
        <v>805</v>
      </c>
      <c r="U533">
        <v>1175</v>
      </c>
      <c r="V533">
        <v>1560</v>
      </c>
      <c r="W533">
        <v>1961</v>
      </c>
      <c r="X533">
        <v>2379</v>
      </c>
      <c r="Y533">
        <v>2815</v>
      </c>
      <c r="Z533">
        <v>3270</v>
      </c>
      <c r="AA533">
        <v>4995</v>
      </c>
      <c r="AB533">
        <v>5196</v>
      </c>
      <c r="AC533">
        <v>5410</v>
      </c>
      <c r="AD533">
        <v>5639</v>
      </c>
      <c r="AE533">
        <v>5886</v>
      </c>
      <c r="AF533">
        <v>6152</v>
      </c>
      <c r="AG533">
        <v>6443</v>
      </c>
      <c r="AH533">
        <v>6759</v>
      </c>
      <c r="AI533">
        <v>7104</v>
      </c>
      <c r="AJ533">
        <v>7482</v>
      </c>
      <c r="AK533">
        <v>7903</v>
      </c>
      <c r="AL533">
        <v>8380</v>
      </c>
      <c r="AM533">
        <v>8912</v>
      </c>
      <c r="AN533">
        <v>9502</v>
      </c>
      <c r="AO533">
        <v>10169</v>
      </c>
      <c r="AP533">
        <v>0</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BX533">
        <v>0</v>
      </c>
      <c r="BY533">
        <v>0</v>
      </c>
      <c r="BZ533">
        <v>0</v>
      </c>
      <c r="CA533">
        <v>0</v>
      </c>
      <c r="CB533">
        <v>0</v>
      </c>
      <c r="CC533">
        <v>0</v>
      </c>
      <c r="CD533">
        <v>0</v>
      </c>
      <c r="CE533">
        <v>0</v>
      </c>
      <c r="CF533">
        <v>0</v>
      </c>
      <c r="CG533">
        <v>0</v>
      </c>
      <c r="CH533">
        <v>0</v>
      </c>
      <c r="CI533">
        <v>0</v>
      </c>
      <c r="CJ533">
        <v>0</v>
      </c>
      <c r="CK533">
        <v>0</v>
      </c>
      <c r="CL533">
        <v>0</v>
      </c>
      <c r="CM533">
        <v>0</v>
      </c>
      <c r="CN533">
        <v>0</v>
      </c>
      <c r="CO533">
        <v>0</v>
      </c>
      <c r="CP533">
        <v>0</v>
      </c>
      <c r="CQ533">
        <v>0</v>
      </c>
      <c r="CR533">
        <v>0</v>
      </c>
      <c r="CS533">
        <v>0</v>
      </c>
      <c r="CT533">
        <v>0</v>
      </c>
      <c r="CU533">
        <v>0</v>
      </c>
      <c r="CV533">
        <v>0</v>
      </c>
      <c r="CW533">
        <v>0</v>
      </c>
      <c r="CX533">
        <v>0</v>
      </c>
      <c r="CY533">
        <v>0</v>
      </c>
      <c r="CZ533">
        <v>0</v>
      </c>
      <c r="DA533">
        <v>0</v>
      </c>
      <c r="DB533">
        <v>0</v>
      </c>
      <c r="DC533">
        <v>0</v>
      </c>
      <c r="DD533">
        <v>0</v>
      </c>
      <c r="DE533">
        <v>0</v>
      </c>
      <c r="DF533">
        <v>0</v>
      </c>
      <c r="DG533">
        <v>0</v>
      </c>
      <c r="DH533">
        <v>0</v>
      </c>
      <c r="DI533">
        <v>0</v>
      </c>
      <c r="DJ533">
        <v>0</v>
      </c>
      <c r="DK533">
        <v>0</v>
      </c>
      <c r="DL533">
        <v>0</v>
      </c>
      <c r="DM533">
        <v>0</v>
      </c>
      <c r="DN533">
        <v>0</v>
      </c>
      <c r="DO533">
        <v>0</v>
      </c>
      <c r="DP533">
        <v>0</v>
      </c>
      <c r="DQ533">
        <v>0</v>
      </c>
      <c r="DR533">
        <v>0</v>
      </c>
      <c r="DS533">
        <v>0</v>
      </c>
      <c r="DT533">
        <v>0</v>
      </c>
      <c r="DU533">
        <v>0</v>
      </c>
      <c r="DV533">
        <v>0</v>
      </c>
      <c r="DW533">
        <v>0</v>
      </c>
      <c r="DX533">
        <v>0</v>
      </c>
      <c r="DZ533" s="340"/>
      <c r="EA533" t="s">
        <v>1023</v>
      </c>
      <c r="EB533">
        <v>2</v>
      </c>
      <c r="EC533">
        <v>45</v>
      </c>
      <c r="ED533" s="183" t="str">
        <f t="shared" si="24"/>
        <v>SDH100245</v>
      </c>
      <c r="EE533">
        <v>148</v>
      </c>
      <c r="EF533">
        <v>703</v>
      </c>
      <c r="EG533">
        <v>1339</v>
      </c>
      <c r="EH533">
        <v>1959</v>
      </c>
      <c r="EI533">
        <v>2577</v>
      </c>
      <c r="EJ533">
        <v>3190</v>
      </c>
      <c r="EK533">
        <v>3807</v>
      </c>
      <c r="EL533">
        <v>4432</v>
      </c>
      <c r="EM533">
        <v>5060</v>
      </c>
      <c r="EN533">
        <v>0</v>
      </c>
      <c r="EO533">
        <v>0</v>
      </c>
      <c r="EP533">
        <v>0</v>
      </c>
      <c r="EQ533">
        <v>0</v>
      </c>
      <c r="ER533">
        <v>0</v>
      </c>
      <c r="ES533">
        <v>0</v>
      </c>
      <c r="ET533">
        <v>0</v>
      </c>
      <c r="EU533">
        <v>0</v>
      </c>
      <c r="EV533">
        <v>0</v>
      </c>
      <c r="EW533">
        <v>0</v>
      </c>
      <c r="EX533">
        <v>0</v>
      </c>
      <c r="EY533">
        <v>0</v>
      </c>
      <c r="EZ533">
        <v>0</v>
      </c>
      <c r="FA533">
        <v>0</v>
      </c>
      <c r="FB533">
        <v>0</v>
      </c>
      <c r="FC533">
        <v>0</v>
      </c>
      <c r="FD533">
        <v>0</v>
      </c>
      <c r="FE533">
        <v>0</v>
      </c>
      <c r="FF533">
        <v>0</v>
      </c>
      <c r="FG533">
        <v>0</v>
      </c>
      <c r="FH533">
        <v>0</v>
      </c>
      <c r="FI533">
        <v>0</v>
      </c>
      <c r="FJ533">
        <v>0</v>
      </c>
      <c r="FK533">
        <v>0</v>
      </c>
      <c r="FL533">
        <v>0</v>
      </c>
      <c r="FM533">
        <v>0</v>
      </c>
      <c r="FN533">
        <v>0</v>
      </c>
      <c r="FO533">
        <v>0</v>
      </c>
      <c r="FP533">
        <v>0</v>
      </c>
      <c r="FQ533">
        <v>0</v>
      </c>
      <c r="FR533">
        <v>0</v>
      </c>
      <c r="FS533">
        <v>0</v>
      </c>
      <c r="FT533">
        <v>0</v>
      </c>
      <c r="FU533">
        <v>0</v>
      </c>
      <c r="FV533">
        <v>0</v>
      </c>
      <c r="FW533">
        <v>0</v>
      </c>
      <c r="FX533">
        <v>0</v>
      </c>
      <c r="FY533">
        <v>0</v>
      </c>
      <c r="FZ533">
        <v>0</v>
      </c>
      <c r="GA533">
        <v>0</v>
      </c>
      <c r="GB533">
        <v>0</v>
      </c>
      <c r="GC533">
        <v>0</v>
      </c>
      <c r="GD533">
        <v>0</v>
      </c>
      <c r="GE533">
        <v>0</v>
      </c>
      <c r="GF533">
        <v>0</v>
      </c>
      <c r="GG533">
        <v>0</v>
      </c>
      <c r="GH533">
        <v>0</v>
      </c>
      <c r="GI533">
        <v>0</v>
      </c>
      <c r="GJ533">
        <v>0</v>
      </c>
      <c r="GK533">
        <v>0</v>
      </c>
      <c r="GL533">
        <v>0</v>
      </c>
      <c r="GM533">
        <v>0</v>
      </c>
      <c r="GN533">
        <v>0</v>
      </c>
      <c r="GO533">
        <v>0</v>
      </c>
      <c r="GP533">
        <v>0</v>
      </c>
      <c r="GQ533">
        <v>0</v>
      </c>
      <c r="GR533">
        <v>0</v>
      </c>
      <c r="GS533">
        <v>0</v>
      </c>
      <c r="GT533">
        <v>0</v>
      </c>
      <c r="GU533">
        <v>0</v>
      </c>
      <c r="GV533">
        <v>0</v>
      </c>
      <c r="GW533">
        <v>0</v>
      </c>
      <c r="GX533">
        <v>0</v>
      </c>
      <c r="GY533">
        <v>0</v>
      </c>
      <c r="GZ533">
        <v>0</v>
      </c>
      <c r="HA533">
        <v>0</v>
      </c>
      <c r="HB533">
        <v>0</v>
      </c>
      <c r="HC533">
        <v>0</v>
      </c>
      <c r="HD533">
        <v>0</v>
      </c>
      <c r="HE533">
        <v>0</v>
      </c>
      <c r="HF533">
        <v>0</v>
      </c>
      <c r="HG533">
        <v>0</v>
      </c>
      <c r="HH533">
        <v>0</v>
      </c>
      <c r="HI533">
        <v>0</v>
      </c>
      <c r="HJ533">
        <v>0</v>
      </c>
      <c r="HK533">
        <v>0</v>
      </c>
      <c r="HL533">
        <v>0</v>
      </c>
      <c r="HM533">
        <v>0</v>
      </c>
      <c r="HN533">
        <v>0</v>
      </c>
      <c r="HO533">
        <v>0</v>
      </c>
      <c r="HP533">
        <v>0</v>
      </c>
      <c r="HQ533">
        <v>0</v>
      </c>
      <c r="HR533">
        <v>0</v>
      </c>
      <c r="HS533">
        <v>0</v>
      </c>
      <c r="HT533">
        <v>0</v>
      </c>
      <c r="HU533">
        <v>0</v>
      </c>
      <c r="HV533">
        <v>0</v>
      </c>
      <c r="HW533">
        <v>0</v>
      </c>
      <c r="HX533">
        <v>0</v>
      </c>
      <c r="HY533">
        <v>0</v>
      </c>
      <c r="HZ533">
        <v>0</v>
      </c>
      <c r="IA533">
        <v>0</v>
      </c>
      <c r="IB533">
        <v>0</v>
      </c>
      <c r="IC533">
        <v>0</v>
      </c>
      <c r="ID533">
        <v>0</v>
      </c>
      <c r="IE533">
        <v>0</v>
      </c>
      <c r="IF533">
        <v>0</v>
      </c>
      <c r="IG533">
        <v>0</v>
      </c>
      <c r="IH533">
        <v>0</v>
      </c>
      <c r="II533">
        <v>0</v>
      </c>
      <c r="IJ533">
        <v>0</v>
      </c>
      <c r="IK533">
        <v>0</v>
      </c>
    </row>
    <row r="534" spans="13:245" hidden="1">
      <c r="M534" s="340"/>
      <c r="N534" t="s">
        <v>1023</v>
      </c>
      <c r="O534">
        <v>2</v>
      </c>
      <c r="P534">
        <v>46</v>
      </c>
      <c r="Q534" s="183" t="str">
        <f t="shared" si="23"/>
        <v>SDH100246</v>
      </c>
      <c r="R534">
        <v>90</v>
      </c>
      <c r="S534">
        <v>434</v>
      </c>
      <c r="T534">
        <v>790</v>
      </c>
      <c r="U534">
        <v>1159</v>
      </c>
      <c r="V534">
        <v>1543</v>
      </c>
      <c r="W534">
        <v>1943</v>
      </c>
      <c r="X534">
        <v>2359</v>
      </c>
      <c r="Y534">
        <v>2793</v>
      </c>
      <c r="Z534">
        <v>3248</v>
      </c>
      <c r="AA534">
        <v>4966</v>
      </c>
      <c r="AB534">
        <v>5168</v>
      </c>
      <c r="AC534">
        <v>5384</v>
      </c>
      <c r="AD534">
        <v>5616</v>
      </c>
      <c r="AE534">
        <v>5866</v>
      </c>
      <c r="AF534">
        <v>6140</v>
      </c>
      <c r="AG534">
        <v>6437</v>
      </c>
      <c r="AH534">
        <v>6760</v>
      </c>
      <c r="AI534">
        <v>7115</v>
      </c>
      <c r="AJ534">
        <v>7508</v>
      </c>
      <c r="AK534">
        <v>7955</v>
      </c>
      <c r="AL534">
        <v>8451</v>
      </c>
      <c r="AM534">
        <v>9001</v>
      </c>
      <c r="AN534">
        <v>9623</v>
      </c>
      <c r="AO534">
        <v>10323</v>
      </c>
      <c r="AP534">
        <v>0</v>
      </c>
      <c r="AQ534">
        <v>0</v>
      </c>
      <c r="AR534">
        <v>0</v>
      </c>
      <c r="AS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BX534">
        <v>0</v>
      </c>
      <c r="BY534">
        <v>0</v>
      </c>
      <c r="BZ534">
        <v>0</v>
      </c>
      <c r="CA534">
        <v>0</v>
      </c>
      <c r="CB534">
        <v>0</v>
      </c>
      <c r="CC534">
        <v>0</v>
      </c>
      <c r="CD534">
        <v>0</v>
      </c>
      <c r="CE534">
        <v>0</v>
      </c>
      <c r="CF534">
        <v>0</v>
      </c>
      <c r="CG534">
        <v>0</v>
      </c>
      <c r="CH534">
        <v>0</v>
      </c>
      <c r="CI534">
        <v>0</v>
      </c>
      <c r="CJ534">
        <v>0</v>
      </c>
      <c r="CK534">
        <v>0</v>
      </c>
      <c r="CL534">
        <v>0</v>
      </c>
      <c r="CM534">
        <v>0</v>
      </c>
      <c r="CN534">
        <v>0</v>
      </c>
      <c r="CO534">
        <v>0</v>
      </c>
      <c r="CP534">
        <v>0</v>
      </c>
      <c r="CQ534">
        <v>0</v>
      </c>
      <c r="CR534">
        <v>0</v>
      </c>
      <c r="CS534">
        <v>0</v>
      </c>
      <c r="CT534">
        <v>0</v>
      </c>
      <c r="CU534">
        <v>0</v>
      </c>
      <c r="CV534">
        <v>0</v>
      </c>
      <c r="CW534">
        <v>0</v>
      </c>
      <c r="CX534">
        <v>0</v>
      </c>
      <c r="CY534">
        <v>0</v>
      </c>
      <c r="CZ534">
        <v>0</v>
      </c>
      <c r="DA534">
        <v>0</v>
      </c>
      <c r="DB534">
        <v>0</v>
      </c>
      <c r="DC534">
        <v>0</v>
      </c>
      <c r="DD534">
        <v>0</v>
      </c>
      <c r="DE534">
        <v>0</v>
      </c>
      <c r="DF534">
        <v>0</v>
      </c>
      <c r="DG534">
        <v>0</v>
      </c>
      <c r="DH534">
        <v>0</v>
      </c>
      <c r="DI534">
        <v>0</v>
      </c>
      <c r="DJ534">
        <v>0</v>
      </c>
      <c r="DK534">
        <v>0</v>
      </c>
      <c r="DL534">
        <v>0</v>
      </c>
      <c r="DM534">
        <v>0</v>
      </c>
      <c r="DN534">
        <v>0</v>
      </c>
      <c r="DO534">
        <v>0</v>
      </c>
      <c r="DP534">
        <v>0</v>
      </c>
      <c r="DQ534">
        <v>0</v>
      </c>
      <c r="DR534">
        <v>0</v>
      </c>
      <c r="DS534">
        <v>0</v>
      </c>
      <c r="DT534">
        <v>0</v>
      </c>
      <c r="DU534">
        <v>0</v>
      </c>
      <c r="DV534">
        <v>0</v>
      </c>
      <c r="DW534">
        <v>0</v>
      </c>
      <c r="DX534">
        <v>0</v>
      </c>
      <c r="DZ534" s="340"/>
      <c r="EA534" t="s">
        <v>1023</v>
      </c>
      <c r="EB534">
        <v>2</v>
      </c>
      <c r="EC534">
        <v>46</v>
      </c>
      <c r="ED534" s="183" t="str">
        <f t="shared" si="24"/>
        <v>SDH100246</v>
      </c>
      <c r="EE534">
        <v>130</v>
      </c>
      <c r="EF534">
        <v>667</v>
      </c>
      <c r="EG534">
        <v>1287</v>
      </c>
      <c r="EH534">
        <v>1892</v>
      </c>
      <c r="EI534">
        <v>2496</v>
      </c>
      <c r="EJ534">
        <v>3094</v>
      </c>
      <c r="EK534">
        <v>3694</v>
      </c>
      <c r="EL534">
        <v>4303</v>
      </c>
      <c r="EM534">
        <v>4916</v>
      </c>
      <c r="EN534">
        <v>0</v>
      </c>
      <c r="EO534">
        <v>0</v>
      </c>
      <c r="EP534">
        <v>0</v>
      </c>
      <c r="EQ534">
        <v>0</v>
      </c>
      <c r="ER534">
        <v>0</v>
      </c>
      <c r="ES534">
        <v>0</v>
      </c>
      <c r="ET534">
        <v>0</v>
      </c>
      <c r="EU534">
        <v>0</v>
      </c>
      <c r="EV534">
        <v>0</v>
      </c>
      <c r="EW534">
        <v>0</v>
      </c>
      <c r="EX534">
        <v>0</v>
      </c>
      <c r="EY534">
        <v>0</v>
      </c>
      <c r="EZ534">
        <v>0</v>
      </c>
      <c r="FA534">
        <v>0</v>
      </c>
      <c r="FB534">
        <v>0</v>
      </c>
      <c r="FC534">
        <v>0</v>
      </c>
      <c r="FD534">
        <v>0</v>
      </c>
      <c r="FE534">
        <v>0</v>
      </c>
      <c r="FF534">
        <v>0</v>
      </c>
      <c r="FG534">
        <v>0</v>
      </c>
      <c r="FH534">
        <v>0</v>
      </c>
      <c r="FI534">
        <v>0</v>
      </c>
      <c r="FJ534">
        <v>0</v>
      </c>
      <c r="FK534">
        <v>0</v>
      </c>
      <c r="FL534">
        <v>0</v>
      </c>
      <c r="FM534">
        <v>0</v>
      </c>
      <c r="FN534">
        <v>0</v>
      </c>
      <c r="FO534">
        <v>0</v>
      </c>
      <c r="FP534">
        <v>0</v>
      </c>
      <c r="FQ534">
        <v>0</v>
      </c>
      <c r="FR534">
        <v>0</v>
      </c>
      <c r="FS534">
        <v>0</v>
      </c>
      <c r="FT534">
        <v>0</v>
      </c>
      <c r="FU534">
        <v>0</v>
      </c>
      <c r="FV534">
        <v>0</v>
      </c>
      <c r="FW534">
        <v>0</v>
      </c>
      <c r="FX534">
        <v>0</v>
      </c>
      <c r="FY534">
        <v>0</v>
      </c>
      <c r="FZ534">
        <v>0</v>
      </c>
      <c r="GA534">
        <v>0</v>
      </c>
      <c r="GB534">
        <v>0</v>
      </c>
      <c r="GC534">
        <v>0</v>
      </c>
      <c r="GD534">
        <v>0</v>
      </c>
      <c r="GE534">
        <v>0</v>
      </c>
      <c r="GF534">
        <v>0</v>
      </c>
      <c r="GG534">
        <v>0</v>
      </c>
      <c r="GH534">
        <v>0</v>
      </c>
      <c r="GI534">
        <v>0</v>
      </c>
      <c r="GJ534">
        <v>0</v>
      </c>
      <c r="GK534">
        <v>0</v>
      </c>
      <c r="GL534">
        <v>0</v>
      </c>
      <c r="GM534">
        <v>0</v>
      </c>
      <c r="GN534">
        <v>0</v>
      </c>
      <c r="GO534">
        <v>0</v>
      </c>
      <c r="GP534">
        <v>0</v>
      </c>
      <c r="GQ534">
        <v>0</v>
      </c>
      <c r="GR534">
        <v>0</v>
      </c>
      <c r="GS534">
        <v>0</v>
      </c>
      <c r="GT534">
        <v>0</v>
      </c>
      <c r="GU534">
        <v>0</v>
      </c>
      <c r="GV534">
        <v>0</v>
      </c>
      <c r="GW534">
        <v>0</v>
      </c>
      <c r="GX534">
        <v>0</v>
      </c>
      <c r="GY534">
        <v>0</v>
      </c>
      <c r="GZ534">
        <v>0</v>
      </c>
      <c r="HA534">
        <v>0</v>
      </c>
      <c r="HB534">
        <v>0</v>
      </c>
      <c r="HC534">
        <v>0</v>
      </c>
      <c r="HD534">
        <v>0</v>
      </c>
      <c r="HE534">
        <v>0</v>
      </c>
      <c r="HF534">
        <v>0</v>
      </c>
      <c r="HG534">
        <v>0</v>
      </c>
      <c r="HH534">
        <v>0</v>
      </c>
      <c r="HI534">
        <v>0</v>
      </c>
      <c r="HJ534">
        <v>0</v>
      </c>
      <c r="HK534">
        <v>0</v>
      </c>
      <c r="HL534">
        <v>0</v>
      </c>
      <c r="HM534">
        <v>0</v>
      </c>
      <c r="HN534">
        <v>0</v>
      </c>
      <c r="HO534">
        <v>0</v>
      </c>
      <c r="HP534">
        <v>0</v>
      </c>
      <c r="HQ534">
        <v>0</v>
      </c>
      <c r="HR534">
        <v>0</v>
      </c>
      <c r="HS534">
        <v>0</v>
      </c>
      <c r="HT534">
        <v>0</v>
      </c>
      <c r="HU534">
        <v>0</v>
      </c>
      <c r="HV534">
        <v>0</v>
      </c>
      <c r="HW534">
        <v>0</v>
      </c>
      <c r="HX534">
        <v>0</v>
      </c>
      <c r="HY534">
        <v>0</v>
      </c>
      <c r="HZ534">
        <v>0</v>
      </c>
      <c r="IA534">
        <v>0</v>
      </c>
      <c r="IB534">
        <v>0</v>
      </c>
      <c r="IC534">
        <v>0</v>
      </c>
      <c r="ID534">
        <v>0</v>
      </c>
      <c r="IE534">
        <v>0</v>
      </c>
      <c r="IF534">
        <v>0</v>
      </c>
      <c r="IG534">
        <v>0</v>
      </c>
      <c r="IH534">
        <v>0</v>
      </c>
      <c r="II534">
        <v>0</v>
      </c>
      <c r="IJ534">
        <v>0</v>
      </c>
      <c r="IK534">
        <v>0</v>
      </c>
    </row>
    <row r="535" spans="13:245" hidden="1">
      <c r="M535" s="340"/>
      <c r="N535" t="s">
        <v>1023</v>
      </c>
      <c r="O535">
        <v>2</v>
      </c>
      <c r="P535">
        <v>47</v>
      </c>
      <c r="Q535" s="183" t="str">
        <f t="shared" si="23"/>
        <v>SDH100247</v>
      </c>
      <c r="R535">
        <v>79</v>
      </c>
      <c r="S535">
        <v>422</v>
      </c>
      <c r="T535">
        <v>776</v>
      </c>
      <c r="U535">
        <v>1146</v>
      </c>
      <c r="V535">
        <v>1530</v>
      </c>
      <c r="W535">
        <v>1929</v>
      </c>
      <c r="X535">
        <v>2345</v>
      </c>
      <c r="Y535">
        <v>2780</v>
      </c>
      <c r="Z535">
        <v>3236</v>
      </c>
      <c r="AA535">
        <v>4951</v>
      </c>
      <c r="AB535">
        <v>5155</v>
      </c>
      <c r="AC535">
        <v>5374</v>
      </c>
      <c r="AD535">
        <v>5610</v>
      </c>
      <c r="AE535">
        <v>5868</v>
      </c>
      <c r="AF535">
        <v>6147</v>
      </c>
      <c r="AG535">
        <v>6451</v>
      </c>
      <c r="AH535">
        <v>6784</v>
      </c>
      <c r="AI535">
        <v>7153</v>
      </c>
      <c r="AJ535">
        <v>7572</v>
      </c>
      <c r="AK535">
        <v>8037</v>
      </c>
      <c r="AL535">
        <v>8551</v>
      </c>
      <c r="AM535">
        <v>9131</v>
      </c>
      <c r="AN535">
        <v>9784</v>
      </c>
      <c r="AO535">
        <v>10540</v>
      </c>
      <c r="AP535">
        <v>0</v>
      </c>
      <c r="AQ535">
        <v>0</v>
      </c>
      <c r="AR535">
        <v>0</v>
      </c>
      <c r="AS535">
        <v>0</v>
      </c>
      <c r="AT535">
        <v>0</v>
      </c>
      <c r="AU535">
        <v>0</v>
      </c>
      <c r="AV535">
        <v>0</v>
      </c>
      <c r="AW535">
        <v>0</v>
      </c>
      <c r="AX535">
        <v>0</v>
      </c>
      <c r="AY535">
        <v>0</v>
      </c>
      <c r="AZ535">
        <v>0</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BV535">
        <v>0</v>
      </c>
      <c r="BW535">
        <v>0</v>
      </c>
      <c r="BX535">
        <v>0</v>
      </c>
      <c r="BY535">
        <v>0</v>
      </c>
      <c r="BZ535">
        <v>0</v>
      </c>
      <c r="CA535">
        <v>0</v>
      </c>
      <c r="CB535">
        <v>0</v>
      </c>
      <c r="CC535">
        <v>0</v>
      </c>
      <c r="CD535">
        <v>0</v>
      </c>
      <c r="CE535">
        <v>0</v>
      </c>
      <c r="CF535">
        <v>0</v>
      </c>
      <c r="CG535">
        <v>0</v>
      </c>
      <c r="CH535">
        <v>0</v>
      </c>
      <c r="CI535">
        <v>0</v>
      </c>
      <c r="CJ535">
        <v>0</v>
      </c>
      <c r="CK535">
        <v>0</v>
      </c>
      <c r="CL535">
        <v>0</v>
      </c>
      <c r="CM535">
        <v>0</v>
      </c>
      <c r="CN535">
        <v>0</v>
      </c>
      <c r="CO535">
        <v>0</v>
      </c>
      <c r="CP535">
        <v>0</v>
      </c>
      <c r="CQ535">
        <v>0</v>
      </c>
      <c r="CR535">
        <v>0</v>
      </c>
      <c r="CS535">
        <v>0</v>
      </c>
      <c r="CT535">
        <v>0</v>
      </c>
      <c r="CU535">
        <v>0</v>
      </c>
      <c r="CV535">
        <v>0</v>
      </c>
      <c r="CW535">
        <v>0</v>
      </c>
      <c r="CX535">
        <v>0</v>
      </c>
      <c r="CY535">
        <v>0</v>
      </c>
      <c r="CZ535">
        <v>0</v>
      </c>
      <c r="DA535">
        <v>0</v>
      </c>
      <c r="DB535">
        <v>0</v>
      </c>
      <c r="DC535">
        <v>0</v>
      </c>
      <c r="DD535">
        <v>0</v>
      </c>
      <c r="DE535">
        <v>0</v>
      </c>
      <c r="DF535">
        <v>0</v>
      </c>
      <c r="DG535">
        <v>0</v>
      </c>
      <c r="DH535">
        <v>0</v>
      </c>
      <c r="DI535">
        <v>0</v>
      </c>
      <c r="DJ535">
        <v>0</v>
      </c>
      <c r="DK535">
        <v>0</v>
      </c>
      <c r="DL535">
        <v>0</v>
      </c>
      <c r="DM535">
        <v>0</v>
      </c>
      <c r="DN535">
        <v>0</v>
      </c>
      <c r="DO535">
        <v>0</v>
      </c>
      <c r="DP535">
        <v>0</v>
      </c>
      <c r="DQ535">
        <v>0</v>
      </c>
      <c r="DR535">
        <v>0</v>
      </c>
      <c r="DS535">
        <v>0</v>
      </c>
      <c r="DT535">
        <v>0</v>
      </c>
      <c r="DU535">
        <v>0</v>
      </c>
      <c r="DV535">
        <v>0</v>
      </c>
      <c r="DW535">
        <v>0</v>
      </c>
      <c r="DX535">
        <v>0</v>
      </c>
      <c r="DZ535" s="340"/>
      <c r="EA535" t="s">
        <v>1023</v>
      </c>
      <c r="EB535">
        <v>2</v>
      </c>
      <c r="EC535">
        <v>47</v>
      </c>
      <c r="ED535" s="183" t="str">
        <f t="shared" si="24"/>
        <v>SDH100247</v>
      </c>
      <c r="EE535">
        <v>111</v>
      </c>
      <c r="EF535">
        <v>629</v>
      </c>
      <c r="EG535">
        <v>1233</v>
      </c>
      <c r="EH535">
        <v>1825</v>
      </c>
      <c r="EI535">
        <v>2414</v>
      </c>
      <c r="EJ535">
        <v>2994</v>
      </c>
      <c r="EK535">
        <v>3578</v>
      </c>
      <c r="EL535">
        <v>4170</v>
      </c>
      <c r="EM535">
        <v>4769</v>
      </c>
      <c r="EN535">
        <v>0</v>
      </c>
      <c r="EO535">
        <v>0</v>
      </c>
      <c r="EP535">
        <v>0</v>
      </c>
      <c r="EQ535">
        <v>0</v>
      </c>
      <c r="ER535">
        <v>0</v>
      </c>
      <c r="ES535">
        <v>0</v>
      </c>
      <c r="ET535">
        <v>0</v>
      </c>
      <c r="EU535">
        <v>0</v>
      </c>
      <c r="EV535">
        <v>0</v>
      </c>
      <c r="EW535">
        <v>0</v>
      </c>
      <c r="EX535">
        <v>0</v>
      </c>
      <c r="EY535">
        <v>0</v>
      </c>
      <c r="EZ535">
        <v>0</v>
      </c>
      <c r="FA535">
        <v>0</v>
      </c>
      <c r="FB535">
        <v>0</v>
      </c>
      <c r="FC535">
        <v>0</v>
      </c>
      <c r="FD535">
        <v>0</v>
      </c>
      <c r="FE535">
        <v>0</v>
      </c>
      <c r="FF535">
        <v>0</v>
      </c>
      <c r="FG535">
        <v>0</v>
      </c>
      <c r="FH535">
        <v>0</v>
      </c>
      <c r="FI535">
        <v>0</v>
      </c>
      <c r="FJ535">
        <v>0</v>
      </c>
      <c r="FK535">
        <v>0</v>
      </c>
      <c r="FL535">
        <v>0</v>
      </c>
      <c r="FM535">
        <v>0</v>
      </c>
      <c r="FN535">
        <v>0</v>
      </c>
      <c r="FO535">
        <v>0</v>
      </c>
      <c r="FP535">
        <v>0</v>
      </c>
      <c r="FQ535">
        <v>0</v>
      </c>
      <c r="FR535">
        <v>0</v>
      </c>
      <c r="FS535">
        <v>0</v>
      </c>
      <c r="FT535">
        <v>0</v>
      </c>
      <c r="FU535">
        <v>0</v>
      </c>
      <c r="FV535">
        <v>0</v>
      </c>
      <c r="FW535">
        <v>0</v>
      </c>
      <c r="FX535">
        <v>0</v>
      </c>
      <c r="FY535">
        <v>0</v>
      </c>
      <c r="FZ535">
        <v>0</v>
      </c>
      <c r="GA535">
        <v>0</v>
      </c>
      <c r="GB535">
        <v>0</v>
      </c>
      <c r="GC535">
        <v>0</v>
      </c>
      <c r="GD535">
        <v>0</v>
      </c>
      <c r="GE535">
        <v>0</v>
      </c>
      <c r="GF535">
        <v>0</v>
      </c>
      <c r="GG535">
        <v>0</v>
      </c>
      <c r="GH535">
        <v>0</v>
      </c>
      <c r="GI535">
        <v>0</v>
      </c>
      <c r="GJ535">
        <v>0</v>
      </c>
      <c r="GK535">
        <v>0</v>
      </c>
      <c r="GL535">
        <v>0</v>
      </c>
      <c r="GM535">
        <v>0</v>
      </c>
      <c r="GN535">
        <v>0</v>
      </c>
      <c r="GO535">
        <v>0</v>
      </c>
      <c r="GP535">
        <v>0</v>
      </c>
      <c r="GQ535">
        <v>0</v>
      </c>
      <c r="GR535">
        <v>0</v>
      </c>
      <c r="GS535">
        <v>0</v>
      </c>
      <c r="GT535">
        <v>0</v>
      </c>
      <c r="GU535">
        <v>0</v>
      </c>
      <c r="GV535">
        <v>0</v>
      </c>
      <c r="GW535">
        <v>0</v>
      </c>
      <c r="GX535">
        <v>0</v>
      </c>
      <c r="GY535">
        <v>0</v>
      </c>
      <c r="GZ535">
        <v>0</v>
      </c>
      <c r="HA535">
        <v>0</v>
      </c>
      <c r="HB535">
        <v>0</v>
      </c>
      <c r="HC535">
        <v>0</v>
      </c>
      <c r="HD535">
        <v>0</v>
      </c>
      <c r="HE535">
        <v>0</v>
      </c>
      <c r="HF535">
        <v>0</v>
      </c>
      <c r="HG535">
        <v>0</v>
      </c>
      <c r="HH535">
        <v>0</v>
      </c>
      <c r="HI535">
        <v>0</v>
      </c>
      <c r="HJ535">
        <v>0</v>
      </c>
      <c r="HK535">
        <v>0</v>
      </c>
      <c r="HL535">
        <v>0</v>
      </c>
      <c r="HM535">
        <v>0</v>
      </c>
      <c r="HN535">
        <v>0</v>
      </c>
      <c r="HO535">
        <v>0</v>
      </c>
      <c r="HP535">
        <v>0</v>
      </c>
      <c r="HQ535">
        <v>0</v>
      </c>
      <c r="HR535">
        <v>0</v>
      </c>
      <c r="HS535">
        <v>0</v>
      </c>
      <c r="HT535">
        <v>0</v>
      </c>
      <c r="HU535">
        <v>0</v>
      </c>
      <c r="HV535">
        <v>0</v>
      </c>
      <c r="HW535">
        <v>0</v>
      </c>
      <c r="HX535">
        <v>0</v>
      </c>
      <c r="HY535">
        <v>0</v>
      </c>
      <c r="HZ535">
        <v>0</v>
      </c>
      <c r="IA535">
        <v>0</v>
      </c>
      <c r="IB535">
        <v>0</v>
      </c>
      <c r="IC535">
        <v>0</v>
      </c>
      <c r="ID535">
        <v>0</v>
      </c>
      <c r="IE535">
        <v>0</v>
      </c>
      <c r="IF535">
        <v>0</v>
      </c>
      <c r="IG535">
        <v>0</v>
      </c>
      <c r="IH535">
        <v>0</v>
      </c>
      <c r="II535">
        <v>0</v>
      </c>
      <c r="IJ535">
        <v>0</v>
      </c>
      <c r="IK535">
        <v>0</v>
      </c>
    </row>
    <row r="536" spans="13:245" hidden="1">
      <c r="M536" s="340"/>
      <c r="N536" t="s">
        <v>1023</v>
      </c>
      <c r="O536">
        <v>2</v>
      </c>
      <c r="P536">
        <v>48</v>
      </c>
      <c r="Q536" s="183" t="str">
        <f t="shared" si="23"/>
        <v>SDH100248</v>
      </c>
      <c r="R536">
        <v>68</v>
      </c>
      <c r="S536">
        <v>410</v>
      </c>
      <c r="T536">
        <v>767</v>
      </c>
      <c r="U536">
        <v>1136</v>
      </c>
      <c r="V536">
        <v>1521</v>
      </c>
      <c r="W536">
        <v>1921</v>
      </c>
      <c r="X536">
        <v>2339</v>
      </c>
      <c r="Y536">
        <v>2777</v>
      </c>
      <c r="Z536">
        <v>3233</v>
      </c>
      <c r="AA536">
        <v>4950</v>
      </c>
      <c r="AB536">
        <v>5158</v>
      </c>
      <c r="AC536">
        <v>5381</v>
      </c>
      <c r="AD536">
        <v>5625</v>
      </c>
      <c r="AE536">
        <v>5889</v>
      </c>
      <c r="AF536">
        <v>6175</v>
      </c>
      <c r="AG536">
        <v>6489</v>
      </c>
      <c r="AH536">
        <v>6836</v>
      </c>
      <c r="AI536">
        <v>7229</v>
      </c>
      <c r="AJ536">
        <v>7666</v>
      </c>
      <c r="AK536">
        <v>8148</v>
      </c>
      <c r="AL536">
        <v>8690</v>
      </c>
      <c r="AM536">
        <v>9300</v>
      </c>
      <c r="AN536">
        <v>10007</v>
      </c>
      <c r="AO536">
        <v>10809</v>
      </c>
      <c r="AP536">
        <v>0</v>
      </c>
      <c r="AQ536">
        <v>0</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BX536">
        <v>0</v>
      </c>
      <c r="BY536">
        <v>0</v>
      </c>
      <c r="BZ536">
        <v>0</v>
      </c>
      <c r="CA536">
        <v>0</v>
      </c>
      <c r="CB536">
        <v>0</v>
      </c>
      <c r="CC536">
        <v>0</v>
      </c>
      <c r="CD536">
        <v>0</v>
      </c>
      <c r="CE536">
        <v>0</v>
      </c>
      <c r="CF536">
        <v>0</v>
      </c>
      <c r="CG536">
        <v>0</v>
      </c>
      <c r="CH536">
        <v>0</v>
      </c>
      <c r="CI536">
        <v>0</v>
      </c>
      <c r="CJ536">
        <v>0</v>
      </c>
      <c r="CK536">
        <v>0</v>
      </c>
      <c r="CL536">
        <v>0</v>
      </c>
      <c r="CM536">
        <v>0</v>
      </c>
      <c r="CN536">
        <v>0</v>
      </c>
      <c r="CO536">
        <v>0</v>
      </c>
      <c r="CP536">
        <v>0</v>
      </c>
      <c r="CQ536">
        <v>0</v>
      </c>
      <c r="CR536">
        <v>0</v>
      </c>
      <c r="CS536">
        <v>0</v>
      </c>
      <c r="CT536">
        <v>0</v>
      </c>
      <c r="CU536">
        <v>0</v>
      </c>
      <c r="CV536">
        <v>0</v>
      </c>
      <c r="CW536">
        <v>0</v>
      </c>
      <c r="CX536">
        <v>0</v>
      </c>
      <c r="CY536">
        <v>0</v>
      </c>
      <c r="CZ536">
        <v>0</v>
      </c>
      <c r="DA536">
        <v>0</v>
      </c>
      <c r="DB536">
        <v>0</v>
      </c>
      <c r="DC536">
        <v>0</v>
      </c>
      <c r="DD536">
        <v>0</v>
      </c>
      <c r="DE536">
        <v>0</v>
      </c>
      <c r="DF536">
        <v>0</v>
      </c>
      <c r="DG536">
        <v>0</v>
      </c>
      <c r="DH536">
        <v>0</v>
      </c>
      <c r="DI536">
        <v>0</v>
      </c>
      <c r="DJ536">
        <v>0</v>
      </c>
      <c r="DK536">
        <v>0</v>
      </c>
      <c r="DL536">
        <v>0</v>
      </c>
      <c r="DM536">
        <v>0</v>
      </c>
      <c r="DN536">
        <v>0</v>
      </c>
      <c r="DO536">
        <v>0</v>
      </c>
      <c r="DP536">
        <v>0</v>
      </c>
      <c r="DQ536">
        <v>0</v>
      </c>
      <c r="DR536">
        <v>0</v>
      </c>
      <c r="DS536">
        <v>0</v>
      </c>
      <c r="DT536">
        <v>0</v>
      </c>
      <c r="DU536">
        <v>0</v>
      </c>
      <c r="DV536">
        <v>0</v>
      </c>
      <c r="DW536">
        <v>0</v>
      </c>
      <c r="DX536">
        <v>0</v>
      </c>
      <c r="DZ536" s="340"/>
      <c r="EA536" t="s">
        <v>1023</v>
      </c>
      <c r="EB536">
        <v>2</v>
      </c>
      <c r="EC536">
        <v>48</v>
      </c>
      <c r="ED536" s="183" t="str">
        <f t="shared" si="24"/>
        <v>SDH100248</v>
      </c>
      <c r="EE536">
        <v>94</v>
      </c>
      <c r="EF536">
        <v>593</v>
      </c>
      <c r="EG536">
        <v>1184</v>
      </c>
      <c r="EH536">
        <v>1758</v>
      </c>
      <c r="EI536">
        <v>2331</v>
      </c>
      <c r="EJ536">
        <v>2894</v>
      </c>
      <c r="EK536">
        <v>3461</v>
      </c>
      <c r="EL536">
        <v>4038</v>
      </c>
      <c r="EM536">
        <v>4618</v>
      </c>
      <c r="EN536">
        <v>0</v>
      </c>
      <c r="EO536">
        <v>0</v>
      </c>
      <c r="EP536">
        <v>0</v>
      </c>
      <c r="EQ536">
        <v>0</v>
      </c>
      <c r="ER536">
        <v>0</v>
      </c>
      <c r="ES536">
        <v>0</v>
      </c>
      <c r="ET536">
        <v>0</v>
      </c>
      <c r="EU536">
        <v>0</v>
      </c>
      <c r="EV536">
        <v>0</v>
      </c>
      <c r="EW536">
        <v>0</v>
      </c>
      <c r="EX536">
        <v>0</v>
      </c>
      <c r="EY536">
        <v>0</v>
      </c>
      <c r="EZ536">
        <v>0</v>
      </c>
      <c r="FA536">
        <v>0</v>
      </c>
      <c r="FB536">
        <v>0</v>
      </c>
      <c r="FC536">
        <v>0</v>
      </c>
      <c r="FD536">
        <v>0</v>
      </c>
      <c r="FE536">
        <v>0</v>
      </c>
      <c r="FF536">
        <v>0</v>
      </c>
      <c r="FG536">
        <v>0</v>
      </c>
      <c r="FH536">
        <v>0</v>
      </c>
      <c r="FI536">
        <v>0</v>
      </c>
      <c r="FJ536">
        <v>0</v>
      </c>
      <c r="FK536">
        <v>0</v>
      </c>
      <c r="FL536">
        <v>0</v>
      </c>
      <c r="FM536">
        <v>0</v>
      </c>
      <c r="FN536">
        <v>0</v>
      </c>
      <c r="FO536">
        <v>0</v>
      </c>
      <c r="FP536">
        <v>0</v>
      </c>
      <c r="FQ536">
        <v>0</v>
      </c>
      <c r="FR536">
        <v>0</v>
      </c>
      <c r="FS536">
        <v>0</v>
      </c>
      <c r="FT536">
        <v>0</v>
      </c>
      <c r="FU536">
        <v>0</v>
      </c>
      <c r="FV536">
        <v>0</v>
      </c>
      <c r="FW536">
        <v>0</v>
      </c>
      <c r="FX536">
        <v>0</v>
      </c>
      <c r="FY536">
        <v>0</v>
      </c>
      <c r="FZ536">
        <v>0</v>
      </c>
      <c r="GA536">
        <v>0</v>
      </c>
      <c r="GB536">
        <v>0</v>
      </c>
      <c r="GC536">
        <v>0</v>
      </c>
      <c r="GD536">
        <v>0</v>
      </c>
      <c r="GE536">
        <v>0</v>
      </c>
      <c r="GF536">
        <v>0</v>
      </c>
      <c r="GG536">
        <v>0</v>
      </c>
      <c r="GH536">
        <v>0</v>
      </c>
      <c r="GI536">
        <v>0</v>
      </c>
      <c r="GJ536">
        <v>0</v>
      </c>
      <c r="GK536">
        <v>0</v>
      </c>
      <c r="GL536">
        <v>0</v>
      </c>
      <c r="GM536">
        <v>0</v>
      </c>
      <c r="GN536">
        <v>0</v>
      </c>
      <c r="GO536">
        <v>0</v>
      </c>
      <c r="GP536">
        <v>0</v>
      </c>
      <c r="GQ536">
        <v>0</v>
      </c>
      <c r="GR536">
        <v>0</v>
      </c>
      <c r="GS536">
        <v>0</v>
      </c>
      <c r="GT536">
        <v>0</v>
      </c>
      <c r="GU536">
        <v>0</v>
      </c>
      <c r="GV536">
        <v>0</v>
      </c>
      <c r="GW536">
        <v>0</v>
      </c>
      <c r="GX536">
        <v>0</v>
      </c>
      <c r="GY536">
        <v>0</v>
      </c>
      <c r="GZ536">
        <v>0</v>
      </c>
      <c r="HA536">
        <v>0</v>
      </c>
      <c r="HB536">
        <v>0</v>
      </c>
      <c r="HC536">
        <v>0</v>
      </c>
      <c r="HD536">
        <v>0</v>
      </c>
      <c r="HE536">
        <v>0</v>
      </c>
      <c r="HF536">
        <v>0</v>
      </c>
      <c r="HG536">
        <v>0</v>
      </c>
      <c r="HH536">
        <v>0</v>
      </c>
      <c r="HI536">
        <v>0</v>
      </c>
      <c r="HJ536">
        <v>0</v>
      </c>
      <c r="HK536">
        <v>0</v>
      </c>
      <c r="HL536">
        <v>0</v>
      </c>
      <c r="HM536">
        <v>0</v>
      </c>
      <c r="HN536">
        <v>0</v>
      </c>
      <c r="HO536">
        <v>0</v>
      </c>
      <c r="HP536">
        <v>0</v>
      </c>
      <c r="HQ536">
        <v>0</v>
      </c>
      <c r="HR536">
        <v>0</v>
      </c>
      <c r="HS536">
        <v>0</v>
      </c>
      <c r="HT536">
        <v>0</v>
      </c>
      <c r="HU536">
        <v>0</v>
      </c>
      <c r="HV536">
        <v>0</v>
      </c>
      <c r="HW536">
        <v>0</v>
      </c>
      <c r="HX536">
        <v>0</v>
      </c>
      <c r="HY536">
        <v>0</v>
      </c>
      <c r="HZ536">
        <v>0</v>
      </c>
      <c r="IA536">
        <v>0</v>
      </c>
      <c r="IB536">
        <v>0</v>
      </c>
      <c r="IC536">
        <v>0</v>
      </c>
      <c r="ID536">
        <v>0</v>
      </c>
      <c r="IE536">
        <v>0</v>
      </c>
      <c r="IF536">
        <v>0</v>
      </c>
      <c r="IG536">
        <v>0</v>
      </c>
      <c r="IH536">
        <v>0</v>
      </c>
      <c r="II536">
        <v>0</v>
      </c>
      <c r="IJ536">
        <v>0</v>
      </c>
      <c r="IK536">
        <v>0</v>
      </c>
    </row>
    <row r="537" spans="13:245" hidden="1">
      <c r="M537" s="340"/>
      <c r="N537" t="s">
        <v>1023</v>
      </c>
      <c r="O537">
        <v>2</v>
      </c>
      <c r="P537">
        <v>49</v>
      </c>
      <c r="Q537" s="183" t="str">
        <f t="shared" si="23"/>
        <v>SDH100249</v>
      </c>
      <c r="R537">
        <v>54</v>
      </c>
      <c r="S537">
        <v>398</v>
      </c>
      <c r="T537">
        <v>753</v>
      </c>
      <c r="U537">
        <v>1123</v>
      </c>
      <c r="V537">
        <v>1506</v>
      </c>
      <c r="W537">
        <v>1907</v>
      </c>
      <c r="X537">
        <v>2326</v>
      </c>
      <c r="Y537">
        <v>2763</v>
      </c>
      <c r="Z537">
        <v>3221</v>
      </c>
      <c r="AA537">
        <v>4936</v>
      </c>
      <c r="AB537">
        <v>5147</v>
      </c>
      <c r="AC537">
        <v>5377</v>
      </c>
      <c r="AD537">
        <v>5625</v>
      </c>
      <c r="AE537">
        <v>5894</v>
      </c>
      <c r="AF537">
        <v>6188</v>
      </c>
      <c r="AG537">
        <v>6513</v>
      </c>
      <c r="AH537">
        <v>6882</v>
      </c>
      <c r="AI537">
        <v>7290</v>
      </c>
      <c r="AJ537">
        <v>7739</v>
      </c>
      <c r="AK537">
        <v>8245</v>
      </c>
      <c r="AL537">
        <v>8813</v>
      </c>
      <c r="AM537">
        <v>9470</v>
      </c>
      <c r="AN537">
        <v>10215</v>
      </c>
      <c r="AO537">
        <v>11059</v>
      </c>
      <c r="AP537">
        <v>0</v>
      </c>
      <c r="AQ537">
        <v>0</v>
      </c>
      <c r="AR537">
        <v>0</v>
      </c>
      <c r="AS537">
        <v>0</v>
      </c>
      <c r="AT537">
        <v>0</v>
      </c>
      <c r="AU537">
        <v>0</v>
      </c>
      <c r="AV537">
        <v>0</v>
      </c>
      <c r="AW537">
        <v>0</v>
      </c>
      <c r="AX537">
        <v>0</v>
      </c>
      <c r="AY537">
        <v>0</v>
      </c>
      <c r="AZ537">
        <v>0</v>
      </c>
      <c r="BA537">
        <v>0</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c r="BV537">
        <v>0</v>
      </c>
      <c r="BW537">
        <v>0</v>
      </c>
      <c r="BX537">
        <v>0</v>
      </c>
      <c r="BY537">
        <v>0</v>
      </c>
      <c r="BZ537">
        <v>0</v>
      </c>
      <c r="CA537">
        <v>0</v>
      </c>
      <c r="CB537">
        <v>0</v>
      </c>
      <c r="CC537">
        <v>0</v>
      </c>
      <c r="CD537">
        <v>0</v>
      </c>
      <c r="CE537">
        <v>0</v>
      </c>
      <c r="CF537">
        <v>0</v>
      </c>
      <c r="CG537">
        <v>0</v>
      </c>
      <c r="CH537">
        <v>0</v>
      </c>
      <c r="CI537">
        <v>0</v>
      </c>
      <c r="CJ537">
        <v>0</v>
      </c>
      <c r="CK537">
        <v>0</v>
      </c>
      <c r="CL537">
        <v>0</v>
      </c>
      <c r="CM537">
        <v>0</v>
      </c>
      <c r="CN537">
        <v>0</v>
      </c>
      <c r="CO537">
        <v>0</v>
      </c>
      <c r="CP537">
        <v>0</v>
      </c>
      <c r="CQ537">
        <v>0</v>
      </c>
      <c r="CR537">
        <v>0</v>
      </c>
      <c r="CS537">
        <v>0</v>
      </c>
      <c r="CT537">
        <v>0</v>
      </c>
      <c r="CU537">
        <v>0</v>
      </c>
      <c r="CV537">
        <v>0</v>
      </c>
      <c r="CW537">
        <v>0</v>
      </c>
      <c r="CX537">
        <v>0</v>
      </c>
      <c r="CY537">
        <v>0</v>
      </c>
      <c r="CZ537">
        <v>0</v>
      </c>
      <c r="DA537">
        <v>0</v>
      </c>
      <c r="DB537">
        <v>0</v>
      </c>
      <c r="DC537">
        <v>0</v>
      </c>
      <c r="DD537">
        <v>0</v>
      </c>
      <c r="DE537">
        <v>0</v>
      </c>
      <c r="DF537">
        <v>0</v>
      </c>
      <c r="DG537">
        <v>0</v>
      </c>
      <c r="DH537">
        <v>0</v>
      </c>
      <c r="DI537">
        <v>0</v>
      </c>
      <c r="DJ537">
        <v>0</v>
      </c>
      <c r="DK537">
        <v>0</v>
      </c>
      <c r="DL537">
        <v>0</v>
      </c>
      <c r="DM537">
        <v>0</v>
      </c>
      <c r="DN537">
        <v>0</v>
      </c>
      <c r="DO537">
        <v>0</v>
      </c>
      <c r="DP537">
        <v>0</v>
      </c>
      <c r="DQ537">
        <v>0</v>
      </c>
      <c r="DR537">
        <v>0</v>
      </c>
      <c r="DS537">
        <v>0</v>
      </c>
      <c r="DT537">
        <v>0</v>
      </c>
      <c r="DU537">
        <v>0</v>
      </c>
      <c r="DV537">
        <v>0</v>
      </c>
      <c r="DW537">
        <v>0</v>
      </c>
      <c r="DX537">
        <v>0</v>
      </c>
      <c r="DZ537" s="340"/>
      <c r="EA537" t="s">
        <v>1023</v>
      </c>
      <c r="EB537">
        <v>2</v>
      </c>
      <c r="EC537">
        <v>49</v>
      </c>
      <c r="ED537" s="183" t="str">
        <f t="shared" si="24"/>
        <v>SDH100249</v>
      </c>
      <c r="EE537">
        <v>72</v>
      </c>
      <c r="EF537">
        <v>556</v>
      </c>
      <c r="EG537">
        <v>1130</v>
      </c>
      <c r="EH537">
        <v>1689</v>
      </c>
      <c r="EI537">
        <v>2243</v>
      </c>
      <c r="EJ537">
        <v>2790</v>
      </c>
      <c r="EK537">
        <v>3341</v>
      </c>
      <c r="EL537">
        <v>3897</v>
      </c>
      <c r="EM537">
        <v>4463</v>
      </c>
      <c r="EN537">
        <v>0</v>
      </c>
      <c r="EO537">
        <v>0</v>
      </c>
      <c r="EP537">
        <v>0</v>
      </c>
      <c r="EQ537">
        <v>0</v>
      </c>
      <c r="ER537">
        <v>0</v>
      </c>
      <c r="ES537">
        <v>0</v>
      </c>
      <c r="ET537">
        <v>0</v>
      </c>
      <c r="EU537">
        <v>0</v>
      </c>
      <c r="EV537">
        <v>0</v>
      </c>
      <c r="EW537">
        <v>0</v>
      </c>
      <c r="EX537">
        <v>0</v>
      </c>
      <c r="EY537">
        <v>0</v>
      </c>
      <c r="EZ537">
        <v>0</v>
      </c>
      <c r="FA537">
        <v>0</v>
      </c>
      <c r="FB537">
        <v>0</v>
      </c>
      <c r="FC537">
        <v>0</v>
      </c>
      <c r="FD537">
        <v>0</v>
      </c>
      <c r="FE537">
        <v>0</v>
      </c>
      <c r="FF537">
        <v>0</v>
      </c>
      <c r="FG537">
        <v>0</v>
      </c>
      <c r="FH537">
        <v>0</v>
      </c>
      <c r="FI537">
        <v>0</v>
      </c>
      <c r="FJ537">
        <v>0</v>
      </c>
      <c r="FK537">
        <v>0</v>
      </c>
      <c r="FL537">
        <v>0</v>
      </c>
      <c r="FM537">
        <v>0</v>
      </c>
      <c r="FN537">
        <v>0</v>
      </c>
      <c r="FO537">
        <v>0</v>
      </c>
      <c r="FP537">
        <v>0</v>
      </c>
      <c r="FQ537">
        <v>0</v>
      </c>
      <c r="FR537">
        <v>0</v>
      </c>
      <c r="FS537">
        <v>0</v>
      </c>
      <c r="FT537">
        <v>0</v>
      </c>
      <c r="FU537">
        <v>0</v>
      </c>
      <c r="FV537">
        <v>0</v>
      </c>
      <c r="FW537">
        <v>0</v>
      </c>
      <c r="FX537">
        <v>0</v>
      </c>
      <c r="FY537">
        <v>0</v>
      </c>
      <c r="FZ537">
        <v>0</v>
      </c>
      <c r="GA537">
        <v>0</v>
      </c>
      <c r="GB537">
        <v>0</v>
      </c>
      <c r="GC537">
        <v>0</v>
      </c>
      <c r="GD537">
        <v>0</v>
      </c>
      <c r="GE537">
        <v>0</v>
      </c>
      <c r="GF537">
        <v>0</v>
      </c>
      <c r="GG537">
        <v>0</v>
      </c>
      <c r="GH537">
        <v>0</v>
      </c>
      <c r="GI537">
        <v>0</v>
      </c>
      <c r="GJ537">
        <v>0</v>
      </c>
      <c r="GK537">
        <v>0</v>
      </c>
      <c r="GL537">
        <v>0</v>
      </c>
      <c r="GM537">
        <v>0</v>
      </c>
      <c r="GN537">
        <v>0</v>
      </c>
      <c r="GO537">
        <v>0</v>
      </c>
      <c r="GP537">
        <v>0</v>
      </c>
      <c r="GQ537">
        <v>0</v>
      </c>
      <c r="GR537">
        <v>0</v>
      </c>
      <c r="GS537">
        <v>0</v>
      </c>
      <c r="GT537">
        <v>0</v>
      </c>
      <c r="GU537">
        <v>0</v>
      </c>
      <c r="GV537">
        <v>0</v>
      </c>
      <c r="GW537">
        <v>0</v>
      </c>
      <c r="GX537">
        <v>0</v>
      </c>
      <c r="GY537">
        <v>0</v>
      </c>
      <c r="GZ537">
        <v>0</v>
      </c>
      <c r="HA537">
        <v>0</v>
      </c>
      <c r="HB537">
        <v>0</v>
      </c>
      <c r="HC537">
        <v>0</v>
      </c>
      <c r="HD537">
        <v>0</v>
      </c>
      <c r="HE537">
        <v>0</v>
      </c>
      <c r="HF537">
        <v>0</v>
      </c>
      <c r="HG537">
        <v>0</v>
      </c>
      <c r="HH537">
        <v>0</v>
      </c>
      <c r="HI537">
        <v>0</v>
      </c>
      <c r="HJ537">
        <v>0</v>
      </c>
      <c r="HK537">
        <v>0</v>
      </c>
      <c r="HL537">
        <v>0</v>
      </c>
      <c r="HM537">
        <v>0</v>
      </c>
      <c r="HN537">
        <v>0</v>
      </c>
      <c r="HO537">
        <v>0</v>
      </c>
      <c r="HP537">
        <v>0</v>
      </c>
      <c r="HQ537">
        <v>0</v>
      </c>
      <c r="HR537">
        <v>0</v>
      </c>
      <c r="HS537">
        <v>0</v>
      </c>
      <c r="HT537">
        <v>0</v>
      </c>
      <c r="HU537">
        <v>0</v>
      </c>
      <c r="HV537">
        <v>0</v>
      </c>
      <c r="HW537">
        <v>0</v>
      </c>
      <c r="HX537">
        <v>0</v>
      </c>
      <c r="HY537">
        <v>0</v>
      </c>
      <c r="HZ537">
        <v>0</v>
      </c>
      <c r="IA537">
        <v>0</v>
      </c>
      <c r="IB537">
        <v>0</v>
      </c>
      <c r="IC537">
        <v>0</v>
      </c>
      <c r="ID537">
        <v>0</v>
      </c>
      <c r="IE537">
        <v>0</v>
      </c>
      <c r="IF537">
        <v>0</v>
      </c>
      <c r="IG537">
        <v>0</v>
      </c>
      <c r="IH537">
        <v>0</v>
      </c>
      <c r="II537">
        <v>0</v>
      </c>
      <c r="IJ537">
        <v>0</v>
      </c>
      <c r="IK537">
        <v>0</v>
      </c>
    </row>
    <row r="538" spans="13:245" hidden="1">
      <c r="M538" s="340"/>
      <c r="N538" t="s">
        <v>1023</v>
      </c>
      <c r="O538">
        <v>2</v>
      </c>
      <c r="P538">
        <v>50</v>
      </c>
      <c r="Q538" s="183" t="str">
        <f t="shared" si="23"/>
        <v>SDH100250</v>
      </c>
      <c r="R538">
        <v>40</v>
      </c>
      <c r="S538">
        <v>382</v>
      </c>
      <c r="T538">
        <v>736</v>
      </c>
      <c r="U538">
        <v>1104</v>
      </c>
      <c r="V538">
        <v>1487</v>
      </c>
      <c r="W538">
        <v>1887</v>
      </c>
      <c r="X538">
        <v>2305</v>
      </c>
      <c r="Y538">
        <v>2743</v>
      </c>
      <c r="Z538">
        <v>3201</v>
      </c>
      <c r="AA538">
        <v>4911</v>
      </c>
      <c r="AB538">
        <v>5126</v>
      </c>
      <c r="AC538">
        <v>5359</v>
      </c>
      <c r="AD538">
        <v>5611</v>
      </c>
      <c r="AE538">
        <v>5886</v>
      </c>
      <c r="AF538">
        <v>6190</v>
      </c>
      <c r="AG538">
        <v>6534</v>
      </c>
      <c r="AH538">
        <v>6914</v>
      </c>
      <c r="AI538">
        <v>7333</v>
      </c>
      <c r="AJ538">
        <v>7803</v>
      </c>
      <c r="AK538">
        <v>8329</v>
      </c>
      <c r="AL538">
        <v>8939</v>
      </c>
      <c r="AM538">
        <v>9628</v>
      </c>
      <c r="AN538">
        <v>10407</v>
      </c>
      <c r="AO538">
        <v>11309</v>
      </c>
      <c r="AP538">
        <v>0</v>
      </c>
      <c r="AQ538">
        <v>0</v>
      </c>
      <c r="AR538">
        <v>0</v>
      </c>
      <c r="AS538">
        <v>0</v>
      </c>
      <c r="AT538">
        <v>0</v>
      </c>
      <c r="AU538">
        <v>0</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BX538">
        <v>0</v>
      </c>
      <c r="BY538">
        <v>0</v>
      </c>
      <c r="BZ538">
        <v>0</v>
      </c>
      <c r="CA538">
        <v>0</v>
      </c>
      <c r="CB538">
        <v>0</v>
      </c>
      <c r="CC538">
        <v>0</v>
      </c>
      <c r="CD538">
        <v>0</v>
      </c>
      <c r="CE538">
        <v>0</v>
      </c>
      <c r="CF538">
        <v>0</v>
      </c>
      <c r="CG538">
        <v>0</v>
      </c>
      <c r="CH538">
        <v>0</v>
      </c>
      <c r="CI538">
        <v>0</v>
      </c>
      <c r="CJ538">
        <v>0</v>
      </c>
      <c r="CK538">
        <v>0</v>
      </c>
      <c r="CL538">
        <v>0</v>
      </c>
      <c r="CM538">
        <v>0</v>
      </c>
      <c r="CN538">
        <v>0</v>
      </c>
      <c r="CO538">
        <v>0</v>
      </c>
      <c r="CP538">
        <v>0</v>
      </c>
      <c r="CQ538">
        <v>0</v>
      </c>
      <c r="CR538">
        <v>0</v>
      </c>
      <c r="CS538">
        <v>0</v>
      </c>
      <c r="CT538">
        <v>0</v>
      </c>
      <c r="CU538">
        <v>0</v>
      </c>
      <c r="CV538">
        <v>0</v>
      </c>
      <c r="CW538">
        <v>0</v>
      </c>
      <c r="CX538">
        <v>0</v>
      </c>
      <c r="CY538">
        <v>0</v>
      </c>
      <c r="CZ538">
        <v>0</v>
      </c>
      <c r="DA538">
        <v>0</v>
      </c>
      <c r="DB538">
        <v>0</v>
      </c>
      <c r="DC538">
        <v>0</v>
      </c>
      <c r="DD538">
        <v>0</v>
      </c>
      <c r="DE538">
        <v>0</v>
      </c>
      <c r="DF538">
        <v>0</v>
      </c>
      <c r="DG538">
        <v>0</v>
      </c>
      <c r="DH538">
        <v>0</v>
      </c>
      <c r="DI538">
        <v>0</v>
      </c>
      <c r="DJ538">
        <v>0</v>
      </c>
      <c r="DK538">
        <v>0</v>
      </c>
      <c r="DL538">
        <v>0</v>
      </c>
      <c r="DM538">
        <v>0</v>
      </c>
      <c r="DN538">
        <v>0</v>
      </c>
      <c r="DO538">
        <v>0</v>
      </c>
      <c r="DP538">
        <v>0</v>
      </c>
      <c r="DQ538">
        <v>0</v>
      </c>
      <c r="DR538">
        <v>0</v>
      </c>
      <c r="DS538">
        <v>0</v>
      </c>
      <c r="DT538">
        <v>0</v>
      </c>
      <c r="DU538">
        <v>0</v>
      </c>
      <c r="DV538">
        <v>0</v>
      </c>
      <c r="DW538">
        <v>0</v>
      </c>
      <c r="DX538">
        <v>0</v>
      </c>
      <c r="DZ538" s="340"/>
      <c r="EA538" t="s">
        <v>1023</v>
      </c>
      <c r="EB538">
        <v>2</v>
      </c>
      <c r="EC538">
        <v>50</v>
      </c>
      <c r="ED538" s="183" t="str">
        <f t="shared" si="24"/>
        <v>SDH100250</v>
      </c>
      <c r="EE538">
        <v>52</v>
      </c>
      <c r="EF538">
        <v>516</v>
      </c>
      <c r="EG538">
        <v>1073</v>
      </c>
      <c r="EH538">
        <v>1615</v>
      </c>
      <c r="EI538">
        <v>2153</v>
      </c>
      <c r="EJ538">
        <v>2684</v>
      </c>
      <c r="EK538">
        <v>3215</v>
      </c>
      <c r="EL538">
        <v>3754</v>
      </c>
      <c r="EM538">
        <v>4304</v>
      </c>
      <c r="EN538">
        <v>0</v>
      </c>
      <c r="EO538">
        <v>0</v>
      </c>
      <c r="EP538">
        <v>0</v>
      </c>
      <c r="EQ538">
        <v>0</v>
      </c>
      <c r="ER538">
        <v>0</v>
      </c>
      <c r="ES538">
        <v>0</v>
      </c>
      <c r="ET538">
        <v>0</v>
      </c>
      <c r="EU538">
        <v>0</v>
      </c>
      <c r="EV538">
        <v>0</v>
      </c>
      <c r="EW538">
        <v>0</v>
      </c>
      <c r="EX538">
        <v>0</v>
      </c>
      <c r="EY538">
        <v>0</v>
      </c>
      <c r="EZ538">
        <v>0</v>
      </c>
      <c r="FA538">
        <v>0</v>
      </c>
      <c r="FB538">
        <v>0</v>
      </c>
      <c r="FC538">
        <v>0</v>
      </c>
      <c r="FD538">
        <v>0</v>
      </c>
      <c r="FE538">
        <v>0</v>
      </c>
      <c r="FF538">
        <v>0</v>
      </c>
      <c r="FG538">
        <v>0</v>
      </c>
      <c r="FH538">
        <v>0</v>
      </c>
      <c r="FI538">
        <v>0</v>
      </c>
      <c r="FJ538">
        <v>0</v>
      </c>
      <c r="FK538">
        <v>0</v>
      </c>
      <c r="FL538">
        <v>0</v>
      </c>
      <c r="FM538">
        <v>0</v>
      </c>
      <c r="FN538">
        <v>0</v>
      </c>
      <c r="FO538">
        <v>0</v>
      </c>
      <c r="FP538">
        <v>0</v>
      </c>
      <c r="FQ538">
        <v>0</v>
      </c>
      <c r="FR538">
        <v>0</v>
      </c>
      <c r="FS538">
        <v>0</v>
      </c>
      <c r="FT538">
        <v>0</v>
      </c>
      <c r="FU538">
        <v>0</v>
      </c>
      <c r="FV538">
        <v>0</v>
      </c>
      <c r="FW538">
        <v>0</v>
      </c>
      <c r="FX538">
        <v>0</v>
      </c>
      <c r="FY538">
        <v>0</v>
      </c>
      <c r="FZ538">
        <v>0</v>
      </c>
      <c r="GA538">
        <v>0</v>
      </c>
      <c r="GB538">
        <v>0</v>
      </c>
      <c r="GC538">
        <v>0</v>
      </c>
      <c r="GD538">
        <v>0</v>
      </c>
      <c r="GE538">
        <v>0</v>
      </c>
      <c r="GF538">
        <v>0</v>
      </c>
      <c r="GG538">
        <v>0</v>
      </c>
      <c r="GH538">
        <v>0</v>
      </c>
      <c r="GI538">
        <v>0</v>
      </c>
      <c r="GJ538">
        <v>0</v>
      </c>
      <c r="GK538">
        <v>0</v>
      </c>
      <c r="GL538">
        <v>0</v>
      </c>
      <c r="GM538">
        <v>0</v>
      </c>
      <c r="GN538">
        <v>0</v>
      </c>
      <c r="GO538">
        <v>0</v>
      </c>
      <c r="GP538">
        <v>0</v>
      </c>
      <c r="GQ538">
        <v>0</v>
      </c>
      <c r="GR538">
        <v>0</v>
      </c>
      <c r="GS538">
        <v>0</v>
      </c>
      <c r="GT538">
        <v>0</v>
      </c>
      <c r="GU538">
        <v>0</v>
      </c>
      <c r="GV538">
        <v>0</v>
      </c>
      <c r="GW538">
        <v>0</v>
      </c>
      <c r="GX538">
        <v>0</v>
      </c>
      <c r="GY538">
        <v>0</v>
      </c>
      <c r="GZ538">
        <v>0</v>
      </c>
      <c r="HA538">
        <v>0</v>
      </c>
      <c r="HB538">
        <v>0</v>
      </c>
      <c r="HC538">
        <v>0</v>
      </c>
      <c r="HD538">
        <v>0</v>
      </c>
      <c r="HE538">
        <v>0</v>
      </c>
      <c r="HF538">
        <v>0</v>
      </c>
      <c r="HG538">
        <v>0</v>
      </c>
      <c r="HH538">
        <v>0</v>
      </c>
      <c r="HI538">
        <v>0</v>
      </c>
      <c r="HJ538">
        <v>0</v>
      </c>
      <c r="HK538">
        <v>0</v>
      </c>
      <c r="HL538">
        <v>0</v>
      </c>
      <c r="HM538">
        <v>0</v>
      </c>
      <c r="HN538">
        <v>0</v>
      </c>
      <c r="HO538">
        <v>0</v>
      </c>
      <c r="HP538">
        <v>0</v>
      </c>
      <c r="HQ538">
        <v>0</v>
      </c>
      <c r="HR538">
        <v>0</v>
      </c>
      <c r="HS538">
        <v>0</v>
      </c>
      <c r="HT538">
        <v>0</v>
      </c>
      <c r="HU538">
        <v>0</v>
      </c>
      <c r="HV538">
        <v>0</v>
      </c>
      <c r="HW538">
        <v>0</v>
      </c>
      <c r="HX538">
        <v>0</v>
      </c>
      <c r="HY538">
        <v>0</v>
      </c>
      <c r="HZ538">
        <v>0</v>
      </c>
      <c r="IA538">
        <v>0</v>
      </c>
      <c r="IB538">
        <v>0</v>
      </c>
      <c r="IC538">
        <v>0</v>
      </c>
      <c r="ID538">
        <v>0</v>
      </c>
      <c r="IE538">
        <v>0</v>
      </c>
      <c r="IF538">
        <v>0</v>
      </c>
      <c r="IG538">
        <v>0</v>
      </c>
      <c r="IH538">
        <v>0</v>
      </c>
      <c r="II538">
        <v>0</v>
      </c>
      <c r="IJ538">
        <v>0</v>
      </c>
      <c r="IK538">
        <v>0</v>
      </c>
    </row>
    <row r="539" spans="13:245" hidden="1">
      <c r="M539" s="340"/>
      <c r="N539" t="s">
        <v>1023</v>
      </c>
      <c r="O539">
        <v>2</v>
      </c>
      <c r="P539">
        <v>51</v>
      </c>
      <c r="Q539" s="183" t="str">
        <f t="shared" si="23"/>
        <v>SDH100251</v>
      </c>
      <c r="R539">
        <v>25</v>
      </c>
      <c r="S539">
        <v>365</v>
      </c>
      <c r="T539">
        <v>718</v>
      </c>
      <c r="U539">
        <v>1085</v>
      </c>
      <c r="V539">
        <v>1469</v>
      </c>
      <c r="W539">
        <v>1868</v>
      </c>
      <c r="X539">
        <v>2285</v>
      </c>
      <c r="Y539">
        <v>2723</v>
      </c>
      <c r="Z539">
        <v>3182</v>
      </c>
      <c r="AA539">
        <v>4890</v>
      </c>
      <c r="AB539">
        <v>5108</v>
      </c>
      <c r="AC539">
        <v>5344</v>
      </c>
      <c r="AD539">
        <v>5602</v>
      </c>
      <c r="AE539">
        <v>5885</v>
      </c>
      <c r="AF539">
        <v>6206</v>
      </c>
      <c r="AG539">
        <v>6561</v>
      </c>
      <c r="AH539">
        <v>6950</v>
      </c>
      <c r="AI539">
        <v>7386</v>
      </c>
      <c r="AJ539">
        <v>7873</v>
      </c>
      <c r="AK539">
        <v>8438</v>
      </c>
      <c r="AL539">
        <v>9076</v>
      </c>
      <c r="AM539">
        <v>9795</v>
      </c>
      <c r="AN539">
        <v>10625</v>
      </c>
      <c r="AO539">
        <v>11586</v>
      </c>
      <c r="AP539">
        <v>0</v>
      </c>
      <c r="AQ539">
        <v>0</v>
      </c>
      <c r="AR539">
        <v>0</v>
      </c>
      <c r="AS539">
        <v>0</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BX539">
        <v>0</v>
      </c>
      <c r="BY539">
        <v>0</v>
      </c>
      <c r="BZ539">
        <v>0</v>
      </c>
      <c r="CA539">
        <v>0</v>
      </c>
      <c r="CB539">
        <v>0</v>
      </c>
      <c r="CC539">
        <v>0</v>
      </c>
      <c r="CD539">
        <v>0</v>
      </c>
      <c r="CE539">
        <v>0</v>
      </c>
      <c r="CF539">
        <v>0</v>
      </c>
      <c r="CG539">
        <v>0</v>
      </c>
      <c r="CH539">
        <v>0</v>
      </c>
      <c r="CI539">
        <v>0</v>
      </c>
      <c r="CJ539">
        <v>0</v>
      </c>
      <c r="CK539">
        <v>0</v>
      </c>
      <c r="CL539">
        <v>0</v>
      </c>
      <c r="CM539">
        <v>0</v>
      </c>
      <c r="CN539">
        <v>0</v>
      </c>
      <c r="CO539">
        <v>0</v>
      </c>
      <c r="CP539">
        <v>0</v>
      </c>
      <c r="CQ539">
        <v>0</v>
      </c>
      <c r="CR539">
        <v>0</v>
      </c>
      <c r="CS539">
        <v>0</v>
      </c>
      <c r="CT539">
        <v>0</v>
      </c>
      <c r="CU539">
        <v>0</v>
      </c>
      <c r="CV539">
        <v>0</v>
      </c>
      <c r="CW539">
        <v>0</v>
      </c>
      <c r="CX539">
        <v>0</v>
      </c>
      <c r="CY539">
        <v>0</v>
      </c>
      <c r="CZ539">
        <v>0</v>
      </c>
      <c r="DA539">
        <v>0</v>
      </c>
      <c r="DB539">
        <v>0</v>
      </c>
      <c r="DC539">
        <v>0</v>
      </c>
      <c r="DD539">
        <v>0</v>
      </c>
      <c r="DE539">
        <v>0</v>
      </c>
      <c r="DF539">
        <v>0</v>
      </c>
      <c r="DG539">
        <v>0</v>
      </c>
      <c r="DH539">
        <v>0</v>
      </c>
      <c r="DI539">
        <v>0</v>
      </c>
      <c r="DJ539">
        <v>0</v>
      </c>
      <c r="DK539">
        <v>0</v>
      </c>
      <c r="DL539">
        <v>0</v>
      </c>
      <c r="DM539">
        <v>0</v>
      </c>
      <c r="DN539">
        <v>0</v>
      </c>
      <c r="DO539">
        <v>0</v>
      </c>
      <c r="DP539">
        <v>0</v>
      </c>
      <c r="DQ539">
        <v>0</v>
      </c>
      <c r="DR539">
        <v>0</v>
      </c>
      <c r="DS539">
        <v>0</v>
      </c>
      <c r="DT539">
        <v>0</v>
      </c>
      <c r="DU539">
        <v>0</v>
      </c>
      <c r="DV539">
        <v>0</v>
      </c>
      <c r="DW539">
        <v>0</v>
      </c>
      <c r="DX539">
        <v>0</v>
      </c>
      <c r="DZ539" s="340"/>
      <c r="EA539" t="s">
        <v>1023</v>
      </c>
      <c r="EB539">
        <v>2</v>
      </c>
      <c r="EC539">
        <v>51</v>
      </c>
      <c r="ED539" s="183" t="str">
        <f t="shared" si="24"/>
        <v>SDH100251</v>
      </c>
      <c r="EE539">
        <v>32</v>
      </c>
      <c r="EF539">
        <v>474</v>
      </c>
      <c r="EG539">
        <v>1014</v>
      </c>
      <c r="EH539">
        <v>1538</v>
      </c>
      <c r="EI539">
        <v>2059</v>
      </c>
      <c r="EJ539">
        <v>2570</v>
      </c>
      <c r="EK539">
        <v>3083</v>
      </c>
      <c r="EL539">
        <v>3604</v>
      </c>
      <c r="EM539">
        <v>4136</v>
      </c>
      <c r="EN539">
        <v>0</v>
      </c>
      <c r="EO539">
        <v>0</v>
      </c>
      <c r="EP539">
        <v>0</v>
      </c>
      <c r="EQ539">
        <v>0</v>
      </c>
      <c r="ER539">
        <v>0</v>
      </c>
      <c r="ES539">
        <v>0</v>
      </c>
      <c r="ET539">
        <v>0</v>
      </c>
      <c r="EU539">
        <v>0</v>
      </c>
      <c r="EV539">
        <v>0</v>
      </c>
      <c r="EW539">
        <v>0</v>
      </c>
      <c r="EX539">
        <v>0</v>
      </c>
      <c r="EY539">
        <v>0</v>
      </c>
      <c r="EZ539">
        <v>0</v>
      </c>
      <c r="FA539">
        <v>0</v>
      </c>
      <c r="FB539">
        <v>0</v>
      </c>
      <c r="FC539">
        <v>0</v>
      </c>
      <c r="FD539">
        <v>0</v>
      </c>
      <c r="FE539">
        <v>0</v>
      </c>
      <c r="FF539">
        <v>0</v>
      </c>
      <c r="FG539">
        <v>0</v>
      </c>
      <c r="FH539">
        <v>0</v>
      </c>
      <c r="FI539">
        <v>0</v>
      </c>
      <c r="FJ539">
        <v>0</v>
      </c>
      <c r="FK539">
        <v>0</v>
      </c>
      <c r="FL539">
        <v>0</v>
      </c>
      <c r="FM539">
        <v>0</v>
      </c>
      <c r="FN539">
        <v>0</v>
      </c>
      <c r="FO539">
        <v>0</v>
      </c>
      <c r="FP539">
        <v>0</v>
      </c>
      <c r="FQ539">
        <v>0</v>
      </c>
      <c r="FR539">
        <v>0</v>
      </c>
      <c r="FS539">
        <v>0</v>
      </c>
      <c r="FT539">
        <v>0</v>
      </c>
      <c r="FU539">
        <v>0</v>
      </c>
      <c r="FV539">
        <v>0</v>
      </c>
      <c r="FW539">
        <v>0</v>
      </c>
      <c r="FX539">
        <v>0</v>
      </c>
      <c r="FY539">
        <v>0</v>
      </c>
      <c r="FZ539">
        <v>0</v>
      </c>
      <c r="GA539">
        <v>0</v>
      </c>
      <c r="GB539">
        <v>0</v>
      </c>
      <c r="GC539">
        <v>0</v>
      </c>
      <c r="GD539">
        <v>0</v>
      </c>
      <c r="GE539">
        <v>0</v>
      </c>
      <c r="GF539">
        <v>0</v>
      </c>
      <c r="GG539">
        <v>0</v>
      </c>
      <c r="GH539">
        <v>0</v>
      </c>
      <c r="GI539">
        <v>0</v>
      </c>
      <c r="GJ539">
        <v>0</v>
      </c>
      <c r="GK539">
        <v>0</v>
      </c>
      <c r="GL539">
        <v>0</v>
      </c>
      <c r="GM539">
        <v>0</v>
      </c>
      <c r="GN539">
        <v>0</v>
      </c>
      <c r="GO539">
        <v>0</v>
      </c>
      <c r="GP539">
        <v>0</v>
      </c>
      <c r="GQ539">
        <v>0</v>
      </c>
      <c r="GR539">
        <v>0</v>
      </c>
      <c r="GS539">
        <v>0</v>
      </c>
      <c r="GT539">
        <v>0</v>
      </c>
      <c r="GU539">
        <v>0</v>
      </c>
      <c r="GV539">
        <v>0</v>
      </c>
      <c r="GW539">
        <v>0</v>
      </c>
      <c r="GX539">
        <v>0</v>
      </c>
      <c r="GY539">
        <v>0</v>
      </c>
      <c r="GZ539">
        <v>0</v>
      </c>
      <c r="HA539">
        <v>0</v>
      </c>
      <c r="HB539">
        <v>0</v>
      </c>
      <c r="HC539">
        <v>0</v>
      </c>
      <c r="HD539">
        <v>0</v>
      </c>
      <c r="HE539">
        <v>0</v>
      </c>
      <c r="HF539">
        <v>0</v>
      </c>
      <c r="HG539">
        <v>0</v>
      </c>
      <c r="HH539">
        <v>0</v>
      </c>
      <c r="HI539">
        <v>0</v>
      </c>
      <c r="HJ539">
        <v>0</v>
      </c>
      <c r="HK539">
        <v>0</v>
      </c>
      <c r="HL539">
        <v>0</v>
      </c>
      <c r="HM539">
        <v>0</v>
      </c>
      <c r="HN539">
        <v>0</v>
      </c>
      <c r="HO539">
        <v>0</v>
      </c>
      <c r="HP539">
        <v>0</v>
      </c>
      <c r="HQ539">
        <v>0</v>
      </c>
      <c r="HR539">
        <v>0</v>
      </c>
      <c r="HS539">
        <v>0</v>
      </c>
      <c r="HT539">
        <v>0</v>
      </c>
      <c r="HU539">
        <v>0</v>
      </c>
      <c r="HV539">
        <v>0</v>
      </c>
      <c r="HW539">
        <v>0</v>
      </c>
      <c r="HX539">
        <v>0</v>
      </c>
      <c r="HY539">
        <v>0</v>
      </c>
      <c r="HZ539">
        <v>0</v>
      </c>
      <c r="IA539">
        <v>0</v>
      </c>
      <c r="IB539">
        <v>0</v>
      </c>
      <c r="IC539">
        <v>0</v>
      </c>
      <c r="ID539">
        <v>0</v>
      </c>
      <c r="IE539">
        <v>0</v>
      </c>
      <c r="IF539">
        <v>0</v>
      </c>
      <c r="IG539">
        <v>0</v>
      </c>
      <c r="IH539">
        <v>0</v>
      </c>
      <c r="II539">
        <v>0</v>
      </c>
      <c r="IJ539">
        <v>0</v>
      </c>
      <c r="IK539">
        <v>0</v>
      </c>
    </row>
    <row r="540" spans="13:245" hidden="1">
      <c r="M540" s="340"/>
      <c r="N540" t="s">
        <v>1023</v>
      </c>
      <c r="O540">
        <v>2</v>
      </c>
      <c r="P540">
        <v>52</v>
      </c>
      <c r="Q540" s="183" t="str">
        <f t="shared" si="23"/>
        <v>SDH100252</v>
      </c>
      <c r="R540">
        <v>8</v>
      </c>
      <c r="S540">
        <v>348</v>
      </c>
      <c r="T540">
        <v>701</v>
      </c>
      <c r="U540">
        <v>1069</v>
      </c>
      <c r="V540">
        <v>1451</v>
      </c>
      <c r="W540">
        <v>1851</v>
      </c>
      <c r="X540">
        <v>2270</v>
      </c>
      <c r="Y540">
        <v>2709</v>
      </c>
      <c r="Z540">
        <v>3173</v>
      </c>
      <c r="AA540">
        <v>4880</v>
      </c>
      <c r="AB540">
        <v>5101</v>
      </c>
      <c r="AC540">
        <v>5341</v>
      </c>
      <c r="AD540">
        <v>5606</v>
      </c>
      <c r="AE540">
        <v>5907</v>
      </c>
      <c r="AF540">
        <v>6237</v>
      </c>
      <c r="AG540">
        <v>6599</v>
      </c>
      <c r="AH540">
        <v>7004</v>
      </c>
      <c r="AI540">
        <v>7456</v>
      </c>
      <c r="AJ540">
        <v>7980</v>
      </c>
      <c r="AK540">
        <v>8570</v>
      </c>
      <c r="AL540">
        <v>9233</v>
      </c>
      <c r="AM540">
        <v>9997</v>
      </c>
      <c r="AN540">
        <v>10880</v>
      </c>
      <c r="AO540">
        <v>11930</v>
      </c>
      <c r="AP540">
        <v>0</v>
      </c>
      <c r="AQ540">
        <v>0</v>
      </c>
      <c r="AR540">
        <v>0</v>
      </c>
      <c r="AS540">
        <v>0</v>
      </c>
      <c r="AT540">
        <v>0</v>
      </c>
      <c r="AU540">
        <v>0</v>
      </c>
      <c r="AV540">
        <v>0</v>
      </c>
      <c r="AW540">
        <v>0</v>
      </c>
      <c r="AX540">
        <v>0</v>
      </c>
      <c r="AY540">
        <v>0</v>
      </c>
      <c r="AZ540">
        <v>0</v>
      </c>
      <c r="BA540">
        <v>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v>0</v>
      </c>
      <c r="BW540">
        <v>0</v>
      </c>
      <c r="BX540">
        <v>0</v>
      </c>
      <c r="BY540">
        <v>0</v>
      </c>
      <c r="BZ540">
        <v>0</v>
      </c>
      <c r="CA540">
        <v>0</v>
      </c>
      <c r="CB540">
        <v>0</v>
      </c>
      <c r="CC540">
        <v>0</v>
      </c>
      <c r="CD540">
        <v>0</v>
      </c>
      <c r="CE540">
        <v>0</v>
      </c>
      <c r="CF540">
        <v>0</v>
      </c>
      <c r="CG540">
        <v>0</v>
      </c>
      <c r="CH540">
        <v>0</v>
      </c>
      <c r="CI540">
        <v>0</v>
      </c>
      <c r="CJ540">
        <v>0</v>
      </c>
      <c r="CK540">
        <v>0</v>
      </c>
      <c r="CL540">
        <v>0</v>
      </c>
      <c r="CM540">
        <v>0</v>
      </c>
      <c r="CN540">
        <v>0</v>
      </c>
      <c r="CO540">
        <v>0</v>
      </c>
      <c r="CP540">
        <v>0</v>
      </c>
      <c r="CQ540">
        <v>0</v>
      </c>
      <c r="CR540">
        <v>0</v>
      </c>
      <c r="CS540">
        <v>0</v>
      </c>
      <c r="CT540">
        <v>0</v>
      </c>
      <c r="CU540">
        <v>0</v>
      </c>
      <c r="CV540">
        <v>0</v>
      </c>
      <c r="CW540">
        <v>0</v>
      </c>
      <c r="CX540">
        <v>0</v>
      </c>
      <c r="CY540">
        <v>0</v>
      </c>
      <c r="CZ540">
        <v>0</v>
      </c>
      <c r="DA540">
        <v>0</v>
      </c>
      <c r="DB540">
        <v>0</v>
      </c>
      <c r="DC540">
        <v>0</v>
      </c>
      <c r="DD540">
        <v>0</v>
      </c>
      <c r="DE540">
        <v>0</v>
      </c>
      <c r="DF540">
        <v>0</v>
      </c>
      <c r="DG540">
        <v>0</v>
      </c>
      <c r="DH540">
        <v>0</v>
      </c>
      <c r="DI540">
        <v>0</v>
      </c>
      <c r="DJ540">
        <v>0</v>
      </c>
      <c r="DK540">
        <v>0</v>
      </c>
      <c r="DL540">
        <v>0</v>
      </c>
      <c r="DM540">
        <v>0</v>
      </c>
      <c r="DN540">
        <v>0</v>
      </c>
      <c r="DO540">
        <v>0</v>
      </c>
      <c r="DP540">
        <v>0</v>
      </c>
      <c r="DQ540">
        <v>0</v>
      </c>
      <c r="DR540">
        <v>0</v>
      </c>
      <c r="DS540">
        <v>0</v>
      </c>
      <c r="DT540">
        <v>0</v>
      </c>
      <c r="DU540">
        <v>0</v>
      </c>
      <c r="DV540">
        <v>0</v>
      </c>
      <c r="DW540">
        <v>0</v>
      </c>
      <c r="DX540">
        <v>0</v>
      </c>
      <c r="DZ540" s="340"/>
      <c r="EA540" t="s">
        <v>1023</v>
      </c>
      <c r="EB540">
        <v>2</v>
      </c>
      <c r="EC540">
        <v>52</v>
      </c>
      <c r="ED540" s="183" t="str">
        <f t="shared" si="24"/>
        <v>SDH100252</v>
      </c>
      <c r="EE540">
        <v>10</v>
      </c>
      <c r="EF540">
        <v>432</v>
      </c>
      <c r="EG540">
        <v>955</v>
      </c>
      <c r="EH540">
        <v>1463</v>
      </c>
      <c r="EI540">
        <v>1964</v>
      </c>
      <c r="EJ540">
        <v>2457</v>
      </c>
      <c r="EK540">
        <v>2951</v>
      </c>
      <c r="EL540">
        <v>3454</v>
      </c>
      <c r="EM540">
        <v>3973</v>
      </c>
      <c r="EN540">
        <v>0</v>
      </c>
      <c r="EO540">
        <v>0</v>
      </c>
      <c r="EP540">
        <v>0</v>
      </c>
      <c r="EQ540">
        <v>0</v>
      </c>
      <c r="ER540">
        <v>0</v>
      </c>
      <c r="ES540">
        <v>0</v>
      </c>
      <c r="ET540">
        <v>0</v>
      </c>
      <c r="EU540">
        <v>0</v>
      </c>
      <c r="EV540">
        <v>0</v>
      </c>
      <c r="EW540">
        <v>0</v>
      </c>
      <c r="EX540">
        <v>0</v>
      </c>
      <c r="EY540">
        <v>0</v>
      </c>
      <c r="EZ540">
        <v>0</v>
      </c>
      <c r="FA540">
        <v>0</v>
      </c>
      <c r="FB540">
        <v>0</v>
      </c>
      <c r="FC540">
        <v>0</v>
      </c>
      <c r="FD540">
        <v>0</v>
      </c>
      <c r="FE540">
        <v>0</v>
      </c>
      <c r="FF540">
        <v>0</v>
      </c>
      <c r="FG540">
        <v>0</v>
      </c>
      <c r="FH540">
        <v>0</v>
      </c>
      <c r="FI540">
        <v>0</v>
      </c>
      <c r="FJ540">
        <v>0</v>
      </c>
      <c r="FK540">
        <v>0</v>
      </c>
      <c r="FL540">
        <v>0</v>
      </c>
      <c r="FM540">
        <v>0</v>
      </c>
      <c r="FN540">
        <v>0</v>
      </c>
      <c r="FO540">
        <v>0</v>
      </c>
      <c r="FP540">
        <v>0</v>
      </c>
      <c r="FQ540">
        <v>0</v>
      </c>
      <c r="FR540">
        <v>0</v>
      </c>
      <c r="FS540">
        <v>0</v>
      </c>
      <c r="FT540">
        <v>0</v>
      </c>
      <c r="FU540">
        <v>0</v>
      </c>
      <c r="FV540">
        <v>0</v>
      </c>
      <c r="FW540">
        <v>0</v>
      </c>
      <c r="FX540">
        <v>0</v>
      </c>
      <c r="FY540">
        <v>0</v>
      </c>
      <c r="FZ540">
        <v>0</v>
      </c>
      <c r="GA540">
        <v>0</v>
      </c>
      <c r="GB540">
        <v>0</v>
      </c>
      <c r="GC540">
        <v>0</v>
      </c>
      <c r="GD540">
        <v>0</v>
      </c>
      <c r="GE540">
        <v>0</v>
      </c>
      <c r="GF540">
        <v>0</v>
      </c>
      <c r="GG540">
        <v>0</v>
      </c>
      <c r="GH540">
        <v>0</v>
      </c>
      <c r="GI540">
        <v>0</v>
      </c>
      <c r="GJ540">
        <v>0</v>
      </c>
      <c r="GK540">
        <v>0</v>
      </c>
      <c r="GL540">
        <v>0</v>
      </c>
      <c r="GM540">
        <v>0</v>
      </c>
      <c r="GN540">
        <v>0</v>
      </c>
      <c r="GO540">
        <v>0</v>
      </c>
      <c r="GP540">
        <v>0</v>
      </c>
      <c r="GQ540">
        <v>0</v>
      </c>
      <c r="GR540">
        <v>0</v>
      </c>
      <c r="GS540">
        <v>0</v>
      </c>
      <c r="GT540">
        <v>0</v>
      </c>
      <c r="GU540">
        <v>0</v>
      </c>
      <c r="GV540">
        <v>0</v>
      </c>
      <c r="GW540">
        <v>0</v>
      </c>
      <c r="GX540">
        <v>0</v>
      </c>
      <c r="GY540">
        <v>0</v>
      </c>
      <c r="GZ540">
        <v>0</v>
      </c>
      <c r="HA540">
        <v>0</v>
      </c>
      <c r="HB540">
        <v>0</v>
      </c>
      <c r="HC540">
        <v>0</v>
      </c>
      <c r="HD540">
        <v>0</v>
      </c>
      <c r="HE540">
        <v>0</v>
      </c>
      <c r="HF540">
        <v>0</v>
      </c>
      <c r="HG540">
        <v>0</v>
      </c>
      <c r="HH540">
        <v>0</v>
      </c>
      <c r="HI540">
        <v>0</v>
      </c>
      <c r="HJ540">
        <v>0</v>
      </c>
      <c r="HK540">
        <v>0</v>
      </c>
      <c r="HL540">
        <v>0</v>
      </c>
      <c r="HM540">
        <v>0</v>
      </c>
      <c r="HN540">
        <v>0</v>
      </c>
      <c r="HO540">
        <v>0</v>
      </c>
      <c r="HP540">
        <v>0</v>
      </c>
      <c r="HQ540">
        <v>0</v>
      </c>
      <c r="HR540">
        <v>0</v>
      </c>
      <c r="HS540">
        <v>0</v>
      </c>
      <c r="HT540">
        <v>0</v>
      </c>
      <c r="HU540">
        <v>0</v>
      </c>
      <c r="HV540">
        <v>0</v>
      </c>
      <c r="HW540">
        <v>0</v>
      </c>
      <c r="HX540">
        <v>0</v>
      </c>
      <c r="HY540">
        <v>0</v>
      </c>
      <c r="HZ540">
        <v>0</v>
      </c>
      <c r="IA540">
        <v>0</v>
      </c>
      <c r="IB540">
        <v>0</v>
      </c>
      <c r="IC540">
        <v>0</v>
      </c>
      <c r="ID540">
        <v>0</v>
      </c>
      <c r="IE540">
        <v>0</v>
      </c>
      <c r="IF540">
        <v>0</v>
      </c>
      <c r="IG540">
        <v>0</v>
      </c>
      <c r="IH540">
        <v>0</v>
      </c>
      <c r="II540">
        <v>0</v>
      </c>
      <c r="IJ540">
        <v>0</v>
      </c>
      <c r="IK540">
        <v>0</v>
      </c>
    </row>
    <row r="541" spans="13:245" hidden="1">
      <c r="M541" s="340"/>
      <c r="N541" t="s">
        <v>1023</v>
      </c>
      <c r="O541">
        <v>2</v>
      </c>
      <c r="P541">
        <v>53</v>
      </c>
      <c r="Q541" s="183" t="str">
        <f t="shared" si="23"/>
        <v>SDH100253</v>
      </c>
      <c r="R541">
        <v>0</v>
      </c>
      <c r="S541">
        <v>336</v>
      </c>
      <c r="T541">
        <v>686</v>
      </c>
      <c r="U541">
        <v>1051</v>
      </c>
      <c r="V541">
        <v>1430</v>
      </c>
      <c r="W541">
        <v>1828</v>
      </c>
      <c r="X541">
        <v>2243</v>
      </c>
      <c r="Y541">
        <v>2682</v>
      </c>
      <c r="Z541">
        <v>3143</v>
      </c>
      <c r="AA541">
        <v>4838</v>
      </c>
      <c r="AB541">
        <v>5061</v>
      </c>
      <c r="AC541">
        <v>5307</v>
      </c>
      <c r="AD541">
        <v>5585</v>
      </c>
      <c r="AE541">
        <v>5891</v>
      </c>
      <c r="AF541">
        <v>6225</v>
      </c>
      <c r="AG541">
        <v>6599</v>
      </c>
      <c r="AH541">
        <v>7014</v>
      </c>
      <c r="AI541">
        <v>7496</v>
      </c>
      <c r="AJ541">
        <v>8037</v>
      </c>
      <c r="AK541">
        <v>8645</v>
      </c>
      <c r="AL541">
        <v>9342</v>
      </c>
      <c r="AM541">
        <v>10146</v>
      </c>
      <c r="AN541">
        <v>11104</v>
      </c>
      <c r="AO541">
        <v>12215</v>
      </c>
      <c r="AP541">
        <v>0</v>
      </c>
      <c r="AQ541">
        <v>0</v>
      </c>
      <c r="AR541">
        <v>0</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c r="BV541">
        <v>0</v>
      </c>
      <c r="BW541">
        <v>0</v>
      </c>
      <c r="BX541">
        <v>0</v>
      </c>
      <c r="BY541">
        <v>0</v>
      </c>
      <c r="BZ541">
        <v>0</v>
      </c>
      <c r="CA541">
        <v>0</v>
      </c>
      <c r="CB541">
        <v>0</v>
      </c>
      <c r="CC541">
        <v>0</v>
      </c>
      <c r="CD541">
        <v>0</v>
      </c>
      <c r="CE541">
        <v>0</v>
      </c>
      <c r="CF541">
        <v>0</v>
      </c>
      <c r="CG541">
        <v>0</v>
      </c>
      <c r="CH541">
        <v>0</v>
      </c>
      <c r="CI541">
        <v>0</v>
      </c>
      <c r="CJ541">
        <v>0</v>
      </c>
      <c r="CK541">
        <v>0</v>
      </c>
      <c r="CL541">
        <v>0</v>
      </c>
      <c r="CM541">
        <v>0</v>
      </c>
      <c r="CN541">
        <v>0</v>
      </c>
      <c r="CO541">
        <v>0</v>
      </c>
      <c r="CP541">
        <v>0</v>
      </c>
      <c r="CQ541">
        <v>0</v>
      </c>
      <c r="CR541">
        <v>0</v>
      </c>
      <c r="CS541">
        <v>0</v>
      </c>
      <c r="CT541">
        <v>0</v>
      </c>
      <c r="CU541">
        <v>0</v>
      </c>
      <c r="CV541">
        <v>0</v>
      </c>
      <c r="CW541">
        <v>0</v>
      </c>
      <c r="CX541">
        <v>0</v>
      </c>
      <c r="CY541">
        <v>0</v>
      </c>
      <c r="CZ541">
        <v>0</v>
      </c>
      <c r="DA541">
        <v>0</v>
      </c>
      <c r="DB541">
        <v>0</v>
      </c>
      <c r="DC541">
        <v>0</v>
      </c>
      <c r="DD541">
        <v>0</v>
      </c>
      <c r="DE541">
        <v>0</v>
      </c>
      <c r="DF541">
        <v>0</v>
      </c>
      <c r="DG541">
        <v>0</v>
      </c>
      <c r="DH541">
        <v>0</v>
      </c>
      <c r="DI541">
        <v>0</v>
      </c>
      <c r="DJ541">
        <v>0</v>
      </c>
      <c r="DK541">
        <v>0</v>
      </c>
      <c r="DL541">
        <v>0</v>
      </c>
      <c r="DM541">
        <v>0</v>
      </c>
      <c r="DN541">
        <v>0</v>
      </c>
      <c r="DO541">
        <v>0</v>
      </c>
      <c r="DP541">
        <v>0</v>
      </c>
      <c r="DQ541">
        <v>0</v>
      </c>
      <c r="DR541">
        <v>0</v>
      </c>
      <c r="DS541">
        <v>0</v>
      </c>
      <c r="DT541">
        <v>0</v>
      </c>
      <c r="DU541">
        <v>0</v>
      </c>
      <c r="DV541">
        <v>0</v>
      </c>
      <c r="DW541">
        <v>0</v>
      </c>
      <c r="DX541">
        <v>0</v>
      </c>
      <c r="DZ541" s="340"/>
      <c r="EA541" t="s">
        <v>1023</v>
      </c>
      <c r="EB541">
        <v>2</v>
      </c>
      <c r="EC541">
        <v>53</v>
      </c>
      <c r="ED541" s="183" t="str">
        <f t="shared" si="24"/>
        <v>SDH100253</v>
      </c>
      <c r="EE541">
        <v>0</v>
      </c>
      <c r="EF541">
        <v>402</v>
      </c>
      <c r="EG541">
        <v>907</v>
      </c>
      <c r="EH541">
        <v>1395</v>
      </c>
      <c r="EI541">
        <v>1877</v>
      </c>
      <c r="EJ541">
        <v>2351</v>
      </c>
      <c r="EK541">
        <v>2823</v>
      </c>
      <c r="EL541">
        <v>3310</v>
      </c>
      <c r="EM541">
        <v>3808</v>
      </c>
      <c r="EN541">
        <v>0</v>
      </c>
      <c r="EO541">
        <v>0</v>
      </c>
      <c r="EP541">
        <v>0</v>
      </c>
      <c r="EQ541">
        <v>0</v>
      </c>
      <c r="ER541">
        <v>0</v>
      </c>
      <c r="ES541">
        <v>0</v>
      </c>
      <c r="ET541">
        <v>0</v>
      </c>
      <c r="EU541">
        <v>0</v>
      </c>
      <c r="EV541">
        <v>0</v>
      </c>
      <c r="EW541">
        <v>0</v>
      </c>
      <c r="EX541">
        <v>0</v>
      </c>
      <c r="EY541">
        <v>0</v>
      </c>
      <c r="EZ541">
        <v>0</v>
      </c>
      <c r="FA541">
        <v>0</v>
      </c>
      <c r="FB541">
        <v>0</v>
      </c>
      <c r="FC541">
        <v>0</v>
      </c>
      <c r="FD541">
        <v>0</v>
      </c>
      <c r="FE541">
        <v>0</v>
      </c>
      <c r="FF541">
        <v>0</v>
      </c>
      <c r="FG541">
        <v>0</v>
      </c>
      <c r="FH541">
        <v>0</v>
      </c>
      <c r="FI541">
        <v>0</v>
      </c>
      <c r="FJ541">
        <v>0</v>
      </c>
      <c r="FK541">
        <v>0</v>
      </c>
      <c r="FL541">
        <v>0</v>
      </c>
      <c r="FM541">
        <v>0</v>
      </c>
      <c r="FN541">
        <v>0</v>
      </c>
      <c r="FO541">
        <v>0</v>
      </c>
      <c r="FP541">
        <v>0</v>
      </c>
      <c r="FQ541">
        <v>0</v>
      </c>
      <c r="FR541">
        <v>0</v>
      </c>
      <c r="FS541">
        <v>0</v>
      </c>
      <c r="FT541">
        <v>0</v>
      </c>
      <c r="FU541">
        <v>0</v>
      </c>
      <c r="FV541">
        <v>0</v>
      </c>
      <c r="FW541">
        <v>0</v>
      </c>
      <c r="FX541">
        <v>0</v>
      </c>
      <c r="FY541">
        <v>0</v>
      </c>
      <c r="FZ541">
        <v>0</v>
      </c>
      <c r="GA541">
        <v>0</v>
      </c>
      <c r="GB541">
        <v>0</v>
      </c>
      <c r="GC541">
        <v>0</v>
      </c>
      <c r="GD541">
        <v>0</v>
      </c>
      <c r="GE541">
        <v>0</v>
      </c>
      <c r="GF541">
        <v>0</v>
      </c>
      <c r="GG541">
        <v>0</v>
      </c>
      <c r="GH541">
        <v>0</v>
      </c>
      <c r="GI541">
        <v>0</v>
      </c>
      <c r="GJ541">
        <v>0</v>
      </c>
      <c r="GK541">
        <v>0</v>
      </c>
      <c r="GL541">
        <v>0</v>
      </c>
      <c r="GM541">
        <v>0</v>
      </c>
      <c r="GN541">
        <v>0</v>
      </c>
      <c r="GO541">
        <v>0</v>
      </c>
      <c r="GP541">
        <v>0</v>
      </c>
      <c r="GQ541">
        <v>0</v>
      </c>
      <c r="GR541">
        <v>0</v>
      </c>
      <c r="GS541">
        <v>0</v>
      </c>
      <c r="GT541">
        <v>0</v>
      </c>
      <c r="GU541">
        <v>0</v>
      </c>
      <c r="GV541">
        <v>0</v>
      </c>
      <c r="GW541">
        <v>0</v>
      </c>
      <c r="GX541">
        <v>0</v>
      </c>
      <c r="GY541">
        <v>0</v>
      </c>
      <c r="GZ541">
        <v>0</v>
      </c>
      <c r="HA541">
        <v>0</v>
      </c>
      <c r="HB541">
        <v>0</v>
      </c>
      <c r="HC541">
        <v>0</v>
      </c>
      <c r="HD541">
        <v>0</v>
      </c>
      <c r="HE541">
        <v>0</v>
      </c>
      <c r="HF541">
        <v>0</v>
      </c>
      <c r="HG541">
        <v>0</v>
      </c>
      <c r="HH541">
        <v>0</v>
      </c>
      <c r="HI541">
        <v>0</v>
      </c>
      <c r="HJ541">
        <v>0</v>
      </c>
      <c r="HK541">
        <v>0</v>
      </c>
      <c r="HL541">
        <v>0</v>
      </c>
      <c r="HM541">
        <v>0</v>
      </c>
      <c r="HN541">
        <v>0</v>
      </c>
      <c r="HO541">
        <v>0</v>
      </c>
      <c r="HP541">
        <v>0</v>
      </c>
      <c r="HQ541">
        <v>0</v>
      </c>
      <c r="HR541">
        <v>0</v>
      </c>
      <c r="HS541">
        <v>0</v>
      </c>
      <c r="HT541">
        <v>0</v>
      </c>
      <c r="HU541">
        <v>0</v>
      </c>
      <c r="HV541">
        <v>0</v>
      </c>
      <c r="HW541">
        <v>0</v>
      </c>
      <c r="HX541">
        <v>0</v>
      </c>
      <c r="HY541">
        <v>0</v>
      </c>
      <c r="HZ541">
        <v>0</v>
      </c>
      <c r="IA541">
        <v>0</v>
      </c>
      <c r="IB541">
        <v>0</v>
      </c>
      <c r="IC541">
        <v>0</v>
      </c>
      <c r="ID541">
        <v>0</v>
      </c>
      <c r="IE541">
        <v>0</v>
      </c>
      <c r="IF541">
        <v>0</v>
      </c>
      <c r="IG541">
        <v>0</v>
      </c>
      <c r="IH541">
        <v>0</v>
      </c>
      <c r="II541">
        <v>0</v>
      </c>
      <c r="IJ541">
        <v>0</v>
      </c>
      <c r="IK541">
        <v>0</v>
      </c>
    </row>
    <row r="542" spans="13:245" hidden="1">
      <c r="M542" s="340"/>
      <c r="N542" t="s">
        <v>1023</v>
      </c>
      <c r="O542">
        <v>2</v>
      </c>
      <c r="P542">
        <v>54</v>
      </c>
      <c r="Q542" s="183" t="str">
        <f t="shared" si="23"/>
        <v>SDH100254</v>
      </c>
      <c r="R542">
        <v>0</v>
      </c>
      <c r="S542">
        <v>333</v>
      </c>
      <c r="T542">
        <v>679</v>
      </c>
      <c r="U542">
        <v>1039</v>
      </c>
      <c r="V542">
        <v>1415</v>
      </c>
      <c r="W542">
        <v>1808</v>
      </c>
      <c r="X542">
        <v>2223</v>
      </c>
      <c r="Y542">
        <v>2658</v>
      </c>
      <c r="Z542">
        <v>3116</v>
      </c>
      <c r="AA542">
        <v>4799</v>
      </c>
      <c r="AB542">
        <v>5026</v>
      </c>
      <c r="AC542">
        <v>5284</v>
      </c>
      <c r="AD542">
        <v>5567</v>
      </c>
      <c r="AE542">
        <v>5875</v>
      </c>
      <c r="AF542">
        <v>6219</v>
      </c>
      <c r="AG542">
        <v>6600</v>
      </c>
      <c r="AH542">
        <v>7043</v>
      </c>
      <c r="AI542">
        <v>7539</v>
      </c>
      <c r="AJ542">
        <v>8093</v>
      </c>
      <c r="AK542">
        <v>8729</v>
      </c>
      <c r="AL542">
        <v>9460</v>
      </c>
      <c r="AM542">
        <v>10331</v>
      </c>
      <c r="AN542">
        <v>11340</v>
      </c>
      <c r="AO542">
        <v>12523</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0</v>
      </c>
      <c r="CP542">
        <v>0</v>
      </c>
      <c r="CQ542">
        <v>0</v>
      </c>
      <c r="CR542">
        <v>0</v>
      </c>
      <c r="CS542">
        <v>0</v>
      </c>
      <c r="CT542">
        <v>0</v>
      </c>
      <c r="CU542">
        <v>0</v>
      </c>
      <c r="CV542">
        <v>0</v>
      </c>
      <c r="CW542">
        <v>0</v>
      </c>
      <c r="CX542">
        <v>0</v>
      </c>
      <c r="CY542">
        <v>0</v>
      </c>
      <c r="CZ542">
        <v>0</v>
      </c>
      <c r="DA542">
        <v>0</v>
      </c>
      <c r="DB542">
        <v>0</v>
      </c>
      <c r="DC542">
        <v>0</v>
      </c>
      <c r="DD542">
        <v>0</v>
      </c>
      <c r="DE542">
        <v>0</v>
      </c>
      <c r="DF542">
        <v>0</v>
      </c>
      <c r="DG542">
        <v>0</v>
      </c>
      <c r="DH542">
        <v>0</v>
      </c>
      <c r="DI542">
        <v>0</v>
      </c>
      <c r="DJ542">
        <v>0</v>
      </c>
      <c r="DK542">
        <v>0</v>
      </c>
      <c r="DL542">
        <v>0</v>
      </c>
      <c r="DM542">
        <v>0</v>
      </c>
      <c r="DN542">
        <v>0</v>
      </c>
      <c r="DO542">
        <v>0</v>
      </c>
      <c r="DP542">
        <v>0</v>
      </c>
      <c r="DQ542">
        <v>0</v>
      </c>
      <c r="DR542">
        <v>0</v>
      </c>
      <c r="DS542">
        <v>0</v>
      </c>
      <c r="DT542">
        <v>0</v>
      </c>
      <c r="DU542">
        <v>0</v>
      </c>
      <c r="DV542">
        <v>0</v>
      </c>
      <c r="DW542">
        <v>0</v>
      </c>
      <c r="DX542">
        <v>0</v>
      </c>
      <c r="DZ542" s="340"/>
      <c r="EA542" t="s">
        <v>1023</v>
      </c>
      <c r="EB542">
        <v>2</v>
      </c>
      <c r="EC542">
        <v>54</v>
      </c>
      <c r="ED542" s="183" t="str">
        <f t="shared" si="24"/>
        <v>SDH100254</v>
      </c>
      <c r="EE542">
        <v>0</v>
      </c>
      <c r="EF542">
        <v>386</v>
      </c>
      <c r="EG542">
        <v>869</v>
      </c>
      <c r="EH542">
        <v>1334</v>
      </c>
      <c r="EI542">
        <v>1796</v>
      </c>
      <c r="EJ542">
        <v>2246</v>
      </c>
      <c r="EK542">
        <v>2700</v>
      </c>
      <c r="EL542">
        <v>3165</v>
      </c>
      <c r="EM542">
        <v>3642</v>
      </c>
      <c r="EN542">
        <v>0</v>
      </c>
      <c r="EO542">
        <v>0</v>
      </c>
      <c r="EP542">
        <v>0</v>
      </c>
      <c r="EQ542">
        <v>0</v>
      </c>
      <c r="ER542">
        <v>0</v>
      </c>
      <c r="ES542">
        <v>0</v>
      </c>
      <c r="ET542">
        <v>0</v>
      </c>
      <c r="EU542">
        <v>0</v>
      </c>
      <c r="EV542">
        <v>0</v>
      </c>
      <c r="EW542">
        <v>0</v>
      </c>
      <c r="EX542">
        <v>0</v>
      </c>
      <c r="EY542">
        <v>0</v>
      </c>
      <c r="EZ542">
        <v>0</v>
      </c>
      <c r="FA542">
        <v>0</v>
      </c>
      <c r="FB542">
        <v>0</v>
      </c>
      <c r="FC542">
        <v>0</v>
      </c>
      <c r="FD542">
        <v>0</v>
      </c>
      <c r="FE542">
        <v>0</v>
      </c>
      <c r="FF542">
        <v>0</v>
      </c>
      <c r="FG542">
        <v>0</v>
      </c>
      <c r="FH542">
        <v>0</v>
      </c>
      <c r="FI542">
        <v>0</v>
      </c>
      <c r="FJ542">
        <v>0</v>
      </c>
      <c r="FK542">
        <v>0</v>
      </c>
      <c r="FL542">
        <v>0</v>
      </c>
      <c r="FM542">
        <v>0</v>
      </c>
      <c r="FN542">
        <v>0</v>
      </c>
      <c r="FO542">
        <v>0</v>
      </c>
      <c r="FP542">
        <v>0</v>
      </c>
      <c r="FQ542">
        <v>0</v>
      </c>
      <c r="FR542">
        <v>0</v>
      </c>
      <c r="FS542">
        <v>0</v>
      </c>
      <c r="FT542">
        <v>0</v>
      </c>
      <c r="FU542">
        <v>0</v>
      </c>
      <c r="FV542">
        <v>0</v>
      </c>
      <c r="FW542">
        <v>0</v>
      </c>
      <c r="FX542">
        <v>0</v>
      </c>
      <c r="FY542">
        <v>0</v>
      </c>
      <c r="FZ542">
        <v>0</v>
      </c>
      <c r="GA542">
        <v>0</v>
      </c>
      <c r="GB542">
        <v>0</v>
      </c>
      <c r="GC542">
        <v>0</v>
      </c>
      <c r="GD542">
        <v>0</v>
      </c>
      <c r="GE542">
        <v>0</v>
      </c>
      <c r="GF542">
        <v>0</v>
      </c>
      <c r="GG542">
        <v>0</v>
      </c>
      <c r="GH542">
        <v>0</v>
      </c>
      <c r="GI542">
        <v>0</v>
      </c>
      <c r="GJ542">
        <v>0</v>
      </c>
      <c r="GK542">
        <v>0</v>
      </c>
      <c r="GL542">
        <v>0</v>
      </c>
      <c r="GM542">
        <v>0</v>
      </c>
      <c r="GN542">
        <v>0</v>
      </c>
      <c r="GO542">
        <v>0</v>
      </c>
      <c r="GP542">
        <v>0</v>
      </c>
      <c r="GQ542">
        <v>0</v>
      </c>
      <c r="GR542">
        <v>0</v>
      </c>
      <c r="GS542">
        <v>0</v>
      </c>
      <c r="GT542">
        <v>0</v>
      </c>
      <c r="GU542">
        <v>0</v>
      </c>
      <c r="GV542">
        <v>0</v>
      </c>
      <c r="GW542">
        <v>0</v>
      </c>
      <c r="GX542">
        <v>0</v>
      </c>
      <c r="GY542">
        <v>0</v>
      </c>
      <c r="GZ542">
        <v>0</v>
      </c>
      <c r="HA542">
        <v>0</v>
      </c>
      <c r="HB542">
        <v>0</v>
      </c>
      <c r="HC542">
        <v>0</v>
      </c>
      <c r="HD542">
        <v>0</v>
      </c>
      <c r="HE542">
        <v>0</v>
      </c>
      <c r="HF542">
        <v>0</v>
      </c>
      <c r="HG542">
        <v>0</v>
      </c>
      <c r="HH542">
        <v>0</v>
      </c>
      <c r="HI542">
        <v>0</v>
      </c>
      <c r="HJ542">
        <v>0</v>
      </c>
      <c r="HK542">
        <v>0</v>
      </c>
      <c r="HL542">
        <v>0</v>
      </c>
      <c r="HM542">
        <v>0</v>
      </c>
      <c r="HN542">
        <v>0</v>
      </c>
      <c r="HO542">
        <v>0</v>
      </c>
      <c r="HP542">
        <v>0</v>
      </c>
      <c r="HQ542">
        <v>0</v>
      </c>
      <c r="HR542">
        <v>0</v>
      </c>
      <c r="HS542">
        <v>0</v>
      </c>
      <c r="HT542">
        <v>0</v>
      </c>
      <c r="HU542">
        <v>0</v>
      </c>
      <c r="HV542">
        <v>0</v>
      </c>
      <c r="HW542">
        <v>0</v>
      </c>
      <c r="HX542">
        <v>0</v>
      </c>
      <c r="HY542">
        <v>0</v>
      </c>
      <c r="HZ542">
        <v>0</v>
      </c>
      <c r="IA542">
        <v>0</v>
      </c>
      <c r="IB542">
        <v>0</v>
      </c>
      <c r="IC542">
        <v>0</v>
      </c>
      <c r="ID542">
        <v>0</v>
      </c>
      <c r="IE542">
        <v>0</v>
      </c>
      <c r="IF542">
        <v>0</v>
      </c>
      <c r="IG542">
        <v>0</v>
      </c>
      <c r="IH542">
        <v>0</v>
      </c>
      <c r="II542">
        <v>0</v>
      </c>
      <c r="IJ542">
        <v>0</v>
      </c>
      <c r="IK542">
        <v>0</v>
      </c>
    </row>
    <row r="543" spans="13:245" hidden="1">
      <c r="M543" s="340"/>
      <c r="N543" t="s">
        <v>1023</v>
      </c>
      <c r="O543">
        <v>2</v>
      </c>
      <c r="P543">
        <v>55</v>
      </c>
      <c r="Q543" s="183" t="str">
        <f t="shared" si="23"/>
        <v>SDH100255</v>
      </c>
      <c r="R543">
        <v>0</v>
      </c>
      <c r="S543">
        <v>331</v>
      </c>
      <c r="T543">
        <v>675</v>
      </c>
      <c r="U543">
        <v>1034</v>
      </c>
      <c r="V543">
        <v>1409</v>
      </c>
      <c r="W543">
        <v>1803</v>
      </c>
      <c r="X543">
        <v>2217</v>
      </c>
      <c r="Y543">
        <v>2652</v>
      </c>
      <c r="Z543">
        <v>3110</v>
      </c>
      <c r="AA543">
        <v>4794</v>
      </c>
      <c r="AB543">
        <v>5034</v>
      </c>
      <c r="AC543">
        <v>5297</v>
      </c>
      <c r="AD543">
        <v>5583</v>
      </c>
      <c r="AE543">
        <v>5901</v>
      </c>
      <c r="AF543">
        <v>6252</v>
      </c>
      <c r="AG543">
        <v>6661</v>
      </c>
      <c r="AH543">
        <v>7118</v>
      </c>
      <c r="AI543">
        <v>7627</v>
      </c>
      <c r="AJ543">
        <v>8209</v>
      </c>
      <c r="AK543">
        <v>8875</v>
      </c>
      <c r="AL543">
        <v>9672</v>
      </c>
      <c r="AM543">
        <v>10592</v>
      </c>
      <c r="AN543">
        <v>11667</v>
      </c>
      <c r="AO543">
        <v>12958</v>
      </c>
      <c r="AP543">
        <v>0</v>
      </c>
      <c r="AQ543">
        <v>0</v>
      </c>
      <c r="AR543">
        <v>0</v>
      </c>
      <c r="AS543">
        <v>0</v>
      </c>
      <c r="AT543">
        <v>0</v>
      </c>
      <c r="AU543">
        <v>0</v>
      </c>
      <c r="AV543">
        <v>0</v>
      </c>
      <c r="AW543">
        <v>0</v>
      </c>
      <c r="AX543">
        <v>0</v>
      </c>
      <c r="AY543">
        <v>0</v>
      </c>
      <c r="AZ543">
        <v>0</v>
      </c>
      <c r="BA543">
        <v>0</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v>0</v>
      </c>
      <c r="BX543">
        <v>0</v>
      </c>
      <c r="BY543">
        <v>0</v>
      </c>
      <c r="BZ543">
        <v>0</v>
      </c>
      <c r="CA543">
        <v>0</v>
      </c>
      <c r="CB543">
        <v>0</v>
      </c>
      <c r="CC543">
        <v>0</v>
      </c>
      <c r="CD543">
        <v>0</v>
      </c>
      <c r="CE543">
        <v>0</v>
      </c>
      <c r="CF543">
        <v>0</v>
      </c>
      <c r="CG543">
        <v>0</v>
      </c>
      <c r="CH543">
        <v>0</v>
      </c>
      <c r="CI543">
        <v>0</v>
      </c>
      <c r="CJ543">
        <v>0</v>
      </c>
      <c r="CK543">
        <v>0</v>
      </c>
      <c r="CL543">
        <v>0</v>
      </c>
      <c r="CM543">
        <v>0</v>
      </c>
      <c r="CN543">
        <v>0</v>
      </c>
      <c r="CO543">
        <v>0</v>
      </c>
      <c r="CP543">
        <v>0</v>
      </c>
      <c r="CQ543">
        <v>0</v>
      </c>
      <c r="CR543">
        <v>0</v>
      </c>
      <c r="CS543">
        <v>0</v>
      </c>
      <c r="CT543">
        <v>0</v>
      </c>
      <c r="CU543">
        <v>0</v>
      </c>
      <c r="CV543">
        <v>0</v>
      </c>
      <c r="CW543">
        <v>0</v>
      </c>
      <c r="CX543">
        <v>0</v>
      </c>
      <c r="CY543">
        <v>0</v>
      </c>
      <c r="CZ543">
        <v>0</v>
      </c>
      <c r="DA543">
        <v>0</v>
      </c>
      <c r="DB543">
        <v>0</v>
      </c>
      <c r="DC543">
        <v>0</v>
      </c>
      <c r="DD543">
        <v>0</v>
      </c>
      <c r="DE543">
        <v>0</v>
      </c>
      <c r="DF543">
        <v>0</v>
      </c>
      <c r="DG543">
        <v>0</v>
      </c>
      <c r="DH543">
        <v>0</v>
      </c>
      <c r="DI543">
        <v>0</v>
      </c>
      <c r="DJ543">
        <v>0</v>
      </c>
      <c r="DK543">
        <v>0</v>
      </c>
      <c r="DL543">
        <v>0</v>
      </c>
      <c r="DM543">
        <v>0</v>
      </c>
      <c r="DN543">
        <v>0</v>
      </c>
      <c r="DO543">
        <v>0</v>
      </c>
      <c r="DP543">
        <v>0</v>
      </c>
      <c r="DQ543">
        <v>0</v>
      </c>
      <c r="DR543">
        <v>0</v>
      </c>
      <c r="DS543">
        <v>0</v>
      </c>
      <c r="DT543">
        <v>0</v>
      </c>
      <c r="DU543">
        <v>0</v>
      </c>
      <c r="DV543">
        <v>0</v>
      </c>
      <c r="DW543">
        <v>0</v>
      </c>
      <c r="DX543">
        <v>0</v>
      </c>
      <c r="DZ543" s="340"/>
      <c r="EA543" t="s">
        <v>1023</v>
      </c>
      <c r="EB543">
        <v>2</v>
      </c>
      <c r="EC543">
        <v>55</v>
      </c>
      <c r="ED543" s="183" t="str">
        <f t="shared" si="24"/>
        <v>SDH100255</v>
      </c>
      <c r="EE543">
        <v>0</v>
      </c>
      <c r="EF543">
        <v>369</v>
      </c>
      <c r="EG543">
        <v>832</v>
      </c>
      <c r="EH543">
        <v>1278</v>
      </c>
      <c r="EI543">
        <v>1717</v>
      </c>
      <c r="EJ543">
        <v>2149</v>
      </c>
      <c r="EK543">
        <v>2581</v>
      </c>
      <c r="EL543">
        <v>3027</v>
      </c>
      <c r="EM543">
        <v>3484</v>
      </c>
      <c r="EN543">
        <v>0</v>
      </c>
      <c r="EO543">
        <v>0</v>
      </c>
      <c r="EP543">
        <v>0</v>
      </c>
      <c r="EQ543">
        <v>0</v>
      </c>
      <c r="ER543">
        <v>0</v>
      </c>
      <c r="ES543">
        <v>0</v>
      </c>
      <c r="ET543">
        <v>0</v>
      </c>
      <c r="EU543">
        <v>0</v>
      </c>
      <c r="EV543">
        <v>0</v>
      </c>
      <c r="EW543">
        <v>0</v>
      </c>
      <c r="EX543">
        <v>0</v>
      </c>
      <c r="EY543">
        <v>0</v>
      </c>
      <c r="EZ543">
        <v>0</v>
      </c>
      <c r="FA543">
        <v>0</v>
      </c>
      <c r="FB543">
        <v>0</v>
      </c>
      <c r="FC543">
        <v>0</v>
      </c>
      <c r="FD543">
        <v>0</v>
      </c>
      <c r="FE543">
        <v>0</v>
      </c>
      <c r="FF543">
        <v>0</v>
      </c>
      <c r="FG543">
        <v>0</v>
      </c>
      <c r="FH543">
        <v>0</v>
      </c>
      <c r="FI543">
        <v>0</v>
      </c>
      <c r="FJ543">
        <v>0</v>
      </c>
      <c r="FK543">
        <v>0</v>
      </c>
      <c r="FL543">
        <v>0</v>
      </c>
      <c r="FM543">
        <v>0</v>
      </c>
      <c r="FN543">
        <v>0</v>
      </c>
      <c r="FO543">
        <v>0</v>
      </c>
      <c r="FP543">
        <v>0</v>
      </c>
      <c r="FQ543">
        <v>0</v>
      </c>
      <c r="FR543">
        <v>0</v>
      </c>
      <c r="FS543">
        <v>0</v>
      </c>
      <c r="FT543">
        <v>0</v>
      </c>
      <c r="FU543">
        <v>0</v>
      </c>
      <c r="FV543">
        <v>0</v>
      </c>
      <c r="FW543">
        <v>0</v>
      </c>
      <c r="FX543">
        <v>0</v>
      </c>
      <c r="FY543">
        <v>0</v>
      </c>
      <c r="FZ543">
        <v>0</v>
      </c>
      <c r="GA543">
        <v>0</v>
      </c>
      <c r="GB543">
        <v>0</v>
      </c>
      <c r="GC543">
        <v>0</v>
      </c>
      <c r="GD543">
        <v>0</v>
      </c>
      <c r="GE543">
        <v>0</v>
      </c>
      <c r="GF543">
        <v>0</v>
      </c>
      <c r="GG543">
        <v>0</v>
      </c>
      <c r="GH543">
        <v>0</v>
      </c>
      <c r="GI543">
        <v>0</v>
      </c>
      <c r="GJ543">
        <v>0</v>
      </c>
      <c r="GK543">
        <v>0</v>
      </c>
      <c r="GL543">
        <v>0</v>
      </c>
      <c r="GM543">
        <v>0</v>
      </c>
      <c r="GN543">
        <v>0</v>
      </c>
      <c r="GO543">
        <v>0</v>
      </c>
      <c r="GP543">
        <v>0</v>
      </c>
      <c r="GQ543">
        <v>0</v>
      </c>
      <c r="GR543">
        <v>0</v>
      </c>
      <c r="GS543">
        <v>0</v>
      </c>
      <c r="GT543">
        <v>0</v>
      </c>
      <c r="GU543">
        <v>0</v>
      </c>
      <c r="GV543">
        <v>0</v>
      </c>
      <c r="GW543">
        <v>0</v>
      </c>
      <c r="GX543">
        <v>0</v>
      </c>
      <c r="GY543">
        <v>0</v>
      </c>
      <c r="GZ543">
        <v>0</v>
      </c>
      <c r="HA543">
        <v>0</v>
      </c>
      <c r="HB543">
        <v>0</v>
      </c>
      <c r="HC543">
        <v>0</v>
      </c>
      <c r="HD543">
        <v>0</v>
      </c>
      <c r="HE543">
        <v>0</v>
      </c>
      <c r="HF543">
        <v>0</v>
      </c>
      <c r="HG543">
        <v>0</v>
      </c>
      <c r="HH543">
        <v>0</v>
      </c>
      <c r="HI543">
        <v>0</v>
      </c>
      <c r="HJ543">
        <v>0</v>
      </c>
      <c r="HK543">
        <v>0</v>
      </c>
      <c r="HL543">
        <v>0</v>
      </c>
      <c r="HM543">
        <v>0</v>
      </c>
      <c r="HN543">
        <v>0</v>
      </c>
      <c r="HO543">
        <v>0</v>
      </c>
      <c r="HP543">
        <v>0</v>
      </c>
      <c r="HQ543">
        <v>0</v>
      </c>
      <c r="HR543">
        <v>0</v>
      </c>
      <c r="HS543">
        <v>0</v>
      </c>
      <c r="HT543">
        <v>0</v>
      </c>
      <c r="HU543">
        <v>0</v>
      </c>
      <c r="HV543">
        <v>0</v>
      </c>
      <c r="HW543">
        <v>0</v>
      </c>
      <c r="HX543">
        <v>0</v>
      </c>
      <c r="HY543">
        <v>0</v>
      </c>
      <c r="HZ543">
        <v>0</v>
      </c>
      <c r="IA543">
        <v>0</v>
      </c>
      <c r="IB543">
        <v>0</v>
      </c>
      <c r="IC543">
        <v>0</v>
      </c>
      <c r="ID543">
        <v>0</v>
      </c>
      <c r="IE543">
        <v>0</v>
      </c>
      <c r="IF543">
        <v>0</v>
      </c>
      <c r="IG543">
        <v>0</v>
      </c>
      <c r="IH543">
        <v>0</v>
      </c>
      <c r="II543">
        <v>0</v>
      </c>
      <c r="IJ543">
        <v>0</v>
      </c>
      <c r="IK543">
        <v>0</v>
      </c>
    </row>
    <row r="544" spans="13:245" hidden="1">
      <c r="M544" s="340"/>
      <c r="N544" t="s">
        <v>1023</v>
      </c>
      <c r="O544">
        <v>2</v>
      </c>
      <c r="P544">
        <v>56</v>
      </c>
      <c r="Q544" s="183" t="str">
        <f t="shared" si="23"/>
        <v>SDH100256</v>
      </c>
      <c r="R544">
        <v>0</v>
      </c>
      <c r="S544">
        <v>329</v>
      </c>
      <c r="T544">
        <v>671</v>
      </c>
      <c r="U544">
        <v>1027</v>
      </c>
      <c r="V544">
        <v>1402</v>
      </c>
      <c r="W544">
        <v>1794</v>
      </c>
      <c r="X544">
        <v>2207</v>
      </c>
      <c r="Y544">
        <v>2641</v>
      </c>
      <c r="Z544">
        <v>3099</v>
      </c>
      <c r="AA544">
        <v>4788</v>
      </c>
      <c r="AB544">
        <v>5032</v>
      </c>
      <c r="AC544">
        <v>5296</v>
      </c>
      <c r="AD544">
        <v>5589</v>
      </c>
      <c r="AE544">
        <v>5912</v>
      </c>
      <c r="AF544">
        <v>6288</v>
      </c>
      <c r="AG544">
        <v>6707</v>
      </c>
      <c r="AH544">
        <v>7172</v>
      </c>
      <c r="AI544">
        <v>7702</v>
      </c>
      <c r="AJ544">
        <v>8307</v>
      </c>
      <c r="AK544">
        <v>9032</v>
      </c>
      <c r="AL544">
        <v>9866</v>
      </c>
      <c r="AM544">
        <v>10838</v>
      </c>
      <c r="AN544">
        <v>12002</v>
      </c>
      <c r="AO544">
        <v>13367</v>
      </c>
      <c r="AP544">
        <v>0</v>
      </c>
      <c r="AQ544">
        <v>0</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0</v>
      </c>
      <c r="BZ544">
        <v>0</v>
      </c>
      <c r="CA544">
        <v>0</v>
      </c>
      <c r="CB544">
        <v>0</v>
      </c>
      <c r="CC544">
        <v>0</v>
      </c>
      <c r="CD544">
        <v>0</v>
      </c>
      <c r="CE544">
        <v>0</v>
      </c>
      <c r="CF544">
        <v>0</v>
      </c>
      <c r="CG544">
        <v>0</v>
      </c>
      <c r="CH544">
        <v>0</v>
      </c>
      <c r="CI544">
        <v>0</v>
      </c>
      <c r="CJ544">
        <v>0</v>
      </c>
      <c r="CK544">
        <v>0</v>
      </c>
      <c r="CL544">
        <v>0</v>
      </c>
      <c r="CM544">
        <v>0</v>
      </c>
      <c r="CN544">
        <v>0</v>
      </c>
      <c r="CO544">
        <v>0</v>
      </c>
      <c r="CP544">
        <v>0</v>
      </c>
      <c r="CQ544">
        <v>0</v>
      </c>
      <c r="CR544">
        <v>0</v>
      </c>
      <c r="CS544">
        <v>0</v>
      </c>
      <c r="CT544">
        <v>0</v>
      </c>
      <c r="CU544">
        <v>0</v>
      </c>
      <c r="CV544">
        <v>0</v>
      </c>
      <c r="CW544">
        <v>0</v>
      </c>
      <c r="CX544">
        <v>0</v>
      </c>
      <c r="CY544">
        <v>0</v>
      </c>
      <c r="CZ544">
        <v>0</v>
      </c>
      <c r="DA544">
        <v>0</v>
      </c>
      <c r="DB544">
        <v>0</v>
      </c>
      <c r="DC544">
        <v>0</v>
      </c>
      <c r="DD544">
        <v>0</v>
      </c>
      <c r="DE544">
        <v>0</v>
      </c>
      <c r="DF544">
        <v>0</v>
      </c>
      <c r="DG544">
        <v>0</v>
      </c>
      <c r="DH544">
        <v>0</v>
      </c>
      <c r="DI544">
        <v>0</v>
      </c>
      <c r="DJ544">
        <v>0</v>
      </c>
      <c r="DK544">
        <v>0</v>
      </c>
      <c r="DL544">
        <v>0</v>
      </c>
      <c r="DM544">
        <v>0</v>
      </c>
      <c r="DN544">
        <v>0</v>
      </c>
      <c r="DO544">
        <v>0</v>
      </c>
      <c r="DP544">
        <v>0</v>
      </c>
      <c r="DQ544">
        <v>0</v>
      </c>
      <c r="DR544">
        <v>0</v>
      </c>
      <c r="DS544">
        <v>0</v>
      </c>
      <c r="DT544">
        <v>0</v>
      </c>
      <c r="DU544">
        <v>0</v>
      </c>
      <c r="DV544">
        <v>0</v>
      </c>
      <c r="DW544">
        <v>0</v>
      </c>
      <c r="DX544">
        <v>0</v>
      </c>
      <c r="DZ544" s="340"/>
      <c r="EA544" t="s">
        <v>1023</v>
      </c>
      <c r="EB544">
        <v>2</v>
      </c>
      <c r="EC544">
        <v>56</v>
      </c>
      <c r="ED544" s="183" t="str">
        <f t="shared" si="24"/>
        <v>SDH100256</v>
      </c>
      <c r="EE544">
        <v>0</v>
      </c>
      <c r="EF544">
        <v>353</v>
      </c>
      <c r="EG544">
        <v>796</v>
      </c>
      <c r="EH544">
        <v>1221</v>
      </c>
      <c r="EI544">
        <v>1643</v>
      </c>
      <c r="EJ544">
        <v>2054</v>
      </c>
      <c r="EK544">
        <v>2466</v>
      </c>
      <c r="EL544">
        <v>2892</v>
      </c>
      <c r="EM544">
        <v>3332</v>
      </c>
      <c r="EN544">
        <v>0</v>
      </c>
      <c r="EO544">
        <v>0</v>
      </c>
      <c r="EP544">
        <v>0</v>
      </c>
      <c r="EQ544">
        <v>0</v>
      </c>
      <c r="ER544">
        <v>0</v>
      </c>
      <c r="ES544">
        <v>0</v>
      </c>
      <c r="ET544">
        <v>0</v>
      </c>
      <c r="EU544">
        <v>0</v>
      </c>
      <c r="EV544">
        <v>0</v>
      </c>
      <c r="EW544">
        <v>0</v>
      </c>
      <c r="EX544">
        <v>0</v>
      </c>
      <c r="EY544">
        <v>0</v>
      </c>
      <c r="EZ544">
        <v>0</v>
      </c>
      <c r="FA544">
        <v>0</v>
      </c>
      <c r="FB544">
        <v>0</v>
      </c>
      <c r="FC544">
        <v>0</v>
      </c>
      <c r="FD544">
        <v>0</v>
      </c>
      <c r="FE544">
        <v>0</v>
      </c>
      <c r="FF544">
        <v>0</v>
      </c>
      <c r="FG544">
        <v>0</v>
      </c>
      <c r="FH544">
        <v>0</v>
      </c>
      <c r="FI544">
        <v>0</v>
      </c>
      <c r="FJ544">
        <v>0</v>
      </c>
      <c r="FK544">
        <v>0</v>
      </c>
      <c r="FL544">
        <v>0</v>
      </c>
      <c r="FM544">
        <v>0</v>
      </c>
      <c r="FN544">
        <v>0</v>
      </c>
      <c r="FO544">
        <v>0</v>
      </c>
      <c r="FP544">
        <v>0</v>
      </c>
      <c r="FQ544">
        <v>0</v>
      </c>
      <c r="FR544">
        <v>0</v>
      </c>
      <c r="FS544">
        <v>0</v>
      </c>
      <c r="FT544">
        <v>0</v>
      </c>
      <c r="FU544">
        <v>0</v>
      </c>
      <c r="FV544">
        <v>0</v>
      </c>
      <c r="FW544">
        <v>0</v>
      </c>
      <c r="FX544">
        <v>0</v>
      </c>
      <c r="FY544">
        <v>0</v>
      </c>
      <c r="FZ544">
        <v>0</v>
      </c>
      <c r="GA544">
        <v>0</v>
      </c>
      <c r="GB544">
        <v>0</v>
      </c>
      <c r="GC544">
        <v>0</v>
      </c>
      <c r="GD544">
        <v>0</v>
      </c>
      <c r="GE544">
        <v>0</v>
      </c>
      <c r="GF544">
        <v>0</v>
      </c>
      <c r="GG544">
        <v>0</v>
      </c>
      <c r="GH544">
        <v>0</v>
      </c>
      <c r="GI544">
        <v>0</v>
      </c>
      <c r="GJ544">
        <v>0</v>
      </c>
      <c r="GK544">
        <v>0</v>
      </c>
      <c r="GL544">
        <v>0</v>
      </c>
      <c r="GM544">
        <v>0</v>
      </c>
      <c r="GN544">
        <v>0</v>
      </c>
      <c r="GO544">
        <v>0</v>
      </c>
      <c r="GP544">
        <v>0</v>
      </c>
      <c r="GQ544">
        <v>0</v>
      </c>
      <c r="GR544">
        <v>0</v>
      </c>
      <c r="GS544">
        <v>0</v>
      </c>
      <c r="GT544">
        <v>0</v>
      </c>
      <c r="GU544">
        <v>0</v>
      </c>
      <c r="GV544">
        <v>0</v>
      </c>
      <c r="GW544">
        <v>0</v>
      </c>
      <c r="GX544">
        <v>0</v>
      </c>
      <c r="GY544">
        <v>0</v>
      </c>
      <c r="GZ544">
        <v>0</v>
      </c>
      <c r="HA544">
        <v>0</v>
      </c>
      <c r="HB544">
        <v>0</v>
      </c>
      <c r="HC544">
        <v>0</v>
      </c>
      <c r="HD544">
        <v>0</v>
      </c>
      <c r="HE544">
        <v>0</v>
      </c>
      <c r="HF544">
        <v>0</v>
      </c>
      <c r="HG544">
        <v>0</v>
      </c>
      <c r="HH544">
        <v>0</v>
      </c>
      <c r="HI544">
        <v>0</v>
      </c>
      <c r="HJ544">
        <v>0</v>
      </c>
      <c r="HK544">
        <v>0</v>
      </c>
      <c r="HL544">
        <v>0</v>
      </c>
      <c r="HM544">
        <v>0</v>
      </c>
      <c r="HN544">
        <v>0</v>
      </c>
      <c r="HO544">
        <v>0</v>
      </c>
      <c r="HP544">
        <v>0</v>
      </c>
      <c r="HQ544">
        <v>0</v>
      </c>
      <c r="HR544">
        <v>0</v>
      </c>
      <c r="HS544">
        <v>0</v>
      </c>
      <c r="HT544">
        <v>0</v>
      </c>
      <c r="HU544">
        <v>0</v>
      </c>
      <c r="HV544">
        <v>0</v>
      </c>
      <c r="HW544">
        <v>0</v>
      </c>
      <c r="HX544">
        <v>0</v>
      </c>
      <c r="HY544">
        <v>0</v>
      </c>
      <c r="HZ544">
        <v>0</v>
      </c>
      <c r="IA544">
        <v>0</v>
      </c>
      <c r="IB544">
        <v>0</v>
      </c>
      <c r="IC544">
        <v>0</v>
      </c>
      <c r="ID544">
        <v>0</v>
      </c>
      <c r="IE544">
        <v>0</v>
      </c>
      <c r="IF544">
        <v>0</v>
      </c>
      <c r="IG544">
        <v>0</v>
      </c>
      <c r="IH544">
        <v>0</v>
      </c>
      <c r="II544">
        <v>0</v>
      </c>
      <c r="IJ544">
        <v>0</v>
      </c>
      <c r="IK544">
        <v>0</v>
      </c>
    </row>
    <row r="545" spans="13:245" hidden="1">
      <c r="M545" s="340"/>
      <c r="N545" t="s">
        <v>1023</v>
      </c>
      <c r="O545">
        <v>2</v>
      </c>
      <c r="P545">
        <v>57</v>
      </c>
      <c r="Q545" s="183" t="str">
        <f t="shared" si="23"/>
        <v>SDH100257</v>
      </c>
      <c r="R545">
        <v>0</v>
      </c>
      <c r="S545">
        <v>330</v>
      </c>
      <c r="T545">
        <v>674</v>
      </c>
      <c r="U545">
        <v>1035</v>
      </c>
      <c r="V545">
        <v>1412</v>
      </c>
      <c r="W545">
        <v>1809</v>
      </c>
      <c r="X545">
        <v>2225</v>
      </c>
      <c r="Y545">
        <v>2665</v>
      </c>
      <c r="Z545">
        <v>3134</v>
      </c>
      <c r="AA545">
        <v>4844</v>
      </c>
      <c r="AB545">
        <v>5091</v>
      </c>
      <c r="AC545">
        <v>5364</v>
      </c>
      <c r="AD545">
        <v>5664</v>
      </c>
      <c r="AE545">
        <v>6014</v>
      </c>
      <c r="AF545">
        <v>6402</v>
      </c>
      <c r="AG545">
        <v>6832</v>
      </c>
      <c r="AH545">
        <v>7319</v>
      </c>
      <c r="AI545">
        <v>7873</v>
      </c>
      <c r="AJ545">
        <v>8541</v>
      </c>
      <c r="AK545">
        <v>9305</v>
      </c>
      <c r="AL545">
        <v>10192</v>
      </c>
      <c r="AM545">
        <v>11251</v>
      </c>
      <c r="AN545">
        <v>12488</v>
      </c>
      <c r="AO545">
        <v>13976</v>
      </c>
      <c r="AP545">
        <v>0</v>
      </c>
      <c r="AQ545">
        <v>0</v>
      </c>
      <c r="AR545">
        <v>0</v>
      </c>
      <c r="AS545">
        <v>0</v>
      </c>
      <c r="AT545">
        <v>0</v>
      </c>
      <c r="AU545">
        <v>0</v>
      </c>
      <c r="AV545">
        <v>0</v>
      </c>
      <c r="AW545">
        <v>0</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v>0</v>
      </c>
      <c r="BX545">
        <v>0</v>
      </c>
      <c r="BY545">
        <v>0</v>
      </c>
      <c r="BZ545">
        <v>0</v>
      </c>
      <c r="CA545">
        <v>0</v>
      </c>
      <c r="CB545">
        <v>0</v>
      </c>
      <c r="CC545">
        <v>0</v>
      </c>
      <c r="CD545">
        <v>0</v>
      </c>
      <c r="CE545">
        <v>0</v>
      </c>
      <c r="CF545">
        <v>0</v>
      </c>
      <c r="CG545">
        <v>0</v>
      </c>
      <c r="CH545">
        <v>0</v>
      </c>
      <c r="CI545">
        <v>0</v>
      </c>
      <c r="CJ545">
        <v>0</v>
      </c>
      <c r="CK545">
        <v>0</v>
      </c>
      <c r="CL545">
        <v>0</v>
      </c>
      <c r="CM545">
        <v>0</v>
      </c>
      <c r="CN545">
        <v>0</v>
      </c>
      <c r="CO545">
        <v>0</v>
      </c>
      <c r="CP545">
        <v>0</v>
      </c>
      <c r="CQ545">
        <v>0</v>
      </c>
      <c r="CR545">
        <v>0</v>
      </c>
      <c r="CS545">
        <v>0</v>
      </c>
      <c r="CT545">
        <v>0</v>
      </c>
      <c r="CU545">
        <v>0</v>
      </c>
      <c r="CV545">
        <v>0</v>
      </c>
      <c r="CW545">
        <v>0</v>
      </c>
      <c r="CX545">
        <v>0</v>
      </c>
      <c r="CY545">
        <v>0</v>
      </c>
      <c r="CZ545">
        <v>0</v>
      </c>
      <c r="DA545">
        <v>0</v>
      </c>
      <c r="DB545">
        <v>0</v>
      </c>
      <c r="DC545">
        <v>0</v>
      </c>
      <c r="DD545">
        <v>0</v>
      </c>
      <c r="DE545">
        <v>0</v>
      </c>
      <c r="DF545">
        <v>0</v>
      </c>
      <c r="DG545">
        <v>0</v>
      </c>
      <c r="DH545">
        <v>0</v>
      </c>
      <c r="DI545">
        <v>0</v>
      </c>
      <c r="DJ545">
        <v>0</v>
      </c>
      <c r="DK545">
        <v>0</v>
      </c>
      <c r="DL545">
        <v>0</v>
      </c>
      <c r="DM545">
        <v>0</v>
      </c>
      <c r="DN545">
        <v>0</v>
      </c>
      <c r="DO545">
        <v>0</v>
      </c>
      <c r="DP545">
        <v>0</v>
      </c>
      <c r="DQ545">
        <v>0</v>
      </c>
      <c r="DR545">
        <v>0</v>
      </c>
      <c r="DS545">
        <v>0</v>
      </c>
      <c r="DT545">
        <v>0</v>
      </c>
      <c r="DU545">
        <v>0</v>
      </c>
      <c r="DV545">
        <v>0</v>
      </c>
      <c r="DW545">
        <v>0</v>
      </c>
      <c r="DX545">
        <v>0</v>
      </c>
      <c r="DZ545" s="340"/>
      <c r="EA545" t="s">
        <v>1023</v>
      </c>
      <c r="EB545">
        <v>2</v>
      </c>
      <c r="EC545">
        <v>57</v>
      </c>
      <c r="ED545" s="183" t="str">
        <f t="shared" si="24"/>
        <v>SDH100257</v>
      </c>
      <c r="EE545">
        <v>0</v>
      </c>
      <c r="EF545">
        <v>339</v>
      </c>
      <c r="EG545">
        <v>764</v>
      </c>
      <c r="EH545">
        <v>1172</v>
      </c>
      <c r="EI545">
        <v>1574</v>
      </c>
      <c r="EJ545">
        <v>1966</v>
      </c>
      <c r="EK545">
        <v>2359</v>
      </c>
      <c r="EL545">
        <v>2768</v>
      </c>
      <c r="EM545">
        <v>3197</v>
      </c>
      <c r="EN545">
        <v>0</v>
      </c>
      <c r="EO545">
        <v>0</v>
      </c>
      <c r="EP545">
        <v>0</v>
      </c>
      <c r="EQ545">
        <v>0</v>
      </c>
      <c r="ER545">
        <v>0</v>
      </c>
      <c r="ES545">
        <v>0</v>
      </c>
      <c r="ET545">
        <v>0</v>
      </c>
      <c r="EU545">
        <v>0</v>
      </c>
      <c r="EV545">
        <v>0</v>
      </c>
      <c r="EW545">
        <v>0</v>
      </c>
      <c r="EX545">
        <v>0</v>
      </c>
      <c r="EY545">
        <v>0</v>
      </c>
      <c r="EZ545">
        <v>0</v>
      </c>
      <c r="FA545">
        <v>0</v>
      </c>
      <c r="FB545">
        <v>0</v>
      </c>
      <c r="FC545">
        <v>0</v>
      </c>
      <c r="FD545">
        <v>0</v>
      </c>
      <c r="FE545">
        <v>0</v>
      </c>
      <c r="FF545">
        <v>0</v>
      </c>
      <c r="FG545">
        <v>0</v>
      </c>
      <c r="FH545">
        <v>0</v>
      </c>
      <c r="FI545">
        <v>0</v>
      </c>
      <c r="FJ545">
        <v>0</v>
      </c>
      <c r="FK545">
        <v>0</v>
      </c>
      <c r="FL545">
        <v>0</v>
      </c>
      <c r="FM545">
        <v>0</v>
      </c>
      <c r="FN545">
        <v>0</v>
      </c>
      <c r="FO545">
        <v>0</v>
      </c>
      <c r="FP545">
        <v>0</v>
      </c>
      <c r="FQ545">
        <v>0</v>
      </c>
      <c r="FR545">
        <v>0</v>
      </c>
      <c r="FS545">
        <v>0</v>
      </c>
      <c r="FT545">
        <v>0</v>
      </c>
      <c r="FU545">
        <v>0</v>
      </c>
      <c r="FV545">
        <v>0</v>
      </c>
      <c r="FW545">
        <v>0</v>
      </c>
      <c r="FX545">
        <v>0</v>
      </c>
      <c r="FY545">
        <v>0</v>
      </c>
      <c r="FZ545">
        <v>0</v>
      </c>
      <c r="GA545">
        <v>0</v>
      </c>
      <c r="GB545">
        <v>0</v>
      </c>
      <c r="GC545">
        <v>0</v>
      </c>
      <c r="GD545">
        <v>0</v>
      </c>
      <c r="GE545">
        <v>0</v>
      </c>
      <c r="GF545">
        <v>0</v>
      </c>
      <c r="GG545">
        <v>0</v>
      </c>
      <c r="GH545">
        <v>0</v>
      </c>
      <c r="GI545">
        <v>0</v>
      </c>
      <c r="GJ545">
        <v>0</v>
      </c>
      <c r="GK545">
        <v>0</v>
      </c>
      <c r="GL545">
        <v>0</v>
      </c>
      <c r="GM545">
        <v>0</v>
      </c>
      <c r="GN545">
        <v>0</v>
      </c>
      <c r="GO545">
        <v>0</v>
      </c>
      <c r="GP545">
        <v>0</v>
      </c>
      <c r="GQ545">
        <v>0</v>
      </c>
      <c r="GR545">
        <v>0</v>
      </c>
      <c r="GS545">
        <v>0</v>
      </c>
      <c r="GT545">
        <v>0</v>
      </c>
      <c r="GU545">
        <v>0</v>
      </c>
      <c r="GV545">
        <v>0</v>
      </c>
      <c r="GW545">
        <v>0</v>
      </c>
      <c r="GX545">
        <v>0</v>
      </c>
      <c r="GY545">
        <v>0</v>
      </c>
      <c r="GZ545">
        <v>0</v>
      </c>
      <c r="HA545">
        <v>0</v>
      </c>
      <c r="HB545">
        <v>0</v>
      </c>
      <c r="HC545">
        <v>0</v>
      </c>
      <c r="HD545">
        <v>0</v>
      </c>
      <c r="HE545">
        <v>0</v>
      </c>
      <c r="HF545">
        <v>0</v>
      </c>
      <c r="HG545">
        <v>0</v>
      </c>
      <c r="HH545">
        <v>0</v>
      </c>
      <c r="HI545">
        <v>0</v>
      </c>
      <c r="HJ545">
        <v>0</v>
      </c>
      <c r="HK545">
        <v>0</v>
      </c>
      <c r="HL545">
        <v>0</v>
      </c>
      <c r="HM545">
        <v>0</v>
      </c>
      <c r="HN545">
        <v>0</v>
      </c>
      <c r="HO545">
        <v>0</v>
      </c>
      <c r="HP545">
        <v>0</v>
      </c>
      <c r="HQ545">
        <v>0</v>
      </c>
      <c r="HR545">
        <v>0</v>
      </c>
      <c r="HS545">
        <v>0</v>
      </c>
      <c r="HT545">
        <v>0</v>
      </c>
      <c r="HU545">
        <v>0</v>
      </c>
      <c r="HV545">
        <v>0</v>
      </c>
      <c r="HW545">
        <v>0</v>
      </c>
      <c r="HX545">
        <v>0</v>
      </c>
      <c r="HY545">
        <v>0</v>
      </c>
      <c r="HZ545">
        <v>0</v>
      </c>
      <c r="IA545">
        <v>0</v>
      </c>
      <c r="IB545">
        <v>0</v>
      </c>
      <c r="IC545">
        <v>0</v>
      </c>
      <c r="ID545">
        <v>0</v>
      </c>
      <c r="IE545">
        <v>0</v>
      </c>
      <c r="IF545">
        <v>0</v>
      </c>
      <c r="IG545">
        <v>0</v>
      </c>
      <c r="IH545">
        <v>0</v>
      </c>
      <c r="II545">
        <v>0</v>
      </c>
      <c r="IJ545">
        <v>0</v>
      </c>
      <c r="IK545">
        <v>0</v>
      </c>
    </row>
    <row r="546" spans="13:245" hidden="1">
      <c r="M546" s="340"/>
      <c r="N546" t="s">
        <v>1023</v>
      </c>
      <c r="O546">
        <v>2</v>
      </c>
      <c r="P546">
        <v>58</v>
      </c>
      <c r="Q546" s="183" t="str">
        <f t="shared" si="23"/>
        <v>SDH100258</v>
      </c>
      <c r="R546">
        <v>0</v>
      </c>
      <c r="S546">
        <v>338</v>
      </c>
      <c r="T546">
        <v>693</v>
      </c>
      <c r="U546">
        <v>1063</v>
      </c>
      <c r="V546">
        <v>1451</v>
      </c>
      <c r="W546">
        <v>1859</v>
      </c>
      <c r="X546">
        <v>2288</v>
      </c>
      <c r="Y546">
        <v>2747</v>
      </c>
      <c r="Z546">
        <v>3230</v>
      </c>
      <c r="AA546">
        <v>4989</v>
      </c>
      <c r="AB546">
        <v>5248</v>
      </c>
      <c r="AC546">
        <v>5531</v>
      </c>
      <c r="AD546">
        <v>5862</v>
      </c>
      <c r="AE546">
        <v>6228</v>
      </c>
      <c r="AF546">
        <v>6631</v>
      </c>
      <c r="AG546">
        <v>7086</v>
      </c>
      <c r="AH546">
        <v>7601</v>
      </c>
      <c r="AI546">
        <v>8225</v>
      </c>
      <c r="AJ546">
        <v>8936</v>
      </c>
      <c r="AK546">
        <v>9757</v>
      </c>
      <c r="AL546">
        <v>10734</v>
      </c>
      <c r="AM546">
        <v>11869</v>
      </c>
      <c r="AN546">
        <v>13237</v>
      </c>
      <c r="AO546">
        <v>14862</v>
      </c>
      <c r="AP546">
        <v>0</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0</v>
      </c>
      <c r="BW546">
        <v>0</v>
      </c>
      <c r="BX546">
        <v>0</v>
      </c>
      <c r="BY546">
        <v>0</v>
      </c>
      <c r="BZ546">
        <v>0</v>
      </c>
      <c r="CA546">
        <v>0</v>
      </c>
      <c r="CB546">
        <v>0</v>
      </c>
      <c r="CC546">
        <v>0</v>
      </c>
      <c r="CD546">
        <v>0</v>
      </c>
      <c r="CE546">
        <v>0</v>
      </c>
      <c r="CF546">
        <v>0</v>
      </c>
      <c r="CG546">
        <v>0</v>
      </c>
      <c r="CH546">
        <v>0</v>
      </c>
      <c r="CI546">
        <v>0</v>
      </c>
      <c r="CJ546">
        <v>0</v>
      </c>
      <c r="CK546">
        <v>0</v>
      </c>
      <c r="CL546">
        <v>0</v>
      </c>
      <c r="CM546">
        <v>0</v>
      </c>
      <c r="CN546">
        <v>0</v>
      </c>
      <c r="CO546">
        <v>0</v>
      </c>
      <c r="CP546">
        <v>0</v>
      </c>
      <c r="CQ546">
        <v>0</v>
      </c>
      <c r="CR546">
        <v>0</v>
      </c>
      <c r="CS546">
        <v>0</v>
      </c>
      <c r="CT546">
        <v>0</v>
      </c>
      <c r="CU546">
        <v>0</v>
      </c>
      <c r="CV546">
        <v>0</v>
      </c>
      <c r="CW546">
        <v>0</v>
      </c>
      <c r="CX546">
        <v>0</v>
      </c>
      <c r="CY546">
        <v>0</v>
      </c>
      <c r="CZ546">
        <v>0</v>
      </c>
      <c r="DA546">
        <v>0</v>
      </c>
      <c r="DB546">
        <v>0</v>
      </c>
      <c r="DC546">
        <v>0</v>
      </c>
      <c r="DD546">
        <v>0</v>
      </c>
      <c r="DE546">
        <v>0</v>
      </c>
      <c r="DF546">
        <v>0</v>
      </c>
      <c r="DG546">
        <v>0</v>
      </c>
      <c r="DH546">
        <v>0</v>
      </c>
      <c r="DI546">
        <v>0</v>
      </c>
      <c r="DJ546">
        <v>0</v>
      </c>
      <c r="DK546">
        <v>0</v>
      </c>
      <c r="DL546">
        <v>0</v>
      </c>
      <c r="DM546">
        <v>0</v>
      </c>
      <c r="DN546">
        <v>0</v>
      </c>
      <c r="DO546">
        <v>0</v>
      </c>
      <c r="DP546">
        <v>0</v>
      </c>
      <c r="DQ546">
        <v>0</v>
      </c>
      <c r="DR546">
        <v>0</v>
      </c>
      <c r="DS546">
        <v>0</v>
      </c>
      <c r="DT546">
        <v>0</v>
      </c>
      <c r="DU546">
        <v>0</v>
      </c>
      <c r="DV546">
        <v>0</v>
      </c>
      <c r="DW546">
        <v>0</v>
      </c>
      <c r="DX546">
        <v>0</v>
      </c>
      <c r="DZ546" s="340"/>
      <c r="EA546" t="s">
        <v>1023</v>
      </c>
      <c r="EB546">
        <v>2</v>
      </c>
      <c r="EC546">
        <v>58</v>
      </c>
      <c r="ED546" s="183" t="str">
        <f t="shared" si="24"/>
        <v>SDH100258</v>
      </c>
      <c r="EE546">
        <v>0</v>
      </c>
      <c r="EF546">
        <v>328</v>
      </c>
      <c r="EG546">
        <v>737</v>
      </c>
      <c r="EH546">
        <v>1126</v>
      </c>
      <c r="EI546">
        <v>1510</v>
      </c>
      <c r="EJ546">
        <v>1881</v>
      </c>
      <c r="EK546">
        <v>2257</v>
      </c>
      <c r="EL546">
        <v>2653</v>
      </c>
      <c r="EM546">
        <v>3064</v>
      </c>
      <c r="EN546">
        <v>0</v>
      </c>
      <c r="EO546">
        <v>0</v>
      </c>
      <c r="EP546">
        <v>0</v>
      </c>
      <c r="EQ546">
        <v>0</v>
      </c>
      <c r="ER546">
        <v>0</v>
      </c>
      <c r="ES546">
        <v>0</v>
      </c>
      <c r="ET546">
        <v>0</v>
      </c>
      <c r="EU546">
        <v>0</v>
      </c>
      <c r="EV546">
        <v>0</v>
      </c>
      <c r="EW546">
        <v>0</v>
      </c>
      <c r="EX546">
        <v>0</v>
      </c>
      <c r="EY546">
        <v>0</v>
      </c>
      <c r="EZ546">
        <v>0</v>
      </c>
      <c r="FA546">
        <v>0</v>
      </c>
      <c r="FB546">
        <v>0</v>
      </c>
      <c r="FC546">
        <v>0</v>
      </c>
      <c r="FD546">
        <v>0</v>
      </c>
      <c r="FE546">
        <v>0</v>
      </c>
      <c r="FF546">
        <v>0</v>
      </c>
      <c r="FG546">
        <v>0</v>
      </c>
      <c r="FH546">
        <v>0</v>
      </c>
      <c r="FI546">
        <v>0</v>
      </c>
      <c r="FJ546">
        <v>0</v>
      </c>
      <c r="FK546">
        <v>0</v>
      </c>
      <c r="FL546">
        <v>0</v>
      </c>
      <c r="FM546">
        <v>0</v>
      </c>
      <c r="FN546">
        <v>0</v>
      </c>
      <c r="FO546">
        <v>0</v>
      </c>
      <c r="FP546">
        <v>0</v>
      </c>
      <c r="FQ546">
        <v>0</v>
      </c>
      <c r="FR546">
        <v>0</v>
      </c>
      <c r="FS546">
        <v>0</v>
      </c>
      <c r="FT546">
        <v>0</v>
      </c>
      <c r="FU546">
        <v>0</v>
      </c>
      <c r="FV546">
        <v>0</v>
      </c>
      <c r="FW546">
        <v>0</v>
      </c>
      <c r="FX546">
        <v>0</v>
      </c>
      <c r="FY546">
        <v>0</v>
      </c>
      <c r="FZ546">
        <v>0</v>
      </c>
      <c r="GA546">
        <v>0</v>
      </c>
      <c r="GB546">
        <v>0</v>
      </c>
      <c r="GC546">
        <v>0</v>
      </c>
      <c r="GD546">
        <v>0</v>
      </c>
      <c r="GE546">
        <v>0</v>
      </c>
      <c r="GF546">
        <v>0</v>
      </c>
      <c r="GG546">
        <v>0</v>
      </c>
      <c r="GH546">
        <v>0</v>
      </c>
      <c r="GI546">
        <v>0</v>
      </c>
      <c r="GJ546">
        <v>0</v>
      </c>
      <c r="GK546">
        <v>0</v>
      </c>
      <c r="GL546">
        <v>0</v>
      </c>
      <c r="GM546">
        <v>0</v>
      </c>
      <c r="GN546">
        <v>0</v>
      </c>
      <c r="GO546">
        <v>0</v>
      </c>
      <c r="GP546">
        <v>0</v>
      </c>
      <c r="GQ546">
        <v>0</v>
      </c>
      <c r="GR546">
        <v>0</v>
      </c>
      <c r="GS546">
        <v>0</v>
      </c>
      <c r="GT546">
        <v>0</v>
      </c>
      <c r="GU546">
        <v>0</v>
      </c>
      <c r="GV546">
        <v>0</v>
      </c>
      <c r="GW546">
        <v>0</v>
      </c>
      <c r="GX546">
        <v>0</v>
      </c>
      <c r="GY546">
        <v>0</v>
      </c>
      <c r="GZ546">
        <v>0</v>
      </c>
      <c r="HA546">
        <v>0</v>
      </c>
      <c r="HB546">
        <v>0</v>
      </c>
      <c r="HC546">
        <v>0</v>
      </c>
      <c r="HD546">
        <v>0</v>
      </c>
      <c r="HE546">
        <v>0</v>
      </c>
      <c r="HF546">
        <v>0</v>
      </c>
      <c r="HG546">
        <v>0</v>
      </c>
      <c r="HH546">
        <v>0</v>
      </c>
      <c r="HI546">
        <v>0</v>
      </c>
      <c r="HJ546">
        <v>0</v>
      </c>
      <c r="HK546">
        <v>0</v>
      </c>
      <c r="HL546">
        <v>0</v>
      </c>
      <c r="HM546">
        <v>0</v>
      </c>
      <c r="HN546">
        <v>0</v>
      </c>
      <c r="HO546">
        <v>0</v>
      </c>
      <c r="HP546">
        <v>0</v>
      </c>
      <c r="HQ546">
        <v>0</v>
      </c>
      <c r="HR546">
        <v>0</v>
      </c>
      <c r="HS546">
        <v>0</v>
      </c>
      <c r="HT546">
        <v>0</v>
      </c>
      <c r="HU546">
        <v>0</v>
      </c>
      <c r="HV546">
        <v>0</v>
      </c>
      <c r="HW546">
        <v>0</v>
      </c>
      <c r="HX546">
        <v>0</v>
      </c>
      <c r="HY546">
        <v>0</v>
      </c>
      <c r="HZ546">
        <v>0</v>
      </c>
      <c r="IA546">
        <v>0</v>
      </c>
      <c r="IB546">
        <v>0</v>
      </c>
      <c r="IC546">
        <v>0</v>
      </c>
      <c r="ID546">
        <v>0</v>
      </c>
      <c r="IE546">
        <v>0</v>
      </c>
      <c r="IF546">
        <v>0</v>
      </c>
      <c r="IG546">
        <v>0</v>
      </c>
      <c r="IH546">
        <v>0</v>
      </c>
      <c r="II546">
        <v>0</v>
      </c>
      <c r="IJ546">
        <v>0</v>
      </c>
      <c r="IK546">
        <v>0</v>
      </c>
    </row>
    <row r="547" spans="13:245" hidden="1">
      <c r="M547" s="340"/>
      <c r="N547" t="s">
        <v>1023</v>
      </c>
      <c r="O547">
        <v>2</v>
      </c>
      <c r="P547">
        <v>59</v>
      </c>
      <c r="Q547" s="183" t="str">
        <f t="shared" si="23"/>
        <v>SDH100259</v>
      </c>
      <c r="R547">
        <v>0</v>
      </c>
      <c r="S547">
        <v>353</v>
      </c>
      <c r="T547">
        <v>722</v>
      </c>
      <c r="U547">
        <v>1109</v>
      </c>
      <c r="V547">
        <v>1514</v>
      </c>
      <c r="W547">
        <v>1941</v>
      </c>
      <c r="X547">
        <v>2394</v>
      </c>
      <c r="Y547">
        <v>2872</v>
      </c>
      <c r="Z547">
        <v>3376</v>
      </c>
      <c r="AA547">
        <v>5215</v>
      </c>
      <c r="AB547">
        <v>5486</v>
      </c>
      <c r="AC547">
        <v>5804</v>
      </c>
      <c r="AD547">
        <v>6153</v>
      </c>
      <c r="AE547">
        <v>6535</v>
      </c>
      <c r="AF547">
        <v>6965</v>
      </c>
      <c r="AG547">
        <v>7450</v>
      </c>
      <c r="AH547">
        <v>8040</v>
      </c>
      <c r="AI547">
        <v>8709</v>
      </c>
      <c r="AJ547">
        <v>9478</v>
      </c>
      <c r="AK547">
        <v>10389</v>
      </c>
      <c r="AL547">
        <v>11441</v>
      </c>
      <c r="AM547">
        <v>12712</v>
      </c>
      <c r="AN547">
        <v>14213</v>
      </c>
      <c r="AO547">
        <v>16059</v>
      </c>
      <c r="AP547">
        <v>0</v>
      </c>
      <c r="AQ547">
        <v>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BX547">
        <v>0</v>
      </c>
      <c r="BY547">
        <v>0</v>
      </c>
      <c r="BZ547">
        <v>0</v>
      </c>
      <c r="CA547">
        <v>0</v>
      </c>
      <c r="CB547">
        <v>0</v>
      </c>
      <c r="CC547">
        <v>0</v>
      </c>
      <c r="CD547">
        <v>0</v>
      </c>
      <c r="CE547">
        <v>0</v>
      </c>
      <c r="CF547">
        <v>0</v>
      </c>
      <c r="CG547">
        <v>0</v>
      </c>
      <c r="CH547">
        <v>0</v>
      </c>
      <c r="CI547">
        <v>0</v>
      </c>
      <c r="CJ547">
        <v>0</v>
      </c>
      <c r="CK547">
        <v>0</v>
      </c>
      <c r="CL547">
        <v>0</v>
      </c>
      <c r="CM547">
        <v>0</v>
      </c>
      <c r="CN547">
        <v>0</v>
      </c>
      <c r="CO547">
        <v>0</v>
      </c>
      <c r="CP547">
        <v>0</v>
      </c>
      <c r="CQ547">
        <v>0</v>
      </c>
      <c r="CR547">
        <v>0</v>
      </c>
      <c r="CS547">
        <v>0</v>
      </c>
      <c r="CT547">
        <v>0</v>
      </c>
      <c r="CU547">
        <v>0</v>
      </c>
      <c r="CV547">
        <v>0</v>
      </c>
      <c r="CW547">
        <v>0</v>
      </c>
      <c r="CX547">
        <v>0</v>
      </c>
      <c r="CY547">
        <v>0</v>
      </c>
      <c r="CZ547">
        <v>0</v>
      </c>
      <c r="DA547">
        <v>0</v>
      </c>
      <c r="DB547">
        <v>0</v>
      </c>
      <c r="DC547">
        <v>0</v>
      </c>
      <c r="DD547">
        <v>0</v>
      </c>
      <c r="DE547">
        <v>0</v>
      </c>
      <c r="DF547">
        <v>0</v>
      </c>
      <c r="DG547">
        <v>0</v>
      </c>
      <c r="DH547">
        <v>0</v>
      </c>
      <c r="DI547">
        <v>0</v>
      </c>
      <c r="DJ547">
        <v>0</v>
      </c>
      <c r="DK547">
        <v>0</v>
      </c>
      <c r="DL547">
        <v>0</v>
      </c>
      <c r="DM547">
        <v>0</v>
      </c>
      <c r="DN547">
        <v>0</v>
      </c>
      <c r="DO547">
        <v>0</v>
      </c>
      <c r="DP547">
        <v>0</v>
      </c>
      <c r="DQ547">
        <v>0</v>
      </c>
      <c r="DR547">
        <v>0</v>
      </c>
      <c r="DS547">
        <v>0</v>
      </c>
      <c r="DT547">
        <v>0</v>
      </c>
      <c r="DU547">
        <v>0</v>
      </c>
      <c r="DV547">
        <v>0</v>
      </c>
      <c r="DW547">
        <v>0</v>
      </c>
      <c r="DX547">
        <v>0</v>
      </c>
      <c r="DZ547" s="340"/>
      <c r="EA547" t="s">
        <v>1023</v>
      </c>
      <c r="EB547">
        <v>2</v>
      </c>
      <c r="EC547">
        <v>59</v>
      </c>
      <c r="ED547" s="183" t="str">
        <f t="shared" si="24"/>
        <v>SDH100259</v>
      </c>
      <c r="EE547">
        <v>0</v>
      </c>
      <c r="EF547">
        <v>321</v>
      </c>
      <c r="EG547">
        <v>712</v>
      </c>
      <c r="EH547">
        <v>1085</v>
      </c>
      <c r="EI547">
        <v>1450</v>
      </c>
      <c r="EJ547">
        <v>1806</v>
      </c>
      <c r="EK547">
        <v>2170</v>
      </c>
      <c r="EL547">
        <v>2547</v>
      </c>
      <c r="EM547">
        <v>2939</v>
      </c>
      <c r="EN547">
        <v>0</v>
      </c>
      <c r="EO547">
        <v>0</v>
      </c>
      <c r="EP547">
        <v>0</v>
      </c>
      <c r="EQ547">
        <v>0</v>
      </c>
      <c r="ER547">
        <v>0</v>
      </c>
      <c r="ES547">
        <v>0</v>
      </c>
      <c r="ET547">
        <v>0</v>
      </c>
      <c r="EU547">
        <v>0</v>
      </c>
      <c r="EV547">
        <v>0</v>
      </c>
      <c r="EW547">
        <v>0</v>
      </c>
      <c r="EX547">
        <v>0</v>
      </c>
      <c r="EY547">
        <v>0</v>
      </c>
      <c r="EZ547">
        <v>0</v>
      </c>
      <c r="FA547">
        <v>0</v>
      </c>
      <c r="FB547">
        <v>0</v>
      </c>
      <c r="FC547">
        <v>0</v>
      </c>
      <c r="FD547">
        <v>0</v>
      </c>
      <c r="FE547">
        <v>0</v>
      </c>
      <c r="FF547">
        <v>0</v>
      </c>
      <c r="FG547">
        <v>0</v>
      </c>
      <c r="FH547">
        <v>0</v>
      </c>
      <c r="FI547">
        <v>0</v>
      </c>
      <c r="FJ547">
        <v>0</v>
      </c>
      <c r="FK547">
        <v>0</v>
      </c>
      <c r="FL547">
        <v>0</v>
      </c>
      <c r="FM547">
        <v>0</v>
      </c>
      <c r="FN547">
        <v>0</v>
      </c>
      <c r="FO547">
        <v>0</v>
      </c>
      <c r="FP547">
        <v>0</v>
      </c>
      <c r="FQ547">
        <v>0</v>
      </c>
      <c r="FR547">
        <v>0</v>
      </c>
      <c r="FS547">
        <v>0</v>
      </c>
      <c r="FT547">
        <v>0</v>
      </c>
      <c r="FU547">
        <v>0</v>
      </c>
      <c r="FV547">
        <v>0</v>
      </c>
      <c r="FW547">
        <v>0</v>
      </c>
      <c r="FX547">
        <v>0</v>
      </c>
      <c r="FY547">
        <v>0</v>
      </c>
      <c r="FZ547">
        <v>0</v>
      </c>
      <c r="GA547">
        <v>0</v>
      </c>
      <c r="GB547">
        <v>0</v>
      </c>
      <c r="GC547">
        <v>0</v>
      </c>
      <c r="GD547">
        <v>0</v>
      </c>
      <c r="GE547">
        <v>0</v>
      </c>
      <c r="GF547">
        <v>0</v>
      </c>
      <c r="GG547">
        <v>0</v>
      </c>
      <c r="GH547">
        <v>0</v>
      </c>
      <c r="GI547">
        <v>0</v>
      </c>
      <c r="GJ547">
        <v>0</v>
      </c>
      <c r="GK547">
        <v>0</v>
      </c>
      <c r="GL547">
        <v>0</v>
      </c>
      <c r="GM547">
        <v>0</v>
      </c>
      <c r="GN547">
        <v>0</v>
      </c>
      <c r="GO547">
        <v>0</v>
      </c>
      <c r="GP547">
        <v>0</v>
      </c>
      <c r="GQ547">
        <v>0</v>
      </c>
      <c r="GR547">
        <v>0</v>
      </c>
      <c r="GS547">
        <v>0</v>
      </c>
      <c r="GT547">
        <v>0</v>
      </c>
      <c r="GU547">
        <v>0</v>
      </c>
      <c r="GV547">
        <v>0</v>
      </c>
      <c r="GW547">
        <v>0</v>
      </c>
      <c r="GX547">
        <v>0</v>
      </c>
      <c r="GY547">
        <v>0</v>
      </c>
      <c r="GZ547">
        <v>0</v>
      </c>
      <c r="HA547">
        <v>0</v>
      </c>
      <c r="HB547">
        <v>0</v>
      </c>
      <c r="HC547">
        <v>0</v>
      </c>
      <c r="HD547">
        <v>0</v>
      </c>
      <c r="HE547">
        <v>0</v>
      </c>
      <c r="HF547">
        <v>0</v>
      </c>
      <c r="HG547">
        <v>0</v>
      </c>
      <c r="HH547">
        <v>0</v>
      </c>
      <c r="HI547">
        <v>0</v>
      </c>
      <c r="HJ547">
        <v>0</v>
      </c>
      <c r="HK547">
        <v>0</v>
      </c>
      <c r="HL547">
        <v>0</v>
      </c>
      <c r="HM547">
        <v>0</v>
      </c>
      <c r="HN547">
        <v>0</v>
      </c>
      <c r="HO547">
        <v>0</v>
      </c>
      <c r="HP547">
        <v>0</v>
      </c>
      <c r="HQ547">
        <v>0</v>
      </c>
      <c r="HR547">
        <v>0</v>
      </c>
      <c r="HS547">
        <v>0</v>
      </c>
      <c r="HT547">
        <v>0</v>
      </c>
      <c r="HU547">
        <v>0</v>
      </c>
      <c r="HV547">
        <v>0</v>
      </c>
      <c r="HW547">
        <v>0</v>
      </c>
      <c r="HX547">
        <v>0</v>
      </c>
      <c r="HY547">
        <v>0</v>
      </c>
      <c r="HZ547">
        <v>0</v>
      </c>
      <c r="IA547">
        <v>0</v>
      </c>
      <c r="IB547">
        <v>0</v>
      </c>
      <c r="IC547">
        <v>0</v>
      </c>
      <c r="ID547">
        <v>0</v>
      </c>
      <c r="IE547">
        <v>0</v>
      </c>
      <c r="IF547">
        <v>0</v>
      </c>
      <c r="IG547">
        <v>0</v>
      </c>
      <c r="IH547">
        <v>0</v>
      </c>
      <c r="II547">
        <v>0</v>
      </c>
      <c r="IJ547">
        <v>0</v>
      </c>
      <c r="IK547">
        <v>0</v>
      </c>
    </row>
    <row r="548" spans="13:245" hidden="1">
      <c r="M548" s="340"/>
      <c r="N548" t="s">
        <v>1023</v>
      </c>
      <c r="O548">
        <v>2</v>
      </c>
      <c r="P548">
        <v>60</v>
      </c>
      <c r="Q548" s="183" t="str">
        <f t="shared" si="23"/>
        <v>SDH100260</v>
      </c>
      <c r="R548">
        <v>0</v>
      </c>
      <c r="S548">
        <v>371</v>
      </c>
      <c r="T548">
        <v>758</v>
      </c>
      <c r="U548">
        <v>1165</v>
      </c>
      <c r="V548">
        <v>1593</v>
      </c>
      <c r="W548">
        <v>2046</v>
      </c>
      <c r="X548">
        <v>2522</v>
      </c>
      <c r="Y548">
        <v>3023</v>
      </c>
      <c r="Z548">
        <v>3555</v>
      </c>
      <c r="AA548">
        <v>5490</v>
      </c>
      <c r="AB548">
        <v>5797</v>
      </c>
      <c r="AC548">
        <v>6133</v>
      </c>
      <c r="AD548">
        <v>6498</v>
      </c>
      <c r="AE548">
        <v>6906</v>
      </c>
      <c r="AF548">
        <v>7364</v>
      </c>
      <c r="AG548">
        <v>7926</v>
      </c>
      <c r="AH548">
        <v>8559</v>
      </c>
      <c r="AI548">
        <v>9282</v>
      </c>
      <c r="AJ548">
        <v>10136</v>
      </c>
      <c r="AK548">
        <v>11115</v>
      </c>
      <c r="AL548">
        <v>12301</v>
      </c>
      <c r="AM548">
        <v>13693</v>
      </c>
      <c r="AN548">
        <v>15399</v>
      </c>
      <c r="AO548">
        <v>17457</v>
      </c>
      <c r="AP548">
        <v>0</v>
      </c>
      <c r="AQ548">
        <v>0</v>
      </c>
      <c r="AR548">
        <v>0</v>
      </c>
      <c r="AS548">
        <v>0</v>
      </c>
      <c r="AT548">
        <v>0</v>
      </c>
      <c r="AU548">
        <v>0</v>
      </c>
      <c r="AV548">
        <v>0</v>
      </c>
      <c r="AW548">
        <v>0</v>
      </c>
      <c r="AX548">
        <v>0</v>
      </c>
      <c r="AY548">
        <v>0</v>
      </c>
      <c r="AZ548">
        <v>0</v>
      </c>
      <c r="BA548">
        <v>0</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BX548">
        <v>0</v>
      </c>
      <c r="BY548">
        <v>0</v>
      </c>
      <c r="BZ548">
        <v>0</v>
      </c>
      <c r="CA548">
        <v>0</v>
      </c>
      <c r="CB548">
        <v>0</v>
      </c>
      <c r="CC548">
        <v>0</v>
      </c>
      <c r="CD548">
        <v>0</v>
      </c>
      <c r="CE548">
        <v>0</v>
      </c>
      <c r="CF548">
        <v>0</v>
      </c>
      <c r="CG548">
        <v>0</v>
      </c>
      <c r="CH548">
        <v>0</v>
      </c>
      <c r="CI548">
        <v>0</v>
      </c>
      <c r="CJ548">
        <v>0</v>
      </c>
      <c r="CK548">
        <v>0</v>
      </c>
      <c r="CL548">
        <v>0</v>
      </c>
      <c r="CM548">
        <v>0</v>
      </c>
      <c r="CN548">
        <v>0</v>
      </c>
      <c r="CO548">
        <v>0</v>
      </c>
      <c r="CP548">
        <v>0</v>
      </c>
      <c r="CQ548">
        <v>0</v>
      </c>
      <c r="CR548">
        <v>0</v>
      </c>
      <c r="CS548">
        <v>0</v>
      </c>
      <c r="CT548">
        <v>0</v>
      </c>
      <c r="CU548">
        <v>0</v>
      </c>
      <c r="CV548">
        <v>0</v>
      </c>
      <c r="CW548">
        <v>0</v>
      </c>
      <c r="CX548">
        <v>0</v>
      </c>
      <c r="CY548">
        <v>0</v>
      </c>
      <c r="CZ548">
        <v>0</v>
      </c>
      <c r="DA548">
        <v>0</v>
      </c>
      <c r="DB548">
        <v>0</v>
      </c>
      <c r="DC548">
        <v>0</v>
      </c>
      <c r="DD548">
        <v>0</v>
      </c>
      <c r="DE548">
        <v>0</v>
      </c>
      <c r="DF548">
        <v>0</v>
      </c>
      <c r="DG548">
        <v>0</v>
      </c>
      <c r="DH548">
        <v>0</v>
      </c>
      <c r="DI548">
        <v>0</v>
      </c>
      <c r="DJ548">
        <v>0</v>
      </c>
      <c r="DK548">
        <v>0</v>
      </c>
      <c r="DL548">
        <v>0</v>
      </c>
      <c r="DM548">
        <v>0</v>
      </c>
      <c r="DN548">
        <v>0</v>
      </c>
      <c r="DO548">
        <v>0</v>
      </c>
      <c r="DP548">
        <v>0</v>
      </c>
      <c r="DQ548">
        <v>0</v>
      </c>
      <c r="DR548">
        <v>0</v>
      </c>
      <c r="DS548">
        <v>0</v>
      </c>
      <c r="DT548">
        <v>0</v>
      </c>
      <c r="DU548">
        <v>0</v>
      </c>
      <c r="DV548">
        <v>0</v>
      </c>
      <c r="DW548">
        <v>0</v>
      </c>
      <c r="DX548">
        <v>0</v>
      </c>
      <c r="DZ548" s="340"/>
      <c r="EA548" t="s">
        <v>1023</v>
      </c>
      <c r="EB548">
        <v>2</v>
      </c>
      <c r="EC548">
        <v>60</v>
      </c>
      <c r="ED548" s="183" t="str">
        <f t="shared" si="24"/>
        <v>SDH100260</v>
      </c>
      <c r="EE548">
        <v>0</v>
      </c>
      <c r="EF548">
        <v>315</v>
      </c>
      <c r="EG548">
        <v>691</v>
      </c>
      <c r="EH548">
        <v>1049</v>
      </c>
      <c r="EI548">
        <v>1399</v>
      </c>
      <c r="EJ548">
        <v>1743</v>
      </c>
      <c r="EK548">
        <v>2091</v>
      </c>
      <c r="EL548">
        <v>2451</v>
      </c>
      <c r="EM548">
        <v>2828</v>
      </c>
      <c r="EN548">
        <v>0</v>
      </c>
      <c r="EO548">
        <v>0</v>
      </c>
      <c r="EP548">
        <v>0</v>
      </c>
      <c r="EQ548">
        <v>0</v>
      </c>
      <c r="ER548">
        <v>0</v>
      </c>
      <c r="ES548">
        <v>0</v>
      </c>
      <c r="ET548">
        <v>0</v>
      </c>
      <c r="EU548">
        <v>0</v>
      </c>
      <c r="EV548">
        <v>0</v>
      </c>
      <c r="EW548">
        <v>0</v>
      </c>
      <c r="EX548">
        <v>0</v>
      </c>
      <c r="EY548">
        <v>0</v>
      </c>
      <c r="EZ548">
        <v>0</v>
      </c>
      <c r="FA548">
        <v>0</v>
      </c>
      <c r="FB548">
        <v>0</v>
      </c>
      <c r="FC548">
        <v>0</v>
      </c>
      <c r="FD548">
        <v>0</v>
      </c>
      <c r="FE548">
        <v>0</v>
      </c>
      <c r="FF548">
        <v>0</v>
      </c>
      <c r="FG548">
        <v>0</v>
      </c>
      <c r="FH548">
        <v>0</v>
      </c>
      <c r="FI548">
        <v>0</v>
      </c>
      <c r="FJ548">
        <v>0</v>
      </c>
      <c r="FK548">
        <v>0</v>
      </c>
      <c r="FL548">
        <v>0</v>
      </c>
      <c r="FM548">
        <v>0</v>
      </c>
      <c r="FN548">
        <v>0</v>
      </c>
      <c r="FO548">
        <v>0</v>
      </c>
      <c r="FP548">
        <v>0</v>
      </c>
      <c r="FQ548">
        <v>0</v>
      </c>
      <c r="FR548">
        <v>0</v>
      </c>
      <c r="FS548">
        <v>0</v>
      </c>
      <c r="FT548">
        <v>0</v>
      </c>
      <c r="FU548">
        <v>0</v>
      </c>
      <c r="FV548">
        <v>0</v>
      </c>
      <c r="FW548">
        <v>0</v>
      </c>
      <c r="FX548">
        <v>0</v>
      </c>
      <c r="FY548">
        <v>0</v>
      </c>
      <c r="FZ548">
        <v>0</v>
      </c>
      <c r="GA548">
        <v>0</v>
      </c>
      <c r="GB548">
        <v>0</v>
      </c>
      <c r="GC548">
        <v>0</v>
      </c>
      <c r="GD548">
        <v>0</v>
      </c>
      <c r="GE548">
        <v>0</v>
      </c>
      <c r="GF548">
        <v>0</v>
      </c>
      <c r="GG548">
        <v>0</v>
      </c>
      <c r="GH548">
        <v>0</v>
      </c>
      <c r="GI548">
        <v>0</v>
      </c>
      <c r="GJ548">
        <v>0</v>
      </c>
      <c r="GK548">
        <v>0</v>
      </c>
      <c r="GL548">
        <v>0</v>
      </c>
      <c r="GM548">
        <v>0</v>
      </c>
      <c r="GN548">
        <v>0</v>
      </c>
      <c r="GO548">
        <v>0</v>
      </c>
      <c r="GP548">
        <v>0</v>
      </c>
      <c r="GQ548">
        <v>0</v>
      </c>
      <c r="GR548">
        <v>0</v>
      </c>
      <c r="GS548">
        <v>0</v>
      </c>
      <c r="GT548">
        <v>0</v>
      </c>
      <c r="GU548">
        <v>0</v>
      </c>
      <c r="GV548">
        <v>0</v>
      </c>
      <c r="GW548">
        <v>0</v>
      </c>
      <c r="GX548">
        <v>0</v>
      </c>
      <c r="GY548">
        <v>0</v>
      </c>
      <c r="GZ548">
        <v>0</v>
      </c>
      <c r="HA548">
        <v>0</v>
      </c>
      <c r="HB548">
        <v>0</v>
      </c>
      <c r="HC548">
        <v>0</v>
      </c>
      <c r="HD548">
        <v>0</v>
      </c>
      <c r="HE548">
        <v>0</v>
      </c>
      <c r="HF548">
        <v>0</v>
      </c>
      <c r="HG548">
        <v>0</v>
      </c>
      <c r="HH548">
        <v>0</v>
      </c>
      <c r="HI548">
        <v>0</v>
      </c>
      <c r="HJ548">
        <v>0</v>
      </c>
      <c r="HK548">
        <v>0</v>
      </c>
      <c r="HL548">
        <v>0</v>
      </c>
      <c r="HM548">
        <v>0</v>
      </c>
      <c r="HN548">
        <v>0</v>
      </c>
      <c r="HO548">
        <v>0</v>
      </c>
      <c r="HP548">
        <v>0</v>
      </c>
      <c r="HQ548">
        <v>0</v>
      </c>
      <c r="HR548">
        <v>0</v>
      </c>
      <c r="HS548">
        <v>0</v>
      </c>
      <c r="HT548">
        <v>0</v>
      </c>
      <c r="HU548">
        <v>0</v>
      </c>
      <c r="HV548">
        <v>0</v>
      </c>
      <c r="HW548">
        <v>0</v>
      </c>
      <c r="HX548">
        <v>0</v>
      </c>
      <c r="HY548">
        <v>0</v>
      </c>
      <c r="HZ548">
        <v>0</v>
      </c>
      <c r="IA548">
        <v>0</v>
      </c>
      <c r="IB548">
        <v>0</v>
      </c>
      <c r="IC548">
        <v>0</v>
      </c>
      <c r="ID548">
        <v>0</v>
      </c>
      <c r="IE548">
        <v>0</v>
      </c>
      <c r="IF548">
        <v>0</v>
      </c>
      <c r="IG548">
        <v>0</v>
      </c>
      <c r="IH548">
        <v>0</v>
      </c>
      <c r="II548">
        <v>0</v>
      </c>
      <c r="IJ548">
        <v>0</v>
      </c>
      <c r="IK548">
        <v>0</v>
      </c>
    </row>
    <row r="549" spans="13:245" hidden="1">
      <c r="M549" s="340"/>
      <c r="N549" t="s">
        <v>1024</v>
      </c>
      <c r="O549">
        <v>1</v>
      </c>
      <c r="P549">
        <v>0</v>
      </c>
      <c r="Q549" s="183" t="str">
        <f t="shared" si="23"/>
        <v>SDH150100</v>
      </c>
      <c r="R549">
        <v>210</v>
      </c>
      <c r="S549">
        <v>524</v>
      </c>
      <c r="T549">
        <v>845</v>
      </c>
      <c r="U549">
        <v>1174</v>
      </c>
      <c r="V549">
        <v>1510</v>
      </c>
      <c r="W549">
        <v>1853</v>
      </c>
      <c r="X549">
        <v>2202</v>
      </c>
      <c r="Y549">
        <v>2559</v>
      </c>
      <c r="Z549">
        <v>2923</v>
      </c>
      <c r="AA549">
        <v>4392</v>
      </c>
      <c r="AB549">
        <v>4898</v>
      </c>
      <c r="AC549">
        <v>5415</v>
      </c>
      <c r="AD549">
        <v>5944</v>
      </c>
      <c r="AE549">
        <v>6485</v>
      </c>
      <c r="AF549">
        <v>7038</v>
      </c>
      <c r="AG549">
        <v>7195</v>
      </c>
      <c r="AH549">
        <v>7357</v>
      </c>
      <c r="AI549">
        <v>7526</v>
      </c>
      <c r="AJ549">
        <v>7703</v>
      </c>
      <c r="AK549">
        <v>7886</v>
      </c>
      <c r="AL549">
        <v>8076</v>
      </c>
      <c r="AM549">
        <v>8268</v>
      </c>
      <c r="AN549">
        <v>8466</v>
      </c>
      <c r="AO549">
        <v>8668</v>
      </c>
      <c r="AP549">
        <v>8876</v>
      </c>
      <c r="AQ549">
        <v>9088</v>
      </c>
      <c r="AR549">
        <v>9306</v>
      </c>
      <c r="AS549">
        <v>9530</v>
      </c>
      <c r="AT549">
        <v>9761</v>
      </c>
      <c r="AU549">
        <v>0</v>
      </c>
      <c r="AV549">
        <v>0</v>
      </c>
      <c r="AW549">
        <v>0</v>
      </c>
      <c r="AX549">
        <v>0</v>
      </c>
      <c r="AY549">
        <v>0</v>
      </c>
      <c r="AZ549">
        <v>0</v>
      </c>
      <c r="BA549">
        <v>0</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c r="BV549">
        <v>0</v>
      </c>
      <c r="BW549">
        <v>0</v>
      </c>
      <c r="BX549">
        <v>0</v>
      </c>
      <c r="BY549">
        <v>0</v>
      </c>
      <c r="BZ549">
        <v>0</v>
      </c>
      <c r="CA549">
        <v>0</v>
      </c>
      <c r="CB549">
        <v>0</v>
      </c>
      <c r="CC549">
        <v>0</v>
      </c>
      <c r="CD549">
        <v>0</v>
      </c>
      <c r="CE549">
        <v>0</v>
      </c>
      <c r="CF549">
        <v>0</v>
      </c>
      <c r="CG549">
        <v>0</v>
      </c>
      <c r="CH549">
        <v>0</v>
      </c>
      <c r="CI549">
        <v>0</v>
      </c>
      <c r="CJ549">
        <v>0</v>
      </c>
      <c r="CK549">
        <v>0</v>
      </c>
      <c r="CL549">
        <v>0</v>
      </c>
      <c r="CM549">
        <v>0</v>
      </c>
      <c r="CN549">
        <v>0</v>
      </c>
      <c r="CO549">
        <v>0</v>
      </c>
      <c r="CP549">
        <v>0</v>
      </c>
      <c r="CQ549">
        <v>0</v>
      </c>
      <c r="CR549">
        <v>0</v>
      </c>
      <c r="CS549">
        <v>0</v>
      </c>
      <c r="CT549">
        <v>0</v>
      </c>
      <c r="CU549">
        <v>0</v>
      </c>
      <c r="CV549">
        <v>0</v>
      </c>
      <c r="CW549">
        <v>0</v>
      </c>
      <c r="CX549">
        <v>0</v>
      </c>
      <c r="CY549">
        <v>0</v>
      </c>
      <c r="CZ549">
        <v>0</v>
      </c>
      <c r="DA549">
        <v>0</v>
      </c>
      <c r="DB549">
        <v>0</v>
      </c>
      <c r="DC549">
        <v>0</v>
      </c>
      <c r="DD549">
        <v>0</v>
      </c>
      <c r="DE549">
        <v>0</v>
      </c>
      <c r="DF549">
        <v>0</v>
      </c>
      <c r="DG549">
        <v>0</v>
      </c>
      <c r="DH549">
        <v>0</v>
      </c>
      <c r="DI549">
        <v>0</v>
      </c>
      <c r="DJ549">
        <v>0</v>
      </c>
      <c r="DK549">
        <v>0</v>
      </c>
      <c r="DL549">
        <v>0</v>
      </c>
      <c r="DM549">
        <v>0</v>
      </c>
      <c r="DN549">
        <v>0</v>
      </c>
      <c r="DO549">
        <v>0</v>
      </c>
      <c r="DP549">
        <v>0</v>
      </c>
      <c r="DQ549">
        <v>0</v>
      </c>
      <c r="DR549">
        <v>0</v>
      </c>
      <c r="DS549">
        <v>0</v>
      </c>
      <c r="DT549">
        <v>0</v>
      </c>
      <c r="DU549">
        <v>0</v>
      </c>
      <c r="DV549">
        <v>0</v>
      </c>
      <c r="DW549">
        <v>0</v>
      </c>
      <c r="DX549">
        <v>0</v>
      </c>
      <c r="DZ549" s="340"/>
      <c r="EA549" t="s">
        <v>1024</v>
      </c>
      <c r="EB549">
        <v>1</v>
      </c>
      <c r="EC549">
        <v>0</v>
      </c>
      <c r="ED549" s="183" t="str">
        <f t="shared" si="24"/>
        <v>SDH150100</v>
      </c>
      <c r="EE549">
        <v>380</v>
      </c>
      <c r="EF549">
        <v>1058</v>
      </c>
      <c r="EG549">
        <v>1778</v>
      </c>
      <c r="EH549">
        <v>2487</v>
      </c>
      <c r="EI549">
        <v>3182</v>
      </c>
      <c r="EJ549">
        <v>3860</v>
      </c>
      <c r="EK549">
        <v>4525</v>
      </c>
      <c r="EL549">
        <v>5176</v>
      </c>
      <c r="EM549">
        <v>5811</v>
      </c>
      <c r="EN549">
        <v>6583</v>
      </c>
      <c r="EO549">
        <v>7190</v>
      </c>
      <c r="EP549">
        <v>7784</v>
      </c>
      <c r="EQ549">
        <v>8368</v>
      </c>
      <c r="ER549">
        <v>8941</v>
      </c>
      <c r="ES549">
        <v>0</v>
      </c>
      <c r="ET549">
        <v>0</v>
      </c>
      <c r="EU549">
        <v>0</v>
      </c>
      <c r="EV549">
        <v>0</v>
      </c>
      <c r="EW549">
        <v>0</v>
      </c>
      <c r="EX549">
        <v>0</v>
      </c>
      <c r="EY549">
        <v>0</v>
      </c>
      <c r="EZ549">
        <v>0</v>
      </c>
      <c r="FA549">
        <v>0</v>
      </c>
      <c r="FB549">
        <v>0</v>
      </c>
      <c r="FC549">
        <v>0</v>
      </c>
      <c r="FD549">
        <v>0</v>
      </c>
      <c r="FE549">
        <v>0</v>
      </c>
      <c r="FF549">
        <v>0</v>
      </c>
      <c r="FG549">
        <v>0</v>
      </c>
      <c r="FH549">
        <v>0</v>
      </c>
      <c r="FI549">
        <v>0</v>
      </c>
      <c r="FJ549">
        <v>0</v>
      </c>
      <c r="FK549">
        <v>0</v>
      </c>
      <c r="FL549">
        <v>0</v>
      </c>
      <c r="FM549">
        <v>0</v>
      </c>
      <c r="FN549">
        <v>0</v>
      </c>
      <c r="FO549">
        <v>0</v>
      </c>
      <c r="FP549">
        <v>0</v>
      </c>
      <c r="FQ549">
        <v>0</v>
      </c>
      <c r="FR549">
        <v>0</v>
      </c>
      <c r="FS549">
        <v>0</v>
      </c>
      <c r="FT549">
        <v>0</v>
      </c>
      <c r="FU549">
        <v>0</v>
      </c>
      <c r="FV549">
        <v>0</v>
      </c>
      <c r="FW549">
        <v>0</v>
      </c>
      <c r="FX549">
        <v>0</v>
      </c>
      <c r="FY549">
        <v>0</v>
      </c>
      <c r="FZ549">
        <v>0</v>
      </c>
      <c r="GA549">
        <v>0</v>
      </c>
      <c r="GB549">
        <v>0</v>
      </c>
      <c r="GC549">
        <v>0</v>
      </c>
      <c r="GD549">
        <v>0</v>
      </c>
      <c r="GE549">
        <v>0</v>
      </c>
      <c r="GF549">
        <v>0</v>
      </c>
      <c r="GG549">
        <v>0</v>
      </c>
      <c r="GH549">
        <v>0</v>
      </c>
      <c r="GI549">
        <v>0</v>
      </c>
      <c r="GJ549">
        <v>0</v>
      </c>
      <c r="GK549">
        <v>0</v>
      </c>
      <c r="GL549">
        <v>0</v>
      </c>
      <c r="GM549">
        <v>0</v>
      </c>
      <c r="GN549">
        <v>0</v>
      </c>
      <c r="GO549">
        <v>0</v>
      </c>
      <c r="GP549">
        <v>0</v>
      </c>
      <c r="GQ549">
        <v>0</v>
      </c>
      <c r="GR549">
        <v>0</v>
      </c>
      <c r="GS549">
        <v>0</v>
      </c>
      <c r="GT549">
        <v>0</v>
      </c>
      <c r="GU549">
        <v>0</v>
      </c>
      <c r="GV549">
        <v>0</v>
      </c>
      <c r="GW549">
        <v>0</v>
      </c>
      <c r="GX549">
        <v>0</v>
      </c>
      <c r="GY549">
        <v>0</v>
      </c>
      <c r="GZ549">
        <v>0</v>
      </c>
      <c r="HA549">
        <v>0</v>
      </c>
      <c r="HB549">
        <v>0</v>
      </c>
      <c r="HC549">
        <v>0</v>
      </c>
      <c r="HD549">
        <v>0</v>
      </c>
      <c r="HE549">
        <v>0</v>
      </c>
      <c r="HF549">
        <v>0</v>
      </c>
      <c r="HG549">
        <v>0</v>
      </c>
      <c r="HH549">
        <v>0</v>
      </c>
      <c r="HI549">
        <v>0</v>
      </c>
      <c r="HJ549">
        <v>0</v>
      </c>
      <c r="HK549">
        <v>0</v>
      </c>
      <c r="HL549">
        <v>0</v>
      </c>
      <c r="HM549">
        <v>0</v>
      </c>
      <c r="HN549">
        <v>0</v>
      </c>
      <c r="HO549">
        <v>0</v>
      </c>
      <c r="HP549">
        <v>0</v>
      </c>
      <c r="HQ549">
        <v>0</v>
      </c>
      <c r="HR549">
        <v>0</v>
      </c>
      <c r="HS549">
        <v>0</v>
      </c>
      <c r="HT549">
        <v>0</v>
      </c>
      <c r="HU549">
        <v>0</v>
      </c>
      <c r="HV549">
        <v>0</v>
      </c>
      <c r="HW549">
        <v>0</v>
      </c>
      <c r="HX549">
        <v>0</v>
      </c>
      <c r="HY549">
        <v>0</v>
      </c>
      <c r="HZ549">
        <v>0</v>
      </c>
      <c r="IA549">
        <v>0</v>
      </c>
      <c r="IB549">
        <v>0</v>
      </c>
      <c r="IC549">
        <v>0</v>
      </c>
      <c r="ID549">
        <v>0</v>
      </c>
      <c r="IE549">
        <v>0</v>
      </c>
      <c r="IF549">
        <v>0</v>
      </c>
      <c r="IG549">
        <v>0</v>
      </c>
      <c r="IH549">
        <v>0</v>
      </c>
      <c r="II549">
        <v>0</v>
      </c>
      <c r="IJ549">
        <v>0</v>
      </c>
      <c r="IK549">
        <v>0</v>
      </c>
    </row>
    <row r="550" spans="13:245" hidden="1">
      <c r="M550" s="340"/>
      <c r="N550" t="s">
        <v>1024</v>
      </c>
      <c r="O550">
        <v>1</v>
      </c>
      <c r="P550">
        <v>1</v>
      </c>
      <c r="Q550" s="183" t="str">
        <f t="shared" si="23"/>
        <v>SDH150101</v>
      </c>
      <c r="R550">
        <v>208</v>
      </c>
      <c r="S550">
        <v>521</v>
      </c>
      <c r="T550">
        <v>842</v>
      </c>
      <c r="U550">
        <v>1170</v>
      </c>
      <c r="V550">
        <v>1505</v>
      </c>
      <c r="W550">
        <v>1846</v>
      </c>
      <c r="X550">
        <v>2195</v>
      </c>
      <c r="Y550">
        <v>2549</v>
      </c>
      <c r="Z550">
        <v>2912</v>
      </c>
      <c r="AA550">
        <v>4378</v>
      </c>
      <c r="AB550">
        <v>4883</v>
      </c>
      <c r="AC550">
        <v>5400</v>
      </c>
      <c r="AD550">
        <v>5928</v>
      </c>
      <c r="AE550">
        <v>6469</v>
      </c>
      <c r="AF550">
        <v>7024</v>
      </c>
      <c r="AG550">
        <v>7182</v>
      </c>
      <c r="AH550">
        <v>7346</v>
      </c>
      <c r="AI550">
        <v>7519</v>
      </c>
      <c r="AJ550">
        <v>7698</v>
      </c>
      <c r="AK550">
        <v>7882</v>
      </c>
      <c r="AL550">
        <v>8070</v>
      </c>
      <c r="AM550">
        <v>8263</v>
      </c>
      <c r="AN550">
        <v>8460</v>
      </c>
      <c r="AO550">
        <v>8662</v>
      </c>
      <c r="AP550">
        <v>8869</v>
      </c>
      <c r="AQ550">
        <v>9082</v>
      </c>
      <c r="AR550">
        <v>9301</v>
      </c>
      <c r="AS550">
        <v>9526</v>
      </c>
      <c r="AT550">
        <v>9759</v>
      </c>
      <c r="AU550">
        <v>0</v>
      </c>
      <c r="AV550">
        <v>0</v>
      </c>
      <c r="AW550">
        <v>0</v>
      </c>
      <c r="AX550">
        <v>0</v>
      </c>
      <c r="AY550">
        <v>0</v>
      </c>
      <c r="AZ550">
        <v>0</v>
      </c>
      <c r="BA550">
        <v>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BX550">
        <v>0</v>
      </c>
      <c r="BY550">
        <v>0</v>
      </c>
      <c r="BZ550">
        <v>0</v>
      </c>
      <c r="CA550">
        <v>0</v>
      </c>
      <c r="CB550">
        <v>0</v>
      </c>
      <c r="CC550">
        <v>0</v>
      </c>
      <c r="CD550">
        <v>0</v>
      </c>
      <c r="CE550">
        <v>0</v>
      </c>
      <c r="CF550">
        <v>0</v>
      </c>
      <c r="CG550">
        <v>0</v>
      </c>
      <c r="CH550">
        <v>0</v>
      </c>
      <c r="CI550">
        <v>0</v>
      </c>
      <c r="CJ550">
        <v>0</v>
      </c>
      <c r="CK550">
        <v>0</v>
      </c>
      <c r="CL550">
        <v>0</v>
      </c>
      <c r="CM550">
        <v>0</v>
      </c>
      <c r="CN550">
        <v>0</v>
      </c>
      <c r="CO550">
        <v>0</v>
      </c>
      <c r="CP550">
        <v>0</v>
      </c>
      <c r="CQ550">
        <v>0</v>
      </c>
      <c r="CR550">
        <v>0</v>
      </c>
      <c r="CS550">
        <v>0</v>
      </c>
      <c r="CT550">
        <v>0</v>
      </c>
      <c r="CU550">
        <v>0</v>
      </c>
      <c r="CV550">
        <v>0</v>
      </c>
      <c r="CW550">
        <v>0</v>
      </c>
      <c r="CX550">
        <v>0</v>
      </c>
      <c r="CY550">
        <v>0</v>
      </c>
      <c r="CZ550">
        <v>0</v>
      </c>
      <c r="DA550">
        <v>0</v>
      </c>
      <c r="DB550">
        <v>0</v>
      </c>
      <c r="DC550">
        <v>0</v>
      </c>
      <c r="DD550">
        <v>0</v>
      </c>
      <c r="DE550">
        <v>0</v>
      </c>
      <c r="DF550">
        <v>0</v>
      </c>
      <c r="DG550">
        <v>0</v>
      </c>
      <c r="DH550">
        <v>0</v>
      </c>
      <c r="DI550">
        <v>0</v>
      </c>
      <c r="DJ550">
        <v>0</v>
      </c>
      <c r="DK550">
        <v>0</v>
      </c>
      <c r="DL550">
        <v>0</v>
      </c>
      <c r="DM550">
        <v>0</v>
      </c>
      <c r="DN550">
        <v>0</v>
      </c>
      <c r="DO550">
        <v>0</v>
      </c>
      <c r="DP550">
        <v>0</v>
      </c>
      <c r="DQ550">
        <v>0</v>
      </c>
      <c r="DR550">
        <v>0</v>
      </c>
      <c r="DS550">
        <v>0</v>
      </c>
      <c r="DT550">
        <v>0</v>
      </c>
      <c r="DU550">
        <v>0</v>
      </c>
      <c r="DV550">
        <v>0</v>
      </c>
      <c r="DW550">
        <v>0</v>
      </c>
      <c r="DX550">
        <v>0</v>
      </c>
      <c r="DZ550" s="340"/>
      <c r="EA550" t="s">
        <v>1024</v>
      </c>
      <c r="EB550">
        <v>1</v>
      </c>
      <c r="EC550">
        <v>1</v>
      </c>
      <c r="ED550" s="183" t="str">
        <f t="shared" si="24"/>
        <v>SDH150101</v>
      </c>
      <c r="EE550">
        <v>376</v>
      </c>
      <c r="EF550">
        <v>1052</v>
      </c>
      <c r="EG550">
        <v>1772</v>
      </c>
      <c r="EH550">
        <v>2479</v>
      </c>
      <c r="EI550">
        <v>3169</v>
      </c>
      <c r="EJ550">
        <v>3845</v>
      </c>
      <c r="EK550">
        <v>4506</v>
      </c>
      <c r="EL550">
        <v>5151</v>
      </c>
      <c r="EM550">
        <v>5785</v>
      </c>
      <c r="EN550">
        <v>6556</v>
      </c>
      <c r="EO550">
        <v>7161</v>
      </c>
      <c r="EP550">
        <v>7755</v>
      </c>
      <c r="EQ550">
        <v>8339</v>
      </c>
      <c r="ER550">
        <v>8912</v>
      </c>
      <c r="ES550">
        <v>0</v>
      </c>
      <c r="ET550">
        <v>0</v>
      </c>
      <c r="EU550">
        <v>0</v>
      </c>
      <c r="EV550">
        <v>0</v>
      </c>
      <c r="EW550">
        <v>0</v>
      </c>
      <c r="EX550">
        <v>0</v>
      </c>
      <c r="EY550">
        <v>0</v>
      </c>
      <c r="EZ550">
        <v>0</v>
      </c>
      <c r="FA550">
        <v>0</v>
      </c>
      <c r="FB550">
        <v>0</v>
      </c>
      <c r="FC550">
        <v>0</v>
      </c>
      <c r="FD550">
        <v>0</v>
      </c>
      <c r="FE550">
        <v>0</v>
      </c>
      <c r="FF550">
        <v>0</v>
      </c>
      <c r="FG550">
        <v>0</v>
      </c>
      <c r="FH550">
        <v>0</v>
      </c>
      <c r="FI550">
        <v>0</v>
      </c>
      <c r="FJ550">
        <v>0</v>
      </c>
      <c r="FK550">
        <v>0</v>
      </c>
      <c r="FL550">
        <v>0</v>
      </c>
      <c r="FM550">
        <v>0</v>
      </c>
      <c r="FN550">
        <v>0</v>
      </c>
      <c r="FO550">
        <v>0</v>
      </c>
      <c r="FP550">
        <v>0</v>
      </c>
      <c r="FQ550">
        <v>0</v>
      </c>
      <c r="FR550">
        <v>0</v>
      </c>
      <c r="FS550">
        <v>0</v>
      </c>
      <c r="FT550">
        <v>0</v>
      </c>
      <c r="FU550">
        <v>0</v>
      </c>
      <c r="FV550">
        <v>0</v>
      </c>
      <c r="FW550">
        <v>0</v>
      </c>
      <c r="FX550">
        <v>0</v>
      </c>
      <c r="FY550">
        <v>0</v>
      </c>
      <c r="FZ550">
        <v>0</v>
      </c>
      <c r="GA550">
        <v>0</v>
      </c>
      <c r="GB550">
        <v>0</v>
      </c>
      <c r="GC550">
        <v>0</v>
      </c>
      <c r="GD550">
        <v>0</v>
      </c>
      <c r="GE550">
        <v>0</v>
      </c>
      <c r="GF550">
        <v>0</v>
      </c>
      <c r="GG550">
        <v>0</v>
      </c>
      <c r="GH550">
        <v>0</v>
      </c>
      <c r="GI550">
        <v>0</v>
      </c>
      <c r="GJ550">
        <v>0</v>
      </c>
      <c r="GK550">
        <v>0</v>
      </c>
      <c r="GL550">
        <v>0</v>
      </c>
      <c r="GM550">
        <v>0</v>
      </c>
      <c r="GN550">
        <v>0</v>
      </c>
      <c r="GO550">
        <v>0</v>
      </c>
      <c r="GP550">
        <v>0</v>
      </c>
      <c r="GQ550">
        <v>0</v>
      </c>
      <c r="GR550">
        <v>0</v>
      </c>
      <c r="GS550">
        <v>0</v>
      </c>
      <c r="GT550">
        <v>0</v>
      </c>
      <c r="GU550">
        <v>0</v>
      </c>
      <c r="GV550">
        <v>0</v>
      </c>
      <c r="GW550">
        <v>0</v>
      </c>
      <c r="GX550">
        <v>0</v>
      </c>
      <c r="GY550">
        <v>0</v>
      </c>
      <c r="GZ550">
        <v>0</v>
      </c>
      <c r="HA550">
        <v>0</v>
      </c>
      <c r="HB550">
        <v>0</v>
      </c>
      <c r="HC550">
        <v>0</v>
      </c>
      <c r="HD550">
        <v>0</v>
      </c>
      <c r="HE550">
        <v>0</v>
      </c>
      <c r="HF550">
        <v>0</v>
      </c>
      <c r="HG550">
        <v>0</v>
      </c>
      <c r="HH550">
        <v>0</v>
      </c>
      <c r="HI550">
        <v>0</v>
      </c>
      <c r="HJ550">
        <v>0</v>
      </c>
      <c r="HK550">
        <v>0</v>
      </c>
      <c r="HL550">
        <v>0</v>
      </c>
      <c r="HM550">
        <v>0</v>
      </c>
      <c r="HN550">
        <v>0</v>
      </c>
      <c r="HO550">
        <v>0</v>
      </c>
      <c r="HP550">
        <v>0</v>
      </c>
      <c r="HQ550">
        <v>0</v>
      </c>
      <c r="HR550">
        <v>0</v>
      </c>
      <c r="HS550">
        <v>0</v>
      </c>
      <c r="HT550">
        <v>0</v>
      </c>
      <c r="HU550">
        <v>0</v>
      </c>
      <c r="HV550">
        <v>0</v>
      </c>
      <c r="HW550">
        <v>0</v>
      </c>
      <c r="HX550">
        <v>0</v>
      </c>
      <c r="HY550">
        <v>0</v>
      </c>
      <c r="HZ550">
        <v>0</v>
      </c>
      <c r="IA550">
        <v>0</v>
      </c>
      <c r="IB550">
        <v>0</v>
      </c>
      <c r="IC550">
        <v>0</v>
      </c>
      <c r="ID550">
        <v>0</v>
      </c>
      <c r="IE550">
        <v>0</v>
      </c>
      <c r="IF550">
        <v>0</v>
      </c>
      <c r="IG550">
        <v>0</v>
      </c>
      <c r="IH550">
        <v>0</v>
      </c>
      <c r="II550">
        <v>0</v>
      </c>
      <c r="IJ550">
        <v>0</v>
      </c>
      <c r="IK550">
        <v>0</v>
      </c>
    </row>
    <row r="551" spans="13:245" hidden="1">
      <c r="M551" s="340"/>
      <c r="N551" t="s">
        <v>1024</v>
      </c>
      <c r="O551">
        <v>1</v>
      </c>
      <c r="P551">
        <v>2</v>
      </c>
      <c r="Q551" s="183" t="str">
        <f t="shared" si="23"/>
        <v>SDH150102</v>
      </c>
      <c r="R551">
        <v>206</v>
      </c>
      <c r="S551">
        <v>518</v>
      </c>
      <c r="T551">
        <v>839</v>
      </c>
      <c r="U551">
        <v>1165</v>
      </c>
      <c r="V551">
        <v>1498</v>
      </c>
      <c r="W551">
        <v>1838</v>
      </c>
      <c r="X551">
        <v>2186</v>
      </c>
      <c r="Y551">
        <v>2540</v>
      </c>
      <c r="Z551">
        <v>2903</v>
      </c>
      <c r="AA551">
        <v>4364</v>
      </c>
      <c r="AB551">
        <v>4868</v>
      </c>
      <c r="AC551">
        <v>5384</v>
      </c>
      <c r="AD551">
        <v>5912</v>
      </c>
      <c r="AE551">
        <v>6454</v>
      </c>
      <c r="AF551">
        <v>7009</v>
      </c>
      <c r="AG551">
        <v>7170</v>
      </c>
      <c r="AH551">
        <v>7338</v>
      </c>
      <c r="AI551">
        <v>7512</v>
      </c>
      <c r="AJ551">
        <v>7692</v>
      </c>
      <c r="AK551">
        <v>7875</v>
      </c>
      <c r="AL551">
        <v>8063</v>
      </c>
      <c r="AM551">
        <v>8255</v>
      </c>
      <c r="AN551">
        <v>8452</v>
      </c>
      <c r="AO551">
        <v>8654</v>
      </c>
      <c r="AP551">
        <v>8862</v>
      </c>
      <c r="AQ551">
        <v>9075</v>
      </c>
      <c r="AR551">
        <v>9295</v>
      </c>
      <c r="AS551">
        <v>9522</v>
      </c>
      <c r="AT551">
        <v>9757</v>
      </c>
      <c r="AU551">
        <v>0</v>
      </c>
      <c r="AV551">
        <v>0</v>
      </c>
      <c r="AW551">
        <v>0</v>
      </c>
      <c r="AX551">
        <v>0</v>
      </c>
      <c r="AY551">
        <v>0</v>
      </c>
      <c r="AZ551">
        <v>0</v>
      </c>
      <c r="BA551">
        <v>0</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0</v>
      </c>
      <c r="BW551">
        <v>0</v>
      </c>
      <c r="BX551">
        <v>0</v>
      </c>
      <c r="BY551">
        <v>0</v>
      </c>
      <c r="BZ551">
        <v>0</v>
      </c>
      <c r="CA551">
        <v>0</v>
      </c>
      <c r="CB551">
        <v>0</v>
      </c>
      <c r="CC551">
        <v>0</v>
      </c>
      <c r="CD551">
        <v>0</v>
      </c>
      <c r="CE551">
        <v>0</v>
      </c>
      <c r="CF551">
        <v>0</v>
      </c>
      <c r="CG551">
        <v>0</v>
      </c>
      <c r="CH551">
        <v>0</v>
      </c>
      <c r="CI551">
        <v>0</v>
      </c>
      <c r="CJ551">
        <v>0</v>
      </c>
      <c r="CK551">
        <v>0</v>
      </c>
      <c r="CL551">
        <v>0</v>
      </c>
      <c r="CM551">
        <v>0</v>
      </c>
      <c r="CN551">
        <v>0</v>
      </c>
      <c r="CO551">
        <v>0</v>
      </c>
      <c r="CP551">
        <v>0</v>
      </c>
      <c r="CQ551">
        <v>0</v>
      </c>
      <c r="CR551">
        <v>0</v>
      </c>
      <c r="CS551">
        <v>0</v>
      </c>
      <c r="CT551">
        <v>0</v>
      </c>
      <c r="CU551">
        <v>0</v>
      </c>
      <c r="CV551">
        <v>0</v>
      </c>
      <c r="CW551">
        <v>0</v>
      </c>
      <c r="CX551">
        <v>0</v>
      </c>
      <c r="CY551">
        <v>0</v>
      </c>
      <c r="CZ551">
        <v>0</v>
      </c>
      <c r="DA551">
        <v>0</v>
      </c>
      <c r="DB551">
        <v>0</v>
      </c>
      <c r="DC551">
        <v>0</v>
      </c>
      <c r="DD551">
        <v>0</v>
      </c>
      <c r="DE551">
        <v>0</v>
      </c>
      <c r="DF551">
        <v>0</v>
      </c>
      <c r="DG551">
        <v>0</v>
      </c>
      <c r="DH551">
        <v>0</v>
      </c>
      <c r="DI551">
        <v>0</v>
      </c>
      <c r="DJ551">
        <v>0</v>
      </c>
      <c r="DK551">
        <v>0</v>
      </c>
      <c r="DL551">
        <v>0</v>
      </c>
      <c r="DM551">
        <v>0</v>
      </c>
      <c r="DN551">
        <v>0</v>
      </c>
      <c r="DO551">
        <v>0</v>
      </c>
      <c r="DP551">
        <v>0</v>
      </c>
      <c r="DQ551">
        <v>0</v>
      </c>
      <c r="DR551">
        <v>0</v>
      </c>
      <c r="DS551">
        <v>0</v>
      </c>
      <c r="DT551">
        <v>0</v>
      </c>
      <c r="DU551">
        <v>0</v>
      </c>
      <c r="DV551">
        <v>0</v>
      </c>
      <c r="DW551">
        <v>0</v>
      </c>
      <c r="DX551">
        <v>0</v>
      </c>
      <c r="DZ551" s="340"/>
      <c r="EA551" t="s">
        <v>1024</v>
      </c>
      <c r="EB551">
        <v>1</v>
      </c>
      <c r="EC551">
        <v>2</v>
      </c>
      <c r="ED551" s="183" t="str">
        <f t="shared" si="24"/>
        <v>SDH150102</v>
      </c>
      <c r="EE551">
        <v>373</v>
      </c>
      <c r="EF551">
        <v>1047</v>
      </c>
      <c r="EG551">
        <v>1766</v>
      </c>
      <c r="EH551">
        <v>2467</v>
      </c>
      <c r="EI551">
        <v>3154</v>
      </c>
      <c r="EJ551">
        <v>3826</v>
      </c>
      <c r="EK551">
        <v>4483</v>
      </c>
      <c r="EL551">
        <v>5128</v>
      </c>
      <c r="EM551">
        <v>5760</v>
      </c>
      <c r="EN551">
        <v>6529</v>
      </c>
      <c r="EO551">
        <v>7133</v>
      </c>
      <c r="EP551">
        <v>7726</v>
      </c>
      <c r="EQ551">
        <v>8309</v>
      </c>
      <c r="ER551">
        <v>8886</v>
      </c>
      <c r="ES551">
        <v>0</v>
      </c>
      <c r="ET551">
        <v>0</v>
      </c>
      <c r="EU551">
        <v>0</v>
      </c>
      <c r="EV551">
        <v>0</v>
      </c>
      <c r="EW551">
        <v>0</v>
      </c>
      <c r="EX551">
        <v>0</v>
      </c>
      <c r="EY551">
        <v>0</v>
      </c>
      <c r="EZ551">
        <v>0</v>
      </c>
      <c r="FA551">
        <v>0</v>
      </c>
      <c r="FB551">
        <v>0</v>
      </c>
      <c r="FC551">
        <v>0</v>
      </c>
      <c r="FD551">
        <v>0</v>
      </c>
      <c r="FE551">
        <v>0</v>
      </c>
      <c r="FF551">
        <v>0</v>
      </c>
      <c r="FG551">
        <v>0</v>
      </c>
      <c r="FH551">
        <v>0</v>
      </c>
      <c r="FI551">
        <v>0</v>
      </c>
      <c r="FJ551">
        <v>0</v>
      </c>
      <c r="FK551">
        <v>0</v>
      </c>
      <c r="FL551">
        <v>0</v>
      </c>
      <c r="FM551">
        <v>0</v>
      </c>
      <c r="FN551">
        <v>0</v>
      </c>
      <c r="FO551">
        <v>0</v>
      </c>
      <c r="FP551">
        <v>0</v>
      </c>
      <c r="FQ551">
        <v>0</v>
      </c>
      <c r="FR551">
        <v>0</v>
      </c>
      <c r="FS551">
        <v>0</v>
      </c>
      <c r="FT551">
        <v>0</v>
      </c>
      <c r="FU551">
        <v>0</v>
      </c>
      <c r="FV551">
        <v>0</v>
      </c>
      <c r="FW551">
        <v>0</v>
      </c>
      <c r="FX551">
        <v>0</v>
      </c>
      <c r="FY551">
        <v>0</v>
      </c>
      <c r="FZ551">
        <v>0</v>
      </c>
      <c r="GA551">
        <v>0</v>
      </c>
      <c r="GB551">
        <v>0</v>
      </c>
      <c r="GC551">
        <v>0</v>
      </c>
      <c r="GD551">
        <v>0</v>
      </c>
      <c r="GE551">
        <v>0</v>
      </c>
      <c r="GF551">
        <v>0</v>
      </c>
      <c r="GG551">
        <v>0</v>
      </c>
      <c r="GH551">
        <v>0</v>
      </c>
      <c r="GI551">
        <v>0</v>
      </c>
      <c r="GJ551">
        <v>0</v>
      </c>
      <c r="GK551">
        <v>0</v>
      </c>
      <c r="GL551">
        <v>0</v>
      </c>
      <c r="GM551">
        <v>0</v>
      </c>
      <c r="GN551">
        <v>0</v>
      </c>
      <c r="GO551">
        <v>0</v>
      </c>
      <c r="GP551">
        <v>0</v>
      </c>
      <c r="GQ551">
        <v>0</v>
      </c>
      <c r="GR551">
        <v>0</v>
      </c>
      <c r="GS551">
        <v>0</v>
      </c>
      <c r="GT551">
        <v>0</v>
      </c>
      <c r="GU551">
        <v>0</v>
      </c>
      <c r="GV551">
        <v>0</v>
      </c>
      <c r="GW551">
        <v>0</v>
      </c>
      <c r="GX551">
        <v>0</v>
      </c>
      <c r="GY551">
        <v>0</v>
      </c>
      <c r="GZ551">
        <v>0</v>
      </c>
      <c r="HA551">
        <v>0</v>
      </c>
      <c r="HB551">
        <v>0</v>
      </c>
      <c r="HC551">
        <v>0</v>
      </c>
      <c r="HD551">
        <v>0</v>
      </c>
      <c r="HE551">
        <v>0</v>
      </c>
      <c r="HF551">
        <v>0</v>
      </c>
      <c r="HG551">
        <v>0</v>
      </c>
      <c r="HH551">
        <v>0</v>
      </c>
      <c r="HI551">
        <v>0</v>
      </c>
      <c r="HJ551">
        <v>0</v>
      </c>
      <c r="HK551">
        <v>0</v>
      </c>
      <c r="HL551">
        <v>0</v>
      </c>
      <c r="HM551">
        <v>0</v>
      </c>
      <c r="HN551">
        <v>0</v>
      </c>
      <c r="HO551">
        <v>0</v>
      </c>
      <c r="HP551">
        <v>0</v>
      </c>
      <c r="HQ551">
        <v>0</v>
      </c>
      <c r="HR551">
        <v>0</v>
      </c>
      <c r="HS551">
        <v>0</v>
      </c>
      <c r="HT551">
        <v>0</v>
      </c>
      <c r="HU551">
        <v>0</v>
      </c>
      <c r="HV551">
        <v>0</v>
      </c>
      <c r="HW551">
        <v>0</v>
      </c>
      <c r="HX551">
        <v>0</v>
      </c>
      <c r="HY551">
        <v>0</v>
      </c>
      <c r="HZ551">
        <v>0</v>
      </c>
      <c r="IA551">
        <v>0</v>
      </c>
      <c r="IB551">
        <v>0</v>
      </c>
      <c r="IC551">
        <v>0</v>
      </c>
      <c r="ID551">
        <v>0</v>
      </c>
      <c r="IE551">
        <v>0</v>
      </c>
      <c r="IF551">
        <v>0</v>
      </c>
      <c r="IG551">
        <v>0</v>
      </c>
      <c r="IH551">
        <v>0</v>
      </c>
      <c r="II551">
        <v>0</v>
      </c>
      <c r="IJ551">
        <v>0</v>
      </c>
      <c r="IK551">
        <v>0</v>
      </c>
    </row>
    <row r="552" spans="13:245" hidden="1">
      <c r="M552" s="340"/>
      <c r="N552" t="s">
        <v>1024</v>
      </c>
      <c r="O552">
        <v>1</v>
      </c>
      <c r="P552">
        <v>3</v>
      </c>
      <c r="Q552" s="183" t="str">
        <f t="shared" si="23"/>
        <v>SDH150103</v>
      </c>
      <c r="R552">
        <v>203</v>
      </c>
      <c r="S552">
        <v>515</v>
      </c>
      <c r="T552">
        <v>833</v>
      </c>
      <c r="U552">
        <v>1159</v>
      </c>
      <c r="V552">
        <v>1491</v>
      </c>
      <c r="W552">
        <v>1830</v>
      </c>
      <c r="X552">
        <v>2177</v>
      </c>
      <c r="Y552">
        <v>2531</v>
      </c>
      <c r="Z552">
        <v>2892</v>
      </c>
      <c r="AA552">
        <v>4349</v>
      </c>
      <c r="AB552">
        <v>4853</v>
      </c>
      <c r="AC552">
        <v>5368</v>
      </c>
      <c r="AD552">
        <v>5897</v>
      </c>
      <c r="AE552">
        <v>6439</v>
      </c>
      <c r="AF552">
        <v>6996</v>
      </c>
      <c r="AG552">
        <v>7160</v>
      </c>
      <c r="AH552">
        <v>7330</v>
      </c>
      <c r="AI552">
        <v>7506</v>
      </c>
      <c r="AJ552">
        <v>7684</v>
      </c>
      <c r="AK552">
        <v>7867</v>
      </c>
      <c r="AL552">
        <v>8054</v>
      </c>
      <c r="AM552">
        <v>8246</v>
      </c>
      <c r="AN552">
        <v>8443</v>
      </c>
      <c r="AO552">
        <v>8645</v>
      </c>
      <c r="AP552">
        <v>8853</v>
      </c>
      <c r="AQ552">
        <v>9067</v>
      </c>
      <c r="AR552">
        <v>9289</v>
      </c>
      <c r="AS552">
        <v>9518</v>
      </c>
      <c r="AT552">
        <v>9755</v>
      </c>
      <c r="AU552">
        <v>0</v>
      </c>
      <c r="AV552">
        <v>0</v>
      </c>
      <c r="AW552">
        <v>0</v>
      </c>
      <c r="AX552">
        <v>0</v>
      </c>
      <c r="AY552">
        <v>0</v>
      </c>
      <c r="AZ552">
        <v>0</v>
      </c>
      <c r="BA552">
        <v>0</v>
      </c>
      <c r="BB552">
        <v>0</v>
      </c>
      <c r="BC552">
        <v>0</v>
      </c>
      <c r="BD552">
        <v>0</v>
      </c>
      <c r="BE552">
        <v>0</v>
      </c>
      <c r="BF552">
        <v>0</v>
      </c>
      <c r="BG552">
        <v>0</v>
      </c>
      <c r="BH552">
        <v>0</v>
      </c>
      <c r="BI552">
        <v>0</v>
      </c>
      <c r="BJ552">
        <v>0</v>
      </c>
      <c r="BK552">
        <v>0</v>
      </c>
      <c r="BL552">
        <v>0</v>
      </c>
      <c r="BM552">
        <v>0</v>
      </c>
      <c r="BN552">
        <v>0</v>
      </c>
      <c r="BO552">
        <v>0</v>
      </c>
      <c r="BP552">
        <v>0</v>
      </c>
      <c r="BQ552">
        <v>0</v>
      </c>
      <c r="BR552">
        <v>0</v>
      </c>
      <c r="BS552">
        <v>0</v>
      </c>
      <c r="BT552">
        <v>0</v>
      </c>
      <c r="BU552">
        <v>0</v>
      </c>
      <c r="BV552">
        <v>0</v>
      </c>
      <c r="BW552">
        <v>0</v>
      </c>
      <c r="BX552">
        <v>0</v>
      </c>
      <c r="BY552">
        <v>0</v>
      </c>
      <c r="BZ552">
        <v>0</v>
      </c>
      <c r="CA552">
        <v>0</v>
      </c>
      <c r="CB552">
        <v>0</v>
      </c>
      <c r="CC552">
        <v>0</v>
      </c>
      <c r="CD552">
        <v>0</v>
      </c>
      <c r="CE552">
        <v>0</v>
      </c>
      <c r="CF552">
        <v>0</v>
      </c>
      <c r="CG552">
        <v>0</v>
      </c>
      <c r="CH552">
        <v>0</v>
      </c>
      <c r="CI552">
        <v>0</v>
      </c>
      <c r="CJ552">
        <v>0</v>
      </c>
      <c r="CK552">
        <v>0</v>
      </c>
      <c r="CL552">
        <v>0</v>
      </c>
      <c r="CM552">
        <v>0</v>
      </c>
      <c r="CN552">
        <v>0</v>
      </c>
      <c r="CO552">
        <v>0</v>
      </c>
      <c r="CP552">
        <v>0</v>
      </c>
      <c r="CQ552">
        <v>0</v>
      </c>
      <c r="CR552">
        <v>0</v>
      </c>
      <c r="CS552">
        <v>0</v>
      </c>
      <c r="CT552">
        <v>0</v>
      </c>
      <c r="CU552">
        <v>0</v>
      </c>
      <c r="CV552">
        <v>0</v>
      </c>
      <c r="CW552">
        <v>0</v>
      </c>
      <c r="CX552">
        <v>0</v>
      </c>
      <c r="CY552">
        <v>0</v>
      </c>
      <c r="CZ552">
        <v>0</v>
      </c>
      <c r="DA552">
        <v>0</v>
      </c>
      <c r="DB552">
        <v>0</v>
      </c>
      <c r="DC552">
        <v>0</v>
      </c>
      <c r="DD552">
        <v>0</v>
      </c>
      <c r="DE552">
        <v>0</v>
      </c>
      <c r="DF552">
        <v>0</v>
      </c>
      <c r="DG552">
        <v>0</v>
      </c>
      <c r="DH552">
        <v>0</v>
      </c>
      <c r="DI552">
        <v>0</v>
      </c>
      <c r="DJ552">
        <v>0</v>
      </c>
      <c r="DK552">
        <v>0</v>
      </c>
      <c r="DL552">
        <v>0</v>
      </c>
      <c r="DM552">
        <v>0</v>
      </c>
      <c r="DN552">
        <v>0</v>
      </c>
      <c r="DO552">
        <v>0</v>
      </c>
      <c r="DP552">
        <v>0</v>
      </c>
      <c r="DQ552">
        <v>0</v>
      </c>
      <c r="DR552">
        <v>0</v>
      </c>
      <c r="DS552">
        <v>0</v>
      </c>
      <c r="DT552">
        <v>0</v>
      </c>
      <c r="DU552">
        <v>0</v>
      </c>
      <c r="DV552">
        <v>0</v>
      </c>
      <c r="DW552">
        <v>0</v>
      </c>
      <c r="DX552">
        <v>0</v>
      </c>
      <c r="DZ552" s="340"/>
      <c r="EA552" t="s">
        <v>1024</v>
      </c>
      <c r="EB552">
        <v>1</v>
      </c>
      <c r="EC552">
        <v>3</v>
      </c>
      <c r="ED552" s="183" t="str">
        <f t="shared" si="24"/>
        <v>SDH150103</v>
      </c>
      <c r="EE552">
        <v>368</v>
      </c>
      <c r="EF552">
        <v>1039</v>
      </c>
      <c r="EG552">
        <v>1754</v>
      </c>
      <c r="EH552">
        <v>2452</v>
      </c>
      <c r="EI552">
        <v>3137</v>
      </c>
      <c r="EJ552">
        <v>3805</v>
      </c>
      <c r="EK552">
        <v>4460</v>
      </c>
      <c r="EL552">
        <v>5104</v>
      </c>
      <c r="EM552">
        <v>5733</v>
      </c>
      <c r="EN552">
        <v>6501</v>
      </c>
      <c r="EO552">
        <v>7103</v>
      </c>
      <c r="EP552">
        <v>7696</v>
      </c>
      <c r="EQ552">
        <v>8281</v>
      </c>
      <c r="ER552">
        <v>8861</v>
      </c>
      <c r="ES552">
        <v>0</v>
      </c>
      <c r="ET552">
        <v>0</v>
      </c>
      <c r="EU552">
        <v>0</v>
      </c>
      <c r="EV552">
        <v>0</v>
      </c>
      <c r="EW552">
        <v>0</v>
      </c>
      <c r="EX552">
        <v>0</v>
      </c>
      <c r="EY552">
        <v>0</v>
      </c>
      <c r="EZ552">
        <v>0</v>
      </c>
      <c r="FA552">
        <v>0</v>
      </c>
      <c r="FB552">
        <v>0</v>
      </c>
      <c r="FC552">
        <v>0</v>
      </c>
      <c r="FD552">
        <v>0</v>
      </c>
      <c r="FE552">
        <v>0</v>
      </c>
      <c r="FF552">
        <v>0</v>
      </c>
      <c r="FG552">
        <v>0</v>
      </c>
      <c r="FH552">
        <v>0</v>
      </c>
      <c r="FI552">
        <v>0</v>
      </c>
      <c r="FJ552">
        <v>0</v>
      </c>
      <c r="FK552">
        <v>0</v>
      </c>
      <c r="FL552">
        <v>0</v>
      </c>
      <c r="FM552">
        <v>0</v>
      </c>
      <c r="FN552">
        <v>0</v>
      </c>
      <c r="FO552">
        <v>0</v>
      </c>
      <c r="FP552">
        <v>0</v>
      </c>
      <c r="FQ552">
        <v>0</v>
      </c>
      <c r="FR552">
        <v>0</v>
      </c>
      <c r="FS552">
        <v>0</v>
      </c>
      <c r="FT552">
        <v>0</v>
      </c>
      <c r="FU552">
        <v>0</v>
      </c>
      <c r="FV552">
        <v>0</v>
      </c>
      <c r="FW552">
        <v>0</v>
      </c>
      <c r="FX552">
        <v>0</v>
      </c>
      <c r="FY552">
        <v>0</v>
      </c>
      <c r="FZ552">
        <v>0</v>
      </c>
      <c r="GA552">
        <v>0</v>
      </c>
      <c r="GB552">
        <v>0</v>
      </c>
      <c r="GC552">
        <v>0</v>
      </c>
      <c r="GD552">
        <v>0</v>
      </c>
      <c r="GE552">
        <v>0</v>
      </c>
      <c r="GF552">
        <v>0</v>
      </c>
      <c r="GG552">
        <v>0</v>
      </c>
      <c r="GH552">
        <v>0</v>
      </c>
      <c r="GI552">
        <v>0</v>
      </c>
      <c r="GJ552">
        <v>0</v>
      </c>
      <c r="GK552">
        <v>0</v>
      </c>
      <c r="GL552">
        <v>0</v>
      </c>
      <c r="GM552">
        <v>0</v>
      </c>
      <c r="GN552">
        <v>0</v>
      </c>
      <c r="GO552">
        <v>0</v>
      </c>
      <c r="GP552">
        <v>0</v>
      </c>
      <c r="GQ552">
        <v>0</v>
      </c>
      <c r="GR552">
        <v>0</v>
      </c>
      <c r="GS552">
        <v>0</v>
      </c>
      <c r="GT552">
        <v>0</v>
      </c>
      <c r="GU552">
        <v>0</v>
      </c>
      <c r="GV552">
        <v>0</v>
      </c>
      <c r="GW552">
        <v>0</v>
      </c>
      <c r="GX552">
        <v>0</v>
      </c>
      <c r="GY552">
        <v>0</v>
      </c>
      <c r="GZ552">
        <v>0</v>
      </c>
      <c r="HA552">
        <v>0</v>
      </c>
      <c r="HB552">
        <v>0</v>
      </c>
      <c r="HC552">
        <v>0</v>
      </c>
      <c r="HD552">
        <v>0</v>
      </c>
      <c r="HE552">
        <v>0</v>
      </c>
      <c r="HF552">
        <v>0</v>
      </c>
      <c r="HG552">
        <v>0</v>
      </c>
      <c r="HH552">
        <v>0</v>
      </c>
      <c r="HI552">
        <v>0</v>
      </c>
      <c r="HJ552">
        <v>0</v>
      </c>
      <c r="HK552">
        <v>0</v>
      </c>
      <c r="HL552">
        <v>0</v>
      </c>
      <c r="HM552">
        <v>0</v>
      </c>
      <c r="HN552">
        <v>0</v>
      </c>
      <c r="HO552">
        <v>0</v>
      </c>
      <c r="HP552">
        <v>0</v>
      </c>
      <c r="HQ552">
        <v>0</v>
      </c>
      <c r="HR552">
        <v>0</v>
      </c>
      <c r="HS552">
        <v>0</v>
      </c>
      <c r="HT552">
        <v>0</v>
      </c>
      <c r="HU552">
        <v>0</v>
      </c>
      <c r="HV552">
        <v>0</v>
      </c>
      <c r="HW552">
        <v>0</v>
      </c>
      <c r="HX552">
        <v>0</v>
      </c>
      <c r="HY552">
        <v>0</v>
      </c>
      <c r="HZ552">
        <v>0</v>
      </c>
      <c r="IA552">
        <v>0</v>
      </c>
      <c r="IB552">
        <v>0</v>
      </c>
      <c r="IC552">
        <v>0</v>
      </c>
      <c r="ID552">
        <v>0</v>
      </c>
      <c r="IE552">
        <v>0</v>
      </c>
      <c r="IF552">
        <v>0</v>
      </c>
      <c r="IG552">
        <v>0</v>
      </c>
      <c r="IH552">
        <v>0</v>
      </c>
      <c r="II552">
        <v>0</v>
      </c>
      <c r="IJ552">
        <v>0</v>
      </c>
      <c r="IK552">
        <v>0</v>
      </c>
    </row>
    <row r="553" spans="13:245" hidden="1">
      <c r="M553" s="340"/>
      <c r="N553" t="s">
        <v>1024</v>
      </c>
      <c r="O553">
        <v>1</v>
      </c>
      <c r="P553">
        <v>4</v>
      </c>
      <c r="Q553" s="183" t="str">
        <f t="shared" ref="Q553:Q616" si="25">N553&amp;TEXT(O553,"00")&amp;TEXT(P553,"00")</f>
        <v>SDH150104</v>
      </c>
      <c r="R553">
        <v>200</v>
      </c>
      <c r="S553">
        <v>511</v>
      </c>
      <c r="T553">
        <v>829</v>
      </c>
      <c r="U553">
        <v>1153</v>
      </c>
      <c r="V553">
        <v>1484</v>
      </c>
      <c r="W553">
        <v>1822</v>
      </c>
      <c r="X553">
        <v>2168</v>
      </c>
      <c r="Y553">
        <v>2521</v>
      </c>
      <c r="Z553">
        <v>2882</v>
      </c>
      <c r="AA553">
        <v>4334</v>
      </c>
      <c r="AB553">
        <v>4837</v>
      </c>
      <c r="AC553">
        <v>5353</v>
      </c>
      <c r="AD553">
        <v>5882</v>
      </c>
      <c r="AE553">
        <v>6425</v>
      </c>
      <c r="AF553">
        <v>6985</v>
      </c>
      <c r="AG553">
        <v>7151</v>
      </c>
      <c r="AH553">
        <v>7322</v>
      </c>
      <c r="AI553">
        <v>7495</v>
      </c>
      <c r="AJ553">
        <v>7674</v>
      </c>
      <c r="AK553">
        <v>7856</v>
      </c>
      <c r="AL553">
        <v>8043</v>
      </c>
      <c r="AM553">
        <v>8235</v>
      </c>
      <c r="AN553">
        <v>8431</v>
      </c>
      <c r="AO553">
        <v>8634</v>
      </c>
      <c r="AP553">
        <v>8843</v>
      </c>
      <c r="AQ553">
        <v>9059</v>
      </c>
      <c r="AR553">
        <v>9282</v>
      </c>
      <c r="AS553">
        <v>9513</v>
      </c>
      <c r="AT553">
        <v>9752</v>
      </c>
      <c r="AU553">
        <v>0</v>
      </c>
      <c r="AV553">
        <v>0</v>
      </c>
      <c r="AW553">
        <v>0</v>
      </c>
      <c r="AX553">
        <v>0</v>
      </c>
      <c r="AY553">
        <v>0</v>
      </c>
      <c r="AZ553">
        <v>0</v>
      </c>
      <c r="BA553">
        <v>0</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c r="BV553">
        <v>0</v>
      </c>
      <c r="BW553">
        <v>0</v>
      </c>
      <c r="BX553">
        <v>0</v>
      </c>
      <c r="BY553">
        <v>0</v>
      </c>
      <c r="BZ553">
        <v>0</v>
      </c>
      <c r="CA553">
        <v>0</v>
      </c>
      <c r="CB553">
        <v>0</v>
      </c>
      <c r="CC553">
        <v>0</v>
      </c>
      <c r="CD553">
        <v>0</v>
      </c>
      <c r="CE553">
        <v>0</v>
      </c>
      <c r="CF553">
        <v>0</v>
      </c>
      <c r="CG553">
        <v>0</v>
      </c>
      <c r="CH553">
        <v>0</v>
      </c>
      <c r="CI553">
        <v>0</v>
      </c>
      <c r="CJ553">
        <v>0</v>
      </c>
      <c r="CK553">
        <v>0</v>
      </c>
      <c r="CL553">
        <v>0</v>
      </c>
      <c r="CM553">
        <v>0</v>
      </c>
      <c r="CN553">
        <v>0</v>
      </c>
      <c r="CO553">
        <v>0</v>
      </c>
      <c r="CP553">
        <v>0</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Z553" s="340"/>
      <c r="EA553" t="s">
        <v>1024</v>
      </c>
      <c r="EB553">
        <v>1</v>
      </c>
      <c r="EC553">
        <v>4</v>
      </c>
      <c r="ED553" s="183" t="str">
        <f t="shared" ref="ED553:ED616" si="26">EA553&amp;TEXT(EB553,"00")&amp;TEXT(EC553,"00")</f>
        <v>SDH150104</v>
      </c>
      <c r="EE553">
        <v>362</v>
      </c>
      <c r="EF553">
        <v>1030</v>
      </c>
      <c r="EG553">
        <v>1743</v>
      </c>
      <c r="EH553">
        <v>2437</v>
      </c>
      <c r="EI553">
        <v>3118</v>
      </c>
      <c r="EJ553">
        <v>3783</v>
      </c>
      <c r="EK553">
        <v>4437</v>
      </c>
      <c r="EL553">
        <v>5078</v>
      </c>
      <c r="EM553">
        <v>5706</v>
      </c>
      <c r="EN553">
        <v>6472</v>
      </c>
      <c r="EO553">
        <v>7074</v>
      </c>
      <c r="EP553">
        <v>7669</v>
      </c>
      <c r="EQ553">
        <v>8257</v>
      </c>
      <c r="ER553">
        <v>8839</v>
      </c>
      <c r="ES553">
        <v>0</v>
      </c>
      <c r="ET553">
        <v>0</v>
      </c>
      <c r="EU553">
        <v>0</v>
      </c>
      <c r="EV553">
        <v>0</v>
      </c>
      <c r="EW553">
        <v>0</v>
      </c>
      <c r="EX553">
        <v>0</v>
      </c>
      <c r="EY553">
        <v>0</v>
      </c>
      <c r="EZ553">
        <v>0</v>
      </c>
      <c r="FA553">
        <v>0</v>
      </c>
      <c r="FB553">
        <v>0</v>
      </c>
      <c r="FC553">
        <v>0</v>
      </c>
      <c r="FD553">
        <v>0</v>
      </c>
      <c r="FE553">
        <v>0</v>
      </c>
      <c r="FF553">
        <v>0</v>
      </c>
      <c r="FG553">
        <v>0</v>
      </c>
      <c r="FH553">
        <v>0</v>
      </c>
      <c r="FI553">
        <v>0</v>
      </c>
      <c r="FJ553">
        <v>0</v>
      </c>
      <c r="FK553">
        <v>0</v>
      </c>
      <c r="FL553">
        <v>0</v>
      </c>
      <c r="FM553">
        <v>0</v>
      </c>
      <c r="FN553">
        <v>0</v>
      </c>
      <c r="FO553">
        <v>0</v>
      </c>
      <c r="FP553">
        <v>0</v>
      </c>
      <c r="FQ553">
        <v>0</v>
      </c>
      <c r="FR553">
        <v>0</v>
      </c>
      <c r="FS553">
        <v>0</v>
      </c>
      <c r="FT553">
        <v>0</v>
      </c>
      <c r="FU553">
        <v>0</v>
      </c>
      <c r="FV553">
        <v>0</v>
      </c>
      <c r="FW553">
        <v>0</v>
      </c>
      <c r="FX553">
        <v>0</v>
      </c>
      <c r="FY553">
        <v>0</v>
      </c>
      <c r="FZ553">
        <v>0</v>
      </c>
      <c r="GA553">
        <v>0</v>
      </c>
      <c r="GB553">
        <v>0</v>
      </c>
      <c r="GC553">
        <v>0</v>
      </c>
      <c r="GD553">
        <v>0</v>
      </c>
      <c r="GE553">
        <v>0</v>
      </c>
      <c r="GF553">
        <v>0</v>
      </c>
      <c r="GG553">
        <v>0</v>
      </c>
      <c r="GH553">
        <v>0</v>
      </c>
      <c r="GI553">
        <v>0</v>
      </c>
      <c r="GJ553">
        <v>0</v>
      </c>
      <c r="GK553">
        <v>0</v>
      </c>
      <c r="GL553">
        <v>0</v>
      </c>
      <c r="GM553">
        <v>0</v>
      </c>
      <c r="GN553">
        <v>0</v>
      </c>
      <c r="GO553">
        <v>0</v>
      </c>
      <c r="GP553">
        <v>0</v>
      </c>
      <c r="GQ553">
        <v>0</v>
      </c>
      <c r="GR553">
        <v>0</v>
      </c>
      <c r="GS553">
        <v>0</v>
      </c>
      <c r="GT553">
        <v>0</v>
      </c>
      <c r="GU553">
        <v>0</v>
      </c>
      <c r="GV553">
        <v>0</v>
      </c>
      <c r="GW553">
        <v>0</v>
      </c>
      <c r="GX553">
        <v>0</v>
      </c>
      <c r="GY553">
        <v>0</v>
      </c>
      <c r="GZ553">
        <v>0</v>
      </c>
      <c r="HA553">
        <v>0</v>
      </c>
      <c r="HB553">
        <v>0</v>
      </c>
      <c r="HC553">
        <v>0</v>
      </c>
      <c r="HD553">
        <v>0</v>
      </c>
      <c r="HE553">
        <v>0</v>
      </c>
      <c r="HF553">
        <v>0</v>
      </c>
      <c r="HG553">
        <v>0</v>
      </c>
      <c r="HH553">
        <v>0</v>
      </c>
      <c r="HI553">
        <v>0</v>
      </c>
      <c r="HJ553">
        <v>0</v>
      </c>
      <c r="HK553">
        <v>0</v>
      </c>
      <c r="HL553">
        <v>0</v>
      </c>
      <c r="HM553">
        <v>0</v>
      </c>
      <c r="HN553">
        <v>0</v>
      </c>
      <c r="HO553">
        <v>0</v>
      </c>
      <c r="HP553">
        <v>0</v>
      </c>
      <c r="HQ553">
        <v>0</v>
      </c>
      <c r="HR553">
        <v>0</v>
      </c>
      <c r="HS553">
        <v>0</v>
      </c>
      <c r="HT553">
        <v>0</v>
      </c>
      <c r="HU553">
        <v>0</v>
      </c>
      <c r="HV553">
        <v>0</v>
      </c>
      <c r="HW553">
        <v>0</v>
      </c>
      <c r="HX553">
        <v>0</v>
      </c>
      <c r="HY553">
        <v>0</v>
      </c>
      <c r="HZ553">
        <v>0</v>
      </c>
      <c r="IA553">
        <v>0</v>
      </c>
      <c r="IB553">
        <v>0</v>
      </c>
      <c r="IC553">
        <v>0</v>
      </c>
      <c r="ID553">
        <v>0</v>
      </c>
      <c r="IE553">
        <v>0</v>
      </c>
      <c r="IF553">
        <v>0</v>
      </c>
      <c r="IG553">
        <v>0</v>
      </c>
      <c r="IH553">
        <v>0</v>
      </c>
      <c r="II553">
        <v>0</v>
      </c>
      <c r="IJ553">
        <v>0</v>
      </c>
      <c r="IK553">
        <v>0</v>
      </c>
    </row>
    <row r="554" spans="13:245" hidden="1">
      <c r="M554" s="340"/>
      <c r="N554" t="s">
        <v>1024</v>
      </c>
      <c r="O554">
        <v>1</v>
      </c>
      <c r="P554">
        <v>5</v>
      </c>
      <c r="Q554" s="183" t="str">
        <f t="shared" si="25"/>
        <v>SDH150105</v>
      </c>
      <c r="R554">
        <v>197</v>
      </c>
      <c r="S554">
        <v>507</v>
      </c>
      <c r="T554">
        <v>824</v>
      </c>
      <c r="U554">
        <v>1147</v>
      </c>
      <c r="V554">
        <v>1477</v>
      </c>
      <c r="W554">
        <v>1814</v>
      </c>
      <c r="X554">
        <v>2159</v>
      </c>
      <c r="Y554">
        <v>2511</v>
      </c>
      <c r="Z554">
        <v>2871</v>
      </c>
      <c r="AA554">
        <v>4319</v>
      </c>
      <c r="AB554">
        <v>4822</v>
      </c>
      <c r="AC554">
        <v>5338</v>
      </c>
      <c r="AD554">
        <v>5867</v>
      </c>
      <c r="AE554">
        <v>6413</v>
      </c>
      <c r="AF554">
        <v>6974</v>
      </c>
      <c r="AG554">
        <v>7140</v>
      </c>
      <c r="AH554">
        <v>7309</v>
      </c>
      <c r="AI554">
        <v>7483</v>
      </c>
      <c r="AJ554">
        <v>7661</v>
      </c>
      <c r="AK554">
        <v>7843</v>
      </c>
      <c r="AL554">
        <v>8029</v>
      </c>
      <c r="AM554">
        <v>8220</v>
      </c>
      <c r="AN554">
        <v>8418</v>
      </c>
      <c r="AO554">
        <v>8621</v>
      </c>
      <c r="AP554">
        <v>8831</v>
      </c>
      <c r="AQ554">
        <v>9049</v>
      </c>
      <c r="AR554">
        <v>9274</v>
      </c>
      <c r="AS554">
        <v>9507</v>
      </c>
      <c r="AT554">
        <v>9749</v>
      </c>
      <c r="AU554">
        <v>0</v>
      </c>
      <c r="AV554">
        <v>0</v>
      </c>
      <c r="AW554">
        <v>0</v>
      </c>
      <c r="AX554">
        <v>0</v>
      </c>
      <c r="AY554">
        <v>0</v>
      </c>
      <c r="AZ554">
        <v>0</v>
      </c>
      <c r="BA554">
        <v>0</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BX554">
        <v>0</v>
      </c>
      <c r="BY554">
        <v>0</v>
      </c>
      <c r="BZ554">
        <v>0</v>
      </c>
      <c r="CA554">
        <v>0</v>
      </c>
      <c r="CB554">
        <v>0</v>
      </c>
      <c r="CC554">
        <v>0</v>
      </c>
      <c r="CD554">
        <v>0</v>
      </c>
      <c r="CE554">
        <v>0</v>
      </c>
      <c r="CF554">
        <v>0</v>
      </c>
      <c r="CG554">
        <v>0</v>
      </c>
      <c r="CH554">
        <v>0</v>
      </c>
      <c r="CI554">
        <v>0</v>
      </c>
      <c r="CJ554">
        <v>0</v>
      </c>
      <c r="CK554">
        <v>0</v>
      </c>
      <c r="CL554">
        <v>0</v>
      </c>
      <c r="CM554">
        <v>0</v>
      </c>
      <c r="CN554">
        <v>0</v>
      </c>
      <c r="CO554">
        <v>0</v>
      </c>
      <c r="CP554">
        <v>0</v>
      </c>
      <c r="CQ554">
        <v>0</v>
      </c>
      <c r="CR554">
        <v>0</v>
      </c>
      <c r="CS554">
        <v>0</v>
      </c>
      <c r="CT554">
        <v>0</v>
      </c>
      <c r="CU554">
        <v>0</v>
      </c>
      <c r="CV554">
        <v>0</v>
      </c>
      <c r="CW554">
        <v>0</v>
      </c>
      <c r="CX554">
        <v>0</v>
      </c>
      <c r="CY554">
        <v>0</v>
      </c>
      <c r="CZ554">
        <v>0</v>
      </c>
      <c r="DA554">
        <v>0</v>
      </c>
      <c r="DB554">
        <v>0</v>
      </c>
      <c r="DC554">
        <v>0</v>
      </c>
      <c r="DD554">
        <v>0</v>
      </c>
      <c r="DE554">
        <v>0</v>
      </c>
      <c r="DF554">
        <v>0</v>
      </c>
      <c r="DG554">
        <v>0</v>
      </c>
      <c r="DH554">
        <v>0</v>
      </c>
      <c r="DI554">
        <v>0</v>
      </c>
      <c r="DJ554">
        <v>0</v>
      </c>
      <c r="DK554">
        <v>0</v>
      </c>
      <c r="DL554">
        <v>0</v>
      </c>
      <c r="DM554">
        <v>0</v>
      </c>
      <c r="DN554">
        <v>0</v>
      </c>
      <c r="DO554">
        <v>0</v>
      </c>
      <c r="DP554">
        <v>0</v>
      </c>
      <c r="DQ554">
        <v>0</v>
      </c>
      <c r="DR554">
        <v>0</v>
      </c>
      <c r="DS554">
        <v>0</v>
      </c>
      <c r="DT554">
        <v>0</v>
      </c>
      <c r="DU554">
        <v>0</v>
      </c>
      <c r="DV554">
        <v>0</v>
      </c>
      <c r="DW554">
        <v>0</v>
      </c>
      <c r="DX554">
        <v>0</v>
      </c>
      <c r="DZ554" s="340"/>
      <c r="EA554" t="s">
        <v>1024</v>
      </c>
      <c r="EB554">
        <v>1</v>
      </c>
      <c r="EC554">
        <v>5</v>
      </c>
      <c r="ED554" s="183" t="str">
        <f t="shared" si="26"/>
        <v>SDH150105</v>
      </c>
      <c r="EE554">
        <v>357</v>
      </c>
      <c r="EF554">
        <v>1021</v>
      </c>
      <c r="EG554">
        <v>1730</v>
      </c>
      <c r="EH554">
        <v>2422</v>
      </c>
      <c r="EI554">
        <v>3100</v>
      </c>
      <c r="EJ554">
        <v>3763</v>
      </c>
      <c r="EK554">
        <v>4412</v>
      </c>
      <c r="EL554">
        <v>5052</v>
      </c>
      <c r="EM554">
        <v>5679</v>
      </c>
      <c r="EN554">
        <v>6443</v>
      </c>
      <c r="EO554">
        <v>7047</v>
      </c>
      <c r="EP554">
        <v>7643</v>
      </c>
      <c r="EQ554">
        <v>8233</v>
      </c>
      <c r="ER554">
        <v>8822</v>
      </c>
      <c r="ES554">
        <v>0</v>
      </c>
      <c r="ET554">
        <v>0</v>
      </c>
      <c r="EU554">
        <v>0</v>
      </c>
      <c r="EV554">
        <v>0</v>
      </c>
      <c r="EW554">
        <v>0</v>
      </c>
      <c r="EX554">
        <v>0</v>
      </c>
      <c r="EY554">
        <v>0</v>
      </c>
      <c r="EZ554">
        <v>0</v>
      </c>
      <c r="FA554">
        <v>0</v>
      </c>
      <c r="FB554">
        <v>0</v>
      </c>
      <c r="FC554">
        <v>0</v>
      </c>
      <c r="FD554">
        <v>0</v>
      </c>
      <c r="FE554">
        <v>0</v>
      </c>
      <c r="FF554">
        <v>0</v>
      </c>
      <c r="FG554">
        <v>0</v>
      </c>
      <c r="FH554">
        <v>0</v>
      </c>
      <c r="FI554">
        <v>0</v>
      </c>
      <c r="FJ554">
        <v>0</v>
      </c>
      <c r="FK554">
        <v>0</v>
      </c>
      <c r="FL554">
        <v>0</v>
      </c>
      <c r="FM554">
        <v>0</v>
      </c>
      <c r="FN554">
        <v>0</v>
      </c>
      <c r="FO554">
        <v>0</v>
      </c>
      <c r="FP554">
        <v>0</v>
      </c>
      <c r="FQ554">
        <v>0</v>
      </c>
      <c r="FR554">
        <v>0</v>
      </c>
      <c r="FS554">
        <v>0</v>
      </c>
      <c r="FT554">
        <v>0</v>
      </c>
      <c r="FU554">
        <v>0</v>
      </c>
      <c r="FV554">
        <v>0</v>
      </c>
      <c r="FW554">
        <v>0</v>
      </c>
      <c r="FX554">
        <v>0</v>
      </c>
      <c r="FY554">
        <v>0</v>
      </c>
      <c r="FZ554">
        <v>0</v>
      </c>
      <c r="GA554">
        <v>0</v>
      </c>
      <c r="GB554">
        <v>0</v>
      </c>
      <c r="GC554">
        <v>0</v>
      </c>
      <c r="GD554">
        <v>0</v>
      </c>
      <c r="GE554">
        <v>0</v>
      </c>
      <c r="GF554">
        <v>0</v>
      </c>
      <c r="GG554">
        <v>0</v>
      </c>
      <c r="GH554">
        <v>0</v>
      </c>
      <c r="GI554">
        <v>0</v>
      </c>
      <c r="GJ554">
        <v>0</v>
      </c>
      <c r="GK554">
        <v>0</v>
      </c>
      <c r="GL554">
        <v>0</v>
      </c>
      <c r="GM554">
        <v>0</v>
      </c>
      <c r="GN554">
        <v>0</v>
      </c>
      <c r="GO554">
        <v>0</v>
      </c>
      <c r="GP554">
        <v>0</v>
      </c>
      <c r="GQ554">
        <v>0</v>
      </c>
      <c r="GR554">
        <v>0</v>
      </c>
      <c r="GS554">
        <v>0</v>
      </c>
      <c r="GT554">
        <v>0</v>
      </c>
      <c r="GU554">
        <v>0</v>
      </c>
      <c r="GV554">
        <v>0</v>
      </c>
      <c r="GW554">
        <v>0</v>
      </c>
      <c r="GX554">
        <v>0</v>
      </c>
      <c r="GY554">
        <v>0</v>
      </c>
      <c r="GZ554">
        <v>0</v>
      </c>
      <c r="HA554">
        <v>0</v>
      </c>
      <c r="HB554">
        <v>0</v>
      </c>
      <c r="HC554">
        <v>0</v>
      </c>
      <c r="HD554">
        <v>0</v>
      </c>
      <c r="HE554">
        <v>0</v>
      </c>
      <c r="HF554">
        <v>0</v>
      </c>
      <c r="HG554">
        <v>0</v>
      </c>
      <c r="HH554">
        <v>0</v>
      </c>
      <c r="HI554">
        <v>0</v>
      </c>
      <c r="HJ554">
        <v>0</v>
      </c>
      <c r="HK554">
        <v>0</v>
      </c>
      <c r="HL554">
        <v>0</v>
      </c>
      <c r="HM554">
        <v>0</v>
      </c>
      <c r="HN554">
        <v>0</v>
      </c>
      <c r="HO554">
        <v>0</v>
      </c>
      <c r="HP554">
        <v>0</v>
      </c>
      <c r="HQ554">
        <v>0</v>
      </c>
      <c r="HR554">
        <v>0</v>
      </c>
      <c r="HS554">
        <v>0</v>
      </c>
      <c r="HT554">
        <v>0</v>
      </c>
      <c r="HU554">
        <v>0</v>
      </c>
      <c r="HV554">
        <v>0</v>
      </c>
      <c r="HW554">
        <v>0</v>
      </c>
      <c r="HX554">
        <v>0</v>
      </c>
      <c r="HY554">
        <v>0</v>
      </c>
      <c r="HZ554">
        <v>0</v>
      </c>
      <c r="IA554">
        <v>0</v>
      </c>
      <c r="IB554">
        <v>0</v>
      </c>
      <c r="IC554">
        <v>0</v>
      </c>
      <c r="ID554">
        <v>0</v>
      </c>
      <c r="IE554">
        <v>0</v>
      </c>
      <c r="IF554">
        <v>0</v>
      </c>
      <c r="IG554">
        <v>0</v>
      </c>
      <c r="IH554">
        <v>0</v>
      </c>
      <c r="II554">
        <v>0</v>
      </c>
      <c r="IJ554">
        <v>0</v>
      </c>
      <c r="IK554">
        <v>0</v>
      </c>
    </row>
    <row r="555" spans="13:245" hidden="1">
      <c r="M555" s="340"/>
      <c r="N555" t="s">
        <v>1024</v>
      </c>
      <c r="O555">
        <v>1</v>
      </c>
      <c r="P555">
        <v>6</v>
      </c>
      <c r="Q555" s="183" t="str">
        <f t="shared" si="25"/>
        <v>SDH150106</v>
      </c>
      <c r="R555">
        <v>194</v>
      </c>
      <c r="S555">
        <v>503</v>
      </c>
      <c r="T555">
        <v>818</v>
      </c>
      <c r="U555">
        <v>1140</v>
      </c>
      <c r="V555">
        <v>1469</v>
      </c>
      <c r="W555">
        <v>1805</v>
      </c>
      <c r="X555">
        <v>2149</v>
      </c>
      <c r="Y555">
        <v>2501</v>
      </c>
      <c r="Z555">
        <v>2859</v>
      </c>
      <c r="AA555">
        <v>4303</v>
      </c>
      <c r="AB555">
        <v>4806</v>
      </c>
      <c r="AC555">
        <v>5322</v>
      </c>
      <c r="AD555">
        <v>5853</v>
      </c>
      <c r="AE555">
        <v>6399</v>
      </c>
      <c r="AF555">
        <v>6960</v>
      </c>
      <c r="AG555">
        <v>7124</v>
      </c>
      <c r="AH555">
        <v>7294</v>
      </c>
      <c r="AI555">
        <v>7466</v>
      </c>
      <c r="AJ555">
        <v>7643</v>
      </c>
      <c r="AK555">
        <v>7825</v>
      </c>
      <c r="AL555">
        <v>8011</v>
      </c>
      <c r="AM555">
        <v>8203</v>
      </c>
      <c r="AN555">
        <v>8401</v>
      </c>
      <c r="AO555">
        <v>8605</v>
      </c>
      <c r="AP555">
        <v>8817</v>
      </c>
      <c r="AQ555">
        <v>9037</v>
      </c>
      <c r="AR555">
        <v>9263</v>
      </c>
      <c r="AS555">
        <v>9498</v>
      </c>
      <c r="AT555">
        <v>9743</v>
      </c>
      <c r="AU555">
        <v>0</v>
      </c>
      <c r="AV555">
        <v>0</v>
      </c>
      <c r="AW555">
        <v>0</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v>0</v>
      </c>
      <c r="BW555">
        <v>0</v>
      </c>
      <c r="BX555">
        <v>0</v>
      </c>
      <c r="BY555">
        <v>0</v>
      </c>
      <c r="BZ555">
        <v>0</v>
      </c>
      <c r="CA555">
        <v>0</v>
      </c>
      <c r="CB555">
        <v>0</v>
      </c>
      <c r="CC555">
        <v>0</v>
      </c>
      <c r="CD555">
        <v>0</v>
      </c>
      <c r="CE555">
        <v>0</v>
      </c>
      <c r="CF555">
        <v>0</v>
      </c>
      <c r="CG555">
        <v>0</v>
      </c>
      <c r="CH555">
        <v>0</v>
      </c>
      <c r="CI555">
        <v>0</v>
      </c>
      <c r="CJ555">
        <v>0</v>
      </c>
      <c r="CK555">
        <v>0</v>
      </c>
      <c r="CL555">
        <v>0</v>
      </c>
      <c r="CM555">
        <v>0</v>
      </c>
      <c r="CN555">
        <v>0</v>
      </c>
      <c r="CO555">
        <v>0</v>
      </c>
      <c r="CP555">
        <v>0</v>
      </c>
      <c r="CQ555">
        <v>0</v>
      </c>
      <c r="CR555">
        <v>0</v>
      </c>
      <c r="CS555">
        <v>0</v>
      </c>
      <c r="CT555">
        <v>0</v>
      </c>
      <c r="CU555">
        <v>0</v>
      </c>
      <c r="CV555">
        <v>0</v>
      </c>
      <c r="CW555">
        <v>0</v>
      </c>
      <c r="CX555">
        <v>0</v>
      </c>
      <c r="CY555">
        <v>0</v>
      </c>
      <c r="CZ555">
        <v>0</v>
      </c>
      <c r="DA555">
        <v>0</v>
      </c>
      <c r="DB555">
        <v>0</v>
      </c>
      <c r="DC555">
        <v>0</v>
      </c>
      <c r="DD555">
        <v>0</v>
      </c>
      <c r="DE555">
        <v>0</v>
      </c>
      <c r="DF555">
        <v>0</v>
      </c>
      <c r="DG555">
        <v>0</v>
      </c>
      <c r="DH555">
        <v>0</v>
      </c>
      <c r="DI555">
        <v>0</v>
      </c>
      <c r="DJ555">
        <v>0</v>
      </c>
      <c r="DK555">
        <v>0</v>
      </c>
      <c r="DL555">
        <v>0</v>
      </c>
      <c r="DM555">
        <v>0</v>
      </c>
      <c r="DN555">
        <v>0</v>
      </c>
      <c r="DO555">
        <v>0</v>
      </c>
      <c r="DP555">
        <v>0</v>
      </c>
      <c r="DQ555">
        <v>0</v>
      </c>
      <c r="DR555">
        <v>0</v>
      </c>
      <c r="DS555">
        <v>0</v>
      </c>
      <c r="DT555">
        <v>0</v>
      </c>
      <c r="DU555">
        <v>0</v>
      </c>
      <c r="DV555">
        <v>0</v>
      </c>
      <c r="DW555">
        <v>0</v>
      </c>
      <c r="DX555">
        <v>0</v>
      </c>
      <c r="DZ555" s="340"/>
      <c r="EA555" t="s">
        <v>1024</v>
      </c>
      <c r="EB555">
        <v>1</v>
      </c>
      <c r="EC555">
        <v>6</v>
      </c>
      <c r="ED555" s="183" t="str">
        <f t="shared" si="26"/>
        <v>SDH150106</v>
      </c>
      <c r="EE555">
        <v>352</v>
      </c>
      <c r="EF555">
        <v>1010</v>
      </c>
      <c r="EG555">
        <v>1716</v>
      </c>
      <c r="EH555">
        <v>2405</v>
      </c>
      <c r="EI555">
        <v>3080</v>
      </c>
      <c r="EJ555">
        <v>3740</v>
      </c>
      <c r="EK555">
        <v>4387</v>
      </c>
      <c r="EL555">
        <v>5025</v>
      </c>
      <c r="EM555">
        <v>5648</v>
      </c>
      <c r="EN555">
        <v>6414</v>
      </c>
      <c r="EO555">
        <v>7019</v>
      </c>
      <c r="EP555">
        <v>7617</v>
      </c>
      <c r="EQ555">
        <v>8214</v>
      </c>
      <c r="ER555">
        <v>8803</v>
      </c>
      <c r="ES555">
        <v>0</v>
      </c>
      <c r="ET555">
        <v>0</v>
      </c>
      <c r="EU555">
        <v>0</v>
      </c>
      <c r="EV555">
        <v>0</v>
      </c>
      <c r="EW555">
        <v>0</v>
      </c>
      <c r="EX555">
        <v>0</v>
      </c>
      <c r="EY555">
        <v>0</v>
      </c>
      <c r="EZ555">
        <v>0</v>
      </c>
      <c r="FA555">
        <v>0</v>
      </c>
      <c r="FB555">
        <v>0</v>
      </c>
      <c r="FC555">
        <v>0</v>
      </c>
      <c r="FD555">
        <v>0</v>
      </c>
      <c r="FE555">
        <v>0</v>
      </c>
      <c r="FF555">
        <v>0</v>
      </c>
      <c r="FG555">
        <v>0</v>
      </c>
      <c r="FH555">
        <v>0</v>
      </c>
      <c r="FI555">
        <v>0</v>
      </c>
      <c r="FJ555">
        <v>0</v>
      </c>
      <c r="FK555">
        <v>0</v>
      </c>
      <c r="FL555">
        <v>0</v>
      </c>
      <c r="FM555">
        <v>0</v>
      </c>
      <c r="FN555">
        <v>0</v>
      </c>
      <c r="FO555">
        <v>0</v>
      </c>
      <c r="FP555">
        <v>0</v>
      </c>
      <c r="FQ555">
        <v>0</v>
      </c>
      <c r="FR555">
        <v>0</v>
      </c>
      <c r="FS555">
        <v>0</v>
      </c>
      <c r="FT555">
        <v>0</v>
      </c>
      <c r="FU555">
        <v>0</v>
      </c>
      <c r="FV555">
        <v>0</v>
      </c>
      <c r="FW555">
        <v>0</v>
      </c>
      <c r="FX555">
        <v>0</v>
      </c>
      <c r="FY555">
        <v>0</v>
      </c>
      <c r="FZ555">
        <v>0</v>
      </c>
      <c r="GA555">
        <v>0</v>
      </c>
      <c r="GB555">
        <v>0</v>
      </c>
      <c r="GC555">
        <v>0</v>
      </c>
      <c r="GD555">
        <v>0</v>
      </c>
      <c r="GE555">
        <v>0</v>
      </c>
      <c r="GF555">
        <v>0</v>
      </c>
      <c r="GG555">
        <v>0</v>
      </c>
      <c r="GH555">
        <v>0</v>
      </c>
      <c r="GI555">
        <v>0</v>
      </c>
      <c r="GJ555">
        <v>0</v>
      </c>
      <c r="GK555">
        <v>0</v>
      </c>
      <c r="GL555">
        <v>0</v>
      </c>
      <c r="GM555">
        <v>0</v>
      </c>
      <c r="GN555">
        <v>0</v>
      </c>
      <c r="GO555">
        <v>0</v>
      </c>
      <c r="GP555">
        <v>0</v>
      </c>
      <c r="GQ555">
        <v>0</v>
      </c>
      <c r="GR555">
        <v>0</v>
      </c>
      <c r="GS555">
        <v>0</v>
      </c>
      <c r="GT555">
        <v>0</v>
      </c>
      <c r="GU555">
        <v>0</v>
      </c>
      <c r="GV555">
        <v>0</v>
      </c>
      <c r="GW555">
        <v>0</v>
      </c>
      <c r="GX555">
        <v>0</v>
      </c>
      <c r="GY555">
        <v>0</v>
      </c>
      <c r="GZ555">
        <v>0</v>
      </c>
      <c r="HA555">
        <v>0</v>
      </c>
      <c r="HB555">
        <v>0</v>
      </c>
      <c r="HC555">
        <v>0</v>
      </c>
      <c r="HD555">
        <v>0</v>
      </c>
      <c r="HE555">
        <v>0</v>
      </c>
      <c r="HF555">
        <v>0</v>
      </c>
      <c r="HG555">
        <v>0</v>
      </c>
      <c r="HH555">
        <v>0</v>
      </c>
      <c r="HI555">
        <v>0</v>
      </c>
      <c r="HJ555">
        <v>0</v>
      </c>
      <c r="HK555">
        <v>0</v>
      </c>
      <c r="HL555">
        <v>0</v>
      </c>
      <c r="HM555">
        <v>0</v>
      </c>
      <c r="HN555">
        <v>0</v>
      </c>
      <c r="HO555">
        <v>0</v>
      </c>
      <c r="HP555">
        <v>0</v>
      </c>
      <c r="HQ555">
        <v>0</v>
      </c>
      <c r="HR555">
        <v>0</v>
      </c>
      <c r="HS555">
        <v>0</v>
      </c>
      <c r="HT555">
        <v>0</v>
      </c>
      <c r="HU555">
        <v>0</v>
      </c>
      <c r="HV555">
        <v>0</v>
      </c>
      <c r="HW555">
        <v>0</v>
      </c>
      <c r="HX555">
        <v>0</v>
      </c>
      <c r="HY555">
        <v>0</v>
      </c>
      <c r="HZ555">
        <v>0</v>
      </c>
      <c r="IA555">
        <v>0</v>
      </c>
      <c r="IB555">
        <v>0</v>
      </c>
      <c r="IC555">
        <v>0</v>
      </c>
      <c r="ID555">
        <v>0</v>
      </c>
      <c r="IE555">
        <v>0</v>
      </c>
      <c r="IF555">
        <v>0</v>
      </c>
      <c r="IG555">
        <v>0</v>
      </c>
      <c r="IH555">
        <v>0</v>
      </c>
      <c r="II555">
        <v>0</v>
      </c>
      <c r="IJ555">
        <v>0</v>
      </c>
      <c r="IK555">
        <v>0</v>
      </c>
    </row>
    <row r="556" spans="13:245" hidden="1">
      <c r="M556" s="340"/>
      <c r="N556" t="s">
        <v>1024</v>
      </c>
      <c r="O556">
        <v>1</v>
      </c>
      <c r="P556">
        <v>7</v>
      </c>
      <c r="Q556" s="183" t="str">
        <f t="shared" si="25"/>
        <v>SDH150107</v>
      </c>
      <c r="R556">
        <v>191</v>
      </c>
      <c r="S556">
        <v>498</v>
      </c>
      <c r="T556">
        <v>812</v>
      </c>
      <c r="U556">
        <v>1133</v>
      </c>
      <c r="V556">
        <v>1462</v>
      </c>
      <c r="W556">
        <v>1797</v>
      </c>
      <c r="X556">
        <v>2139</v>
      </c>
      <c r="Y556">
        <v>2489</v>
      </c>
      <c r="Z556">
        <v>2848</v>
      </c>
      <c r="AA556">
        <v>4287</v>
      </c>
      <c r="AB556">
        <v>4790</v>
      </c>
      <c r="AC556">
        <v>5308</v>
      </c>
      <c r="AD556">
        <v>5839</v>
      </c>
      <c r="AE556">
        <v>6384</v>
      </c>
      <c r="AF556">
        <v>6942</v>
      </c>
      <c r="AG556">
        <v>7107</v>
      </c>
      <c r="AH556">
        <v>7275</v>
      </c>
      <c r="AI556">
        <v>7447</v>
      </c>
      <c r="AJ556">
        <v>7623</v>
      </c>
      <c r="AK556">
        <v>7804</v>
      </c>
      <c r="AL556">
        <v>7991</v>
      </c>
      <c r="AM556">
        <v>8183</v>
      </c>
      <c r="AN556">
        <v>8382</v>
      </c>
      <c r="AO556">
        <v>8588</v>
      </c>
      <c r="AP556">
        <v>8802</v>
      </c>
      <c r="AQ556">
        <v>9022</v>
      </c>
      <c r="AR556">
        <v>9251</v>
      </c>
      <c r="AS556">
        <v>9490</v>
      </c>
      <c r="AT556">
        <v>9740</v>
      </c>
      <c r="AU556">
        <v>0</v>
      </c>
      <c r="AV556">
        <v>0</v>
      </c>
      <c r="AW556">
        <v>0</v>
      </c>
      <c r="AX556">
        <v>0</v>
      </c>
      <c r="AY556">
        <v>0</v>
      </c>
      <c r="AZ556">
        <v>0</v>
      </c>
      <c r="BA556">
        <v>0</v>
      </c>
      <c r="BB556">
        <v>0</v>
      </c>
      <c r="BC556">
        <v>0</v>
      </c>
      <c r="BD556">
        <v>0</v>
      </c>
      <c r="BE556">
        <v>0</v>
      </c>
      <c r="BF556">
        <v>0</v>
      </c>
      <c r="BG556">
        <v>0</v>
      </c>
      <c r="BH556">
        <v>0</v>
      </c>
      <c r="BI556">
        <v>0</v>
      </c>
      <c r="BJ556">
        <v>0</v>
      </c>
      <c r="BK556">
        <v>0</v>
      </c>
      <c r="BL556">
        <v>0</v>
      </c>
      <c r="BM556">
        <v>0</v>
      </c>
      <c r="BN556">
        <v>0</v>
      </c>
      <c r="BO556">
        <v>0</v>
      </c>
      <c r="BP556">
        <v>0</v>
      </c>
      <c r="BQ556">
        <v>0</v>
      </c>
      <c r="BR556">
        <v>0</v>
      </c>
      <c r="BS556">
        <v>0</v>
      </c>
      <c r="BT556">
        <v>0</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v>
      </c>
      <c r="CP556">
        <v>0</v>
      </c>
      <c r="CQ556">
        <v>0</v>
      </c>
      <c r="CR556">
        <v>0</v>
      </c>
      <c r="CS556">
        <v>0</v>
      </c>
      <c r="CT556">
        <v>0</v>
      </c>
      <c r="CU556">
        <v>0</v>
      </c>
      <c r="CV556">
        <v>0</v>
      </c>
      <c r="CW556">
        <v>0</v>
      </c>
      <c r="CX556">
        <v>0</v>
      </c>
      <c r="CY556">
        <v>0</v>
      </c>
      <c r="CZ556">
        <v>0</v>
      </c>
      <c r="DA556">
        <v>0</v>
      </c>
      <c r="DB556">
        <v>0</v>
      </c>
      <c r="DC556">
        <v>0</v>
      </c>
      <c r="DD556">
        <v>0</v>
      </c>
      <c r="DE556">
        <v>0</v>
      </c>
      <c r="DF556">
        <v>0</v>
      </c>
      <c r="DG556">
        <v>0</v>
      </c>
      <c r="DH556">
        <v>0</v>
      </c>
      <c r="DI556">
        <v>0</v>
      </c>
      <c r="DJ556">
        <v>0</v>
      </c>
      <c r="DK556">
        <v>0</v>
      </c>
      <c r="DL556">
        <v>0</v>
      </c>
      <c r="DM556">
        <v>0</v>
      </c>
      <c r="DN556">
        <v>0</v>
      </c>
      <c r="DO556">
        <v>0</v>
      </c>
      <c r="DP556">
        <v>0</v>
      </c>
      <c r="DQ556">
        <v>0</v>
      </c>
      <c r="DR556">
        <v>0</v>
      </c>
      <c r="DS556">
        <v>0</v>
      </c>
      <c r="DT556">
        <v>0</v>
      </c>
      <c r="DU556">
        <v>0</v>
      </c>
      <c r="DV556">
        <v>0</v>
      </c>
      <c r="DW556">
        <v>0</v>
      </c>
      <c r="DX556">
        <v>0</v>
      </c>
      <c r="DZ556" s="340"/>
      <c r="EA556" t="s">
        <v>1024</v>
      </c>
      <c r="EB556">
        <v>1</v>
      </c>
      <c r="EC556">
        <v>7</v>
      </c>
      <c r="ED556" s="183" t="str">
        <f t="shared" si="26"/>
        <v>SDH150107</v>
      </c>
      <c r="EE556">
        <v>346</v>
      </c>
      <c r="EF556">
        <v>999</v>
      </c>
      <c r="EG556">
        <v>1701</v>
      </c>
      <c r="EH556">
        <v>2387</v>
      </c>
      <c r="EI556">
        <v>3061</v>
      </c>
      <c r="EJ556">
        <v>3718</v>
      </c>
      <c r="EK556">
        <v>4362</v>
      </c>
      <c r="EL556">
        <v>4997</v>
      </c>
      <c r="EM556">
        <v>5621</v>
      </c>
      <c r="EN556">
        <v>6387</v>
      </c>
      <c r="EO556">
        <v>6993</v>
      </c>
      <c r="EP556">
        <v>7597</v>
      </c>
      <c r="EQ556">
        <v>8193</v>
      </c>
      <c r="ER556">
        <v>8783</v>
      </c>
      <c r="ES556">
        <v>0</v>
      </c>
      <c r="ET556">
        <v>0</v>
      </c>
      <c r="EU556">
        <v>0</v>
      </c>
      <c r="EV556">
        <v>0</v>
      </c>
      <c r="EW556">
        <v>0</v>
      </c>
      <c r="EX556">
        <v>0</v>
      </c>
      <c r="EY556">
        <v>0</v>
      </c>
      <c r="EZ556">
        <v>0</v>
      </c>
      <c r="FA556">
        <v>0</v>
      </c>
      <c r="FB556">
        <v>0</v>
      </c>
      <c r="FC556">
        <v>0</v>
      </c>
      <c r="FD556">
        <v>0</v>
      </c>
      <c r="FE556">
        <v>0</v>
      </c>
      <c r="FF556">
        <v>0</v>
      </c>
      <c r="FG556">
        <v>0</v>
      </c>
      <c r="FH556">
        <v>0</v>
      </c>
      <c r="FI556">
        <v>0</v>
      </c>
      <c r="FJ556">
        <v>0</v>
      </c>
      <c r="FK556">
        <v>0</v>
      </c>
      <c r="FL556">
        <v>0</v>
      </c>
      <c r="FM556">
        <v>0</v>
      </c>
      <c r="FN556">
        <v>0</v>
      </c>
      <c r="FO556">
        <v>0</v>
      </c>
      <c r="FP556">
        <v>0</v>
      </c>
      <c r="FQ556">
        <v>0</v>
      </c>
      <c r="FR556">
        <v>0</v>
      </c>
      <c r="FS556">
        <v>0</v>
      </c>
      <c r="FT556">
        <v>0</v>
      </c>
      <c r="FU556">
        <v>0</v>
      </c>
      <c r="FV556">
        <v>0</v>
      </c>
      <c r="FW556">
        <v>0</v>
      </c>
      <c r="FX556">
        <v>0</v>
      </c>
      <c r="FY556">
        <v>0</v>
      </c>
      <c r="FZ556">
        <v>0</v>
      </c>
      <c r="GA556">
        <v>0</v>
      </c>
      <c r="GB556">
        <v>0</v>
      </c>
      <c r="GC556">
        <v>0</v>
      </c>
      <c r="GD556">
        <v>0</v>
      </c>
      <c r="GE556">
        <v>0</v>
      </c>
      <c r="GF556">
        <v>0</v>
      </c>
      <c r="GG556">
        <v>0</v>
      </c>
      <c r="GH556">
        <v>0</v>
      </c>
      <c r="GI556">
        <v>0</v>
      </c>
      <c r="GJ556">
        <v>0</v>
      </c>
      <c r="GK556">
        <v>0</v>
      </c>
      <c r="GL556">
        <v>0</v>
      </c>
      <c r="GM556">
        <v>0</v>
      </c>
      <c r="GN556">
        <v>0</v>
      </c>
      <c r="GO556">
        <v>0</v>
      </c>
      <c r="GP556">
        <v>0</v>
      </c>
      <c r="GQ556">
        <v>0</v>
      </c>
      <c r="GR556">
        <v>0</v>
      </c>
      <c r="GS556">
        <v>0</v>
      </c>
      <c r="GT556">
        <v>0</v>
      </c>
      <c r="GU556">
        <v>0</v>
      </c>
      <c r="GV556">
        <v>0</v>
      </c>
      <c r="GW556">
        <v>0</v>
      </c>
      <c r="GX556">
        <v>0</v>
      </c>
      <c r="GY556">
        <v>0</v>
      </c>
      <c r="GZ556">
        <v>0</v>
      </c>
      <c r="HA556">
        <v>0</v>
      </c>
      <c r="HB556">
        <v>0</v>
      </c>
      <c r="HC556">
        <v>0</v>
      </c>
      <c r="HD556">
        <v>0</v>
      </c>
      <c r="HE556">
        <v>0</v>
      </c>
      <c r="HF556">
        <v>0</v>
      </c>
      <c r="HG556">
        <v>0</v>
      </c>
      <c r="HH556">
        <v>0</v>
      </c>
      <c r="HI556">
        <v>0</v>
      </c>
      <c r="HJ556">
        <v>0</v>
      </c>
      <c r="HK556">
        <v>0</v>
      </c>
      <c r="HL556">
        <v>0</v>
      </c>
      <c r="HM556">
        <v>0</v>
      </c>
      <c r="HN556">
        <v>0</v>
      </c>
      <c r="HO556">
        <v>0</v>
      </c>
      <c r="HP556">
        <v>0</v>
      </c>
      <c r="HQ556">
        <v>0</v>
      </c>
      <c r="HR556">
        <v>0</v>
      </c>
      <c r="HS556">
        <v>0</v>
      </c>
      <c r="HT556">
        <v>0</v>
      </c>
      <c r="HU556">
        <v>0</v>
      </c>
      <c r="HV556">
        <v>0</v>
      </c>
      <c r="HW556">
        <v>0</v>
      </c>
      <c r="HX556">
        <v>0</v>
      </c>
      <c r="HY556">
        <v>0</v>
      </c>
      <c r="HZ556">
        <v>0</v>
      </c>
      <c r="IA556">
        <v>0</v>
      </c>
      <c r="IB556">
        <v>0</v>
      </c>
      <c r="IC556">
        <v>0</v>
      </c>
      <c r="ID556">
        <v>0</v>
      </c>
      <c r="IE556">
        <v>0</v>
      </c>
      <c r="IF556">
        <v>0</v>
      </c>
      <c r="IG556">
        <v>0</v>
      </c>
      <c r="IH556">
        <v>0</v>
      </c>
      <c r="II556">
        <v>0</v>
      </c>
      <c r="IJ556">
        <v>0</v>
      </c>
      <c r="IK556">
        <v>0</v>
      </c>
    </row>
    <row r="557" spans="13:245" hidden="1">
      <c r="M557" s="340"/>
      <c r="N557" t="s">
        <v>1024</v>
      </c>
      <c r="O557">
        <v>1</v>
      </c>
      <c r="P557">
        <v>8</v>
      </c>
      <c r="Q557" s="183" t="str">
        <f t="shared" si="25"/>
        <v>SDH150108</v>
      </c>
      <c r="R557">
        <v>188</v>
      </c>
      <c r="S557">
        <v>494</v>
      </c>
      <c r="T557">
        <v>807</v>
      </c>
      <c r="U557">
        <v>1127</v>
      </c>
      <c r="V557">
        <v>1454</v>
      </c>
      <c r="W557">
        <v>1787</v>
      </c>
      <c r="X557">
        <v>2129</v>
      </c>
      <c r="Y557">
        <v>2479</v>
      </c>
      <c r="Z557">
        <v>2837</v>
      </c>
      <c r="AA557">
        <v>4272</v>
      </c>
      <c r="AB557">
        <v>4775</v>
      </c>
      <c r="AC557">
        <v>5292</v>
      </c>
      <c r="AD557">
        <v>5823</v>
      </c>
      <c r="AE557">
        <v>6365</v>
      </c>
      <c r="AF557">
        <v>6921</v>
      </c>
      <c r="AG557">
        <v>7085</v>
      </c>
      <c r="AH557">
        <v>7252</v>
      </c>
      <c r="AI557">
        <v>7424</v>
      </c>
      <c r="AJ557">
        <v>7600</v>
      </c>
      <c r="AK557">
        <v>7781</v>
      </c>
      <c r="AL557">
        <v>7968</v>
      </c>
      <c r="AM557">
        <v>8161</v>
      </c>
      <c r="AN557">
        <v>8362</v>
      </c>
      <c r="AO557">
        <v>8569</v>
      </c>
      <c r="AP557">
        <v>8784</v>
      </c>
      <c r="AQ557">
        <v>9007</v>
      </c>
      <c r="AR557">
        <v>9238</v>
      </c>
      <c r="AS557">
        <v>9482</v>
      </c>
      <c r="AT557">
        <v>9735</v>
      </c>
      <c r="AU557">
        <v>0</v>
      </c>
      <c r="AV557">
        <v>0</v>
      </c>
      <c r="AW557">
        <v>0</v>
      </c>
      <c r="AX557">
        <v>0</v>
      </c>
      <c r="AY557">
        <v>0</v>
      </c>
      <c r="AZ557">
        <v>0</v>
      </c>
      <c r="BA557">
        <v>0</v>
      </c>
      <c r="BB557">
        <v>0</v>
      </c>
      <c r="BC557">
        <v>0</v>
      </c>
      <c r="BD557">
        <v>0</v>
      </c>
      <c r="BE557">
        <v>0</v>
      </c>
      <c r="BF557">
        <v>0</v>
      </c>
      <c r="BG557">
        <v>0</v>
      </c>
      <c r="BH557">
        <v>0</v>
      </c>
      <c r="BI557">
        <v>0</v>
      </c>
      <c r="BJ557">
        <v>0</v>
      </c>
      <c r="BK557">
        <v>0</v>
      </c>
      <c r="BL557">
        <v>0</v>
      </c>
      <c r="BM557">
        <v>0</v>
      </c>
      <c r="BN557">
        <v>0</v>
      </c>
      <c r="BO557">
        <v>0</v>
      </c>
      <c r="BP557">
        <v>0</v>
      </c>
      <c r="BQ557">
        <v>0</v>
      </c>
      <c r="BR557">
        <v>0</v>
      </c>
      <c r="BS557">
        <v>0</v>
      </c>
      <c r="BT557">
        <v>0</v>
      </c>
      <c r="BU557">
        <v>0</v>
      </c>
      <c r="BV557">
        <v>0</v>
      </c>
      <c r="BW557">
        <v>0</v>
      </c>
      <c r="BX557">
        <v>0</v>
      </c>
      <c r="BY557">
        <v>0</v>
      </c>
      <c r="BZ557">
        <v>0</v>
      </c>
      <c r="CA557">
        <v>0</v>
      </c>
      <c r="CB557">
        <v>0</v>
      </c>
      <c r="CC557">
        <v>0</v>
      </c>
      <c r="CD557">
        <v>0</v>
      </c>
      <c r="CE557">
        <v>0</v>
      </c>
      <c r="CF557">
        <v>0</v>
      </c>
      <c r="CG557">
        <v>0</v>
      </c>
      <c r="CH557">
        <v>0</v>
      </c>
      <c r="CI557">
        <v>0</v>
      </c>
      <c r="CJ557">
        <v>0</v>
      </c>
      <c r="CK557">
        <v>0</v>
      </c>
      <c r="CL557">
        <v>0</v>
      </c>
      <c r="CM557">
        <v>0</v>
      </c>
      <c r="CN557">
        <v>0</v>
      </c>
      <c r="CO557">
        <v>0</v>
      </c>
      <c r="CP557">
        <v>0</v>
      </c>
      <c r="CQ557">
        <v>0</v>
      </c>
      <c r="CR557">
        <v>0</v>
      </c>
      <c r="CS557">
        <v>0</v>
      </c>
      <c r="CT557">
        <v>0</v>
      </c>
      <c r="CU557">
        <v>0</v>
      </c>
      <c r="CV557">
        <v>0</v>
      </c>
      <c r="CW557">
        <v>0</v>
      </c>
      <c r="CX557">
        <v>0</v>
      </c>
      <c r="CY557">
        <v>0</v>
      </c>
      <c r="CZ557">
        <v>0</v>
      </c>
      <c r="DA557">
        <v>0</v>
      </c>
      <c r="DB557">
        <v>0</v>
      </c>
      <c r="DC557">
        <v>0</v>
      </c>
      <c r="DD557">
        <v>0</v>
      </c>
      <c r="DE557">
        <v>0</v>
      </c>
      <c r="DF557">
        <v>0</v>
      </c>
      <c r="DG557">
        <v>0</v>
      </c>
      <c r="DH557">
        <v>0</v>
      </c>
      <c r="DI557">
        <v>0</v>
      </c>
      <c r="DJ557">
        <v>0</v>
      </c>
      <c r="DK557">
        <v>0</v>
      </c>
      <c r="DL557">
        <v>0</v>
      </c>
      <c r="DM557">
        <v>0</v>
      </c>
      <c r="DN557">
        <v>0</v>
      </c>
      <c r="DO557">
        <v>0</v>
      </c>
      <c r="DP557">
        <v>0</v>
      </c>
      <c r="DQ557">
        <v>0</v>
      </c>
      <c r="DR557">
        <v>0</v>
      </c>
      <c r="DS557">
        <v>0</v>
      </c>
      <c r="DT557">
        <v>0</v>
      </c>
      <c r="DU557">
        <v>0</v>
      </c>
      <c r="DV557">
        <v>0</v>
      </c>
      <c r="DW557">
        <v>0</v>
      </c>
      <c r="DX557">
        <v>0</v>
      </c>
      <c r="DZ557" s="340"/>
      <c r="EA557" t="s">
        <v>1024</v>
      </c>
      <c r="EB557">
        <v>1</v>
      </c>
      <c r="EC557">
        <v>8</v>
      </c>
      <c r="ED557" s="183" t="str">
        <f t="shared" si="26"/>
        <v>SDH150108</v>
      </c>
      <c r="EE557">
        <v>341</v>
      </c>
      <c r="EF557">
        <v>987</v>
      </c>
      <c r="EG557">
        <v>1688</v>
      </c>
      <c r="EH557">
        <v>2369</v>
      </c>
      <c r="EI557">
        <v>3039</v>
      </c>
      <c r="EJ557">
        <v>3693</v>
      </c>
      <c r="EK557">
        <v>4337</v>
      </c>
      <c r="EL557">
        <v>4970</v>
      </c>
      <c r="EM557">
        <v>5595</v>
      </c>
      <c r="EN557">
        <v>6361</v>
      </c>
      <c r="EO557">
        <v>6971</v>
      </c>
      <c r="EP557">
        <v>7573</v>
      </c>
      <c r="EQ557">
        <v>8170</v>
      </c>
      <c r="ER557">
        <v>8754</v>
      </c>
      <c r="ES557">
        <v>0</v>
      </c>
      <c r="ET557">
        <v>0</v>
      </c>
      <c r="EU557">
        <v>0</v>
      </c>
      <c r="EV557">
        <v>0</v>
      </c>
      <c r="EW557">
        <v>0</v>
      </c>
      <c r="EX557">
        <v>0</v>
      </c>
      <c r="EY557">
        <v>0</v>
      </c>
      <c r="EZ557">
        <v>0</v>
      </c>
      <c r="FA557">
        <v>0</v>
      </c>
      <c r="FB557">
        <v>0</v>
      </c>
      <c r="FC557">
        <v>0</v>
      </c>
      <c r="FD557">
        <v>0</v>
      </c>
      <c r="FE557">
        <v>0</v>
      </c>
      <c r="FF557">
        <v>0</v>
      </c>
      <c r="FG557">
        <v>0</v>
      </c>
      <c r="FH557">
        <v>0</v>
      </c>
      <c r="FI557">
        <v>0</v>
      </c>
      <c r="FJ557">
        <v>0</v>
      </c>
      <c r="FK557">
        <v>0</v>
      </c>
      <c r="FL557">
        <v>0</v>
      </c>
      <c r="FM557">
        <v>0</v>
      </c>
      <c r="FN557">
        <v>0</v>
      </c>
      <c r="FO557">
        <v>0</v>
      </c>
      <c r="FP557">
        <v>0</v>
      </c>
      <c r="FQ557">
        <v>0</v>
      </c>
      <c r="FR557">
        <v>0</v>
      </c>
      <c r="FS557">
        <v>0</v>
      </c>
      <c r="FT557">
        <v>0</v>
      </c>
      <c r="FU557">
        <v>0</v>
      </c>
      <c r="FV557">
        <v>0</v>
      </c>
      <c r="FW557">
        <v>0</v>
      </c>
      <c r="FX557">
        <v>0</v>
      </c>
      <c r="FY557">
        <v>0</v>
      </c>
      <c r="FZ557">
        <v>0</v>
      </c>
      <c r="GA557">
        <v>0</v>
      </c>
      <c r="GB557">
        <v>0</v>
      </c>
      <c r="GC557">
        <v>0</v>
      </c>
      <c r="GD557">
        <v>0</v>
      </c>
      <c r="GE557">
        <v>0</v>
      </c>
      <c r="GF557">
        <v>0</v>
      </c>
      <c r="GG557">
        <v>0</v>
      </c>
      <c r="GH557">
        <v>0</v>
      </c>
      <c r="GI557">
        <v>0</v>
      </c>
      <c r="GJ557">
        <v>0</v>
      </c>
      <c r="GK557">
        <v>0</v>
      </c>
      <c r="GL557">
        <v>0</v>
      </c>
      <c r="GM557">
        <v>0</v>
      </c>
      <c r="GN557">
        <v>0</v>
      </c>
      <c r="GO557">
        <v>0</v>
      </c>
      <c r="GP557">
        <v>0</v>
      </c>
      <c r="GQ557">
        <v>0</v>
      </c>
      <c r="GR557">
        <v>0</v>
      </c>
      <c r="GS557">
        <v>0</v>
      </c>
      <c r="GT557">
        <v>0</v>
      </c>
      <c r="GU557">
        <v>0</v>
      </c>
      <c r="GV557">
        <v>0</v>
      </c>
      <c r="GW557">
        <v>0</v>
      </c>
      <c r="GX557">
        <v>0</v>
      </c>
      <c r="GY557">
        <v>0</v>
      </c>
      <c r="GZ557">
        <v>0</v>
      </c>
      <c r="HA557">
        <v>0</v>
      </c>
      <c r="HB557">
        <v>0</v>
      </c>
      <c r="HC557">
        <v>0</v>
      </c>
      <c r="HD557">
        <v>0</v>
      </c>
      <c r="HE557">
        <v>0</v>
      </c>
      <c r="HF557">
        <v>0</v>
      </c>
      <c r="HG557">
        <v>0</v>
      </c>
      <c r="HH557">
        <v>0</v>
      </c>
      <c r="HI557">
        <v>0</v>
      </c>
      <c r="HJ557">
        <v>0</v>
      </c>
      <c r="HK557">
        <v>0</v>
      </c>
      <c r="HL557">
        <v>0</v>
      </c>
      <c r="HM557">
        <v>0</v>
      </c>
      <c r="HN557">
        <v>0</v>
      </c>
      <c r="HO557">
        <v>0</v>
      </c>
      <c r="HP557">
        <v>0</v>
      </c>
      <c r="HQ557">
        <v>0</v>
      </c>
      <c r="HR557">
        <v>0</v>
      </c>
      <c r="HS557">
        <v>0</v>
      </c>
      <c r="HT557">
        <v>0</v>
      </c>
      <c r="HU557">
        <v>0</v>
      </c>
      <c r="HV557">
        <v>0</v>
      </c>
      <c r="HW557">
        <v>0</v>
      </c>
      <c r="HX557">
        <v>0</v>
      </c>
      <c r="HY557">
        <v>0</v>
      </c>
      <c r="HZ557">
        <v>0</v>
      </c>
      <c r="IA557">
        <v>0</v>
      </c>
      <c r="IB557">
        <v>0</v>
      </c>
      <c r="IC557">
        <v>0</v>
      </c>
      <c r="ID557">
        <v>0</v>
      </c>
      <c r="IE557">
        <v>0</v>
      </c>
      <c r="IF557">
        <v>0</v>
      </c>
      <c r="IG557">
        <v>0</v>
      </c>
      <c r="IH557">
        <v>0</v>
      </c>
      <c r="II557">
        <v>0</v>
      </c>
      <c r="IJ557">
        <v>0</v>
      </c>
      <c r="IK557">
        <v>0</v>
      </c>
    </row>
    <row r="558" spans="13:245" hidden="1">
      <c r="M558" s="340"/>
      <c r="N558" t="s">
        <v>1024</v>
      </c>
      <c r="O558">
        <v>1</v>
      </c>
      <c r="P558">
        <v>9</v>
      </c>
      <c r="Q558" s="183" t="str">
        <f t="shared" si="25"/>
        <v>SDH150109</v>
      </c>
      <c r="R558">
        <v>184</v>
      </c>
      <c r="S558">
        <v>489</v>
      </c>
      <c r="T558">
        <v>801</v>
      </c>
      <c r="U558">
        <v>1120</v>
      </c>
      <c r="V558">
        <v>1445</v>
      </c>
      <c r="W558">
        <v>1778</v>
      </c>
      <c r="X558">
        <v>2118</v>
      </c>
      <c r="Y558">
        <v>2467</v>
      </c>
      <c r="Z558">
        <v>2825</v>
      </c>
      <c r="AA558">
        <v>4256</v>
      </c>
      <c r="AB558">
        <v>4759</v>
      </c>
      <c r="AC558">
        <v>5275</v>
      </c>
      <c r="AD558">
        <v>5802</v>
      </c>
      <c r="AE558">
        <v>6343</v>
      </c>
      <c r="AF558">
        <v>6896</v>
      </c>
      <c r="AG558">
        <v>7059</v>
      </c>
      <c r="AH558">
        <v>7226</v>
      </c>
      <c r="AI558">
        <v>7397</v>
      </c>
      <c r="AJ558">
        <v>7573</v>
      </c>
      <c r="AK558">
        <v>7755</v>
      </c>
      <c r="AL558">
        <v>7942</v>
      </c>
      <c r="AM558">
        <v>8137</v>
      </c>
      <c r="AN558">
        <v>8338</v>
      </c>
      <c r="AO558">
        <v>8547</v>
      </c>
      <c r="AP558">
        <v>8763</v>
      </c>
      <c r="AQ558">
        <v>8989</v>
      </c>
      <c r="AR558">
        <v>9225</v>
      </c>
      <c r="AS558">
        <v>9471</v>
      </c>
      <c r="AT558">
        <v>9729</v>
      </c>
      <c r="AU558">
        <v>0</v>
      </c>
      <c r="AV558">
        <v>0</v>
      </c>
      <c r="AW558">
        <v>0</v>
      </c>
      <c r="AX558">
        <v>0</v>
      </c>
      <c r="AY558">
        <v>0</v>
      </c>
      <c r="AZ558">
        <v>0</v>
      </c>
      <c r="BA558">
        <v>0</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c r="BV558">
        <v>0</v>
      </c>
      <c r="BW558">
        <v>0</v>
      </c>
      <c r="BX558">
        <v>0</v>
      </c>
      <c r="BY558">
        <v>0</v>
      </c>
      <c r="BZ558">
        <v>0</v>
      </c>
      <c r="CA558">
        <v>0</v>
      </c>
      <c r="CB558">
        <v>0</v>
      </c>
      <c r="CC558">
        <v>0</v>
      </c>
      <c r="CD558">
        <v>0</v>
      </c>
      <c r="CE558">
        <v>0</v>
      </c>
      <c r="CF558">
        <v>0</v>
      </c>
      <c r="CG558">
        <v>0</v>
      </c>
      <c r="CH558">
        <v>0</v>
      </c>
      <c r="CI558">
        <v>0</v>
      </c>
      <c r="CJ558">
        <v>0</v>
      </c>
      <c r="CK558">
        <v>0</v>
      </c>
      <c r="CL558">
        <v>0</v>
      </c>
      <c r="CM558">
        <v>0</v>
      </c>
      <c r="CN558">
        <v>0</v>
      </c>
      <c r="CO558">
        <v>0</v>
      </c>
      <c r="CP558">
        <v>0</v>
      </c>
      <c r="CQ558">
        <v>0</v>
      </c>
      <c r="CR558">
        <v>0</v>
      </c>
      <c r="CS558">
        <v>0</v>
      </c>
      <c r="CT558">
        <v>0</v>
      </c>
      <c r="CU558">
        <v>0</v>
      </c>
      <c r="CV558">
        <v>0</v>
      </c>
      <c r="CW558">
        <v>0</v>
      </c>
      <c r="CX558">
        <v>0</v>
      </c>
      <c r="CY558">
        <v>0</v>
      </c>
      <c r="CZ558">
        <v>0</v>
      </c>
      <c r="DA558">
        <v>0</v>
      </c>
      <c r="DB558">
        <v>0</v>
      </c>
      <c r="DC558">
        <v>0</v>
      </c>
      <c r="DD558">
        <v>0</v>
      </c>
      <c r="DE558">
        <v>0</v>
      </c>
      <c r="DF558">
        <v>0</v>
      </c>
      <c r="DG558">
        <v>0</v>
      </c>
      <c r="DH558">
        <v>0</v>
      </c>
      <c r="DI558">
        <v>0</v>
      </c>
      <c r="DJ558">
        <v>0</v>
      </c>
      <c r="DK558">
        <v>0</v>
      </c>
      <c r="DL558">
        <v>0</v>
      </c>
      <c r="DM558">
        <v>0</v>
      </c>
      <c r="DN558">
        <v>0</v>
      </c>
      <c r="DO558">
        <v>0</v>
      </c>
      <c r="DP558">
        <v>0</v>
      </c>
      <c r="DQ558">
        <v>0</v>
      </c>
      <c r="DR558">
        <v>0</v>
      </c>
      <c r="DS558">
        <v>0</v>
      </c>
      <c r="DT558">
        <v>0</v>
      </c>
      <c r="DU558">
        <v>0</v>
      </c>
      <c r="DV558">
        <v>0</v>
      </c>
      <c r="DW558">
        <v>0</v>
      </c>
      <c r="DX558">
        <v>0</v>
      </c>
      <c r="DZ558" s="340"/>
      <c r="EA558" t="s">
        <v>1024</v>
      </c>
      <c r="EB558">
        <v>1</v>
      </c>
      <c r="EC558">
        <v>9</v>
      </c>
      <c r="ED558" s="183" t="str">
        <f t="shared" si="26"/>
        <v>SDH150109</v>
      </c>
      <c r="EE558">
        <v>333</v>
      </c>
      <c r="EF558">
        <v>976</v>
      </c>
      <c r="EG558">
        <v>1672</v>
      </c>
      <c r="EH558">
        <v>2351</v>
      </c>
      <c r="EI558">
        <v>3017</v>
      </c>
      <c r="EJ558">
        <v>3668</v>
      </c>
      <c r="EK558">
        <v>4309</v>
      </c>
      <c r="EL558">
        <v>4943</v>
      </c>
      <c r="EM558">
        <v>5568</v>
      </c>
      <c r="EN558">
        <v>6337</v>
      </c>
      <c r="EO558">
        <v>6946</v>
      </c>
      <c r="EP558">
        <v>7548</v>
      </c>
      <c r="EQ558">
        <v>8137</v>
      </c>
      <c r="ER558">
        <v>8720</v>
      </c>
      <c r="ES558">
        <v>0</v>
      </c>
      <c r="ET558">
        <v>0</v>
      </c>
      <c r="EU558">
        <v>0</v>
      </c>
      <c r="EV558">
        <v>0</v>
      </c>
      <c r="EW558">
        <v>0</v>
      </c>
      <c r="EX558">
        <v>0</v>
      </c>
      <c r="EY558">
        <v>0</v>
      </c>
      <c r="EZ558">
        <v>0</v>
      </c>
      <c r="FA558">
        <v>0</v>
      </c>
      <c r="FB558">
        <v>0</v>
      </c>
      <c r="FC558">
        <v>0</v>
      </c>
      <c r="FD558">
        <v>0</v>
      </c>
      <c r="FE558">
        <v>0</v>
      </c>
      <c r="FF558">
        <v>0</v>
      </c>
      <c r="FG558">
        <v>0</v>
      </c>
      <c r="FH558">
        <v>0</v>
      </c>
      <c r="FI558">
        <v>0</v>
      </c>
      <c r="FJ558">
        <v>0</v>
      </c>
      <c r="FK558">
        <v>0</v>
      </c>
      <c r="FL558">
        <v>0</v>
      </c>
      <c r="FM558">
        <v>0</v>
      </c>
      <c r="FN558">
        <v>0</v>
      </c>
      <c r="FO558">
        <v>0</v>
      </c>
      <c r="FP558">
        <v>0</v>
      </c>
      <c r="FQ558">
        <v>0</v>
      </c>
      <c r="FR558">
        <v>0</v>
      </c>
      <c r="FS558">
        <v>0</v>
      </c>
      <c r="FT558">
        <v>0</v>
      </c>
      <c r="FU558">
        <v>0</v>
      </c>
      <c r="FV558">
        <v>0</v>
      </c>
      <c r="FW558">
        <v>0</v>
      </c>
      <c r="FX558">
        <v>0</v>
      </c>
      <c r="FY558">
        <v>0</v>
      </c>
      <c r="FZ558">
        <v>0</v>
      </c>
      <c r="GA558">
        <v>0</v>
      </c>
      <c r="GB558">
        <v>0</v>
      </c>
      <c r="GC558">
        <v>0</v>
      </c>
      <c r="GD558">
        <v>0</v>
      </c>
      <c r="GE558">
        <v>0</v>
      </c>
      <c r="GF558">
        <v>0</v>
      </c>
      <c r="GG558">
        <v>0</v>
      </c>
      <c r="GH558">
        <v>0</v>
      </c>
      <c r="GI558">
        <v>0</v>
      </c>
      <c r="GJ558">
        <v>0</v>
      </c>
      <c r="GK558">
        <v>0</v>
      </c>
      <c r="GL558">
        <v>0</v>
      </c>
      <c r="GM558">
        <v>0</v>
      </c>
      <c r="GN558">
        <v>0</v>
      </c>
      <c r="GO558">
        <v>0</v>
      </c>
      <c r="GP558">
        <v>0</v>
      </c>
      <c r="GQ558">
        <v>0</v>
      </c>
      <c r="GR558">
        <v>0</v>
      </c>
      <c r="GS558">
        <v>0</v>
      </c>
      <c r="GT558">
        <v>0</v>
      </c>
      <c r="GU558">
        <v>0</v>
      </c>
      <c r="GV558">
        <v>0</v>
      </c>
      <c r="GW558">
        <v>0</v>
      </c>
      <c r="GX558">
        <v>0</v>
      </c>
      <c r="GY558">
        <v>0</v>
      </c>
      <c r="GZ558">
        <v>0</v>
      </c>
      <c r="HA558">
        <v>0</v>
      </c>
      <c r="HB558">
        <v>0</v>
      </c>
      <c r="HC558">
        <v>0</v>
      </c>
      <c r="HD558">
        <v>0</v>
      </c>
      <c r="HE558">
        <v>0</v>
      </c>
      <c r="HF558">
        <v>0</v>
      </c>
      <c r="HG558">
        <v>0</v>
      </c>
      <c r="HH558">
        <v>0</v>
      </c>
      <c r="HI558">
        <v>0</v>
      </c>
      <c r="HJ558">
        <v>0</v>
      </c>
      <c r="HK558">
        <v>0</v>
      </c>
      <c r="HL558">
        <v>0</v>
      </c>
      <c r="HM558">
        <v>0</v>
      </c>
      <c r="HN558">
        <v>0</v>
      </c>
      <c r="HO558">
        <v>0</v>
      </c>
      <c r="HP558">
        <v>0</v>
      </c>
      <c r="HQ558">
        <v>0</v>
      </c>
      <c r="HR558">
        <v>0</v>
      </c>
      <c r="HS558">
        <v>0</v>
      </c>
      <c r="HT558">
        <v>0</v>
      </c>
      <c r="HU558">
        <v>0</v>
      </c>
      <c r="HV558">
        <v>0</v>
      </c>
      <c r="HW558">
        <v>0</v>
      </c>
      <c r="HX558">
        <v>0</v>
      </c>
      <c r="HY558">
        <v>0</v>
      </c>
      <c r="HZ558">
        <v>0</v>
      </c>
      <c r="IA558">
        <v>0</v>
      </c>
      <c r="IB558">
        <v>0</v>
      </c>
      <c r="IC558">
        <v>0</v>
      </c>
      <c r="ID558">
        <v>0</v>
      </c>
      <c r="IE558">
        <v>0</v>
      </c>
      <c r="IF558">
        <v>0</v>
      </c>
      <c r="IG558">
        <v>0</v>
      </c>
      <c r="IH558">
        <v>0</v>
      </c>
      <c r="II558">
        <v>0</v>
      </c>
      <c r="IJ558">
        <v>0</v>
      </c>
      <c r="IK558">
        <v>0</v>
      </c>
    </row>
    <row r="559" spans="13:245" hidden="1">
      <c r="M559" s="340"/>
      <c r="N559" t="s">
        <v>1024</v>
      </c>
      <c r="O559">
        <v>1</v>
      </c>
      <c r="P559">
        <v>10</v>
      </c>
      <c r="Q559" s="183" t="str">
        <f t="shared" si="25"/>
        <v>SDH150110</v>
      </c>
      <c r="R559">
        <v>180</v>
      </c>
      <c r="S559">
        <v>484</v>
      </c>
      <c r="T559">
        <v>794</v>
      </c>
      <c r="U559">
        <v>1112</v>
      </c>
      <c r="V559">
        <v>1436</v>
      </c>
      <c r="W559">
        <v>1767</v>
      </c>
      <c r="X559">
        <v>2106</v>
      </c>
      <c r="Y559">
        <v>2454</v>
      </c>
      <c r="Z559">
        <v>2812</v>
      </c>
      <c r="AA559">
        <v>4238</v>
      </c>
      <c r="AB559">
        <v>4739</v>
      </c>
      <c r="AC559">
        <v>5252</v>
      </c>
      <c r="AD559">
        <v>5778</v>
      </c>
      <c r="AE559">
        <v>6316</v>
      </c>
      <c r="AF559">
        <v>6866</v>
      </c>
      <c r="AG559">
        <v>7028</v>
      </c>
      <c r="AH559">
        <v>7194</v>
      </c>
      <c r="AI559">
        <v>7366</v>
      </c>
      <c r="AJ559">
        <v>7542</v>
      </c>
      <c r="AK559">
        <v>7724</v>
      </c>
      <c r="AL559">
        <v>7913</v>
      </c>
      <c r="AM559">
        <v>8108</v>
      </c>
      <c r="AN559">
        <v>8310</v>
      </c>
      <c r="AO559">
        <v>8520</v>
      </c>
      <c r="AP559">
        <v>8739</v>
      </c>
      <c r="AQ559">
        <v>8969</v>
      </c>
      <c r="AR559">
        <v>9208</v>
      </c>
      <c r="AS559">
        <v>9458</v>
      </c>
      <c r="AT559">
        <v>9722</v>
      </c>
      <c r="AU559">
        <v>0</v>
      </c>
      <c r="AV559">
        <v>0</v>
      </c>
      <c r="AW559">
        <v>0</v>
      </c>
      <c r="AX559">
        <v>0</v>
      </c>
      <c r="AY559">
        <v>0</v>
      </c>
      <c r="AZ559">
        <v>0</v>
      </c>
      <c r="BA559">
        <v>0</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BX559">
        <v>0</v>
      </c>
      <c r="BY559">
        <v>0</v>
      </c>
      <c r="BZ559">
        <v>0</v>
      </c>
      <c r="CA559">
        <v>0</v>
      </c>
      <c r="CB559">
        <v>0</v>
      </c>
      <c r="CC559">
        <v>0</v>
      </c>
      <c r="CD559">
        <v>0</v>
      </c>
      <c r="CE559">
        <v>0</v>
      </c>
      <c r="CF559">
        <v>0</v>
      </c>
      <c r="CG559">
        <v>0</v>
      </c>
      <c r="CH559">
        <v>0</v>
      </c>
      <c r="CI559">
        <v>0</v>
      </c>
      <c r="CJ559">
        <v>0</v>
      </c>
      <c r="CK559">
        <v>0</v>
      </c>
      <c r="CL559">
        <v>0</v>
      </c>
      <c r="CM559">
        <v>0</v>
      </c>
      <c r="CN559">
        <v>0</v>
      </c>
      <c r="CO559">
        <v>0</v>
      </c>
      <c r="CP559">
        <v>0</v>
      </c>
      <c r="CQ559">
        <v>0</v>
      </c>
      <c r="CR559">
        <v>0</v>
      </c>
      <c r="CS559">
        <v>0</v>
      </c>
      <c r="CT559">
        <v>0</v>
      </c>
      <c r="CU559">
        <v>0</v>
      </c>
      <c r="CV559">
        <v>0</v>
      </c>
      <c r="CW559">
        <v>0</v>
      </c>
      <c r="CX559">
        <v>0</v>
      </c>
      <c r="CY559">
        <v>0</v>
      </c>
      <c r="CZ559">
        <v>0</v>
      </c>
      <c r="DA559">
        <v>0</v>
      </c>
      <c r="DB559">
        <v>0</v>
      </c>
      <c r="DC559">
        <v>0</v>
      </c>
      <c r="DD559">
        <v>0</v>
      </c>
      <c r="DE559">
        <v>0</v>
      </c>
      <c r="DF559">
        <v>0</v>
      </c>
      <c r="DG559">
        <v>0</v>
      </c>
      <c r="DH559">
        <v>0</v>
      </c>
      <c r="DI559">
        <v>0</v>
      </c>
      <c r="DJ559">
        <v>0</v>
      </c>
      <c r="DK559">
        <v>0</v>
      </c>
      <c r="DL559">
        <v>0</v>
      </c>
      <c r="DM559">
        <v>0</v>
      </c>
      <c r="DN559">
        <v>0</v>
      </c>
      <c r="DO559">
        <v>0</v>
      </c>
      <c r="DP559">
        <v>0</v>
      </c>
      <c r="DQ559">
        <v>0</v>
      </c>
      <c r="DR559">
        <v>0</v>
      </c>
      <c r="DS559">
        <v>0</v>
      </c>
      <c r="DT559">
        <v>0</v>
      </c>
      <c r="DU559">
        <v>0</v>
      </c>
      <c r="DV559">
        <v>0</v>
      </c>
      <c r="DW559">
        <v>0</v>
      </c>
      <c r="DX559">
        <v>0</v>
      </c>
      <c r="DZ559" s="340"/>
      <c r="EA559" t="s">
        <v>1024</v>
      </c>
      <c r="EB559">
        <v>1</v>
      </c>
      <c r="EC559">
        <v>10</v>
      </c>
      <c r="ED559" s="183" t="str">
        <f t="shared" si="26"/>
        <v>SDH150110</v>
      </c>
      <c r="EE559">
        <v>326</v>
      </c>
      <c r="EF559">
        <v>963</v>
      </c>
      <c r="EG559">
        <v>1655</v>
      </c>
      <c r="EH559">
        <v>2331</v>
      </c>
      <c r="EI559">
        <v>2993</v>
      </c>
      <c r="EJ559">
        <v>3642</v>
      </c>
      <c r="EK559">
        <v>4281</v>
      </c>
      <c r="EL559">
        <v>4913</v>
      </c>
      <c r="EM559">
        <v>5541</v>
      </c>
      <c r="EN559">
        <v>6309</v>
      </c>
      <c r="EO559">
        <v>6916</v>
      </c>
      <c r="EP559">
        <v>7513</v>
      </c>
      <c r="EQ559">
        <v>8102</v>
      </c>
      <c r="ER559">
        <v>8679</v>
      </c>
      <c r="ES559">
        <v>0</v>
      </c>
      <c r="ET559">
        <v>0</v>
      </c>
      <c r="EU559">
        <v>0</v>
      </c>
      <c r="EV559">
        <v>0</v>
      </c>
      <c r="EW559">
        <v>0</v>
      </c>
      <c r="EX559">
        <v>0</v>
      </c>
      <c r="EY559">
        <v>0</v>
      </c>
      <c r="EZ559">
        <v>0</v>
      </c>
      <c r="FA559">
        <v>0</v>
      </c>
      <c r="FB559">
        <v>0</v>
      </c>
      <c r="FC559">
        <v>0</v>
      </c>
      <c r="FD559">
        <v>0</v>
      </c>
      <c r="FE559">
        <v>0</v>
      </c>
      <c r="FF559">
        <v>0</v>
      </c>
      <c r="FG559">
        <v>0</v>
      </c>
      <c r="FH559">
        <v>0</v>
      </c>
      <c r="FI559">
        <v>0</v>
      </c>
      <c r="FJ559">
        <v>0</v>
      </c>
      <c r="FK559">
        <v>0</v>
      </c>
      <c r="FL559">
        <v>0</v>
      </c>
      <c r="FM559">
        <v>0</v>
      </c>
      <c r="FN559">
        <v>0</v>
      </c>
      <c r="FO559">
        <v>0</v>
      </c>
      <c r="FP559">
        <v>0</v>
      </c>
      <c r="FQ559">
        <v>0</v>
      </c>
      <c r="FR559">
        <v>0</v>
      </c>
      <c r="FS559">
        <v>0</v>
      </c>
      <c r="FT559">
        <v>0</v>
      </c>
      <c r="FU559">
        <v>0</v>
      </c>
      <c r="FV559">
        <v>0</v>
      </c>
      <c r="FW559">
        <v>0</v>
      </c>
      <c r="FX559">
        <v>0</v>
      </c>
      <c r="FY559">
        <v>0</v>
      </c>
      <c r="FZ559">
        <v>0</v>
      </c>
      <c r="GA559">
        <v>0</v>
      </c>
      <c r="GB559">
        <v>0</v>
      </c>
      <c r="GC559">
        <v>0</v>
      </c>
      <c r="GD559">
        <v>0</v>
      </c>
      <c r="GE559">
        <v>0</v>
      </c>
      <c r="GF559">
        <v>0</v>
      </c>
      <c r="GG559">
        <v>0</v>
      </c>
      <c r="GH559">
        <v>0</v>
      </c>
      <c r="GI559">
        <v>0</v>
      </c>
      <c r="GJ559">
        <v>0</v>
      </c>
      <c r="GK559">
        <v>0</v>
      </c>
      <c r="GL559">
        <v>0</v>
      </c>
      <c r="GM559">
        <v>0</v>
      </c>
      <c r="GN559">
        <v>0</v>
      </c>
      <c r="GO559">
        <v>0</v>
      </c>
      <c r="GP559">
        <v>0</v>
      </c>
      <c r="GQ559">
        <v>0</v>
      </c>
      <c r="GR559">
        <v>0</v>
      </c>
      <c r="GS559">
        <v>0</v>
      </c>
      <c r="GT559">
        <v>0</v>
      </c>
      <c r="GU559">
        <v>0</v>
      </c>
      <c r="GV559">
        <v>0</v>
      </c>
      <c r="GW559">
        <v>0</v>
      </c>
      <c r="GX559">
        <v>0</v>
      </c>
      <c r="GY559">
        <v>0</v>
      </c>
      <c r="GZ559">
        <v>0</v>
      </c>
      <c r="HA559">
        <v>0</v>
      </c>
      <c r="HB559">
        <v>0</v>
      </c>
      <c r="HC559">
        <v>0</v>
      </c>
      <c r="HD559">
        <v>0</v>
      </c>
      <c r="HE559">
        <v>0</v>
      </c>
      <c r="HF559">
        <v>0</v>
      </c>
      <c r="HG559">
        <v>0</v>
      </c>
      <c r="HH559">
        <v>0</v>
      </c>
      <c r="HI559">
        <v>0</v>
      </c>
      <c r="HJ559">
        <v>0</v>
      </c>
      <c r="HK559">
        <v>0</v>
      </c>
      <c r="HL559">
        <v>0</v>
      </c>
      <c r="HM559">
        <v>0</v>
      </c>
      <c r="HN559">
        <v>0</v>
      </c>
      <c r="HO559">
        <v>0</v>
      </c>
      <c r="HP559">
        <v>0</v>
      </c>
      <c r="HQ559">
        <v>0</v>
      </c>
      <c r="HR559">
        <v>0</v>
      </c>
      <c r="HS559">
        <v>0</v>
      </c>
      <c r="HT559">
        <v>0</v>
      </c>
      <c r="HU559">
        <v>0</v>
      </c>
      <c r="HV559">
        <v>0</v>
      </c>
      <c r="HW559">
        <v>0</v>
      </c>
      <c r="HX559">
        <v>0</v>
      </c>
      <c r="HY559">
        <v>0</v>
      </c>
      <c r="HZ559">
        <v>0</v>
      </c>
      <c r="IA559">
        <v>0</v>
      </c>
      <c r="IB559">
        <v>0</v>
      </c>
      <c r="IC559">
        <v>0</v>
      </c>
      <c r="ID559">
        <v>0</v>
      </c>
      <c r="IE559">
        <v>0</v>
      </c>
      <c r="IF559">
        <v>0</v>
      </c>
      <c r="IG559">
        <v>0</v>
      </c>
      <c r="IH559">
        <v>0</v>
      </c>
      <c r="II559">
        <v>0</v>
      </c>
      <c r="IJ559">
        <v>0</v>
      </c>
      <c r="IK559">
        <v>0</v>
      </c>
    </row>
    <row r="560" spans="13:245" hidden="1">
      <c r="M560" s="340"/>
      <c r="N560" t="s">
        <v>1024</v>
      </c>
      <c r="O560">
        <v>1</v>
      </c>
      <c r="P560">
        <v>11</v>
      </c>
      <c r="Q560" s="183" t="str">
        <f t="shared" si="25"/>
        <v>SDH150111</v>
      </c>
      <c r="R560">
        <v>176</v>
      </c>
      <c r="S560">
        <v>479</v>
      </c>
      <c r="T560">
        <v>788</v>
      </c>
      <c r="U560">
        <v>1103</v>
      </c>
      <c r="V560">
        <v>1425</v>
      </c>
      <c r="W560">
        <v>1755</v>
      </c>
      <c r="X560">
        <v>2094</v>
      </c>
      <c r="Y560">
        <v>2441</v>
      </c>
      <c r="Z560">
        <v>2798</v>
      </c>
      <c r="AA560">
        <v>4218</v>
      </c>
      <c r="AB560">
        <v>4716</v>
      </c>
      <c r="AC560">
        <v>5227</v>
      </c>
      <c r="AD560">
        <v>5749</v>
      </c>
      <c r="AE560">
        <v>6284</v>
      </c>
      <c r="AF560">
        <v>6832</v>
      </c>
      <c r="AG560">
        <v>6993</v>
      </c>
      <c r="AH560">
        <v>7159</v>
      </c>
      <c r="AI560">
        <v>7330</v>
      </c>
      <c r="AJ560">
        <v>7507</v>
      </c>
      <c r="AK560">
        <v>7690</v>
      </c>
      <c r="AL560">
        <v>7879</v>
      </c>
      <c r="AM560">
        <v>8075</v>
      </c>
      <c r="AN560">
        <v>8279</v>
      </c>
      <c r="AO560">
        <v>8491</v>
      </c>
      <c r="AP560">
        <v>8714</v>
      </c>
      <c r="AQ560">
        <v>8946</v>
      </c>
      <c r="AR560">
        <v>9189</v>
      </c>
      <c r="AS560">
        <v>9445</v>
      </c>
      <c r="AT560">
        <v>9715</v>
      </c>
      <c r="AU560">
        <v>0</v>
      </c>
      <c r="AV560">
        <v>0</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BX560">
        <v>0</v>
      </c>
      <c r="BY560">
        <v>0</v>
      </c>
      <c r="BZ560">
        <v>0</v>
      </c>
      <c r="CA560">
        <v>0</v>
      </c>
      <c r="CB560">
        <v>0</v>
      </c>
      <c r="CC560">
        <v>0</v>
      </c>
      <c r="CD560">
        <v>0</v>
      </c>
      <c r="CE560">
        <v>0</v>
      </c>
      <c r="CF560">
        <v>0</v>
      </c>
      <c r="CG560">
        <v>0</v>
      </c>
      <c r="CH560">
        <v>0</v>
      </c>
      <c r="CI560">
        <v>0</v>
      </c>
      <c r="CJ560">
        <v>0</v>
      </c>
      <c r="CK560">
        <v>0</v>
      </c>
      <c r="CL560">
        <v>0</v>
      </c>
      <c r="CM560">
        <v>0</v>
      </c>
      <c r="CN560">
        <v>0</v>
      </c>
      <c r="CO560">
        <v>0</v>
      </c>
      <c r="CP560">
        <v>0</v>
      </c>
      <c r="CQ560">
        <v>0</v>
      </c>
      <c r="CR560">
        <v>0</v>
      </c>
      <c r="CS560">
        <v>0</v>
      </c>
      <c r="CT560">
        <v>0</v>
      </c>
      <c r="CU560">
        <v>0</v>
      </c>
      <c r="CV560">
        <v>0</v>
      </c>
      <c r="CW560">
        <v>0</v>
      </c>
      <c r="CX560">
        <v>0</v>
      </c>
      <c r="CY560">
        <v>0</v>
      </c>
      <c r="CZ560">
        <v>0</v>
      </c>
      <c r="DA560">
        <v>0</v>
      </c>
      <c r="DB560">
        <v>0</v>
      </c>
      <c r="DC560">
        <v>0</v>
      </c>
      <c r="DD560">
        <v>0</v>
      </c>
      <c r="DE560">
        <v>0</v>
      </c>
      <c r="DF560">
        <v>0</v>
      </c>
      <c r="DG560">
        <v>0</v>
      </c>
      <c r="DH560">
        <v>0</v>
      </c>
      <c r="DI560">
        <v>0</v>
      </c>
      <c r="DJ560">
        <v>0</v>
      </c>
      <c r="DK560">
        <v>0</v>
      </c>
      <c r="DL560">
        <v>0</v>
      </c>
      <c r="DM560">
        <v>0</v>
      </c>
      <c r="DN560">
        <v>0</v>
      </c>
      <c r="DO560">
        <v>0</v>
      </c>
      <c r="DP560">
        <v>0</v>
      </c>
      <c r="DQ560">
        <v>0</v>
      </c>
      <c r="DR560">
        <v>0</v>
      </c>
      <c r="DS560">
        <v>0</v>
      </c>
      <c r="DT560">
        <v>0</v>
      </c>
      <c r="DU560">
        <v>0</v>
      </c>
      <c r="DV560">
        <v>0</v>
      </c>
      <c r="DW560">
        <v>0</v>
      </c>
      <c r="DX560">
        <v>0</v>
      </c>
      <c r="DZ560" s="340"/>
      <c r="EA560" t="s">
        <v>1024</v>
      </c>
      <c r="EB560">
        <v>1</v>
      </c>
      <c r="EC560">
        <v>11</v>
      </c>
      <c r="ED560" s="183" t="str">
        <f t="shared" si="26"/>
        <v>SDH150111</v>
      </c>
      <c r="EE560">
        <v>318</v>
      </c>
      <c r="EF560">
        <v>950</v>
      </c>
      <c r="EG560">
        <v>1638</v>
      </c>
      <c r="EH560">
        <v>2308</v>
      </c>
      <c r="EI560">
        <v>2967</v>
      </c>
      <c r="EJ560">
        <v>3613</v>
      </c>
      <c r="EK560">
        <v>4253</v>
      </c>
      <c r="EL560">
        <v>4886</v>
      </c>
      <c r="EM560">
        <v>5512</v>
      </c>
      <c r="EN560">
        <v>6278</v>
      </c>
      <c r="EO560">
        <v>6880</v>
      </c>
      <c r="EP560">
        <v>7474</v>
      </c>
      <c r="EQ560">
        <v>8056</v>
      </c>
      <c r="ER560">
        <v>8631</v>
      </c>
      <c r="ES560">
        <v>0</v>
      </c>
      <c r="ET560">
        <v>0</v>
      </c>
      <c r="EU560">
        <v>0</v>
      </c>
      <c r="EV560">
        <v>0</v>
      </c>
      <c r="EW560">
        <v>0</v>
      </c>
      <c r="EX560">
        <v>0</v>
      </c>
      <c r="EY560">
        <v>0</v>
      </c>
      <c r="EZ560">
        <v>0</v>
      </c>
      <c r="FA560">
        <v>0</v>
      </c>
      <c r="FB560">
        <v>0</v>
      </c>
      <c r="FC560">
        <v>0</v>
      </c>
      <c r="FD560">
        <v>0</v>
      </c>
      <c r="FE560">
        <v>0</v>
      </c>
      <c r="FF560">
        <v>0</v>
      </c>
      <c r="FG560">
        <v>0</v>
      </c>
      <c r="FH560">
        <v>0</v>
      </c>
      <c r="FI560">
        <v>0</v>
      </c>
      <c r="FJ560">
        <v>0</v>
      </c>
      <c r="FK560">
        <v>0</v>
      </c>
      <c r="FL560">
        <v>0</v>
      </c>
      <c r="FM560">
        <v>0</v>
      </c>
      <c r="FN560">
        <v>0</v>
      </c>
      <c r="FO560">
        <v>0</v>
      </c>
      <c r="FP560">
        <v>0</v>
      </c>
      <c r="FQ560">
        <v>0</v>
      </c>
      <c r="FR560">
        <v>0</v>
      </c>
      <c r="FS560">
        <v>0</v>
      </c>
      <c r="FT560">
        <v>0</v>
      </c>
      <c r="FU560">
        <v>0</v>
      </c>
      <c r="FV560">
        <v>0</v>
      </c>
      <c r="FW560">
        <v>0</v>
      </c>
      <c r="FX560">
        <v>0</v>
      </c>
      <c r="FY560">
        <v>0</v>
      </c>
      <c r="FZ560">
        <v>0</v>
      </c>
      <c r="GA560">
        <v>0</v>
      </c>
      <c r="GB560">
        <v>0</v>
      </c>
      <c r="GC560">
        <v>0</v>
      </c>
      <c r="GD560">
        <v>0</v>
      </c>
      <c r="GE560">
        <v>0</v>
      </c>
      <c r="GF560">
        <v>0</v>
      </c>
      <c r="GG560">
        <v>0</v>
      </c>
      <c r="GH560">
        <v>0</v>
      </c>
      <c r="GI560">
        <v>0</v>
      </c>
      <c r="GJ560">
        <v>0</v>
      </c>
      <c r="GK560">
        <v>0</v>
      </c>
      <c r="GL560">
        <v>0</v>
      </c>
      <c r="GM560">
        <v>0</v>
      </c>
      <c r="GN560">
        <v>0</v>
      </c>
      <c r="GO560">
        <v>0</v>
      </c>
      <c r="GP560">
        <v>0</v>
      </c>
      <c r="GQ560">
        <v>0</v>
      </c>
      <c r="GR560">
        <v>0</v>
      </c>
      <c r="GS560">
        <v>0</v>
      </c>
      <c r="GT560">
        <v>0</v>
      </c>
      <c r="GU560">
        <v>0</v>
      </c>
      <c r="GV560">
        <v>0</v>
      </c>
      <c r="GW560">
        <v>0</v>
      </c>
      <c r="GX560">
        <v>0</v>
      </c>
      <c r="GY560">
        <v>0</v>
      </c>
      <c r="GZ560">
        <v>0</v>
      </c>
      <c r="HA560">
        <v>0</v>
      </c>
      <c r="HB560">
        <v>0</v>
      </c>
      <c r="HC560">
        <v>0</v>
      </c>
      <c r="HD560">
        <v>0</v>
      </c>
      <c r="HE560">
        <v>0</v>
      </c>
      <c r="HF560">
        <v>0</v>
      </c>
      <c r="HG560">
        <v>0</v>
      </c>
      <c r="HH560">
        <v>0</v>
      </c>
      <c r="HI560">
        <v>0</v>
      </c>
      <c r="HJ560">
        <v>0</v>
      </c>
      <c r="HK560">
        <v>0</v>
      </c>
      <c r="HL560">
        <v>0</v>
      </c>
      <c r="HM560">
        <v>0</v>
      </c>
      <c r="HN560">
        <v>0</v>
      </c>
      <c r="HO560">
        <v>0</v>
      </c>
      <c r="HP560">
        <v>0</v>
      </c>
      <c r="HQ560">
        <v>0</v>
      </c>
      <c r="HR560">
        <v>0</v>
      </c>
      <c r="HS560">
        <v>0</v>
      </c>
      <c r="HT560">
        <v>0</v>
      </c>
      <c r="HU560">
        <v>0</v>
      </c>
      <c r="HV560">
        <v>0</v>
      </c>
      <c r="HW560">
        <v>0</v>
      </c>
      <c r="HX560">
        <v>0</v>
      </c>
      <c r="HY560">
        <v>0</v>
      </c>
      <c r="HZ560">
        <v>0</v>
      </c>
      <c r="IA560">
        <v>0</v>
      </c>
      <c r="IB560">
        <v>0</v>
      </c>
      <c r="IC560">
        <v>0</v>
      </c>
      <c r="ID560">
        <v>0</v>
      </c>
      <c r="IE560">
        <v>0</v>
      </c>
      <c r="IF560">
        <v>0</v>
      </c>
      <c r="IG560">
        <v>0</v>
      </c>
      <c r="IH560">
        <v>0</v>
      </c>
      <c r="II560">
        <v>0</v>
      </c>
      <c r="IJ560">
        <v>0</v>
      </c>
      <c r="IK560">
        <v>0</v>
      </c>
    </row>
    <row r="561" spans="13:245" hidden="1">
      <c r="M561" s="340"/>
      <c r="N561" t="s">
        <v>1024</v>
      </c>
      <c r="O561">
        <v>1</v>
      </c>
      <c r="P561">
        <v>12</v>
      </c>
      <c r="Q561" s="183" t="str">
        <f t="shared" si="25"/>
        <v>SDH150112</v>
      </c>
      <c r="R561">
        <v>172</v>
      </c>
      <c r="S561">
        <v>473</v>
      </c>
      <c r="T561">
        <v>779</v>
      </c>
      <c r="U561">
        <v>1094</v>
      </c>
      <c r="V561">
        <v>1415</v>
      </c>
      <c r="W561">
        <v>1743</v>
      </c>
      <c r="X561">
        <v>2081</v>
      </c>
      <c r="Y561">
        <v>2427</v>
      </c>
      <c r="Z561">
        <v>2782</v>
      </c>
      <c r="AA561">
        <v>4193</v>
      </c>
      <c r="AB561">
        <v>4689</v>
      </c>
      <c r="AC561">
        <v>5196</v>
      </c>
      <c r="AD561">
        <v>5716</v>
      </c>
      <c r="AE561">
        <v>6248</v>
      </c>
      <c r="AF561">
        <v>6793</v>
      </c>
      <c r="AG561">
        <v>6954</v>
      </c>
      <c r="AH561">
        <v>7120</v>
      </c>
      <c r="AI561">
        <v>7291</v>
      </c>
      <c r="AJ561">
        <v>7469</v>
      </c>
      <c r="AK561">
        <v>7652</v>
      </c>
      <c r="AL561">
        <v>7842</v>
      </c>
      <c r="AM561">
        <v>8039</v>
      </c>
      <c r="AN561">
        <v>8244</v>
      </c>
      <c r="AO561">
        <v>8460</v>
      </c>
      <c r="AP561">
        <v>8686</v>
      </c>
      <c r="AQ561">
        <v>8921</v>
      </c>
      <c r="AR561">
        <v>9169</v>
      </c>
      <c r="AS561">
        <v>9431</v>
      </c>
      <c r="AT561">
        <v>9708</v>
      </c>
      <c r="AU561">
        <v>0</v>
      </c>
      <c r="AV561">
        <v>0</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c r="BV561">
        <v>0</v>
      </c>
      <c r="BW561">
        <v>0</v>
      </c>
      <c r="BX561">
        <v>0</v>
      </c>
      <c r="BY561">
        <v>0</v>
      </c>
      <c r="BZ561">
        <v>0</v>
      </c>
      <c r="CA561">
        <v>0</v>
      </c>
      <c r="CB561">
        <v>0</v>
      </c>
      <c r="CC561">
        <v>0</v>
      </c>
      <c r="CD561">
        <v>0</v>
      </c>
      <c r="CE561">
        <v>0</v>
      </c>
      <c r="CF561">
        <v>0</v>
      </c>
      <c r="CG561">
        <v>0</v>
      </c>
      <c r="CH561">
        <v>0</v>
      </c>
      <c r="CI561">
        <v>0</v>
      </c>
      <c r="CJ561">
        <v>0</v>
      </c>
      <c r="CK561">
        <v>0</v>
      </c>
      <c r="CL561">
        <v>0</v>
      </c>
      <c r="CM561">
        <v>0</v>
      </c>
      <c r="CN561">
        <v>0</v>
      </c>
      <c r="CO561">
        <v>0</v>
      </c>
      <c r="CP561">
        <v>0</v>
      </c>
      <c r="CQ561">
        <v>0</v>
      </c>
      <c r="CR561">
        <v>0</v>
      </c>
      <c r="CS561">
        <v>0</v>
      </c>
      <c r="CT561">
        <v>0</v>
      </c>
      <c r="CU561">
        <v>0</v>
      </c>
      <c r="CV561">
        <v>0</v>
      </c>
      <c r="CW561">
        <v>0</v>
      </c>
      <c r="CX561">
        <v>0</v>
      </c>
      <c r="CY561">
        <v>0</v>
      </c>
      <c r="CZ561">
        <v>0</v>
      </c>
      <c r="DA561">
        <v>0</v>
      </c>
      <c r="DB561">
        <v>0</v>
      </c>
      <c r="DC561">
        <v>0</v>
      </c>
      <c r="DD561">
        <v>0</v>
      </c>
      <c r="DE561">
        <v>0</v>
      </c>
      <c r="DF561">
        <v>0</v>
      </c>
      <c r="DG561">
        <v>0</v>
      </c>
      <c r="DH561">
        <v>0</v>
      </c>
      <c r="DI561">
        <v>0</v>
      </c>
      <c r="DJ561">
        <v>0</v>
      </c>
      <c r="DK561">
        <v>0</v>
      </c>
      <c r="DL561">
        <v>0</v>
      </c>
      <c r="DM561">
        <v>0</v>
      </c>
      <c r="DN561">
        <v>0</v>
      </c>
      <c r="DO561">
        <v>0</v>
      </c>
      <c r="DP561">
        <v>0</v>
      </c>
      <c r="DQ561">
        <v>0</v>
      </c>
      <c r="DR561">
        <v>0</v>
      </c>
      <c r="DS561">
        <v>0</v>
      </c>
      <c r="DT561">
        <v>0</v>
      </c>
      <c r="DU561">
        <v>0</v>
      </c>
      <c r="DV561">
        <v>0</v>
      </c>
      <c r="DW561">
        <v>0</v>
      </c>
      <c r="DX561">
        <v>0</v>
      </c>
      <c r="DZ561" s="340"/>
      <c r="EA561" t="s">
        <v>1024</v>
      </c>
      <c r="EB561">
        <v>1</v>
      </c>
      <c r="EC561">
        <v>12</v>
      </c>
      <c r="ED561" s="183" t="str">
        <f t="shared" si="26"/>
        <v>SDH150112</v>
      </c>
      <c r="EE561">
        <v>311</v>
      </c>
      <c r="EF561">
        <v>935</v>
      </c>
      <c r="EG561">
        <v>1618</v>
      </c>
      <c r="EH561">
        <v>2286</v>
      </c>
      <c r="EI561">
        <v>2942</v>
      </c>
      <c r="EJ561">
        <v>3586</v>
      </c>
      <c r="EK561">
        <v>4224</v>
      </c>
      <c r="EL561">
        <v>4856</v>
      </c>
      <c r="EM561">
        <v>5479</v>
      </c>
      <c r="EN561">
        <v>6239</v>
      </c>
      <c r="EO561">
        <v>6837</v>
      </c>
      <c r="EP561">
        <v>7426</v>
      </c>
      <c r="EQ561">
        <v>8006</v>
      </c>
      <c r="ER561">
        <v>8575</v>
      </c>
      <c r="ES561">
        <v>0</v>
      </c>
      <c r="ET561">
        <v>0</v>
      </c>
      <c r="EU561">
        <v>0</v>
      </c>
      <c r="EV561">
        <v>0</v>
      </c>
      <c r="EW561">
        <v>0</v>
      </c>
      <c r="EX561">
        <v>0</v>
      </c>
      <c r="EY561">
        <v>0</v>
      </c>
      <c r="EZ561">
        <v>0</v>
      </c>
      <c r="FA561">
        <v>0</v>
      </c>
      <c r="FB561">
        <v>0</v>
      </c>
      <c r="FC561">
        <v>0</v>
      </c>
      <c r="FD561">
        <v>0</v>
      </c>
      <c r="FE561">
        <v>0</v>
      </c>
      <c r="FF561">
        <v>0</v>
      </c>
      <c r="FG561">
        <v>0</v>
      </c>
      <c r="FH561">
        <v>0</v>
      </c>
      <c r="FI561">
        <v>0</v>
      </c>
      <c r="FJ561">
        <v>0</v>
      </c>
      <c r="FK561">
        <v>0</v>
      </c>
      <c r="FL561">
        <v>0</v>
      </c>
      <c r="FM561">
        <v>0</v>
      </c>
      <c r="FN561">
        <v>0</v>
      </c>
      <c r="FO561">
        <v>0</v>
      </c>
      <c r="FP561">
        <v>0</v>
      </c>
      <c r="FQ561">
        <v>0</v>
      </c>
      <c r="FR561">
        <v>0</v>
      </c>
      <c r="FS561">
        <v>0</v>
      </c>
      <c r="FT561">
        <v>0</v>
      </c>
      <c r="FU561">
        <v>0</v>
      </c>
      <c r="FV561">
        <v>0</v>
      </c>
      <c r="FW561">
        <v>0</v>
      </c>
      <c r="FX561">
        <v>0</v>
      </c>
      <c r="FY561">
        <v>0</v>
      </c>
      <c r="FZ561">
        <v>0</v>
      </c>
      <c r="GA561">
        <v>0</v>
      </c>
      <c r="GB561">
        <v>0</v>
      </c>
      <c r="GC561">
        <v>0</v>
      </c>
      <c r="GD561">
        <v>0</v>
      </c>
      <c r="GE561">
        <v>0</v>
      </c>
      <c r="GF561">
        <v>0</v>
      </c>
      <c r="GG561">
        <v>0</v>
      </c>
      <c r="GH561">
        <v>0</v>
      </c>
      <c r="GI561">
        <v>0</v>
      </c>
      <c r="GJ561">
        <v>0</v>
      </c>
      <c r="GK561">
        <v>0</v>
      </c>
      <c r="GL561">
        <v>0</v>
      </c>
      <c r="GM561">
        <v>0</v>
      </c>
      <c r="GN561">
        <v>0</v>
      </c>
      <c r="GO561">
        <v>0</v>
      </c>
      <c r="GP561">
        <v>0</v>
      </c>
      <c r="GQ561">
        <v>0</v>
      </c>
      <c r="GR561">
        <v>0</v>
      </c>
      <c r="GS561">
        <v>0</v>
      </c>
      <c r="GT561">
        <v>0</v>
      </c>
      <c r="GU561">
        <v>0</v>
      </c>
      <c r="GV561">
        <v>0</v>
      </c>
      <c r="GW561">
        <v>0</v>
      </c>
      <c r="GX561">
        <v>0</v>
      </c>
      <c r="GY561">
        <v>0</v>
      </c>
      <c r="GZ561">
        <v>0</v>
      </c>
      <c r="HA561">
        <v>0</v>
      </c>
      <c r="HB561">
        <v>0</v>
      </c>
      <c r="HC561">
        <v>0</v>
      </c>
      <c r="HD561">
        <v>0</v>
      </c>
      <c r="HE561">
        <v>0</v>
      </c>
      <c r="HF561">
        <v>0</v>
      </c>
      <c r="HG561">
        <v>0</v>
      </c>
      <c r="HH561">
        <v>0</v>
      </c>
      <c r="HI561">
        <v>0</v>
      </c>
      <c r="HJ561">
        <v>0</v>
      </c>
      <c r="HK561">
        <v>0</v>
      </c>
      <c r="HL561">
        <v>0</v>
      </c>
      <c r="HM561">
        <v>0</v>
      </c>
      <c r="HN561">
        <v>0</v>
      </c>
      <c r="HO561">
        <v>0</v>
      </c>
      <c r="HP561">
        <v>0</v>
      </c>
      <c r="HQ561">
        <v>0</v>
      </c>
      <c r="HR561">
        <v>0</v>
      </c>
      <c r="HS561">
        <v>0</v>
      </c>
      <c r="HT561">
        <v>0</v>
      </c>
      <c r="HU561">
        <v>0</v>
      </c>
      <c r="HV561">
        <v>0</v>
      </c>
      <c r="HW561">
        <v>0</v>
      </c>
      <c r="HX561">
        <v>0</v>
      </c>
      <c r="HY561">
        <v>0</v>
      </c>
      <c r="HZ561">
        <v>0</v>
      </c>
      <c r="IA561">
        <v>0</v>
      </c>
      <c r="IB561">
        <v>0</v>
      </c>
      <c r="IC561">
        <v>0</v>
      </c>
      <c r="ID561">
        <v>0</v>
      </c>
      <c r="IE561">
        <v>0</v>
      </c>
      <c r="IF561">
        <v>0</v>
      </c>
      <c r="IG561">
        <v>0</v>
      </c>
      <c r="IH561">
        <v>0</v>
      </c>
      <c r="II561">
        <v>0</v>
      </c>
      <c r="IJ561">
        <v>0</v>
      </c>
      <c r="IK561">
        <v>0</v>
      </c>
    </row>
    <row r="562" spans="13:245" hidden="1">
      <c r="M562" s="340"/>
      <c r="N562" t="s">
        <v>1024</v>
      </c>
      <c r="O562">
        <v>1</v>
      </c>
      <c r="P562">
        <v>13</v>
      </c>
      <c r="Q562" s="183" t="str">
        <f t="shared" si="25"/>
        <v>SDH150113</v>
      </c>
      <c r="R562">
        <v>168</v>
      </c>
      <c r="S562">
        <v>467</v>
      </c>
      <c r="T562">
        <v>771</v>
      </c>
      <c r="U562">
        <v>1083</v>
      </c>
      <c r="V562">
        <v>1403</v>
      </c>
      <c r="W562">
        <v>1730</v>
      </c>
      <c r="X562">
        <v>2066</v>
      </c>
      <c r="Y562">
        <v>2411</v>
      </c>
      <c r="Z562">
        <v>2764</v>
      </c>
      <c r="AA562">
        <v>4166</v>
      </c>
      <c r="AB562">
        <v>4658</v>
      </c>
      <c r="AC562">
        <v>5163</v>
      </c>
      <c r="AD562">
        <v>5679</v>
      </c>
      <c r="AE562">
        <v>6208</v>
      </c>
      <c r="AF562">
        <v>6751</v>
      </c>
      <c r="AG562">
        <v>6911</v>
      </c>
      <c r="AH562">
        <v>7077</v>
      </c>
      <c r="AI562">
        <v>7249</v>
      </c>
      <c r="AJ562">
        <v>7426</v>
      </c>
      <c r="AK562">
        <v>7610</v>
      </c>
      <c r="AL562">
        <v>7801</v>
      </c>
      <c r="AM562">
        <v>8000</v>
      </c>
      <c r="AN562">
        <v>8208</v>
      </c>
      <c r="AO562">
        <v>8427</v>
      </c>
      <c r="AP562">
        <v>8655</v>
      </c>
      <c r="AQ562">
        <v>8895</v>
      </c>
      <c r="AR562">
        <v>9149</v>
      </c>
      <c r="AS562">
        <v>9417</v>
      </c>
      <c r="AT562">
        <v>9700</v>
      </c>
      <c r="AU562">
        <v>0</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BX562">
        <v>0</v>
      </c>
      <c r="BY562">
        <v>0</v>
      </c>
      <c r="BZ562">
        <v>0</v>
      </c>
      <c r="CA562">
        <v>0</v>
      </c>
      <c r="CB562">
        <v>0</v>
      </c>
      <c r="CC562">
        <v>0</v>
      </c>
      <c r="CD562">
        <v>0</v>
      </c>
      <c r="CE562">
        <v>0</v>
      </c>
      <c r="CF562">
        <v>0</v>
      </c>
      <c r="CG562">
        <v>0</v>
      </c>
      <c r="CH562">
        <v>0</v>
      </c>
      <c r="CI562">
        <v>0</v>
      </c>
      <c r="CJ562">
        <v>0</v>
      </c>
      <c r="CK562">
        <v>0</v>
      </c>
      <c r="CL562">
        <v>0</v>
      </c>
      <c r="CM562">
        <v>0</v>
      </c>
      <c r="CN562">
        <v>0</v>
      </c>
      <c r="CO562">
        <v>0</v>
      </c>
      <c r="CP562">
        <v>0</v>
      </c>
      <c r="CQ562">
        <v>0</v>
      </c>
      <c r="CR562">
        <v>0</v>
      </c>
      <c r="CS562">
        <v>0</v>
      </c>
      <c r="CT562">
        <v>0</v>
      </c>
      <c r="CU562">
        <v>0</v>
      </c>
      <c r="CV562">
        <v>0</v>
      </c>
      <c r="CW562">
        <v>0</v>
      </c>
      <c r="CX562">
        <v>0</v>
      </c>
      <c r="CY562">
        <v>0</v>
      </c>
      <c r="CZ562">
        <v>0</v>
      </c>
      <c r="DA562">
        <v>0</v>
      </c>
      <c r="DB562">
        <v>0</v>
      </c>
      <c r="DC562">
        <v>0</v>
      </c>
      <c r="DD562">
        <v>0</v>
      </c>
      <c r="DE562">
        <v>0</v>
      </c>
      <c r="DF562">
        <v>0</v>
      </c>
      <c r="DG562">
        <v>0</v>
      </c>
      <c r="DH562">
        <v>0</v>
      </c>
      <c r="DI562">
        <v>0</v>
      </c>
      <c r="DJ562">
        <v>0</v>
      </c>
      <c r="DK562">
        <v>0</v>
      </c>
      <c r="DL562">
        <v>0</v>
      </c>
      <c r="DM562">
        <v>0</v>
      </c>
      <c r="DN562">
        <v>0</v>
      </c>
      <c r="DO562">
        <v>0</v>
      </c>
      <c r="DP562">
        <v>0</v>
      </c>
      <c r="DQ562">
        <v>0</v>
      </c>
      <c r="DR562">
        <v>0</v>
      </c>
      <c r="DS562">
        <v>0</v>
      </c>
      <c r="DT562">
        <v>0</v>
      </c>
      <c r="DU562">
        <v>0</v>
      </c>
      <c r="DV562">
        <v>0</v>
      </c>
      <c r="DW562">
        <v>0</v>
      </c>
      <c r="DX562">
        <v>0</v>
      </c>
      <c r="DZ562" s="340"/>
      <c r="EA562" t="s">
        <v>1024</v>
      </c>
      <c r="EB562">
        <v>1</v>
      </c>
      <c r="EC562">
        <v>13</v>
      </c>
      <c r="ED562" s="183" t="str">
        <f t="shared" si="26"/>
        <v>SDH150113</v>
      </c>
      <c r="EE562">
        <v>303</v>
      </c>
      <c r="EF562">
        <v>919</v>
      </c>
      <c r="EG562">
        <v>1597</v>
      </c>
      <c r="EH562">
        <v>2261</v>
      </c>
      <c r="EI562">
        <v>2914</v>
      </c>
      <c r="EJ562">
        <v>3557</v>
      </c>
      <c r="EK562">
        <v>4193</v>
      </c>
      <c r="EL562">
        <v>4822</v>
      </c>
      <c r="EM562">
        <v>5439</v>
      </c>
      <c r="EN562">
        <v>6195</v>
      </c>
      <c r="EO562">
        <v>6788</v>
      </c>
      <c r="EP562">
        <v>7373</v>
      </c>
      <c r="EQ562">
        <v>7947</v>
      </c>
      <c r="ER562">
        <v>8512</v>
      </c>
      <c r="ES562">
        <v>0</v>
      </c>
      <c r="ET562">
        <v>0</v>
      </c>
      <c r="EU562">
        <v>0</v>
      </c>
      <c r="EV562">
        <v>0</v>
      </c>
      <c r="EW562">
        <v>0</v>
      </c>
      <c r="EX562">
        <v>0</v>
      </c>
      <c r="EY562">
        <v>0</v>
      </c>
      <c r="EZ562">
        <v>0</v>
      </c>
      <c r="FA562">
        <v>0</v>
      </c>
      <c r="FB562">
        <v>0</v>
      </c>
      <c r="FC562">
        <v>0</v>
      </c>
      <c r="FD562">
        <v>0</v>
      </c>
      <c r="FE562">
        <v>0</v>
      </c>
      <c r="FF562">
        <v>0</v>
      </c>
      <c r="FG562">
        <v>0</v>
      </c>
      <c r="FH562">
        <v>0</v>
      </c>
      <c r="FI562">
        <v>0</v>
      </c>
      <c r="FJ562">
        <v>0</v>
      </c>
      <c r="FK562">
        <v>0</v>
      </c>
      <c r="FL562">
        <v>0</v>
      </c>
      <c r="FM562">
        <v>0</v>
      </c>
      <c r="FN562">
        <v>0</v>
      </c>
      <c r="FO562">
        <v>0</v>
      </c>
      <c r="FP562">
        <v>0</v>
      </c>
      <c r="FQ562">
        <v>0</v>
      </c>
      <c r="FR562">
        <v>0</v>
      </c>
      <c r="FS562">
        <v>0</v>
      </c>
      <c r="FT562">
        <v>0</v>
      </c>
      <c r="FU562">
        <v>0</v>
      </c>
      <c r="FV562">
        <v>0</v>
      </c>
      <c r="FW562">
        <v>0</v>
      </c>
      <c r="FX562">
        <v>0</v>
      </c>
      <c r="FY562">
        <v>0</v>
      </c>
      <c r="FZ562">
        <v>0</v>
      </c>
      <c r="GA562">
        <v>0</v>
      </c>
      <c r="GB562">
        <v>0</v>
      </c>
      <c r="GC562">
        <v>0</v>
      </c>
      <c r="GD562">
        <v>0</v>
      </c>
      <c r="GE562">
        <v>0</v>
      </c>
      <c r="GF562">
        <v>0</v>
      </c>
      <c r="GG562">
        <v>0</v>
      </c>
      <c r="GH562">
        <v>0</v>
      </c>
      <c r="GI562">
        <v>0</v>
      </c>
      <c r="GJ562">
        <v>0</v>
      </c>
      <c r="GK562">
        <v>0</v>
      </c>
      <c r="GL562">
        <v>0</v>
      </c>
      <c r="GM562">
        <v>0</v>
      </c>
      <c r="GN562">
        <v>0</v>
      </c>
      <c r="GO562">
        <v>0</v>
      </c>
      <c r="GP562">
        <v>0</v>
      </c>
      <c r="GQ562">
        <v>0</v>
      </c>
      <c r="GR562">
        <v>0</v>
      </c>
      <c r="GS562">
        <v>0</v>
      </c>
      <c r="GT562">
        <v>0</v>
      </c>
      <c r="GU562">
        <v>0</v>
      </c>
      <c r="GV562">
        <v>0</v>
      </c>
      <c r="GW562">
        <v>0</v>
      </c>
      <c r="GX562">
        <v>0</v>
      </c>
      <c r="GY562">
        <v>0</v>
      </c>
      <c r="GZ562">
        <v>0</v>
      </c>
      <c r="HA562">
        <v>0</v>
      </c>
      <c r="HB562">
        <v>0</v>
      </c>
      <c r="HC562">
        <v>0</v>
      </c>
      <c r="HD562">
        <v>0</v>
      </c>
      <c r="HE562">
        <v>0</v>
      </c>
      <c r="HF562">
        <v>0</v>
      </c>
      <c r="HG562">
        <v>0</v>
      </c>
      <c r="HH562">
        <v>0</v>
      </c>
      <c r="HI562">
        <v>0</v>
      </c>
      <c r="HJ562">
        <v>0</v>
      </c>
      <c r="HK562">
        <v>0</v>
      </c>
      <c r="HL562">
        <v>0</v>
      </c>
      <c r="HM562">
        <v>0</v>
      </c>
      <c r="HN562">
        <v>0</v>
      </c>
      <c r="HO562">
        <v>0</v>
      </c>
      <c r="HP562">
        <v>0</v>
      </c>
      <c r="HQ562">
        <v>0</v>
      </c>
      <c r="HR562">
        <v>0</v>
      </c>
      <c r="HS562">
        <v>0</v>
      </c>
      <c r="HT562">
        <v>0</v>
      </c>
      <c r="HU562">
        <v>0</v>
      </c>
      <c r="HV562">
        <v>0</v>
      </c>
      <c r="HW562">
        <v>0</v>
      </c>
      <c r="HX562">
        <v>0</v>
      </c>
      <c r="HY562">
        <v>0</v>
      </c>
      <c r="HZ562">
        <v>0</v>
      </c>
      <c r="IA562">
        <v>0</v>
      </c>
      <c r="IB562">
        <v>0</v>
      </c>
      <c r="IC562">
        <v>0</v>
      </c>
      <c r="ID562">
        <v>0</v>
      </c>
      <c r="IE562">
        <v>0</v>
      </c>
      <c r="IF562">
        <v>0</v>
      </c>
      <c r="IG562">
        <v>0</v>
      </c>
      <c r="IH562">
        <v>0</v>
      </c>
      <c r="II562">
        <v>0</v>
      </c>
      <c r="IJ562">
        <v>0</v>
      </c>
      <c r="IK562">
        <v>0</v>
      </c>
    </row>
    <row r="563" spans="13:245" hidden="1">
      <c r="M563" s="340"/>
      <c r="N563" t="s">
        <v>1024</v>
      </c>
      <c r="O563">
        <v>1</v>
      </c>
      <c r="P563">
        <v>14</v>
      </c>
      <c r="Q563" s="183" t="str">
        <f t="shared" si="25"/>
        <v>SDH150114</v>
      </c>
      <c r="R563">
        <v>164</v>
      </c>
      <c r="S563">
        <v>460</v>
      </c>
      <c r="T563">
        <v>763</v>
      </c>
      <c r="U563">
        <v>1073</v>
      </c>
      <c r="V563">
        <v>1391</v>
      </c>
      <c r="W563">
        <v>1717</v>
      </c>
      <c r="X563">
        <v>2051</v>
      </c>
      <c r="Y563">
        <v>2393</v>
      </c>
      <c r="Z563">
        <v>2742</v>
      </c>
      <c r="AA563">
        <v>4134</v>
      </c>
      <c r="AB563">
        <v>4623</v>
      </c>
      <c r="AC563">
        <v>5124</v>
      </c>
      <c r="AD563">
        <v>5637</v>
      </c>
      <c r="AE563">
        <v>6163</v>
      </c>
      <c r="AF563">
        <v>6703</v>
      </c>
      <c r="AG563">
        <v>6863</v>
      </c>
      <c r="AH563">
        <v>7029</v>
      </c>
      <c r="AI563">
        <v>7201</v>
      </c>
      <c r="AJ563">
        <v>7379</v>
      </c>
      <c r="AK563">
        <v>7563</v>
      </c>
      <c r="AL563">
        <v>7755</v>
      </c>
      <c r="AM563">
        <v>7957</v>
      </c>
      <c r="AN563">
        <v>8167</v>
      </c>
      <c r="AO563">
        <v>8388</v>
      </c>
      <c r="AP563">
        <v>8621</v>
      </c>
      <c r="AQ563">
        <v>8867</v>
      </c>
      <c r="AR563">
        <v>9126</v>
      </c>
      <c r="AS563">
        <v>9400</v>
      </c>
      <c r="AT563">
        <v>9690</v>
      </c>
      <c r="AU563">
        <v>0</v>
      </c>
      <c r="AV563">
        <v>0</v>
      </c>
      <c r="AW563">
        <v>0</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c r="BV563">
        <v>0</v>
      </c>
      <c r="BW563">
        <v>0</v>
      </c>
      <c r="BX563">
        <v>0</v>
      </c>
      <c r="BY563">
        <v>0</v>
      </c>
      <c r="BZ563">
        <v>0</v>
      </c>
      <c r="CA563">
        <v>0</v>
      </c>
      <c r="CB563">
        <v>0</v>
      </c>
      <c r="CC563">
        <v>0</v>
      </c>
      <c r="CD563">
        <v>0</v>
      </c>
      <c r="CE563">
        <v>0</v>
      </c>
      <c r="CF563">
        <v>0</v>
      </c>
      <c r="CG563">
        <v>0</v>
      </c>
      <c r="CH563">
        <v>0</v>
      </c>
      <c r="CI563">
        <v>0</v>
      </c>
      <c r="CJ563">
        <v>0</v>
      </c>
      <c r="CK563">
        <v>0</v>
      </c>
      <c r="CL563">
        <v>0</v>
      </c>
      <c r="CM563">
        <v>0</v>
      </c>
      <c r="CN563">
        <v>0</v>
      </c>
      <c r="CO563">
        <v>0</v>
      </c>
      <c r="CP563">
        <v>0</v>
      </c>
      <c r="CQ563">
        <v>0</v>
      </c>
      <c r="CR563">
        <v>0</v>
      </c>
      <c r="CS563">
        <v>0</v>
      </c>
      <c r="CT563">
        <v>0</v>
      </c>
      <c r="CU563">
        <v>0</v>
      </c>
      <c r="CV563">
        <v>0</v>
      </c>
      <c r="CW563">
        <v>0</v>
      </c>
      <c r="CX563">
        <v>0</v>
      </c>
      <c r="CY563">
        <v>0</v>
      </c>
      <c r="CZ563">
        <v>0</v>
      </c>
      <c r="DA563">
        <v>0</v>
      </c>
      <c r="DB563">
        <v>0</v>
      </c>
      <c r="DC563">
        <v>0</v>
      </c>
      <c r="DD563">
        <v>0</v>
      </c>
      <c r="DE563">
        <v>0</v>
      </c>
      <c r="DF563">
        <v>0</v>
      </c>
      <c r="DG563">
        <v>0</v>
      </c>
      <c r="DH563">
        <v>0</v>
      </c>
      <c r="DI563">
        <v>0</v>
      </c>
      <c r="DJ563">
        <v>0</v>
      </c>
      <c r="DK563">
        <v>0</v>
      </c>
      <c r="DL563">
        <v>0</v>
      </c>
      <c r="DM563">
        <v>0</v>
      </c>
      <c r="DN563">
        <v>0</v>
      </c>
      <c r="DO563">
        <v>0</v>
      </c>
      <c r="DP563">
        <v>0</v>
      </c>
      <c r="DQ563">
        <v>0</v>
      </c>
      <c r="DR563">
        <v>0</v>
      </c>
      <c r="DS563">
        <v>0</v>
      </c>
      <c r="DT563">
        <v>0</v>
      </c>
      <c r="DU563">
        <v>0</v>
      </c>
      <c r="DV563">
        <v>0</v>
      </c>
      <c r="DW563">
        <v>0</v>
      </c>
      <c r="DX563">
        <v>0</v>
      </c>
      <c r="DZ563" s="340"/>
      <c r="EA563" t="s">
        <v>1024</v>
      </c>
      <c r="EB563">
        <v>1</v>
      </c>
      <c r="EC563">
        <v>14</v>
      </c>
      <c r="ED563" s="183" t="str">
        <f t="shared" si="26"/>
        <v>SDH150114</v>
      </c>
      <c r="EE563">
        <v>296</v>
      </c>
      <c r="EF563">
        <v>903</v>
      </c>
      <c r="EG563">
        <v>1577</v>
      </c>
      <c r="EH563">
        <v>2236</v>
      </c>
      <c r="EI563">
        <v>2887</v>
      </c>
      <c r="EJ563">
        <v>3528</v>
      </c>
      <c r="EK563">
        <v>4159</v>
      </c>
      <c r="EL563">
        <v>4781</v>
      </c>
      <c r="EM563">
        <v>5393</v>
      </c>
      <c r="EN563">
        <v>6144</v>
      </c>
      <c r="EO563">
        <v>6732</v>
      </c>
      <c r="EP563">
        <v>7311</v>
      </c>
      <c r="EQ563">
        <v>7882</v>
      </c>
      <c r="ER563">
        <v>8444</v>
      </c>
      <c r="ES563">
        <v>0</v>
      </c>
      <c r="ET563">
        <v>0</v>
      </c>
      <c r="EU563">
        <v>0</v>
      </c>
      <c r="EV563">
        <v>0</v>
      </c>
      <c r="EW563">
        <v>0</v>
      </c>
      <c r="EX563">
        <v>0</v>
      </c>
      <c r="EY563">
        <v>0</v>
      </c>
      <c r="EZ563">
        <v>0</v>
      </c>
      <c r="FA563">
        <v>0</v>
      </c>
      <c r="FB563">
        <v>0</v>
      </c>
      <c r="FC563">
        <v>0</v>
      </c>
      <c r="FD563">
        <v>0</v>
      </c>
      <c r="FE563">
        <v>0</v>
      </c>
      <c r="FF563">
        <v>0</v>
      </c>
      <c r="FG563">
        <v>0</v>
      </c>
      <c r="FH563">
        <v>0</v>
      </c>
      <c r="FI563">
        <v>0</v>
      </c>
      <c r="FJ563">
        <v>0</v>
      </c>
      <c r="FK563">
        <v>0</v>
      </c>
      <c r="FL563">
        <v>0</v>
      </c>
      <c r="FM563">
        <v>0</v>
      </c>
      <c r="FN563">
        <v>0</v>
      </c>
      <c r="FO563">
        <v>0</v>
      </c>
      <c r="FP563">
        <v>0</v>
      </c>
      <c r="FQ563">
        <v>0</v>
      </c>
      <c r="FR563">
        <v>0</v>
      </c>
      <c r="FS563">
        <v>0</v>
      </c>
      <c r="FT563">
        <v>0</v>
      </c>
      <c r="FU563">
        <v>0</v>
      </c>
      <c r="FV563">
        <v>0</v>
      </c>
      <c r="FW563">
        <v>0</v>
      </c>
      <c r="FX563">
        <v>0</v>
      </c>
      <c r="FY563">
        <v>0</v>
      </c>
      <c r="FZ563">
        <v>0</v>
      </c>
      <c r="GA563">
        <v>0</v>
      </c>
      <c r="GB563">
        <v>0</v>
      </c>
      <c r="GC563">
        <v>0</v>
      </c>
      <c r="GD563">
        <v>0</v>
      </c>
      <c r="GE563">
        <v>0</v>
      </c>
      <c r="GF563">
        <v>0</v>
      </c>
      <c r="GG563">
        <v>0</v>
      </c>
      <c r="GH563">
        <v>0</v>
      </c>
      <c r="GI563">
        <v>0</v>
      </c>
      <c r="GJ563">
        <v>0</v>
      </c>
      <c r="GK563">
        <v>0</v>
      </c>
      <c r="GL563">
        <v>0</v>
      </c>
      <c r="GM563">
        <v>0</v>
      </c>
      <c r="GN563">
        <v>0</v>
      </c>
      <c r="GO563">
        <v>0</v>
      </c>
      <c r="GP563">
        <v>0</v>
      </c>
      <c r="GQ563">
        <v>0</v>
      </c>
      <c r="GR563">
        <v>0</v>
      </c>
      <c r="GS563">
        <v>0</v>
      </c>
      <c r="GT563">
        <v>0</v>
      </c>
      <c r="GU563">
        <v>0</v>
      </c>
      <c r="GV563">
        <v>0</v>
      </c>
      <c r="GW563">
        <v>0</v>
      </c>
      <c r="GX563">
        <v>0</v>
      </c>
      <c r="GY563">
        <v>0</v>
      </c>
      <c r="GZ563">
        <v>0</v>
      </c>
      <c r="HA563">
        <v>0</v>
      </c>
      <c r="HB563">
        <v>0</v>
      </c>
      <c r="HC563">
        <v>0</v>
      </c>
      <c r="HD563">
        <v>0</v>
      </c>
      <c r="HE563">
        <v>0</v>
      </c>
      <c r="HF563">
        <v>0</v>
      </c>
      <c r="HG563">
        <v>0</v>
      </c>
      <c r="HH563">
        <v>0</v>
      </c>
      <c r="HI563">
        <v>0</v>
      </c>
      <c r="HJ563">
        <v>0</v>
      </c>
      <c r="HK563">
        <v>0</v>
      </c>
      <c r="HL563">
        <v>0</v>
      </c>
      <c r="HM563">
        <v>0</v>
      </c>
      <c r="HN563">
        <v>0</v>
      </c>
      <c r="HO563">
        <v>0</v>
      </c>
      <c r="HP563">
        <v>0</v>
      </c>
      <c r="HQ563">
        <v>0</v>
      </c>
      <c r="HR563">
        <v>0</v>
      </c>
      <c r="HS563">
        <v>0</v>
      </c>
      <c r="HT563">
        <v>0</v>
      </c>
      <c r="HU563">
        <v>0</v>
      </c>
      <c r="HV563">
        <v>0</v>
      </c>
      <c r="HW563">
        <v>0</v>
      </c>
      <c r="HX563">
        <v>0</v>
      </c>
      <c r="HY563">
        <v>0</v>
      </c>
      <c r="HZ563">
        <v>0</v>
      </c>
      <c r="IA563">
        <v>0</v>
      </c>
      <c r="IB563">
        <v>0</v>
      </c>
      <c r="IC563">
        <v>0</v>
      </c>
      <c r="ID563">
        <v>0</v>
      </c>
      <c r="IE563">
        <v>0</v>
      </c>
      <c r="IF563">
        <v>0</v>
      </c>
      <c r="IG563">
        <v>0</v>
      </c>
      <c r="IH563">
        <v>0</v>
      </c>
      <c r="II563">
        <v>0</v>
      </c>
      <c r="IJ563">
        <v>0</v>
      </c>
      <c r="IK563">
        <v>0</v>
      </c>
    </row>
    <row r="564" spans="13:245" hidden="1">
      <c r="M564" s="340"/>
      <c r="N564" t="s">
        <v>1024</v>
      </c>
      <c r="O564">
        <v>1</v>
      </c>
      <c r="P564">
        <v>15</v>
      </c>
      <c r="Q564" s="183" t="str">
        <f t="shared" si="25"/>
        <v>SDH150115</v>
      </c>
      <c r="R564">
        <v>158</v>
      </c>
      <c r="S564">
        <v>452</v>
      </c>
      <c r="T564">
        <v>753</v>
      </c>
      <c r="U564">
        <v>1061</v>
      </c>
      <c r="V564">
        <v>1377</v>
      </c>
      <c r="W564">
        <v>1701</v>
      </c>
      <c r="X564">
        <v>2032</v>
      </c>
      <c r="Y564">
        <v>2371</v>
      </c>
      <c r="Z564">
        <v>2718</v>
      </c>
      <c r="AA564">
        <v>4098</v>
      </c>
      <c r="AB564">
        <v>4583</v>
      </c>
      <c r="AC564">
        <v>5080</v>
      </c>
      <c r="AD564">
        <v>5590</v>
      </c>
      <c r="AE564">
        <v>6112</v>
      </c>
      <c r="AF564">
        <v>6649</v>
      </c>
      <c r="AG564">
        <v>6809</v>
      </c>
      <c r="AH564">
        <v>6975</v>
      </c>
      <c r="AI564">
        <v>7147</v>
      </c>
      <c r="AJ564">
        <v>7325</v>
      </c>
      <c r="AK564">
        <v>7510</v>
      </c>
      <c r="AL564">
        <v>7705</v>
      </c>
      <c r="AM564">
        <v>7908</v>
      </c>
      <c r="AN564">
        <v>8121</v>
      </c>
      <c r="AO564">
        <v>8346</v>
      </c>
      <c r="AP564">
        <v>8583</v>
      </c>
      <c r="AQ564">
        <v>8834</v>
      </c>
      <c r="AR564">
        <v>9099</v>
      </c>
      <c r="AS564">
        <v>9380</v>
      </c>
      <c r="AT564">
        <v>9679</v>
      </c>
      <c r="AU564">
        <v>0</v>
      </c>
      <c r="AV564">
        <v>0</v>
      </c>
      <c r="AW564">
        <v>0</v>
      </c>
      <c r="AX564">
        <v>0</v>
      </c>
      <c r="AY564">
        <v>0</v>
      </c>
      <c r="AZ564">
        <v>0</v>
      </c>
      <c r="BA564">
        <v>0</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c r="BV564">
        <v>0</v>
      </c>
      <c r="BW564">
        <v>0</v>
      </c>
      <c r="BX564">
        <v>0</v>
      </c>
      <c r="BY564">
        <v>0</v>
      </c>
      <c r="BZ564">
        <v>0</v>
      </c>
      <c r="CA564">
        <v>0</v>
      </c>
      <c r="CB564">
        <v>0</v>
      </c>
      <c r="CC564">
        <v>0</v>
      </c>
      <c r="CD564">
        <v>0</v>
      </c>
      <c r="CE564">
        <v>0</v>
      </c>
      <c r="CF564">
        <v>0</v>
      </c>
      <c r="CG564">
        <v>0</v>
      </c>
      <c r="CH564">
        <v>0</v>
      </c>
      <c r="CI564">
        <v>0</v>
      </c>
      <c r="CJ564">
        <v>0</v>
      </c>
      <c r="CK564">
        <v>0</v>
      </c>
      <c r="CL564">
        <v>0</v>
      </c>
      <c r="CM564">
        <v>0</v>
      </c>
      <c r="CN564">
        <v>0</v>
      </c>
      <c r="CO564">
        <v>0</v>
      </c>
      <c r="CP564">
        <v>0</v>
      </c>
      <c r="CQ564">
        <v>0</v>
      </c>
      <c r="CR564">
        <v>0</v>
      </c>
      <c r="CS564">
        <v>0</v>
      </c>
      <c r="CT564">
        <v>0</v>
      </c>
      <c r="CU564">
        <v>0</v>
      </c>
      <c r="CV564">
        <v>0</v>
      </c>
      <c r="CW564">
        <v>0</v>
      </c>
      <c r="CX564">
        <v>0</v>
      </c>
      <c r="CY564">
        <v>0</v>
      </c>
      <c r="CZ564">
        <v>0</v>
      </c>
      <c r="DA564">
        <v>0</v>
      </c>
      <c r="DB564">
        <v>0</v>
      </c>
      <c r="DC564">
        <v>0</v>
      </c>
      <c r="DD564">
        <v>0</v>
      </c>
      <c r="DE564">
        <v>0</v>
      </c>
      <c r="DF564">
        <v>0</v>
      </c>
      <c r="DG564">
        <v>0</v>
      </c>
      <c r="DH564">
        <v>0</v>
      </c>
      <c r="DI564">
        <v>0</v>
      </c>
      <c r="DJ564">
        <v>0</v>
      </c>
      <c r="DK564">
        <v>0</v>
      </c>
      <c r="DL564">
        <v>0</v>
      </c>
      <c r="DM564">
        <v>0</v>
      </c>
      <c r="DN564">
        <v>0</v>
      </c>
      <c r="DO564">
        <v>0</v>
      </c>
      <c r="DP564">
        <v>0</v>
      </c>
      <c r="DQ564">
        <v>0</v>
      </c>
      <c r="DR564">
        <v>0</v>
      </c>
      <c r="DS564">
        <v>0</v>
      </c>
      <c r="DT564">
        <v>0</v>
      </c>
      <c r="DU564">
        <v>0</v>
      </c>
      <c r="DV564">
        <v>0</v>
      </c>
      <c r="DW564">
        <v>0</v>
      </c>
      <c r="DX564">
        <v>0</v>
      </c>
      <c r="DZ564" s="340"/>
      <c r="EA564" t="s">
        <v>1024</v>
      </c>
      <c r="EB564">
        <v>1</v>
      </c>
      <c r="EC564">
        <v>15</v>
      </c>
      <c r="ED564" s="183" t="str">
        <f t="shared" si="26"/>
        <v>SDH150115</v>
      </c>
      <c r="EE564">
        <v>285</v>
      </c>
      <c r="EF564">
        <v>885</v>
      </c>
      <c r="EG564">
        <v>1555</v>
      </c>
      <c r="EH564">
        <v>2211</v>
      </c>
      <c r="EI564">
        <v>2857</v>
      </c>
      <c r="EJ564">
        <v>3493</v>
      </c>
      <c r="EK564">
        <v>4117</v>
      </c>
      <c r="EL564">
        <v>4733</v>
      </c>
      <c r="EM564">
        <v>5340</v>
      </c>
      <c r="EN564">
        <v>6085</v>
      </c>
      <c r="EO564">
        <v>6668</v>
      </c>
      <c r="EP564">
        <v>7242</v>
      </c>
      <c r="EQ564">
        <v>7807</v>
      </c>
      <c r="ER564">
        <v>8363</v>
      </c>
      <c r="ES564">
        <v>0</v>
      </c>
      <c r="ET564">
        <v>0</v>
      </c>
      <c r="EU564">
        <v>0</v>
      </c>
      <c r="EV564">
        <v>0</v>
      </c>
      <c r="EW564">
        <v>0</v>
      </c>
      <c r="EX564">
        <v>0</v>
      </c>
      <c r="EY564">
        <v>0</v>
      </c>
      <c r="EZ564">
        <v>0</v>
      </c>
      <c r="FA564">
        <v>0</v>
      </c>
      <c r="FB564">
        <v>0</v>
      </c>
      <c r="FC564">
        <v>0</v>
      </c>
      <c r="FD564">
        <v>0</v>
      </c>
      <c r="FE564">
        <v>0</v>
      </c>
      <c r="FF564">
        <v>0</v>
      </c>
      <c r="FG564">
        <v>0</v>
      </c>
      <c r="FH564">
        <v>0</v>
      </c>
      <c r="FI564">
        <v>0</v>
      </c>
      <c r="FJ564">
        <v>0</v>
      </c>
      <c r="FK564">
        <v>0</v>
      </c>
      <c r="FL564">
        <v>0</v>
      </c>
      <c r="FM564">
        <v>0</v>
      </c>
      <c r="FN564">
        <v>0</v>
      </c>
      <c r="FO564">
        <v>0</v>
      </c>
      <c r="FP564">
        <v>0</v>
      </c>
      <c r="FQ564">
        <v>0</v>
      </c>
      <c r="FR564">
        <v>0</v>
      </c>
      <c r="FS564">
        <v>0</v>
      </c>
      <c r="FT564">
        <v>0</v>
      </c>
      <c r="FU564">
        <v>0</v>
      </c>
      <c r="FV564">
        <v>0</v>
      </c>
      <c r="FW564">
        <v>0</v>
      </c>
      <c r="FX564">
        <v>0</v>
      </c>
      <c r="FY564">
        <v>0</v>
      </c>
      <c r="FZ564">
        <v>0</v>
      </c>
      <c r="GA564">
        <v>0</v>
      </c>
      <c r="GB564">
        <v>0</v>
      </c>
      <c r="GC564">
        <v>0</v>
      </c>
      <c r="GD564">
        <v>0</v>
      </c>
      <c r="GE564">
        <v>0</v>
      </c>
      <c r="GF564">
        <v>0</v>
      </c>
      <c r="GG564">
        <v>0</v>
      </c>
      <c r="GH564">
        <v>0</v>
      </c>
      <c r="GI564">
        <v>0</v>
      </c>
      <c r="GJ564">
        <v>0</v>
      </c>
      <c r="GK564">
        <v>0</v>
      </c>
      <c r="GL564">
        <v>0</v>
      </c>
      <c r="GM564">
        <v>0</v>
      </c>
      <c r="GN564">
        <v>0</v>
      </c>
      <c r="GO564">
        <v>0</v>
      </c>
      <c r="GP564">
        <v>0</v>
      </c>
      <c r="GQ564">
        <v>0</v>
      </c>
      <c r="GR564">
        <v>0</v>
      </c>
      <c r="GS564">
        <v>0</v>
      </c>
      <c r="GT564">
        <v>0</v>
      </c>
      <c r="GU564">
        <v>0</v>
      </c>
      <c r="GV564">
        <v>0</v>
      </c>
      <c r="GW564">
        <v>0</v>
      </c>
      <c r="GX564">
        <v>0</v>
      </c>
      <c r="GY564">
        <v>0</v>
      </c>
      <c r="GZ564">
        <v>0</v>
      </c>
      <c r="HA564">
        <v>0</v>
      </c>
      <c r="HB564">
        <v>0</v>
      </c>
      <c r="HC564">
        <v>0</v>
      </c>
      <c r="HD564">
        <v>0</v>
      </c>
      <c r="HE564">
        <v>0</v>
      </c>
      <c r="HF564">
        <v>0</v>
      </c>
      <c r="HG564">
        <v>0</v>
      </c>
      <c r="HH564">
        <v>0</v>
      </c>
      <c r="HI564">
        <v>0</v>
      </c>
      <c r="HJ564">
        <v>0</v>
      </c>
      <c r="HK564">
        <v>0</v>
      </c>
      <c r="HL564">
        <v>0</v>
      </c>
      <c r="HM564">
        <v>0</v>
      </c>
      <c r="HN564">
        <v>0</v>
      </c>
      <c r="HO564">
        <v>0</v>
      </c>
      <c r="HP564">
        <v>0</v>
      </c>
      <c r="HQ564">
        <v>0</v>
      </c>
      <c r="HR564">
        <v>0</v>
      </c>
      <c r="HS564">
        <v>0</v>
      </c>
      <c r="HT564">
        <v>0</v>
      </c>
      <c r="HU564">
        <v>0</v>
      </c>
      <c r="HV564">
        <v>0</v>
      </c>
      <c r="HW564">
        <v>0</v>
      </c>
      <c r="HX564">
        <v>0</v>
      </c>
      <c r="HY564">
        <v>0</v>
      </c>
      <c r="HZ564">
        <v>0</v>
      </c>
      <c r="IA564">
        <v>0</v>
      </c>
      <c r="IB564">
        <v>0</v>
      </c>
      <c r="IC564">
        <v>0</v>
      </c>
      <c r="ID564">
        <v>0</v>
      </c>
      <c r="IE564">
        <v>0</v>
      </c>
      <c r="IF564">
        <v>0</v>
      </c>
      <c r="IG564">
        <v>0</v>
      </c>
      <c r="IH564">
        <v>0</v>
      </c>
      <c r="II564">
        <v>0</v>
      </c>
      <c r="IJ564">
        <v>0</v>
      </c>
      <c r="IK564">
        <v>0</v>
      </c>
    </row>
    <row r="565" spans="13:245" hidden="1">
      <c r="M565" s="340"/>
      <c r="N565" t="s">
        <v>1024</v>
      </c>
      <c r="O565">
        <v>1</v>
      </c>
      <c r="P565">
        <v>16</v>
      </c>
      <c r="Q565" s="183" t="str">
        <f t="shared" si="25"/>
        <v>SDH150116</v>
      </c>
      <c r="R565">
        <v>153</v>
      </c>
      <c r="S565">
        <v>445</v>
      </c>
      <c r="T565">
        <v>743</v>
      </c>
      <c r="U565">
        <v>1049</v>
      </c>
      <c r="V565">
        <v>1362</v>
      </c>
      <c r="W565">
        <v>1682</v>
      </c>
      <c r="X565">
        <v>2010</v>
      </c>
      <c r="Y565">
        <v>2346</v>
      </c>
      <c r="Z565">
        <v>2690</v>
      </c>
      <c r="AA565">
        <v>4056</v>
      </c>
      <c r="AB565">
        <v>4537</v>
      </c>
      <c r="AC565">
        <v>5030</v>
      </c>
      <c r="AD565">
        <v>5535</v>
      </c>
      <c r="AE565">
        <v>6054</v>
      </c>
      <c r="AF565">
        <v>6588</v>
      </c>
      <c r="AG565">
        <v>6748</v>
      </c>
      <c r="AH565">
        <v>6913</v>
      </c>
      <c r="AI565">
        <v>7085</v>
      </c>
      <c r="AJ565">
        <v>7264</v>
      </c>
      <c r="AK565">
        <v>7451</v>
      </c>
      <c r="AL565">
        <v>7647</v>
      </c>
      <c r="AM565">
        <v>7852</v>
      </c>
      <c r="AN565">
        <v>8068</v>
      </c>
      <c r="AO565">
        <v>8297</v>
      </c>
      <c r="AP565">
        <v>8539</v>
      </c>
      <c r="AQ565">
        <v>8795</v>
      </c>
      <c r="AR565">
        <v>9066</v>
      </c>
      <c r="AS565">
        <v>9355</v>
      </c>
      <c r="AT565">
        <v>9665</v>
      </c>
      <c r="AU565">
        <v>0</v>
      </c>
      <c r="AV565">
        <v>0</v>
      </c>
      <c r="AW565">
        <v>0</v>
      </c>
      <c r="AX565">
        <v>0</v>
      </c>
      <c r="AY565">
        <v>0</v>
      </c>
      <c r="AZ565">
        <v>0</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c r="BV565">
        <v>0</v>
      </c>
      <c r="BW565">
        <v>0</v>
      </c>
      <c r="BX565">
        <v>0</v>
      </c>
      <c r="BY565">
        <v>0</v>
      </c>
      <c r="BZ565">
        <v>0</v>
      </c>
      <c r="CA565">
        <v>0</v>
      </c>
      <c r="CB565">
        <v>0</v>
      </c>
      <c r="CC565">
        <v>0</v>
      </c>
      <c r="CD565">
        <v>0</v>
      </c>
      <c r="CE565">
        <v>0</v>
      </c>
      <c r="CF565">
        <v>0</v>
      </c>
      <c r="CG565">
        <v>0</v>
      </c>
      <c r="CH565">
        <v>0</v>
      </c>
      <c r="CI565">
        <v>0</v>
      </c>
      <c r="CJ565">
        <v>0</v>
      </c>
      <c r="CK565">
        <v>0</v>
      </c>
      <c r="CL565">
        <v>0</v>
      </c>
      <c r="CM565">
        <v>0</v>
      </c>
      <c r="CN565">
        <v>0</v>
      </c>
      <c r="CO565">
        <v>0</v>
      </c>
      <c r="CP565">
        <v>0</v>
      </c>
      <c r="CQ565">
        <v>0</v>
      </c>
      <c r="CR565">
        <v>0</v>
      </c>
      <c r="CS565">
        <v>0</v>
      </c>
      <c r="CT565">
        <v>0</v>
      </c>
      <c r="CU565">
        <v>0</v>
      </c>
      <c r="CV565">
        <v>0</v>
      </c>
      <c r="CW565">
        <v>0</v>
      </c>
      <c r="CX565">
        <v>0</v>
      </c>
      <c r="CY565">
        <v>0</v>
      </c>
      <c r="CZ565">
        <v>0</v>
      </c>
      <c r="DA565">
        <v>0</v>
      </c>
      <c r="DB565">
        <v>0</v>
      </c>
      <c r="DC565">
        <v>0</v>
      </c>
      <c r="DD565">
        <v>0</v>
      </c>
      <c r="DE565">
        <v>0</v>
      </c>
      <c r="DF565">
        <v>0</v>
      </c>
      <c r="DG565">
        <v>0</v>
      </c>
      <c r="DH565">
        <v>0</v>
      </c>
      <c r="DI565">
        <v>0</v>
      </c>
      <c r="DJ565">
        <v>0</v>
      </c>
      <c r="DK565">
        <v>0</v>
      </c>
      <c r="DL565">
        <v>0</v>
      </c>
      <c r="DM565">
        <v>0</v>
      </c>
      <c r="DN565">
        <v>0</v>
      </c>
      <c r="DO565">
        <v>0</v>
      </c>
      <c r="DP565">
        <v>0</v>
      </c>
      <c r="DQ565">
        <v>0</v>
      </c>
      <c r="DR565">
        <v>0</v>
      </c>
      <c r="DS565">
        <v>0</v>
      </c>
      <c r="DT565">
        <v>0</v>
      </c>
      <c r="DU565">
        <v>0</v>
      </c>
      <c r="DV565">
        <v>0</v>
      </c>
      <c r="DW565">
        <v>0</v>
      </c>
      <c r="DX565">
        <v>0</v>
      </c>
      <c r="DZ565" s="340"/>
      <c r="EA565" t="s">
        <v>1024</v>
      </c>
      <c r="EB565">
        <v>1</v>
      </c>
      <c r="EC565">
        <v>16</v>
      </c>
      <c r="ED565" s="183" t="str">
        <f t="shared" si="26"/>
        <v>SDH150116</v>
      </c>
      <c r="EE565">
        <v>276</v>
      </c>
      <c r="EF565">
        <v>868</v>
      </c>
      <c r="EG565">
        <v>1533</v>
      </c>
      <c r="EH565">
        <v>2182</v>
      </c>
      <c r="EI565">
        <v>2824</v>
      </c>
      <c r="EJ565">
        <v>3451</v>
      </c>
      <c r="EK565">
        <v>4069</v>
      </c>
      <c r="EL565">
        <v>4679</v>
      </c>
      <c r="EM565">
        <v>5279</v>
      </c>
      <c r="EN565">
        <v>6016</v>
      </c>
      <c r="EO565">
        <v>6594</v>
      </c>
      <c r="EP565">
        <v>7162</v>
      </c>
      <c r="EQ565">
        <v>7721</v>
      </c>
      <c r="ER565">
        <v>8274</v>
      </c>
      <c r="ES565">
        <v>0</v>
      </c>
      <c r="ET565">
        <v>0</v>
      </c>
      <c r="EU565">
        <v>0</v>
      </c>
      <c r="EV565">
        <v>0</v>
      </c>
      <c r="EW565">
        <v>0</v>
      </c>
      <c r="EX565">
        <v>0</v>
      </c>
      <c r="EY565">
        <v>0</v>
      </c>
      <c r="EZ565">
        <v>0</v>
      </c>
      <c r="FA565">
        <v>0</v>
      </c>
      <c r="FB565">
        <v>0</v>
      </c>
      <c r="FC565">
        <v>0</v>
      </c>
      <c r="FD565">
        <v>0</v>
      </c>
      <c r="FE565">
        <v>0</v>
      </c>
      <c r="FF565">
        <v>0</v>
      </c>
      <c r="FG565">
        <v>0</v>
      </c>
      <c r="FH565">
        <v>0</v>
      </c>
      <c r="FI565">
        <v>0</v>
      </c>
      <c r="FJ565">
        <v>0</v>
      </c>
      <c r="FK565">
        <v>0</v>
      </c>
      <c r="FL565">
        <v>0</v>
      </c>
      <c r="FM565">
        <v>0</v>
      </c>
      <c r="FN565">
        <v>0</v>
      </c>
      <c r="FO565">
        <v>0</v>
      </c>
      <c r="FP565">
        <v>0</v>
      </c>
      <c r="FQ565">
        <v>0</v>
      </c>
      <c r="FR565">
        <v>0</v>
      </c>
      <c r="FS565">
        <v>0</v>
      </c>
      <c r="FT565">
        <v>0</v>
      </c>
      <c r="FU565">
        <v>0</v>
      </c>
      <c r="FV565">
        <v>0</v>
      </c>
      <c r="FW565">
        <v>0</v>
      </c>
      <c r="FX565">
        <v>0</v>
      </c>
      <c r="FY565">
        <v>0</v>
      </c>
      <c r="FZ565">
        <v>0</v>
      </c>
      <c r="GA565">
        <v>0</v>
      </c>
      <c r="GB565">
        <v>0</v>
      </c>
      <c r="GC565">
        <v>0</v>
      </c>
      <c r="GD565">
        <v>0</v>
      </c>
      <c r="GE565">
        <v>0</v>
      </c>
      <c r="GF565">
        <v>0</v>
      </c>
      <c r="GG565">
        <v>0</v>
      </c>
      <c r="GH565">
        <v>0</v>
      </c>
      <c r="GI565">
        <v>0</v>
      </c>
      <c r="GJ565">
        <v>0</v>
      </c>
      <c r="GK565">
        <v>0</v>
      </c>
      <c r="GL565">
        <v>0</v>
      </c>
      <c r="GM565">
        <v>0</v>
      </c>
      <c r="GN565">
        <v>0</v>
      </c>
      <c r="GO565">
        <v>0</v>
      </c>
      <c r="GP565">
        <v>0</v>
      </c>
      <c r="GQ565">
        <v>0</v>
      </c>
      <c r="GR565">
        <v>0</v>
      </c>
      <c r="GS565">
        <v>0</v>
      </c>
      <c r="GT565">
        <v>0</v>
      </c>
      <c r="GU565">
        <v>0</v>
      </c>
      <c r="GV565">
        <v>0</v>
      </c>
      <c r="GW565">
        <v>0</v>
      </c>
      <c r="GX565">
        <v>0</v>
      </c>
      <c r="GY565">
        <v>0</v>
      </c>
      <c r="GZ565">
        <v>0</v>
      </c>
      <c r="HA565">
        <v>0</v>
      </c>
      <c r="HB565">
        <v>0</v>
      </c>
      <c r="HC565">
        <v>0</v>
      </c>
      <c r="HD565">
        <v>0</v>
      </c>
      <c r="HE565">
        <v>0</v>
      </c>
      <c r="HF565">
        <v>0</v>
      </c>
      <c r="HG565">
        <v>0</v>
      </c>
      <c r="HH565">
        <v>0</v>
      </c>
      <c r="HI565">
        <v>0</v>
      </c>
      <c r="HJ565">
        <v>0</v>
      </c>
      <c r="HK565">
        <v>0</v>
      </c>
      <c r="HL565">
        <v>0</v>
      </c>
      <c r="HM565">
        <v>0</v>
      </c>
      <c r="HN565">
        <v>0</v>
      </c>
      <c r="HO565">
        <v>0</v>
      </c>
      <c r="HP565">
        <v>0</v>
      </c>
      <c r="HQ565">
        <v>0</v>
      </c>
      <c r="HR565">
        <v>0</v>
      </c>
      <c r="HS565">
        <v>0</v>
      </c>
      <c r="HT565">
        <v>0</v>
      </c>
      <c r="HU565">
        <v>0</v>
      </c>
      <c r="HV565">
        <v>0</v>
      </c>
      <c r="HW565">
        <v>0</v>
      </c>
      <c r="HX565">
        <v>0</v>
      </c>
      <c r="HY565">
        <v>0</v>
      </c>
      <c r="HZ565">
        <v>0</v>
      </c>
      <c r="IA565">
        <v>0</v>
      </c>
      <c r="IB565">
        <v>0</v>
      </c>
      <c r="IC565">
        <v>0</v>
      </c>
      <c r="ID565">
        <v>0</v>
      </c>
      <c r="IE565">
        <v>0</v>
      </c>
      <c r="IF565">
        <v>0</v>
      </c>
      <c r="IG565">
        <v>0</v>
      </c>
      <c r="IH565">
        <v>0</v>
      </c>
      <c r="II565">
        <v>0</v>
      </c>
      <c r="IJ565">
        <v>0</v>
      </c>
      <c r="IK565">
        <v>0</v>
      </c>
    </row>
    <row r="566" spans="13:245" hidden="1">
      <c r="M566" s="340"/>
      <c r="N566" t="s">
        <v>1024</v>
      </c>
      <c r="O566">
        <v>1</v>
      </c>
      <c r="P566">
        <v>17</v>
      </c>
      <c r="Q566" s="183" t="str">
        <f t="shared" si="25"/>
        <v>SDH150117</v>
      </c>
      <c r="R566">
        <v>148</v>
      </c>
      <c r="S566">
        <v>437</v>
      </c>
      <c r="T566">
        <v>732</v>
      </c>
      <c r="U566">
        <v>1034</v>
      </c>
      <c r="V566">
        <v>1344</v>
      </c>
      <c r="W566">
        <v>1661</v>
      </c>
      <c r="X566">
        <v>1986</v>
      </c>
      <c r="Y566">
        <v>2318</v>
      </c>
      <c r="Z566">
        <v>2659</v>
      </c>
      <c r="AA566">
        <v>4010</v>
      </c>
      <c r="AB566">
        <v>4487</v>
      </c>
      <c r="AC566">
        <v>4975</v>
      </c>
      <c r="AD566">
        <v>5476</v>
      </c>
      <c r="AE566">
        <v>5991</v>
      </c>
      <c r="AF566">
        <v>6520</v>
      </c>
      <c r="AG566">
        <v>6680</v>
      </c>
      <c r="AH566">
        <v>6845</v>
      </c>
      <c r="AI566">
        <v>7017</v>
      </c>
      <c r="AJ566">
        <v>7198</v>
      </c>
      <c r="AK566">
        <v>7386</v>
      </c>
      <c r="AL566">
        <v>7583</v>
      </c>
      <c r="AM566">
        <v>7791</v>
      </c>
      <c r="AN566">
        <v>8011</v>
      </c>
      <c r="AO566">
        <v>8244</v>
      </c>
      <c r="AP566">
        <v>8491</v>
      </c>
      <c r="AQ566">
        <v>8752</v>
      </c>
      <c r="AR566">
        <v>9031</v>
      </c>
      <c r="AS566">
        <v>9329</v>
      </c>
      <c r="AT566">
        <v>9652</v>
      </c>
      <c r="AU566">
        <v>0</v>
      </c>
      <c r="AV566">
        <v>0</v>
      </c>
      <c r="AW566">
        <v>0</v>
      </c>
      <c r="AX566">
        <v>0</v>
      </c>
      <c r="AY566">
        <v>0</v>
      </c>
      <c r="AZ566">
        <v>0</v>
      </c>
      <c r="BA566">
        <v>0</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c r="BV566">
        <v>0</v>
      </c>
      <c r="BW566">
        <v>0</v>
      </c>
      <c r="BX566">
        <v>0</v>
      </c>
      <c r="BY566">
        <v>0</v>
      </c>
      <c r="BZ566">
        <v>0</v>
      </c>
      <c r="CA566">
        <v>0</v>
      </c>
      <c r="CB566">
        <v>0</v>
      </c>
      <c r="CC566">
        <v>0</v>
      </c>
      <c r="CD566">
        <v>0</v>
      </c>
      <c r="CE566">
        <v>0</v>
      </c>
      <c r="CF566">
        <v>0</v>
      </c>
      <c r="CG566">
        <v>0</v>
      </c>
      <c r="CH566">
        <v>0</v>
      </c>
      <c r="CI566">
        <v>0</v>
      </c>
      <c r="CJ566">
        <v>0</v>
      </c>
      <c r="CK566">
        <v>0</v>
      </c>
      <c r="CL566">
        <v>0</v>
      </c>
      <c r="CM566">
        <v>0</v>
      </c>
      <c r="CN566">
        <v>0</v>
      </c>
      <c r="CO566">
        <v>0</v>
      </c>
      <c r="CP566">
        <v>0</v>
      </c>
      <c r="CQ566">
        <v>0</v>
      </c>
      <c r="CR566">
        <v>0</v>
      </c>
      <c r="CS566">
        <v>0</v>
      </c>
      <c r="CT566">
        <v>0</v>
      </c>
      <c r="CU566">
        <v>0</v>
      </c>
      <c r="CV566">
        <v>0</v>
      </c>
      <c r="CW566">
        <v>0</v>
      </c>
      <c r="CX566">
        <v>0</v>
      </c>
      <c r="CY566">
        <v>0</v>
      </c>
      <c r="CZ566">
        <v>0</v>
      </c>
      <c r="DA566">
        <v>0</v>
      </c>
      <c r="DB566">
        <v>0</v>
      </c>
      <c r="DC566">
        <v>0</v>
      </c>
      <c r="DD566">
        <v>0</v>
      </c>
      <c r="DE566">
        <v>0</v>
      </c>
      <c r="DF566">
        <v>0</v>
      </c>
      <c r="DG566">
        <v>0</v>
      </c>
      <c r="DH566">
        <v>0</v>
      </c>
      <c r="DI566">
        <v>0</v>
      </c>
      <c r="DJ566">
        <v>0</v>
      </c>
      <c r="DK566">
        <v>0</v>
      </c>
      <c r="DL566">
        <v>0</v>
      </c>
      <c r="DM566">
        <v>0</v>
      </c>
      <c r="DN566">
        <v>0</v>
      </c>
      <c r="DO566">
        <v>0</v>
      </c>
      <c r="DP566">
        <v>0</v>
      </c>
      <c r="DQ566">
        <v>0</v>
      </c>
      <c r="DR566">
        <v>0</v>
      </c>
      <c r="DS566">
        <v>0</v>
      </c>
      <c r="DT566">
        <v>0</v>
      </c>
      <c r="DU566">
        <v>0</v>
      </c>
      <c r="DV566">
        <v>0</v>
      </c>
      <c r="DW566">
        <v>0</v>
      </c>
      <c r="DX566">
        <v>0</v>
      </c>
      <c r="DZ566" s="340"/>
      <c r="EA566" t="s">
        <v>1024</v>
      </c>
      <c r="EB566">
        <v>1</v>
      </c>
      <c r="EC566">
        <v>17</v>
      </c>
      <c r="ED566" s="183" t="str">
        <f t="shared" si="26"/>
        <v>SDH150117</v>
      </c>
      <c r="EE566">
        <v>267</v>
      </c>
      <c r="EF566">
        <v>849</v>
      </c>
      <c r="EG566">
        <v>1507</v>
      </c>
      <c r="EH566">
        <v>2150</v>
      </c>
      <c r="EI566">
        <v>2783</v>
      </c>
      <c r="EJ566">
        <v>3404</v>
      </c>
      <c r="EK566">
        <v>4015</v>
      </c>
      <c r="EL566">
        <v>4617</v>
      </c>
      <c r="EM566">
        <v>5210</v>
      </c>
      <c r="EN566">
        <v>5942</v>
      </c>
      <c r="EO566">
        <v>6513</v>
      </c>
      <c r="EP566">
        <v>7075</v>
      </c>
      <c r="EQ566">
        <v>7629</v>
      </c>
      <c r="ER566">
        <v>8178</v>
      </c>
      <c r="ES566">
        <v>0</v>
      </c>
      <c r="ET566">
        <v>0</v>
      </c>
      <c r="EU566">
        <v>0</v>
      </c>
      <c r="EV566">
        <v>0</v>
      </c>
      <c r="EW566">
        <v>0</v>
      </c>
      <c r="EX566">
        <v>0</v>
      </c>
      <c r="EY566">
        <v>0</v>
      </c>
      <c r="EZ566">
        <v>0</v>
      </c>
      <c r="FA566">
        <v>0</v>
      </c>
      <c r="FB566">
        <v>0</v>
      </c>
      <c r="FC566">
        <v>0</v>
      </c>
      <c r="FD566">
        <v>0</v>
      </c>
      <c r="FE566">
        <v>0</v>
      </c>
      <c r="FF566">
        <v>0</v>
      </c>
      <c r="FG566">
        <v>0</v>
      </c>
      <c r="FH566">
        <v>0</v>
      </c>
      <c r="FI566">
        <v>0</v>
      </c>
      <c r="FJ566">
        <v>0</v>
      </c>
      <c r="FK566">
        <v>0</v>
      </c>
      <c r="FL566">
        <v>0</v>
      </c>
      <c r="FM566">
        <v>0</v>
      </c>
      <c r="FN566">
        <v>0</v>
      </c>
      <c r="FO566">
        <v>0</v>
      </c>
      <c r="FP566">
        <v>0</v>
      </c>
      <c r="FQ566">
        <v>0</v>
      </c>
      <c r="FR566">
        <v>0</v>
      </c>
      <c r="FS566">
        <v>0</v>
      </c>
      <c r="FT566">
        <v>0</v>
      </c>
      <c r="FU566">
        <v>0</v>
      </c>
      <c r="FV566">
        <v>0</v>
      </c>
      <c r="FW566">
        <v>0</v>
      </c>
      <c r="FX566">
        <v>0</v>
      </c>
      <c r="FY566">
        <v>0</v>
      </c>
      <c r="FZ566">
        <v>0</v>
      </c>
      <c r="GA566">
        <v>0</v>
      </c>
      <c r="GB566">
        <v>0</v>
      </c>
      <c r="GC566">
        <v>0</v>
      </c>
      <c r="GD566">
        <v>0</v>
      </c>
      <c r="GE566">
        <v>0</v>
      </c>
      <c r="GF566">
        <v>0</v>
      </c>
      <c r="GG566">
        <v>0</v>
      </c>
      <c r="GH566">
        <v>0</v>
      </c>
      <c r="GI566">
        <v>0</v>
      </c>
      <c r="GJ566">
        <v>0</v>
      </c>
      <c r="GK566">
        <v>0</v>
      </c>
      <c r="GL566">
        <v>0</v>
      </c>
      <c r="GM566">
        <v>0</v>
      </c>
      <c r="GN566">
        <v>0</v>
      </c>
      <c r="GO566">
        <v>0</v>
      </c>
      <c r="GP566">
        <v>0</v>
      </c>
      <c r="GQ566">
        <v>0</v>
      </c>
      <c r="GR566">
        <v>0</v>
      </c>
      <c r="GS566">
        <v>0</v>
      </c>
      <c r="GT566">
        <v>0</v>
      </c>
      <c r="GU566">
        <v>0</v>
      </c>
      <c r="GV566">
        <v>0</v>
      </c>
      <c r="GW566">
        <v>0</v>
      </c>
      <c r="GX566">
        <v>0</v>
      </c>
      <c r="GY566">
        <v>0</v>
      </c>
      <c r="GZ566">
        <v>0</v>
      </c>
      <c r="HA566">
        <v>0</v>
      </c>
      <c r="HB566">
        <v>0</v>
      </c>
      <c r="HC566">
        <v>0</v>
      </c>
      <c r="HD566">
        <v>0</v>
      </c>
      <c r="HE566">
        <v>0</v>
      </c>
      <c r="HF566">
        <v>0</v>
      </c>
      <c r="HG566">
        <v>0</v>
      </c>
      <c r="HH566">
        <v>0</v>
      </c>
      <c r="HI566">
        <v>0</v>
      </c>
      <c r="HJ566">
        <v>0</v>
      </c>
      <c r="HK566">
        <v>0</v>
      </c>
      <c r="HL566">
        <v>0</v>
      </c>
      <c r="HM566">
        <v>0</v>
      </c>
      <c r="HN566">
        <v>0</v>
      </c>
      <c r="HO566">
        <v>0</v>
      </c>
      <c r="HP566">
        <v>0</v>
      </c>
      <c r="HQ566">
        <v>0</v>
      </c>
      <c r="HR566">
        <v>0</v>
      </c>
      <c r="HS566">
        <v>0</v>
      </c>
      <c r="HT566">
        <v>0</v>
      </c>
      <c r="HU566">
        <v>0</v>
      </c>
      <c r="HV566">
        <v>0</v>
      </c>
      <c r="HW566">
        <v>0</v>
      </c>
      <c r="HX566">
        <v>0</v>
      </c>
      <c r="HY566">
        <v>0</v>
      </c>
      <c r="HZ566">
        <v>0</v>
      </c>
      <c r="IA566">
        <v>0</v>
      </c>
      <c r="IB566">
        <v>0</v>
      </c>
      <c r="IC566">
        <v>0</v>
      </c>
      <c r="ID566">
        <v>0</v>
      </c>
      <c r="IE566">
        <v>0</v>
      </c>
      <c r="IF566">
        <v>0</v>
      </c>
      <c r="IG566">
        <v>0</v>
      </c>
      <c r="IH566">
        <v>0</v>
      </c>
      <c r="II566">
        <v>0</v>
      </c>
      <c r="IJ566">
        <v>0</v>
      </c>
      <c r="IK566">
        <v>0</v>
      </c>
    </row>
    <row r="567" spans="13:245" hidden="1">
      <c r="M567" s="340"/>
      <c r="N567" t="s">
        <v>1024</v>
      </c>
      <c r="O567">
        <v>1</v>
      </c>
      <c r="P567">
        <v>18</v>
      </c>
      <c r="Q567" s="183" t="str">
        <f t="shared" si="25"/>
        <v>SDH150118</v>
      </c>
      <c r="R567">
        <v>142</v>
      </c>
      <c r="S567">
        <v>428</v>
      </c>
      <c r="T567">
        <v>720</v>
      </c>
      <c r="U567">
        <v>1019</v>
      </c>
      <c r="V567">
        <v>1325</v>
      </c>
      <c r="W567">
        <v>1639</v>
      </c>
      <c r="X567">
        <v>1960</v>
      </c>
      <c r="Y567">
        <v>2289</v>
      </c>
      <c r="Z567">
        <v>2625</v>
      </c>
      <c r="AA567">
        <v>3961</v>
      </c>
      <c r="AB567">
        <v>4432</v>
      </c>
      <c r="AC567">
        <v>4916</v>
      </c>
      <c r="AD567">
        <v>5413</v>
      </c>
      <c r="AE567">
        <v>5923</v>
      </c>
      <c r="AF567">
        <v>6447</v>
      </c>
      <c r="AG567">
        <v>6606</v>
      </c>
      <c r="AH567">
        <v>6772</v>
      </c>
      <c r="AI567">
        <v>6946</v>
      </c>
      <c r="AJ567">
        <v>7127</v>
      </c>
      <c r="AK567">
        <v>7316</v>
      </c>
      <c r="AL567">
        <v>7515</v>
      </c>
      <c r="AM567">
        <v>7727</v>
      </c>
      <c r="AN567">
        <v>7950</v>
      </c>
      <c r="AO567">
        <v>8187</v>
      </c>
      <c r="AP567">
        <v>8439</v>
      </c>
      <c r="AQ567">
        <v>8707</v>
      </c>
      <c r="AR567">
        <v>8994</v>
      </c>
      <c r="AS567">
        <v>9306</v>
      </c>
      <c r="AT567">
        <v>9640</v>
      </c>
      <c r="AU567">
        <v>0</v>
      </c>
      <c r="AV567">
        <v>0</v>
      </c>
      <c r="AW567">
        <v>0</v>
      </c>
      <c r="AX567">
        <v>0</v>
      </c>
      <c r="AY567">
        <v>0</v>
      </c>
      <c r="AZ567">
        <v>0</v>
      </c>
      <c r="BA567">
        <v>0</v>
      </c>
      <c r="BB567">
        <v>0</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c r="BV567">
        <v>0</v>
      </c>
      <c r="BW567">
        <v>0</v>
      </c>
      <c r="BX567">
        <v>0</v>
      </c>
      <c r="BY567">
        <v>0</v>
      </c>
      <c r="BZ567">
        <v>0</v>
      </c>
      <c r="CA567">
        <v>0</v>
      </c>
      <c r="CB567">
        <v>0</v>
      </c>
      <c r="CC567">
        <v>0</v>
      </c>
      <c r="CD567">
        <v>0</v>
      </c>
      <c r="CE567">
        <v>0</v>
      </c>
      <c r="CF567">
        <v>0</v>
      </c>
      <c r="CG567">
        <v>0</v>
      </c>
      <c r="CH567">
        <v>0</v>
      </c>
      <c r="CI567">
        <v>0</v>
      </c>
      <c r="CJ567">
        <v>0</v>
      </c>
      <c r="CK567">
        <v>0</v>
      </c>
      <c r="CL567">
        <v>0</v>
      </c>
      <c r="CM567">
        <v>0</v>
      </c>
      <c r="CN567">
        <v>0</v>
      </c>
      <c r="CO567">
        <v>0</v>
      </c>
      <c r="CP567">
        <v>0</v>
      </c>
      <c r="CQ567">
        <v>0</v>
      </c>
      <c r="CR567">
        <v>0</v>
      </c>
      <c r="CS567">
        <v>0</v>
      </c>
      <c r="CT567">
        <v>0</v>
      </c>
      <c r="CU567">
        <v>0</v>
      </c>
      <c r="CV567">
        <v>0</v>
      </c>
      <c r="CW567">
        <v>0</v>
      </c>
      <c r="CX567">
        <v>0</v>
      </c>
      <c r="CY567">
        <v>0</v>
      </c>
      <c r="CZ567">
        <v>0</v>
      </c>
      <c r="DA567">
        <v>0</v>
      </c>
      <c r="DB567">
        <v>0</v>
      </c>
      <c r="DC567">
        <v>0</v>
      </c>
      <c r="DD567">
        <v>0</v>
      </c>
      <c r="DE567">
        <v>0</v>
      </c>
      <c r="DF567">
        <v>0</v>
      </c>
      <c r="DG567">
        <v>0</v>
      </c>
      <c r="DH567">
        <v>0</v>
      </c>
      <c r="DI567">
        <v>0</v>
      </c>
      <c r="DJ567">
        <v>0</v>
      </c>
      <c r="DK567">
        <v>0</v>
      </c>
      <c r="DL567">
        <v>0</v>
      </c>
      <c r="DM567">
        <v>0</v>
      </c>
      <c r="DN567">
        <v>0</v>
      </c>
      <c r="DO567">
        <v>0</v>
      </c>
      <c r="DP567">
        <v>0</v>
      </c>
      <c r="DQ567">
        <v>0</v>
      </c>
      <c r="DR567">
        <v>0</v>
      </c>
      <c r="DS567">
        <v>0</v>
      </c>
      <c r="DT567">
        <v>0</v>
      </c>
      <c r="DU567">
        <v>0</v>
      </c>
      <c r="DV567">
        <v>0</v>
      </c>
      <c r="DW567">
        <v>0</v>
      </c>
      <c r="DX567">
        <v>0</v>
      </c>
      <c r="DZ567" s="340"/>
      <c r="EA567" t="s">
        <v>1024</v>
      </c>
      <c r="EB567">
        <v>1</v>
      </c>
      <c r="EC567">
        <v>18</v>
      </c>
      <c r="ED567" s="183" t="str">
        <f t="shared" si="26"/>
        <v>SDH150118</v>
      </c>
      <c r="EE567">
        <v>256</v>
      </c>
      <c r="EF567">
        <v>828</v>
      </c>
      <c r="EG567">
        <v>1480</v>
      </c>
      <c r="EH567">
        <v>2116</v>
      </c>
      <c r="EI567">
        <v>2741</v>
      </c>
      <c r="EJ567">
        <v>3353</v>
      </c>
      <c r="EK567">
        <v>3956</v>
      </c>
      <c r="EL567">
        <v>4553</v>
      </c>
      <c r="EM567">
        <v>5137</v>
      </c>
      <c r="EN567">
        <v>5862</v>
      </c>
      <c r="EO567">
        <v>6425</v>
      </c>
      <c r="EP567">
        <v>6981</v>
      </c>
      <c r="EQ567">
        <v>7531</v>
      </c>
      <c r="ER567">
        <v>8072</v>
      </c>
      <c r="ES567">
        <v>0</v>
      </c>
      <c r="ET567">
        <v>0</v>
      </c>
      <c r="EU567">
        <v>0</v>
      </c>
      <c r="EV567">
        <v>0</v>
      </c>
      <c r="EW567">
        <v>0</v>
      </c>
      <c r="EX567">
        <v>0</v>
      </c>
      <c r="EY567">
        <v>0</v>
      </c>
      <c r="EZ567">
        <v>0</v>
      </c>
      <c r="FA567">
        <v>0</v>
      </c>
      <c r="FB567">
        <v>0</v>
      </c>
      <c r="FC567">
        <v>0</v>
      </c>
      <c r="FD567">
        <v>0</v>
      </c>
      <c r="FE567">
        <v>0</v>
      </c>
      <c r="FF567">
        <v>0</v>
      </c>
      <c r="FG567">
        <v>0</v>
      </c>
      <c r="FH567">
        <v>0</v>
      </c>
      <c r="FI567">
        <v>0</v>
      </c>
      <c r="FJ567">
        <v>0</v>
      </c>
      <c r="FK567">
        <v>0</v>
      </c>
      <c r="FL567">
        <v>0</v>
      </c>
      <c r="FM567">
        <v>0</v>
      </c>
      <c r="FN567">
        <v>0</v>
      </c>
      <c r="FO567">
        <v>0</v>
      </c>
      <c r="FP567">
        <v>0</v>
      </c>
      <c r="FQ567">
        <v>0</v>
      </c>
      <c r="FR567">
        <v>0</v>
      </c>
      <c r="FS567">
        <v>0</v>
      </c>
      <c r="FT567">
        <v>0</v>
      </c>
      <c r="FU567">
        <v>0</v>
      </c>
      <c r="FV567">
        <v>0</v>
      </c>
      <c r="FW567">
        <v>0</v>
      </c>
      <c r="FX567">
        <v>0</v>
      </c>
      <c r="FY567">
        <v>0</v>
      </c>
      <c r="FZ567">
        <v>0</v>
      </c>
      <c r="GA567">
        <v>0</v>
      </c>
      <c r="GB567">
        <v>0</v>
      </c>
      <c r="GC567">
        <v>0</v>
      </c>
      <c r="GD567">
        <v>0</v>
      </c>
      <c r="GE567">
        <v>0</v>
      </c>
      <c r="GF567">
        <v>0</v>
      </c>
      <c r="GG567">
        <v>0</v>
      </c>
      <c r="GH567">
        <v>0</v>
      </c>
      <c r="GI567">
        <v>0</v>
      </c>
      <c r="GJ567">
        <v>0</v>
      </c>
      <c r="GK567">
        <v>0</v>
      </c>
      <c r="GL567">
        <v>0</v>
      </c>
      <c r="GM567">
        <v>0</v>
      </c>
      <c r="GN567">
        <v>0</v>
      </c>
      <c r="GO567">
        <v>0</v>
      </c>
      <c r="GP567">
        <v>0</v>
      </c>
      <c r="GQ567">
        <v>0</v>
      </c>
      <c r="GR567">
        <v>0</v>
      </c>
      <c r="GS567">
        <v>0</v>
      </c>
      <c r="GT567">
        <v>0</v>
      </c>
      <c r="GU567">
        <v>0</v>
      </c>
      <c r="GV567">
        <v>0</v>
      </c>
      <c r="GW567">
        <v>0</v>
      </c>
      <c r="GX567">
        <v>0</v>
      </c>
      <c r="GY567">
        <v>0</v>
      </c>
      <c r="GZ567">
        <v>0</v>
      </c>
      <c r="HA567">
        <v>0</v>
      </c>
      <c r="HB567">
        <v>0</v>
      </c>
      <c r="HC567">
        <v>0</v>
      </c>
      <c r="HD567">
        <v>0</v>
      </c>
      <c r="HE567">
        <v>0</v>
      </c>
      <c r="HF567">
        <v>0</v>
      </c>
      <c r="HG567">
        <v>0</v>
      </c>
      <c r="HH567">
        <v>0</v>
      </c>
      <c r="HI567">
        <v>0</v>
      </c>
      <c r="HJ567">
        <v>0</v>
      </c>
      <c r="HK567">
        <v>0</v>
      </c>
      <c r="HL567">
        <v>0</v>
      </c>
      <c r="HM567">
        <v>0</v>
      </c>
      <c r="HN567">
        <v>0</v>
      </c>
      <c r="HO567">
        <v>0</v>
      </c>
      <c r="HP567">
        <v>0</v>
      </c>
      <c r="HQ567">
        <v>0</v>
      </c>
      <c r="HR567">
        <v>0</v>
      </c>
      <c r="HS567">
        <v>0</v>
      </c>
      <c r="HT567">
        <v>0</v>
      </c>
      <c r="HU567">
        <v>0</v>
      </c>
      <c r="HV567">
        <v>0</v>
      </c>
      <c r="HW567">
        <v>0</v>
      </c>
      <c r="HX567">
        <v>0</v>
      </c>
      <c r="HY567">
        <v>0</v>
      </c>
      <c r="HZ567">
        <v>0</v>
      </c>
      <c r="IA567">
        <v>0</v>
      </c>
      <c r="IB567">
        <v>0</v>
      </c>
      <c r="IC567">
        <v>0</v>
      </c>
      <c r="ID567">
        <v>0</v>
      </c>
      <c r="IE567">
        <v>0</v>
      </c>
      <c r="IF567">
        <v>0</v>
      </c>
      <c r="IG567">
        <v>0</v>
      </c>
      <c r="IH567">
        <v>0</v>
      </c>
      <c r="II567">
        <v>0</v>
      </c>
      <c r="IJ567">
        <v>0</v>
      </c>
      <c r="IK567">
        <v>0</v>
      </c>
    </row>
    <row r="568" spans="13:245" hidden="1">
      <c r="M568" s="340"/>
      <c r="N568" t="s">
        <v>1024</v>
      </c>
      <c r="O568">
        <v>1</v>
      </c>
      <c r="P568">
        <v>19</v>
      </c>
      <c r="Q568" s="183" t="str">
        <f t="shared" si="25"/>
        <v>SDH150119</v>
      </c>
      <c r="R568">
        <v>136</v>
      </c>
      <c r="S568">
        <v>418</v>
      </c>
      <c r="T568">
        <v>707</v>
      </c>
      <c r="U568">
        <v>1002</v>
      </c>
      <c r="V568">
        <v>1305</v>
      </c>
      <c r="W568">
        <v>1614</v>
      </c>
      <c r="X568">
        <v>1931</v>
      </c>
      <c r="Y568">
        <v>2256</v>
      </c>
      <c r="Z568">
        <v>2589</v>
      </c>
      <c r="AA568">
        <v>3907</v>
      </c>
      <c r="AB568">
        <v>4373</v>
      </c>
      <c r="AC568">
        <v>4852</v>
      </c>
      <c r="AD568">
        <v>5344</v>
      </c>
      <c r="AE568">
        <v>5849</v>
      </c>
      <c r="AF568">
        <v>6368</v>
      </c>
      <c r="AG568">
        <v>6527</v>
      </c>
      <c r="AH568">
        <v>6694</v>
      </c>
      <c r="AI568">
        <v>6868</v>
      </c>
      <c r="AJ568">
        <v>7049</v>
      </c>
      <c r="AK568">
        <v>7241</v>
      </c>
      <c r="AL568">
        <v>7443</v>
      </c>
      <c r="AM568">
        <v>7657</v>
      </c>
      <c r="AN568">
        <v>7884</v>
      </c>
      <c r="AO568">
        <v>8125</v>
      </c>
      <c r="AP568">
        <v>8383</v>
      </c>
      <c r="AQ568">
        <v>8660</v>
      </c>
      <c r="AR568">
        <v>8959</v>
      </c>
      <c r="AS568">
        <v>9281</v>
      </c>
      <c r="AT568">
        <v>9626</v>
      </c>
      <c r="AU568">
        <v>0</v>
      </c>
      <c r="AV568">
        <v>0</v>
      </c>
      <c r="AW568">
        <v>0</v>
      </c>
      <c r="AX568">
        <v>0</v>
      </c>
      <c r="AY568">
        <v>0</v>
      </c>
      <c r="AZ568">
        <v>0</v>
      </c>
      <c r="BA568">
        <v>0</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0</v>
      </c>
      <c r="BV568">
        <v>0</v>
      </c>
      <c r="BW568">
        <v>0</v>
      </c>
      <c r="BX568">
        <v>0</v>
      </c>
      <c r="BY568">
        <v>0</v>
      </c>
      <c r="BZ568">
        <v>0</v>
      </c>
      <c r="CA568">
        <v>0</v>
      </c>
      <c r="CB568">
        <v>0</v>
      </c>
      <c r="CC568">
        <v>0</v>
      </c>
      <c r="CD568">
        <v>0</v>
      </c>
      <c r="CE568">
        <v>0</v>
      </c>
      <c r="CF568">
        <v>0</v>
      </c>
      <c r="CG568">
        <v>0</v>
      </c>
      <c r="CH568">
        <v>0</v>
      </c>
      <c r="CI568">
        <v>0</v>
      </c>
      <c r="CJ568">
        <v>0</v>
      </c>
      <c r="CK568">
        <v>0</v>
      </c>
      <c r="CL568">
        <v>0</v>
      </c>
      <c r="CM568">
        <v>0</v>
      </c>
      <c r="CN568">
        <v>0</v>
      </c>
      <c r="CO568">
        <v>0</v>
      </c>
      <c r="CP568">
        <v>0</v>
      </c>
      <c r="CQ568">
        <v>0</v>
      </c>
      <c r="CR568">
        <v>0</v>
      </c>
      <c r="CS568">
        <v>0</v>
      </c>
      <c r="CT568">
        <v>0</v>
      </c>
      <c r="CU568">
        <v>0</v>
      </c>
      <c r="CV568">
        <v>0</v>
      </c>
      <c r="CW568">
        <v>0</v>
      </c>
      <c r="CX568">
        <v>0</v>
      </c>
      <c r="CY568">
        <v>0</v>
      </c>
      <c r="CZ568">
        <v>0</v>
      </c>
      <c r="DA568">
        <v>0</v>
      </c>
      <c r="DB568">
        <v>0</v>
      </c>
      <c r="DC568">
        <v>0</v>
      </c>
      <c r="DD568">
        <v>0</v>
      </c>
      <c r="DE568">
        <v>0</v>
      </c>
      <c r="DF568">
        <v>0</v>
      </c>
      <c r="DG568">
        <v>0</v>
      </c>
      <c r="DH568">
        <v>0</v>
      </c>
      <c r="DI568">
        <v>0</v>
      </c>
      <c r="DJ568">
        <v>0</v>
      </c>
      <c r="DK568">
        <v>0</v>
      </c>
      <c r="DL568">
        <v>0</v>
      </c>
      <c r="DM568">
        <v>0</v>
      </c>
      <c r="DN568">
        <v>0</v>
      </c>
      <c r="DO568">
        <v>0</v>
      </c>
      <c r="DP568">
        <v>0</v>
      </c>
      <c r="DQ568">
        <v>0</v>
      </c>
      <c r="DR568">
        <v>0</v>
      </c>
      <c r="DS568">
        <v>0</v>
      </c>
      <c r="DT568">
        <v>0</v>
      </c>
      <c r="DU568">
        <v>0</v>
      </c>
      <c r="DV568">
        <v>0</v>
      </c>
      <c r="DW568">
        <v>0</v>
      </c>
      <c r="DX568">
        <v>0</v>
      </c>
      <c r="DZ568" s="340"/>
      <c r="EA568" t="s">
        <v>1024</v>
      </c>
      <c r="EB568">
        <v>1</v>
      </c>
      <c r="EC568">
        <v>19</v>
      </c>
      <c r="ED568" s="183" t="str">
        <f t="shared" si="26"/>
        <v>SDH150119</v>
      </c>
      <c r="EE568">
        <v>246</v>
      </c>
      <c r="EF568">
        <v>805</v>
      </c>
      <c r="EG568">
        <v>1449</v>
      </c>
      <c r="EH568">
        <v>2077</v>
      </c>
      <c r="EI568">
        <v>2694</v>
      </c>
      <c r="EJ568">
        <v>3296</v>
      </c>
      <c r="EK568">
        <v>3892</v>
      </c>
      <c r="EL568">
        <v>4479</v>
      </c>
      <c r="EM568">
        <v>5057</v>
      </c>
      <c r="EN568">
        <v>5773</v>
      </c>
      <c r="EO568">
        <v>6329</v>
      </c>
      <c r="EP568">
        <v>6879</v>
      </c>
      <c r="EQ568">
        <v>7422</v>
      </c>
      <c r="ER568">
        <v>7959</v>
      </c>
      <c r="ES568">
        <v>0</v>
      </c>
      <c r="ET568">
        <v>0</v>
      </c>
      <c r="EU568">
        <v>0</v>
      </c>
      <c r="EV568">
        <v>0</v>
      </c>
      <c r="EW568">
        <v>0</v>
      </c>
      <c r="EX568">
        <v>0</v>
      </c>
      <c r="EY568">
        <v>0</v>
      </c>
      <c r="EZ568">
        <v>0</v>
      </c>
      <c r="FA568">
        <v>0</v>
      </c>
      <c r="FB568">
        <v>0</v>
      </c>
      <c r="FC568">
        <v>0</v>
      </c>
      <c r="FD568">
        <v>0</v>
      </c>
      <c r="FE568">
        <v>0</v>
      </c>
      <c r="FF568">
        <v>0</v>
      </c>
      <c r="FG568">
        <v>0</v>
      </c>
      <c r="FH568">
        <v>0</v>
      </c>
      <c r="FI568">
        <v>0</v>
      </c>
      <c r="FJ568">
        <v>0</v>
      </c>
      <c r="FK568">
        <v>0</v>
      </c>
      <c r="FL568">
        <v>0</v>
      </c>
      <c r="FM568">
        <v>0</v>
      </c>
      <c r="FN568">
        <v>0</v>
      </c>
      <c r="FO568">
        <v>0</v>
      </c>
      <c r="FP568">
        <v>0</v>
      </c>
      <c r="FQ568">
        <v>0</v>
      </c>
      <c r="FR568">
        <v>0</v>
      </c>
      <c r="FS568">
        <v>0</v>
      </c>
      <c r="FT568">
        <v>0</v>
      </c>
      <c r="FU568">
        <v>0</v>
      </c>
      <c r="FV568">
        <v>0</v>
      </c>
      <c r="FW568">
        <v>0</v>
      </c>
      <c r="FX568">
        <v>0</v>
      </c>
      <c r="FY568">
        <v>0</v>
      </c>
      <c r="FZ568">
        <v>0</v>
      </c>
      <c r="GA568">
        <v>0</v>
      </c>
      <c r="GB568">
        <v>0</v>
      </c>
      <c r="GC568">
        <v>0</v>
      </c>
      <c r="GD568">
        <v>0</v>
      </c>
      <c r="GE568">
        <v>0</v>
      </c>
      <c r="GF568">
        <v>0</v>
      </c>
      <c r="GG568">
        <v>0</v>
      </c>
      <c r="GH568">
        <v>0</v>
      </c>
      <c r="GI568">
        <v>0</v>
      </c>
      <c r="GJ568">
        <v>0</v>
      </c>
      <c r="GK568">
        <v>0</v>
      </c>
      <c r="GL568">
        <v>0</v>
      </c>
      <c r="GM568">
        <v>0</v>
      </c>
      <c r="GN568">
        <v>0</v>
      </c>
      <c r="GO568">
        <v>0</v>
      </c>
      <c r="GP568">
        <v>0</v>
      </c>
      <c r="GQ568">
        <v>0</v>
      </c>
      <c r="GR568">
        <v>0</v>
      </c>
      <c r="GS568">
        <v>0</v>
      </c>
      <c r="GT568">
        <v>0</v>
      </c>
      <c r="GU568">
        <v>0</v>
      </c>
      <c r="GV568">
        <v>0</v>
      </c>
      <c r="GW568">
        <v>0</v>
      </c>
      <c r="GX568">
        <v>0</v>
      </c>
      <c r="GY568">
        <v>0</v>
      </c>
      <c r="GZ568">
        <v>0</v>
      </c>
      <c r="HA568">
        <v>0</v>
      </c>
      <c r="HB568">
        <v>0</v>
      </c>
      <c r="HC568">
        <v>0</v>
      </c>
      <c r="HD568">
        <v>0</v>
      </c>
      <c r="HE568">
        <v>0</v>
      </c>
      <c r="HF568">
        <v>0</v>
      </c>
      <c r="HG568">
        <v>0</v>
      </c>
      <c r="HH568">
        <v>0</v>
      </c>
      <c r="HI568">
        <v>0</v>
      </c>
      <c r="HJ568">
        <v>0</v>
      </c>
      <c r="HK568">
        <v>0</v>
      </c>
      <c r="HL568">
        <v>0</v>
      </c>
      <c r="HM568">
        <v>0</v>
      </c>
      <c r="HN568">
        <v>0</v>
      </c>
      <c r="HO568">
        <v>0</v>
      </c>
      <c r="HP568">
        <v>0</v>
      </c>
      <c r="HQ568">
        <v>0</v>
      </c>
      <c r="HR568">
        <v>0</v>
      </c>
      <c r="HS568">
        <v>0</v>
      </c>
      <c r="HT568">
        <v>0</v>
      </c>
      <c r="HU568">
        <v>0</v>
      </c>
      <c r="HV568">
        <v>0</v>
      </c>
      <c r="HW568">
        <v>0</v>
      </c>
      <c r="HX568">
        <v>0</v>
      </c>
      <c r="HY568">
        <v>0</v>
      </c>
      <c r="HZ568">
        <v>0</v>
      </c>
      <c r="IA568">
        <v>0</v>
      </c>
      <c r="IB568">
        <v>0</v>
      </c>
      <c r="IC568">
        <v>0</v>
      </c>
      <c r="ID568">
        <v>0</v>
      </c>
      <c r="IE568">
        <v>0</v>
      </c>
      <c r="IF568">
        <v>0</v>
      </c>
      <c r="IG568">
        <v>0</v>
      </c>
      <c r="IH568">
        <v>0</v>
      </c>
      <c r="II568">
        <v>0</v>
      </c>
      <c r="IJ568">
        <v>0</v>
      </c>
      <c r="IK568">
        <v>0</v>
      </c>
    </row>
    <row r="569" spans="13:245" hidden="1">
      <c r="M569" s="340"/>
      <c r="N569" t="s">
        <v>1024</v>
      </c>
      <c r="O569">
        <v>1</v>
      </c>
      <c r="P569">
        <v>20</v>
      </c>
      <c r="Q569" s="183" t="str">
        <f t="shared" si="25"/>
        <v>SDH150120</v>
      </c>
      <c r="R569">
        <v>130</v>
      </c>
      <c r="S569">
        <v>407</v>
      </c>
      <c r="T569">
        <v>692</v>
      </c>
      <c r="U569">
        <v>984</v>
      </c>
      <c r="V569">
        <v>1283</v>
      </c>
      <c r="W569">
        <v>1588</v>
      </c>
      <c r="X569">
        <v>1901</v>
      </c>
      <c r="Y569">
        <v>2222</v>
      </c>
      <c r="Z569">
        <v>2550</v>
      </c>
      <c r="AA569">
        <v>3849</v>
      </c>
      <c r="AB569">
        <v>4310</v>
      </c>
      <c r="AC569">
        <v>4783</v>
      </c>
      <c r="AD569">
        <v>5269</v>
      </c>
      <c r="AE569">
        <v>5768</v>
      </c>
      <c r="AF569">
        <v>6282</v>
      </c>
      <c r="AG569">
        <v>6442</v>
      </c>
      <c r="AH569">
        <v>6609</v>
      </c>
      <c r="AI569">
        <v>6783</v>
      </c>
      <c r="AJ569">
        <v>6966</v>
      </c>
      <c r="AK569">
        <v>7160</v>
      </c>
      <c r="AL569">
        <v>7365</v>
      </c>
      <c r="AM569">
        <v>7582</v>
      </c>
      <c r="AN569">
        <v>7812</v>
      </c>
      <c r="AO569">
        <v>8059</v>
      </c>
      <c r="AP569">
        <v>8324</v>
      </c>
      <c r="AQ569">
        <v>8611</v>
      </c>
      <c r="AR569">
        <v>8920</v>
      </c>
      <c r="AS569">
        <v>9252</v>
      </c>
      <c r="AT569">
        <v>9611</v>
      </c>
      <c r="AU569">
        <v>0</v>
      </c>
      <c r="AV569">
        <v>0</v>
      </c>
      <c r="AW569">
        <v>0</v>
      </c>
      <c r="AX569">
        <v>0</v>
      </c>
      <c r="AY569">
        <v>0</v>
      </c>
      <c r="AZ569">
        <v>0</v>
      </c>
      <c r="BA569">
        <v>0</v>
      </c>
      <c r="BB569">
        <v>0</v>
      </c>
      <c r="BC569">
        <v>0</v>
      </c>
      <c r="BD569">
        <v>0</v>
      </c>
      <c r="BE569">
        <v>0</v>
      </c>
      <c r="BF569">
        <v>0</v>
      </c>
      <c r="BG569">
        <v>0</v>
      </c>
      <c r="BH569">
        <v>0</v>
      </c>
      <c r="BI569">
        <v>0</v>
      </c>
      <c r="BJ569">
        <v>0</v>
      </c>
      <c r="BK569">
        <v>0</v>
      </c>
      <c r="BL569">
        <v>0</v>
      </c>
      <c r="BM569">
        <v>0</v>
      </c>
      <c r="BN569">
        <v>0</v>
      </c>
      <c r="BO569">
        <v>0</v>
      </c>
      <c r="BP569">
        <v>0</v>
      </c>
      <c r="BQ569">
        <v>0</v>
      </c>
      <c r="BR569">
        <v>0</v>
      </c>
      <c r="BS569">
        <v>0</v>
      </c>
      <c r="BT569">
        <v>0</v>
      </c>
      <c r="BU569">
        <v>0</v>
      </c>
      <c r="BV569">
        <v>0</v>
      </c>
      <c r="BW569">
        <v>0</v>
      </c>
      <c r="BX569">
        <v>0</v>
      </c>
      <c r="BY569">
        <v>0</v>
      </c>
      <c r="BZ569">
        <v>0</v>
      </c>
      <c r="CA569">
        <v>0</v>
      </c>
      <c r="CB569">
        <v>0</v>
      </c>
      <c r="CC569">
        <v>0</v>
      </c>
      <c r="CD569">
        <v>0</v>
      </c>
      <c r="CE569">
        <v>0</v>
      </c>
      <c r="CF569">
        <v>0</v>
      </c>
      <c r="CG569">
        <v>0</v>
      </c>
      <c r="CH569">
        <v>0</v>
      </c>
      <c r="CI569">
        <v>0</v>
      </c>
      <c r="CJ569">
        <v>0</v>
      </c>
      <c r="CK569">
        <v>0</v>
      </c>
      <c r="CL569">
        <v>0</v>
      </c>
      <c r="CM569">
        <v>0</v>
      </c>
      <c r="CN569">
        <v>0</v>
      </c>
      <c r="CO569">
        <v>0</v>
      </c>
      <c r="CP569">
        <v>0</v>
      </c>
      <c r="CQ569">
        <v>0</v>
      </c>
      <c r="CR569">
        <v>0</v>
      </c>
      <c r="CS569">
        <v>0</v>
      </c>
      <c r="CT569">
        <v>0</v>
      </c>
      <c r="CU569">
        <v>0</v>
      </c>
      <c r="CV569">
        <v>0</v>
      </c>
      <c r="CW569">
        <v>0</v>
      </c>
      <c r="CX569">
        <v>0</v>
      </c>
      <c r="CY569">
        <v>0</v>
      </c>
      <c r="CZ569">
        <v>0</v>
      </c>
      <c r="DA569">
        <v>0</v>
      </c>
      <c r="DB569">
        <v>0</v>
      </c>
      <c r="DC569">
        <v>0</v>
      </c>
      <c r="DD569">
        <v>0</v>
      </c>
      <c r="DE569">
        <v>0</v>
      </c>
      <c r="DF569">
        <v>0</v>
      </c>
      <c r="DG569">
        <v>0</v>
      </c>
      <c r="DH569">
        <v>0</v>
      </c>
      <c r="DI569">
        <v>0</v>
      </c>
      <c r="DJ569">
        <v>0</v>
      </c>
      <c r="DK569">
        <v>0</v>
      </c>
      <c r="DL569">
        <v>0</v>
      </c>
      <c r="DM569">
        <v>0</v>
      </c>
      <c r="DN569">
        <v>0</v>
      </c>
      <c r="DO569">
        <v>0</v>
      </c>
      <c r="DP569">
        <v>0</v>
      </c>
      <c r="DQ569">
        <v>0</v>
      </c>
      <c r="DR569">
        <v>0</v>
      </c>
      <c r="DS569">
        <v>0</v>
      </c>
      <c r="DT569">
        <v>0</v>
      </c>
      <c r="DU569">
        <v>0</v>
      </c>
      <c r="DV569">
        <v>0</v>
      </c>
      <c r="DW569">
        <v>0</v>
      </c>
      <c r="DX569">
        <v>0</v>
      </c>
      <c r="DZ569" s="340"/>
      <c r="EA569" t="s">
        <v>1024</v>
      </c>
      <c r="EB569">
        <v>1</v>
      </c>
      <c r="EC569">
        <v>20</v>
      </c>
      <c r="ED569" s="183" t="str">
        <f t="shared" si="26"/>
        <v>SDH150120</v>
      </c>
      <c r="EE569">
        <v>235</v>
      </c>
      <c r="EF569">
        <v>781</v>
      </c>
      <c r="EG569">
        <v>1416</v>
      </c>
      <c r="EH569">
        <v>2035</v>
      </c>
      <c r="EI569">
        <v>2643</v>
      </c>
      <c r="EJ569">
        <v>3237</v>
      </c>
      <c r="EK569">
        <v>3822</v>
      </c>
      <c r="EL569">
        <v>4400</v>
      </c>
      <c r="EM569">
        <v>4970</v>
      </c>
      <c r="EN569">
        <v>5677</v>
      </c>
      <c r="EO569">
        <v>6227</v>
      </c>
      <c r="EP569">
        <v>6769</v>
      </c>
      <c r="EQ569">
        <v>7305</v>
      </c>
      <c r="ER569">
        <v>7834</v>
      </c>
      <c r="ES569">
        <v>0</v>
      </c>
      <c r="ET569">
        <v>0</v>
      </c>
      <c r="EU569">
        <v>0</v>
      </c>
      <c r="EV569">
        <v>0</v>
      </c>
      <c r="EW569">
        <v>0</v>
      </c>
      <c r="EX569">
        <v>0</v>
      </c>
      <c r="EY569">
        <v>0</v>
      </c>
      <c r="EZ569">
        <v>0</v>
      </c>
      <c r="FA569">
        <v>0</v>
      </c>
      <c r="FB569">
        <v>0</v>
      </c>
      <c r="FC569">
        <v>0</v>
      </c>
      <c r="FD569">
        <v>0</v>
      </c>
      <c r="FE569">
        <v>0</v>
      </c>
      <c r="FF569">
        <v>0</v>
      </c>
      <c r="FG569">
        <v>0</v>
      </c>
      <c r="FH569">
        <v>0</v>
      </c>
      <c r="FI569">
        <v>0</v>
      </c>
      <c r="FJ569">
        <v>0</v>
      </c>
      <c r="FK569">
        <v>0</v>
      </c>
      <c r="FL569">
        <v>0</v>
      </c>
      <c r="FM569">
        <v>0</v>
      </c>
      <c r="FN569">
        <v>0</v>
      </c>
      <c r="FO569">
        <v>0</v>
      </c>
      <c r="FP569">
        <v>0</v>
      </c>
      <c r="FQ569">
        <v>0</v>
      </c>
      <c r="FR569">
        <v>0</v>
      </c>
      <c r="FS569">
        <v>0</v>
      </c>
      <c r="FT569">
        <v>0</v>
      </c>
      <c r="FU569">
        <v>0</v>
      </c>
      <c r="FV569">
        <v>0</v>
      </c>
      <c r="FW569">
        <v>0</v>
      </c>
      <c r="FX569">
        <v>0</v>
      </c>
      <c r="FY569">
        <v>0</v>
      </c>
      <c r="FZ569">
        <v>0</v>
      </c>
      <c r="GA569">
        <v>0</v>
      </c>
      <c r="GB569">
        <v>0</v>
      </c>
      <c r="GC569">
        <v>0</v>
      </c>
      <c r="GD569">
        <v>0</v>
      </c>
      <c r="GE569">
        <v>0</v>
      </c>
      <c r="GF569">
        <v>0</v>
      </c>
      <c r="GG569">
        <v>0</v>
      </c>
      <c r="GH569">
        <v>0</v>
      </c>
      <c r="GI569">
        <v>0</v>
      </c>
      <c r="GJ569">
        <v>0</v>
      </c>
      <c r="GK569">
        <v>0</v>
      </c>
      <c r="GL569">
        <v>0</v>
      </c>
      <c r="GM569">
        <v>0</v>
      </c>
      <c r="GN569">
        <v>0</v>
      </c>
      <c r="GO569">
        <v>0</v>
      </c>
      <c r="GP569">
        <v>0</v>
      </c>
      <c r="GQ569">
        <v>0</v>
      </c>
      <c r="GR569">
        <v>0</v>
      </c>
      <c r="GS569">
        <v>0</v>
      </c>
      <c r="GT569">
        <v>0</v>
      </c>
      <c r="GU569">
        <v>0</v>
      </c>
      <c r="GV569">
        <v>0</v>
      </c>
      <c r="GW569">
        <v>0</v>
      </c>
      <c r="GX569">
        <v>0</v>
      </c>
      <c r="GY569">
        <v>0</v>
      </c>
      <c r="GZ569">
        <v>0</v>
      </c>
      <c r="HA569">
        <v>0</v>
      </c>
      <c r="HB569">
        <v>0</v>
      </c>
      <c r="HC569">
        <v>0</v>
      </c>
      <c r="HD569">
        <v>0</v>
      </c>
      <c r="HE569">
        <v>0</v>
      </c>
      <c r="HF569">
        <v>0</v>
      </c>
      <c r="HG569">
        <v>0</v>
      </c>
      <c r="HH569">
        <v>0</v>
      </c>
      <c r="HI569">
        <v>0</v>
      </c>
      <c r="HJ569">
        <v>0</v>
      </c>
      <c r="HK569">
        <v>0</v>
      </c>
      <c r="HL569">
        <v>0</v>
      </c>
      <c r="HM569">
        <v>0</v>
      </c>
      <c r="HN569">
        <v>0</v>
      </c>
      <c r="HO569">
        <v>0</v>
      </c>
      <c r="HP569">
        <v>0</v>
      </c>
      <c r="HQ569">
        <v>0</v>
      </c>
      <c r="HR569">
        <v>0</v>
      </c>
      <c r="HS569">
        <v>0</v>
      </c>
      <c r="HT569">
        <v>0</v>
      </c>
      <c r="HU569">
        <v>0</v>
      </c>
      <c r="HV569">
        <v>0</v>
      </c>
      <c r="HW569">
        <v>0</v>
      </c>
      <c r="HX569">
        <v>0</v>
      </c>
      <c r="HY569">
        <v>0</v>
      </c>
      <c r="HZ569">
        <v>0</v>
      </c>
      <c r="IA569">
        <v>0</v>
      </c>
      <c r="IB569">
        <v>0</v>
      </c>
      <c r="IC569">
        <v>0</v>
      </c>
      <c r="ID569">
        <v>0</v>
      </c>
      <c r="IE569">
        <v>0</v>
      </c>
      <c r="IF569">
        <v>0</v>
      </c>
      <c r="IG569">
        <v>0</v>
      </c>
      <c r="IH569">
        <v>0</v>
      </c>
      <c r="II569">
        <v>0</v>
      </c>
      <c r="IJ569">
        <v>0</v>
      </c>
      <c r="IK569">
        <v>0</v>
      </c>
    </row>
    <row r="570" spans="13:245" hidden="1">
      <c r="M570" s="340"/>
      <c r="N570" t="s">
        <v>1024</v>
      </c>
      <c r="O570">
        <v>1</v>
      </c>
      <c r="P570">
        <v>21</v>
      </c>
      <c r="Q570" s="183" t="str">
        <f t="shared" si="25"/>
        <v>SDH150121</v>
      </c>
      <c r="R570">
        <v>122</v>
      </c>
      <c r="S570">
        <v>396</v>
      </c>
      <c r="T570">
        <v>677</v>
      </c>
      <c r="U570">
        <v>964</v>
      </c>
      <c r="V570">
        <v>1257</v>
      </c>
      <c r="W570">
        <v>1559</v>
      </c>
      <c r="X570">
        <v>1867</v>
      </c>
      <c r="Y570">
        <v>2183</v>
      </c>
      <c r="Z570">
        <v>2506</v>
      </c>
      <c r="AA570">
        <v>3784</v>
      </c>
      <c r="AB570">
        <v>4239</v>
      </c>
      <c r="AC570">
        <v>4706</v>
      </c>
      <c r="AD570">
        <v>5185</v>
      </c>
      <c r="AE570">
        <v>5678</v>
      </c>
      <c r="AF570">
        <v>6188</v>
      </c>
      <c r="AG570">
        <v>6347</v>
      </c>
      <c r="AH570">
        <v>6514</v>
      </c>
      <c r="AI570">
        <v>6689</v>
      </c>
      <c r="AJ570">
        <v>6874</v>
      </c>
      <c r="AK570">
        <v>7069</v>
      </c>
      <c r="AL570">
        <v>7277</v>
      </c>
      <c r="AM570">
        <v>7496</v>
      </c>
      <c r="AN570">
        <v>7731</v>
      </c>
      <c r="AO570">
        <v>7985</v>
      </c>
      <c r="AP570">
        <v>8259</v>
      </c>
      <c r="AQ570">
        <v>8555</v>
      </c>
      <c r="AR570">
        <v>8873</v>
      </c>
      <c r="AS570">
        <v>9216</v>
      </c>
      <c r="AT570">
        <v>9589</v>
      </c>
      <c r="AU570">
        <v>0</v>
      </c>
      <c r="AV570">
        <v>0</v>
      </c>
      <c r="AW570">
        <v>0</v>
      </c>
      <c r="AX570">
        <v>0</v>
      </c>
      <c r="AY570">
        <v>0</v>
      </c>
      <c r="AZ570">
        <v>0</v>
      </c>
      <c r="BA570">
        <v>0</v>
      </c>
      <c r="BB570">
        <v>0</v>
      </c>
      <c r="BC570">
        <v>0</v>
      </c>
      <c r="BD570">
        <v>0</v>
      </c>
      <c r="BE570">
        <v>0</v>
      </c>
      <c r="BF570">
        <v>0</v>
      </c>
      <c r="BG570">
        <v>0</v>
      </c>
      <c r="BH570">
        <v>0</v>
      </c>
      <c r="BI570">
        <v>0</v>
      </c>
      <c r="BJ570">
        <v>0</v>
      </c>
      <c r="BK570">
        <v>0</v>
      </c>
      <c r="BL570">
        <v>0</v>
      </c>
      <c r="BM570">
        <v>0</v>
      </c>
      <c r="BN570">
        <v>0</v>
      </c>
      <c r="BO570">
        <v>0</v>
      </c>
      <c r="BP570">
        <v>0</v>
      </c>
      <c r="BQ570">
        <v>0</v>
      </c>
      <c r="BR570">
        <v>0</v>
      </c>
      <c r="BS570">
        <v>0</v>
      </c>
      <c r="BT570">
        <v>0</v>
      </c>
      <c r="BU570">
        <v>0</v>
      </c>
      <c r="BV570">
        <v>0</v>
      </c>
      <c r="BW570">
        <v>0</v>
      </c>
      <c r="BX570">
        <v>0</v>
      </c>
      <c r="BY570">
        <v>0</v>
      </c>
      <c r="BZ570">
        <v>0</v>
      </c>
      <c r="CA570">
        <v>0</v>
      </c>
      <c r="CB570">
        <v>0</v>
      </c>
      <c r="CC570">
        <v>0</v>
      </c>
      <c r="CD570">
        <v>0</v>
      </c>
      <c r="CE570">
        <v>0</v>
      </c>
      <c r="CF570">
        <v>0</v>
      </c>
      <c r="CG570">
        <v>0</v>
      </c>
      <c r="CH570">
        <v>0</v>
      </c>
      <c r="CI570">
        <v>0</v>
      </c>
      <c r="CJ570">
        <v>0</v>
      </c>
      <c r="CK570">
        <v>0</v>
      </c>
      <c r="CL570">
        <v>0</v>
      </c>
      <c r="CM570">
        <v>0</v>
      </c>
      <c r="CN570">
        <v>0</v>
      </c>
      <c r="CO570">
        <v>0</v>
      </c>
      <c r="CP570">
        <v>0</v>
      </c>
      <c r="CQ570">
        <v>0</v>
      </c>
      <c r="CR570">
        <v>0</v>
      </c>
      <c r="CS570">
        <v>0</v>
      </c>
      <c r="CT570">
        <v>0</v>
      </c>
      <c r="CU570">
        <v>0</v>
      </c>
      <c r="CV570">
        <v>0</v>
      </c>
      <c r="CW570">
        <v>0</v>
      </c>
      <c r="CX570">
        <v>0</v>
      </c>
      <c r="CY570">
        <v>0</v>
      </c>
      <c r="CZ570">
        <v>0</v>
      </c>
      <c r="DA570">
        <v>0</v>
      </c>
      <c r="DB570">
        <v>0</v>
      </c>
      <c r="DC570">
        <v>0</v>
      </c>
      <c r="DD570">
        <v>0</v>
      </c>
      <c r="DE570">
        <v>0</v>
      </c>
      <c r="DF570">
        <v>0</v>
      </c>
      <c r="DG570">
        <v>0</v>
      </c>
      <c r="DH570">
        <v>0</v>
      </c>
      <c r="DI570">
        <v>0</v>
      </c>
      <c r="DJ570">
        <v>0</v>
      </c>
      <c r="DK570">
        <v>0</v>
      </c>
      <c r="DL570">
        <v>0</v>
      </c>
      <c r="DM570">
        <v>0</v>
      </c>
      <c r="DN570">
        <v>0</v>
      </c>
      <c r="DO570">
        <v>0</v>
      </c>
      <c r="DP570">
        <v>0</v>
      </c>
      <c r="DQ570">
        <v>0</v>
      </c>
      <c r="DR570">
        <v>0</v>
      </c>
      <c r="DS570">
        <v>0</v>
      </c>
      <c r="DT570">
        <v>0</v>
      </c>
      <c r="DU570">
        <v>0</v>
      </c>
      <c r="DV570">
        <v>0</v>
      </c>
      <c r="DW570">
        <v>0</v>
      </c>
      <c r="DX570">
        <v>0</v>
      </c>
      <c r="DZ570" s="340"/>
      <c r="EA570" t="s">
        <v>1024</v>
      </c>
      <c r="EB570">
        <v>1</v>
      </c>
      <c r="EC570">
        <v>21</v>
      </c>
      <c r="ED570" s="183" t="str">
        <f t="shared" si="26"/>
        <v>SDH150121</v>
      </c>
      <c r="EE570">
        <v>221</v>
      </c>
      <c r="EF570">
        <v>754</v>
      </c>
      <c r="EG570">
        <v>1379</v>
      </c>
      <c r="EH570">
        <v>1988</v>
      </c>
      <c r="EI570">
        <v>2584</v>
      </c>
      <c r="EJ570">
        <v>3170</v>
      </c>
      <c r="EK570">
        <v>3745</v>
      </c>
      <c r="EL570">
        <v>4314</v>
      </c>
      <c r="EM570">
        <v>4873</v>
      </c>
      <c r="EN570">
        <v>5571</v>
      </c>
      <c r="EO570">
        <v>6113</v>
      </c>
      <c r="EP570">
        <v>6647</v>
      </c>
      <c r="EQ570">
        <v>7174</v>
      </c>
      <c r="ER570">
        <v>7696</v>
      </c>
      <c r="ES570">
        <v>0</v>
      </c>
      <c r="ET570">
        <v>0</v>
      </c>
      <c r="EU570">
        <v>0</v>
      </c>
      <c r="EV570">
        <v>0</v>
      </c>
      <c r="EW570">
        <v>0</v>
      </c>
      <c r="EX570">
        <v>0</v>
      </c>
      <c r="EY570">
        <v>0</v>
      </c>
      <c r="EZ570">
        <v>0</v>
      </c>
      <c r="FA570">
        <v>0</v>
      </c>
      <c r="FB570">
        <v>0</v>
      </c>
      <c r="FC570">
        <v>0</v>
      </c>
      <c r="FD570">
        <v>0</v>
      </c>
      <c r="FE570">
        <v>0</v>
      </c>
      <c r="FF570">
        <v>0</v>
      </c>
      <c r="FG570">
        <v>0</v>
      </c>
      <c r="FH570">
        <v>0</v>
      </c>
      <c r="FI570">
        <v>0</v>
      </c>
      <c r="FJ570">
        <v>0</v>
      </c>
      <c r="FK570">
        <v>0</v>
      </c>
      <c r="FL570">
        <v>0</v>
      </c>
      <c r="FM570">
        <v>0</v>
      </c>
      <c r="FN570">
        <v>0</v>
      </c>
      <c r="FO570">
        <v>0</v>
      </c>
      <c r="FP570">
        <v>0</v>
      </c>
      <c r="FQ570">
        <v>0</v>
      </c>
      <c r="FR570">
        <v>0</v>
      </c>
      <c r="FS570">
        <v>0</v>
      </c>
      <c r="FT570">
        <v>0</v>
      </c>
      <c r="FU570">
        <v>0</v>
      </c>
      <c r="FV570">
        <v>0</v>
      </c>
      <c r="FW570">
        <v>0</v>
      </c>
      <c r="FX570">
        <v>0</v>
      </c>
      <c r="FY570">
        <v>0</v>
      </c>
      <c r="FZ570">
        <v>0</v>
      </c>
      <c r="GA570">
        <v>0</v>
      </c>
      <c r="GB570">
        <v>0</v>
      </c>
      <c r="GC570">
        <v>0</v>
      </c>
      <c r="GD570">
        <v>0</v>
      </c>
      <c r="GE570">
        <v>0</v>
      </c>
      <c r="GF570">
        <v>0</v>
      </c>
      <c r="GG570">
        <v>0</v>
      </c>
      <c r="GH570">
        <v>0</v>
      </c>
      <c r="GI570">
        <v>0</v>
      </c>
      <c r="GJ570">
        <v>0</v>
      </c>
      <c r="GK570">
        <v>0</v>
      </c>
      <c r="GL570">
        <v>0</v>
      </c>
      <c r="GM570">
        <v>0</v>
      </c>
      <c r="GN570">
        <v>0</v>
      </c>
      <c r="GO570">
        <v>0</v>
      </c>
      <c r="GP570">
        <v>0</v>
      </c>
      <c r="GQ570">
        <v>0</v>
      </c>
      <c r="GR570">
        <v>0</v>
      </c>
      <c r="GS570">
        <v>0</v>
      </c>
      <c r="GT570">
        <v>0</v>
      </c>
      <c r="GU570">
        <v>0</v>
      </c>
      <c r="GV570">
        <v>0</v>
      </c>
      <c r="GW570">
        <v>0</v>
      </c>
      <c r="GX570">
        <v>0</v>
      </c>
      <c r="GY570">
        <v>0</v>
      </c>
      <c r="GZ570">
        <v>0</v>
      </c>
      <c r="HA570">
        <v>0</v>
      </c>
      <c r="HB570">
        <v>0</v>
      </c>
      <c r="HC570">
        <v>0</v>
      </c>
      <c r="HD570">
        <v>0</v>
      </c>
      <c r="HE570">
        <v>0</v>
      </c>
      <c r="HF570">
        <v>0</v>
      </c>
      <c r="HG570">
        <v>0</v>
      </c>
      <c r="HH570">
        <v>0</v>
      </c>
      <c r="HI570">
        <v>0</v>
      </c>
      <c r="HJ570">
        <v>0</v>
      </c>
      <c r="HK570">
        <v>0</v>
      </c>
      <c r="HL570">
        <v>0</v>
      </c>
      <c r="HM570">
        <v>0</v>
      </c>
      <c r="HN570">
        <v>0</v>
      </c>
      <c r="HO570">
        <v>0</v>
      </c>
      <c r="HP570">
        <v>0</v>
      </c>
      <c r="HQ570">
        <v>0</v>
      </c>
      <c r="HR570">
        <v>0</v>
      </c>
      <c r="HS570">
        <v>0</v>
      </c>
      <c r="HT570">
        <v>0</v>
      </c>
      <c r="HU570">
        <v>0</v>
      </c>
      <c r="HV570">
        <v>0</v>
      </c>
      <c r="HW570">
        <v>0</v>
      </c>
      <c r="HX570">
        <v>0</v>
      </c>
      <c r="HY570">
        <v>0</v>
      </c>
      <c r="HZ570">
        <v>0</v>
      </c>
      <c r="IA570">
        <v>0</v>
      </c>
      <c r="IB570">
        <v>0</v>
      </c>
      <c r="IC570">
        <v>0</v>
      </c>
      <c r="ID570">
        <v>0</v>
      </c>
      <c r="IE570">
        <v>0</v>
      </c>
      <c r="IF570">
        <v>0</v>
      </c>
      <c r="IG570">
        <v>0</v>
      </c>
      <c r="IH570">
        <v>0</v>
      </c>
      <c r="II570">
        <v>0</v>
      </c>
      <c r="IJ570">
        <v>0</v>
      </c>
      <c r="IK570">
        <v>0</v>
      </c>
    </row>
    <row r="571" spans="13:245" hidden="1">
      <c r="M571" s="340"/>
      <c r="N571" t="s">
        <v>1024</v>
      </c>
      <c r="O571">
        <v>1</v>
      </c>
      <c r="P571">
        <v>22</v>
      </c>
      <c r="Q571" s="183" t="str">
        <f t="shared" si="25"/>
        <v>SDH150122</v>
      </c>
      <c r="R571">
        <v>116</v>
      </c>
      <c r="S571">
        <v>385</v>
      </c>
      <c r="T571">
        <v>660</v>
      </c>
      <c r="U571">
        <v>942</v>
      </c>
      <c r="V571">
        <v>1232</v>
      </c>
      <c r="W571">
        <v>1528</v>
      </c>
      <c r="X571">
        <v>1831</v>
      </c>
      <c r="Y571">
        <v>2141</v>
      </c>
      <c r="Z571">
        <v>2461</v>
      </c>
      <c r="AA571">
        <v>3717</v>
      </c>
      <c r="AB571">
        <v>4164</v>
      </c>
      <c r="AC571">
        <v>4624</v>
      </c>
      <c r="AD571">
        <v>5097</v>
      </c>
      <c r="AE571">
        <v>5585</v>
      </c>
      <c r="AF571">
        <v>6088</v>
      </c>
      <c r="AG571">
        <v>6247</v>
      </c>
      <c r="AH571">
        <v>6415</v>
      </c>
      <c r="AI571">
        <v>6591</v>
      </c>
      <c r="AJ571">
        <v>6777</v>
      </c>
      <c r="AK571">
        <v>6975</v>
      </c>
      <c r="AL571">
        <v>7184</v>
      </c>
      <c r="AM571">
        <v>7407</v>
      </c>
      <c r="AN571">
        <v>7648</v>
      </c>
      <c r="AO571">
        <v>7910</v>
      </c>
      <c r="AP571">
        <v>8193</v>
      </c>
      <c r="AQ571">
        <v>8496</v>
      </c>
      <c r="AR571">
        <v>8824</v>
      </c>
      <c r="AS571">
        <v>9181</v>
      </c>
      <c r="AT571">
        <v>9574</v>
      </c>
      <c r="AU571">
        <v>0</v>
      </c>
      <c r="AV571">
        <v>0</v>
      </c>
      <c r="AW571">
        <v>0</v>
      </c>
      <c r="AX571">
        <v>0</v>
      </c>
      <c r="AY571">
        <v>0</v>
      </c>
      <c r="AZ571">
        <v>0</v>
      </c>
      <c r="BA571">
        <v>0</v>
      </c>
      <c r="BB571">
        <v>0</v>
      </c>
      <c r="BC571">
        <v>0</v>
      </c>
      <c r="BD571">
        <v>0</v>
      </c>
      <c r="BE571">
        <v>0</v>
      </c>
      <c r="BF571">
        <v>0</v>
      </c>
      <c r="BG571">
        <v>0</v>
      </c>
      <c r="BH571">
        <v>0</v>
      </c>
      <c r="BI571">
        <v>0</v>
      </c>
      <c r="BJ571">
        <v>0</v>
      </c>
      <c r="BK571">
        <v>0</v>
      </c>
      <c r="BL571">
        <v>0</v>
      </c>
      <c r="BM571">
        <v>0</v>
      </c>
      <c r="BN571">
        <v>0</v>
      </c>
      <c r="BO571">
        <v>0</v>
      </c>
      <c r="BP571">
        <v>0</v>
      </c>
      <c r="BQ571">
        <v>0</v>
      </c>
      <c r="BR571">
        <v>0</v>
      </c>
      <c r="BS571">
        <v>0</v>
      </c>
      <c r="BT571">
        <v>0</v>
      </c>
      <c r="BU571">
        <v>0</v>
      </c>
      <c r="BV571">
        <v>0</v>
      </c>
      <c r="BW571">
        <v>0</v>
      </c>
      <c r="BX571">
        <v>0</v>
      </c>
      <c r="BY571">
        <v>0</v>
      </c>
      <c r="BZ571">
        <v>0</v>
      </c>
      <c r="CA571">
        <v>0</v>
      </c>
      <c r="CB571">
        <v>0</v>
      </c>
      <c r="CC571">
        <v>0</v>
      </c>
      <c r="CD571">
        <v>0</v>
      </c>
      <c r="CE571">
        <v>0</v>
      </c>
      <c r="CF571">
        <v>0</v>
      </c>
      <c r="CG571">
        <v>0</v>
      </c>
      <c r="CH571">
        <v>0</v>
      </c>
      <c r="CI571">
        <v>0</v>
      </c>
      <c r="CJ571">
        <v>0</v>
      </c>
      <c r="CK571">
        <v>0</v>
      </c>
      <c r="CL571">
        <v>0</v>
      </c>
      <c r="CM571">
        <v>0</v>
      </c>
      <c r="CN571">
        <v>0</v>
      </c>
      <c r="CO571">
        <v>0</v>
      </c>
      <c r="CP571">
        <v>0</v>
      </c>
      <c r="CQ571">
        <v>0</v>
      </c>
      <c r="CR571">
        <v>0</v>
      </c>
      <c r="CS571">
        <v>0</v>
      </c>
      <c r="CT571">
        <v>0</v>
      </c>
      <c r="CU571">
        <v>0</v>
      </c>
      <c r="CV571">
        <v>0</v>
      </c>
      <c r="CW571">
        <v>0</v>
      </c>
      <c r="CX571">
        <v>0</v>
      </c>
      <c r="CY571">
        <v>0</v>
      </c>
      <c r="CZ571">
        <v>0</v>
      </c>
      <c r="DA571">
        <v>0</v>
      </c>
      <c r="DB571">
        <v>0</v>
      </c>
      <c r="DC571">
        <v>0</v>
      </c>
      <c r="DD571">
        <v>0</v>
      </c>
      <c r="DE571">
        <v>0</v>
      </c>
      <c r="DF571">
        <v>0</v>
      </c>
      <c r="DG571">
        <v>0</v>
      </c>
      <c r="DH571">
        <v>0</v>
      </c>
      <c r="DI571">
        <v>0</v>
      </c>
      <c r="DJ571">
        <v>0</v>
      </c>
      <c r="DK571">
        <v>0</v>
      </c>
      <c r="DL571">
        <v>0</v>
      </c>
      <c r="DM571">
        <v>0</v>
      </c>
      <c r="DN571">
        <v>0</v>
      </c>
      <c r="DO571">
        <v>0</v>
      </c>
      <c r="DP571">
        <v>0</v>
      </c>
      <c r="DQ571">
        <v>0</v>
      </c>
      <c r="DR571">
        <v>0</v>
      </c>
      <c r="DS571">
        <v>0</v>
      </c>
      <c r="DT571">
        <v>0</v>
      </c>
      <c r="DU571">
        <v>0</v>
      </c>
      <c r="DV571">
        <v>0</v>
      </c>
      <c r="DW571">
        <v>0</v>
      </c>
      <c r="DX571">
        <v>0</v>
      </c>
      <c r="DZ571" s="340"/>
      <c r="EA571" t="s">
        <v>1024</v>
      </c>
      <c r="EB571">
        <v>1</v>
      </c>
      <c r="EC571">
        <v>22</v>
      </c>
      <c r="ED571" s="183" t="str">
        <f t="shared" si="26"/>
        <v>SDH150122</v>
      </c>
      <c r="EE571">
        <v>210</v>
      </c>
      <c r="EF571">
        <v>728</v>
      </c>
      <c r="EG571">
        <v>1341</v>
      </c>
      <c r="EH571">
        <v>1937</v>
      </c>
      <c r="EI571">
        <v>2525</v>
      </c>
      <c r="EJ571">
        <v>3099</v>
      </c>
      <c r="EK571">
        <v>3664</v>
      </c>
      <c r="EL571">
        <v>4222</v>
      </c>
      <c r="EM571">
        <v>4773</v>
      </c>
      <c r="EN571">
        <v>5462</v>
      </c>
      <c r="EO571">
        <v>5993</v>
      </c>
      <c r="EP571">
        <v>6517</v>
      </c>
      <c r="EQ571">
        <v>7037</v>
      </c>
      <c r="ER571">
        <v>7553</v>
      </c>
      <c r="ES571">
        <v>0</v>
      </c>
      <c r="ET571">
        <v>0</v>
      </c>
      <c r="EU571">
        <v>0</v>
      </c>
      <c r="EV571">
        <v>0</v>
      </c>
      <c r="EW571">
        <v>0</v>
      </c>
      <c r="EX571">
        <v>0</v>
      </c>
      <c r="EY571">
        <v>0</v>
      </c>
      <c r="EZ571">
        <v>0</v>
      </c>
      <c r="FA571">
        <v>0</v>
      </c>
      <c r="FB571">
        <v>0</v>
      </c>
      <c r="FC571">
        <v>0</v>
      </c>
      <c r="FD571">
        <v>0</v>
      </c>
      <c r="FE571">
        <v>0</v>
      </c>
      <c r="FF571">
        <v>0</v>
      </c>
      <c r="FG571">
        <v>0</v>
      </c>
      <c r="FH571">
        <v>0</v>
      </c>
      <c r="FI571">
        <v>0</v>
      </c>
      <c r="FJ571">
        <v>0</v>
      </c>
      <c r="FK571">
        <v>0</v>
      </c>
      <c r="FL571">
        <v>0</v>
      </c>
      <c r="FM571">
        <v>0</v>
      </c>
      <c r="FN571">
        <v>0</v>
      </c>
      <c r="FO571">
        <v>0</v>
      </c>
      <c r="FP571">
        <v>0</v>
      </c>
      <c r="FQ571">
        <v>0</v>
      </c>
      <c r="FR571">
        <v>0</v>
      </c>
      <c r="FS571">
        <v>0</v>
      </c>
      <c r="FT571">
        <v>0</v>
      </c>
      <c r="FU571">
        <v>0</v>
      </c>
      <c r="FV571">
        <v>0</v>
      </c>
      <c r="FW571">
        <v>0</v>
      </c>
      <c r="FX571">
        <v>0</v>
      </c>
      <c r="FY571">
        <v>0</v>
      </c>
      <c r="FZ571">
        <v>0</v>
      </c>
      <c r="GA571">
        <v>0</v>
      </c>
      <c r="GB571">
        <v>0</v>
      </c>
      <c r="GC571">
        <v>0</v>
      </c>
      <c r="GD571">
        <v>0</v>
      </c>
      <c r="GE571">
        <v>0</v>
      </c>
      <c r="GF571">
        <v>0</v>
      </c>
      <c r="GG571">
        <v>0</v>
      </c>
      <c r="GH571">
        <v>0</v>
      </c>
      <c r="GI571">
        <v>0</v>
      </c>
      <c r="GJ571">
        <v>0</v>
      </c>
      <c r="GK571">
        <v>0</v>
      </c>
      <c r="GL571">
        <v>0</v>
      </c>
      <c r="GM571">
        <v>0</v>
      </c>
      <c r="GN571">
        <v>0</v>
      </c>
      <c r="GO571">
        <v>0</v>
      </c>
      <c r="GP571">
        <v>0</v>
      </c>
      <c r="GQ571">
        <v>0</v>
      </c>
      <c r="GR571">
        <v>0</v>
      </c>
      <c r="GS571">
        <v>0</v>
      </c>
      <c r="GT571">
        <v>0</v>
      </c>
      <c r="GU571">
        <v>0</v>
      </c>
      <c r="GV571">
        <v>0</v>
      </c>
      <c r="GW571">
        <v>0</v>
      </c>
      <c r="GX571">
        <v>0</v>
      </c>
      <c r="GY571">
        <v>0</v>
      </c>
      <c r="GZ571">
        <v>0</v>
      </c>
      <c r="HA571">
        <v>0</v>
      </c>
      <c r="HB571">
        <v>0</v>
      </c>
      <c r="HC571">
        <v>0</v>
      </c>
      <c r="HD571">
        <v>0</v>
      </c>
      <c r="HE571">
        <v>0</v>
      </c>
      <c r="HF571">
        <v>0</v>
      </c>
      <c r="HG571">
        <v>0</v>
      </c>
      <c r="HH571">
        <v>0</v>
      </c>
      <c r="HI571">
        <v>0</v>
      </c>
      <c r="HJ571">
        <v>0</v>
      </c>
      <c r="HK571">
        <v>0</v>
      </c>
      <c r="HL571">
        <v>0</v>
      </c>
      <c r="HM571">
        <v>0</v>
      </c>
      <c r="HN571">
        <v>0</v>
      </c>
      <c r="HO571">
        <v>0</v>
      </c>
      <c r="HP571">
        <v>0</v>
      </c>
      <c r="HQ571">
        <v>0</v>
      </c>
      <c r="HR571">
        <v>0</v>
      </c>
      <c r="HS571">
        <v>0</v>
      </c>
      <c r="HT571">
        <v>0</v>
      </c>
      <c r="HU571">
        <v>0</v>
      </c>
      <c r="HV571">
        <v>0</v>
      </c>
      <c r="HW571">
        <v>0</v>
      </c>
      <c r="HX571">
        <v>0</v>
      </c>
      <c r="HY571">
        <v>0</v>
      </c>
      <c r="HZ571">
        <v>0</v>
      </c>
      <c r="IA571">
        <v>0</v>
      </c>
      <c r="IB571">
        <v>0</v>
      </c>
      <c r="IC571">
        <v>0</v>
      </c>
      <c r="ID571">
        <v>0</v>
      </c>
      <c r="IE571">
        <v>0</v>
      </c>
      <c r="IF571">
        <v>0</v>
      </c>
      <c r="IG571">
        <v>0</v>
      </c>
      <c r="IH571">
        <v>0</v>
      </c>
      <c r="II571">
        <v>0</v>
      </c>
      <c r="IJ571">
        <v>0</v>
      </c>
      <c r="IK571">
        <v>0</v>
      </c>
    </row>
    <row r="572" spans="13:245" hidden="1">
      <c r="M572" s="340"/>
      <c r="N572" t="s">
        <v>1024</v>
      </c>
      <c r="O572">
        <v>1</v>
      </c>
      <c r="P572">
        <v>23</v>
      </c>
      <c r="Q572" s="183" t="str">
        <f t="shared" si="25"/>
        <v>SDH150123</v>
      </c>
      <c r="R572">
        <v>107</v>
      </c>
      <c r="S572">
        <v>372</v>
      </c>
      <c r="T572">
        <v>643</v>
      </c>
      <c r="U572">
        <v>920</v>
      </c>
      <c r="V572">
        <v>1205</v>
      </c>
      <c r="W572">
        <v>1496</v>
      </c>
      <c r="X572">
        <v>1793</v>
      </c>
      <c r="Y572">
        <v>2099</v>
      </c>
      <c r="Z572">
        <v>2413</v>
      </c>
      <c r="AA572">
        <v>3646</v>
      </c>
      <c r="AB572">
        <v>4086</v>
      </c>
      <c r="AC572">
        <v>4539</v>
      </c>
      <c r="AD572">
        <v>5006</v>
      </c>
      <c r="AE572">
        <v>5488</v>
      </c>
      <c r="AF572">
        <v>5984</v>
      </c>
      <c r="AG572">
        <v>6144</v>
      </c>
      <c r="AH572">
        <v>6312</v>
      </c>
      <c r="AI572">
        <v>6489</v>
      </c>
      <c r="AJ572">
        <v>6677</v>
      </c>
      <c r="AK572">
        <v>6875</v>
      </c>
      <c r="AL572">
        <v>7088</v>
      </c>
      <c r="AM572">
        <v>7316</v>
      </c>
      <c r="AN572">
        <v>7565</v>
      </c>
      <c r="AO572">
        <v>7834</v>
      </c>
      <c r="AP572">
        <v>8123</v>
      </c>
      <c r="AQ572">
        <v>8436</v>
      </c>
      <c r="AR572">
        <v>8776</v>
      </c>
      <c r="AS572">
        <v>9152</v>
      </c>
      <c r="AT572">
        <v>9558</v>
      </c>
      <c r="AU572">
        <v>0</v>
      </c>
      <c r="AV572">
        <v>0</v>
      </c>
      <c r="AW572">
        <v>0</v>
      </c>
      <c r="AX572">
        <v>0</v>
      </c>
      <c r="AY572">
        <v>0</v>
      </c>
      <c r="AZ572">
        <v>0</v>
      </c>
      <c r="BA572">
        <v>0</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c r="BV572">
        <v>0</v>
      </c>
      <c r="BW572">
        <v>0</v>
      </c>
      <c r="BX572">
        <v>0</v>
      </c>
      <c r="BY572">
        <v>0</v>
      </c>
      <c r="BZ572">
        <v>0</v>
      </c>
      <c r="CA572">
        <v>0</v>
      </c>
      <c r="CB572">
        <v>0</v>
      </c>
      <c r="CC572">
        <v>0</v>
      </c>
      <c r="CD572">
        <v>0</v>
      </c>
      <c r="CE572">
        <v>0</v>
      </c>
      <c r="CF572">
        <v>0</v>
      </c>
      <c r="CG572">
        <v>0</v>
      </c>
      <c r="CH572">
        <v>0</v>
      </c>
      <c r="CI572">
        <v>0</v>
      </c>
      <c r="CJ572">
        <v>0</v>
      </c>
      <c r="CK572">
        <v>0</v>
      </c>
      <c r="CL572">
        <v>0</v>
      </c>
      <c r="CM572">
        <v>0</v>
      </c>
      <c r="CN572">
        <v>0</v>
      </c>
      <c r="CO572">
        <v>0</v>
      </c>
      <c r="CP572">
        <v>0</v>
      </c>
      <c r="CQ572">
        <v>0</v>
      </c>
      <c r="CR572">
        <v>0</v>
      </c>
      <c r="CS572">
        <v>0</v>
      </c>
      <c r="CT572">
        <v>0</v>
      </c>
      <c r="CU572">
        <v>0</v>
      </c>
      <c r="CV572">
        <v>0</v>
      </c>
      <c r="CW572">
        <v>0</v>
      </c>
      <c r="CX572">
        <v>0</v>
      </c>
      <c r="CY572">
        <v>0</v>
      </c>
      <c r="CZ572">
        <v>0</v>
      </c>
      <c r="DA572">
        <v>0</v>
      </c>
      <c r="DB572">
        <v>0</v>
      </c>
      <c r="DC572">
        <v>0</v>
      </c>
      <c r="DD572">
        <v>0</v>
      </c>
      <c r="DE572">
        <v>0</v>
      </c>
      <c r="DF572">
        <v>0</v>
      </c>
      <c r="DG572">
        <v>0</v>
      </c>
      <c r="DH572">
        <v>0</v>
      </c>
      <c r="DI572">
        <v>0</v>
      </c>
      <c r="DJ572">
        <v>0</v>
      </c>
      <c r="DK572">
        <v>0</v>
      </c>
      <c r="DL572">
        <v>0</v>
      </c>
      <c r="DM572">
        <v>0</v>
      </c>
      <c r="DN572">
        <v>0</v>
      </c>
      <c r="DO572">
        <v>0</v>
      </c>
      <c r="DP572">
        <v>0</v>
      </c>
      <c r="DQ572">
        <v>0</v>
      </c>
      <c r="DR572">
        <v>0</v>
      </c>
      <c r="DS572">
        <v>0</v>
      </c>
      <c r="DT572">
        <v>0</v>
      </c>
      <c r="DU572">
        <v>0</v>
      </c>
      <c r="DV572">
        <v>0</v>
      </c>
      <c r="DW572">
        <v>0</v>
      </c>
      <c r="DX572">
        <v>0</v>
      </c>
      <c r="DZ572" s="340"/>
      <c r="EA572" t="s">
        <v>1024</v>
      </c>
      <c r="EB572">
        <v>1</v>
      </c>
      <c r="EC572">
        <v>23</v>
      </c>
      <c r="ED572" s="183" t="str">
        <f t="shared" si="26"/>
        <v>SDH150123</v>
      </c>
      <c r="EE572">
        <v>194</v>
      </c>
      <c r="EF572">
        <v>698</v>
      </c>
      <c r="EG572">
        <v>1300</v>
      </c>
      <c r="EH572">
        <v>1887</v>
      </c>
      <c r="EI572">
        <v>2462</v>
      </c>
      <c r="EJ572">
        <v>3025</v>
      </c>
      <c r="EK572">
        <v>3578</v>
      </c>
      <c r="EL572">
        <v>4128</v>
      </c>
      <c r="EM572">
        <v>4668</v>
      </c>
      <c r="EN572">
        <v>5347</v>
      </c>
      <c r="EO572">
        <v>5867</v>
      </c>
      <c r="EP572">
        <v>6383</v>
      </c>
      <c r="EQ572">
        <v>6896</v>
      </c>
      <c r="ER572">
        <v>7404</v>
      </c>
      <c r="ES572">
        <v>0</v>
      </c>
      <c r="ET572">
        <v>0</v>
      </c>
      <c r="EU572">
        <v>0</v>
      </c>
      <c r="EV572">
        <v>0</v>
      </c>
      <c r="EW572">
        <v>0</v>
      </c>
      <c r="EX572">
        <v>0</v>
      </c>
      <c r="EY572">
        <v>0</v>
      </c>
      <c r="EZ572">
        <v>0</v>
      </c>
      <c r="FA572">
        <v>0</v>
      </c>
      <c r="FB572">
        <v>0</v>
      </c>
      <c r="FC572">
        <v>0</v>
      </c>
      <c r="FD572">
        <v>0</v>
      </c>
      <c r="FE572">
        <v>0</v>
      </c>
      <c r="FF572">
        <v>0</v>
      </c>
      <c r="FG572">
        <v>0</v>
      </c>
      <c r="FH572">
        <v>0</v>
      </c>
      <c r="FI572">
        <v>0</v>
      </c>
      <c r="FJ572">
        <v>0</v>
      </c>
      <c r="FK572">
        <v>0</v>
      </c>
      <c r="FL572">
        <v>0</v>
      </c>
      <c r="FM572">
        <v>0</v>
      </c>
      <c r="FN572">
        <v>0</v>
      </c>
      <c r="FO572">
        <v>0</v>
      </c>
      <c r="FP572">
        <v>0</v>
      </c>
      <c r="FQ572">
        <v>0</v>
      </c>
      <c r="FR572">
        <v>0</v>
      </c>
      <c r="FS572">
        <v>0</v>
      </c>
      <c r="FT572">
        <v>0</v>
      </c>
      <c r="FU572">
        <v>0</v>
      </c>
      <c r="FV572">
        <v>0</v>
      </c>
      <c r="FW572">
        <v>0</v>
      </c>
      <c r="FX572">
        <v>0</v>
      </c>
      <c r="FY572">
        <v>0</v>
      </c>
      <c r="FZ572">
        <v>0</v>
      </c>
      <c r="GA572">
        <v>0</v>
      </c>
      <c r="GB572">
        <v>0</v>
      </c>
      <c r="GC572">
        <v>0</v>
      </c>
      <c r="GD572">
        <v>0</v>
      </c>
      <c r="GE572">
        <v>0</v>
      </c>
      <c r="GF572">
        <v>0</v>
      </c>
      <c r="GG572">
        <v>0</v>
      </c>
      <c r="GH572">
        <v>0</v>
      </c>
      <c r="GI572">
        <v>0</v>
      </c>
      <c r="GJ572">
        <v>0</v>
      </c>
      <c r="GK572">
        <v>0</v>
      </c>
      <c r="GL572">
        <v>0</v>
      </c>
      <c r="GM572">
        <v>0</v>
      </c>
      <c r="GN572">
        <v>0</v>
      </c>
      <c r="GO572">
        <v>0</v>
      </c>
      <c r="GP572">
        <v>0</v>
      </c>
      <c r="GQ572">
        <v>0</v>
      </c>
      <c r="GR572">
        <v>0</v>
      </c>
      <c r="GS572">
        <v>0</v>
      </c>
      <c r="GT572">
        <v>0</v>
      </c>
      <c r="GU572">
        <v>0</v>
      </c>
      <c r="GV572">
        <v>0</v>
      </c>
      <c r="GW572">
        <v>0</v>
      </c>
      <c r="GX572">
        <v>0</v>
      </c>
      <c r="GY572">
        <v>0</v>
      </c>
      <c r="GZ572">
        <v>0</v>
      </c>
      <c r="HA572">
        <v>0</v>
      </c>
      <c r="HB572">
        <v>0</v>
      </c>
      <c r="HC572">
        <v>0</v>
      </c>
      <c r="HD572">
        <v>0</v>
      </c>
      <c r="HE572">
        <v>0</v>
      </c>
      <c r="HF572">
        <v>0</v>
      </c>
      <c r="HG572">
        <v>0</v>
      </c>
      <c r="HH572">
        <v>0</v>
      </c>
      <c r="HI572">
        <v>0</v>
      </c>
      <c r="HJ572">
        <v>0</v>
      </c>
      <c r="HK572">
        <v>0</v>
      </c>
      <c r="HL572">
        <v>0</v>
      </c>
      <c r="HM572">
        <v>0</v>
      </c>
      <c r="HN572">
        <v>0</v>
      </c>
      <c r="HO572">
        <v>0</v>
      </c>
      <c r="HP572">
        <v>0</v>
      </c>
      <c r="HQ572">
        <v>0</v>
      </c>
      <c r="HR572">
        <v>0</v>
      </c>
      <c r="HS572">
        <v>0</v>
      </c>
      <c r="HT572">
        <v>0</v>
      </c>
      <c r="HU572">
        <v>0</v>
      </c>
      <c r="HV572">
        <v>0</v>
      </c>
      <c r="HW572">
        <v>0</v>
      </c>
      <c r="HX572">
        <v>0</v>
      </c>
      <c r="HY572">
        <v>0</v>
      </c>
      <c r="HZ572">
        <v>0</v>
      </c>
      <c r="IA572">
        <v>0</v>
      </c>
      <c r="IB572">
        <v>0</v>
      </c>
      <c r="IC572">
        <v>0</v>
      </c>
      <c r="ID572">
        <v>0</v>
      </c>
      <c r="IE572">
        <v>0</v>
      </c>
      <c r="IF572">
        <v>0</v>
      </c>
      <c r="IG572">
        <v>0</v>
      </c>
      <c r="IH572">
        <v>0</v>
      </c>
      <c r="II572">
        <v>0</v>
      </c>
      <c r="IJ572">
        <v>0</v>
      </c>
      <c r="IK572">
        <v>0</v>
      </c>
    </row>
    <row r="573" spans="13:245" hidden="1">
      <c r="M573" s="340"/>
      <c r="N573" t="s">
        <v>1024</v>
      </c>
      <c r="O573">
        <v>1</v>
      </c>
      <c r="P573">
        <v>24</v>
      </c>
      <c r="Q573" s="183" t="str">
        <f t="shared" si="25"/>
        <v>SDH150124</v>
      </c>
      <c r="R573">
        <v>100</v>
      </c>
      <c r="S573">
        <v>359</v>
      </c>
      <c r="T573">
        <v>625</v>
      </c>
      <c r="U573">
        <v>897</v>
      </c>
      <c r="V573">
        <v>1176</v>
      </c>
      <c r="W573">
        <v>1462</v>
      </c>
      <c r="X573">
        <v>1754</v>
      </c>
      <c r="Y573">
        <v>2054</v>
      </c>
      <c r="Z573">
        <v>2363</v>
      </c>
      <c r="AA573">
        <v>3571</v>
      </c>
      <c r="AB573">
        <v>4005</v>
      </c>
      <c r="AC573">
        <v>4451</v>
      </c>
      <c r="AD573">
        <v>4911</v>
      </c>
      <c r="AE573">
        <v>5386</v>
      </c>
      <c r="AF573">
        <v>5876</v>
      </c>
      <c r="AG573">
        <v>6036</v>
      </c>
      <c r="AH573">
        <v>6204</v>
      </c>
      <c r="AI573">
        <v>6383</v>
      </c>
      <c r="AJ573">
        <v>6572</v>
      </c>
      <c r="AK573">
        <v>6773</v>
      </c>
      <c r="AL573">
        <v>6990</v>
      </c>
      <c r="AM573">
        <v>7225</v>
      </c>
      <c r="AN573">
        <v>7480</v>
      </c>
      <c r="AO573">
        <v>7755</v>
      </c>
      <c r="AP573">
        <v>8053</v>
      </c>
      <c r="AQ573">
        <v>8377</v>
      </c>
      <c r="AR573">
        <v>8734</v>
      </c>
      <c r="AS573">
        <v>9121</v>
      </c>
      <c r="AT573">
        <v>9542</v>
      </c>
      <c r="AU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c r="BV573">
        <v>0</v>
      </c>
      <c r="BW573">
        <v>0</v>
      </c>
      <c r="BX573">
        <v>0</v>
      </c>
      <c r="BY573">
        <v>0</v>
      </c>
      <c r="BZ573">
        <v>0</v>
      </c>
      <c r="CA573">
        <v>0</v>
      </c>
      <c r="CB573">
        <v>0</v>
      </c>
      <c r="CC573">
        <v>0</v>
      </c>
      <c r="CD573">
        <v>0</v>
      </c>
      <c r="CE573">
        <v>0</v>
      </c>
      <c r="CF573">
        <v>0</v>
      </c>
      <c r="CG573">
        <v>0</v>
      </c>
      <c r="CH573">
        <v>0</v>
      </c>
      <c r="CI573">
        <v>0</v>
      </c>
      <c r="CJ573">
        <v>0</v>
      </c>
      <c r="CK573">
        <v>0</v>
      </c>
      <c r="CL573">
        <v>0</v>
      </c>
      <c r="CM573">
        <v>0</v>
      </c>
      <c r="CN573">
        <v>0</v>
      </c>
      <c r="CO573">
        <v>0</v>
      </c>
      <c r="CP573">
        <v>0</v>
      </c>
      <c r="CQ573">
        <v>0</v>
      </c>
      <c r="CR573">
        <v>0</v>
      </c>
      <c r="CS573">
        <v>0</v>
      </c>
      <c r="CT573">
        <v>0</v>
      </c>
      <c r="CU573">
        <v>0</v>
      </c>
      <c r="CV573">
        <v>0</v>
      </c>
      <c r="CW573">
        <v>0</v>
      </c>
      <c r="CX573">
        <v>0</v>
      </c>
      <c r="CY573">
        <v>0</v>
      </c>
      <c r="CZ573">
        <v>0</v>
      </c>
      <c r="DA573">
        <v>0</v>
      </c>
      <c r="DB573">
        <v>0</v>
      </c>
      <c r="DC573">
        <v>0</v>
      </c>
      <c r="DD573">
        <v>0</v>
      </c>
      <c r="DE573">
        <v>0</v>
      </c>
      <c r="DF573">
        <v>0</v>
      </c>
      <c r="DG573">
        <v>0</v>
      </c>
      <c r="DH573">
        <v>0</v>
      </c>
      <c r="DI573">
        <v>0</v>
      </c>
      <c r="DJ573">
        <v>0</v>
      </c>
      <c r="DK573">
        <v>0</v>
      </c>
      <c r="DL573">
        <v>0</v>
      </c>
      <c r="DM573">
        <v>0</v>
      </c>
      <c r="DN573">
        <v>0</v>
      </c>
      <c r="DO573">
        <v>0</v>
      </c>
      <c r="DP573">
        <v>0</v>
      </c>
      <c r="DQ573">
        <v>0</v>
      </c>
      <c r="DR573">
        <v>0</v>
      </c>
      <c r="DS573">
        <v>0</v>
      </c>
      <c r="DT573">
        <v>0</v>
      </c>
      <c r="DU573">
        <v>0</v>
      </c>
      <c r="DV573">
        <v>0</v>
      </c>
      <c r="DW573">
        <v>0</v>
      </c>
      <c r="DX573">
        <v>0</v>
      </c>
      <c r="DZ573" s="340"/>
      <c r="EA573" t="s">
        <v>1024</v>
      </c>
      <c r="EB573">
        <v>1</v>
      </c>
      <c r="EC573">
        <v>24</v>
      </c>
      <c r="ED573" s="183" t="str">
        <f t="shared" si="26"/>
        <v>SDH150124</v>
      </c>
      <c r="EE573">
        <v>181</v>
      </c>
      <c r="EF573">
        <v>667</v>
      </c>
      <c r="EG573">
        <v>1258</v>
      </c>
      <c r="EH573">
        <v>1832</v>
      </c>
      <c r="EI573">
        <v>2396</v>
      </c>
      <c r="EJ573">
        <v>2947</v>
      </c>
      <c r="EK573">
        <v>3489</v>
      </c>
      <c r="EL573">
        <v>4027</v>
      </c>
      <c r="EM573">
        <v>4556</v>
      </c>
      <c r="EN573">
        <v>5224</v>
      </c>
      <c r="EO573">
        <v>5737</v>
      </c>
      <c r="EP573">
        <v>6244</v>
      </c>
      <c r="EQ573">
        <v>6748</v>
      </c>
      <c r="ER573">
        <v>7249</v>
      </c>
      <c r="ES573">
        <v>0</v>
      </c>
      <c r="ET573">
        <v>0</v>
      </c>
      <c r="EU573">
        <v>0</v>
      </c>
      <c r="EV573">
        <v>0</v>
      </c>
      <c r="EW573">
        <v>0</v>
      </c>
      <c r="EX573">
        <v>0</v>
      </c>
      <c r="EY573">
        <v>0</v>
      </c>
      <c r="EZ573">
        <v>0</v>
      </c>
      <c r="FA573">
        <v>0</v>
      </c>
      <c r="FB573">
        <v>0</v>
      </c>
      <c r="FC573">
        <v>0</v>
      </c>
      <c r="FD573">
        <v>0</v>
      </c>
      <c r="FE573">
        <v>0</v>
      </c>
      <c r="FF573">
        <v>0</v>
      </c>
      <c r="FG573">
        <v>0</v>
      </c>
      <c r="FH573">
        <v>0</v>
      </c>
      <c r="FI573">
        <v>0</v>
      </c>
      <c r="FJ573">
        <v>0</v>
      </c>
      <c r="FK573">
        <v>0</v>
      </c>
      <c r="FL573">
        <v>0</v>
      </c>
      <c r="FM573">
        <v>0</v>
      </c>
      <c r="FN573">
        <v>0</v>
      </c>
      <c r="FO573">
        <v>0</v>
      </c>
      <c r="FP573">
        <v>0</v>
      </c>
      <c r="FQ573">
        <v>0</v>
      </c>
      <c r="FR573">
        <v>0</v>
      </c>
      <c r="FS573">
        <v>0</v>
      </c>
      <c r="FT573">
        <v>0</v>
      </c>
      <c r="FU573">
        <v>0</v>
      </c>
      <c r="FV573">
        <v>0</v>
      </c>
      <c r="FW573">
        <v>0</v>
      </c>
      <c r="FX573">
        <v>0</v>
      </c>
      <c r="FY573">
        <v>0</v>
      </c>
      <c r="FZ573">
        <v>0</v>
      </c>
      <c r="GA573">
        <v>0</v>
      </c>
      <c r="GB573">
        <v>0</v>
      </c>
      <c r="GC573">
        <v>0</v>
      </c>
      <c r="GD573">
        <v>0</v>
      </c>
      <c r="GE573">
        <v>0</v>
      </c>
      <c r="GF573">
        <v>0</v>
      </c>
      <c r="GG573">
        <v>0</v>
      </c>
      <c r="GH573">
        <v>0</v>
      </c>
      <c r="GI573">
        <v>0</v>
      </c>
      <c r="GJ573">
        <v>0</v>
      </c>
      <c r="GK573">
        <v>0</v>
      </c>
      <c r="GL573">
        <v>0</v>
      </c>
      <c r="GM573">
        <v>0</v>
      </c>
      <c r="GN573">
        <v>0</v>
      </c>
      <c r="GO573">
        <v>0</v>
      </c>
      <c r="GP573">
        <v>0</v>
      </c>
      <c r="GQ573">
        <v>0</v>
      </c>
      <c r="GR573">
        <v>0</v>
      </c>
      <c r="GS573">
        <v>0</v>
      </c>
      <c r="GT573">
        <v>0</v>
      </c>
      <c r="GU573">
        <v>0</v>
      </c>
      <c r="GV573">
        <v>0</v>
      </c>
      <c r="GW573">
        <v>0</v>
      </c>
      <c r="GX573">
        <v>0</v>
      </c>
      <c r="GY573">
        <v>0</v>
      </c>
      <c r="GZ573">
        <v>0</v>
      </c>
      <c r="HA573">
        <v>0</v>
      </c>
      <c r="HB573">
        <v>0</v>
      </c>
      <c r="HC573">
        <v>0</v>
      </c>
      <c r="HD573">
        <v>0</v>
      </c>
      <c r="HE573">
        <v>0</v>
      </c>
      <c r="HF573">
        <v>0</v>
      </c>
      <c r="HG573">
        <v>0</v>
      </c>
      <c r="HH573">
        <v>0</v>
      </c>
      <c r="HI573">
        <v>0</v>
      </c>
      <c r="HJ573">
        <v>0</v>
      </c>
      <c r="HK573">
        <v>0</v>
      </c>
      <c r="HL573">
        <v>0</v>
      </c>
      <c r="HM573">
        <v>0</v>
      </c>
      <c r="HN573">
        <v>0</v>
      </c>
      <c r="HO573">
        <v>0</v>
      </c>
      <c r="HP573">
        <v>0</v>
      </c>
      <c r="HQ573">
        <v>0</v>
      </c>
      <c r="HR573">
        <v>0</v>
      </c>
      <c r="HS573">
        <v>0</v>
      </c>
      <c r="HT573">
        <v>0</v>
      </c>
      <c r="HU573">
        <v>0</v>
      </c>
      <c r="HV573">
        <v>0</v>
      </c>
      <c r="HW573">
        <v>0</v>
      </c>
      <c r="HX573">
        <v>0</v>
      </c>
      <c r="HY573">
        <v>0</v>
      </c>
      <c r="HZ573">
        <v>0</v>
      </c>
      <c r="IA573">
        <v>0</v>
      </c>
      <c r="IB573">
        <v>0</v>
      </c>
      <c r="IC573">
        <v>0</v>
      </c>
      <c r="ID573">
        <v>0</v>
      </c>
      <c r="IE573">
        <v>0</v>
      </c>
      <c r="IF573">
        <v>0</v>
      </c>
      <c r="IG573">
        <v>0</v>
      </c>
      <c r="IH573">
        <v>0</v>
      </c>
      <c r="II573">
        <v>0</v>
      </c>
      <c r="IJ573">
        <v>0</v>
      </c>
      <c r="IK573">
        <v>0</v>
      </c>
    </row>
    <row r="574" spans="13:245" hidden="1">
      <c r="M574" s="340"/>
      <c r="N574" t="s">
        <v>1024</v>
      </c>
      <c r="O574">
        <v>1</v>
      </c>
      <c r="P574">
        <v>25</v>
      </c>
      <c r="Q574" s="183" t="str">
        <f t="shared" si="25"/>
        <v>SDH150125</v>
      </c>
      <c r="R574">
        <v>92</v>
      </c>
      <c r="S574">
        <v>346</v>
      </c>
      <c r="T574">
        <v>606</v>
      </c>
      <c r="U574">
        <v>873</v>
      </c>
      <c r="V574">
        <v>1146</v>
      </c>
      <c r="W574">
        <v>1427</v>
      </c>
      <c r="X574">
        <v>1713</v>
      </c>
      <c r="Y574">
        <v>2008</v>
      </c>
      <c r="Z574">
        <v>2309</v>
      </c>
      <c r="AA574">
        <v>3493</v>
      </c>
      <c r="AB574">
        <v>3919</v>
      </c>
      <c r="AC574">
        <v>4358</v>
      </c>
      <c r="AD574">
        <v>4811</v>
      </c>
      <c r="AE574">
        <v>5278</v>
      </c>
      <c r="AF574">
        <v>5762</v>
      </c>
      <c r="AG574">
        <v>5922</v>
      </c>
      <c r="AH574">
        <v>6091</v>
      </c>
      <c r="AI574">
        <v>6270</v>
      </c>
      <c r="AJ574">
        <v>6461</v>
      </c>
      <c r="AK574">
        <v>6666</v>
      </c>
      <c r="AL574">
        <v>6888</v>
      </c>
      <c r="AM574">
        <v>7129</v>
      </c>
      <c r="AN574">
        <v>7389</v>
      </c>
      <c r="AO574">
        <v>7671</v>
      </c>
      <c r="AP574">
        <v>7979</v>
      </c>
      <c r="AQ574">
        <v>8318</v>
      </c>
      <c r="AR574">
        <v>8687</v>
      </c>
      <c r="AS574">
        <v>9086</v>
      </c>
      <c r="AT574">
        <v>9521</v>
      </c>
      <c r="AU574">
        <v>0</v>
      </c>
      <c r="AV574">
        <v>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C574">
        <v>0</v>
      </c>
      <c r="CD574">
        <v>0</v>
      </c>
      <c r="CE574">
        <v>0</v>
      </c>
      <c r="CF574">
        <v>0</v>
      </c>
      <c r="CG574">
        <v>0</v>
      </c>
      <c r="CH574">
        <v>0</v>
      </c>
      <c r="CI574">
        <v>0</v>
      </c>
      <c r="CJ574">
        <v>0</v>
      </c>
      <c r="CK574">
        <v>0</v>
      </c>
      <c r="CL574">
        <v>0</v>
      </c>
      <c r="CM574">
        <v>0</v>
      </c>
      <c r="CN574">
        <v>0</v>
      </c>
      <c r="CO574">
        <v>0</v>
      </c>
      <c r="CP574">
        <v>0</v>
      </c>
      <c r="CQ574">
        <v>0</v>
      </c>
      <c r="CR574">
        <v>0</v>
      </c>
      <c r="CS574">
        <v>0</v>
      </c>
      <c r="CT574">
        <v>0</v>
      </c>
      <c r="CU574">
        <v>0</v>
      </c>
      <c r="CV574">
        <v>0</v>
      </c>
      <c r="CW574">
        <v>0</v>
      </c>
      <c r="CX574">
        <v>0</v>
      </c>
      <c r="CY574">
        <v>0</v>
      </c>
      <c r="CZ574">
        <v>0</v>
      </c>
      <c r="DA574">
        <v>0</v>
      </c>
      <c r="DB574">
        <v>0</v>
      </c>
      <c r="DC574">
        <v>0</v>
      </c>
      <c r="DD574">
        <v>0</v>
      </c>
      <c r="DE574">
        <v>0</v>
      </c>
      <c r="DF574">
        <v>0</v>
      </c>
      <c r="DG574">
        <v>0</v>
      </c>
      <c r="DH574">
        <v>0</v>
      </c>
      <c r="DI574">
        <v>0</v>
      </c>
      <c r="DJ574">
        <v>0</v>
      </c>
      <c r="DK574">
        <v>0</v>
      </c>
      <c r="DL574">
        <v>0</v>
      </c>
      <c r="DM574">
        <v>0</v>
      </c>
      <c r="DN574">
        <v>0</v>
      </c>
      <c r="DO574">
        <v>0</v>
      </c>
      <c r="DP574">
        <v>0</v>
      </c>
      <c r="DQ574">
        <v>0</v>
      </c>
      <c r="DR574">
        <v>0</v>
      </c>
      <c r="DS574">
        <v>0</v>
      </c>
      <c r="DT574">
        <v>0</v>
      </c>
      <c r="DU574">
        <v>0</v>
      </c>
      <c r="DV574">
        <v>0</v>
      </c>
      <c r="DW574">
        <v>0</v>
      </c>
      <c r="DX574">
        <v>0</v>
      </c>
      <c r="DZ574" s="340"/>
      <c r="EA574" t="s">
        <v>1024</v>
      </c>
      <c r="EB574">
        <v>1</v>
      </c>
      <c r="EC574">
        <v>25</v>
      </c>
      <c r="ED574" s="183" t="str">
        <f t="shared" si="26"/>
        <v>SDH150125</v>
      </c>
      <c r="EE574">
        <v>167</v>
      </c>
      <c r="EF574">
        <v>635</v>
      </c>
      <c r="EG574">
        <v>1213</v>
      </c>
      <c r="EH574">
        <v>1775</v>
      </c>
      <c r="EI574">
        <v>2326</v>
      </c>
      <c r="EJ574">
        <v>2865</v>
      </c>
      <c r="EK574">
        <v>3394</v>
      </c>
      <c r="EL574">
        <v>3922</v>
      </c>
      <c r="EM574">
        <v>4438</v>
      </c>
      <c r="EN574">
        <v>5096</v>
      </c>
      <c r="EO574">
        <v>5599</v>
      </c>
      <c r="EP574">
        <v>6097</v>
      </c>
      <c r="EQ574">
        <v>6591</v>
      </c>
      <c r="ER574">
        <v>7084</v>
      </c>
      <c r="ES574">
        <v>0</v>
      </c>
      <c r="ET574">
        <v>0</v>
      </c>
      <c r="EU574">
        <v>0</v>
      </c>
      <c r="EV574">
        <v>0</v>
      </c>
      <c r="EW574">
        <v>0</v>
      </c>
      <c r="EX574">
        <v>0</v>
      </c>
      <c r="EY574">
        <v>0</v>
      </c>
      <c r="EZ574">
        <v>0</v>
      </c>
      <c r="FA574">
        <v>0</v>
      </c>
      <c r="FB574">
        <v>0</v>
      </c>
      <c r="FC574">
        <v>0</v>
      </c>
      <c r="FD574">
        <v>0</v>
      </c>
      <c r="FE574">
        <v>0</v>
      </c>
      <c r="FF574">
        <v>0</v>
      </c>
      <c r="FG574">
        <v>0</v>
      </c>
      <c r="FH574">
        <v>0</v>
      </c>
      <c r="FI574">
        <v>0</v>
      </c>
      <c r="FJ574">
        <v>0</v>
      </c>
      <c r="FK574">
        <v>0</v>
      </c>
      <c r="FL574">
        <v>0</v>
      </c>
      <c r="FM574">
        <v>0</v>
      </c>
      <c r="FN574">
        <v>0</v>
      </c>
      <c r="FO574">
        <v>0</v>
      </c>
      <c r="FP574">
        <v>0</v>
      </c>
      <c r="FQ574">
        <v>0</v>
      </c>
      <c r="FR574">
        <v>0</v>
      </c>
      <c r="FS574">
        <v>0</v>
      </c>
      <c r="FT574">
        <v>0</v>
      </c>
      <c r="FU574">
        <v>0</v>
      </c>
      <c r="FV574">
        <v>0</v>
      </c>
      <c r="FW574">
        <v>0</v>
      </c>
      <c r="FX574">
        <v>0</v>
      </c>
      <c r="FY574">
        <v>0</v>
      </c>
      <c r="FZ574">
        <v>0</v>
      </c>
      <c r="GA574">
        <v>0</v>
      </c>
      <c r="GB574">
        <v>0</v>
      </c>
      <c r="GC574">
        <v>0</v>
      </c>
      <c r="GD574">
        <v>0</v>
      </c>
      <c r="GE574">
        <v>0</v>
      </c>
      <c r="GF574">
        <v>0</v>
      </c>
      <c r="GG574">
        <v>0</v>
      </c>
      <c r="GH574">
        <v>0</v>
      </c>
      <c r="GI574">
        <v>0</v>
      </c>
      <c r="GJ574">
        <v>0</v>
      </c>
      <c r="GK574">
        <v>0</v>
      </c>
      <c r="GL574">
        <v>0</v>
      </c>
      <c r="GM574">
        <v>0</v>
      </c>
      <c r="GN574">
        <v>0</v>
      </c>
      <c r="GO574">
        <v>0</v>
      </c>
      <c r="GP574">
        <v>0</v>
      </c>
      <c r="GQ574">
        <v>0</v>
      </c>
      <c r="GR574">
        <v>0</v>
      </c>
      <c r="GS574">
        <v>0</v>
      </c>
      <c r="GT574">
        <v>0</v>
      </c>
      <c r="GU574">
        <v>0</v>
      </c>
      <c r="GV574">
        <v>0</v>
      </c>
      <c r="GW574">
        <v>0</v>
      </c>
      <c r="GX574">
        <v>0</v>
      </c>
      <c r="GY574">
        <v>0</v>
      </c>
      <c r="GZ574">
        <v>0</v>
      </c>
      <c r="HA574">
        <v>0</v>
      </c>
      <c r="HB574">
        <v>0</v>
      </c>
      <c r="HC574">
        <v>0</v>
      </c>
      <c r="HD574">
        <v>0</v>
      </c>
      <c r="HE574">
        <v>0</v>
      </c>
      <c r="HF574">
        <v>0</v>
      </c>
      <c r="HG574">
        <v>0</v>
      </c>
      <c r="HH574">
        <v>0</v>
      </c>
      <c r="HI574">
        <v>0</v>
      </c>
      <c r="HJ574">
        <v>0</v>
      </c>
      <c r="HK574">
        <v>0</v>
      </c>
      <c r="HL574">
        <v>0</v>
      </c>
      <c r="HM574">
        <v>0</v>
      </c>
      <c r="HN574">
        <v>0</v>
      </c>
      <c r="HO574">
        <v>0</v>
      </c>
      <c r="HP574">
        <v>0</v>
      </c>
      <c r="HQ574">
        <v>0</v>
      </c>
      <c r="HR574">
        <v>0</v>
      </c>
      <c r="HS574">
        <v>0</v>
      </c>
      <c r="HT574">
        <v>0</v>
      </c>
      <c r="HU574">
        <v>0</v>
      </c>
      <c r="HV574">
        <v>0</v>
      </c>
      <c r="HW574">
        <v>0</v>
      </c>
      <c r="HX574">
        <v>0</v>
      </c>
      <c r="HY574">
        <v>0</v>
      </c>
      <c r="HZ574">
        <v>0</v>
      </c>
      <c r="IA574">
        <v>0</v>
      </c>
      <c r="IB574">
        <v>0</v>
      </c>
      <c r="IC574">
        <v>0</v>
      </c>
      <c r="ID574">
        <v>0</v>
      </c>
      <c r="IE574">
        <v>0</v>
      </c>
      <c r="IF574">
        <v>0</v>
      </c>
      <c r="IG574">
        <v>0</v>
      </c>
      <c r="IH574">
        <v>0</v>
      </c>
      <c r="II574">
        <v>0</v>
      </c>
      <c r="IJ574">
        <v>0</v>
      </c>
      <c r="IK574">
        <v>0</v>
      </c>
    </row>
    <row r="575" spans="13:245" hidden="1">
      <c r="M575" s="340"/>
      <c r="N575" t="s">
        <v>1024</v>
      </c>
      <c r="O575">
        <v>1</v>
      </c>
      <c r="P575">
        <v>26</v>
      </c>
      <c r="Q575" s="183" t="str">
        <f t="shared" si="25"/>
        <v>SDH150126</v>
      </c>
      <c r="R575">
        <v>83</v>
      </c>
      <c r="S575">
        <v>332</v>
      </c>
      <c r="T575">
        <v>586</v>
      </c>
      <c r="U575">
        <v>847</v>
      </c>
      <c r="V575">
        <v>1115</v>
      </c>
      <c r="W575">
        <v>1388</v>
      </c>
      <c r="X575">
        <v>1669</v>
      </c>
      <c r="Y575">
        <v>1957</v>
      </c>
      <c r="Z575">
        <v>2252</v>
      </c>
      <c r="AA575">
        <v>3409</v>
      </c>
      <c r="AB575">
        <v>3827</v>
      </c>
      <c r="AC575">
        <v>4258</v>
      </c>
      <c r="AD575">
        <v>4702</v>
      </c>
      <c r="AE575">
        <v>5162</v>
      </c>
      <c r="AF575">
        <v>5639</v>
      </c>
      <c r="AG575">
        <v>5799</v>
      </c>
      <c r="AH575">
        <v>5968</v>
      </c>
      <c r="AI575">
        <v>6149</v>
      </c>
      <c r="AJ575">
        <v>6342</v>
      </c>
      <c r="AK575">
        <v>6552</v>
      </c>
      <c r="AL575">
        <v>6778</v>
      </c>
      <c r="AM575">
        <v>7023</v>
      </c>
      <c r="AN575">
        <v>7288</v>
      </c>
      <c r="AO575">
        <v>7579</v>
      </c>
      <c r="AP575">
        <v>7901</v>
      </c>
      <c r="AQ575">
        <v>8250</v>
      </c>
      <c r="AR575">
        <v>8628</v>
      </c>
      <c r="AS575">
        <v>9041</v>
      </c>
      <c r="AT575">
        <v>9494</v>
      </c>
      <c r="AU575">
        <v>0</v>
      </c>
      <c r="AV575">
        <v>0</v>
      </c>
      <c r="AW575">
        <v>0</v>
      </c>
      <c r="AX575">
        <v>0</v>
      </c>
      <c r="AY575">
        <v>0</v>
      </c>
      <c r="AZ575">
        <v>0</v>
      </c>
      <c r="BA575">
        <v>0</v>
      </c>
      <c r="BB575">
        <v>0</v>
      </c>
      <c r="BC575">
        <v>0</v>
      </c>
      <c r="BD575">
        <v>0</v>
      </c>
      <c r="BE575">
        <v>0</v>
      </c>
      <c r="BF575">
        <v>0</v>
      </c>
      <c r="BG575">
        <v>0</v>
      </c>
      <c r="BH575">
        <v>0</v>
      </c>
      <c r="BI575">
        <v>0</v>
      </c>
      <c r="BJ575">
        <v>0</v>
      </c>
      <c r="BK575">
        <v>0</v>
      </c>
      <c r="BL575">
        <v>0</v>
      </c>
      <c r="BM575">
        <v>0</v>
      </c>
      <c r="BN575">
        <v>0</v>
      </c>
      <c r="BO575">
        <v>0</v>
      </c>
      <c r="BP575">
        <v>0</v>
      </c>
      <c r="BQ575">
        <v>0</v>
      </c>
      <c r="BR575">
        <v>0</v>
      </c>
      <c r="BS575">
        <v>0</v>
      </c>
      <c r="BT575">
        <v>0</v>
      </c>
      <c r="BU575">
        <v>0</v>
      </c>
      <c r="BV575">
        <v>0</v>
      </c>
      <c r="BW575">
        <v>0</v>
      </c>
      <c r="BX575">
        <v>0</v>
      </c>
      <c r="BY575">
        <v>0</v>
      </c>
      <c r="BZ575">
        <v>0</v>
      </c>
      <c r="CA575">
        <v>0</v>
      </c>
      <c r="CB575">
        <v>0</v>
      </c>
      <c r="CC575">
        <v>0</v>
      </c>
      <c r="CD575">
        <v>0</v>
      </c>
      <c r="CE575">
        <v>0</v>
      </c>
      <c r="CF575">
        <v>0</v>
      </c>
      <c r="CG575">
        <v>0</v>
      </c>
      <c r="CH575">
        <v>0</v>
      </c>
      <c r="CI575">
        <v>0</v>
      </c>
      <c r="CJ575">
        <v>0</v>
      </c>
      <c r="CK575">
        <v>0</v>
      </c>
      <c r="CL575">
        <v>0</v>
      </c>
      <c r="CM575">
        <v>0</v>
      </c>
      <c r="CN575">
        <v>0</v>
      </c>
      <c r="CO575">
        <v>0</v>
      </c>
      <c r="CP575">
        <v>0</v>
      </c>
      <c r="CQ575">
        <v>0</v>
      </c>
      <c r="CR575">
        <v>0</v>
      </c>
      <c r="CS575">
        <v>0</v>
      </c>
      <c r="CT575">
        <v>0</v>
      </c>
      <c r="CU575">
        <v>0</v>
      </c>
      <c r="CV575">
        <v>0</v>
      </c>
      <c r="CW575">
        <v>0</v>
      </c>
      <c r="CX575">
        <v>0</v>
      </c>
      <c r="CY575">
        <v>0</v>
      </c>
      <c r="CZ575">
        <v>0</v>
      </c>
      <c r="DA575">
        <v>0</v>
      </c>
      <c r="DB575">
        <v>0</v>
      </c>
      <c r="DC575">
        <v>0</v>
      </c>
      <c r="DD575">
        <v>0</v>
      </c>
      <c r="DE575">
        <v>0</v>
      </c>
      <c r="DF575">
        <v>0</v>
      </c>
      <c r="DG575">
        <v>0</v>
      </c>
      <c r="DH575">
        <v>0</v>
      </c>
      <c r="DI575">
        <v>0</v>
      </c>
      <c r="DJ575">
        <v>0</v>
      </c>
      <c r="DK575">
        <v>0</v>
      </c>
      <c r="DL575">
        <v>0</v>
      </c>
      <c r="DM575">
        <v>0</v>
      </c>
      <c r="DN575">
        <v>0</v>
      </c>
      <c r="DO575">
        <v>0</v>
      </c>
      <c r="DP575">
        <v>0</v>
      </c>
      <c r="DQ575">
        <v>0</v>
      </c>
      <c r="DR575">
        <v>0</v>
      </c>
      <c r="DS575">
        <v>0</v>
      </c>
      <c r="DT575">
        <v>0</v>
      </c>
      <c r="DU575">
        <v>0</v>
      </c>
      <c r="DV575">
        <v>0</v>
      </c>
      <c r="DW575">
        <v>0</v>
      </c>
      <c r="DX575">
        <v>0</v>
      </c>
      <c r="DZ575" s="340"/>
      <c r="EA575" t="s">
        <v>1024</v>
      </c>
      <c r="EB575">
        <v>1</v>
      </c>
      <c r="EC575">
        <v>26</v>
      </c>
      <c r="ED575" s="183" t="str">
        <f t="shared" si="26"/>
        <v>SDH150126</v>
      </c>
      <c r="EE575">
        <v>150</v>
      </c>
      <c r="EF575">
        <v>601</v>
      </c>
      <c r="EG575">
        <v>1165</v>
      </c>
      <c r="EH575">
        <v>1713</v>
      </c>
      <c r="EI575">
        <v>2253</v>
      </c>
      <c r="EJ575">
        <v>2777</v>
      </c>
      <c r="EK575">
        <v>3295</v>
      </c>
      <c r="EL575">
        <v>3808</v>
      </c>
      <c r="EM575">
        <v>4313</v>
      </c>
      <c r="EN575">
        <v>4959</v>
      </c>
      <c r="EO575">
        <v>5451</v>
      </c>
      <c r="EP575">
        <v>5939</v>
      </c>
      <c r="EQ575">
        <v>6424</v>
      </c>
      <c r="ER575">
        <v>6908</v>
      </c>
      <c r="ES575">
        <v>0</v>
      </c>
      <c r="ET575">
        <v>0</v>
      </c>
      <c r="EU575">
        <v>0</v>
      </c>
      <c r="EV575">
        <v>0</v>
      </c>
      <c r="EW575">
        <v>0</v>
      </c>
      <c r="EX575">
        <v>0</v>
      </c>
      <c r="EY575">
        <v>0</v>
      </c>
      <c r="EZ575">
        <v>0</v>
      </c>
      <c r="FA575">
        <v>0</v>
      </c>
      <c r="FB575">
        <v>0</v>
      </c>
      <c r="FC575">
        <v>0</v>
      </c>
      <c r="FD575">
        <v>0</v>
      </c>
      <c r="FE575">
        <v>0</v>
      </c>
      <c r="FF575">
        <v>0</v>
      </c>
      <c r="FG575">
        <v>0</v>
      </c>
      <c r="FH575">
        <v>0</v>
      </c>
      <c r="FI575">
        <v>0</v>
      </c>
      <c r="FJ575">
        <v>0</v>
      </c>
      <c r="FK575">
        <v>0</v>
      </c>
      <c r="FL575">
        <v>0</v>
      </c>
      <c r="FM575">
        <v>0</v>
      </c>
      <c r="FN575">
        <v>0</v>
      </c>
      <c r="FO575">
        <v>0</v>
      </c>
      <c r="FP575">
        <v>0</v>
      </c>
      <c r="FQ575">
        <v>0</v>
      </c>
      <c r="FR575">
        <v>0</v>
      </c>
      <c r="FS575">
        <v>0</v>
      </c>
      <c r="FT575">
        <v>0</v>
      </c>
      <c r="FU575">
        <v>0</v>
      </c>
      <c r="FV575">
        <v>0</v>
      </c>
      <c r="FW575">
        <v>0</v>
      </c>
      <c r="FX575">
        <v>0</v>
      </c>
      <c r="FY575">
        <v>0</v>
      </c>
      <c r="FZ575">
        <v>0</v>
      </c>
      <c r="GA575">
        <v>0</v>
      </c>
      <c r="GB575">
        <v>0</v>
      </c>
      <c r="GC575">
        <v>0</v>
      </c>
      <c r="GD575">
        <v>0</v>
      </c>
      <c r="GE575">
        <v>0</v>
      </c>
      <c r="GF575">
        <v>0</v>
      </c>
      <c r="GG575">
        <v>0</v>
      </c>
      <c r="GH575">
        <v>0</v>
      </c>
      <c r="GI575">
        <v>0</v>
      </c>
      <c r="GJ575">
        <v>0</v>
      </c>
      <c r="GK575">
        <v>0</v>
      </c>
      <c r="GL575">
        <v>0</v>
      </c>
      <c r="GM575">
        <v>0</v>
      </c>
      <c r="GN575">
        <v>0</v>
      </c>
      <c r="GO575">
        <v>0</v>
      </c>
      <c r="GP575">
        <v>0</v>
      </c>
      <c r="GQ575">
        <v>0</v>
      </c>
      <c r="GR575">
        <v>0</v>
      </c>
      <c r="GS575">
        <v>0</v>
      </c>
      <c r="GT575">
        <v>0</v>
      </c>
      <c r="GU575">
        <v>0</v>
      </c>
      <c r="GV575">
        <v>0</v>
      </c>
      <c r="GW575">
        <v>0</v>
      </c>
      <c r="GX575">
        <v>0</v>
      </c>
      <c r="GY575">
        <v>0</v>
      </c>
      <c r="GZ575">
        <v>0</v>
      </c>
      <c r="HA575">
        <v>0</v>
      </c>
      <c r="HB575">
        <v>0</v>
      </c>
      <c r="HC575">
        <v>0</v>
      </c>
      <c r="HD575">
        <v>0</v>
      </c>
      <c r="HE575">
        <v>0</v>
      </c>
      <c r="HF575">
        <v>0</v>
      </c>
      <c r="HG575">
        <v>0</v>
      </c>
      <c r="HH575">
        <v>0</v>
      </c>
      <c r="HI575">
        <v>0</v>
      </c>
      <c r="HJ575">
        <v>0</v>
      </c>
      <c r="HK575">
        <v>0</v>
      </c>
      <c r="HL575">
        <v>0</v>
      </c>
      <c r="HM575">
        <v>0</v>
      </c>
      <c r="HN575">
        <v>0</v>
      </c>
      <c r="HO575">
        <v>0</v>
      </c>
      <c r="HP575">
        <v>0</v>
      </c>
      <c r="HQ575">
        <v>0</v>
      </c>
      <c r="HR575">
        <v>0</v>
      </c>
      <c r="HS575">
        <v>0</v>
      </c>
      <c r="HT575">
        <v>0</v>
      </c>
      <c r="HU575">
        <v>0</v>
      </c>
      <c r="HV575">
        <v>0</v>
      </c>
      <c r="HW575">
        <v>0</v>
      </c>
      <c r="HX575">
        <v>0</v>
      </c>
      <c r="HY575">
        <v>0</v>
      </c>
      <c r="HZ575">
        <v>0</v>
      </c>
      <c r="IA575">
        <v>0</v>
      </c>
      <c r="IB575">
        <v>0</v>
      </c>
      <c r="IC575">
        <v>0</v>
      </c>
      <c r="ID575">
        <v>0</v>
      </c>
      <c r="IE575">
        <v>0</v>
      </c>
      <c r="IF575">
        <v>0</v>
      </c>
      <c r="IG575">
        <v>0</v>
      </c>
      <c r="IH575">
        <v>0</v>
      </c>
      <c r="II575">
        <v>0</v>
      </c>
      <c r="IJ575">
        <v>0</v>
      </c>
      <c r="IK575">
        <v>0</v>
      </c>
    </row>
    <row r="576" spans="13:245" hidden="1">
      <c r="M576" s="340"/>
      <c r="N576" t="s">
        <v>1024</v>
      </c>
      <c r="O576">
        <v>1</v>
      </c>
      <c r="P576">
        <v>27</v>
      </c>
      <c r="Q576" s="183" t="str">
        <f t="shared" si="25"/>
        <v>SDH150127</v>
      </c>
      <c r="R576">
        <v>74</v>
      </c>
      <c r="S576">
        <v>317</v>
      </c>
      <c r="T576">
        <v>566</v>
      </c>
      <c r="U576">
        <v>821</v>
      </c>
      <c r="V576">
        <v>1082</v>
      </c>
      <c r="W576">
        <v>1349</v>
      </c>
      <c r="X576">
        <v>1623</v>
      </c>
      <c r="Y576">
        <v>1905</v>
      </c>
      <c r="Z576">
        <v>2195</v>
      </c>
      <c r="AA576">
        <v>3324</v>
      </c>
      <c r="AB576">
        <v>3733</v>
      </c>
      <c r="AC576">
        <v>4155</v>
      </c>
      <c r="AD576">
        <v>4592</v>
      </c>
      <c r="AE576">
        <v>5045</v>
      </c>
      <c r="AF576">
        <v>5514</v>
      </c>
      <c r="AG576">
        <v>5674</v>
      </c>
      <c r="AH576">
        <v>5844</v>
      </c>
      <c r="AI576">
        <v>6026</v>
      </c>
      <c r="AJ576">
        <v>6224</v>
      </c>
      <c r="AK576">
        <v>6437</v>
      </c>
      <c r="AL576">
        <v>6667</v>
      </c>
      <c r="AM576">
        <v>6916</v>
      </c>
      <c r="AN576">
        <v>7189</v>
      </c>
      <c r="AO576">
        <v>7492</v>
      </c>
      <c r="AP576">
        <v>7822</v>
      </c>
      <c r="AQ576">
        <v>8180</v>
      </c>
      <c r="AR576">
        <v>8570</v>
      </c>
      <c r="AS576">
        <v>8999</v>
      </c>
      <c r="AT576">
        <v>9477</v>
      </c>
      <c r="AU576">
        <v>0</v>
      </c>
      <c r="AV576">
        <v>0</v>
      </c>
      <c r="AW576">
        <v>0</v>
      </c>
      <c r="AX576">
        <v>0</v>
      </c>
      <c r="AY576">
        <v>0</v>
      </c>
      <c r="AZ576">
        <v>0</v>
      </c>
      <c r="BA576">
        <v>0</v>
      </c>
      <c r="BB576">
        <v>0</v>
      </c>
      <c r="BC576">
        <v>0</v>
      </c>
      <c r="BD576">
        <v>0</v>
      </c>
      <c r="BE576">
        <v>0</v>
      </c>
      <c r="BF576">
        <v>0</v>
      </c>
      <c r="BG576">
        <v>0</v>
      </c>
      <c r="BH576">
        <v>0</v>
      </c>
      <c r="BI576">
        <v>0</v>
      </c>
      <c r="BJ576">
        <v>0</v>
      </c>
      <c r="BK576">
        <v>0</v>
      </c>
      <c r="BL576">
        <v>0</v>
      </c>
      <c r="BM576">
        <v>0</v>
      </c>
      <c r="BN576">
        <v>0</v>
      </c>
      <c r="BO576">
        <v>0</v>
      </c>
      <c r="BP576">
        <v>0</v>
      </c>
      <c r="BQ576">
        <v>0</v>
      </c>
      <c r="BR576">
        <v>0</v>
      </c>
      <c r="BS576">
        <v>0</v>
      </c>
      <c r="BT576">
        <v>0</v>
      </c>
      <c r="BU576">
        <v>0</v>
      </c>
      <c r="BV576">
        <v>0</v>
      </c>
      <c r="BW576">
        <v>0</v>
      </c>
      <c r="BX576">
        <v>0</v>
      </c>
      <c r="BY576">
        <v>0</v>
      </c>
      <c r="BZ576">
        <v>0</v>
      </c>
      <c r="CA576">
        <v>0</v>
      </c>
      <c r="CB576">
        <v>0</v>
      </c>
      <c r="CC576">
        <v>0</v>
      </c>
      <c r="CD576">
        <v>0</v>
      </c>
      <c r="CE576">
        <v>0</v>
      </c>
      <c r="CF576">
        <v>0</v>
      </c>
      <c r="CG576">
        <v>0</v>
      </c>
      <c r="CH576">
        <v>0</v>
      </c>
      <c r="CI576">
        <v>0</v>
      </c>
      <c r="CJ576">
        <v>0</v>
      </c>
      <c r="CK576">
        <v>0</v>
      </c>
      <c r="CL576">
        <v>0</v>
      </c>
      <c r="CM576">
        <v>0</v>
      </c>
      <c r="CN576">
        <v>0</v>
      </c>
      <c r="CO576">
        <v>0</v>
      </c>
      <c r="CP576">
        <v>0</v>
      </c>
      <c r="CQ576">
        <v>0</v>
      </c>
      <c r="CR576">
        <v>0</v>
      </c>
      <c r="CS576">
        <v>0</v>
      </c>
      <c r="CT576">
        <v>0</v>
      </c>
      <c r="CU576">
        <v>0</v>
      </c>
      <c r="CV576">
        <v>0</v>
      </c>
      <c r="CW576">
        <v>0</v>
      </c>
      <c r="CX576">
        <v>0</v>
      </c>
      <c r="CY576">
        <v>0</v>
      </c>
      <c r="CZ576">
        <v>0</v>
      </c>
      <c r="DA576">
        <v>0</v>
      </c>
      <c r="DB576">
        <v>0</v>
      </c>
      <c r="DC576">
        <v>0</v>
      </c>
      <c r="DD576">
        <v>0</v>
      </c>
      <c r="DE576">
        <v>0</v>
      </c>
      <c r="DF576">
        <v>0</v>
      </c>
      <c r="DG576">
        <v>0</v>
      </c>
      <c r="DH576">
        <v>0</v>
      </c>
      <c r="DI576">
        <v>0</v>
      </c>
      <c r="DJ576">
        <v>0</v>
      </c>
      <c r="DK576">
        <v>0</v>
      </c>
      <c r="DL576">
        <v>0</v>
      </c>
      <c r="DM576">
        <v>0</v>
      </c>
      <c r="DN576">
        <v>0</v>
      </c>
      <c r="DO576">
        <v>0</v>
      </c>
      <c r="DP576">
        <v>0</v>
      </c>
      <c r="DQ576">
        <v>0</v>
      </c>
      <c r="DR576">
        <v>0</v>
      </c>
      <c r="DS576">
        <v>0</v>
      </c>
      <c r="DT576">
        <v>0</v>
      </c>
      <c r="DU576">
        <v>0</v>
      </c>
      <c r="DV576">
        <v>0</v>
      </c>
      <c r="DW576">
        <v>0</v>
      </c>
      <c r="DX576">
        <v>0</v>
      </c>
      <c r="DZ576" s="340"/>
      <c r="EA576" t="s">
        <v>1024</v>
      </c>
      <c r="EB576">
        <v>1</v>
      </c>
      <c r="EC576">
        <v>27</v>
      </c>
      <c r="ED576" s="183" t="str">
        <f t="shared" si="26"/>
        <v>SDH150127</v>
      </c>
      <c r="EE576">
        <v>134</v>
      </c>
      <c r="EF576">
        <v>565</v>
      </c>
      <c r="EG576">
        <v>1117</v>
      </c>
      <c r="EH576">
        <v>1652</v>
      </c>
      <c r="EI576">
        <v>2176</v>
      </c>
      <c r="EJ576">
        <v>2686</v>
      </c>
      <c r="EK576">
        <v>3191</v>
      </c>
      <c r="EL576">
        <v>3692</v>
      </c>
      <c r="EM576">
        <v>4186</v>
      </c>
      <c r="EN576">
        <v>4821</v>
      </c>
      <c r="EO576">
        <v>5301</v>
      </c>
      <c r="EP576">
        <v>5779</v>
      </c>
      <c r="EQ576">
        <v>6255</v>
      </c>
      <c r="ER576">
        <v>6731</v>
      </c>
      <c r="ES576">
        <v>0</v>
      </c>
      <c r="ET576">
        <v>0</v>
      </c>
      <c r="EU576">
        <v>0</v>
      </c>
      <c r="EV576">
        <v>0</v>
      </c>
      <c r="EW576">
        <v>0</v>
      </c>
      <c r="EX576">
        <v>0</v>
      </c>
      <c r="EY576">
        <v>0</v>
      </c>
      <c r="EZ576">
        <v>0</v>
      </c>
      <c r="FA576">
        <v>0</v>
      </c>
      <c r="FB576">
        <v>0</v>
      </c>
      <c r="FC576">
        <v>0</v>
      </c>
      <c r="FD576">
        <v>0</v>
      </c>
      <c r="FE576">
        <v>0</v>
      </c>
      <c r="FF576">
        <v>0</v>
      </c>
      <c r="FG576">
        <v>0</v>
      </c>
      <c r="FH576">
        <v>0</v>
      </c>
      <c r="FI576">
        <v>0</v>
      </c>
      <c r="FJ576">
        <v>0</v>
      </c>
      <c r="FK576">
        <v>0</v>
      </c>
      <c r="FL576">
        <v>0</v>
      </c>
      <c r="FM576">
        <v>0</v>
      </c>
      <c r="FN576">
        <v>0</v>
      </c>
      <c r="FO576">
        <v>0</v>
      </c>
      <c r="FP576">
        <v>0</v>
      </c>
      <c r="FQ576">
        <v>0</v>
      </c>
      <c r="FR576">
        <v>0</v>
      </c>
      <c r="FS576">
        <v>0</v>
      </c>
      <c r="FT576">
        <v>0</v>
      </c>
      <c r="FU576">
        <v>0</v>
      </c>
      <c r="FV576">
        <v>0</v>
      </c>
      <c r="FW576">
        <v>0</v>
      </c>
      <c r="FX576">
        <v>0</v>
      </c>
      <c r="FY576">
        <v>0</v>
      </c>
      <c r="FZ576">
        <v>0</v>
      </c>
      <c r="GA576">
        <v>0</v>
      </c>
      <c r="GB576">
        <v>0</v>
      </c>
      <c r="GC576">
        <v>0</v>
      </c>
      <c r="GD576">
        <v>0</v>
      </c>
      <c r="GE576">
        <v>0</v>
      </c>
      <c r="GF576">
        <v>0</v>
      </c>
      <c r="GG576">
        <v>0</v>
      </c>
      <c r="GH576">
        <v>0</v>
      </c>
      <c r="GI576">
        <v>0</v>
      </c>
      <c r="GJ576">
        <v>0</v>
      </c>
      <c r="GK576">
        <v>0</v>
      </c>
      <c r="GL576">
        <v>0</v>
      </c>
      <c r="GM576">
        <v>0</v>
      </c>
      <c r="GN576">
        <v>0</v>
      </c>
      <c r="GO576">
        <v>0</v>
      </c>
      <c r="GP576">
        <v>0</v>
      </c>
      <c r="GQ576">
        <v>0</v>
      </c>
      <c r="GR576">
        <v>0</v>
      </c>
      <c r="GS576">
        <v>0</v>
      </c>
      <c r="GT576">
        <v>0</v>
      </c>
      <c r="GU576">
        <v>0</v>
      </c>
      <c r="GV576">
        <v>0</v>
      </c>
      <c r="GW576">
        <v>0</v>
      </c>
      <c r="GX576">
        <v>0</v>
      </c>
      <c r="GY576">
        <v>0</v>
      </c>
      <c r="GZ576">
        <v>0</v>
      </c>
      <c r="HA576">
        <v>0</v>
      </c>
      <c r="HB576">
        <v>0</v>
      </c>
      <c r="HC576">
        <v>0</v>
      </c>
      <c r="HD576">
        <v>0</v>
      </c>
      <c r="HE576">
        <v>0</v>
      </c>
      <c r="HF576">
        <v>0</v>
      </c>
      <c r="HG576">
        <v>0</v>
      </c>
      <c r="HH576">
        <v>0</v>
      </c>
      <c r="HI576">
        <v>0</v>
      </c>
      <c r="HJ576">
        <v>0</v>
      </c>
      <c r="HK576">
        <v>0</v>
      </c>
      <c r="HL576">
        <v>0</v>
      </c>
      <c r="HM576">
        <v>0</v>
      </c>
      <c r="HN576">
        <v>0</v>
      </c>
      <c r="HO576">
        <v>0</v>
      </c>
      <c r="HP576">
        <v>0</v>
      </c>
      <c r="HQ576">
        <v>0</v>
      </c>
      <c r="HR576">
        <v>0</v>
      </c>
      <c r="HS576">
        <v>0</v>
      </c>
      <c r="HT576">
        <v>0</v>
      </c>
      <c r="HU576">
        <v>0</v>
      </c>
      <c r="HV576">
        <v>0</v>
      </c>
      <c r="HW576">
        <v>0</v>
      </c>
      <c r="HX576">
        <v>0</v>
      </c>
      <c r="HY576">
        <v>0</v>
      </c>
      <c r="HZ576">
        <v>0</v>
      </c>
      <c r="IA576">
        <v>0</v>
      </c>
      <c r="IB576">
        <v>0</v>
      </c>
      <c r="IC576">
        <v>0</v>
      </c>
      <c r="ID576">
        <v>0</v>
      </c>
      <c r="IE576">
        <v>0</v>
      </c>
      <c r="IF576">
        <v>0</v>
      </c>
      <c r="IG576">
        <v>0</v>
      </c>
      <c r="IH576">
        <v>0</v>
      </c>
      <c r="II576">
        <v>0</v>
      </c>
      <c r="IJ576">
        <v>0</v>
      </c>
      <c r="IK576">
        <v>0</v>
      </c>
    </row>
    <row r="577" spans="13:245" hidden="1">
      <c r="M577" s="340"/>
      <c r="N577" t="s">
        <v>1024</v>
      </c>
      <c r="O577">
        <v>1</v>
      </c>
      <c r="P577">
        <v>28</v>
      </c>
      <c r="Q577" s="183" t="str">
        <f t="shared" si="25"/>
        <v>SDH150128</v>
      </c>
      <c r="R577">
        <v>65</v>
      </c>
      <c r="S577">
        <v>302</v>
      </c>
      <c r="T577">
        <v>544</v>
      </c>
      <c r="U577">
        <v>793</v>
      </c>
      <c r="V577">
        <v>1047</v>
      </c>
      <c r="W577">
        <v>1308</v>
      </c>
      <c r="X577">
        <v>1576</v>
      </c>
      <c r="Y577">
        <v>1852</v>
      </c>
      <c r="Z577">
        <v>2135</v>
      </c>
      <c r="AA577">
        <v>3235</v>
      </c>
      <c r="AB577">
        <v>3636</v>
      </c>
      <c r="AC577">
        <v>4050</v>
      </c>
      <c r="AD577">
        <v>4479</v>
      </c>
      <c r="AE577">
        <v>4923</v>
      </c>
      <c r="AF577">
        <v>5384</v>
      </c>
      <c r="AG577">
        <v>5544</v>
      </c>
      <c r="AH577">
        <v>5716</v>
      </c>
      <c r="AI577">
        <v>5901</v>
      </c>
      <c r="AJ577">
        <v>6101</v>
      </c>
      <c r="AK577">
        <v>6317</v>
      </c>
      <c r="AL577">
        <v>6551</v>
      </c>
      <c r="AM577">
        <v>6806</v>
      </c>
      <c r="AN577">
        <v>7090</v>
      </c>
      <c r="AO577">
        <v>7401</v>
      </c>
      <c r="AP577">
        <v>7738</v>
      </c>
      <c r="AQ577">
        <v>8106</v>
      </c>
      <c r="AR577">
        <v>8511</v>
      </c>
      <c r="AS577">
        <v>8962</v>
      </c>
      <c r="AT577">
        <v>9455</v>
      </c>
      <c r="AU577">
        <v>0</v>
      </c>
      <c r="AV577">
        <v>0</v>
      </c>
      <c r="AW577">
        <v>0</v>
      </c>
      <c r="AX577">
        <v>0</v>
      </c>
      <c r="AY577">
        <v>0</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0</v>
      </c>
      <c r="BV577">
        <v>0</v>
      </c>
      <c r="BW577">
        <v>0</v>
      </c>
      <c r="BX577">
        <v>0</v>
      </c>
      <c r="BY577">
        <v>0</v>
      </c>
      <c r="BZ577">
        <v>0</v>
      </c>
      <c r="CA577">
        <v>0</v>
      </c>
      <c r="CB577">
        <v>0</v>
      </c>
      <c r="CC577">
        <v>0</v>
      </c>
      <c r="CD577">
        <v>0</v>
      </c>
      <c r="CE577">
        <v>0</v>
      </c>
      <c r="CF577">
        <v>0</v>
      </c>
      <c r="CG577">
        <v>0</v>
      </c>
      <c r="CH577">
        <v>0</v>
      </c>
      <c r="CI577">
        <v>0</v>
      </c>
      <c r="CJ577">
        <v>0</v>
      </c>
      <c r="CK577">
        <v>0</v>
      </c>
      <c r="CL577">
        <v>0</v>
      </c>
      <c r="CM577">
        <v>0</v>
      </c>
      <c r="CN577">
        <v>0</v>
      </c>
      <c r="CO577">
        <v>0</v>
      </c>
      <c r="CP577">
        <v>0</v>
      </c>
      <c r="CQ577">
        <v>0</v>
      </c>
      <c r="CR577">
        <v>0</v>
      </c>
      <c r="CS577">
        <v>0</v>
      </c>
      <c r="CT577">
        <v>0</v>
      </c>
      <c r="CU577">
        <v>0</v>
      </c>
      <c r="CV577">
        <v>0</v>
      </c>
      <c r="CW577">
        <v>0</v>
      </c>
      <c r="CX577">
        <v>0</v>
      </c>
      <c r="CY577">
        <v>0</v>
      </c>
      <c r="CZ577">
        <v>0</v>
      </c>
      <c r="DA577">
        <v>0</v>
      </c>
      <c r="DB577">
        <v>0</v>
      </c>
      <c r="DC577">
        <v>0</v>
      </c>
      <c r="DD577">
        <v>0</v>
      </c>
      <c r="DE577">
        <v>0</v>
      </c>
      <c r="DF577">
        <v>0</v>
      </c>
      <c r="DG577">
        <v>0</v>
      </c>
      <c r="DH577">
        <v>0</v>
      </c>
      <c r="DI577">
        <v>0</v>
      </c>
      <c r="DJ577">
        <v>0</v>
      </c>
      <c r="DK577">
        <v>0</v>
      </c>
      <c r="DL577">
        <v>0</v>
      </c>
      <c r="DM577">
        <v>0</v>
      </c>
      <c r="DN577">
        <v>0</v>
      </c>
      <c r="DO577">
        <v>0</v>
      </c>
      <c r="DP577">
        <v>0</v>
      </c>
      <c r="DQ577">
        <v>0</v>
      </c>
      <c r="DR577">
        <v>0</v>
      </c>
      <c r="DS577">
        <v>0</v>
      </c>
      <c r="DT577">
        <v>0</v>
      </c>
      <c r="DU577">
        <v>0</v>
      </c>
      <c r="DV577">
        <v>0</v>
      </c>
      <c r="DW577">
        <v>0</v>
      </c>
      <c r="DX577">
        <v>0</v>
      </c>
      <c r="DZ577" s="340"/>
      <c r="EA577" t="s">
        <v>1024</v>
      </c>
      <c r="EB577">
        <v>1</v>
      </c>
      <c r="EC577">
        <v>28</v>
      </c>
      <c r="ED577" s="183" t="str">
        <f t="shared" si="26"/>
        <v>SDH150128</v>
      </c>
      <c r="EE577">
        <v>118</v>
      </c>
      <c r="EF577">
        <v>530</v>
      </c>
      <c r="EG577">
        <v>1066</v>
      </c>
      <c r="EH577">
        <v>1587</v>
      </c>
      <c r="EI577">
        <v>2096</v>
      </c>
      <c r="EJ577">
        <v>2593</v>
      </c>
      <c r="EK577">
        <v>3084</v>
      </c>
      <c r="EL577">
        <v>3573</v>
      </c>
      <c r="EM577">
        <v>4054</v>
      </c>
      <c r="EN577">
        <v>4676</v>
      </c>
      <c r="EO577">
        <v>5147</v>
      </c>
      <c r="EP577">
        <v>5614</v>
      </c>
      <c r="EQ577">
        <v>6081</v>
      </c>
      <c r="ER577">
        <v>6547</v>
      </c>
      <c r="ES577">
        <v>0</v>
      </c>
      <c r="ET577">
        <v>0</v>
      </c>
      <c r="EU577">
        <v>0</v>
      </c>
      <c r="EV577">
        <v>0</v>
      </c>
      <c r="EW577">
        <v>0</v>
      </c>
      <c r="EX577">
        <v>0</v>
      </c>
      <c r="EY577">
        <v>0</v>
      </c>
      <c r="EZ577">
        <v>0</v>
      </c>
      <c r="FA577">
        <v>0</v>
      </c>
      <c r="FB577">
        <v>0</v>
      </c>
      <c r="FC577">
        <v>0</v>
      </c>
      <c r="FD577">
        <v>0</v>
      </c>
      <c r="FE577">
        <v>0</v>
      </c>
      <c r="FF577">
        <v>0</v>
      </c>
      <c r="FG577">
        <v>0</v>
      </c>
      <c r="FH577">
        <v>0</v>
      </c>
      <c r="FI577">
        <v>0</v>
      </c>
      <c r="FJ577">
        <v>0</v>
      </c>
      <c r="FK577">
        <v>0</v>
      </c>
      <c r="FL577">
        <v>0</v>
      </c>
      <c r="FM577">
        <v>0</v>
      </c>
      <c r="FN577">
        <v>0</v>
      </c>
      <c r="FO577">
        <v>0</v>
      </c>
      <c r="FP577">
        <v>0</v>
      </c>
      <c r="FQ577">
        <v>0</v>
      </c>
      <c r="FR577">
        <v>0</v>
      </c>
      <c r="FS577">
        <v>0</v>
      </c>
      <c r="FT577">
        <v>0</v>
      </c>
      <c r="FU577">
        <v>0</v>
      </c>
      <c r="FV577">
        <v>0</v>
      </c>
      <c r="FW577">
        <v>0</v>
      </c>
      <c r="FX577">
        <v>0</v>
      </c>
      <c r="FY577">
        <v>0</v>
      </c>
      <c r="FZ577">
        <v>0</v>
      </c>
      <c r="GA577">
        <v>0</v>
      </c>
      <c r="GB577">
        <v>0</v>
      </c>
      <c r="GC577">
        <v>0</v>
      </c>
      <c r="GD577">
        <v>0</v>
      </c>
      <c r="GE577">
        <v>0</v>
      </c>
      <c r="GF577">
        <v>0</v>
      </c>
      <c r="GG577">
        <v>0</v>
      </c>
      <c r="GH577">
        <v>0</v>
      </c>
      <c r="GI577">
        <v>0</v>
      </c>
      <c r="GJ577">
        <v>0</v>
      </c>
      <c r="GK577">
        <v>0</v>
      </c>
      <c r="GL577">
        <v>0</v>
      </c>
      <c r="GM577">
        <v>0</v>
      </c>
      <c r="GN577">
        <v>0</v>
      </c>
      <c r="GO577">
        <v>0</v>
      </c>
      <c r="GP577">
        <v>0</v>
      </c>
      <c r="GQ577">
        <v>0</v>
      </c>
      <c r="GR577">
        <v>0</v>
      </c>
      <c r="GS577">
        <v>0</v>
      </c>
      <c r="GT577">
        <v>0</v>
      </c>
      <c r="GU577">
        <v>0</v>
      </c>
      <c r="GV577">
        <v>0</v>
      </c>
      <c r="GW577">
        <v>0</v>
      </c>
      <c r="GX577">
        <v>0</v>
      </c>
      <c r="GY577">
        <v>0</v>
      </c>
      <c r="GZ577">
        <v>0</v>
      </c>
      <c r="HA577">
        <v>0</v>
      </c>
      <c r="HB577">
        <v>0</v>
      </c>
      <c r="HC577">
        <v>0</v>
      </c>
      <c r="HD577">
        <v>0</v>
      </c>
      <c r="HE577">
        <v>0</v>
      </c>
      <c r="HF577">
        <v>0</v>
      </c>
      <c r="HG577">
        <v>0</v>
      </c>
      <c r="HH577">
        <v>0</v>
      </c>
      <c r="HI577">
        <v>0</v>
      </c>
      <c r="HJ577">
        <v>0</v>
      </c>
      <c r="HK577">
        <v>0</v>
      </c>
      <c r="HL577">
        <v>0</v>
      </c>
      <c r="HM577">
        <v>0</v>
      </c>
      <c r="HN577">
        <v>0</v>
      </c>
      <c r="HO577">
        <v>0</v>
      </c>
      <c r="HP577">
        <v>0</v>
      </c>
      <c r="HQ577">
        <v>0</v>
      </c>
      <c r="HR577">
        <v>0</v>
      </c>
      <c r="HS577">
        <v>0</v>
      </c>
      <c r="HT577">
        <v>0</v>
      </c>
      <c r="HU577">
        <v>0</v>
      </c>
      <c r="HV577">
        <v>0</v>
      </c>
      <c r="HW577">
        <v>0</v>
      </c>
      <c r="HX577">
        <v>0</v>
      </c>
      <c r="HY577">
        <v>0</v>
      </c>
      <c r="HZ577">
        <v>0</v>
      </c>
      <c r="IA577">
        <v>0</v>
      </c>
      <c r="IB577">
        <v>0</v>
      </c>
      <c r="IC577">
        <v>0</v>
      </c>
      <c r="ID577">
        <v>0</v>
      </c>
      <c r="IE577">
        <v>0</v>
      </c>
      <c r="IF577">
        <v>0</v>
      </c>
      <c r="IG577">
        <v>0</v>
      </c>
      <c r="IH577">
        <v>0</v>
      </c>
      <c r="II577">
        <v>0</v>
      </c>
      <c r="IJ577">
        <v>0</v>
      </c>
      <c r="IK577">
        <v>0</v>
      </c>
    </row>
    <row r="578" spans="13:245" hidden="1">
      <c r="M578" s="340"/>
      <c r="N578" t="s">
        <v>1024</v>
      </c>
      <c r="O578">
        <v>1</v>
      </c>
      <c r="P578">
        <v>29</v>
      </c>
      <c r="Q578" s="183" t="str">
        <f t="shared" si="25"/>
        <v>SDH150129</v>
      </c>
      <c r="R578">
        <v>55</v>
      </c>
      <c r="S578">
        <v>286</v>
      </c>
      <c r="T578">
        <v>522</v>
      </c>
      <c r="U578">
        <v>764</v>
      </c>
      <c r="V578">
        <v>1012</v>
      </c>
      <c r="W578">
        <v>1266</v>
      </c>
      <c r="X578">
        <v>1527</v>
      </c>
      <c r="Y578">
        <v>1796</v>
      </c>
      <c r="Z578">
        <v>2072</v>
      </c>
      <c r="AA578">
        <v>3143</v>
      </c>
      <c r="AB578">
        <v>3534</v>
      </c>
      <c r="AC578">
        <v>3940</v>
      </c>
      <c r="AD578">
        <v>4360</v>
      </c>
      <c r="AE578">
        <v>4796</v>
      </c>
      <c r="AF578">
        <v>5249</v>
      </c>
      <c r="AG578">
        <v>5410</v>
      </c>
      <c r="AH578">
        <v>5584</v>
      </c>
      <c r="AI578">
        <v>5772</v>
      </c>
      <c r="AJ578">
        <v>5973</v>
      </c>
      <c r="AK578">
        <v>6192</v>
      </c>
      <c r="AL578">
        <v>6431</v>
      </c>
      <c r="AM578">
        <v>6696</v>
      </c>
      <c r="AN578">
        <v>6985</v>
      </c>
      <c r="AO578">
        <v>7302</v>
      </c>
      <c r="AP578">
        <v>7648</v>
      </c>
      <c r="AQ578">
        <v>8028</v>
      </c>
      <c r="AR578">
        <v>8453</v>
      </c>
      <c r="AS578">
        <v>8917</v>
      </c>
      <c r="AT578">
        <v>9429</v>
      </c>
      <c r="AU578">
        <v>0</v>
      </c>
      <c r="AV578">
        <v>0</v>
      </c>
      <c r="AW578">
        <v>0</v>
      </c>
      <c r="AX578">
        <v>0</v>
      </c>
      <c r="AY578">
        <v>0</v>
      </c>
      <c r="AZ578">
        <v>0</v>
      </c>
      <c r="BA578">
        <v>0</v>
      </c>
      <c r="BB578">
        <v>0</v>
      </c>
      <c r="BC578">
        <v>0</v>
      </c>
      <c r="BD578">
        <v>0</v>
      </c>
      <c r="BE578">
        <v>0</v>
      </c>
      <c r="BF578">
        <v>0</v>
      </c>
      <c r="BG578">
        <v>0</v>
      </c>
      <c r="BH578">
        <v>0</v>
      </c>
      <c r="BI578">
        <v>0</v>
      </c>
      <c r="BJ578">
        <v>0</v>
      </c>
      <c r="BK578">
        <v>0</v>
      </c>
      <c r="BL578">
        <v>0</v>
      </c>
      <c r="BM578">
        <v>0</v>
      </c>
      <c r="BN578">
        <v>0</v>
      </c>
      <c r="BO578">
        <v>0</v>
      </c>
      <c r="BP578">
        <v>0</v>
      </c>
      <c r="BQ578">
        <v>0</v>
      </c>
      <c r="BR578">
        <v>0</v>
      </c>
      <c r="BS578">
        <v>0</v>
      </c>
      <c r="BT578">
        <v>0</v>
      </c>
      <c r="BU578">
        <v>0</v>
      </c>
      <c r="BV578">
        <v>0</v>
      </c>
      <c r="BW578">
        <v>0</v>
      </c>
      <c r="BX578">
        <v>0</v>
      </c>
      <c r="BY578">
        <v>0</v>
      </c>
      <c r="BZ578">
        <v>0</v>
      </c>
      <c r="CA578">
        <v>0</v>
      </c>
      <c r="CB578">
        <v>0</v>
      </c>
      <c r="CC578">
        <v>0</v>
      </c>
      <c r="CD578">
        <v>0</v>
      </c>
      <c r="CE578">
        <v>0</v>
      </c>
      <c r="CF578">
        <v>0</v>
      </c>
      <c r="CG578">
        <v>0</v>
      </c>
      <c r="CH578">
        <v>0</v>
      </c>
      <c r="CI578">
        <v>0</v>
      </c>
      <c r="CJ578">
        <v>0</v>
      </c>
      <c r="CK578">
        <v>0</v>
      </c>
      <c r="CL578">
        <v>0</v>
      </c>
      <c r="CM578">
        <v>0</v>
      </c>
      <c r="CN578">
        <v>0</v>
      </c>
      <c r="CO578">
        <v>0</v>
      </c>
      <c r="CP578">
        <v>0</v>
      </c>
      <c r="CQ578">
        <v>0</v>
      </c>
      <c r="CR578">
        <v>0</v>
      </c>
      <c r="CS578">
        <v>0</v>
      </c>
      <c r="CT578">
        <v>0</v>
      </c>
      <c r="CU578">
        <v>0</v>
      </c>
      <c r="CV578">
        <v>0</v>
      </c>
      <c r="CW578">
        <v>0</v>
      </c>
      <c r="CX578">
        <v>0</v>
      </c>
      <c r="CY578">
        <v>0</v>
      </c>
      <c r="CZ578">
        <v>0</v>
      </c>
      <c r="DA578">
        <v>0</v>
      </c>
      <c r="DB578">
        <v>0</v>
      </c>
      <c r="DC578">
        <v>0</v>
      </c>
      <c r="DD578">
        <v>0</v>
      </c>
      <c r="DE578">
        <v>0</v>
      </c>
      <c r="DF578">
        <v>0</v>
      </c>
      <c r="DG578">
        <v>0</v>
      </c>
      <c r="DH578">
        <v>0</v>
      </c>
      <c r="DI578">
        <v>0</v>
      </c>
      <c r="DJ578">
        <v>0</v>
      </c>
      <c r="DK578">
        <v>0</v>
      </c>
      <c r="DL578">
        <v>0</v>
      </c>
      <c r="DM578">
        <v>0</v>
      </c>
      <c r="DN578">
        <v>0</v>
      </c>
      <c r="DO578">
        <v>0</v>
      </c>
      <c r="DP578">
        <v>0</v>
      </c>
      <c r="DQ578">
        <v>0</v>
      </c>
      <c r="DR578">
        <v>0</v>
      </c>
      <c r="DS578">
        <v>0</v>
      </c>
      <c r="DT578">
        <v>0</v>
      </c>
      <c r="DU578">
        <v>0</v>
      </c>
      <c r="DV578">
        <v>0</v>
      </c>
      <c r="DW578">
        <v>0</v>
      </c>
      <c r="DX578">
        <v>0</v>
      </c>
      <c r="DZ578" s="340"/>
      <c r="EA578" t="s">
        <v>1024</v>
      </c>
      <c r="EB578">
        <v>1</v>
      </c>
      <c r="EC578">
        <v>29</v>
      </c>
      <c r="ED578" s="183" t="str">
        <f t="shared" si="26"/>
        <v>SDH150129</v>
      </c>
      <c r="EE578">
        <v>99</v>
      </c>
      <c r="EF578">
        <v>501</v>
      </c>
      <c r="EG578">
        <v>1014</v>
      </c>
      <c r="EH578">
        <v>1517</v>
      </c>
      <c r="EI578">
        <v>2013</v>
      </c>
      <c r="EJ578">
        <v>2496</v>
      </c>
      <c r="EK578">
        <v>2973</v>
      </c>
      <c r="EL578">
        <v>3449</v>
      </c>
      <c r="EM578">
        <v>3917</v>
      </c>
      <c r="EN578">
        <v>4527</v>
      </c>
      <c r="EO578">
        <v>4984</v>
      </c>
      <c r="EP578">
        <v>5441</v>
      </c>
      <c r="EQ578">
        <v>5897</v>
      </c>
      <c r="ER578">
        <v>6355</v>
      </c>
      <c r="ES578">
        <v>0</v>
      </c>
      <c r="ET578">
        <v>0</v>
      </c>
      <c r="EU578">
        <v>0</v>
      </c>
      <c r="EV578">
        <v>0</v>
      </c>
      <c r="EW578">
        <v>0</v>
      </c>
      <c r="EX578">
        <v>0</v>
      </c>
      <c r="EY578">
        <v>0</v>
      </c>
      <c r="EZ578">
        <v>0</v>
      </c>
      <c r="FA578">
        <v>0</v>
      </c>
      <c r="FB578">
        <v>0</v>
      </c>
      <c r="FC578">
        <v>0</v>
      </c>
      <c r="FD578">
        <v>0</v>
      </c>
      <c r="FE578">
        <v>0</v>
      </c>
      <c r="FF578">
        <v>0</v>
      </c>
      <c r="FG578">
        <v>0</v>
      </c>
      <c r="FH578">
        <v>0</v>
      </c>
      <c r="FI578">
        <v>0</v>
      </c>
      <c r="FJ578">
        <v>0</v>
      </c>
      <c r="FK578">
        <v>0</v>
      </c>
      <c r="FL578">
        <v>0</v>
      </c>
      <c r="FM578">
        <v>0</v>
      </c>
      <c r="FN578">
        <v>0</v>
      </c>
      <c r="FO578">
        <v>0</v>
      </c>
      <c r="FP578">
        <v>0</v>
      </c>
      <c r="FQ578">
        <v>0</v>
      </c>
      <c r="FR578">
        <v>0</v>
      </c>
      <c r="FS578">
        <v>0</v>
      </c>
      <c r="FT578">
        <v>0</v>
      </c>
      <c r="FU578">
        <v>0</v>
      </c>
      <c r="FV578">
        <v>0</v>
      </c>
      <c r="FW578">
        <v>0</v>
      </c>
      <c r="FX578">
        <v>0</v>
      </c>
      <c r="FY578">
        <v>0</v>
      </c>
      <c r="FZ578">
        <v>0</v>
      </c>
      <c r="GA578">
        <v>0</v>
      </c>
      <c r="GB578">
        <v>0</v>
      </c>
      <c r="GC578">
        <v>0</v>
      </c>
      <c r="GD578">
        <v>0</v>
      </c>
      <c r="GE578">
        <v>0</v>
      </c>
      <c r="GF578">
        <v>0</v>
      </c>
      <c r="GG578">
        <v>0</v>
      </c>
      <c r="GH578">
        <v>0</v>
      </c>
      <c r="GI578">
        <v>0</v>
      </c>
      <c r="GJ578">
        <v>0</v>
      </c>
      <c r="GK578">
        <v>0</v>
      </c>
      <c r="GL578">
        <v>0</v>
      </c>
      <c r="GM578">
        <v>0</v>
      </c>
      <c r="GN578">
        <v>0</v>
      </c>
      <c r="GO578">
        <v>0</v>
      </c>
      <c r="GP578">
        <v>0</v>
      </c>
      <c r="GQ578">
        <v>0</v>
      </c>
      <c r="GR578">
        <v>0</v>
      </c>
      <c r="GS578">
        <v>0</v>
      </c>
      <c r="GT578">
        <v>0</v>
      </c>
      <c r="GU578">
        <v>0</v>
      </c>
      <c r="GV578">
        <v>0</v>
      </c>
      <c r="GW578">
        <v>0</v>
      </c>
      <c r="GX578">
        <v>0</v>
      </c>
      <c r="GY578">
        <v>0</v>
      </c>
      <c r="GZ578">
        <v>0</v>
      </c>
      <c r="HA578">
        <v>0</v>
      </c>
      <c r="HB578">
        <v>0</v>
      </c>
      <c r="HC578">
        <v>0</v>
      </c>
      <c r="HD578">
        <v>0</v>
      </c>
      <c r="HE578">
        <v>0</v>
      </c>
      <c r="HF578">
        <v>0</v>
      </c>
      <c r="HG578">
        <v>0</v>
      </c>
      <c r="HH578">
        <v>0</v>
      </c>
      <c r="HI578">
        <v>0</v>
      </c>
      <c r="HJ578">
        <v>0</v>
      </c>
      <c r="HK578">
        <v>0</v>
      </c>
      <c r="HL578">
        <v>0</v>
      </c>
      <c r="HM578">
        <v>0</v>
      </c>
      <c r="HN578">
        <v>0</v>
      </c>
      <c r="HO578">
        <v>0</v>
      </c>
      <c r="HP578">
        <v>0</v>
      </c>
      <c r="HQ578">
        <v>0</v>
      </c>
      <c r="HR578">
        <v>0</v>
      </c>
      <c r="HS578">
        <v>0</v>
      </c>
      <c r="HT578">
        <v>0</v>
      </c>
      <c r="HU578">
        <v>0</v>
      </c>
      <c r="HV578">
        <v>0</v>
      </c>
      <c r="HW578">
        <v>0</v>
      </c>
      <c r="HX578">
        <v>0</v>
      </c>
      <c r="HY578">
        <v>0</v>
      </c>
      <c r="HZ578">
        <v>0</v>
      </c>
      <c r="IA578">
        <v>0</v>
      </c>
      <c r="IB578">
        <v>0</v>
      </c>
      <c r="IC578">
        <v>0</v>
      </c>
      <c r="ID578">
        <v>0</v>
      </c>
      <c r="IE578">
        <v>0</v>
      </c>
      <c r="IF578">
        <v>0</v>
      </c>
      <c r="IG578">
        <v>0</v>
      </c>
      <c r="IH578">
        <v>0</v>
      </c>
      <c r="II578">
        <v>0</v>
      </c>
      <c r="IJ578">
        <v>0</v>
      </c>
      <c r="IK578">
        <v>0</v>
      </c>
    </row>
    <row r="579" spans="13:245" hidden="1">
      <c r="M579" s="340"/>
      <c r="N579" t="s">
        <v>1024</v>
      </c>
      <c r="O579">
        <v>1</v>
      </c>
      <c r="P579">
        <v>30</v>
      </c>
      <c r="Q579" s="183" t="str">
        <f t="shared" si="25"/>
        <v>SDH150130</v>
      </c>
      <c r="R579">
        <v>45</v>
      </c>
      <c r="S579">
        <v>269</v>
      </c>
      <c r="T579">
        <v>499</v>
      </c>
      <c r="U579">
        <v>734</v>
      </c>
      <c r="V579">
        <v>975</v>
      </c>
      <c r="W579">
        <v>1223</v>
      </c>
      <c r="X579">
        <v>1478</v>
      </c>
      <c r="Y579">
        <v>1739</v>
      </c>
      <c r="Z579">
        <v>2009</v>
      </c>
      <c r="AA579">
        <v>3048</v>
      </c>
      <c r="AB579">
        <v>3432</v>
      </c>
      <c r="AC579">
        <v>3828</v>
      </c>
      <c r="AD579">
        <v>4239</v>
      </c>
      <c r="AE579">
        <v>4666</v>
      </c>
      <c r="AF579">
        <v>5112</v>
      </c>
      <c r="AG579">
        <v>5275</v>
      </c>
      <c r="AH579">
        <v>5451</v>
      </c>
      <c r="AI579">
        <v>5639</v>
      </c>
      <c r="AJ579">
        <v>5843</v>
      </c>
      <c r="AK579">
        <v>6066</v>
      </c>
      <c r="AL579">
        <v>6313</v>
      </c>
      <c r="AM579">
        <v>6583</v>
      </c>
      <c r="AN579">
        <v>6877</v>
      </c>
      <c r="AO579">
        <v>7201</v>
      </c>
      <c r="AP579">
        <v>7557</v>
      </c>
      <c r="AQ579">
        <v>7956</v>
      </c>
      <c r="AR579">
        <v>8391</v>
      </c>
      <c r="AS579">
        <v>8872</v>
      </c>
      <c r="AT579">
        <v>9407</v>
      </c>
      <c r="AU579">
        <v>0</v>
      </c>
      <c r="AV579">
        <v>0</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c r="BV579">
        <v>0</v>
      </c>
      <c r="BW579">
        <v>0</v>
      </c>
      <c r="BX579">
        <v>0</v>
      </c>
      <c r="BY579">
        <v>0</v>
      </c>
      <c r="BZ579">
        <v>0</v>
      </c>
      <c r="CA579">
        <v>0</v>
      </c>
      <c r="CB579">
        <v>0</v>
      </c>
      <c r="CC579">
        <v>0</v>
      </c>
      <c r="CD579">
        <v>0</v>
      </c>
      <c r="CE579">
        <v>0</v>
      </c>
      <c r="CF579">
        <v>0</v>
      </c>
      <c r="CG579">
        <v>0</v>
      </c>
      <c r="CH579">
        <v>0</v>
      </c>
      <c r="CI579">
        <v>0</v>
      </c>
      <c r="CJ579">
        <v>0</v>
      </c>
      <c r="CK579">
        <v>0</v>
      </c>
      <c r="CL579">
        <v>0</v>
      </c>
      <c r="CM579">
        <v>0</v>
      </c>
      <c r="CN579">
        <v>0</v>
      </c>
      <c r="CO579">
        <v>0</v>
      </c>
      <c r="CP579">
        <v>0</v>
      </c>
      <c r="CQ579">
        <v>0</v>
      </c>
      <c r="CR579">
        <v>0</v>
      </c>
      <c r="CS579">
        <v>0</v>
      </c>
      <c r="CT579">
        <v>0</v>
      </c>
      <c r="CU579">
        <v>0</v>
      </c>
      <c r="CV579">
        <v>0</v>
      </c>
      <c r="CW579">
        <v>0</v>
      </c>
      <c r="CX579">
        <v>0</v>
      </c>
      <c r="CY579">
        <v>0</v>
      </c>
      <c r="CZ579">
        <v>0</v>
      </c>
      <c r="DA579">
        <v>0</v>
      </c>
      <c r="DB579">
        <v>0</v>
      </c>
      <c r="DC579">
        <v>0</v>
      </c>
      <c r="DD579">
        <v>0</v>
      </c>
      <c r="DE579">
        <v>0</v>
      </c>
      <c r="DF579">
        <v>0</v>
      </c>
      <c r="DG579">
        <v>0</v>
      </c>
      <c r="DH579">
        <v>0</v>
      </c>
      <c r="DI579">
        <v>0</v>
      </c>
      <c r="DJ579">
        <v>0</v>
      </c>
      <c r="DK579">
        <v>0</v>
      </c>
      <c r="DL579">
        <v>0</v>
      </c>
      <c r="DM579">
        <v>0</v>
      </c>
      <c r="DN579">
        <v>0</v>
      </c>
      <c r="DO579">
        <v>0</v>
      </c>
      <c r="DP579">
        <v>0</v>
      </c>
      <c r="DQ579">
        <v>0</v>
      </c>
      <c r="DR579">
        <v>0</v>
      </c>
      <c r="DS579">
        <v>0</v>
      </c>
      <c r="DT579">
        <v>0</v>
      </c>
      <c r="DU579">
        <v>0</v>
      </c>
      <c r="DV579">
        <v>0</v>
      </c>
      <c r="DW579">
        <v>0</v>
      </c>
      <c r="DX579">
        <v>0</v>
      </c>
      <c r="DZ579" s="340"/>
      <c r="EA579" t="s">
        <v>1024</v>
      </c>
      <c r="EB579">
        <v>1</v>
      </c>
      <c r="EC579">
        <v>30</v>
      </c>
      <c r="ED579" s="183" t="str">
        <f t="shared" si="26"/>
        <v>SDH150130</v>
      </c>
      <c r="EE579">
        <v>81</v>
      </c>
      <c r="EF579">
        <v>470</v>
      </c>
      <c r="EG579">
        <v>959</v>
      </c>
      <c r="EH579">
        <v>1448</v>
      </c>
      <c r="EI579">
        <v>1927</v>
      </c>
      <c r="EJ579">
        <v>2397</v>
      </c>
      <c r="EK579">
        <v>2860</v>
      </c>
      <c r="EL579">
        <v>3322</v>
      </c>
      <c r="EM579">
        <v>3778</v>
      </c>
      <c r="EN579">
        <v>4373</v>
      </c>
      <c r="EO579">
        <v>4821</v>
      </c>
      <c r="EP579">
        <v>5266</v>
      </c>
      <c r="EQ579">
        <v>5711</v>
      </c>
      <c r="ER579">
        <v>6158</v>
      </c>
      <c r="ES579">
        <v>0</v>
      </c>
      <c r="ET579">
        <v>0</v>
      </c>
      <c r="EU579">
        <v>0</v>
      </c>
      <c r="EV579">
        <v>0</v>
      </c>
      <c r="EW579">
        <v>0</v>
      </c>
      <c r="EX579">
        <v>0</v>
      </c>
      <c r="EY579">
        <v>0</v>
      </c>
      <c r="EZ579">
        <v>0</v>
      </c>
      <c r="FA579">
        <v>0</v>
      </c>
      <c r="FB579">
        <v>0</v>
      </c>
      <c r="FC579">
        <v>0</v>
      </c>
      <c r="FD579">
        <v>0</v>
      </c>
      <c r="FE579">
        <v>0</v>
      </c>
      <c r="FF579">
        <v>0</v>
      </c>
      <c r="FG579">
        <v>0</v>
      </c>
      <c r="FH579">
        <v>0</v>
      </c>
      <c r="FI579">
        <v>0</v>
      </c>
      <c r="FJ579">
        <v>0</v>
      </c>
      <c r="FK579">
        <v>0</v>
      </c>
      <c r="FL579">
        <v>0</v>
      </c>
      <c r="FM579">
        <v>0</v>
      </c>
      <c r="FN579">
        <v>0</v>
      </c>
      <c r="FO579">
        <v>0</v>
      </c>
      <c r="FP579">
        <v>0</v>
      </c>
      <c r="FQ579">
        <v>0</v>
      </c>
      <c r="FR579">
        <v>0</v>
      </c>
      <c r="FS579">
        <v>0</v>
      </c>
      <c r="FT579">
        <v>0</v>
      </c>
      <c r="FU579">
        <v>0</v>
      </c>
      <c r="FV579">
        <v>0</v>
      </c>
      <c r="FW579">
        <v>0</v>
      </c>
      <c r="FX579">
        <v>0</v>
      </c>
      <c r="FY579">
        <v>0</v>
      </c>
      <c r="FZ579">
        <v>0</v>
      </c>
      <c r="GA579">
        <v>0</v>
      </c>
      <c r="GB579">
        <v>0</v>
      </c>
      <c r="GC579">
        <v>0</v>
      </c>
      <c r="GD579">
        <v>0</v>
      </c>
      <c r="GE579">
        <v>0</v>
      </c>
      <c r="GF579">
        <v>0</v>
      </c>
      <c r="GG579">
        <v>0</v>
      </c>
      <c r="GH579">
        <v>0</v>
      </c>
      <c r="GI579">
        <v>0</v>
      </c>
      <c r="GJ579">
        <v>0</v>
      </c>
      <c r="GK579">
        <v>0</v>
      </c>
      <c r="GL579">
        <v>0</v>
      </c>
      <c r="GM579">
        <v>0</v>
      </c>
      <c r="GN579">
        <v>0</v>
      </c>
      <c r="GO579">
        <v>0</v>
      </c>
      <c r="GP579">
        <v>0</v>
      </c>
      <c r="GQ579">
        <v>0</v>
      </c>
      <c r="GR579">
        <v>0</v>
      </c>
      <c r="GS579">
        <v>0</v>
      </c>
      <c r="GT579">
        <v>0</v>
      </c>
      <c r="GU579">
        <v>0</v>
      </c>
      <c r="GV579">
        <v>0</v>
      </c>
      <c r="GW579">
        <v>0</v>
      </c>
      <c r="GX579">
        <v>0</v>
      </c>
      <c r="GY579">
        <v>0</v>
      </c>
      <c r="GZ579">
        <v>0</v>
      </c>
      <c r="HA579">
        <v>0</v>
      </c>
      <c r="HB579">
        <v>0</v>
      </c>
      <c r="HC579">
        <v>0</v>
      </c>
      <c r="HD579">
        <v>0</v>
      </c>
      <c r="HE579">
        <v>0</v>
      </c>
      <c r="HF579">
        <v>0</v>
      </c>
      <c r="HG579">
        <v>0</v>
      </c>
      <c r="HH579">
        <v>0</v>
      </c>
      <c r="HI579">
        <v>0</v>
      </c>
      <c r="HJ579">
        <v>0</v>
      </c>
      <c r="HK579">
        <v>0</v>
      </c>
      <c r="HL579">
        <v>0</v>
      </c>
      <c r="HM579">
        <v>0</v>
      </c>
      <c r="HN579">
        <v>0</v>
      </c>
      <c r="HO579">
        <v>0</v>
      </c>
      <c r="HP579">
        <v>0</v>
      </c>
      <c r="HQ579">
        <v>0</v>
      </c>
      <c r="HR579">
        <v>0</v>
      </c>
      <c r="HS579">
        <v>0</v>
      </c>
      <c r="HT579">
        <v>0</v>
      </c>
      <c r="HU579">
        <v>0</v>
      </c>
      <c r="HV579">
        <v>0</v>
      </c>
      <c r="HW579">
        <v>0</v>
      </c>
      <c r="HX579">
        <v>0</v>
      </c>
      <c r="HY579">
        <v>0</v>
      </c>
      <c r="HZ579">
        <v>0</v>
      </c>
      <c r="IA579">
        <v>0</v>
      </c>
      <c r="IB579">
        <v>0</v>
      </c>
      <c r="IC579">
        <v>0</v>
      </c>
      <c r="ID579">
        <v>0</v>
      </c>
      <c r="IE579">
        <v>0</v>
      </c>
      <c r="IF579">
        <v>0</v>
      </c>
      <c r="IG579">
        <v>0</v>
      </c>
      <c r="IH579">
        <v>0</v>
      </c>
      <c r="II579">
        <v>0</v>
      </c>
      <c r="IJ579">
        <v>0</v>
      </c>
      <c r="IK579">
        <v>0</v>
      </c>
    </row>
    <row r="580" spans="13:245" hidden="1">
      <c r="M580" s="340"/>
      <c r="N580" t="s">
        <v>1024</v>
      </c>
      <c r="O580">
        <v>1</v>
      </c>
      <c r="P580">
        <v>31</v>
      </c>
      <c r="Q580" s="183" t="str">
        <f t="shared" si="25"/>
        <v>SDH150131</v>
      </c>
      <c r="R580">
        <v>35</v>
      </c>
      <c r="S580">
        <v>252</v>
      </c>
      <c r="T580">
        <v>475</v>
      </c>
      <c r="U580">
        <v>703</v>
      </c>
      <c r="V580">
        <v>937</v>
      </c>
      <c r="W580">
        <v>1178</v>
      </c>
      <c r="X580">
        <v>1424</v>
      </c>
      <c r="Y580">
        <v>1679</v>
      </c>
      <c r="Z580">
        <v>1940</v>
      </c>
      <c r="AA580">
        <v>2948</v>
      </c>
      <c r="AB580">
        <v>3321</v>
      </c>
      <c r="AC580">
        <v>3707</v>
      </c>
      <c r="AD580">
        <v>4109</v>
      </c>
      <c r="AE580">
        <v>4527</v>
      </c>
      <c r="AF580">
        <v>4966</v>
      </c>
      <c r="AG580">
        <v>5130</v>
      </c>
      <c r="AH580">
        <v>5305</v>
      </c>
      <c r="AI580">
        <v>5495</v>
      </c>
      <c r="AJ580">
        <v>5702</v>
      </c>
      <c r="AK580">
        <v>5932</v>
      </c>
      <c r="AL580">
        <v>6182</v>
      </c>
      <c r="AM580">
        <v>6455</v>
      </c>
      <c r="AN580">
        <v>6754</v>
      </c>
      <c r="AO580">
        <v>7086</v>
      </c>
      <c r="AP580">
        <v>7458</v>
      </c>
      <c r="AQ580">
        <v>7865</v>
      </c>
      <c r="AR580">
        <v>8313</v>
      </c>
      <c r="AS580">
        <v>8813</v>
      </c>
      <c r="AT580">
        <v>9367</v>
      </c>
      <c r="AU580">
        <v>0</v>
      </c>
      <c r="AV580">
        <v>0</v>
      </c>
      <c r="AW580">
        <v>0</v>
      </c>
      <c r="AX580">
        <v>0</v>
      </c>
      <c r="AY580">
        <v>0</v>
      </c>
      <c r="AZ580">
        <v>0</v>
      </c>
      <c r="BA580">
        <v>0</v>
      </c>
      <c r="BB580">
        <v>0</v>
      </c>
      <c r="BC580">
        <v>0</v>
      </c>
      <c r="BD580">
        <v>0</v>
      </c>
      <c r="BE580">
        <v>0</v>
      </c>
      <c r="BF580">
        <v>0</v>
      </c>
      <c r="BG580">
        <v>0</v>
      </c>
      <c r="BH580">
        <v>0</v>
      </c>
      <c r="BI580">
        <v>0</v>
      </c>
      <c r="BJ580">
        <v>0</v>
      </c>
      <c r="BK580">
        <v>0</v>
      </c>
      <c r="BL580">
        <v>0</v>
      </c>
      <c r="BM580">
        <v>0</v>
      </c>
      <c r="BN580">
        <v>0</v>
      </c>
      <c r="BO580">
        <v>0</v>
      </c>
      <c r="BP580">
        <v>0</v>
      </c>
      <c r="BQ580">
        <v>0</v>
      </c>
      <c r="BR580">
        <v>0</v>
      </c>
      <c r="BS580">
        <v>0</v>
      </c>
      <c r="BT580">
        <v>0</v>
      </c>
      <c r="BU580">
        <v>0</v>
      </c>
      <c r="BV580">
        <v>0</v>
      </c>
      <c r="BW580">
        <v>0</v>
      </c>
      <c r="BX580">
        <v>0</v>
      </c>
      <c r="BY580">
        <v>0</v>
      </c>
      <c r="BZ580">
        <v>0</v>
      </c>
      <c r="CA580">
        <v>0</v>
      </c>
      <c r="CB580">
        <v>0</v>
      </c>
      <c r="CC580">
        <v>0</v>
      </c>
      <c r="CD580">
        <v>0</v>
      </c>
      <c r="CE580">
        <v>0</v>
      </c>
      <c r="CF580">
        <v>0</v>
      </c>
      <c r="CG580">
        <v>0</v>
      </c>
      <c r="CH580">
        <v>0</v>
      </c>
      <c r="CI580">
        <v>0</v>
      </c>
      <c r="CJ580">
        <v>0</v>
      </c>
      <c r="CK580">
        <v>0</v>
      </c>
      <c r="CL580">
        <v>0</v>
      </c>
      <c r="CM580">
        <v>0</v>
      </c>
      <c r="CN580">
        <v>0</v>
      </c>
      <c r="CO580">
        <v>0</v>
      </c>
      <c r="CP580">
        <v>0</v>
      </c>
      <c r="CQ580">
        <v>0</v>
      </c>
      <c r="CR580">
        <v>0</v>
      </c>
      <c r="CS580">
        <v>0</v>
      </c>
      <c r="CT580">
        <v>0</v>
      </c>
      <c r="CU580">
        <v>0</v>
      </c>
      <c r="CV580">
        <v>0</v>
      </c>
      <c r="CW580">
        <v>0</v>
      </c>
      <c r="CX580">
        <v>0</v>
      </c>
      <c r="CY580">
        <v>0</v>
      </c>
      <c r="CZ580">
        <v>0</v>
      </c>
      <c r="DA580">
        <v>0</v>
      </c>
      <c r="DB580">
        <v>0</v>
      </c>
      <c r="DC580">
        <v>0</v>
      </c>
      <c r="DD580">
        <v>0</v>
      </c>
      <c r="DE580">
        <v>0</v>
      </c>
      <c r="DF580">
        <v>0</v>
      </c>
      <c r="DG580">
        <v>0</v>
      </c>
      <c r="DH580">
        <v>0</v>
      </c>
      <c r="DI580">
        <v>0</v>
      </c>
      <c r="DJ580">
        <v>0</v>
      </c>
      <c r="DK580">
        <v>0</v>
      </c>
      <c r="DL580">
        <v>0</v>
      </c>
      <c r="DM580">
        <v>0</v>
      </c>
      <c r="DN580">
        <v>0</v>
      </c>
      <c r="DO580">
        <v>0</v>
      </c>
      <c r="DP580">
        <v>0</v>
      </c>
      <c r="DQ580">
        <v>0</v>
      </c>
      <c r="DR580">
        <v>0</v>
      </c>
      <c r="DS580">
        <v>0</v>
      </c>
      <c r="DT580">
        <v>0</v>
      </c>
      <c r="DU580">
        <v>0</v>
      </c>
      <c r="DV580">
        <v>0</v>
      </c>
      <c r="DW580">
        <v>0</v>
      </c>
      <c r="DX580">
        <v>0</v>
      </c>
      <c r="DZ580" s="340"/>
      <c r="EA580" t="s">
        <v>1024</v>
      </c>
      <c r="EB580">
        <v>1</v>
      </c>
      <c r="EC580">
        <v>31</v>
      </c>
      <c r="ED580" s="183" t="str">
        <f t="shared" si="26"/>
        <v>SDH150131</v>
      </c>
      <c r="EE580">
        <v>63</v>
      </c>
      <c r="EF580">
        <v>439</v>
      </c>
      <c r="EG580">
        <v>902</v>
      </c>
      <c r="EH580">
        <v>1375</v>
      </c>
      <c r="EI580">
        <v>1839</v>
      </c>
      <c r="EJ580">
        <v>2293</v>
      </c>
      <c r="EK580">
        <v>2741</v>
      </c>
      <c r="EL580">
        <v>3188</v>
      </c>
      <c r="EM580">
        <v>3630</v>
      </c>
      <c r="EN580">
        <v>4213</v>
      </c>
      <c r="EO580">
        <v>4646</v>
      </c>
      <c r="EP580">
        <v>5079</v>
      </c>
      <c r="EQ580">
        <v>5514</v>
      </c>
      <c r="ER580">
        <v>5952</v>
      </c>
      <c r="ES580">
        <v>0</v>
      </c>
      <c r="ET580">
        <v>0</v>
      </c>
      <c r="EU580">
        <v>0</v>
      </c>
      <c r="EV580">
        <v>0</v>
      </c>
      <c r="EW580">
        <v>0</v>
      </c>
      <c r="EX580">
        <v>0</v>
      </c>
      <c r="EY580">
        <v>0</v>
      </c>
      <c r="EZ580">
        <v>0</v>
      </c>
      <c r="FA580">
        <v>0</v>
      </c>
      <c r="FB580">
        <v>0</v>
      </c>
      <c r="FC580">
        <v>0</v>
      </c>
      <c r="FD580">
        <v>0</v>
      </c>
      <c r="FE580">
        <v>0</v>
      </c>
      <c r="FF580">
        <v>0</v>
      </c>
      <c r="FG580">
        <v>0</v>
      </c>
      <c r="FH580">
        <v>0</v>
      </c>
      <c r="FI580">
        <v>0</v>
      </c>
      <c r="FJ580">
        <v>0</v>
      </c>
      <c r="FK580">
        <v>0</v>
      </c>
      <c r="FL580">
        <v>0</v>
      </c>
      <c r="FM580">
        <v>0</v>
      </c>
      <c r="FN580">
        <v>0</v>
      </c>
      <c r="FO580">
        <v>0</v>
      </c>
      <c r="FP580">
        <v>0</v>
      </c>
      <c r="FQ580">
        <v>0</v>
      </c>
      <c r="FR580">
        <v>0</v>
      </c>
      <c r="FS580">
        <v>0</v>
      </c>
      <c r="FT580">
        <v>0</v>
      </c>
      <c r="FU580">
        <v>0</v>
      </c>
      <c r="FV580">
        <v>0</v>
      </c>
      <c r="FW580">
        <v>0</v>
      </c>
      <c r="FX580">
        <v>0</v>
      </c>
      <c r="FY580">
        <v>0</v>
      </c>
      <c r="FZ580">
        <v>0</v>
      </c>
      <c r="GA580">
        <v>0</v>
      </c>
      <c r="GB580">
        <v>0</v>
      </c>
      <c r="GC580">
        <v>0</v>
      </c>
      <c r="GD580">
        <v>0</v>
      </c>
      <c r="GE580">
        <v>0</v>
      </c>
      <c r="GF580">
        <v>0</v>
      </c>
      <c r="GG580">
        <v>0</v>
      </c>
      <c r="GH580">
        <v>0</v>
      </c>
      <c r="GI580">
        <v>0</v>
      </c>
      <c r="GJ580">
        <v>0</v>
      </c>
      <c r="GK580">
        <v>0</v>
      </c>
      <c r="GL580">
        <v>0</v>
      </c>
      <c r="GM580">
        <v>0</v>
      </c>
      <c r="GN580">
        <v>0</v>
      </c>
      <c r="GO580">
        <v>0</v>
      </c>
      <c r="GP580">
        <v>0</v>
      </c>
      <c r="GQ580">
        <v>0</v>
      </c>
      <c r="GR580">
        <v>0</v>
      </c>
      <c r="GS580">
        <v>0</v>
      </c>
      <c r="GT580">
        <v>0</v>
      </c>
      <c r="GU580">
        <v>0</v>
      </c>
      <c r="GV580">
        <v>0</v>
      </c>
      <c r="GW580">
        <v>0</v>
      </c>
      <c r="GX580">
        <v>0</v>
      </c>
      <c r="GY580">
        <v>0</v>
      </c>
      <c r="GZ580">
        <v>0</v>
      </c>
      <c r="HA580">
        <v>0</v>
      </c>
      <c r="HB580">
        <v>0</v>
      </c>
      <c r="HC580">
        <v>0</v>
      </c>
      <c r="HD580">
        <v>0</v>
      </c>
      <c r="HE580">
        <v>0</v>
      </c>
      <c r="HF580">
        <v>0</v>
      </c>
      <c r="HG580">
        <v>0</v>
      </c>
      <c r="HH580">
        <v>0</v>
      </c>
      <c r="HI580">
        <v>0</v>
      </c>
      <c r="HJ580">
        <v>0</v>
      </c>
      <c r="HK580">
        <v>0</v>
      </c>
      <c r="HL580">
        <v>0</v>
      </c>
      <c r="HM580">
        <v>0</v>
      </c>
      <c r="HN580">
        <v>0</v>
      </c>
      <c r="HO580">
        <v>0</v>
      </c>
      <c r="HP580">
        <v>0</v>
      </c>
      <c r="HQ580">
        <v>0</v>
      </c>
      <c r="HR580">
        <v>0</v>
      </c>
      <c r="HS580">
        <v>0</v>
      </c>
      <c r="HT580">
        <v>0</v>
      </c>
      <c r="HU580">
        <v>0</v>
      </c>
      <c r="HV580">
        <v>0</v>
      </c>
      <c r="HW580">
        <v>0</v>
      </c>
      <c r="HX580">
        <v>0</v>
      </c>
      <c r="HY580">
        <v>0</v>
      </c>
      <c r="HZ580">
        <v>0</v>
      </c>
      <c r="IA580">
        <v>0</v>
      </c>
      <c r="IB580">
        <v>0</v>
      </c>
      <c r="IC580">
        <v>0</v>
      </c>
      <c r="ID580">
        <v>0</v>
      </c>
      <c r="IE580">
        <v>0</v>
      </c>
      <c r="IF580">
        <v>0</v>
      </c>
      <c r="IG580">
        <v>0</v>
      </c>
      <c r="IH580">
        <v>0</v>
      </c>
      <c r="II580">
        <v>0</v>
      </c>
      <c r="IJ580">
        <v>0</v>
      </c>
      <c r="IK580">
        <v>0</v>
      </c>
    </row>
    <row r="581" spans="13:245" hidden="1">
      <c r="M581" s="340"/>
      <c r="N581" t="s">
        <v>1024</v>
      </c>
      <c r="O581">
        <v>1</v>
      </c>
      <c r="P581">
        <v>32</v>
      </c>
      <c r="Q581" s="183" t="str">
        <f t="shared" si="25"/>
        <v>SDH150132</v>
      </c>
      <c r="R581">
        <v>25</v>
      </c>
      <c r="S581">
        <v>235</v>
      </c>
      <c r="T581">
        <v>450</v>
      </c>
      <c r="U581">
        <v>671</v>
      </c>
      <c r="V581">
        <v>898</v>
      </c>
      <c r="W581">
        <v>1131</v>
      </c>
      <c r="X581">
        <v>1370</v>
      </c>
      <c r="Y581">
        <v>1617</v>
      </c>
      <c r="Z581">
        <v>1872</v>
      </c>
      <c r="AA581">
        <v>2846</v>
      </c>
      <c r="AB581">
        <v>3209</v>
      </c>
      <c r="AC581">
        <v>3586</v>
      </c>
      <c r="AD581">
        <v>3978</v>
      </c>
      <c r="AE581">
        <v>4389</v>
      </c>
      <c r="AF581">
        <v>4819</v>
      </c>
      <c r="AG581">
        <v>4982</v>
      </c>
      <c r="AH581">
        <v>5158</v>
      </c>
      <c r="AI581">
        <v>5350</v>
      </c>
      <c r="AJ581">
        <v>5563</v>
      </c>
      <c r="AK581">
        <v>5795</v>
      </c>
      <c r="AL581">
        <v>6047</v>
      </c>
      <c r="AM581">
        <v>6324</v>
      </c>
      <c r="AN581">
        <v>6630</v>
      </c>
      <c r="AO581">
        <v>6975</v>
      </c>
      <c r="AP581">
        <v>7353</v>
      </c>
      <c r="AQ581">
        <v>7772</v>
      </c>
      <c r="AR581">
        <v>8237</v>
      </c>
      <c r="AS581">
        <v>8753</v>
      </c>
      <c r="AT581">
        <v>9342</v>
      </c>
      <c r="AU581">
        <v>0</v>
      </c>
      <c r="AV581">
        <v>0</v>
      </c>
      <c r="AW581">
        <v>0</v>
      </c>
      <c r="AX581">
        <v>0</v>
      </c>
      <c r="AY581">
        <v>0</v>
      </c>
      <c r="AZ581">
        <v>0</v>
      </c>
      <c r="BA581">
        <v>0</v>
      </c>
      <c r="BB581">
        <v>0</v>
      </c>
      <c r="BC581">
        <v>0</v>
      </c>
      <c r="BD581">
        <v>0</v>
      </c>
      <c r="BE581">
        <v>0</v>
      </c>
      <c r="BF581">
        <v>0</v>
      </c>
      <c r="BG581">
        <v>0</v>
      </c>
      <c r="BH581">
        <v>0</v>
      </c>
      <c r="BI581">
        <v>0</v>
      </c>
      <c r="BJ581">
        <v>0</v>
      </c>
      <c r="BK581">
        <v>0</v>
      </c>
      <c r="BL581">
        <v>0</v>
      </c>
      <c r="BM581">
        <v>0</v>
      </c>
      <c r="BN581">
        <v>0</v>
      </c>
      <c r="BO581">
        <v>0</v>
      </c>
      <c r="BP581">
        <v>0</v>
      </c>
      <c r="BQ581">
        <v>0</v>
      </c>
      <c r="BR581">
        <v>0</v>
      </c>
      <c r="BS581">
        <v>0</v>
      </c>
      <c r="BT581">
        <v>0</v>
      </c>
      <c r="BU581">
        <v>0</v>
      </c>
      <c r="BV581">
        <v>0</v>
      </c>
      <c r="BW581">
        <v>0</v>
      </c>
      <c r="BX581">
        <v>0</v>
      </c>
      <c r="BY581">
        <v>0</v>
      </c>
      <c r="BZ581">
        <v>0</v>
      </c>
      <c r="CA581">
        <v>0</v>
      </c>
      <c r="CB581">
        <v>0</v>
      </c>
      <c r="CC581">
        <v>0</v>
      </c>
      <c r="CD581">
        <v>0</v>
      </c>
      <c r="CE581">
        <v>0</v>
      </c>
      <c r="CF581">
        <v>0</v>
      </c>
      <c r="CG581">
        <v>0</v>
      </c>
      <c r="CH581">
        <v>0</v>
      </c>
      <c r="CI581">
        <v>0</v>
      </c>
      <c r="CJ581">
        <v>0</v>
      </c>
      <c r="CK581">
        <v>0</v>
      </c>
      <c r="CL581">
        <v>0</v>
      </c>
      <c r="CM581">
        <v>0</v>
      </c>
      <c r="CN581">
        <v>0</v>
      </c>
      <c r="CO581">
        <v>0</v>
      </c>
      <c r="CP581">
        <v>0</v>
      </c>
      <c r="CQ581">
        <v>0</v>
      </c>
      <c r="CR581">
        <v>0</v>
      </c>
      <c r="CS581">
        <v>0</v>
      </c>
      <c r="CT581">
        <v>0</v>
      </c>
      <c r="CU581">
        <v>0</v>
      </c>
      <c r="CV581">
        <v>0</v>
      </c>
      <c r="CW581">
        <v>0</v>
      </c>
      <c r="CX581">
        <v>0</v>
      </c>
      <c r="CY581">
        <v>0</v>
      </c>
      <c r="CZ581">
        <v>0</v>
      </c>
      <c r="DA581">
        <v>0</v>
      </c>
      <c r="DB581">
        <v>0</v>
      </c>
      <c r="DC581">
        <v>0</v>
      </c>
      <c r="DD581">
        <v>0</v>
      </c>
      <c r="DE581">
        <v>0</v>
      </c>
      <c r="DF581">
        <v>0</v>
      </c>
      <c r="DG581">
        <v>0</v>
      </c>
      <c r="DH581">
        <v>0</v>
      </c>
      <c r="DI581">
        <v>0</v>
      </c>
      <c r="DJ581">
        <v>0</v>
      </c>
      <c r="DK581">
        <v>0</v>
      </c>
      <c r="DL581">
        <v>0</v>
      </c>
      <c r="DM581">
        <v>0</v>
      </c>
      <c r="DN581">
        <v>0</v>
      </c>
      <c r="DO581">
        <v>0</v>
      </c>
      <c r="DP581">
        <v>0</v>
      </c>
      <c r="DQ581">
        <v>0</v>
      </c>
      <c r="DR581">
        <v>0</v>
      </c>
      <c r="DS581">
        <v>0</v>
      </c>
      <c r="DT581">
        <v>0</v>
      </c>
      <c r="DU581">
        <v>0</v>
      </c>
      <c r="DV581">
        <v>0</v>
      </c>
      <c r="DW581">
        <v>0</v>
      </c>
      <c r="DX581">
        <v>0</v>
      </c>
      <c r="DZ581" s="340"/>
      <c r="EA581" t="s">
        <v>1024</v>
      </c>
      <c r="EB581">
        <v>1</v>
      </c>
      <c r="EC581">
        <v>32</v>
      </c>
      <c r="ED581" s="183" t="str">
        <f t="shared" si="26"/>
        <v>SDH150132</v>
      </c>
      <c r="EE581">
        <v>45</v>
      </c>
      <c r="EF581">
        <v>409</v>
      </c>
      <c r="EG581">
        <v>844</v>
      </c>
      <c r="EH581">
        <v>1301</v>
      </c>
      <c r="EI581">
        <v>1749</v>
      </c>
      <c r="EJ581">
        <v>2188</v>
      </c>
      <c r="EK581">
        <v>2620</v>
      </c>
      <c r="EL581">
        <v>3053</v>
      </c>
      <c r="EM581">
        <v>3483</v>
      </c>
      <c r="EN581">
        <v>4050</v>
      </c>
      <c r="EO581">
        <v>4471</v>
      </c>
      <c r="EP581">
        <v>4893</v>
      </c>
      <c r="EQ581">
        <v>5317</v>
      </c>
      <c r="ER581">
        <v>5748</v>
      </c>
      <c r="ES581">
        <v>0</v>
      </c>
      <c r="ET581">
        <v>0</v>
      </c>
      <c r="EU581">
        <v>0</v>
      </c>
      <c r="EV581">
        <v>0</v>
      </c>
      <c r="EW581">
        <v>0</v>
      </c>
      <c r="EX581">
        <v>0</v>
      </c>
      <c r="EY581">
        <v>0</v>
      </c>
      <c r="EZ581">
        <v>0</v>
      </c>
      <c r="FA581">
        <v>0</v>
      </c>
      <c r="FB581">
        <v>0</v>
      </c>
      <c r="FC581">
        <v>0</v>
      </c>
      <c r="FD581">
        <v>0</v>
      </c>
      <c r="FE581">
        <v>0</v>
      </c>
      <c r="FF581">
        <v>0</v>
      </c>
      <c r="FG581">
        <v>0</v>
      </c>
      <c r="FH581">
        <v>0</v>
      </c>
      <c r="FI581">
        <v>0</v>
      </c>
      <c r="FJ581">
        <v>0</v>
      </c>
      <c r="FK581">
        <v>0</v>
      </c>
      <c r="FL581">
        <v>0</v>
      </c>
      <c r="FM581">
        <v>0</v>
      </c>
      <c r="FN581">
        <v>0</v>
      </c>
      <c r="FO581">
        <v>0</v>
      </c>
      <c r="FP581">
        <v>0</v>
      </c>
      <c r="FQ581">
        <v>0</v>
      </c>
      <c r="FR581">
        <v>0</v>
      </c>
      <c r="FS581">
        <v>0</v>
      </c>
      <c r="FT581">
        <v>0</v>
      </c>
      <c r="FU581">
        <v>0</v>
      </c>
      <c r="FV581">
        <v>0</v>
      </c>
      <c r="FW581">
        <v>0</v>
      </c>
      <c r="FX581">
        <v>0</v>
      </c>
      <c r="FY581">
        <v>0</v>
      </c>
      <c r="FZ581">
        <v>0</v>
      </c>
      <c r="GA581">
        <v>0</v>
      </c>
      <c r="GB581">
        <v>0</v>
      </c>
      <c r="GC581">
        <v>0</v>
      </c>
      <c r="GD581">
        <v>0</v>
      </c>
      <c r="GE581">
        <v>0</v>
      </c>
      <c r="GF581">
        <v>0</v>
      </c>
      <c r="GG581">
        <v>0</v>
      </c>
      <c r="GH581">
        <v>0</v>
      </c>
      <c r="GI581">
        <v>0</v>
      </c>
      <c r="GJ581">
        <v>0</v>
      </c>
      <c r="GK581">
        <v>0</v>
      </c>
      <c r="GL581">
        <v>0</v>
      </c>
      <c r="GM581">
        <v>0</v>
      </c>
      <c r="GN581">
        <v>0</v>
      </c>
      <c r="GO581">
        <v>0</v>
      </c>
      <c r="GP581">
        <v>0</v>
      </c>
      <c r="GQ581">
        <v>0</v>
      </c>
      <c r="GR581">
        <v>0</v>
      </c>
      <c r="GS581">
        <v>0</v>
      </c>
      <c r="GT581">
        <v>0</v>
      </c>
      <c r="GU581">
        <v>0</v>
      </c>
      <c r="GV581">
        <v>0</v>
      </c>
      <c r="GW581">
        <v>0</v>
      </c>
      <c r="GX581">
        <v>0</v>
      </c>
      <c r="GY581">
        <v>0</v>
      </c>
      <c r="GZ581">
        <v>0</v>
      </c>
      <c r="HA581">
        <v>0</v>
      </c>
      <c r="HB581">
        <v>0</v>
      </c>
      <c r="HC581">
        <v>0</v>
      </c>
      <c r="HD581">
        <v>0</v>
      </c>
      <c r="HE581">
        <v>0</v>
      </c>
      <c r="HF581">
        <v>0</v>
      </c>
      <c r="HG581">
        <v>0</v>
      </c>
      <c r="HH581">
        <v>0</v>
      </c>
      <c r="HI581">
        <v>0</v>
      </c>
      <c r="HJ581">
        <v>0</v>
      </c>
      <c r="HK581">
        <v>0</v>
      </c>
      <c r="HL581">
        <v>0</v>
      </c>
      <c r="HM581">
        <v>0</v>
      </c>
      <c r="HN581">
        <v>0</v>
      </c>
      <c r="HO581">
        <v>0</v>
      </c>
      <c r="HP581">
        <v>0</v>
      </c>
      <c r="HQ581">
        <v>0</v>
      </c>
      <c r="HR581">
        <v>0</v>
      </c>
      <c r="HS581">
        <v>0</v>
      </c>
      <c r="HT581">
        <v>0</v>
      </c>
      <c r="HU581">
        <v>0</v>
      </c>
      <c r="HV581">
        <v>0</v>
      </c>
      <c r="HW581">
        <v>0</v>
      </c>
      <c r="HX581">
        <v>0</v>
      </c>
      <c r="HY581">
        <v>0</v>
      </c>
      <c r="HZ581">
        <v>0</v>
      </c>
      <c r="IA581">
        <v>0</v>
      </c>
      <c r="IB581">
        <v>0</v>
      </c>
      <c r="IC581">
        <v>0</v>
      </c>
      <c r="ID581">
        <v>0</v>
      </c>
      <c r="IE581">
        <v>0</v>
      </c>
      <c r="IF581">
        <v>0</v>
      </c>
      <c r="IG581">
        <v>0</v>
      </c>
      <c r="IH581">
        <v>0</v>
      </c>
      <c r="II581">
        <v>0</v>
      </c>
      <c r="IJ581">
        <v>0</v>
      </c>
      <c r="IK581">
        <v>0</v>
      </c>
    </row>
    <row r="582" spans="13:245" hidden="1">
      <c r="M582" s="340"/>
      <c r="N582" t="s">
        <v>1024</v>
      </c>
      <c r="O582">
        <v>1</v>
      </c>
      <c r="P582">
        <v>33</v>
      </c>
      <c r="Q582" s="183" t="str">
        <f t="shared" si="25"/>
        <v>SDH150133</v>
      </c>
      <c r="R582">
        <v>14</v>
      </c>
      <c r="S582">
        <v>218</v>
      </c>
      <c r="T582">
        <v>426</v>
      </c>
      <c r="U582">
        <v>640</v>
      </c>
      <c r="V582">
        <v>859</v>
      </c>
      <c r="W582">
        <v>1085</v>
      </c>
      <c r="X582">
        <v>1316</v>
      </c>
      <c r="Y582">
        <v>1556</v>
      </c>
      <c r="Z582">
        <v>1803</v>
      </c>
      <c r="AA582">
        <v>2745</v>
      </c>
      <c r="AB582">
        <v>3097</v>
      </c>
      <c r="AC582">
        <v>3464</v>
      </c>
      <c r="AD582">
        <v>3849</v>
      </c>
      <c r="AE582">
        <v>4251</v>
      </c>
      <c r="AF582">
        <v>4672</v>
      </c>
      <c r="AG582">
        <v>4835</v>
      </c>
      <c r="AH582">
        <v>5013</v>
      </c>
      <c r="AI582">
        <v>5210</v>
      </c>
      <c r="AJ582">
        <v>5424</v>
      </c>
      <c r="AK582">
        <v>5657</v>
      </c>
      <c r="AL582">
        <v>5912</v>
      </c>
      <c r="AM582">
        <v>6194</v>
      </c>
      <c r="AN582">
        <v>6512</v>
      </c>
      <c r="AO582">
        <v>6862</v>
      </c>
      <c r="AP582">
        <v>7250</v>
      </c>
      <c r="AQ582">
        <v>7682</v>
      </c>
      <c r="AR582">
        <v>8161</v>
      </c>
      <c r="AS582">
        <v>8708</v>
      </c>
      <c r="AT582">
        <v>9319</v>
      </c>
      <c r="AU582">
        <v>0</v>
      </c>
      <c r="AV582">
        <v>0</v>
      </c>
      <c r="AW582">
        <v>0</v>
      </c>
      <c r="AX582">
        <v>0</v>
      </c>
      <c r="AY582">
        <v>0</v>
      </c>
      <c r="AZ582">
        <v>0</v>
      </c>
      <c r="BA582">
        <v>0</v>
      </c>
      <c r="BB582">
        <v>0</v>
      </c>
      <c r="BC582">
        <v>0</v>
      </c>
      <c r="BD582">
        <v>0</v>
      </c>
      <c r="BE582">
        <v>0</v>
      </c>
      <c r="BF582">
        <v>0</v>
      </c>
      <c r="BG582">
        <v>0</v>
      </c>
      <c r="BH582">
        <v>0</v>
      </c>
      <c r="BI582">
        <v>0</v>
      </c>
      <c r="BJ582">
        <v>0</v>
      </c>
      <c r="BK582">
        <v>0</v>
      </c>
      <c r="BL582">
        <v>0</v>
      </c>
      <c r="BM582">
        <v>0</v>
      </c>
      <c r="BN582">
        <v>0</v>
      </c>
      <c r="BO582">
        <v>0</v>
      </c>
      <c r="BP582">
        <v>0</v>
      </c>
      <c r="BQ582">
        <v>0</v>
      </c>
      <c r="BR582">
        <v>0</v>
      </c>
      <c r="BS582">
        <v>0</v>
      </c>
      <c r="BT582">
        <v>0</v>
      </c>
      <c r="BU582">
        <v>0</v>
      </c>
      <c r="BV582">
        <v>0</v>
      </c>
      <c r="BW582">
        <v>0</v>
      </c>
      <c r="BX582">
        <v>0</v>
      </c>
      <c r="BY582">
        <v>0</v>
      </c>
      <c r="BZ582">
        <v>0</v>
      </c>
      <c r="CA582">
        <v>0</v>
      </c>
      <c r="CB582">
        <v>0</v>
      </c>
      <c r="CC582">
        <v>0</v>
      </c>
      <c r="CD582">
        <v>0</v>
      </c>
      <c r="CE582">
        <v>0</v>
      </c>
      <c r="CF582">
        <v>0</v>
      </c>
      <c r="CG582">
        <v>0</v>
      </c>
      <c r="CH582">
        <v>0</v>
      </c>
      <c r="CI582">
        <v>0</v>
      </c>
      <c r="CJ582">
        <v>0</v>
      </c>
      <c r="CK582">
        <v>0</v>
      </c>
      <c r="CL582">
        <v>0</v>
      </c>
      <c r="CM582">
        <v>0</v>
      </c>
      <c r="CN582">
        <v>0</v>
      </c>
      <c r="CO582">
        <v>0</v>
      </c>
      <c r="CP582">
        <v>0</v>
      </c>
      <c r="CQ582">
        <v>0</v>
      </c>
      <c r="CR582">
        <v>0</v>
      </c>
      <c r="CS582">
        <v>0</v>
      </c>
      <c r="CT582">
        <v>0</v>
      </c>
      <c r="CU582">
        <v>0</v>
      </c>
      <c r="CV582">
        <v>0</v>
      </c>
      <c r="CW582">
        <v>0</v>
      </c>
      <c r="CX582">
        <v>0</v>
      </c>
      <c r="CY582">
        <v>0</v>
      </c>
      <c r="CZ582">
        <v>0</v>
      </c>
      <c r="DA582">
        <v>0</v>
      </c>
      <c r="DB582">
        <v>0</v>
      </c>
      <c r="DC582">
        <v>0</v>
      </c>
      <c r="DD582">
        <v>0</v>
      </c>
      <c r="DE582">
        <v>0</v>
      </c>
      <c r="DF582">
        <v>0</v>
      </c>
      <c r="DG582">
        <v>0</v>
      </c>
      <c r="DH582">
        <v>0</v>
      </c>
      <c r="DI582">
        <v>0</v>
      </c>
      <c r="DJ582">
        <v>0</v>
      </c>
      <c r="DK582">
        <v>0</v>
      </c>
      <c r="DL582">
        <v>0</v>
      </c>
      <c r="DM582">
        <v>0</v>
      </c>
      <c r="DN582">
        <v>0</v>
      </c>
      <c r="DO582">
        <v>0</v>
      </c>
      <c r="DP582">
        <v>0</v>
      </c>
      <c r="DQ582">
        <v>0</v>
      </c>
      <c r="DR582">
        <v>0</v>
      </c>
      <c r="DS582">
        <v>0</v>
      </c>
      <c r="DT582">
        <v>0</v>
      </c>
      <c r="DU582">
        <v>0</v>
      </c>
      <c r="DV582">
        <v>0</v>
      </c>
      <c r="DW582">
        <v>0</v>
      </c>
      <c r="DX582">
        <v>0</v>
      </c>
      <c r="DZ582" s="340"/>
      <c r="EA582" t="s">
        <v>1024</v>
      </c>
      <c r="EB582">
        <v>1</v>
      </c>
      <c r="EC582">
        <v>33</v>
      </c>
      <c r="ED582" s="183" t="str">
        <f t="shared" si="26"/>
        <v>SDH150133</v>
      </c>
      <c r="EE582">
        <v>25</v>
      </c>
      <c r="EF582">
        <v>378</v>
      </c>
      <c r="EG582">
        <v>787</v>
      </c>
      <c r="EH582">
        <v>1228</v>
      </c>
      <c r="EI582">
        <v>1659</v>
      </c>
      <c r="EJ582">
        <v>2082</v>
      </c>
      <c r="EK582">
        <v>2500</v>
      </c>
      <c r="EL582">
        <v>2919</v>
      </c>
      <c r="EM582">
        <v>3333</v>
      </c>
      <c r="EN582">
        <v>3888</v>
      </c>
      <c r="EO582">
        <v>4295</v>
      </c>
      <c r="EP582">
        <v>4706</v>
      </c>
      <c r="EQ582">
        <v>5122</v>
      </c>
      <c r="ER582">
        <v>5544</v>
      </c>
      <c r="ES582">
        <v>0</v>
      </c>
      <c r="ET582">
        <v>0</v>
      </c>
      <c r="EU582">
        <v>0</v>
      </c>
      <c r="EV582">
        <v>0</v>
      </c>
      <c r="EW582">
        <v>0</v>
      </c>
      <c r="EX582">
        <v>0</v>
      </c>
      <c r="EY582">
        <v>0</v>
      </c>
      <c r="EZ582">
        <v>0</v>
      </c>
      <c r="FA582">
        <v>0</v>
      </c>
      <c r="FB582">
        <v>0</v>
      </c>
      <c r="FC582">
        <v>0</v>
      </c>
      <c r="FD582">
        <v>0</v>
      </c>
      <c r="FE582">
        <v>0</v>
      </c>
      <c r="FF582">
        <v>0</v>
      </c>
      <c r="FG582">
        <v>0</v>
      </c>
      <c r="FH582">
        <v>0</v>
      </c>
      <c r="FI582">
        <v>0</v>
      </c>
      <c r="FJ582">
        <v>0</v>
      </c>
      <c r="FK582">
        <v>0</v>
      </c>
      <c r="FL582">
        <v>0</v>
      </c>
      <c r="FM582">
        <v>0</v>
      </c>
      <c r="FN582">
        <v>0</v>
      </c>
      <c r="FO582">
        <v>0</v>
      </c>
      <c r="FP582">
        <v>0</v>
      </c>
      <c r="FQ582">
        <v>0</v>
      </c>
      <c r="FR582">
        <v>0</v>
      </c>
      <c r="FS582">
        <v>0</v>
      </c>
      <c r="FT582">
        <v>0</v>
      </c>
      <c r="FU582">
        <v>0</v>
      </c>
      <c r="FV582">
        <v>0</v>
      </c>
      <c r="FW582">
        <v>0</v>
      </c>
      <c r="FX582">
        <v>0</v>
      </c>
      <c r="FY582">
        <v>0</v>
      </c>
      <c r="FZ582">
        <v>0</v>
      </c>
      <c r="GA582">
        <v>0</v>
      </c>
      <c r="GB582">
        <v>0</v>
      </c>
      <c r="GC582">
        <v>0</v>
      </c>
      <c r="GD582">
        <v>0</v>
      </c>
      <c r="GE582">
        <v>0</v>
      </c>
      <c r="GF582">
        <v>0</v>
      </c>
      <c r="GG582">
        <v>0</v>
      </c>
      <c r="GH582">
        <v>0</v>
      </c>
      <c r="GI582">
        <v>0</v>
      </c>
      <c r="GJ582">
        <v>0</v>
      </c>
      <c r="GK582">
        <v>0</v>
      </c>
      <c r="GL582">
        <v>0</v>
      </c>
      <c r="GM582">
        <v>0</v>
      </c>
      <c r="GN582">
        <v>0</v>
      </c>
      <c r="GO582">
        <v>0</v>
      </c>
      <c r="GP582">
        <v>0</v>
      </c>
      <c r="GQ582">
        <v>0</v>
      </c>
      <c r="GR582">
        <v>0</v>
      </c>
      <c r="GS582">
        <v>0</v>
      </c>
      <c r="GT582">
        <v>0</v>
      </c>
      <c r="GU582">
        <v>0</v>
      </c>
      <c r="GV582">
        <v>0</v>
      </c>
      <c r="GW582">
        <v>0</v>
      </c>
      <c r="GX582">
        <v>0</v>
      </c>
      <c r="GY582">
        <v>0</v>
      </c>
      <c r="GZ582">
        <v>0</v>
      </c>
      <c r="HA582">
        <v>0</v>
      </c>
      <c r="HB582">
        <v>0</v>
      </c>
      <c r="HC582">
        <v>0</v>
      </c>
      <c r="HD582">
        <v>0</v>
      </c>
      <c r="HE582">
        <v>0</v>
      </c>
      <c r="HF582">
        <v>0</v>
      </c>
      <c r="HG582">
        <v>0</v>
      </c>
      <c r="HH582">
        <v>0</v>
      </c>
      <c r="HI582">
        <v>0</v>
      </c>
      <c r="HJ582">
        <v>0</v>
      </c>
      <c r="HK582">
        <v>0</v>
      </c>
      <c r="HL582">
        <v>0</v>
      </c>
      <c r="HM582">
        <v>0</v>
      </c>
      <c r="HN582">
        <v>0</v>
      </c>
      <c r="HO582">
        <v>0</v>
      </c>
      <c r="HP582">
        <v>0</v>
      </c>
      <c r="HQ582">
        <v>0</v>
      </c>
      <c r="HR582">
        <v>0</v>
      </c>
      <c r="HS582">
        <v>0</v>
      </c>
      <c r="HT582">
        <v>0</v>
      </c>
      <c r="HU582">
        <v>0</v>
      </c>
      <c r="HV582">
        <v>0</v>
      </c>
      <c r="HW582">
        <v>0</v>
      </c>
      <c r="HX582">
        <v>0</v>
      </c>
      <c r="HY582">
        <v>0</v>
      </c>
      <c r="HZ582">
        <v>0</v>
      </c>
      <c r="IA582">
        <v>0</v>
      </c>
      <c r="IB582">
        <v>0</v>
      </c>
      <c r="IC582">
        <v>0</v>
      </c>
      <c r="ID582">
        <v>0</v>
      </c>
      <c r="IE582">
        <v>0</v>
      </c>
      <c r="IF582">
        <v>0</v>
      </c>
      <c r="IG582">
        <v>0</v>
      </c>
      <c r="IH582">
        <v>0</v>
      </c>
      <c r="II582">
        <v>0</v>
      </c>
      <c r="IJ582">
        <v>0</v>
      </c>
      <c r="IK582">
        <v>0</v>
      </c>
    </row>
    <row r="583" spans="13:245" hidden="1">
      <c r="M583" s="340"/>
      <c r="N583" t="s">
        <v>1024</v>
      </c>
      <c r="O583">
        <v>1</v>
      </c>
      <c r="P583">
        <v>34</v>
      </c>
      <c r="Q583" s="183" t="str">
        <f t="shared" si="25"/>
        <v>SDH150134</v>
      </c>
      <c r="R583">
        <v>4</v>
      </c>
      <c r="S583">
        <v>200</v>
      </c>
      <c r="T583">
        <v>401</v>
      </c>
      <c r="U583">
        <v>608</v>
      </c>
      <c r="V583">
        <v>820</v>
      </c>
      <c r="W583">
        <v>1037</v>
      </c>
      <c r="X583">
        <v>1262</v>
      </c>
      <c r="Y583">
        <v>1494</v>
      </c>
      <c r="Z583">
        <v>1733</v>
      </c>
      <c r="AA583">
        <v>2641</v>
      </c>
      <c r="AB583">
        <v>2984</v>
      </c>
      <c r="AC583">
        <v>3343</v>
      </c>
      <c r="AD583">
        <v>3717</v>
      </c>
      <c r="AE583">
        <v>4110</v>
      </c>
      <c r="AF583">
        <v>4522</v>
      </c>
      <c r="AG583">
        <v>4686</v>
      </c>
      <c r="AH583">
        <v>4867</v>
      </c>
      <c r="AI583">
        <v>5065</v>
      </c>
      <c r="AJ583">
        <v>5279</v>
      </c>
      <c r="AK583">
        <v>5514</v>
      </c>
      <c r="AL583">
        <v>5773</v>
      </c>
      <c r="AM583">
        <v>6065</v>
      </c>
      <c r="AN583">
        <v>6386</v>
      </c>
      <c r="AO583">
        <v>6743</v>
      </c>
      <c r="AP583">
        <v>7144</v>
      </c>
      <c r="AQ583">
        <v>7587</v>
      </c>
      <c r="AR583">
        <v>8092</v>
      </c>
      <c r="AS583">
        <v>8658</v>
      </c>
      <c r="AT583">
        <v>9287</v>
      </c>
      <c r="AU583">
        <v>0</v>
      </c>
      <c r="AV583">
        <v>0</v>
      </c>
      <c r="AW583">
        <v>0</v>
      </c>
      <c r="AX583">
        <v>0</v>
      </c>
      <c r="AY583">
        <v>0</v>
      </c>
      <c r="AZ583">
        <v>0</v>
      </c>
      <c r="BA583">
        <v>0</v>
      </c>
      <c r="BB583">
        <v>0</v>
      </c>
      <c r="BC583">
        <v>0</v>
      </c>
      <c r="BD583">
        <v>0</v>
      </c>
      <c r="BE583">
        <v>0</v>
      </c>
      <c r="BF583">
        <v>0</v>
      </c>
      <c r="BG583">
        <v>0</v>
      </c>
      <c r="BH583">
        <v>0</v>
      </c>
      <c r="BI583">
        <v>0</v>
      </c>
      <c r="BJ583">
        <v>0</v>
      </c>
      <c r="BK583">
        <v>0</v>
      </c>
      <c r="BL583">
        <v>0</v>
      </c>
      <c r="BM583">
        <v>0</v>
      </c>
      <c r="BN583">
        <v>0</v>
      </c>
      <c r="BO583">
        <v>0</v>
      </c>
      <c r="BP583">
        <v>0</v>
      </c>
      <c r="BQ583">
        <v>0</v>
      </c>
      <c r="BR583">
        <v>0</v>
      </c>
      <c r="BS583">
        <v>0</v>
      </c>
      <c r="BT583">
        <v>0</v>
      </c>
      <c r="BU583">
        <v>0</v>
      </c>
      <c r="BV583">
        <v>0</v>
      </c>
      <c r="BW583">
        <v>0</v>
      </c>
      <c r="BX583">
        <v>0</v>
      </c>
      <c r="BY583">
        <v>0</v>
      </c>
      <c r="BZ583">
        <v>0</v>
      </c>
      <c r="CA583">
        <v>0</v>
      </c>
      <c r="CB583">
        <v>0</v>
      </c>
      <c r="CC583">
        <v>0</v>
      </c>
      <c r="CD583">
        <v>0</v>
      </c>
      <c r="CE583">
        <v>0</v>
      </c>
      <c r="CF583">
        <v>0</v>
      </c>
      <c r="CG583">
        <v>0</v>
      </c>
      <c r="CH583">
        <v>0</v>
      </c>
      <c r="CI583">
        <v>0</v>
      </c>
      <c r="CJ583">
        <v>0</v>
      </c>
      <c r="CK583">
        <v>0</v>
      </c>
      <c r="CL583">
        <v>0</v>
      </c>
      <c r="CM583">
        <v>0</v>
      </c>
      <c r="CN583">
        <v>0</v>
      </c>
      <c r="CO583">
        <v>0</v>
      </c>
      <c r="CP583">
        <v>0</v>
      </c>
      <c r="CQ583">
        <v>0</v>
      </c>
      <c r="CR583">
        <v>0</v>
      </c>
      <c r="CS583">
        <v>0</v>
      </c>
      <c r="CT583">
        <v>0</v>
      </c>
      <c r="CU583">
        <v>0</v>
      </c>
      <c r="CV583">
        <v>0</v>
      </c>
      <c r="CW583">
        <v>0</v>
      </c>
      <c r="CX583">
        <v>0</v>
      </c>
      <c r="CY583">
        <v>0</v>
      </c>
      <c r="CZ583">
        <v>0</v>
      </c>
      <c r="DA583">
        <v>0</v>
      </c>
      <c r="DB583">
        <v>0</v>
      </c>
      <c r="DC583">
        <v>0</v>
      </c>
      <c r="DD583">
        <v>0</v>
      </c>
      <c r="DE583">
        <v>0</v>
      </c>
      <c r="DF583">
        <v>0</v>
      </c>
      <c r="DG583">
        <v>0</v>
      </c>
      <c r="DH583">
        <v>0</v>
      </c>
      <c r="DI583">
        <v>0</v>
      </c>
      <c r="DJ583">
        <v>0</v>
      </c>
      <c r="DK583">
        <v>0</v>
      </c>
      <c r="DL583">
        <v>0</v>
      </c>
      <c r="DM583">
        <v>0</v>
      </c>
      <c r="DN583">
        <v>0</v>
      </c>
      <c r="DO583">
        <v>0</v>
      </c>
      <c r="DP583">
        <v>0</v>
      </c>
      <c r="DQ583">
        <v>0</v>
      </c>
      <c r="DR583">
        <v>0</v>
      </c>
      <c r="DS583">
        <v>0</v>
      </c>
      <c r="DT583">
        <v>0</v>
      </c>
      <c r="DU583">
        <v>0</v>
      </c>
      <c r="DV583">
        <v>0</v>
      </c>
      <c r="DW583">
        <v>0</v>
      </c>
      <c r="DX583">
        <v>0</v>
      </c>
      <c r="DZ583" s="340"/>
      <c r="EA583" t="s">
        <v>1024</v>
      </c>
      <c r="EB583">
        <v>1</v>
      </c>
      <c r="EC583">
        <v>34</v>
      </c>
      <c r="ED583" s="183" t="str">
        <f t="shared" si="26"/>
        <v>SDH150134</v>
      </c>
      <c r="EE583">
        <v>7</v>
      </c>
      <c r="EF583">
        <v>346</v>
      </c>
      <c r="EG583">
        <v>729</v>
      </c>
      <c r="EH583">
        <v>1153</v>
      </c>
      <c r="EI583">
        <v>1570</v>
      </c>
      <c r="EJ583">
        <v>1976</v>
      </c>
      <c r="EK583">
        <v>2380</v>
      </c>
      <c r="EL583">
        <v>2784</v>
      </c>
      <c r="EM583">
        <v>3184</v>
      </c>
      <c r="EN583">
        <v>3723</v>
      </c>
      <c r="EO583">
        <v>4120</v>
      </c>
      <c r="EP583">
        <v>4521</v>
      </c>
      <c r="EQ583">
        <v>4926</v>
      </c>
      <c r="ER583">
        <v>5337</v>
      </c>
      <c r="ES583">
        <v>0</v>
      </c>
      <c r="ET583">
        <v>0</v>
      </c>
      <c r="EU583">
        <v>0</v>
      </c>
      <c r="EV583">
        <v>0</v>
      </c>
      <c r="EW583">
        <v>0</v>
      </c>
      <c r="EX583">
        <v>0</v>
      </c>
      <c r="EY583">
        <v>0</v>
      </c>
      <c r="EZ583">
        <v>0</v>
      </c>
      <c r="FA583">
        <v>0</v>
      </c>
      <c r="FB583">
        <v>0</v>
      </c>
      <c r="FC583">
        <v>0</v>
      </c>
      <c r="FD583">
        <v>0</v>
      </c>
      <c r="FE583">
        <v>0</v>
      </c>
      <c r="FF583">
        <v>0</v>
      </c>
      <c r="FG583">
        <v>0</v>
      </c>
      <c r="FH583">
        <v>0</v>
      </c>
      <c r="FI583">
        <v>0</v>
      </c>
      <c r="FJ583">
        <v>0</v>
      </c>
      <c r="FK583">
        <v>0</v>
      </c>
      <c r="FL583">
        <v>0</v>
      </c>
      <c r="FM583">
        <v>0</v>
      </c>
      <c r="FN583">
        <v>0</v>
      </c>
      <c r="FO583">
        <v>0</v>
      </c>
      <c r="FP583">
        <v>0</v>
      </c>
      <c r="FQ583">
        <v>0</v>
      </c>
      <c r="FR583">
        <v>0</v>
      </c>
      <c r="FS583">
        <v>0</v>
      </c>
      <c r="FT583">
        <v>0</v>
      </c>
      <c r="FU583">
        <v>0</v>
      </c>
      <c r="FV583">
        <v>0</v>
      </c>
      <c r="FW583">
        <v>0</v>
      </c>
      <c r="FX583">
        <v>0</v>
      </c>
      <c r="FY583">
        <v>0</v>
      </c>
      <c r="FZ583">
        <v>0</v>
      </c>
      <c r="GA583">
        <v>0</v>
      </c>
      <c r="GB583">
        <v>0</v>
      </c>
      <c r="GC583">
        <v>0</v>
      </c>
      <c r="GD583">
        <v>0</v>
      </c>
      <c r="GE583">
        <v>0</v>
      </c>
      <c r="GF583">
        <v>0</v>
      </c>
      <c r="GG583">
        <v>0</v>
      </c>
      <c r="GH583">
        <v>0</v>
      </c>
      <c r="GI583">
        <v>0</v>
      </c>
      <c r="GJ583">
        <v>0</v>
      </c>
      <c r="GK583">
        <v>0</v>
      </c>
      <c r="GL583">
        <v>0</v>
      </c>
      <c r="GM583">
        <v>0</v>
      </c>
      <c r="GN583">
        <v>0</v>
      </c>
      <c r="GO583">
        <v>0</v>
      </c>
      <c r="GP583">
        <v>0</v>
      </c>
      <c r="GQ583">
        <v>0</v>
      </c>
      <c r="GR583">
        <v>0</v>
      </c>
      <c r="GS583">
        <v>0</v>
      </c>
      <c r="GT583">
        <v>0</v>
      </c>
      <c r="GU583">
        <v>0</v>
      </c>
      <c r="GV583">
        <v>0</v>
      </c>
      <c r="GW583">
        <v>0</v>
      </c>
      <c r="GX583">
        <v>0</v>
      </c>
      <c r="GY583">
        <v>0</v>
      </c>
      <c r="GZ583">
        <v>0</v>
      </c>
      <c r="HA583">
        <v>0</v>
      </c>
      <c r="HB583">
        <v>0</v>
      </c>
      <c r="HC583">
        <v>0</v>
      </c>
      <c r="HD583">
        <v>0</v>
      </c>
      <c r="HE583">
        <v>0</v>
      </c>
      <c r="HF583">
        <v>0</v>
      </c>
      <c r="HG583">
        <v>0</v>
      </c>
      <c r="HH583">
        <v>0</v>
      </c>
      <c r="HI583">
        <v>0</v>
      </c>
      <c r="HJ583">
        <v>0</v>
      </c>
      <c r="HK583">
        <v>0</v>
      </c>
      <c r="HL583">
        <v>0</v>
      </c>
      <c r="HM583">
        <v>0</v>
      </c>
      <c r="HN583">
        <v>0</v>
      </c>
      <c r="HO583">
        <v>0</v>
      </c>
      <c r="HP583">
        <v>0</v>
      </c>
      <c r="HQ583">
        <v>0</v>
      </c>
      <c r="HR583">
        <v>0</v>
      </c>
      <c r="HS583">
        <v>0</v>
      </c>
      <c r="HT583">
        <v>0</v>
      </c>
      <c r="HU583">
        <v>0</v>
      </c>
      <c r="HV583">
        <v>0</v>
      </c>
      <c r="HW583">
        <v>0</v>
      </c>
      <c r="HX583">
        <v>0</v>
      </c>
      <c r="HY583">
        <v>0</v>
      </c>
      <c r="HZ583">
        <v>0</v>
      </c>
      <c r="IA583">
        <v>0</v>
      </c>
      <c r="IB583">
        <v>0</v>
      </c>
      <c r="IC583">
        <v>0</v>
      </c>
      <c r="ID583">
        <v>0</v>
      </c>
      <c r="IE583">
        <v>0</v>
      </c>
      <c r="IF583">
        <v>0</v>
      </c>
      <c r="IG583">
        <v>0</v>
      </c>
      <c r="IH583">
        <v>0</v>
      </c>
      <c r="II583">
        <v>0</v>
      </c>
      <c r="IJ583">
        <v>0</v>
      </c>
      <c r="IK583">
        <v>0</v>
      </c>
    </row>
    <row r="584" spans="13:245" hidden="1">
      <c r="M584" s="340"/>
      <c r="N584" t="s">
        <v>1024</v>
      </c>
      <c r="O584">
        <v>1</v>
      </c>
      <c r="P584">
        <v>35</v>
      </c>
      <c r="Q584" s="183" t="str">
        <f t="shared" si="25"/>
        <v>SDH150135</v>
      </c>
      <c r="R584">
        <v>0</v>
      </c>
      <c r="S584">
        <v>189</v>
      </c>
      <c r="T584">
        <v>383</v>
      </c>
      <c r="U584">
        <v>581</v>
      </c>
      <c r="V584">
        <v>785</v>
      </c>
      <c r="W584">
        <v>995</v>
      </c>
      <c r="X584">
        <v>1212</v>
      </c>
      <c r="Y584">
        <v>1436</v>
      </c>
      <c r="Z584">
        <v>1667</v>
      </c>
      <c r="AA584">
        <v>2542</v>
      </c>
      <c r="AB584">
        <v>2876</v>
      </c>
      <c r="AC584">
        <v>3224</v>
      </c>
      <c r="AD584">
        <v>3588</v>
      </c>
      <c r="AE584">
        <v>3970</v>
      </c>
      <c r="AF584">
        <v>4373</v>
      </c>
      <c r="AG584">
        <v>4540</v>
      </c>
      <c r="AH584">
        <v>4722</v>
      </c>
      <c r="AI584">
        <v>4919</v>
      </c>
      <c r="AJ584">
        <v>5134</v>
      </c>
      <c r="AK584">
        <v>5372</v>
      </c>
      <c r="AL584">
        <v>5639</v>
      </c>
      <c r="AM584">
        <v>5933</v>
      </c>
      <c r="AN584">
        <v>6260</v>
      </c>
      <c r="AO584">
        <v>6627</v>
      </c>
      <c r="AP584">
        <v>7036</v>
      </c>
      <c r="AQ584">
        <v>7503</v>
      </c>
      <c r="AR584">
        <v>8024</v>
      </c>
      <c r="AS584">
        <v>8604</v>
      </c>
      <c r="AT584">
        <v>9261</v>
      </c>
      <c r="AU584">
        <v>0</v>
      </c>
      <c r="AV584">
        <v>0</v>
      </c>
      <c r="AW584">
        <v>0</v>
      </c>
      <c r="AX584">
        <v>0</v>
      </c>
      <c r="AY584">
        <v>0</v>
      </c>
      <c r="AZ584">
        <v>0</v>
      </c>
      <c r="BA584">
        <v>0</v>
      </c>
      <c r="BB584">
        <v>0</v>
      </c>
      <c r="BC584">
        <v>0</v>
      </c>
      <c r="BD584">
        <v>0</v>
      </c>
      <c r="BE584">
        <v>0</v>
      </c>
      <c r="BF584">
        <v>0</v>
      </c>
      <c r="BG584">
        <v>0</v>
      </c>
      <c r="BH584">
        <v>0</v>
      </c>
      <c r="BI584">
        <v>0</v>
      </c>
      <c r="BJ584">
        <v>0</v>
      </c>
      <c r="BK584">
        <v>0</v>
      </c>
      <c r="BL584">
        <v>0</v>
      </c>
      <c r="BM584">
        <v>0</v>
      </c>
      <c r="BN584">
        <v>0</v>
      </c>
      <c r="BO584">
        <v>0</v>
      </c>
      <c r="BP584">
        <v>0</v>
      </c>
      <c r="BQ584">
        <v>0</v>
      </c>
      <c r="BR584">
        <v>0</v>
      </c>
      <c r="BS584">
        <v>0</v>
      </c>
      <c r="BT584">
        <v>0</v>
      </c>
      <c r="BU584">
        <v>0</v>
      </c>
      <c r="BV584">
        <v>0</v>
      </c>
      <c r="BW584">
        <v>0</v>
      </c>
      <c r="BX584">
        <v>0</v>
      </c>
      <c r="BY584">
        <v>0</v>
      </c>
      <c r="BZ584">
        <v>0</v>
      </c>
      <c r="CA584">
        <v>0</v>
      </c>
      <c r="CB584">
        <v>0</v>
      </c>
      <c r="CC584">
        <v>0</v>
      </c>
      <c r="CD584">
        <v>0</v>
      </c>
      <c r="CE584">
        <v>0</v>
      </c>
      <c r="CF584">
        <v>0</v>
      </c>
      <c r="CG584">
        <v>0</v>
      </c>
      <c r="CH584">
        <v>0</v>
      </c>
      <c r="CI584">
        <v>0</v>
      </c>
      <c r="CJ584">
        <v>0</v>
      </c>
      <c r="CK584">
        <v>0</v>
      </c>
      <c r="CL584">
        <v>0</v>
      </c>
      <c r="CM584">
        <v>0</v>
      </c>
      <c r="CN584">
        <v>0</v>
      </c>
      <c r="CO584">
        <v>0</v>
      </c>
      <c r="CP584">
        <v>0</v>
      </c>
      <c r="CQ584">
        <v>0</v>
      </c>
      <c r="CR584">
        <v>0</v>
      </c>
      <c r="CS584">
        <v>0</v>
      </c>
      <c r="CT584">
        <v>0</v>
      </c>
      <c r="CU584">
        <v>0</v>
      </c>
      <c r="CV584">
        <v>0</v>
      </c>
      <c r="CW584">
        <v>0</v>
      </c>
      <c r="CX584">
        <v>0</v>
      </c>
      <c r="CY584">
        <v>0</v>
      </c>
      <c r="CZ584">
        <v>0</v>
      </c>
      <c r="DA584">
        <v>0</v>
      </c>
      <c r="DB584">
        <v>0</v>
      </c>
      <c r="DC584">
        <v>0</v>
      </c>
      <c r="DD584">
        <v>0</v>
      </c>
      <c r="DE584">
        <v>0</v>
      </c>
      <c r="DF584">
        <v>0</v>
      </c>
      <c r="DG584">
        <v>0</v>
      </c>
      <c r="DH584">
        <v>0</v>
      </c>
      <c r="DI584">
        <v>0</v>
      </c>
      <c r="DJ584">
        <v>0</v>
      </c>
      <c r="DK584">
        <v>0</v>
      </c>
      <c r="DL584">
        <v>0</v>
      </c>
      <c r="DM584">
        <v>0</v>
      </c>
      <c r="DN584">
        <v>0</v>
      </c>
      <c r="DO584">
        <v>0</v>
      </c>
      <c r="DP584">
        <v>0</v>
      </c>
      <c r="DQ584">
        <v>0</v>
      </c>
      <c r="DR584">
        <v>0</v>
      </c>
      <c r="DS584">
        <v>0</v>
      </c>
      <c r="DT584">
        <v>0</v>
      </c>
      <c r="DU584">
        <v>0</v>
      </c>
      <c r="DV584">
        <v>0</v>
      </c>
      <c r="DW584">
        <v>0</v>
      </c>
      <c r="DX584">
        <v>0</v>
      </c>
      <c r="DZ584" s="340"/>
      <c r="EA584" t="s">
        <v>1024</v>
      </c>
      <c r="EB584">
        <v>1</v>
      </c>
      <c r="EC584">
        <v>35</v>
      </c>
      <c r="ED584" s="183" t="str">
        <f t="shared" si="26"/>
        <v>SDH150135</v>
      </c>
      <c r="EE584">
        <v>0</v>
      </c>
      <c r="EF584">
        <v>326</v>
      </c>
      <c r="EG584">
        <v>684</v>
      </c>
      <c r="EH584">
        <v>1091</v>
      </c>
      <c r="EI584">
        <v>1490</v>
      </c>
      <c r="EJ584">
        <v>1880</v>
      </c>
      <c r="EK584">
        <v>2267</v>
      </c>
      <c r="EL584">
        <v>2655</v>
      </c>
      <c r="EM584">
        <v>3040</v>
      </c>
      <c r="EN584">
        <v>3566</v>
      </c>
      <c r="EO584">
        <v>3952</v>
      </c>
      <c r="EP584">
        <v>4340</v>
      </c>
      <c r="EQ584">
        <v>4732</v>
      </c>
      <c r="ER584">
        <v>5132</v>
      </c>
      <c r="ES584">
        <v>0</v>
      </c>
      <c r="ET584">
        <v>0</v>
      </c>
      <c r="EU584">
        <v>0</v>
      </c>
      <c r="EV584">
        <v>0</v>
      </c>
      <c r="EW584">
        <v>0</v>
      </c>
      <c r="EX584">
        <v>0</v>
      </c>
      <c r="EY584">
        <v>0</v>
      </c>
      <c r="EZ584">
        <v>0</v>
      </c>
      <c r="FA584">
        <v>0</v>
      </c>
      <c r="FB584">
        <v>0</v>
      </c>
      <c r="FC584">
        <v>0</v>
      </c>
      <c r="FD584">
        <v>0</v>
      </c>
      <c r="FE584">
        <v>0</v>
      </c>
      <c r="FF584">
        <v>0</v>
      </c>
      <c r="FG584">
        <v>0</v>
      </c>
      <c r="FH584">
        <v>0</v>
      </c>
      <c r="FI584">
        <v>0</v>
      </c>
      <c r="FJ584">
        <v>0</v>
      </c>
      <c r="FK584">
        <v>0</v>
      </c>
      <c r="FL584">
        <v>0</v>
      </c>
      <c r="FM584">
        <v>0</v>
      </c>
      <c r="FN584">
        <v>0</v>
      </c>
      <c r="FO584">
        <v>0</v>
      </c>
      <c r="FP584">
        <v>0</v>
      </c>
      <c r="FQ584">
        <v>0</v>
      </c>
      <c r="FR584">
        <v>0</v>
      </c>
      <c r="FS584">
        <v>0</v>
      </c>
      <c r="FT584">
        <v>0</v>
      </c>
      <c r="FU584">
        <v>0</v>
      </c>
      <c r="FV584">
        <v>0</v>
      </c>
      <c r="FW584">
        <v>0</v>
      </c>
      <c r="FX584">
        <v>0</v>
      </c>
      <c r="FY584">
        <v>0</v>
      </c>
      <c r="FZ584">
        <v>0</v>
      </c>
      <c r="GA584">
        <v>0</v>
      </c>
      <c r="GB584">
        <v>0</v>
      </c>
      <c r="GC584">
        <v>0</v>
      </c>
      <c r="GD584">
        <v>0</v>
      </c>
      <c r="GE584">
        <v>0</v>
      </c>
      <c r="GF584">
        <v>0</v>
      </c>
      <c r="GG584">
        <v>0</v>
      </c>
      <c r="GH584">
        <v>0</v>
      </c>
      <c r="GI584">
        <v>0</v>
      </c>
      <c r="GJ584">
        <v>0</v>
      </c>
      <c r="GK584">
        <v>0</v>
      </c>
      <c r="GL584">
        <v>0</v>
      </c>
      <c r="GM584">
        <v>0</v>
      </c>
      <c r="GN584">
        <v>0</v>
      </c>
      <c r="GO584">
        <v>0</v>
      </c>
      <c r="GP584">
        <v>0</v>
      </c>
      <c r="GQ584">
        <v>0</v>
      </c>
      <c r="GR584">
        <v>0</v>
      </c>
      <c r="GS584">
        <v>0</v>
      </c>
      <c r="GT584">
        <v>0</v>
      </c>
      <c r="GU584">
        <v>0</v>
      </c>
      <c r="GV584">
        <v>0</v>
      </c>
      <c r="GW584">
        <v>0</v>
      </c>
      <c r="GX584">
        <v>0</v>
      </c>
      <c r="GY584">
        <v>0</v>
      </c>
      <c r="GZ584">
        <v>0</v>
      </c>
      <c r="HA584">
        <v>0</v>
      </c>
      <c r="HB584">
        <v>0</v>
      </c>
      <c r="HC584">
        <v>0</v>
      </c>
      <c r="HD584">
        <v>0</v>
      </c>
      <c r="HE584">
        <v>0</v>
      </c>
      <c r="HF584">
        <v>0</v>
      </c>
      <c r="HG584">
        <v>0</v>
      </c>
      <c r="HH584">
        <v>0</v>
      </c>
      <c r="HI584">
        <v>0</v>
      </c>
      <c r="HJ584">
        <v>0</v>
      </c>
      <c r="HK584">
        <v>0</v>
      </c>
      <c r="HL584">
        <v>0</v>
      </c>
      <c r="HM584">
        <v>0</v>
      </c>
      <c r="HN584">
        <v>0</v>
      </c>
      <c r="HO584">
        <v>0</v>
      </c>
      <c r="HP584">
        <v>0</v>
      </c>
      <c r="HQ584">
        <v>0</v>
      </c>
      <c r="HR584">
        <v>0</v>
      </c>
      <c r="HS584">
        <v>0</v>
      </c>
      <c r="HT584">
        <v>0</v>
      </c>
      <c r="HU584">
        <v>0</v>
      </c>
      <c r="HV584">
        <v>0</v>
      </c>
      <c r="HW584">
        <v>0</v>
      </c>
      <c r="HX584">
        <v>0</v>
      </c>
      <c r="HY584">
        <v>0</v>
      </c>
      <c r="HZ584">
        <v>0</v>
      </c>
      <c r="IA584">
        <v>0</v>
      </c>
      <c r="IB584">
        <v>0</v>
      </c>
      <c r="IC584">
        <v>0</v>
      </c>
      <c r="ID584">
        <v>0</v>
      </c>
      <c r="IE584">
        <v>0</v>
      </c>
      <c r="IF584">
        <v>0</v>
      </c>
      <c r="IG584">
        <v>0</v>
      </c>
      <c r="IH584">
        <v>0</v>
      </c>
      <c r="II584">
        <v>0</v>
      </c>
      <c r="IJ584">
        <v>0</v>
      </c>
      <c r="IK584">
        <v>0</v>
      </c>
    </row>
    <row r="585" spans="13:245" hidden="1">
      <c r="M585" s="340"/>
      <c r="N585" t="s">
        <v>1024</v>
      </c>
      <c r="O585">
        <v>1</v>
      </c>
      <c r="P585">
        <v>36</v>
      </c>
      <c r="Q585" s="183" t="str">
        <f t="shared" si="25"/>
        <v>SDH150136</v>
      </c>
      <c r="R585">
        <v>0</v>
      </c>
      <c r="S585">
        <v>181</v>
      </c>
      <c r="T585">
        <v>366</v>
      </c>
      <c r="U585">
        <v>557</v>
      </c>
      <c r="V585">
        <v>753</v>
      </c>
      <c r="W585">
        <v>955</v>
      </c>
      <c r="X585">
        <v>1163</v>
      </c>
      <c r="Y585">
        <v>1378</v>
      </c>
      <c r="Z585">
        <v>1601</v>
      </c>
      <c r="AA585">
        <v>2443</v>
      </c>
      <c r="AB585">
        <v>2765</v>
      </c>
      <c r="AC585">
        <v>3102</v>
      </c>
      <c r="AD585">
        <v>3455</v>
      </c>
      <c r="AE585">
        <v>3827</v>
      </c>
      <c r="AF585">
        <v>4222</v>
      </c>
      <c r="AG585">
        <v>4389</v>
      </c>
      <c r="AH585">
        <v>4569</v>
      </c>
      <c r="AI585">
        <v>4766</v>
      </c>
      <c r="AJ585">
        <v>4983</v>
      </c>
      <c r="AK585">
        <v>5227</v>
      </c>
      <c r="AL585">
        <v>5495</v>
      </c>
      <c r="AM585">
        <v>5792</v>
      </c>
      <c r="AN585">
        <v>6127</v>
      </c>
      <c r="AO585">
        <v>6500</v>
      </c>
      <c r="AP585">
        <v>6928</v>
      </c>
      <c r="AQ585">
        <v>7407</v>
      </c>
      <c r="AR585">
        <v>7939</v>
      </c>
      <c r="AS585">
        <v>8542</v>
      </c>
      <c r="AT585">
        <v>9219</v>
      </c>
      <c r="AU585">
        <v>0</v>
      </c>
      <c r="AV585">
        <v>0</v>
      </c>
      <c r="AW585">
        <v>0</v>
      </c>
      <c r="AX585">
        <v>0</v>
      </c>
      <c r="AY585">
        <v>0</v>
      </c>
      <c r="AZ585">
        <v>0</v>
      </c>
      <c r="BA585">
        <v>0</v>
      </c>
      <c r="BB585">
        <v>0</v>
      </c>
      <c r="BC585">
        <v>0</v>
      </c>
      <c r="BD585">
        <v>0</v>
      </c>
      <c r="BE585">
        <v>0</v>
      </c>
      <c r="BF585">
        <v>0</v>
      </c>
      <c r="BG585">
        <v>0</v>
      </c>
      <c r="BH585">
        <v>0</v>
      </c>
      <c r="BI585">
        <v>0</v>
      </c>
      <c r="BJ585">
        <v>0</v>
      </c>
      <c r="BK585">
        <v>0</v>
      </c>
      <c r="BL585">
        <v>0</v>
      </c>
      <c r="BM585">
        <v>0</v>
      </c>
      <c r="BN585">
        <v>0</v>
      </c>
      <c r="BO585">
        <v>0</v>
      </c>
      <c r="BP585">
        <v>0</v>
      </c>
      <c r="BQ585">
        <v>0</v>
      </c>
      <c r="BR585">
        <v>0</v>
      </c>
      <c r="BS585">
        <v>0</v>
      </c>
      <c r="BT585">
        <v>0</v>
      </c>
      <c r="BU585">
        <v>0</v>
      </c>
      <c r="BV585">
        <v>0</v>
      </c>
      <c r="BW585">
        <v>0</v>
      </c>
      <c r="BX585">
        <v>0</v>
      </c>
      <c r="BY585">
        <v>0</v>
      </c>
      <c r="BZ585">
        <v>0</v>
      </c>
      <c r="CA585">
        <v>0</v>
      </c>
      <c r="CB585">
        <v>0</v>
      </c>
      <c r="CC585">
        <v>0</v>
      </c>
      <c r="CD585">
        <v>0</v>
      </c>
      <c r="CE585">
        <v>0</v>
      </c>
      <c r="CF585">
        <v>0</v>
      </c>
      <c r="CG585">
        <v>0</v>
      </c>
      <c r="CH585">
        <v>0</v>
      </c>
      <c r="CI585">
        <v>0</v>
      </c>
      <c r="CJ585">
        <v>0</v>
      </c>
      <c r="CK585">
        <v>0</v>
      </c>
      <c r="CL585">
        <v>0</v>
      </c>
      <c r="CM585">
        <v>0</v>
      </c>
      <c r="CN585">
        <v>0</v>
      </c>
      <c r="CO585">
        <v>0</v>
      </c>
      <c r="CP585">
        <v>0</v>
      </c>
      <c r="CQ585">
        <v>0</v>
      </c>
      <c r="CR585">
        <v>0</v>
      </c>
      <c r="CS585">
        <v>0</v>
      </c>
      <c r="CT585">
        <v>0</v>
      </c>
      <c r="CU585">
        <v>0</v>
      </c>
      <c r="CV585">
        <v>0</v>
      </c>
      <c r="CW585">
        <v>0</v>
      </c>
      <c r="CX585">
        <v>0</v>
      </c>
      <c r="CY585">
        <v>0</v>
      </c>
      <c r="CZ585">
        <v>0</v>
      </c>
      <c r="DA585">
        <v>0</v>
      </c>
      <c r="DB585">
        <v>0</v>
      </c>
      <c r="DC585">
        <v>0</v>
      </c>
      <c r="DD585">
        <v>0</v>
      </c>
      <c r="DE585">
        <v>0</v>
      </c>
      <c r="DF585">
        <v>0</v>
      </c>
      <c r="DG585">
        <v>0</v>
      </c>
      <c r="DH585">
        <v>0</v>
      </c>
      <c r="DI585">
        <v>0</v>
      </c>
      <c r="DJ585">
        <v>0</v>
      </c>
      <c r="DK585">
        <v>0</v>
      </c>
      <c r="DL585">
        <v>0</v>
      </c>
      <c r="DM585">
        <v>0</v>
      </c>
      <c r="DN585">
        <v>0</v>
      </c>
      <c r="DO585">
        <v>0</v>
      </c>
      <c r="DP585">
        <v>0</v>
      </c>
      <c r="DQ585">
        <v>0</v>
      </c>
      <c r="DR585">
        <v>0</v>
      </c>
      <c r="DS585">
        <v>0</v>
      </c>
      <c r="DT585">
        <v>0</v>
      </c>
      <c r="DU585">
        <v>0</v>
      </c>
      <c r="DV585">
        <v>0</v>
      </c>
      <c r="DW585">
        <v>0</v>
      </c>
      <c r="DX585">
        <v>0</v>
      </c>
      <c r="DZ585" s="340"/>
      <c r="EA585" t="s">
        <v>1024</v>
      </c>
      <c r="EB585">
        <v>1</v>
      </c>
      <c r="EC585">
        <v>36</v>
      </c>
      <c r="ED585" s="183" t="str">
        <f t="shared" si="26"/>
        <v>SDH150136</v>
      </c>
      <c r="EE585">
        <v>0</v>
      </c>
      <c r="EF585">
        <v>311</v>
      </c>
      <c r="EG585">
        <v>645</v>
      </c>
      <c r="EH585">
        <v>1033</v>
      </c>
      <c r="EI585">
        <v>1416</v>
      </c>
      <c r="EJ585">
        <v>1788</v>
      </c>
      <c r="EK585">
        <v>2157</v>
      </c>
      <c r="EL585">
        <v>2529</v>
      </c>
      <c r="EM585">
        <v>2900</v>
      </c>
      <c r="EN585">
        <v>3411</v>
      </c>
      <c r="EO585">
        <v>3781</v>
      </c>
      <c r="EP585">
        <v>4156</v>
      </c>
      <c r="EQ585">
        <v>4535</v>
      </c>
      <c r="ER585">
        <v>4924</v>
      </c>
      <c r="ES585">
        <v>0</v>
      </c>
      <c r="ET585">
        <v>0</v>
      </c>
      <c r="EU585">
        <v>0</v>
      </c>
      <c r="EV585">
        <v>0</v>
      </c>
      <c r="EW585">
        <v>0</v>
      </c>
      <c r="EX585">
        <v>0</v>
      </c>
      <c r="EY585">
        <v>0</v>
      </c>
      <c r="EZ585">
        <v>0</v>
      </c>
      <c r="FA585">
        <v>0</v>
      </c>
      <c r="FB585">
        <v>0</v>
      </c>
      <c r="FC585">
        <v>0</v>
      </c>
      <c r="FD585">
        <v>0</v>
      </c>
      <c r="FE585">
        <v>0</v>
      </c>
      <c r="FF585">
        <v>0</v>
      </c>
      <c r="FG585">
        <v>0</v>
      </c>
      <c r="FH585">
        <v>0</v>
      </c>
      <c r="FI585">
        <v>0</v>
      </c>
      <c r="FJ585">
        <v>0</v>
      </c>
      <c r="FK585">
        <v>0</v>
      </c>
      <c r="FL585">
        <v>0</v>
      </c>
      <c r="FM585">
        <v>0</v>
      </c>
      <c r="FN585">
        <v>0</v>
      </c>
      <c r="FO585">
        <v>0</v>
      </c>
      <c r="FP585">
        <v>0</v>
      </c>
      <c r="FQ585">
        <v>0</v>
      </c>
      <c r="FR585">
        <v>0</v>
      </c>
      <c r="FS585">
        <v>0</v>
      </c>
      <c r="FT585">
        <v>0</v>
      </c>
      <c r="FU585">
        <v>0</v>
      </c>
      <c r="FV585">
        <v>0</v>
      </c>
      <c r="FW585">
        <v>0</v>
      </c>
      <c r="FX585">
        <v>0</v>
      </c>
      <c r="FY585">
        <v>0</v>
      </c>
      <c r="FZ585">
        <v>0</v>
      </c>
      <c r="GA585">
        <v>0</v>
      </c>
      <c r="GB585">
        <v>0</v>
      </c>
      <c r="GC585">
        <v>0</v>
      </c>
      <c r="GD585">
        <v>0</v>
      </c>
      <c r="GE585">
        <v>0</v>
      </c>
      <c r="GF585">
        <v>0</v>
      </c>
      <c r="GG585">
        <v>0</v>
      </c>
      <c r="GH585">
        <v>0</v>
      </c>
      <c r="GI585">
        <v>0</v>
      </c>
      <c r="GJ585">
        <v>0</v>
      </c>
      <c r="GK585">
        <v>0</v>
      </c>
      <c r="GL585">
        <v>0</v>
      </c>
      <c r="GM585">
        <v>0</v>
      </c>
      <c r="GN585">
        <v>0</v>
      </c>
      <c r="GO585">
        <v>0</v>
      </c>
      <c r="GP585">
        <v>0</v>
      </c>
      <c r="GQ585">
        <v>0</v>
      </c>
      <c r="GR585">
        <v>0</v>
      </c>
      <c r="GS585">
        <v>0</v>
      </c>
      <c r="GT585">
        <v>0</v>
      </c>
      <c r="GU585">
        <v>0</v>
      </c>
      <c r="GV585">
        <v>0</v>
      </c>
      <c r="GW585">
        <v>0</v>
      </c>
      <c r="GX585">
        <v>0</v>
      </c>
      <c r="GY585">
        <v>0</v>
      </c>
      <c r="GZ585">
        <v>0</v>
      </c>
      <c r="HA585">
        <v>0</v>
      </c>
      <c r="HB585">
        <v>0</v>
      </c>
      <c r="HC585">
        <v>0</v>
      </c>
      <c r="HD585">
        <v>0</v>
      </c>
      <c r="HE585">
        <v>0</v>
      </c>
      <c r="HF585">
        <v>0</v>
      </c>
      <c r="HG585">
        <v>0</v>
      </c>
      <c r="HH585">
        <v>0</v>
      </c>
      <c r="HI585">
        <v>0</v>
      </c>
      <c r="HJ585">
        <v>0</v>
      </c>
      <c r="HK585">
        <v>0</v>
      </c>
      <c r="HL585">
        <v>0</v>
      </c>
      <c r="HM585">
        <v>0</v>
      </c>
      <c r="HN585">
        <v>0</v>
      </c>
      <c r="HO585">
        <v>0</v>
      </c>
      <c r="HP585">
        <v>0</v>
      </c>
      <c r="HQ585">
        <v>0</v>
      </c>
      <c r="HR585">
        <v>0</v>
      </c>
      <c r="HS585">
        <v>0</v>
      </c>
      <c r="HT585">
        <v>0</v>
      </c>
      <c r="HU585">
        <v>0</v>
      </c>
      <c r="HV585">
        <v>0</v>
      </c>
      <c r="HW585">
        <v>0</v>
      </c>
      <c r="HX585">
        <v>0</v>
      </c>
      <c r="HY585">
        <v>0</v>
      </c>
      <c r="HZ585">
        <v>0</v>
      </c>
      <c r="IA585">
        <v>0</v>
      </c>
      <c r="IB585">
        <v>0</v>
      </c>
      <c r="IC585">
        <v>0</v>
      </c>
      <c r="ID585">
        <v>0</v>
      </c>
      <c r="IE585">
        <v>0</v>
      </c>
      <c r="IF585">
        <v>0</v>
      </c>
      <c r="IG585">
        <v>0</v>
      </c>
      <c r="IH585">
        <v>0</v>
      </c>
      <c r="II585">
        <v>0</v>
      </c>
      <c r="IJ585">
        <v>0</v>
      </c>
      <c r="IK585">
        <v>0</v>
      </c>
    </row>
    <row r="586" spans="13:245" hidden="1">
      <c r="M586" s="340"/>
      <c r="N586" t="s">
        <v>1024</v>
      </c>
      <c r="O586">
        <v>1</v>
      </c>
      <c r="P586">
        <v>37</v>
      </c>
      <c r="Q586" s="183" t="str">
        <f t="shared" si="25"/>
        <v>SDH150137</v>
      </c>
      <c r="R586">
        <v>0</v>
      </c>
      <c r="S586">
        <v>173</v>
      </c>
      <c r="T586">
        <v>350</v>
      </c>
      <c r="U586">
        <v>533</v>
      </c>
      <c r="V586">
        <v>721</v>
      </c>
      <c r="W586">
        <v>914</v>
      </c>
      <c r="X586">
        <v>1114</v>
      </c>
      <c r="Y586">
        <v>1321</v>
      </c>
      <c r="Z586">
        <v>1535</v>
      </c>
      <c r="AA586">
        <v>2345</v>
      </c>
      <c r="AB586">
        <v>2656</v>
      </c>
      <c r="AC586">
        <v>2982</v>
      </c>
      <c r="AD586">
        <v>3324</v>
      </c>
      <c r="AE586">
        <v>3688</v>
      </c>
      <c r="AF586">
        <v>4073</v>
      </c>
      <c r="AG586">
        <v>4237</v>
      </c>
      <c r="AH586">
        <v>4417</v>
      </c>
      <c r="AI586">
        <v>4615</v>
      </c>
      <c r="AJ586">
        <v>4837</v>
      </c>
      <c r="AK586">
        <v>5080</v>
      </c>
      <c r="AL586">
        <v>5350</v>
      </c>
      <c r="AM586">
        <v>5654</v>
      </c>
      <c r="AN586">
        <v>5992</v>
      </c>
      <c r="AO586">
        <v>6382</v>
      </c>
      <c r="AP586">
        <v>6820</v>
      </c>
      <c r="AQ586">
        <v>7307</v>
      </c>
      <c r="AR586">
        <v>7857</v>
      </c>
      <c r="AS586">
        <v>8476</v>
      </c>
      <c r="AT586">
        <v>9190</v>
      </c>
      <c r="AU586">
        <v>0</v>
      </c>
      <c r="AV586">
        <v>0</v>
      </c>
      <c r="AW586">
        <v>0</v>
      </c>
      <c r="AX586">
        <v>0</v>
      </c>
      <c r="AY586">
        <v>0</v>
      </c>
      <c r="AZ586">
        <v>0</v>
      </c>
      <c r="BA586">
        <v>0</v>
      </c>
      <c r="BB586">
        <v>0</v>
      </c>
      <c r="BC586">
        <v>0</v>
      </c>
      <c r="BD586">
        <v>0</v>
      </c>
      <c r="BE586">
        <v>0</v>
      </c>
      <c r="BF586">
        <v>0</v>
      </c>
      <c r="BG586">
        <v>0</v>
      </c>
      <c r="BH586">
        <v>0</v>
      </c>
      <c r="BI586">
        <v>0</v>
      </c>
      <c r="BJ586">
        <v>0</v>
      </c>
      <c r="BK586">
        <v>0</v>
      </c>
      <c r="BL586">
        <v>0</v>
      </c>
      <c r="BM586">
        <v>0</v>
      </c>
      <c r="BN586">
        <v>0</v>
      </c>
      <c r="BO586">
        <v>0</v>
      </c>
      <c r="BP586">
        <v>0</v>
      </c>
      <c r="BQ586">
        <v>0</v>
      </c>
      <c r="BR586">
        <v>0</v>
      </c>
      <c r="BS586">
        <v>0</v>
      </c>
      <c r="BT586">
        <v>0</v>
      </c>
      <c r="BU586">
        <v>0</v>
      </c>
      <c r="BV586">
        <v>0</v>
      </c>
      <c r="BW586">
        <v>0</v>
      </c>
      <c r="BX586">
        <v>0</v>
      </c>
      <c r="BY586">
        <v>0</v>
      </c>
      <c r="BZ586">
        <v>0</v>
      </c>
      <c r="CA586">
        <v>0</v>
      </c>
      <c r="CB586">
        <v>0</v>
      </c>
      <c r="CC586">
        <v>0</v>
      </c>
      <c r="CD586">
        <v>0</v>
      </c>
      <c r="CE586">
        <v>0</v>
      </c>
      <c r="CF586">
        <v>0</v>
      </c>
      <c r="CG586">
        <v>0</v>
      </c>
      <c r="CH586">
        <v>0</v>
      </c>
      <c r="CI586">
        <v>0</v>
      </c>
      <c r="CJ586">
        <v>0</v>
      </c>
      <c r="CK586">
        <v>0</v>
      </c>
      <c r="CL586">
        <v>0</v>
      </c>
      <c r="CM586">
        <v>0</v>
      </c>
      <c r="CN586">
        <v>0</v>
      </c>
      <c r="CO586">
        <v>0</v>
      </c>
      <c r="CP586">
        <v>0</v>
      </c>
      <c r="CQ586">
        <v>0</v>
      </c>
      <c r="CR586">
        <v>0</v>
      </c>
      <c r="CS586">
        <v>0</v>
      </c>
      <c r="CT586">
        <v>0</v>
      </c>
      <c r="CU586">
        <v>0</v>
      </c>
      <c r="CV586">
        <v>0</v>
      </c>
      <c r="CW586">
        <v>0</v>
      </c>
      <c r="CX586">
        <v>0</v>
      </c>
      <c r="CY586">
        <v>0</v>
      </c>
      <c r="CZ586">
        <v>0</v>
      </c>
      <c r="DA586">
        <v>0</v>
      </c>
      <c r="DB586">
        <v>0</v>
      </c>
      <c r="DC586">
        <v>0</v>
      </c>
      <c r="DD586">
        <v>0</v>
      </c>
      <c r="DE586">
        <v>0</v>
      </c>
      <c r="DF586">
        <v>0</v>
      </c>
      <c r="DG586">
        <v>0</v>
      </c>
      <c r="DH586">
        <v>0</v>
      </c>
      <c r="DI586">
        <v>0</v>
      </c>
      <c r="DJ586">
        <v>0</v>
      </c>
      <c r="DK586">
        <v>0</v>
      </c>
      <c r="DL586">
        <v>0</v>
      </c>
      <c r="DM586">
        <v>0</v>
      </c>
      <c r="DN586">
        <v>0</v>
      </c>
      <c r="DO586">
        <v>0</v>
      </c>
      <c r="DP586">
        <v>0</v>
      </c>
      <c r="DQ586">
        <v>0</v>
      </c>
      <c r="DR586">
        <v>0</v>
      </c>
      <c r="DS586">
        <v>0</v>
      </c>
      <c r="DT586">
        <v>0</v>
      </c>
      <c r="DU586">
        <v>0</v>
      </c>
      <c r="DV586">
        <v>0</v>
      </c>
      <c r="DW586">
        <v>0</v>
      </c>
      <c r="DX586">
        <v>0</v>
      </c>
      <c r="DZ586" s="340"/>
      <c r="EA586" t="s">
        <v>1024</v>
      </c>
      <c r="EB586">
        <v>1</v>
      </c>
      <c r="EC586">
        <v>37</v>
      </c>
      <c r="ED586" s="183" t="str">
        <f t="shared" si="26"/>
        <v>SDH150137</v>
      </c>
      <c r="EE586">
        <v>0</v>
      </c>
      <c r="EF586">
        <v>296</v>
      </c>
      <c r="EG586">
        <v>607</v>
      </c>
      <c r="EH586">
        <v>978</v>
      </c>
      <c r="EI586">
        <v>1341</v>
      </c>
      <c r="EJ586">
        <v>1696</v>
      </c>
      <c r="EK586">
        <v>2049</v>
      </c>
      <c r="EL586">
        <v>2405</v>
      </c>
      <c r="EM586">
        <v>2761</v>
      </c>
      <c r="EN586">
        <v>3256</v>
      </c>
      <c r="EO586">
        <v>3613</v>
      </c>
      <c r="EP586">
        <v>3975</v>
      </c>
      <c r="EQ586">
        <v>4342</v>
      </c>
      <c r="ER586">
        <v>4723</v>
      </c>
      <c r="ES586">
        <v>0</v>
      </c>
      <c r="ET586">
        <v>0</v>
      </c>
      <c r="EU586">
        <v>0</v>
      </c>
      <c r="EV586">
        <v>0</v>
      </c>
      <c r="EW586">
        <v>0</v>
      </c>
      <c r="EX586">
        <v>0</v>
      </c>
      <c r="EY586">
        <v>0</v>
      </c>
      <c r="EZ586">
        <v>0</v>
      </c>
      <c r="FA586">
        <v>0</v>
      </c>
      <c r="FB586">
        <v>0</v>
      </c>
      <c r="FC586">
        <v>0</v>
      </c>
      <c r="FD586">
        <v>0</v>
      </c>
      <c r="FE586">
        <v>0</v>
      </c>
      <c r="FF586">
        <v>0</v>
      </c>
      <c r="FG586">
        <v>0</v>
      </c>
      <c r="FH586">
        <v>0</v>
      </c>
      <c r="FI586">
        <v>0</v>
      </c>
      <c r="FJ586">
        <v>0</v>
      </c>
      <c r="FK586">
        <v>0</v>
      </c>
      <c r="FL586">
        <v>0</v>
      </c>
      <c r="FM586">
        <v>0</v>
      </c>
      <c r="FN586">
        <v>0</v>
      </c>
      <c r="FO586">
        <v>0</v>
      </c>
      <c r="FP586">
        <v>0</v>
      </c>
      <c r="FQ586">
        <v>0</v>
      </c>
      <c r="FR586">
        <v>0</v>
      </c>
      <c r="FS586">
        <v>0</v>
      </c>
      <c r="FT586">
        <v>0</v>
      </c>
      <c r="FU586">
        <v>0</v>
      </c>
      <c r="FV586">
        <v>0</v>
      </c>
      <c r="FW586">
        <v>0</v>
      </c>
      <c r="FX586">
        <v>0</v>
      </c>
      <c r="FY586">
        <v>0</v>
      </c>
      <c r="FZ586">
        <v>0</v>
      </c>
      <c r="GA586">
        <v>0</v>
      </c>
      <c r="GB586">
        <v>0</v>
      </c>
      <c r="GC586">
        <v>0</v>
      </c>
      <c r="GD586">
        <v>0</v>
      </c>
      <c r="GE586">
        <v>0</v>
      </c>
      <c r="GF586">
        <v>0</v>
      </c>
      <c r="GG586">
        <v>0</v>
      </c>
      <c r="GH586">
        <v>0</v>
      </c>
      <c r="GI586">
        <v>0</v>
      </c>
      <c r="GJ586">
        <v>0</v>
      </c>
      <c r="GK586">
        <v>0</v>
      </c>
      <c r="GL586">
        <v>0</v>
      </c>
      <c r="GM586">
        <v>0</v>
      </c>
      <c r="GN586">
        <v>0</v>
      </c>
      <c r="GO586">
        <v>0</v>
      </c>
      <c r="GP586">
        <v>0</v>
      </c>
      <c r="GQ586">
        <v>0</v>
      </c>
      <c r="GR586">
        <v>0</v>
      </c>
      <c r="GS586">
        <v>0</v>
      </c>
      <c r="GT586">
        <v>0</v>
      </c>
      <c r="GU586">
        <v>0</v>
      </c>
      <c r="GV586">
        <v>0</v>
      </c>
      <c r="GW586">
        <v>0</v>
      </c>
      <c r="GX586">
        <v>0</v>
      </c>
      <c r="GY586">
        <v>0</v>
      </c>
      <c r="GZ586">
        <v>0</v>
      </c>
      <c r="HA586">
        <v>0</v>
      </c>
      <c r="HB586">
        <v>0</v>
      </c>
      <c r="HC586">
        <v>0</v>
      </c>
      <c r="HD586">
        <v>0</v>
      </c>
      <c r="HE586">
        <v>0</v>
      </c>
      <c r="HF586">
        <v>0</v>
      </c>
      <c r="HG586">
        <v>0</v>
      </c>
      <c r="HH586">
        <v>0</v>
      </c>
      <c r="HI586">
        <v>0</v>
      </c>
      <c r="HJ586">
        <v>0</v>
      </c>
      <c r="HK586">
        <v>0</v>
      </c>
      <c r="HL586">
        <v>0</v>
      </c>
      <c r="HM586">
        <v>0</v>
      </c>
      <c r="HN586">
        <v>0</v>
      </c>
      <c r="HO586">
        <v>0</v>
      </c>
      <c r="HP586">
        <v>0</v>
      </c>
      <c r="HQ586">
        <v>0</v>
      </c>
      <c r="HR586">
        <v>0</v>
      </c>
      <c r="HS586">
        <v>0</v>
      </c>
      <c r="HT586">
        <v>0</v>
      </c>
      <c r="HU586">
        <v>0</v>
      </c>
      <c r="HV586">
        <v>0</v>
      </c>
      <c r="HW586">
        <v>0</v>
      </c>
      <c r="HX586">
        <v>0</v>
      </c>
      <c r="HY586">
        <v>0</v>
      </c>
      <c r="HZ586">
        <v>0</v>
      </c>
      <c r="IA586">
        <v>0</v>
      </c>
      <c r="IB586">
        <v>0</v>
      </c>
      <c r="IC586">
        <v>0</v>
      </c>
      <c r="ID586">
        <v>0</v>
      </c>
      <c r="IE586">
        <v>0</v>
      </c>
      <c r="IF586">
        <v>0</v>
      </c>
      <c r="IG586">
        <v>0</v>
      </c>
      <c r="IH586">
        <v>0</v>
      </c>
      <c r="II586">
        <v>0</v>
      </c>
      <c r="IJ586">
        <v>0</v>
      </c>
      <c r="IK586">
        <v>0</v>
      </c>
    </row>
    <row r="587" spans="13:245" hidden="1">
      <c r="M587" s="340"/>
      <c r="N587" t="s">
        <v>1024</v>
      </c>
      <c r="O587">
        <v>1</v>
      </c>
      <c r="P587">
        <v>38</v>
      </c>
      <c r="Q587" s="183" t="str">
        <f t="shared" si="25"/>
        <v>SDH150138</v>
      </c>
      <c r="R587">
        <v>0</v>
      </c>
      <c r="S587">
        <v>165</v>
      </c>
      <c r="T587">
        <v>335</v>
      </c>
      <c r="U587">
        <v>510</v>
      </c>
      <c r="V587">
        <v>689</v>
      </c>
      <c r="W587">
        <v>875</v>
      </c>
      <c r="X587">
        <v>1066</v>
      </c>
      <c r="Y587">
        <v>1265</v>
      </c>
      <c r="Z587">
        <v>1471</v>
      </c>
      <c r="AA587">
        <v>2248</v>
      </c>
      <c r="AB587">
        <v>2548</v>
      </c>
      <c r="AC587">
        <v>2862</v>
      </c>
      <c r="AD587">
        <v>3196</v>
      </c>
      <c r="AE587">
        <v>3549</v>
      </c>
      <c r="AF587">
        <v>3922</v>
      </c>
      <c r="AG587">
        <v>4085</v>
      </c>
      <c r="AH587">
        <v>4265</v>
      </c>
      <c r="AI587">
        <v>4466</v>
      </c>
      <c r="AJ587">
        <v>4687</v>
      </c>
      <c r="AK587">
        <v>4932</v>
      </c>
      <c r="AL587">
        <v>5206</v>
      </c>
      <c r="AM587">
        <v>5512</v>
      </c>
      <c r="AN587">
        <v>5864</v>
      </c>
      <c r="AO587">
        <v>6261</v>
      </c>
      <c r="AP587">
        <v>6704</v>
      </c>
      <c r="AQ587">
        <v>7205</v>
      </c>
      <c r="AR587">
        <v>7769</v>
      </c>
      <c r="AS587">
        <v>8418</v>
      </c>
      <c r="AT587">
        <v>9155</v>
      </c>
      <c r="AU587">
        <v>0</v>
      </c>
      <c r="AV587">
        <v>0</v>
      </c>
      <c r="AW587">
        <v>0</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0</v>
      </c>
      <c r="BU587">
        <v>0</v>
      </c>
      <c r="BV587">
        <v>0</v>
      </c>
      <c r="BW587">
        <v>0</v>
      </c>
      <c r="BX587">
        <v>0</v>
      </c>
      <c r="BY587">
        <v>0</v>
      </c>
      <c r="BZ587">
        <v>0</v>
      </c>
      <c r="CA587">
        <v>0</v>
      </c>
      <c r="CB587">
        <v>0</v>
      </c>
      <c r="CC587">
        <v>0</v>
      </c>
      <c r="CD587">
        <v>0</v>
      </c>
      <c r="CE587">
        <v>0</v>
      </c>
      <c r="CF587">
        <v>0</v>
      </c>
      <c r="CG587">
        <v>0</v>
      </c>
      <c r="CH587">
        <v>0</v>
      </c>
      <c r="CI587">
        <v>0</v>
      </c>
      <c r="CJ587">
        <v>0</v>
      </c>
      <c r="CK587">
        <v>0</v>
      </c>
      <c r="CL587">
        <v>0</v>
      </c>
      <c r="CM587">
        <v>0</v>
      </c>
      <c r="CN587">
        <v>0</v>
      </c>
      <c r="CO587">
        <v>0</v>
      </c>
      <c r="CP587">
        <v>0</v>
      </c>
      <c r="CQ587">
        <v>0</v>
      </c>
      <c r="CR587">
        <v>0</v>
      </c>
      <c r="CS587">
        <v>0</v>
      </c>
      <c r="CT587">
        <v>0</v>
      </c>
      <c r="CU587">
        <v>0</v>
      </c>
      <c r="CV587">
        <v>0</v>
      </c>
      <c r="CW587">
        <v>0</v>
      </c>
      <c r="CX587">
        <v>0</v>
      </c>
      <c r="CY587">
        <v>0</v>
      </c>
      <c r="CZ587">
        <v>0</v>
      </c>
      <c r="DA587">
        <v>0</v>
      </c>
      <c r="DB587">
        <v>0</v>
      </c>
      <c r="DC587">
        <v>0</v>
      </c>
      <c r="DD587">
        <v>0</v>
      </c>
      <c r="DE587">
        <v>0</v>
      </c>
      <c r="DF587">
        <v>0</v>
      </c>
      <c r="DG587">
        <v>0</v>
      </c>
      <c r="DH587">
        <v>0</v>
      </c>
      <c r="DI587">
        <v>0</v>
      </c>
      <c r="DJ587">
        <v>0</v>
      </c>
      <c r="DK587">
        <v>0</v>
      </c>
      <c r="DL587">
        <v>0</v>
      </c>
      <c r="DM587">
        <v>0</v>
      </c>
      <c r="DN587">
        <v>0</v>
      </c>
      <c r="DO587">
        <v>0</v>
      </c>
      <c r="DP587">
        <v>0</v>
      </c>
      <c r="DQ587">
        <v>0</v>
      </c>
      <c r="DR587">
        <v>0</v>
      </c>
      <c r="DS587">
        <v>0</v>
      </c>
      <c r="DT587">
        <v>0</v>
      </c>
      <c r="DU587">
        <v>0</v>
      </c>
      <c r="DV587">
        <v>0</v>
      </c>
      <c r="DW587">
        <v>0</v>
      </c>
      <c r="DX587">
        <v>0</v>
      </c>
      <c r="DZ587" s="340"/>
      <c r="EA587" t="s">
        <v>1024</v>
      </c>
      <c r="EB587">
        <v>1</v>
      </c>
      <c r="EC587">
        <v>38</v>
      </c>
      <c r="ED587" s="183" t="str">
        <f t="shared" si="26"/>
        <v>SDH150138</v>
      </c>
      <c r="EE587">
        <v>0</v>
      </c>
      <c r="EF587">
        <v>281</v>
      </c>
      <c r="EG587">
        <v>571</v>
      </c>
      <c r="EH587">
        <v>923</v>
      </c>
      <c r="EI587">
        <v>1269</v>
      </c>
      <c r="EJ587">
        <v>1606</v>
      </c>
      <c r="EK587">
        <v>1943</v>
      </c>
      <c r="EL587">
        <v>2284</v>
      </c>
      <c r="EM587">
        <v>2624</v>
      </c>
      <c r="EN587">
        <v>3105</v>
      </c>
      <c r="EO587">
        <v>3447</v>
      </c>
      <c r="EP587">
        <v>3794</v>
      </c>
      <c r="EQ587">
        <v>4154</v>
      </c>
      <c r="ER587">
        <v>4522</v>
      </c>
      <c r="ES587">
        <v>0</v>
      </c>
      <c r="ET587">
        <v>0</v>
      </c>
      <c r="EU587">
        <v>0</v>
      </c>
      <c r="EV587">
        <v>0</v>
      </c>
      <c r="EW587">
        <v>0</v>
      </c>
      <c r="EX587">
        <v>0</v>
      </c>
      <c r="EY587">
        <v>0</v>
      </c>
      <c r="EZ587">
        <v>0</v>
      </c>
      <c r="FA587">
        <v>0</v>
      </c>
      <c r="FB587">
        <v>0</v>
      </c>
      <c r="FC587">
        <v>0</v>
      </c>
      <c r="FD587">
        <v>0</v>
      </c>
      <c r="FE587">
        <v>0</v>
      </c>
      <c r="FF587">
        <v>0</v>
      </c>
      <c r="FG587">
        <v>0</v>
      </c>
      <c r="FH587">
        <v>0</v>
      </c>
      <c r="FI587">
        <v>0</v>
      </c>
      <c r="FJ587">
        <v>0</v>
      </c>
      <c r="FK587">
        <v>0</v>
      </c>
      <c r="FL587">
        <v>0</v>
      </c>
      <c r="FM587">
        <v>0</v>
      </c>
      <c r="FN587">
        <v>0</v>
      </c>
      <c r="FO587">
        <v>0</v>
      </c>
      <c r="FP587">
        <v>0</v>
      </c>
      <c r="FQ587">
        <v>0</v>
      </c>
      <c r="FR587">
        <v>0</v>
      </c>
      <c r="FS587">
        <v>0</v>
      </c>
      <c r="FT587">
        <v>0</v>
      </c>
      <c r="FU587">
        <v>0</v>
      </c>
      <c r="FV587">
        <v>0</v>
      </c>
      <c r="FW587">
        <v>0</v>
      </c>
      <c r="FX587">
        <v>0</v>
      </c>
      <c r="FY587">
        <v>0</v>
      </c>
      <c r="FZ587">
        <v>0</v>
      </c>
      <c r="GA587">
        <v>0</v>
      </c>
      <c r="GB587">
        <v>0</v>
      </c>
      <c r="GC587">
        <v>0</v>
      </c>
      <c r="GD587">
        <v>0</v>
      </c>
      <c r="GE587">
        <v>0</v>
      </c>
      <c r="GF587">
        <v>0</v>
      </c>
      <c r="GG587">
        <v>0</v>
      </c>
      <c r="GH587">
        <v>0</v>
      </c>
      <c r="GI587">
        <v>0</v>
      </c>
      <c r="GJ587">
        <v>0</v>
      </c>
      <c r="GK587">
        <v>0</v>
      </c>
      <c r="GL587">
        <v>0</v>
      </c>
      <c r="GM587">
        <v>0</v>
      </c>
      <c r="GN587">
        <v>0</v>
      </c>
      <c r="GO587">
        <v>0</v>
      </c>
      <c r="GP587">
        <v>0</v>
      </c>
      <c r="GQ587">
        <v>0</v>
      </c>
      <c r="GR587">
        <v>0</v>
      </c>
      <c r="GS587">
        <v>0</v>
      </c>
      <c r="GT587">
        <v>0</v>
      </c>
      <c r="GU587">
        <v>0</v>
      </c>
      <c r="GV587">
        <v>0</v>
      </c>
      <c r="GW587">
        <v>0</v>
      </c>
      <c r="GX587">
        <v>0</v>
      </c>
      <c r="GY587">
        <v>0</v>
      </c>
      <c r="GZ587">
        <v>0</v>
      </c>
      <c r="HA587">
        <v>0</v>
      </c>
      <c r="HB587">
        <v>0</v>
      </c>
      <c r="HC587">
        <v>0</v>
      </c>
      <c r="HD587">
        <v>0</v>
      </c>
      <c r="HE587">
        <v>0</v>
      </c>
      <c r="HF587">
        <v>0</v>
      </c>
      <c r="HG587">
        <v>0</v>
      </c>
      <c r="HH587">
        <v>0</v>
      </c>
      <c r="HI587">
        <v>0</v>
      </c>
      <c r="HJ587">
        <v>0</v>
      </c>
      <c r="HK587">
        <v>0</v>
      </c>
      <c r="HL587">
        <v>0</v>
      </c>
      <c r="HM587">
        <v>0</v>
      </c>
      <c r="HN587">
        <v>0</v>
      </c>
      <c r="HO587">
        <v>0</v>
      </c>
      <c r="HP587">
        <v>0</v>
      </c>
      <c r="HQ587">
        <v>0</v>
      </c>
      <c r="HR587">
        <v>0</v>
      </c>
      <c r="HS587">
        <v>0</v>
      </c>
      <c r="HT587">
        <v>0</v>
      </c>
      <c r="HU587">
        <v>0</v>
      </c>
      <c r="HV587">
        <v>0</v>
      </c>
      <c r="HW587">
        <v>0</v>
      </c>
      <c r="HX587">
        <v>0</v>
      </c>
      <c r="HY587">
        <v>0</v>
      </c>
      <c r="HZ587">
        <v>0</v>
      </c>
      <c r="IA587">
        <v>0</v>
      </c>
      <c r="IB587">
        <v>0</v>
      </c>
      <c r="IC587">
        <v>0</v>
      </c>
      <c r="ID587">
        <v>0</v>
      </c>
      <c r="IE587">
        <v>0</v>
      </c>
      <c r="IF587">
        <v>0</v>
      </c>
      <c r="IG587">
        <v>0</v>
      </c>
      <c r="IH587">
        <v>0</v>
      </c>
      <c r="II587">
        <v>0</v>
      </c>
      <c r="IJ587">
        <v>0</v>
      </c>
      <c r="IK587">
        <v>0</v>
      </c>
    </row>
    <row r="588" spans="13:245" hidden="1">
      <c r="M588" s="340"/>
      <c r="N588" t="s">
        <v>1024</v>
      </c>
      <c r="O588">
        <v>1</v>
      </c>
      <c r="P588">
        <v>39</v>
      </c>
      <c r="Q588" s="183" t="str">
        <f t="shared" si="25"/>
        <v>SDH150139</v>
      </c>
      <c r="R588">
        <v>0</v>
      </c>
      <c r="S588">
        <v>158</v>
      </c>
      <c r="T588">
        <v>320</v>
      </c>
      <c r="U588">
        <v>487</v>
      </c>
      <c r="V588">
        <v>659</v>
      </c>
      <c r="W588">
        <v>836</v>
      </c>
      <c r="X588">
        <v>1019</v>
      </c>
      <c r="Y588">
        <v>1210</v>
      </c>
      <c r="Z588">
        <v>1409</v>
      </c>
      <c r="AA588">
        <v>2153</v>
      </c>
      <c r="AB588">
        <v>2442</v>
      </c>
      <c r="AC588">
        <v>2749</v>
      </c>
      <c r="AD588">
        <v>3071</v>
      </c>
      <c r="AE588">
        <v>3412</v>
      </c>
      <c r="AF588">
        <v>3774</v>
      </c>
      <c r="AG588">
        <v>3937</v>
      </c>
      <c r="AH588">
        <v>4119</v>
      </c>
      <c r="AI588">
        <v>4319</v>
      </c>
      <c r="AJ588">
        <v>4540</v>
      </c>
      <c r="AK588">
        <v>4788</v>
      </c>
      <c r="AL588">
        <v>5063</v>
      </c>
      <c r="AM588">
        <v>5380</v>
      </c>
      <c r="AN588">
        <v>5737</v>
      </c>
      <c r="AO588">
        <v>6137</v>
      </c>
      <c r="AP588">
        <v>6592</v>
      </c>
      <c r="AQ588">
        <v>7103</v>
      </c>
      <c r="AR588">
        <v>7692</v>
      </c>
      <c r="AS588">
        <v>8360</v>
      </c>
      <c r="AT588">
        <v>9126</v>
      </c>
      <c r="AU588">
        <v>0</v>
      </c>
      <c r="AV588">
        <v>0</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0</v>
      </c>
      <c r="BV588">
        <v>0</v>
      </c>
      <c r="BW588">
        <v>0</v>
      </c>
      <c r="BX588">
        <v>0</v>
      </c>
      <c r="BY588">
        <v>0</v>
      </c>
      <c r="BZ588">
        <v>0</v>
      </c>
      <c r="CA588">
        <v>0</v>
      </c>
      <c r="CB588">
        <v>0</v>
      </c>
      <c r="CC588">
        <v>0</v>
      </c>
      <c r="CD588">
        <v>0</v>
      </c>
      <c r="CE588">
        <v>0</v>
      </c>
      <c r="CF588">
        <v>0</v>
      </c>
      <c r="CG588">
        <v>0</v>
      </c>
      <c r="CH588">
        <v>0</v>
      </c>
      <c r="CI588">
        <v>0</v>
      </c>
      <c r="CJ588">
        <v>0</v>
      </c>
      <c r="CK588">
        <v>0</v>
      </c>
      <c r="CL588">
        <v>0</v>
      </c>
      <c r="CM588">
        <v>0</v>
      </c>
      <c r="CN588">
        <v>0</v>
      </c>
      <c r="CO588">
        <v>0</v>
      </c>
      <c r="CP588">
        <v>0</v>
      </c>
      <c r="CQ588">
        <v>0</v>
      </c>
      <c r="CR588">
        <v>0</v>
      </c>
      <c r="CS588">
        <v>0</v>
      </c>
      <c r="CT588">
        <v>0</v>
      </c>
      <c r="CU588">
        <v>0</v>
      </c>
      <c r="CV588">
        <v>0</v>
      </c>
      <c r="CW588">
        <v>0</v>
      </c>
      <c r="CX588">
        <v>0</v>
      </c>
      <c r="CY588">
        <v>0</v>
      </c>
      <c r="CZ588">
        <v>0</v>
      </c>
      <c r="DA588">
        <v>0</v>
      </c>
      <c r="DB588">
        <v>0</v>
      </c>
      <c r="DC588">
        <v>0</v>
      </c>
      <c r="DD588">
        <v>0</v>
      </c>
      <c r="DE588">
        <v>0</v>
      </c>
      <c r="DF588">
        <v>0</v>
      </c>
      <c r="DG588">
        <v>0</v>
      </c>
      <c r="DH588">
        <v>0</v>
      </c>
      <c r="DI588">
        <v>0</v>
      </c>
      <c r="DJ588">
        <v>0</v>
      </c>
      <c r="DK588">
        <v>0</v>
      </c>
      <c r="DL588">
        <v>0</v>
      </c>
      <c r="DM588">
        <v>0</v>
      </c>
      <c r="DN588">
        <v>0</v>
      </c>
      <c r="DO588">
        <v>0</v>
      </c>
      <c r="DP588">
        <v>0</v>
      </c>
      <c r="DQ588">
        <v>0</v>
      </c>
      <c r="DR588">
        <v>0</v>
      </c>
      <c r="DS588">
        <v>0</v>
      </c>
      <c r="DT588">
        <v>0</v>
      </c>
      <c r="DU588">
        <v>0</v>
      </c>
      <c r="DV588">
        <v>0</v>
      </c>
      <c r="DW588">
        <v>0</v>
      </c>
      <c r="DX588">
        <v>0</v>
      </c>
      <c r="DZ588" s="340"/>
      <c r="EA588" t="s">
        <v>1024</v>
      </c>
      <c r="EB588">
        <v>1</v>
      </c>
      <c r="EC588">
        <v>39</v>
      </c>
      <c r="ED588" s="183" t="str">
        <f t="shared" si="26"/>
        <v>SDH150139</v>
      </c>
      <c r="EE588">
        <v>0</v>
      </c>
      <c r="EF588">
        <v>268</v>
      </c>
      <c r="EG588">
        <v>535</v>
      </c>
      <c r="EH588">
        <v>869</v>
      </c>
      <c r="EI588">
        <v>1198</v>
      </c>
      <c r="EJ588">
        <v>1519</v>
      </c>
      <c r="EK588">
        <v>1841</v>
      </c>
      <c r="EL588">
        <v>2166</v>
      </c>
      <c r="EM588">
        <v>2493</v>
      </c>
      <c r="EN588">
        <v>2957</v>
      </c>
      <c r="EO588">
        <v>3286</v>
      </c>
      <c r="EP588">
        <v>3626</v>
      </c>
      <c r="EQ588">
        <v>3972</v>
      </c>
      <c r="ER588">
        <v>4327</v>
      </c>
      <c r="ES588">
        <v>0</v>
      </c>
      <c r="ET588">
        <v>0</v>
      </c>
      <c r="EU588">
        <v>0</v>
      </c>
      <c r="EV588">
        <v>0</v>
      </c>
      <c r="EW588">
        <v>0</v>
      </c>
      <c r="EX588">
        <v>0</v>
      </c>
      <c r="EY588">
        <v>0</v>
      </c>
      <c r="EZ588">
        <v>0</v>
      </c>
      <c r="FA588">
        <v>0</v>
      </c>
      <c r="FB588">
        <v>0</v>
      </c>
      <c r="FC588">
        <v>0</v>
      </c>
      <c r="FD588">
        <v>0</v>
      </c>
      <c r="FE588">
        <v>0</v>
      </c>
      <c r="FF588">
        <v>0</v>
      </c>
      <c r="FG588">
        <v>0</v>
      </c>
      <c r="FH588">
        <v>0</v>
      </c>
      <c r="FI588">
        <v>0</v>
      </c>
      <c r="FJ588">
        <v>0</v>
      </c>
      <c r="FK588">
        <v>0</v>
      </c>
      <c r="FL588">
        <v>0</v>
      </c>
      <c r="FM588">
        <v>0</v>
      </c>
      <c r="FN588">
        <v>0</v>
      </c>
      <c r="FO588">
        <v>0</v>
      </c>
      <c r="FP588">
        <v>0</v>
      </c>
      <c r="FQ588">
        <v>0</v>
      </c>
      <c r="FR588">
        <v>0</v>
      </c>
      <c r="FS588">
        <v>0</v>
      </c>
      <c r="FT588">
        <v>0</v>
      </c>
      <c r="FU588">
        <v>0</v>
      </c>
      <c r="FV588">
        <v>0</v>
      </c>
      <c r="FW588">
        <v>0</v>
      </c>
      <c r="FX588">
        <v>0</v>
      </c>
      <c r="FY588">
        <v>0</v>
      </c>
      <c r="FZ588">
        <v>0</v>
      </c>
      <c r="GA588">
        <v>0</v>
      </c>
      <c r="GB588">
        <v>0</v>
      </c>
      <c r="GC588">
        <v>0</v>
      </c>
      <c r="GD588">
        <v>0</v>
      </c>
      <c r="GE588">
        <v>0</v>
      </c>
      <c r="GF588">
        <v>0</v>
      </c>
      <c r="GG588">
        <v>0</v>
      </c>
      <c r="GH588">
        <v>0</v>
      </c>
      <c r="GI588">
        <v>0</v>
      </c>
      <c r="GJ588">
        <v>0</v>
      </c>
      <c r="GK588">
        <v>0</v>
      </c>
      <c r="GL588">
        <v>0</v>
      </c>
      <c r="GM588">
        <v>0</v>
      </c>
      <c r="GN588">
        <v>0</v>
      </c>
      <c r="GO588">
        <v>0</v>
      </c>
      <c r="GP588">
        <v>0</v>
      </c>
      <c r="GQ588">
        <v>0</v>
      </c>
      <c r="GR588">
        <v>0</v>
      </c>
      <c r="GS588">
        <v>0</v>
      </c>
      <c r="GT588">
        <v>0</v>
      </c>
      <c r="GU588">
        <v>0</v>
      </c>
      <c r="GV588">
        <v>0</v>
      </c>
      <c r="GW588">
        <v>0</v>
      </c>
      <c r="GX588">
        <v>0</v>
      </c>
      <c r="GY588">
        <v>0</v>
      </c>
      <c r="GZ588">
        <v>0</v>
      </c>
      <c r="HA588">
        <v>0</v>
      </c>
      <c r="HB588">
        <v>0</v>
      </c>
      <c r="HC588">
        <v>0</v>
      </c>
      <c r="HD588">
        <v>0</v>
      </c>
      <c r="HE588">
        <v>0</v>
      </c>
      <c r="HF588">
        <v>0</v>
      </c>
      <c r="HG588">
        <v>0</v>
      </c>
      <c r="HH588">
        <v>0</v>
      </c>
      <c r="HI588">
        <v>0</v>
      </c>
      <c r="HJ588">
        <v>0</v>
      </c>
      <c r="HK588">
        <v>0</v>
      </c>
      <c r="HL588">
        <v>0</v>
      </c>
      <c r="HM588">
        <v>0</v>
      </c>
      <c r="HN588">
        <v>0</v>
      </c>
      <c r="HO588">
        <v>0</v>
      </c>
      <c r="HP588">
        <v>0</v>
      </c>
      <c r="HQ588">
        <v>0</v>
      </c>
      <c r="HR588">
        <v>0</v>
      </c>
      <c r="HS588">
        <v>0</v>
      </c>
      <c r="HT588">
        <v>0</v>
      </c>
      <c r="HU588">
        <v>0</v>
      </c>
      <c r="HV588">
        <v>0</v>
      </c>
      <c r="HW588">
        <v>0</v>
      </c>
      <c r="HX588">
        <v>0</v>
      </c>
      <c r="HY588">
        <v>0</v>
      </c>
      <c r="HZ588">
        <v>0</v>
      </c>
      <c r="IA588">
        <v>0</v>
      </c>
      <c r="IB588">
        <v>0</v>
      </c>
      <c r="IC588">
        <v>0</v>
      </c>
      <c r="ID588">
        <v>0</v>
      </c>
      <c r="IE588">
        <v>0</v>
      </c>
      <c r="IF588">
        <v>0</v>
      </c>
      <c r="IG588">
        <v>0</v>
      </c>
      <c r="IH588">
        <v>0</v>
      </c>
      <c r="II588">
        <v>0</v>
      </c>
      <c r="IJ588">
        <v>0</v>
      </c>
      <c r="IK588">
        <v>0</v>
      </c>
    </row>
    <row r="589" spans="13:245" hidden="1">
      <c r="M589" s="340"/>
      <c r="N589" t="s">
        <v>1024</v>
      </c>
      <c r="O589">
        <v>1</v>
      </c>
      <c r="P589">
        <v>40</v>
      </c>
      <c r="Q589" s="183" t="str">
        <f t="shared" si="25"/>
        <v>SDH150140</v>
      </c>
      <c r="R589">
        <v>0</v>
      </c>
      <c r="S589">
        <v>151</v>
      </c>
      <c r="T589">
        <v>305</v>
      </c>
      <c r="U589">
        <v>464</v>
      </c>
      <c r="V589">
        <v>629</v>
      </c>
      <c r="W589">
        <v>798</v>
      </c>
      <c r="X589">
        <v>974</v>
      </c>
      <c r="Y589">
        <v>1157</v>
      </c>
      <c r="Z589">
        <v>1348</v>
      </c>
      <c r="AA589">
        <v>2062</v>
      </c>
      <c r="AB589">
        <v>2343</v>
      </c>
      <c r="AC589">
        <v>2638</v>
      </c>
      <c r="AD589">
        <v>2950</v>
      </c>
      <c r="AE589">
        <v>3280</v>
      </c>
      <c r="AF589">
        <v>3632</v>
      </c>
      <c r="AG589">
        <v>3797</v>
      </c>
      <c r="AH589">
        <v>3977</v>
      </c>
      <c r="AI589">
        <v>4177</v>
      </c>
      <c r="AJ589">
        <v>4400</v>
      </c>
      <c r="AK589">
        <v>4648</v>
      </c>
      <c r="AL589">
        <v>4932</v>
      </c>
      <c r="AM589">
        <v>5252</v>
      </c>
      <c r="AN589">
        <v>5610</v>
      </c>
      <c r="AO589">
        <v>6020</v>
      </c>
      <c r="AP589">
        <v>6482</v>
      </c>
      <c r="AQ589">
        <v>7014</v>
      </c>
      <c r="AR589">
        <v>7618</v>
      </c>
      <c r="AS589">
        <v>8309</v>
      </c>
      <c r="AT589">
        <v>9098</v>
      </c>
      <c r="AU589">
        <v>0</v>
      </c>
      <c r="AV589">
        <v>0</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c r="BV589">
        <v>0</v>
      </c>
      <c r="BW589">
        <v>0</v>
      </c>
      <c r="BX589">
        <v>0</v>
      </c>
      <c r="BY589">
        <v>0</v>
      </c>
      <c r="BZ589">
        <v>0</v>
      </c>
      <c r="CA589">
        <v>0</v>
      </c>
      <c r="CB589">
        <v>0</v>
      </c>
      <c r="CC589">
        <v>0</v>
      </c>
      <c r="CD589">
        <v>0</v>
      </c>
      <c r="CE589">
        <v>0</v>
      </c>
      <c r="CF589">
        <v>0</v>
      </c>
      <c r="CG589">
        <v>0</v>
      </c>
      <c r="CH589">
        <v>0</v>
      </c>
      <c r="CI589">
        <v>0</v>
      </c>
      <c r="CJ589">
        <v>0</v>
      </c>
      <c r="CK589">
        <v>0</v>
      </c>
      <c r="CL589">
        <v>0</v>
      </c>
      <c r="CM589">
        <v>0</v>
      </c>
      <c r="CN589">
        <v>0</v>
      </c>
      <c r="CO589">
        <v>0</v>
      </c>
      <c r="CP589">
        <v>0</v>
      </c>
      <c r="CQ589">
        <v>0</v>
      </c>
      <c r="CR589">
        <v>0</v>
      </c>
      <c r="CS589">
        <v>0</v>
      </c>
      <c r="CT589">
        <v>0</v>
      </c>
      <c r="CU589">
        <v>0</v>
      </c>
      <c r="CV589">
        <v>0</v>
      </c>
      <c r="CW589">
        <v>0</v>
      </c>
      <c r="CX589">
        <v>0</v>
      </c>
      <c r="CY589">
        <v>0</v>
      </c>
      <c r="CZ589">
        <v>0</v>
      </c>
      <c r="DA589">
        <v>0</v>
      </c>
      <c r="DB589">
        <v>0</v>
      </c>
      <c r="DC589">
        <v>0</v>
      </c>
      <c r="DD589">
        <v>0</v>
      </c>
      <c r="DE589">
        <v>0</v>
      </c>
      <c r="DF589">
        <v>0</v>
      </c>
      <c r="DG589">
        <v>0</v>
      </c>
      <c r="DH589">
        <v>0</v>
      </c>
      <c r="DI589">
        <v>0</v>
      </c>
      <c r="DJ589">
        <v>0</v>
      </c>
      <c r="DK589">
        <v>0</v>
      </c>
      <c r="DL589">
        <v>0</v>
      </c>
      <c r="DM589">
        <v>0</v>
      </c>
      <c r="DN589">
        <v>0</v>
      </c>
      <c r="DO589">
        <v>0</v>
      </c>
      <c r="DP589">
        <v>0</v>
      </c>
      <c r="DQ589">
        <v>0</v>
      </c>
      <c r="DR589">
        <v>0</v>
      </c>
      <c r="DS589">
        <v>0</v>
      </c>
      <c r="DT589">
        <v>0</v>
      </c>
      <c r="DU589">
        <v>0</v>
      </c>
      <c r="DV589">
        <v>0</v>
      </c>
      <c r="DW589">
        <v>0</v>
      </c>
      <c r="DX589">
        <v>0</v>
      </c>
      <c r="DZ589" s="340"/>
      <c r="EA589" t="s">
        <v>1024</v>
      </c>
      <c r="EB589">
        <v>1</v>
      </c>
      <c r="EC589">
        <v>40</v>
      </c>
      <c r="ED589" s="183" t="str">
        <f t="shared" si="26"/>
        <v>SDH150140</v>
      </c>
      <c r="EE589">
        <v>0</v>
      </c>
      <c r="EF589">
        <v>254</v>
      </c>
      <c r="EG589">
        <v>499</v>
      </c>
      <c r="EH589">
        <v>815</v>
      </c>
      <c r="EI589">
        <v>1128</v>
      </c>
      <c r="EJ589">
        <v>1433</v>
      </c>
      <c r="EK589">
        <v>1740</v>
      </c>
      <c r="EL589">
        <v>2050</v>
      </c>
      <c r="EM589">
        <v>2362</v>
      </c>
      <c r="EN589">
        <v>2812</v>
      </c>
      <c r="EO589">
        <v>3131</v>
      </c>
      <c r="EP589">
        <v>3456</v>
      </c>
      <c r="EQ589">
        <v>3788</v>
      </c>
      <c r="ER589">
        <v>4130</v>
      </c>
      <c r="ES589">
        <v>0</v>
      </c>
      <c r="ET589">
        <v>0</v>
      </c>
      <c r="EU589">
        <v>0</v>
      </c>
      <c r="EV589">
        <v>0</v>
      </c>
      <c r="EW589">
        <v>0</v>
      </c>
      <c r="EX589">
        <v>0</v>
      </c>
      <c r="EY589">
        <v>0</v>
      </c>
      <c r="EZ589">
        <v>0</v>
      </c>
      <c r="FA589">
        <v>0</v>
      </c>
      <c r="FB589">
        <v>0</v>
      </c>
      <c r="FC589">
        <v>0</v>
      </c>
      <c r="FD589">
        <v>0</v>
      </c>
      <c r="FE589">
        <v>0</v>
      </c>
      <c r="FF589">
        <v>0</v>
      </c>
      <c r="FG589">
        <v>0</v>
      </c>
      <c r="FH589">
        <v>0</v>
      </c>
      <c r="FI589">
        <v>0</v>
      </c>
      <c r="FJ589">
        <v>0</v>
      </c>
      <c r="FK589">
        <v>0</v>
      </c>
      <c r="FL589">
        <v>0</v>
      </c>
      <c r="FM589">
        <v>0</v>
      </c>
      <c r="FN589">
        <v>0</v>
      </c>
      <c r="FO589">
        <v>0</v>
      </c>
      <c r="FP589">
        <v>0</v>
      </c>
      <c r="FQ589">
        <v>0</v>
      </c>
      <c r="FR589">
        <v>0</v>
      </c>
      <c r="FS589">
        <v>0</v>
      </c>
      <c r="FT589">
        <v>0</v>
      </c>
      <c r="FU589">
        <v>0</v>
      </c>
      <c r="FV589">
        <v>0</v>
      </c>
      <c r="FW589">
        <v>0</v>
      </c>
      <c r="FX589">
        <v>0</v>
      </c>
      <c r="FY589">
        <v>0</v>
      </c>
      <c r="FZ589">
        <v>0</v>
      </c>
      <c r="GA589">
        <v>0</v>
      </c>
      <c r="GB589">
        <v>0</v>
      </c>
      <c r="GC589">
        <v>0</v>
      </c>
      <c r="GD589">
        <v>0</v>
      </c>
      <c r="GE589">
        <v>0</v>
      </c>
      <c r="GF589">
        <v>0</v>
      </c>
      <c r="GG589">
        <v>0</v>
      </c>
      <c r="GH589">
        <v>0</v>
      </c>
      <c r="GI589">
        <v>0</v>
      </c>
      <c r="GJ589">
        <v>0</v>
      </c>
      <c r="GK589">
        <v>0</v>
      </c>
      <c r="GL589">
        <v>0</v>
      </c>
      <c r="GM589">
        <v>0</v>
      </c>
      <c r="GN589">
        <v>0</v>
      </c>
      <c r="GO589">
        <v>0</v>
      </c>
      <c r="GP589">
        <v>0</v>
      </c>
      <c r="GQ589">
        <v>0</v>
      </c>
      <c r="GR589">
        <v>0</v>
      </c>
      <c r="GS589">
        <v>0</v>
      </c>
      <c r="GT589">
        <v>0</v>
      </c>
      <c r="GU589">
        <v>0</v>
      </c>
      <c r="GV589">
        <v>0</v>
      </c>
      <c r="GW589">
        <v>0</v>
      </c>
      <c r="GX589">
        <v>0</v>
      </c>
      <c r="GY589">
        <v>0</v>
      </c>
      <c r="GZ589">
        <v>0</v>
      </c>
      <c r="HA589">
        <v>0</v>
      </c>
      <c r="HB589">
        <v>0</v>
      </c>
      <c r="HC589">
        <v>0</v>
      </c>
      <c r="HD589">
        <v>0</v>
      </c>
      <c r="HE589">
        <v>0</v>
      </c>
      <c r="HF589">
        <v>0</v>
      </c>
      <c r="HG589">
        <v>0</v>
      </c>
      <c r="HH589">
        <v>0</v>
      </c>
      <c r="HI589">
        <v>0</v>
      </c>
      <c r="HJ589">
        <v>0</v>
      </c>
      <c r="HK589">
        <v>0</v>
      </c>
      <c r="HL589">
        <v>0</v>
      </c>
      <c r="HM589">
        <v>0</v>
      </c>
      <c r="HN589">
        <v>0</v>
      </c>
      <c r="HO589">
        <v>0</v>
      </c>
      <c r="HP589">
        <v>0</v>
      </c>
      <c r="HQ589">
        <v>0</v>
      </c>
      <c r="HR589">
        <v>0</v>
      </c>
      <c r="HS589">
        <v>0</v>
      </c>
      <c r="HT589">
        <v>0</v>
      </c>
      <c r="HU589">
        <v>0</v>
      </c>
      <c r="HV589">
        <v>0</v>
      </c>
      <c r="HW589">
        <v>0</v>
      </c>
      <c r="HX589">
        <v>0</v>
      </c>
      <c r="HY589">
        <v>0</v>
      </c>
      <c r="HZ589">
        <v>0</v>
      </c>
      <c r="IA589">
        <v>0</v>
      </c>
      <c r="IB589">
        <v>0</v>
      </c>
      <c r="IC589">
        <v>0</v>
      </c>
      <c r="ID589">
        <v>0</v>
      </c>
      <c r="IE589">
        <v>0</v>
      </c>
      <c r="IF589">
        <v>0</v>
      </c>
      <c r="IG589">
        <v>0</v>
      </c>
      <c r="IH589">
        <v>0</v>
      </c>
      <c r="II589">
        <v>0</v>
      </c>
      <c r="IJ589">
        <v>0</v>
      </c>
      <c r="IK589">
        <v>0</v>
      </c>
    </row>
    <row r="590" spans="13:245" hidden="1">
      <c r="M590" s="340"/>
      <c r="N590" t="s">
        <v>1024</v>
      </c>
      <c r="O590">
        <v>1</v>
      </c>
      <c r="P590">
        <v>41</v>
      </c>
      <c r="Q590" s="183" t="str">
        <f t="shared" si="25"/>
        <v>SDH150141</v>
      </c>
      <c r="R590">
        <v>0</v>
      </c>
      <c r="S590">
        <v>146</v>
      </c>
      <c r="T590">
        <v>296</v>
      </c>
      <c r="U590">
        <v>452</v>
      </c>
      <c r="V590">
        <v>611</v>
      </c>
      <c r="W590">
        <v>777</v>
      </c>
      <c r="X590">
        <v>950</v>
      </c>
      <c r="Y590">
        <v>1128</v>
      </c>
      <c r="Z590">
        <v>1315</v>
      </c>
      <c r="AA590">
        <v>2015</v>
      </c>
      <c r="AB590">
        <v>2291</v>
      </c>
      <c r="AC590">
        <v>2581</v>
      </c>
      <c r="AD590">
        <v>2888</v>
      </c>
      <c r="AE590">
        <v>3215</v>
      </c>
      <c r="AF590">
        <v>3567</v>
      </c>
      <c r="AG590">
        <v>3732</v>
      </c>
      <c r="AH590">
        <v>3916</v>
      </c>
      <c r="AI590">
        <v>4120</v>
      </c>
      <c r="AJ590">
        <v>4347</v>
      </c>
      <c r="AK590">
        <v>4607</v>
      </c>
      <c r="AL590">
        <v>4899</v>
      </c>
      <c r="AM590">
        <v>5225</v>
      </c>
      <c r="AN590">
        <v>5598</v>
      </c>
      <c r="AO590">
        <v>6019</v>
      </c>
      <c r="AP590">
        <v>6509</v>
      </c>
      <c r="AQ590">
        <v>7063</v>
      </c>
      <c r="AR590">
        <v>7697</v>
      </c>
      <c r="AS590">
        <v>8420</v>
      </c>
      <c r="AT590">
        <v>9261</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0</v>
      </c>
      <c r="CP590">
        <v>0</v>
      </c>
      <c r="CQ590">
        <v>0</v>
      </c>
      <c r="CR590">
        <v>0</v>
      </c>
      <c r="CS590">
        <v>0</v>
      </c>
      <c r="CT590">
        <v>0</v>
      </c>
      <c r="CU590">
        <v>0</v>
      </c>
      <c r="CV590">
        <v>0</v>
      </c>
      <c r="CW590">
        <v>0</v>
      </c>
      <c r="CX590">
        <v>0</v>
      </c>
      <c r="CY590">
        <v>0</v>
      </c>
      <c r="CZ590">
        <v>0</v>
      </c>
      <c r="DA590">
        <v>0</v>
      </c>
      <c r="DB590">
        <v>0</v>
      </c>
      <c r="DC590">
        <v>0</v>
      </c>
      <c r="DD590">
        <v>0</v>
      </c>
      <c r="DE590">
        <v>0</v>
      </c>
      <c r="DF590">
        <v>0</v>
      </c>
      <c r="DG590">
        <v>0</v>
      </c>
      <c r="DH590">
        <v>0</v>
      </c>
      <c r="DI590">
        <v>0</v>
      </c>
      <c r="DJ590">
        <v>0</v>
      </c>
      <c r="DK590">
        <v>0</v>
      </c>
      <c r="DL590">
        <v>0</v>
      </c>
      <c r="DM590">
        <v>0</v>
      </c>
      <c r="DN590">
        <v>0</v>
      </c>
      <c r="DO590">
        <v>0</v>
      </c>
      <c r="DP590">
        <v>0</v>
      </c>
      <c r="DQ590">
        <v>0</v>
      </c>
      <c r="DR590">
        <v>0</v>
      </c>
      <c r="DS590">
        <v>0</v>
      </c>
      <c r="DT590">
        <v>0</v>
      </c>
      <c r="DU590">
        <v>0</v>
      </c>
      <c r="DV590">
        <v>0</v>
      </c>
      <c r="DW590">
        <v>0</v>
      </c>
      <c r="DX590">
        <v>0</v>
      </c>
      <c r="DZ590" s="340"/>
      <c r="EA590" t="s">
        <v>1024</v>
      </c>
      <c r="EB590">
        <v>1</v>
      </c>
      <c r="EC590">
        <v>41</v>
      </c>
      <c r="ED590" s="183" t="str">
        <f t="shared" si="26"/>
        <v>SDH150141</v>
      </c>
      <c r="EE590">
        <v>0</v>
      </c>
      <c r="EF590">
        <v>240</v>
      </c>
      <c r="EG590">
        <v>470</v>
      </c>
      <c r="EH590">
        <v>769</v>
      </c>
      <c r="EI590">
        <v>1066</v>
      </c>
      <c r="EJ590">
        <v>1357</v>
      </c>
      <c r="EK590">
        <v>1649</v>
      </c>
      <c r="EL590">
        <v>1944</v>
      </c>
      <c r="EM590">
        <v>2241</v>
      </c>
      <c r="EN590">
        <v>2676</v>
      </c>
      <c r="EO590">
        <v>2980</v>
      </c>
      <c r="EP590">
        <v>3289</v>
      </c>
      <c r="EQ590">
        <v>3607</v>
      </c>
      <c r="ER590">
        <v>3935</v>
      </c>
      <c r="ES590">
        <v>0</v>
      </c>
      <c r="ET590">
        <v>0</v>
      </c>
      <c r="EU590">
        <v>0</v>
      </c>
      <c r="EV590">
        <v>0</v>
      </c>
      <c r="EW590">
        <v>0</v>
      </c>
      <c r="EX590">
        <v>0</v>
      </c>
      <c r="EY590">
        <v>0</v>
      </c>
      <c r="EZ590">
        <v>0</v>
      </c>
      <c r="FA590">
        <v>0</v>
      </c>
      <c r="FB590">
        <v>0</v>
      </c>
      <c r="FC590">
        <v>0</v>
      </c>
      <c r="FD590">
        <v>0</v>
      </c>
      <c r="FE590">
        <v>0</v>
      </c>
      <c r="FF590">
        <v>0</v>
      </c>
      <c r="FG590">
        <v>0</v>
      </c>
      <c r="FH590">
        <v>0</v>
      </c>
      <c r="FI590">
        <v>0</v>
      </c>
      <c r="FJ590">
        <v>0</v>
      </c>
      <c r="FK590">
        <v>0</v>
      </c>
      <c r="FL590">
        <v>0</v>
      </c>
      <c r="FM590">
        <v>0</v>
      </c>
      <c r="FN590">
        <v>0</v>
      </c>
      <c r="FO590">
        <v>0</v>
      </c>
      <c r="FP590">
        <v>0</v>
      </c>
      <c r="FQ590">
        <v>0</v>
      </c>
      <c r="FR590">
        <v>0</v>
      </c>
      <c r="FS590">
        <v>0</v>
      </c>
      <c r="FT590">
        <v>0</v>
      </c>
      <c r="FU590">
        <v>0</v>
      </c>
      <c r="FV590">
        <v>0</v>
      </c>
      <c r="FW590">
        <v>0</v>
      </c>
      <c r="FX590">
        <v>0</v>
      </c>
      <c r="FY590">
        <v>0</v>
      </c>
      <c r="FZ590">
        <v>0</v>
      </c>
      <c r="GA590">
        <v>0</v>
      </c>
      <c r="GB590">
        <v>0</v>
      </c>
      <c r="GC590">
        <v>0</v>
      </c>
      <c r="GD590">
        <v>0</v>
      </c>
      <c r="GE590">
        <v>0</v>
      </c>
      <c r="GF590">
        <v>0</v>
      </c>
      <c r="GG590">
        <v>0</v>
      </c>
      <c r="GH590">
        <v>0</v>
      </c>
      <c r="GI590">
        <v>0</v>
      </c>
      <c r="GJ590">
        <v>0</v>
      </c>
      <c r="GK590">
        <v>0</v>
      </c>
      <c r="GL590">
        <v>0</v>
      </c>
      <c r="GM590">
        <v>0</v>
      </c>
      <c r="GN590">
        <v>0</v>
      </c>
      <c r="GO590">
        <v>0</v>
      </c>
      <c r="GP590">
        <v>0</v>
      </c>
      <c r="GQ590">
        <v>0</v>
      </c>
      <c r="GR590">
        <v>0</v>
      </c>
      <c r="GS590">
        <v>0</v>
      </c>
      <c r="GT590">
        <v>0</v>
      </c>
      <c r="GU590">
        <v>0</v>
      </c>
      <c r="GV590">
        <v>0</v>
      </c>
      <c r="GW590">
        <v>0</v>
      </c>
      <c r="GX590">
        <v>0</v>
      </c>
      <c r="GY590">
        <v>0</v>
      </c>
      <c r="GZ590">
        <v>0</v>
      </c>
      <c r="HA590">
        <v>0</v>
      </c>
      <c r="HB590">
        <v>0</v>
      </c>
      <c r="HC590">
        <v>0</v>
      </c>
      <c r="HD590">
        <v>0</v>
      </c>
      <c r="HE590">
        <v>0</v>
      </c>
      <c r="HF590">
        <v>0</v>
      </c>
      <c r="HG590">
        <v>0</v>
      </c>
      <c r="HH590">
        <v>0</v>
      </c>
      <c r="HI590">
        <v>0</v>
      </c>
      <c r="HJ590">
        <v>0</v>
      </c>
      <c r="HK590">
        <v>0</v>
      </c>
      <c r="HL590">
        <v>0</v>
      </c>
      <c r="HM590">
        <v>0</v>
      </c>
      <c r="HN590">
        <v>0</v>
      </c>
      <c r="HO590">
        <v>0</v>
      </c>
      <c r="HP590">
        <v>0</v>
      </c>
      <c r="HQ590">
        <v>0</v>
      </c>
      <c r="HR590">
        <v>0</v>
      </c>
      <c r="HS590">
        <v>0</v>
      </c>
      <c r="HT590">
        <v>0</v>
      </c>
      <c r="HU590">
        <v>0</v>
      </c>
      <c r="HV590">
        <v>0</v>
      </c>
      <c r="HW590">
        <v>0</v>
      </c>
      <c r="HX590">
        <v>0</v>
      </c>
      <c r="HY590">
        <v>0</v>
      </c>
      <c r="HZ590">
        <v>0</v>
      </c>
      <c r="IA590">
        <v>0</v>
      </c>
      <c r="IB590">
        <v>0</v>
      </c>
      <c r="IC590">
        <v>0</v>
      </c>
      <c r="ID590">
        <v>0</v>
      </c>
      <c r="IE590">
        <v>0</v>
      </c>
      <c r="IF590">
        <v>0</v>
      </c>
      <c r="IG590">
        <v>0</v>
      </c>
      <c r="IH590">
        <v>0</v>
      </c>
      <c r="II590">
        <v>0</v>
      </c>
      <c r="IJ590">
        <v>0</v>
      </c>
      <c r="IK590">
        <v>0</v>
      </c>
    </row>
    <row r="591" spans="13:245" hidden="1">
      <c r="M591" s="340"/>
      <c r="N591" t="s">
        <v>1024</v>
      </c>
      <c r="O591">
        <v>1</v>
      </c>
      <c r="P591">
        <v>42</v>
      </c>
      <c r="Q591" s="183" t="str">
        <f t="shared" si="25"/>
        <v>SDH150142</v>
      </c>
      <c r="R591">
        <v>0</v>
      </c>
      <c r="S591">
        <v>145</v>
      </c>
      <c r="T591">
        <v>295</v>
      </c>
      <c r="U591">
        <v>449</v>
      </c>
      <c r="V591">
        <v>608</v>
      </c>
      <c r="W591">
        <v>773</v>
      </c>
      <c r="X591">
        <v>945</v>
      </c>
      <c r="Y591">
        <v>1124</v>
      </c>
      <c r="Z591">
        <v>1312</v>
      </c>
      <c r="AA591">
        <v>2012</v>
      </c>
      <c r="AB591">
        <v>2289</v>
      </c>
      <c r="AC591">
        <v>2581</v>
      </c>
      <c r="AD591">
        <v>2891</v>
      </c>
      <c r="AE591">
        <v>3224</v>
      </c>
      <c r="AF591">
        <v>3578</v>
      </c>
      <c r="AG591">
        <v>3750</v>
      </c>
      <c r="AH591">
        <v>3941</v>
      </c>
      <c r="AI591">
        <v>4153</v>
      </c>
      <c r="AJ591">
        <v>4395</v>
      </c>
      <c r="AK591">
        <v>4666</v>
      </c>
      <c r="AL591">
        <v>4970</v>
      </c>
      <c r="AM591">
        <v>5315</v>
      </c>
      <c r="AN591">
        <v>5705</v>
      </c>
      <c r="AO591">
        <v>6161</v>
      </c>
      <c r="AP591">
        <v>6679</v>
      </c>
      <c r="AQ591">
        <v>7271</v>
      </c>
      <c r="AR591">
        <v>7945</v>
      </c>
      <c r="AS591">
        <v>8729</v>
      </c>
      <c r="AT591">
        <v>9656</v>
      </c>
      <c r="AU591">
        <v>0</v>
      </c>
      <c r="AV591">
        <v>0</v>
      </c>
      <c r="AW591">
        <v>0</v>
      </c>
      <c r="AX591">
        <v>0</v>
      </c>
      <c r="AY591">
        <v>0</v>
      </c>
      <c r="AZ591">
        <v>0</v>
      </c>
      <c r="BA591">
        <v>0</v>
      </c>
      <c r="BB591">
        <v>0</v>
      </c>
      <c r="BC591">
        <v>0</v>
      </c>
      <c r="BD591">
        <v>0</v>
      </c>
      <c r="BE591">
        <v>0</v>
      </c>
      <c r="BF591">
        <v>0</v>
      </c>
      <c r="BG591">
        <v>0</v>
      </c>
      <c r="BH591">
        <v>0</v>
      </c>
      <c r="BI591">
        <v>0</v>
      </c>
      <c r="BJ591">
        <v>0</v>
      </c>
      <c r="BK591">
        <v>0</v>
      </c>
      <c r="BL591">
        <v>0</v>
      </c>
      <c r="BM591">
        <v>0</v>
      </c>
      <c r="BN591">
        <v>0</v>
      </c>
      <c r="BO591">
        <v>0</v>
      </c>
      <c r="BP591">
        <v>0</v>
      </c>
      <c r="BQ591">
        <v>0</v>
      </c>
      <c r="BR591">
        <v>0</v>
      </c>
      <c r="BS591">
        <v>0</v>
      </c>
      <c r="BT591">
        <v>0</v>
      </c>
      <c r="BU591">
        <v>0</v>
      </c>
      <c r="BV591">
        <v>0</v>
      </c>
      <c r="BW591">
        <v>0</v>
      </c>
      <c r="BX591">
        <v>0</v>
      </c>
      <c r="BY591">
        <v>0</v>
      </c>
      <c r="BZ591">
        <v>0</v>
      </c>
      <c r="CA591">
        <v>0</v>
      </c>
      <c r="CB591">
        <v>0</v>
      </c>
      <c r="CC591">
        <v>0</v>
      </c>
      <c r="CD591">
        <v>0</v>
      </c>
      <c r="CE591">
        <v>0</v>
      </c>
      <c r="CF591">
        <v>0</v>
      </c>
      <c r="CG591">
        <v>0</v>
      </c>
      <c r="CH591">
        <v>0</v>
      </c>
      <c r="CI591">
        <v>0</v>
      </c>
      <c r="CJ591">
        <v>0</v>
      </c>
      <c r="CK591">
        <v>0</v>
      </c>
      <c r="CL591">
        <v>0</v>
      </c>
      <c r="CM591">
        <v>0</v>
      </c>
      <c r="CN591">
        <v>0</v>
      </c>
      <c r="CO591">
        <v>0</v>
      </c>
      <c r="CP591">
        <v>0</v>
      </c>
      <c r="CQ591">
        <v>0</v>
      </c>
      <c r="CR591">
        <v>0</v>
      </c>
      <c r="CS591">
        <v>0</v>
      </c>
      <c r="CT591">
        <v>0</v>
      </c>
      <c r="CU591">
        <v>0</v>
      </c>
      <c r="CV591">
        <v>0</v>
      </c>
      <c r="CW591">
        <v>0</v>
      </c>
      <c r="CX591">
        <v>0</v>
      </c>
      <c r="CY591">
        <v>0</v>
      </c>
      <c r="CZ591">
        <v>0</v>
      </c>
      <c r="DA591">
        <v>0</v>
      </c>
      <c r="DB591">
        <v>0</v>
      </c>
      <c r="DC591">
        <v>0</v>
      </c>
      <c r="DD591">
        <v>0</v>
      </c>
      <c r="DE591">
        <v>0</v>
      </c>
      <c r="DF591">
        <v>0</v>
      </c>
      <c r="DG591">
        <v>0</v>
      </c>
      <c r="DH591">
        <v>0</v>
      </c>
      <c r="DI591">
        <v>0</v>
      </c>
      <c r="DJ591">
        <v>0</v>
      </c>
      <c r="DK591">
        <v>0</v>
      </c>
      <c r="DL591">
        <v>0</v>
      </c>
      <c r="DM591">
        <v>0</v>
      </c>
      <c r="DN591">
        <v>0</v>
      </c>
      <c r="DO591">
        <v>0</v>
      </c>
      <c r="DP591">
        <v>0</v>
      </c>
      <c r="DQ591">
        <v>0</v>
      </c>
      <c r="DR591">
        <v>0</v>
      </c>
      <c r="DS591">
        <v>0</v>
      </c>
      <c r="DT591">
        <v>0</v>
      </c>
      <c r="DU591">
        <v>0</v>
      </c>
      <c r="DV591">
        <v>0</v>
      </c>
      <c r="DW591">
        <v>0</v>
      </c>
      <c r="DX591">
        <v>0</v>
      </c>
      <c r="DZ591" s="340"/>
      <c r="EA591" t="s">
        <v>1024</v>
      </c>
      <c r="EB591">
        <v>1</v>
      </c>
      <c r="EC591">
        <v>42</v>
      </c>
      <c r="ED591" s="183" t="str">
        <f t="shared" si="26"/>
        <v>SDH150142</v>
      </c>
      <c r="EE591">
        <v>0</v>
      </c>
      <c r="EF591">
        <v>229</v>
      </c>
      <c r="EG591">
        <v>449</v>
      </c>
      <c r="EH591">
        <v>732</v>
      </c>
      <c r="EI591">
        <v>1016</v>
      </c>
      <c r="EJ591">
        <v>1293</v>
      </c>
      <c r="EK591">
        <v>1570</v>
      </c>
      <c r="EL591">
        <v>1851</v>
      </c>
      <c r="EM591">
        <v>2137</v>
      </c>
      <c r="EN591">
        <v>2552</v>
      </c>
      <c r="EO591">
        <v>2841</v>
      </c>
      <c r="EP591">
        <v>3136</v>
      </c>
      <c r="EQ591">
        <v>3437</v>
      </c>
      <c r="ER591">
        <v>3752</v>
      </c>
      <c r="ES591">
        <v>0</v>
      </c>
      <c r="ET591">
        <v>0</v>
      </c>
      <c r="EU591">
        <v>0</v>
      </c>
      <c r="EV591">
        <v>0</v>
      </c>
      <c r="EW591">
        <v>0</v>
      </c>
      <c r="EX591">
        <v>0</v>
      </c>
      <c r="EY591">
        <v>0</v>
      </c>
      <c r="EZ591">
        <v>0</v>
      </c>
      <c r="FA591">
        <v>0</v>
      </c>
      <c r="FB591">
        <v>0</v>
      </c>
      <c r="FC591">
        <v>0</v>
      </c>
      <c r="FD591">
        <v>0</v>
      </c>
      <c r="FE591">
        <v>0</v>
      </c>
      <c r="FF591">
        <v>0</v>
      </c>
      <c r="FG591">
        <v>0</v>
      </c>
      <c r="FH591">
        <v>0</v>
      </c>
      <c r="FI591">
        <v>0</v>
      </c>
      <c r="FJ591">
        <v>0</v>
      </c>
      <c r="FK591">
        <v>0</v>
      </c>
      <c r="FL591">
        <v>0</v>
      </c>
      <c r="FM591">
        <v>0</v>
      </c>
      <c r="FN591">
        <v>0</v>
      </c>
      <c r="FO591">
        <v>0</v>
      </c>
      <c r="FP591">
        <v>0</v>
      </c>
      <c r="FQ591">
        <v>0</v>
      </c>
      <c r="FR591">
        <v>0</v>
      </c>
      <c r="FS591">
        <v>0</v>
      </c>
      <c r="FT591">
        <v>0</v>
      </c>
      <c r="FU591">
        <v>0</v>
      </c>
      <c r="FV591">
        <v>0</v>
      </c>
      <c r="FW591">
        <v>0</v>
      </c>
      <c r="FX591">
        <v>0</v>
      </c>
      <c r="FY591">
        <v>0</v>
      </c>
      <c r="FZ591">
        <v>0</v>
      </c>
      <c r="GA591">
        <v>0</v>
      </c>
      <c r="GB591">
        <v>0</v>
      </c>
      <c r="GC591">
        <v>0</v>
      </c>
      <c r="GD591">
        <v>0</v>
      </c>
      <c r="GE591">
        <v>0</v>
      </c>
      <c r="GF591">
        <v>0</v>
      </c>
      <c r="GG591">
        <v>0</v>
      </c>
      <c r="GH591">
        <v>0</v>
      </c>
      <c r="GI591">
        <v>0</v>
      </c>
      <c r="GJ591">
        <v>0</v>
      </c>
      <c r="GK591">
        <v>0</v>
      </c>
      <c r="GL591">
        <v>0</v>
      </c>
      <c r="GM591">
        <v>0</v>
      </c>
      <c r="GN591">
        <v>0</v>
      </c>
      <c r="GO591">
        <v>0</v>
      </c>
      <c r="GP591">
        <v>0</v>
      </c>
      <c r="GQ591">
        <v>0</v>
      </c>
      <c r="GR591">
        <v>0</v>
      </c>
      <c r="GS591">
        <v>0</v>
      </c>
      <c r="GT591">
        <v>0</v>
      </c>
      <c r="GU591">
        <v>0</v>
      </c>
      <c r="GV591">
        <v>0</v>
      </c>
      <c r="GW591">
        <v>0</v>
      </c>
      <c r="GX591">
        <v>0</v>
      </c>
      <c r="GY591">
        <v>0</v>
      </c>
      <c r="GZ591">
        <v>0</v>
      </c>
      <c r="HA591">
        <v>0</v>
      </c>
      <c r="HB591">
        <v>0</v>
      </c>
      <c r="HC591">
        <v>0</v>
      </c>
      <c r="HD591">
        <v>0</v>
      </c>
      <c r="HE591">
        <v>0</v>
      </c>
      <c r="HF591">
        <v>0</v>
      </c>
      <c r="HG591">
        <v>0</v>
      </c>
      <c r="HH591">
        <v>0</v>
      </c>
      <c r="HI591">
        <v>0</v>
      </c>
      <c r="HJ591">
        <v>0</v>
      </c>
      <c r="HK591">
        <v>0</v>
      </c>
      <c r="HL591">
        <v>0</v>
      </c>
      <c r="HM591">
        <v>0</v>
      </c>
      <c r="HN591">
        <v>0</v>
      </c>
      <c r="HO591">
        <v>0</v>
      </c>
      <c r="HP591">
        <v>0</v>
      </c>
      <c r="HQ591">
        <v>0</v>
      </c>
      <c r="HR591">
        <v>0</v>
      </c>
      <c r="HS591">
        <v>0</v>
      </c>
      <c r="HT591">
        <v>0</v>
      </c>
      <c r="HU591">
        <v>0</v>
      </c>
      <c r="HV591">
        <v>0</v>
      </c>
      <c r="HW591">
        <v>0</v>
      </c>
      <c r="HX591">
        <v>0</v>
      </c>
      <c r="HY591">
        <v>0</v>
      </c>
      <c r="HZ591">
        <v>0</v>
      </c>
      <c r="IA591">
        <v>0</v>
      </c>
      <c r="IB591">
        <v>0</v>
      </c>
      <c r="IC591">
        <v>0</v>
      </c>
      <c r="ID591">
        <v>0</v>
      </c>
      <c r="IE591">
        <v>0</v>
      </c>
      <c r="IF591">
        <v>0</v>
      </c>
      <c r="IG591">
        <v>0</v>
      </c>
      <c r="IH591">
        <v>0</v>
      </c>
      <c r="II591">
        <v>0</v>
      </c>
      <c r="IJ591">
        <v>0</v>
      </c>
      <c r="IK591">
        <v>0</v>
      </c>
    </row>
    <row r="592" spans="13:245" hidden="1">
      <c r="M592" s="340"/>
      <c r="N592" t="s">
        <v>1024</v>
      </c>
      <c r="O592">
        <v>1</v>
      </c>
      <c r="P592">
        <v>43</v>
      </c>
      <c r="Q592" s="183" t="str">
        <f t="shared" si="25"/>
        <v>SDH150143</v>
      </c>
      <c r="R592">
        <v>0</v>
      </c>
      <c r="S592">
        <v>147</v>
      </c>
      <c r="T592">
        <v>299</v>
      </c>
      <c r="U592">
        <v>455</v>
      </c>
      <c r="V592">
        <v>616</v>
      </c>
      <c r="W592">
        <v>784</v>
      </c>
      <c r="X592">
        <v>959</v>
      </c>
      <c r="Y592">
        <v>1142</v>
      </c>
      <c r="Z592">
        <v>1334</v>
      </c>
      <c r="AA592">
        <v>2047</v>
      </c>
      <c r="AB592">
        <v>2329</v>
      </c>
      <c r="AC592">
        <v>2630</v>
      </c>
      <c r="AD592">
        <v>2951</v>
      </c>
      <c r="AE592">
        <v>3292</v>
      </c>
      <c r="AF592">
        <v>3657</v>
      </c>
      <c r="AG592">
        <v>3838</v>
      </c>
      <c r="AH592">
        <v>4039</v>
      </c>
      <c r="AI592">
        <v>4269</v>
      </c>
      <c r="AJ592">
        <v>4526</v>
      </c>
      <c r="AK592">
        <v>4812</v>
      </c>
      <c r="AL592">
        <v>5137</v>
      </c>
      <c r="AM592">
        <v>5504</v>
      </c>
      <c r="AN592">
        <v>5932</v>
      </c>
      <c r="AO592">
        <v>6420</v>
      </c>
      <c r="AP592">
        <v>6982</v>
      </c>
      <c r="AQ592">
        <v>7620</v>
      </c>
      <c r="AR592">
        <v>8361</v>
      </c>
      <c r="AS592">
        <v>9237</v>
      </c>
      <c r="AT592">
        <v>10254</v>
      </c>
      <c r="AU592">
        <v>0</v>
      </c>
      <c r="AV592">
        <v>0</v>
      </c>
      <c r="AW592">
        <v>0</v>
      </c>
      <c r="AX592">
        <v>0</v>
      </c>
      <c r="AY592">
        <v>0</v>
      </c>
      <c r="AZ592">
        <v>0</v>
      </c>
      <c r="BA592">
        <v>0</v>
      </c>
      <c r="BB592">
        <v>0</v>
      </c>
      <c r="BC592">
        <v>0</v>
      </c>
      <c r="BD592">
        <v>0</v>
      </c>
      <c r="BE592">
        <v>0</v>
      </c>
      <c r="BF592">
        <v>0</v>
      </c>
      <c r="BG592">
        <v>0</v>
      </c>
      <c r="BH592">
        <v>0</v>
      </c>
      <c r="BI592">
        <v>0</v>
      </c>
      <c r="BJ592">
        <v>0</v>
      </c>
      <c r="BK592">
        <v>0</v>
      </c>
      <c r="BL592">
        <v>0</v>
      </c>
      <c r="BM592">
        <v>0</v>
      </c>
      <c r="BN592">
        <v>0</v>
      </c>
      <c r="BO592">
        <v>0</v>
      </c>
      <c r="BP592">
        <v>0</v>
      </c>
      <c r="BQ592">
        <v>0</v>
      </c>
      <c r="BR592">
        <v>0</v>
      </c>
      <c r="BS592">
        <v>0</v>
      </c>
      <c r="BT592">
        <v>0</v>
      </c>
      <c r="BU592">
        <v>0</v>
      </c>
      <c r="BV592">
        <v>0</v>
      </c>
      <c r="BW592">
        <v>0</v>
      </c>
      <c r="BX592">
        <v>0</v>
      </c>
      <c r="BY592">
        <v>0</v>
      </c>
      <c r="BZ592">
        <v>0</v>
      </c>
      <c r="CA592">
        <v>0</v>
      </c>
      <c r="CB592">
        <v>0</v>
      </c>
      <c r="CC592">
        <v>0</v>
      </c>
      <c r="CD592">
        <v>0</v>
      </c>
      <c r="CE592">
        <v>0</v>
      </c>
      <c r="CF592">
        <v>0</v>
      </c>
      <c r="CG592">
        <v>0</v>
      </c>
      <c r="CH592">
        <v>0</v>
      </c>
      <c r="CI592">
        <v>0</v>
      </c>
      <c r="CJ592">
        <v>0</v>
      </c>
      <c r="CK592">
        <v>0</v>
      </c>
      <c r="CL592">
        <v>0</v>
      </c>
      <c r="CM592">
        <v>0</v>
      </c>
      <c r="CN592">
        <v>0</v>
      </c>
      <c r="CO592">
        <v>0</v>
      </c>
      <c r="CP592">
        <v>0</v>
      </c>
      <c r="CQ592">
        <v>0</v>
      </c>
      <c r="CR592">
        <v>0</v>
      </c>
      <c r="CS592">
        <v>0</v>
      </c>
      <c r="CT592">
        <v>0</v>
      </c>
      <c r="CU592">
        <v>0</v>
      </c>
      <c r="CV592">
        <v>0</v>
      </c>
      <c r="CW592">
        <v>0</v>
      </c>
      <c r="CX592">
        <v>0</v>
      </c>
      <c r="CY592">
        <v>0</v>
      </c>
      <c r="CZ592">
        <v>0</v>
      </c>
      <c r="DA592">
        <v>0</v>
      </c>
      <c r="DB592">
        <v>0</v>
      </c>
      <c r="DC592">
        <v>0</v>
      </c>
      <c r="DD592">
        <v>0</v>
      </c>
      <c r="DE592">
        <v>0</v>
      </c>
      <c r="DF592">
        <v>0</v>
      </c>
      <c r="DG592">
        <v>0</v>
      </c>
      <c r="DH592">
        <v>0</v>
      </c>
      <c r="DI592">
        <v>0</v>
      </c>
      <c r="DJ592">
        <v>0</v>
      </c>
      <c r="DK592">
        <v>0</v>
      </c>
      <c r="DL592">
        <v>0</v>
      </c>
      <c r="DM592">
        <v>0</v>
      </c>
      <c r="DN592">
        <v>0</v>
      </c>
      <c r="DO592">
        <v>0</v>
      </c>
      <c r="DP592">
        <v>0</v>
      </c>
      <c r="DQ592">
        <v>0</v>
      </c>
      <c r="DR592">
        <v>0</v>
      </c>
      <c r="DS592">
        <v>0</v>
      </c>
      <c r="DT592">
        <v>0</v>
      </c>
      <c r="DU592">
        <v>0</v>
      </c>
      <c r="DV592">
        <v>0</v>
      </c>
      <c r="DW592">
        <v>0</v>
      </c>
      <c r="DX592">
        <v>0</v>
      </c>
      <c r="DZ592" s="340"/>
      <c r="EA592" t="s">
        <v>1024</v>
      </c>
      <c r="EB592">
        <v>1</v>
      </c>
      <c r="EC592">
        <v>43</v>
      </c>
      <c r="ED592" s="183" t="str">
        <f t="shared" si="26"/>
        <v>SDH150143</v>
      </c>
      <c r="EE592">
        <v>0</v>
      </c>
      <c r="EF592">
        <v>219</v>
      </c>
      <c r="EG592">
        <v>430</v>
      </c>
      <c r="EH592">
        <v>702</v>
      </c>
      <c r="EI592">
        <v>972</v>
      </c>
      <c r="EJ592">
        <v>1236</v>
      </c>
      <c r="EK592">
        <v>1501</v>
      </c>
      <c r="EL592">
        <v>1771</v>
      </c>
      <c r="EM592">
        <v>2042</v>
      </c>
      <c r="EN592">
        <v>2435</v>
      </c>
      <c r="EO592">
        <v>2707</v>
      </c>
      <c r="EP592">
        <v>2987</v>
      </c>
      <c r="EQ592">
        <v>3274</v>
      </c>
      <c r="ER592">
        <v>3575</v>
      </c>
      <c r="ES592">
        <v>0</v>
      </c>
      <c r="ET592">
        <v>0</v>
      </c>
      <c r="EU592">
        <v>0</v>
      </c>
      <c r="EV592">
        <v>0</v>
      </c>
      <c r="EW592">
        <v>0</v>
      </c>
      <c r="EX592">
        <v>0</v>
      </c>
      <c r="EY592">
        <v>0</v>
      </c>
      <c r="EZ592">
        <v>0</v>
      </c>
      <c r="FA592">
        <v>0</v>
      </c>
      <c r="FB592">
        <v>0</v>
      </c>
      <c r="FC592">
        <v>0</v>
      </c>
      <c r="FD592">
        <v>0</v>
      </c>
      <c r="FE592">
        <v>0</v>
      </c>
      <c r="FF592">
        <v>0</v>
      </c>
      <c r="FG592">
        <v>0</v>
      </c>
      <c r="FH592">
        <v>0</v>
      </c>
      <c r="FI592">
        <v>0</v>
      </c>
      <c r="FJ592">
        <v>0</v>
      </c>
      <c r="FK592">
        <v>0</v>
      </c>
      <c r="FL592">
        <v>0</v>
      </c>
      <c r="FM592">
        <v>0</v>
      </c>
      <c r="FN592">
        <v>0</v>
      </c>
      <c r="FO592">
        <v>0</v>
      </c>
      <c r="FP592">
        <v>0</v>
      </c>
      <c r="FQ592">
        <v>0</v>
      </c>
      <c r="FR592">
        <v>0</v>
      </c>
      <c r="FS592">
        <v>0</v>
      </c>
      <c r="FT592">
        <v>0</v>
      </c>
      <c r="FU592">
        <v>0</v>
      </c>
      <c r="FV592">
        <v>0</v>
      </c>
      <c r="FW592">
        <v>0</v>
      </c>
      <c r="FX592">
        <v>0</v>
      </c>
      <c r="FY592">
        <v>0</v>
      </c>
      <c r="FZ592">
        <v>0</v>
      </c>
      <c r="GA592">
        <v>0</v>
      </c>
      <c r="GB592">
        <v>0</v>
      </c>
      <c r="GC592">
        <v>0</v>
      </c>
      <c r="GD592">
        <v>0</v>
      </c>
      <c r="GE592">
        <v>0</v>
      </c>
      <c r="GF592">
        <v>0</v>
      </c>
      <c r="GG592">
        <v>0</v>
      </c>
      <c r="GH592">
        <v>0</v>
      </c>
      <c r="GI592">
        <v>0</v>
      </c>
      <c r="GJ592">
        <v>0</v>
      </c>
      <c r="GK592">
        <v>0</v>
      </c>
      <c r="GL592">
        <v>0</v>
      </c>
      <c r="GM592">
        <v>0</v>
      </c>
      <c r="GN592">
        <v>0</v>
      </c>
      <c r="GO592">
        <v>0</v>
      </c>
      <c r="GP592">
        <v>0</v>
      </c>
      <c r="GQ592">
        <v>0</v>
      </c>
      <c r="GR592">
        <v>0</v>
      </c>
      <c r="GS592">
        <v>0</v>
      </c>
      <c r="GT592">
        <v>0</v>
      </c>
      <c r="GU592">
        <v>0</v>
      </c>
      <c r="GV592">
        <v>0</v>
      </c>
      <c r="GW592">
        <v>0</v>
      </c>
      <c r="GX592">
        <v>0</v>
      </c>
      <c r="GY592">
        <v>0</v>
      </c>
      <c r="GZ592">
        <v>0</v>
      </c>
      <c r="HA592">
        <v>0</v>
      </c>
      <c r="HB592">
        <v>0</v>
      </c>
      <c r="HC592">
        <v>0</v>
      </c>
      <c r="HD592">
        <v>0</v>
      </c>
      <c r="HE592">
        <v>0</v>
      </c>
      <c r="HF592">
        <v>0</v>
      </c>
      <c r="HG592">
        <v>0</v>
      </c>
      <c r="HH592">
        <v>0</v>
      </c>
      <c r="HI592">
        <v>0</v>
      </c>
      <c r="HJ592">
        <v>0</v>
      </c>
      <c r="HK592">
        <v>0</v>
      </c>
      <c r="HL592">
        <v>0</v>
      </c>
      <c r="HM592">
        <v>0</v>
      </c>
      <c r="HN592">
        <v>0</v>
      </c>
      <c r="HO592">
        <v>0</v>
      </c>
      <c r="HP592">
        <v>0</v>
      </c>
      <c r="HQ592">
        <v>0</v>
      </c>
      <c r="HR592">
        <v>0</v>
      </c>
      <c r="HS592">
        <v>0</v>
      </c>
      <c r="HT592">
        <v>0</v>
      </c>
      <c r="HU592">
        <v>0</v>
      </c>
      <c r="HV592">
        <v>0</v>
      </c>
      <c r="HW592">
        <v>0</v>
      </c>
      <c r="HX592">
        <v>0</v>
      </c>
      <c r="HY592">
        <v>0</v>
      </c>
      <c r="HZ592">
        <v>0</v>
      </c>
      <c r="IA592">
        <v>0</v>
      </c>
      <c r="IB592">
        <v>0</v>
      </c>
      <c r="IC592">
        <v>0</v>
      </c>
      <c r="ID592">
        <v>0</v>
      </c>
      <c r="IE592">
        <v>0</v>
      </c>
      <c r="IF592">
        <v>0</v>
      </c>
      <c r="IG592">
        <v>0</v>
      </c>
      <c r="IH592">
        <v>0</v>
      </c>
      <c r="II592">
        <v>0</v>
      </c>
      <c r="IJ592">
        <v>0</v>
      </c>
      <c r="IK592">
        <v>0</v>
      </c>
    </row>
    <row r="593" spans="13:245" hidden="1">
      <c r="M593" s="340"/>
      <c r="N593" t="s">
        <v>1024</v>
      </c>
      <c r="O593">
        <v>1</v>
      </c>
      <c r="P593">
        <v>44</v>
      </c>
      <c r="Q593" s="183" t="str">
        <f t="shared" si="25"/>
        <v>SDH150144</v>
      </c>
      <c r="R593">
        <v>0</v>
      </c>
      <c r="S593">
        <v>147</v>
      </c>
      <c r="T593">
        <v>299</v>
      </c>
      <c r="U593">
        <v>455</v>
      </c>
      <c r="V593">
        <v>617</v>
      </c>
      <c r="W593">
        <v>786</v>
      </c>
      <c r="X593">
        <v>963</v>
      </c>
      <c r="Y593">
        <v>1148</v>
      </c>
      <c r="Z593">
        <v>1341</v>
      </c>
      <c r="AA593">
        <v>2059</v>
      </c>
      <c r="AB593">
        <v>2346</v>
      </c>
      <c r="AC593">
        <v>2653</v>
      </c>
      <c r="AD593">
        <v>2978</v>
      </c>
      <c r="AE593">
        <v>3325</v>
      </c>
      <c r="AF593">
        <v>3698</v>
      </c>
      <c r="AG593">
        <v>3886</v>
      </c>
      <c r="AH593">
        <v>4101</v>
      </c>
      <c r="AI593">
        <v>4340</v>
      </c>
      <c r="AJ593">
        <v>4607</v>
      </c>
      <c r="AK593">
        <v>4909</v>
      </c>
      <c r="AL593">
        <v>5249</v>
      </c>
      <c r="AM593">
        <v>5645</v>
      </c>
      <c r="AN593">
        <v>6097</v>
      </c>
      <c r="AO593">
        <v>6618</v>
      </c>
      <c r="AP593">
        <v>7213</v>
      </c>
      <c r="AQ593">
        <v>7903</v>
      </c>
      <c r="AR593">
        <v>8719</v>
      </c>
      <c r="AS593">
        <v>9664</v>
      </c>
      <c r="AT593">
        <v>10772</v>
      </c>
      <c r="AU593">
        <v>0</v>
      </c>
      <c r="AV593">
        <v>0</v>
      </c>
      <c r="AW593">
        <v>0</v>
      </c>
      <c r="AX593">
        <v>0</v>
      </c>
      <c r="AY593">
        <v>0</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0</v>
      </c>
      <c r="CP593">
        <v>0</v>
      </c>
      <c r="CQ593">
        <v>0</v>
      </c>
      <c r="CR593">
        <v>0</v>
      </c>
      <c r="CS593">
        <v>0</v>
      </c>
      <c r="CT593">
        <v>0</v>
      </c>
      <c r="CU593">
        <v>0</v>
      </c>
      <c r="CV593">
        <v>0</v>
      </c>
      <c r="CW593">
        <v>0</v>
      </c>
      <c r="CX593">
        <v>0</v>
      </c>
      <c r="CY593">
        <v>0</v>
      </c>
      <c r="CZ593">
        <v>0</v>
      </c>
      <c r="DA593">
        <v>0</v>
      </c>
      <c r="DB593">
        <v>0</v>
      </c>
      <c r="DC593">
        <v>0</v>
      </c>
      <c r="DD593">
        <v>0</v>
      </c>
      <c r="DE593">
        <v>0</v>
      </c>
      <c r="DF593">
        <v>0</v>
      </c>
      <c r="DG593">
        <v>0</v>
      </c>
      <c r="DH593">
        <v>0</v>
      </c>
      <c r="DI593">
        <v>0</v>
      </c>
      <c r="DJ593">
        <v>0</v>
      </c>
      <c r="DK593">
        <v>0</v>
      </c>
      <c r="DL593">
        <v>0</v>
      </c>
      <c r="DM593">
        <v>0</v>
      </c>
      <c r="DN593">
        <v>0</v>
      </c>
      <c r="DO593">
        <v>0</v>
      </c>
      <c r="DP593">
        <v>0</v>
      </c>
      <c r="DQ593">
        <v>0</v>
      </c>
      <c r="DR593">
        <v>0</v>
      </c>
      <c r="DS593">
        <v>0</v>
      </c>
      <c r="DT593">
        <v>0</v>
      </c>
      <c r="DU593">
        <v>0</v>
      </c>
      <c r="DV593">
        <v>0</v>
      </c>
      <c r="DW593">
        <v>0</v>
      </c>
      <c r="DX593">
        <v>0</v>
      </c>
      <c r="DZ593" s="340"/>
      <c r="EA593" t="s">
        <v>1024</v>
      </c>
      <c r="EB593">
        <v>1</v>
      </c>
      <c r="EC593">
        <v>44</v>
      </c>
      <c r="ED593" s="183" t="str">
        <f t="shared" si="26"/>
        <v>SDH150144</v>
      </c>
      <c r="EE593">
        <v>0</v>
      </c>
      <c r="EF593">
        <v>209</v>
      </c>
      <c r="EG593">
        <v>410</v>
      </c>
      <c r="EH593">
        <v>670</v>
      </c>
      <c r="EI593">
        <v>927</v>
      </c>
      <c r="EJ593">
        <v>1178</v>
      </c>
      <c r="EK593">
        <v>1432</v>
      </c>
      <c r="EL593">
        <v>1688</v>
      </c>
      <c r="EM593">
        <v>1945</v>
      </c>
      <c r="EN593">
        <v>2316</v>
      </c>
      <c r="EO593">
        <v>2575</v>
      </c>
      <c r="EP593">
        <v>2841</v>
      </c>
      <c r="EQ593">
        <v>3114</v>
      </c>
      <c r="ER593">
        <v>3404</v>
      </c>
      <c r="ES593">
        <v>0</v>
      </c>
      <c r="ET593">
        <v>0</v>
      </c>
      <c r="EU593">
        <v>0</v>
      </c>
      <c r="EV593">
        <v>0</v>
      </c>
      <c r="EW593">
        <v>0</v>
      </c>
      <c r="EX593">
        <v>0</v>
      </c>
      <c r="EY593">
        <v>0</v>
      </c>
      <c r="EZ593">
        <v>0</v>
      </c>
      <c r="FA593">
        <v>0</v>
      </c>
      <c r="FB593">
        <v>0</v>
      </c>
      <c r="FC593">
        <v>0</v>
      </c>
      <c r="FD593">
        <v>0</v>
      </c>
      <c r="FE593">
        <v>0</v>
      </c>
      <c r="FF593">
        <v>0</v>
      </c>
      <c r="FG593">
        <v>0</v>
      </c>
      <c r="FH593">
        <v>0</v>
      </c>
      <c r="FI593">
        <v>0</v>
      </c>
      <c r="FJ593">
        <v>0</v>
      </c>
      <c r="FK593">
        <v>0</v>
      </c>
      <c r="FL593">
        <v>0</v>
      </c>
      <c r="FM593">
        <v>0</v>
      </c>
      <c r="FN593">
        <v>0</v>
      </c>
      <c r="FO593">
        <v>0</v>
      </c>
      <c r="FP593">
        <v>0</v>
      </c>
      <c r="FQ593">
        <v>0</v>
      </c>
      <c r="FR593">
        <v>0</v>
      </c>
      <c r="FS593">
        <v>0</v>
      </c>
      <c r="FT593">
        <v>0</v>
      </c>
      <c r="FU593">
        <v>0</v>
      </c>
      <c r="FV593">
        <v>0</v>
      </c>
      <c r="FW593">
        <v>0</v>
      </c>
      <c r="FX593">
        <v>0</v>
      </c>
      <c r="FY593">
        <v>0</v>
      </c>
      <c r="FZ593">
        <v>0</v>
      </c>
      <c r="GA593">
        <v>0</v>
      </c>
      <c r="GB593">
        <v>0</v>
      </c>
      <c r="GC593">
        <v>0</v>
      </c>
      <c r="GD593">
        <v>0</v>
      </c>
      <c r="GE593">
        <v>0</v>
      </c>
      <c r="GF593">
        <v>0</v>
      </c>
      <c r="GG593">
        <v>0</v>
      </c>
      <c r="GH593">
        <v>0</v>
      </c>
      <c r="GI593">
        <v>0</v>
      </c>
      <c r="GJ593">
        <v>0</v>
      </c>
      <c r="GK593">
        <v>0</v>
      </c>
      <c r="GL593">
        <v>0</v>
      </c>
      <c r="GM593">
        <v>0</v>
      </c>
      <c r="GN593">
        <v>0</v>
      </c>
      <c r="GO593">
        <v>0</v>
      </c>
      <c r="GP593">
        <v>0</v>
      </c>
      <c r="GQ593">
        <v>0</v>
      </c>
      <c r="GR593">
        <v>0</v>
      </c>
      <c r="GS593">
        <v>0</v>
      </c>
      <c r="GT593">
        <v>0</v>
      </c>
      <c r="GU593">
        <v>0</v>
      </c>
      <c r="GV593">
        <v>0</v>
      </c>
      <c r="GW593">
        <v>0</v>
      </c>
      <c r="GX593">
        <v>0</v>
      </c>
      <c r="GY593">
        <v>0</v>
      </c>
      <c r="GZ593">
        <v>0</v>
      </c>
      <c r="HA593">
        <v>0</v>
      </c>
      <c r="HB593">
        <v>0</v>
      </c>
      <c r="HC593">
        <v>0</v>
      </c>
      <c r="HD593">
        <v>0</v>
      </c>
      <c r="HE593">
        <v>0</v>
      </c>
      <c r="HF593">
        <v>0</v>
      </c>
      <c r="HG593">
        <v>0</v>
      </c>
      <c r="HH593">
        <v>0</v>
      </c>
      <c r="HI593">
        <v>0</v>
      </c>
      <c r="HJ593">
        <v>0</v>
      </c>
      <c r="HK593">
        <v>0</v>
      </c>
      <c r="HL593">
        <v>0</v>
      </c>
      <c r="HM593">
        <v>0</v>
      </c>
      <c r="HN593">
        <v>0</v>
      </c>
      <c r="HO593">
        <v>0</v>
      </c>
      <c r="HP593">
        <v>0</v>
      </c>
      <c r="HQ593">
        <v>0</v>
      </c>
      <c r="HR593">
        <v>0</v>
      </c>
      <c r="HS593">
        <v>0</v>
      </c>
      <c r="HT593">
        <v>0</v>
      </c>
      <c r="HU593">
        <v>0</v>
      </c>
      <c r="HV593">
        <v>0</v>
      </c>
      <c r="HW593">
        <v>0</v>
      </c>
      <c r="HX593">
        <v>0</v>
      </c>
      <c r="HY593">
        <v>0</v>
      </c>
      <c r="HZ593">
        <v>0</v>
      </c>
      <c r="IA593">
        <v>0</v>
      </c>
      <c r="IB593">
        <v>0</v>
      </c>
      <c r="IC593">
        <v>0</v>
      </c>
      <c r="ID593">
        <v>0</v>
      </c>
      <c r="IE593">
        <v>0</v>
      </c>
      <c r="IF593">
        <v>0</v>
      </c>
      <c r="IG593">
        <v>0</v>
      </c>
      <c r="IH593">
        <v>0</v>
      </c>
      <c r="II593">
        <v>0</v>
      </c>
      <c r="IJ593">
        <v>0</v>
      </c>
      <c r="IK593">
        <v>0</v>
      </c>
    </row>
    <row r="594" spans="13:245" hidden="1">
      <c r="M594" s="340"/>
      <c r="N594" t="s">
        <v>1024</v>
      </c>
      <c r="O594">
        <v>1</v>
      </c>
      <c r="P594">
        <v>45</v>
      </c>
      <c r="Q594" s="183" t="str">
        <f t="shared" si="25"/>
        <v>SDH150145</v>
      </c>
      <c r="R594">
        <v>0</v>
      </c>
      <c r="S594">
        <v>147</v>
      </c>
      <c r="T594">
        <v>299</v>
      </c>
      <c r="U594">
        <v>455</v>
      </c>
      <c r="V594">
        <v>617</v>
      </c>
      <c r="W594">
        <v>788</v>
      </c>
      <c r="X594">
        <v>965</v>
      </c>
      <c r="Y594">
        <v>1151</v>
      </c>
      <c r="Z594">
        <v>1345</v>
      </c>
      <c r="AA594">
        <v>2067</v>
      </c>
      <c r="AB594">
        <v>2360</v>
      </c>
      <c r="AC594">
        <v>2669</v>
      </c>
      <c r="AD594">
        <v>2999</v>
      </c>
      <c r="AE594">
        <v>3351</v>
      </c>
      <c r="AF594">
        <v>3729</v>
      </c>
      <c r="AG594">
        <v>3929</v>
      </c>
      <c r="AH594">
        <v>4152</v>
      </c>
      <c r="AI594">
        <v>4398</v>
      </c>
      <c r="AJ594">
        <v>4678</v>
      </c>
      <c r="AK594">
        <v>4991</v>
      </c>
      <c r="AL594">
        <v>5357</v>
      </c>
      <c r="AM594">
        <v>5772</v>
      </c>
      <c r="AN594">
        <v>6250</v>
      </c>
      <c r="AO594">
        <v>6797</v>
      </c>
      <c r="AP594">
        <v>7435</v>
      </c>
      <c r="AQ594">
        <v>8189</v>
      </c>
      <c r="AR594">
        <v>9061</v>
      </c>
      <c r="AS594">
        <v>10082</v>
      </c>
      <c r="AT594">
        <v>11290</v>
      </c>
      <c r="AU594">
        <v>0</v>
      </c>
      <c r="AV594">
        <v>0</v>
      </c>
      <c r="AW594">
        <v>0</v>
      </c>
      <c r="AX594">
        <v>0</v>
      </c>
      <c r="AY594">
        <v>0</v>
      </c>
      <c r="AZ594">
        <v>0</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c r="BU594">
        <v>0</v>
      </c>
      <c r="BV594">
        <v>0</v>
      </c>
      <c r="BW594">
        <v>0</v>
      </c>
      <c r="BX594">
        <v>0</v>
      </c>
      <c r="BY594">
        <v>0</v>
      </c>
      <c r="BZ594">
        <v>0</v>
      </c>
      <c r="CA594">
        <v>0</v>
      </c>
      <c r="CB594">
        <v>0</v>
      </c>
      <c r="CC594">
        <v>0</v>
      </c>
      <c r="CD594">
        <v>0</v>
      </c>
      <c r="CE594">
        <v>0</v>
      </c>
      <c r="CF594">
        <v>0</v>
      </c>
      <c r="CG594">
        <v>0</v>
      </c>
      <c r="CH594">
        <v>0</v>
      </c>
      <c r="CI594">
        <v>0</v>
      </c>
      <c r="CJ594">
        <v>0</v>
      </c>
      <c r="CK594">
        <v>0</v>
      </c>
      <c r="CL594">
        <v>0</v>
      </c>
      <c r="CM594">
        <v>0</v>
      </c>
      <c r="CN594">
        <v>0</v>
      </c>
      <c r="CO594">
        <v>0</v>
      </c>
      <c r="CP594">
        <v>0</v>
      </c>
      <c r="CQ594">
        <v>0</v>
      </c>
      <c r="CR594">
        <v>0</v>
      </c>
      <c r="CS594">
        <v>0</v>
      </c>
      <c r="CT594">
        <v>0</v>
      </c>
      <c r="CU594">
        <v>0</v>
      </c>
      <c r="CV594">
        <v>0</v>
      </c>
      <c r="CW594">
        <v>0</v>
      </c>
      <c r="CX594">
        <v>0</v>
      </c>
      <c r="CY594">
        <v>0</v>
      </c>
      <c r="CZ594">
        <v>0</v>
      </c>
      <c r="DA594">
        <v>0</v>
      </c>
      <c r="DB594">
        <v>0</v>
      </c>
      <c r="DC594">
        <v>0</v>
      </c>
      <c r="DD594">
        <v>0</v>
      </c>
      <c r="DE594">
        <v>0</v>
      </c>
      <c r="DF594">
        <v>0</v>
      </c>
      <c r="DG594">
        <v>0</v>
      </c>
      <c r="DH594">
        <v>0</v>
      </c>
      <c r="DI594">
        <v>0</v>
      </c>
      <c r="DJ594">
        <v>0</v>
      </c>
      <c r="DK594">
        <v>0</v>
      </c>
      <c r="DL594">
        <v>0</v>
      </c>
      <c r="DM594">
        <v>0</v>
      </c>
      <c r="DN594">
        <v>0</v>
      </c>
      <c r="DO594">
        <v>0</v>
      </c>
      <c r="DP594">
        <v>0</v>
      </c>
      <c r="DQ594">
        <v>0</v>
      </c>
      <c r="DR594">
        <v>0</v>
      </c>
      <c r="DS594">
        <v>0</v>
      </c>
      <c r="DT594">
        <v>0</v>
      </c>
      <c r="DU594">
        <v>0</v>
      </c>
      <c r="DV594">
        <v>0</v>
      </c>
      <c r="DW594">
        <v>0</v>
      </c>
      <c r="DX594">
        <v>0</v>
      </c>
      <c r="DZ594" s="340"/>
      <c r="EA594" t="s">
        <v>1024</v>
      </c>
      <c r="EB594">
        <v>1</v>
      </c>
      <c r="EC594">
        <v>45</v>
      </c>
      <c r="ED594" s="183" t="str">
        <f t="shared" si="26"/>
        <v>SDH150145</v>
      </c>
      <c r="EE594">
        <v>0</v>
      </c>
      <c r="EF594">
        <v>200</v>
      </c>
      <c r="EG594">
        <v>392</v>
      </c>
      <c r="EH594">
        <v>638</v>
      </c>
      <c r="EI594">
        <v>883</v>
      </c>
      <c r="EJ594">
        <v>1124</v>
      </c>
      <c r="EK594">
        <v>1364</v>
      </c>
      <c r="EL594">
        <v>1609</v>
      </c>
      <c r="EM594">
        <v>1852</v>
      </c>
      <c r="EN594">
        <v>2204</v>
      </c>
      <c r="EO594">
        <v>2451</v>
      </c>
      <c r="EP594">
        <v>2702</v>
      </c>
      <c r="EQ594">
        <v>2964</v>
      </c>
      <c r="ER594">
        <v>3242</v>
      </c>
      <c r="ES594">
        <v>0</v>
      </c>
      <c r="ET594">
        <v>0</v>
      </c>
      <c r="EU594">
        <v>0</v>
      </c>
      <c r="EV594">
        <v>0</v>
      </c>
      <c r="EW594">
        <v>0</v>
      </c>
      <c r="EX594">
        <v>0</v>
      </c>
      <c r="EY594">
        <v>0</v>
      </c>
      <c r="EZ594">
        <v>0</v>
      </c>
      <c r="FA594">
        <v>0</v>
      </c>
      <c r="FB594">
        <v>0</v>
      </c>
      <c r="FC594">
        <v>0</v>
      </c>
      <c r="FD594">
        <v>0</v>
      </c>
      <c r="FE594">
        <v>0</v>
      </c>
      <c r="FF594">
        <v>0</v>
      </c>
      <c r="FG594">
        <v>0</v>
      </c>
      <c r="FH594">
        <v>0</v>
      </c>
      <c r="FI594">
        <v>0</v>
      </c>
      <c r="FJ594">
        <v>0</v>
      </c>
      <c r="FK594">
        <v>0</v>
      </c>
      <c r="FL594">
        <v>0</v>
      </c>
      <c r="FM594">
        <v>0</v>
      </c>
      <c r="FN594">
        <v>0</v>
      </c>
      <c r="FO594">
        <v>0</v>
      </c>
      <c r="FP594">
        <v>0</v>
      </c>
      <c r="FQ594">
        <v>0</v>
      </c>
      <c r="FR594">
        <v>0</v>
      </c>
      <c r="FS594">
        <v>0</v>
      </c>
      <c r="FT594">
        <v>0</v>
      </c>
      <c r="FU594">
        <v>0</v>
      </c>
      <c r="FV594">
        <v>0</v>
      </c>
      <c r="FW594">
        <v>0</v>
      </c>
      <c r="FX594">
        <v>0</v>
      </c>
      <c r="FY594">
        <v>0</v>
      </c>
      <c r="FZ594">
        <v>0</v>
      </c>
      <c r="GA594">
        <v>0</v>
      </c>
      <c r="GB594">
        <v>0</v>
      </c>
      <c r="GC594">
        <v>0</v>
      </c>
      <c r="GD594">
        <v>0</v>
      </c>
      <c r="GE594">
        <v>0</v>
      </c>
      <c r="GF594">
        <v>0</v>
      </c>
      <c r="GG594">
        <v>0</v>
      </c>
      <c r="GH594">
        <v>0</v>
      </c>
      <c r="GI594">
        <v>0</v>
      </c>
      <c r="GJ594">
        <v>0</v>
      </c>
      <c r="GK594">
        <v>0</v>
      </c>
      <c r="GL594">
        <v>0</v>
      </c>
      <c r="GM594">
        <v>0</v>
      </c>
      <c r="GN594">
        <v>0</v>
      </c>
      <c r="GO594">
        <v>0</v>
      </c>
      <c r="GP594">
        <v>0</v>
      </c>
      <c r="GQ594">
        <v>0</v>
      </c>
      <c r="GR594">
        <v>0</v>
      </c>
      <c r="GS594">
        <v>0</v>
      </c>
      <c r="GT594">
        <v>0</v>
      </c>
      <c r="GU594">
        <v>0</v>
      </c>
      <c r="GV594">
        <v>0</v>
      </c>
      <c r="GW594">
        <v>0</v>
      </c>
      <c r="GX594">
        <v>0</v>
      </c>
      <c r="GY594">
        <v>0</v>
      </c>
      <c r="GZ594">
        <v>0</v>
      </c>
      <c r="HA594">
        <v>0</v>
      </c>
      <c r="HB594">
        <v>0</v>
      </c>
      <c r="HC594">
        <v>0</v>
      </c>
      <c r="HD594">
        <v>0</v>
      </c>
      <c r="HE594">
        <v>0</v>
      </c>
      <c r="HF594">
        <v>0</v>
      </c>
      <c r="HG594">
        <v>0</v>
      </c>
      <c r="HH594">
        <v>0</v>
      </c>
      <c r="HI594">
        <v>0</v>
      </c>
      <c r="HJ594">
        <v>0</v>
      </c>
      <c r="HK594">
        <v>0</v>
      </c>
      <c r="HL594">
        <v>0</v>
      </c>
      <c r="HM594">
        <v>0</v>
      </c>
      <c r="HN594">
        <v>0</v>
      </c>
      <c r="HO594">
        <v>0</v>
      </c>
      <c r="HP594">
        <v>0</v>
      </c>
      <c r="HQ594">
        <v>0</v>
      </c>
      <c r="HR594">
        <v>0</v>
      </c>
      <c r="HS594">
        <v>0</v>
      </c>
      <c r="HT594">
        <v>0</v>
      </c>
      <c r="HU594">
        <v>0</v>
      </c>
      <c r="HV594">
        <v>0</v>
      </c>
      <c r="HW594">
        <v>0</v>
      </c>
      <c r="HX594">
        <v>0</v>
      </c>
      <c r="HY594">
        <v>0</v>
      </c>
      <c r="HZ594">
        <v>0</v>
      </c>
      <c r="IA594">
        <v>0</v>
      </c>
      <c r="IB594">
        <v>0</v>
      </c>
      <c r="IC594">
        <v>0</v>
      </c>
      <c r="ID594">
        <v>0</v>
      </c>
      <c r="IE594">
        <v>0</v>
      </c>
      <c r="IF594">
        <v>0</v>
      </c>
      <c r="IG594">
        <v>0</v>
      </c>
      <c r="IH594">
        <v>0</v>
      </c>
      <c r="II594">
        <v>0</v>
      </c>
      <c r="IJ594">
        <v>0</v>
      </c>
      <c r="IK594">
        <v>0</v>
      </c>
    </row>
    <row r="595" spans="13:245" hidden="1">
      <c r="M595" s="340"/>
      <c r="N595" t="s">
        <v>1024</v>
      </c>
      <c r="O595">
        <v>1</v>
      </c>
      <c r="P595">
        <v>46</v>
      </c>
      <c r="Q595" s="183" t="str">
        <f t="shared" si="25"/>
        <v>SDH150146</v>
      </c>
      <c r="R595">
        <v>0</v>
      </c>
      <c r="S595">
        <v>148</v>
      </c>
      <c r="T595">
        <v>300</v>
      </c>
      <c r="U595">
        <v>458</v>
      </c>
      <c r="V595">
        <v>623</v>
      </c>
      <c r="W595">
        <v>795</v>
      </c>
      <c r="X595">
        <v>974</v>
      </c>
      <c r="Y595">
        <v>1163</v>
      </c>
      <c r="Z595">
        <v>1361</v>
      </c>
      <c r="AA595">
        <v>2095</v>
      </c>
      <c r="AB595">
        <v>2392</v>
      </c>
      <c r="AC595">
        <v>2708</v>
      </c>
      <c r="AD595">
        <v>3044</v>
      </c>
      <c r="AE595">
        <v>3404</v>
      </c>
      <c r="AF595">
        <v>3795</v>
      </c>
      <c r="AG595">
        <v>4002</v>
      </c>
      <c r="AH595">
        <v>4232</v>
      </c>
      <c r="AI595">
        <v>4492</v>
      </c>
      <c r="AJ595">
        <v>4782</v>
      </c>
      <c r="AK595">
        <v>5121</v>
      </c>
      <c r="AL595">
        <v>5504</v>
      </c>
      <c r="AM595">
        <v>5943</v>
      </c>
      <c r="AN595">
        <v>6445</v>
      </c>
      <c r="AO595">
        <v>7033</v>
      </c>
      <c r="AP595">
        <v>7732</v>
      </c>
      <c r="AQ595">
        <v>8538</v>
      </c>
      <c r="AR595">
        <v>9480</v>
      </c>
      <c r="AS595">
        <v>10592</v>
      </c>
      <c r="AT595">
        <v>11908</v>
      </c>
      <c r="AU595">
        <v>0</v>
      </c>
      <c r="AV595">
        <v>0</v>
      </c>
      <c r="AW595">
        <v>0</v>
      </c>
      <c r="AX595">
        <v>0</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c r="BV595">
        <v>0</v>
      </c>
      <c r="BW595">
        <v>0</v>
      </c>
      <c r="BX595">
        <v>0</v>
      </c>
      <c r="BY595">
        <v>0</v>
      </c>
      <c r="BZ595">
        <v>0</v>
      </c>
      <c r="CA595">
        <v>0</v>
      </c>
      <c r="CB595">
        <v>0</v>
      </c>
      <c r="CC595">
        <v>0</v>
      </c>
      <c r="CD595">
        <v>0</v>
      </c>
      <c r="CE595">
        <v>0</v>
      </c>
      <c r="CF595">
        <v>0</v>
      </c>
      <c r="CG595">
        <v>0</v>
      </c>
      <c r="CH595">
        <v>0</v>
      </c>
      <c r="CI595">
        <v>0</v>
      </c>
      <c r="CJ595">
        <v>0</v>
      </c>
      <c r="CK595">
        <v>0</v>
      </c>
      <c r="CL595">
        <v>0</v>
      </c>
      <c r="CM595">
        <v>0</v>
      </c>
      <c r="CN595">
        <v>0</v>
      </c>
      <c r="CO595">
        <v>0</v>
      </c>
      <c r="CP595">
        <v>0</v>
      </c>
      <c r="CQ595">
        <v>0</v>
      </c>
      <c r="CR595">
        <v>0</v>
      </c>
      <c r="CS595">
        <v>0</v>
      </c>
      <c r="CT595">
        <v>0</v>
      </c>
      <c r="CU595">
        <v>0</v>
      </c>
      <c r="CV595">
        <v>0</v>
      </c>
      <c r="CW595">
        <v>0</v>
      </c>
      <c r="CX595">
        <v>0</v>
      </c>
      <c r="CY595">
        <v>0</v>
      </c>
      <c r="CZ595">
        <v>0</v>
      </c>
      <c r="DA595">
        <v>0</v>
      </c>
      <c r="DB595">
        <v>0</v>
      </c>
      <c r="DC595">
        <v>0</v>
      </c>
      <c r="DD595">
        <v>0</v>
      </c>
      <c r="DE595">
        <v>0</v>
      </c>
      <c r="DF595">
        <v>0</v>
      </c>
      <c r="DG595">
        <v>0</v>
      </c>
      <c r="DH595">
        <v>0</v>
      </c>
      <c r="DI595">
        <v>0</v>
      </c>
      <c r="DJ595">
        <v>0</v>
      </c>
      <c r="DK595">
        <v>0</v>
      </c>
      <c r="DL595">
        <v>0</v>
      </c>
      <c r="DM595">
        <v>0</v>
      </c>
      <c r="DN595">
        <v>0</v>
      </c>
      <c r="DO595">
        <v>0</v>
      </c>
      <c r="DP595">
        <v>0</v>
      </c>
      <c r="DQ595">
        <v>0</v>
      </c>
      <c r="DR595">
        <v>0</v>
      </c>
      <c r="DS595">
        <v>0</v>
      </c>
      <c r="DT595">
        <v>0</v>
      </c>
      <c r="DU595">
        <v>0</v>
      </c>
      <c r="DV595">
        <v>0</v>
      </c>
      <c r="DW595">
        <v>0</v>
      </c>
      <c r="DX595">
        <v>0</v>
      </c>
      <c r="DZ595" s="340"/>
      <c r="EA595" t="s">
        <v>1024</v>
      </c>
      <c r="EB595">
        <v>1</v>
      </c>
      <c r="EC595">
        <v>46</v>
      </c>
      <c r="ED595" s="183" t="str">
        <f t="shared" si="26"/>
        <v>SDH150146</v>
      </c>
      <c r="EE595">
        <v>0</v>
      </c>
      <c r="EF595">
        <v>191</v>
      </c>
      <c r="EG595">
        <v>372</v>
      </c>
      <c r="EH595">
        <v>610</v>
      </c>
      <c r="EI595">
        <v>844</v>
      </c>
      <c r="EJ595">
        <v>1073</v>
      </c>
      <c r="EK595">
        <v>1300</v>
      </c>
      <c r="EL595">
        <v>1531</v>
      </c>
      <c r="EM595">
        <v>1762</v>
      </c>
      <c r="EN595">
        <v>2096</v>
      </c>
      <c r="EO595">
        <v>2328</v>
      </c>
      <c r="EP595">
        <v>2567</v>
      </c>
      <c r="EQ595">
        <v>2817</v>
      </c>
      <c r="ER595">
        <v>3083</v>
      </c>
      <c r="ES595">
        <v>0</v>
      </c>
      <c r="ET595">
        <v>0</v>
      </c>
      <c r="EU595">
        <v>0</v>
      </c>
      <c r="EV595">
        <v>0</v>
      </c>
      <c r="EW595">
        <v>0</v>
      </c>
      <c r="EX595">
        <v>0</v>
      </c>
      <c r="EY595">
        <v>0</v>
      </c>
      <c r="EZ595">
        <v>0</v>
      </c>
      <c r="FA595">
        <v>0</v>
      </c>
      <c r="FB595">
        <v>0</v>
      </c>
      <c r="FC595">
        <v>0</v>
      </c>
      <c r="FD595">
        <v>0</v>
      </c>
      <c r="FE595">
        <v>0</v>
      </c>
      <c r="FF595">
        <v>0</v>
      </c>
      <c r="FG595">
        <v>0</v>
      </c>
      <c r="FH595">
        <v>0</v>
      </c>
      <c r="FI595">
        <v>0</v>
      </c>
      <c r="FJ595">
        <v>0</v>
      </c>
      <c r="FK595">
        <v>0</v>
      </c>
      <c r="FL595">
        <v>0</v>
      </c>
      <c r="FM595">
        <v>0</v>
      </c>
      <c r="FN595">
        <v>0</v>
      </c>
      <c r="FO595">
        <v>0</v>
      </c>
      <c r="FP595">
        <v>0</v>
      </c>
      <c r="FQ595">
        <v>0</v>
      </c>
      <c r="FR595">
        <v>0</v>
      </c>
      <c r="FS595">
        <v>0</v>
      </c>
      <c r="FT595">
        <v>0</v>
      </c>
      <c r="FU595">
        <v>0</v>
      </c>
      <c r="FV595">
        <v>0</v>
      </c>
      <c r="FW595">
        <v>0</v>
      </c>
      <c r="FX595">
        <v>0</v>
      </c>
      <c r="FY595">
        <v>0</v>
      </c>
      <c r="FZ595">
        <v>0</v>
      </c>
      <c r="GA595">
        <v>0</v>
      </c>
      <c r="GB595">
        <v>0</v>
      </c>
      <c r="GC595">
        <v>0</v>
      </c>
      <c r="GD595">
        <v>0</v>
      </c>
      <c r="GE595">
        <v>0</v>
      </c>
      <c r="GF595">
        <v>0</v>
      </c>
      <c r="GG595">
        <v>0</v>
      </c>
      <c r="GH595">
        <v>0</v>
      </c>
      <c r="GI595">
        <v>0</v>
      </c>
      <c r="GJ595">
        <v>0</v>
      </c>
      <c r="GK595">
        <v>0</v>
      </c>
      <c r="GL595">
        <v>0</v>
      </c>
      <c r="GM595">
        <v>0</v>
      </c>
      <c r="GN595">
        <v>0</v>
      </c>
      <c r="GO595">
        <v>0</v>
      </c>
      <c r="GP595">
        <v>0</v>
      </c>
      <c r="GQ595">
        <v>0</v>
      </c>
      <c r="GR595">
        <v>0</v>
      </c>
      <c r="GS595">
        <v>0</v>
      </c>
      <c r="GT595">
        <v>0</v>
      </c>
      <c r="GU595">
        <v>0</v>
      </c>
      <c r="GV595">
        <v>0</v>
      </c>
      <c r="GW595">
        <v>0</v>
      </c>
      <c r="GX595">
        <v>0</v>
      </c>
      <c r="GY595">
        <v>0</v>
      </c>
      <c r="GZ595">
        <v>0</v>
      </c>
      <c r="HA595">
        <v>0</v>
      </c>
      <c r="HB595">
        <v>0</v>
      </c>
      <c r="HC595">
        <v>0</v>
      </c>
      <c r="HD595">
        <v>0</v>
      </c>
      <c r="HE595">
        <v>0</v>
      </c>
      <c r="HF595">
        <v>0</v>
      </c>
      <c r="HG595">
        <v>0</v>
      </c>
      <c r="HH595">
        <v>0</v>
      </c>
      <c r="HI595">
        <v>0</v>
      </c>
      <c r="HJ595">
        <v>0</v>
      </c>
      <c r="HK595">
        <v>0</v>
      </c>
      <c r="HL595">
        <v>0</v>
      </c>
      <c r="HM595">
        <v>0</v>
      </c>
      <c r="HN595">
        <v>0</v>
      </c>
      <c r="HO595">
        <v>0</v>
      </c>
      <c r="HP595">
        <v>0</v>
      </c>
      <c r="HQ595">
        <v>0</v>
      </c>
      <c r="HR595">
        <v>0</v>
      </c>
      <c r="HS595">
        <v>0</v>
      </c>
      <c r="HT595">
        <v>0</v>
      </c>
      <c r="HU595">
        <v>0</v>
      </c>
      <c r="HV595">
        <v>0</v>
      </c>
      <c r="HW595">
        <v>0</v>
      </c>
      <c r="HX595">
        <v>0</v>
      </c>
      <c r="HY595">
        <v>0</v>
      </c>
      <c r="HZ595">
        <v>0</v>
      </c>
      <c r="IA595">
        <v>0</v>
      </c>
      <c r="IB595">
        <v>0</v>
      </c>
      <c r="IC595">
        <v>0</v>
      </c>
      <c r="ID595">
        <v>0</v>
      </c>
      <c r="IE595">
        <v>0</v>
      </c>
      <c r="IF595">
        <v>0</v>
      </c>
      <c r="IG595">
        <v>0</v>
      </c>
      <c r="IH595">
        <v>0</v>
      </c>
      <c r="II595">
        <v>0</v>
      </c>
      <c r="IJ595">
        <v>0</v>
      </c>
      <c r="IK595">
        <v>0</v>
      </c>
    </row>
    <row r="596" spans="13:245" hidden="1">
      <c r="M596" s="340"/>
      <c r="N596" t="s">
        <v>1024</v>
      </c>
      <c r="O596">
        <v>1</v>
      </c>
      <c r="P596">
        <v>47</v>
      </c>
      <c r="Q596" s="183" t="str">
        <f t="shared" si="25"/>
        <v>SDH150147</v>
      </c>
      <c r="R596">
        <v>0</v>
      </c>
      <c r="S596">
        <v>149</v>
      </c>
      <c r="T596">
        <v>303</v>
      </c>
      <c r="U596">
        <v>464</v>
      </c>
      <c r="V596">
        <v>631</v>
      </c>
      <c r="W596">
        <v>805</v>
      </c>
      <c r="X596">
        <v>987</v>
      </c>
      <c r="Y596">
        <v>1178</v>
      </c>
      <c r="Z596">
        <v>1382</v>
      </c>
      <c r="AA596">
        <v>2128</v>
      </c>
      <c r="AB596">
        <v>2431</v>
      </c>
      <c r="AC596">
        <v>2754</v>
      </c>
      <c r="AD596">
        <v>3098</v>
      </c>
      <c r="AE596">
        <v>3469</v>
      </c>
      <c r="AF596">
        <v>3870</v>
      </c>
      <c r="AG596">
        <v>4084</v>
      </c>
      <c r="AH596">
        <v>4325</v>
      </c>
      <c r="AI596">
        <v>4593</v>
      </c>
      <c r="AJ596">
        <v>4907</v>
      </c>
      <c r="AK596">
        <v>5260</v>
      </c>
      <c r="AL596">
        <v>5664</v>
      </c>
      <c r="AM596">
        <v>6123</v>
      </c>
      <c r="AN596">
        <v>6659</v>
      </c>
      <c r="AO596">
        <v>7301</v>
      </c>
      <c r="AP596">
        <v>8043</v>
      </c>
      <c r="AQ596">
        <v>8910</v>
      </c>
      <c r="AR596">
        <v>9930</v>
      </c>
      <c r="AS596">
        <v>11134</v>
      </c>
      <c r="AT596">
        <v>12609</v>
      </c>
      <c r="AU596">
        <v>0</v>
      </c>
      <c r="AV596">
        <v>0</v>
      </c>
      <c r="AW596">
        <v>0</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0</v>
      </c>
      <c r="BQ596">
        <v>0</v>
      </c>
      <c r="BR596">
        <v>0</v>
      </c>
      <c r="BS596">
        <v>0</v>
      </c>
      <c r="BT596">
        <v>0</v>
      </c>
      <c r="BU596">
        <v>0</v>
      </c>
      <c r="BV596">
        <v>0</v>
      </c>
      <c r="BW596">
        <v>0</v>
      </c>
      <c r="BX596">
        <v>0</v>
      </c>
      <c r="BY596">
        <v>0</v>
      </c>
      <c r="BZ596">
        <v>0</v>
      </c>
      <c r="CA596">
        <v>0</v>
      </c>
      <c r="CB596">
        <v>0</v>
      </c>
      <c r="CC596">
        <v>0</v>
      </c>
      <c r="CD596">
        <v>0</v>
      </c>
      <c r="CE596">
        <v>0</v>
      </c>
      <c r="CF596">
        <v>0</v>
      </c>
      <c r="CG596">
        <v>0</v>
      </c>
      <c r="CH596">
        <v>0</v>
      </c>
      <c r="CI596">
        <v>0</v>
      </c>
      <c r="CJ596">
        <v>0</v>
      </c>
      <c r="CK596">
        <v>0</v>
      </c>
      <c r="CL596">
        <v>0</v>
      </c>
      <c r="CM596">
        <v>0</v>
      </c>
      <c r="CN596">
        <v>0</v>
      </c>
      <c r="CO596">
        <v>0</v>
      </c>
      <c r="CP596">
        <v>0</v>
      </c>
      <c r="CQ596">
        <v>0</v>
      </c>
      <c r="CR596">
        <v>0</v>
      </c>
      <c r="CS596">
        <v>0</v>
      </c>
      <c r="CT596">
        <v>0</v>
      </c>
      <c r="CU596">
        <v>0</v>
      </c>
      <c r="CV596">
        <v>0</v>
      </c>
      <c r="CW596">
        <v>0</v>
      </c>
      <c r="CX596">
        <v>0</v>
      </c>
      <c r="CY596">
        <v>0</v>
      </c>
      <c r="CZ596">
        <v>0</v>
      </c>
      <c r="DA596">
        <v>0</v>
      </c>
      <c r="DB596">
        <v>0</v>
      </c>
      <c r="DC596">
        <v>0</v>
      </c>
      <c r="DD596">
        <v>0</v>
      </c>
      <c r="DE596">
        <v>0</v>
      </c>
      <c r="DF596">
        <v>0</v>
      </c>
      <c r="DG596">
        <v>0</v>
      </c>
      <c r="DH596">
        <v>0</v>
      </c>
      <c r="DI596">
        <v>0</v>
      </c>
      <c r="DJ596">
        <v>0</v>
      </c>
      <c r="DK596">
        <v>0</v>
      </c>
      <c r="DL596">
        <v>0</v>
      </c>
      <c r="DM596">
        <v>0</v>
      </c>
      <c r="DN596">
        <v>0</v>
      </c>
      <c r="DO596">
        <v>0</v>
      </c>
      <c r="DP596">
        <v>0</v>
      </c>
      <c r="DQ596">
        <v>0</v>
      </c>
      <c r="DR596">
        <v>0</v>
      </c>
      <c r="DS596">
        <v>0</v>
      </c>
      <c r="DT596">
        <v>0</v>
      </c>
      <c r="DU596">
        <v>0</v>
      </c>
      <c r="DV596">
        <v>0</v>
      </c>
      <c r="DW596">
        <v>0</v>
      </c>
      <c r="DX596">
        <v>0</v>
      </c>
      <c r="DZ596" s="340"/>
      <c r="EA596" t="s">
        <v>1024</v>
      </c>
      <c r="EB596">
        <v>1</v>
      </c>
      <c r="EC596">
        <v>47</v>
      </c>
      <c r="ED596" s="183" t="str">
        <f t="shared" si="26"/>
        <v>SDH150147</v>
      </c>
      <c r="EE596">
        <v>0</v>
      </c>
      <c r="EF596">
        <v>182</v>
      </c>
      <c r="EG596">
        <v>357</v>
      </c>
      <c r="EH596">
        <v>583</v>
      </c>
      <c r="EI596">
        <v>807</v>
      </c>
      <c r="EJ596">
        <v>1024</v>
      </c>
      <c r="EK596">
        <v>1240</v>
      </c>
      <c r="EL596">
        <v>1458</v>
      </c>
      <c r="EM596">
        <v>1679</v>
      </c>
      <c r="EN596">
        <v>1992</v>
      </c>
      <c r="EO596">
        <v>2211</v>
      </c>
      <c r="EP596">
        <v>2440</v>
      </c>
      <c r="EQ596">
        <v>2679</v>
      </c>
      <c r="ER596">
        <v>2937</v>
      </c>
      <c r="ES596">
        <v>0</v>
      </c>
      <c r="ET596">
        <v>0</v>
      </c>
      <c r="EU596">
        <v>0</v>
      </c>
      <c r="EV596">
        <v>0</v>
      </c>
      <c r="EW596">
        <v>0</v>
      </c>
      <c r="EX596">
        <v>0</v>
      </c>
      <c r="EY596">
        <v>0</v>
      </c>
      <c r="EZ596">
        <v>0</v>
      </c>
      <c r="FA596">
        <v>0</v>
      </c>
      <c r="FB596">
        <v>0</v>
      </c>
      <c r="FC596">
        <v>0</v>
      </c>
      <c r="FD596">
        <v>0</v>
      </c>
      <c r="FE596">
        <v>0</v>
      </c>
      <c r="FF596">
        <v>0</v>
      </c>
      <c r="FG596">
        <v>0</v>
      </c>
      <c r="FH596">
        <v>0</v>
      </c>
      <c r="FI596">
        <v>0</v>
      </c>
      <c r="FJ596">
        <v>0</v>
      </c>
      <c r="FK596">
        <v>0</v>
      </c>
      <c r="FL596">
        <v>0</v>
      </c>
      <c r="FM596">
        <v>0</v>
      </c>
      <c r="FN596">
        <v>0</v>
      </c>
      <c r="FO596">
        <v>0</v>
      </c>
      <c r="FP596">
        <v>0</v>
      </c>
      <c r="FQ596">
        <v>0</v>
      </c>
      <c r="FR596">
        <v>0</v>
      </c>
      <c r="FS596">
        <v>0</v>
      </c>
      <c r="FT596">
        <v>0</v>
      </c>
      <c r="FU596">
        <v>0</v>
      </c>
      <c r="FV596">
        <v>0</v>
      </c>
      <c r="FW596">
        <v>0</v>
      </c>
      <c r="FX596">
        <v>0</v>
      </c>
      <c r="FY596">
        <v>0</v>
      </c>
      <c r="FZ596">
        <v>0</v>
      </c>
      <c r="GA596">
        <v>0</v>
      </c>
      <c r="GB596">
        <v>0</v>
      </c>
      <c r="GC596">
        <v>0</v>
      </c>
      <c r="GD596">
        <v>0</v>
      </c>
      <c r="GE596">
        <v>0</v>
      </c>
      <c r="GF596">
        <v>0</v>
      </c>
      <c r="GG596">
        <v>0</v>
      </c>
      <c r="GH596">
        <v>0</v>
      </c>
      <c r="GI596">
        <v>0</v>
      </c>
      <c r="GJ596">
        <v>0</v>
      </c>
      <c r="GK596">
        <v>0</v>
      </c>
      <c r="GL596">
        <v>0</v>
      </c>
      <c r="GM596">
        <v>0</v>
      </c>
      <c r="GN596">
        <v>0</v>
      </c>
      <c r="GO596">
        <v>0</v>
      </c>
      <c r="GP596">
        <v>0</v>
      </c>
      <c r="GQ596">
        <v>0</v>
      </c>
      <c r="GR596">
        <v>0</v>
      </c>
      <c r="GS596">
        <v>0</v>
      </c>
      <c r="GT596">
        <v>0</v>
      </c>
      <c r="GU596">
        <v>0</v>
      </c>
      <c r="GV596">
        <v>0</v>
      </c>
      <c r="GW596">
        <v>0</v>
      </c>
      <c r="GX596">
        <v>0</v>
      </c>
      <c r="GY596">
        <v>0</v>
      </c>
      <c r="GZ596">
        <v>0</v>
      </c>
      <c r="HA596">
        <v>0</v>
      </c>
      <c r="HB596">
        <v>0</v>
      </c>
      <c r="HC596">
        <v>0</v>
      </c>
      <c r="HD596">
        <v>0</v>
      </c>
      <c r="HE596">
        <v>0</v>
      </c>
      <c r="HF596">
        <v>0</v>
      </c>
      <c r="HG596">
        <v>0</v>
      </c>
      <c r="HH596">
        <v>0</v>
      </c>
      <c r="HI596">
        <v>0</v>
      </c>
      <c r="HJ596">
        <v>0</v>
      </c>
      <c r="HK596">
        <v>0</v>
      </c>
      <c r="HL596">
        <v>0</v>
      </c>
      <c r="HM596">
        <v>0</v>
      </c>
      <c r="HN596">
        <v>0</v>
      </c>
      <c r="HO596">
        <v>0</v>
      </c>
      <c r="HP596">
        <v>0</v>
      </c>
      <c r="HQ596">
        <v>0</v>
      </c>
      <c r="HR596">
        <v>0</v>
      </c>
      <c r="HS596">
        <v>0</v>
      </c>
      <c r="HT596">
        <v>0</v>
      </c>
      <c r="HU596">
        <v>0</v>
      </c>
      <c r="HV596">
        <v>0</v>
      </c>
      <c r="HW596">
        <v>0</v>
      </c>
      <c r="HX596">
        <v>0</v>
      </c>
      <c r="HY596">
        <v>0</v>
      </c>
      <c r="HZ596">
        <v>0</v>
      </c>
      <c r="IA596">
        <v>0</v>
      </c>
      <c r="IB596">
        <v>0</v>
      </c>
      <c r="IC596">
        <v>0</v>
      </c>
      <c r="ID596">
        <v>0</v>
      </c>
      <c r="IE596">
        <v>0</v>
      </c>
      <c r="IF596">
        <v>0</v>
      </c>
      <c r="IG596">
        <v>0</v>
      </c>
      <c r="IH596">
        <v>0</v>
      </c>
      <c r="II596">
        <v>0</v>
      </c>
      <c r="IJ596">
        <v>0</v>
      </c>
      <c r="IK596">
        <v>0</v>
      </c>
    </row>
    <row r="597" spans="13:245" hidden="1">
      <c r="M597" s="340"/>
      <c r="N597" t="s">
        <v>1024</v>
      </c>
      <c r="O597">
        <v>1</v>
      </c>
      <c r="P597">
        <v>48</v>
      </c>
      <c r="Q597" s="183" t="str">
        <f t="shared" si="25"/>
        <v>SDH150148</v>
      </c>
      <c r="R597">
        <v>0</v>
      </c>
      <c r="S597">
        <v>151</v>
      </c>
      <c r="T597">
        <v>308</v>
      </c>
      <c r="U597">
        <v>472</v>
      </c>
      <c r="V597">
        <v>641</v>
      </c>
      <c r="W597">
        <v>819</v>
      </c>
      <c r="X597">
        <v>1005</v>
      </c>
      <c r="Y597">
        <v>1202</v>
      </c>
      <c r="Z597">
        <v>1409</v>
      </c>
      <c r="AA597">
        <v>2172</v>
      </c>
      <c r="AB597">
        <v>2483</v>
      </c>
      <c r="AC597">
        <v>2814</v>
      </c>
      <c r="AD597">
        <v>3169</v>
      </c>
      <c r="AE597">
        <v>3551</v>
      </c>
      <c r="AF597">
        <v>3960</v>
      </c>
      <c r="AG597">
        <v>4184</v>
      </c>
      <c r="AH597">
        <v>4434</v>
      </c>
      <c r="AI597">
        <v>4724</v>
      </c>
      <c r="AJ597">
        <v>5050</v>
      </c>
      <c r="AK597">
        <v>5422</v>
      </c>
      <c r="AL597">
        <v>5843</v>
      </c>
      <c r="AM597">
        <v>6332</v>
      </c>
      <c r="AN597">
        <v>6917</v>
      </c>
      <c r="AO597">
        <v>7596</v>
      </c>
      <c r="AP597">
        <v>8392</v>
      </c>
      <c r="AQ597">
        <v>9326</v>
      </c>
      <c r="AR597">
        <v>10426</v>
      </c>
      <c r="AS597">
        <v>11778</v>
      </c>
      <c r="AT597">
        <v>13406</v>
      </c>
      <c r="AU597">
        <v>0</v>
      </c>
      <c r="AV597">
        <v>0</v>
      </c>
      <c r="AW597">
        <v>0</v>
      </c>
      <c r="AX597">
        <v>0</v>
      </c>
      <c r="AY597">
        <v>0</v>
      </c>
      <c r="AZ597">
        <v>0</v>
      </c>
      <c r="BA597">
        <v>0</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0</v>
      </c>
      <c r="BV597">
        <v>0</v>
      </c>
      <c r="BW597">
        <v>0</v>
      </c>
      <c r="BX597">
        <v>0</v>
      </c>
      <c r="BY597">
        <v>0</v>
      </c>
      <c r="BZ597">
        <v>0</v>
      </c>
      <c r="CA597">
        <v>0</v>
      </c>
      <c r="CB597">
        <v>0</v>
      </c>
      <c r="CC597">
        <v>0</v>
      </c>
      <c r="CD597">
        <v>0</v>
      </c>
      <c r="CE597">
        <v>0</v>
      </c>
      <c r="CF597">
        <v>0</v>
      </c>
      <c r="CG597">
        <v>0</v>
      </c>
      <c r="CH597">
        <v>0</v>
      </c>
      <c r="CI597">
        <v>0</v>
      </c>
      <c r="CJ597">
        <v>0</v>
      </c>
      <c r="CK597">
        <v>0</v>
      </c>
      <c r="CL597">
        <v>0</v>
      </c>
      <c r="CM597">
        <v>0</v>
      </c>
      <c r="CN597">
        <v>0</v>
      </c>
      <c r="CO597">
        <v>0</v>
      </c>
      <c r="CP597">
        <v>0</v>
      </c>
      <c r="CQ597">
        <v>0</v>
      </c>
      <c r="CR597">
        <v>0</v>
      </c>
      <c r="CS597">
        <v>0</v>
      </c>
      <c r="CT597">
        <v>0</v>
      </c>
      <c r="CU597">
        <v>0</v>
      </c>
      <c r="CV597">
        <v>0</v>
      </c>
      <c r="CW597">
        <v>0</v>
      </c>
      <c r="CX597">
        <v>0</v>
      </c>
      <c r="CY597">
        <v>0</v>
      </c>
      <c r="CZ597">
        <v>0</v>
      </c>
      <c r="DA597">
        <v>0</v>
      </c>
      <c r="DB597">
        <v>0</v>
      </c>
      <c r="DC597">
        <v>0</v>
      </c>
      <c r="DD597">
        <v>0</v>
      </c>
      <c r="DE597">
        <v>0</v>
      </c>
      <c r="DF597">
        <v>0</v>
      </c>
      <c r="DG597">
        <v>0</v>
      </c>
      <c r="DH597">
        <v>0</v>
      </c>
      <c r="DI597">
        <v>0</v>
      </c>
      <c r="DJ597">
        <v>0</v>
      </c>
      <c r="DK597">
        <v>0</v>
      </c>
      <c r="DL597">
        <v>0</v>
      </c>
      <c r="DM597">
        <v>0</v>
      </c>
      <c r="DN597">
        <v>0</v>
      </c>
      <c r="DO597">
        <v>0</v>
      </c>
      <c r="DP597">
        <v>0</v>
      </c>
      <c r="DQ597">
        <v>0</v>
      </c>
      <c r="DR597">
        <v>0</v>
      </c>
      <c r="DS597">
        <v>0</v>
      </c>
      <c r="DT597">
        <v>0</v>
      </c>
      <c r="DU597">
        <v>0</v>
      </c>
      <c r="DV597">
        <v>0</v>
      </c>
      <c r="DW597">
        <v>0</v>
      </c>
      <c r="DX597">
        <v>0</v>
      </c>
      <c r="DZ597" s="340"/>
      <c r="EA597" t="s">
        <v>1024</v>
      </c>
      <c r="EB597">
        <v>1</v>
      </c>
      <c r="EC597">
        <v>48</v>
      </c>
      <c r="ED597" s="183" t="str">
        <f t="shared" si="26"/>
        <v>SDH150148</v>
      </c>
      <c r="EE597">
        <v>0</v>
      </c>
      <c r="EF597">
        <v>174</v>
      </c>
      <c r="EG597">
        <v>345</v>
      </c>
      <c r="EH597">
        <v>562</v>
      </c>
      <c r="EI597">
        <v>774</v>
      </c>
      <c r="EJ597">
        <v>981</v>
      </c>
      <c r="EK597">
        <v>1187</v>
      </c>
      <c r="EL597">
        <v>1395</v>
      </c>
      <c r="EM597">
        <v>1603</v>
      </c>
      <c r="EN597">
        <v>1898</v>
      </c>
      <c r="EO597">
        <v>2108</v>
      </c>
      <c r="EP597">
        <v>2326</v>
      </c>
      <c r="EQ597">
        <v>2557</v>
      </c>
      <c r="ER597">
        <v>2805</v>
      </c>
      <c r="ES597">
        <v>0</v>
      </c>
      <c r="ET597">
        <v>0</v>
      </c>
      <c r="EU597">
        <v>0</v>
      </c>
      <c r="EV597">
        <v>0</v>
      </c>
      <c r="EW597">
        <v>0</v>
      </c>
      <c r="EX597">
        <v>0</v>
      </c>
      <c r="EY597">
        <v>0</v>
      </c>
      <c r="EZ597">
        <v>0</v>
      </c>
      <c r="FA597">
        <v>0</v>
      </c>
      <c r="FB597">
        <v>0</v>
      </c>
      <c r="FC597">
        <v>0</v>
      </c>
      <c r="FD597">
        <v>0</v>
      </c>
      <c r="FE597">
        <v>0</v>
      </c>
      <c r="FF597">
        <v>0</v>
      </c>
      <c r="FG597">
        <v>0</v>
      </c>
      <c r="FH597">
        <v>0</v>
      </c>
      <c r="FI597">
        <v>0</v>
      </c>
      <c r="FJ597">
        <v>0</v>
      </c>
      <c r="FK597">
        <v>0</v>
      </c>
      <c r="FL597">
        <v>0</v>
      </c>
      <c r="FM597">
        <v>0</v>
      </c>
      <c r="FN597">
        <v>0</v>
      </c>
      <c r="FO597">
        <v>0</v>
      </c>
      <c r="FP597">
        <v>0</v>
      </c>
      <c r="FQ597">
        <v>0</v>
      </c>
      <c r="FR597">
        <v>0</v>
      </c>
      <c r="FS597">
        <v>0</v>
      </c>
      <c r="FT597">
        <v>0</v>
      </c>
      <c r="FU597">
        <v>0</v>
      </c>
      <c r="FV597">
        <v>0</v>
      </c>
      <c r="FW597">
        <v>0</v>
      </c>
      <c r="FX597">
        <v>0</v>
      </c>
      <c r="FY597">
        <v>0</v>
      </c>
      <c r="FZ597">
        <v>0</v>
      </c>
      <c r="GA597">
        <v>0</v>
      </c>
      <c r="GB597">
        <v>0</v>
      </c>
      <c r="GC597">
        <v>0</v>
      </c>
      <c r="GD597">
        <v>0</v>
      </c>
      <c r="GE597">
        <v>0</v>
      </c>
      <c r="GF597">
        <v>0</v>
      </c>
      <c r="GG597">
        <v>0</v>
      </c>
      <c r="GH597">
        <v>0</v>
      </c>
      <c r="GI597">
        <v>0</v>
      </c>
      <c r="GJ597">
        <v>0</v>
      </c>
      <c r="GK597">
        <v>0</v>
      </c>
      <c r="GL597">
        <v>0</v>
      </c>
      <c r="GM597">
        <v>0</v>
      </c>
      <c r="GN597">
        <v>0</v>
      </c>
      <c r="GO597">
        <v>0</v>
      </c>
      <c r="GP597">
        <v>0</v>
      </c>
      <c r="GQ597">
        <v>0</v>
      </c>
      <c r="GR597">
        <v>0</v>
      </c>
      <c r="GS597">
        <v>0</v>
      </c>
      <c r="GT597">
        <v>0</v>
      </c>
      <c r="GU597">
        <v>0</v>
      </c>
      <c r="GV597">
        <v>0</v>
      </c>
      <c r="GW597">
        <v>0</v>
      </c>
      <c r="GX597">
        <v>0</v>
      </c>
      <c r="GY597">
        <v>0</v>
      </c>
      <c r="GZ597">
        <v>0</v>
      </c>
      <c r="HA597">
        <v>0</v>
      </c>
      <c r="HB597">
        <v>0</v>
      </c>
      <c r="HC597">
        <v>0</v>
      </c>
      <c r="HD597">
        <v>0</v>
      </c>
      <c r="HE597">
        <v>0</v>
      </c>
      <c r="HF597">
        <v>0</v>
      </c>
      <c r="HG597">
        <v>0</v>
      </c>
      <c r="HH597">
        <v>0</v>
      </c>
      <c r="HI597">
        <v>0</v>
      </c>
      <c r="HJ597">
        <v>0</v>
      </c>
      <c r="HK597">
        <v>0</v>
      </c>
      <c r="HL597">
        <v>0</v>
      </c>
      <c r="HM597">
        <v>0</v>
      </c>
      <c r="HN597">
        <v>0</v>
      </c>
      <c r="HO597">
        <v>0</v>
      </c>
      <c r="HP597">
        <v>0</v>
      </c>
      <c r="HQ597">
        <v>0</v>
      </c>
      <c r="HR597">
        <v>0</v>
      </c>
      <c r="HS597">
        <v>0</v>
      </c>
      <c r="HT597">
        <v>0</v>
      </c>
      <c r="HU597">
        <v>0</v>
      </c>
      <c r="HV597">
        <v>0</v>
      </c>
      <c r="HW597">
        <v>0</v>
      </c>
      <c r="HX597">
        <v>0</v>
      </c>
      <c r="HY597">
        <v>0</v>
      </c>
      <c r="HZ597">
        <v>0</v>
      </c>
      <c r="IA597">
        <v>0</v>
      </c>
      <c r="IB597">
        <v>0</v>
      </c>
      <c r="IC597">
        <v>0</v>
      </c>
      <c r="ID597">
        <v>0</v>
      </c>
      <c r="IE597">
        <v>0</v>
      </c>
      <c r="IF597">
        <v>0</v>
      </c>
      <c r="IG597">
        <v>0</v>
      </c>
      <c r="IH597">
        <v>0</v>
      </c>
      <c r="II597">
        <v>0</v>
      </c>
      <c r="IJ597">
        <v>0</v>
      </c>
      <c r="IK597">
        <v>0</v>
      </c>
    </row>
    <row r="598" spans="13:245" hidden="1">
      <c r="M598" s="340"/>
      <c r="N598" t="s">
        <v>1024</v>
      </c>
      <c r="O598">
        <v>1</v>
      </c>
      <c r="P598">
        <v>49</v>
      </c>
      <c r="Q598" s="183" t="str">
        <f t="shared" si="25"/>
        <v>SDH150149</v>
      </c>
      <c r="R598">
        <v>0</v>
      </c>
      <c r="S598">
        <v>155</v>
      </c>
      <c r="T598">
        <v>314</v>
      </c>
      <c r="U598">
        <v>481</v>
      </c>
      <c r="V598">
        <v>654</v>
      </c>
      <c r="W598">
        <v>836</v>
      </c>
      <c r="X598">
        <v>1027</v>
      </c>
      <c r="Y598">
        <v>1228</v>
      </c>
      <c r="Z598">
        <v>1442</v>
      </c>
      <c r="AA598">
        <v>2224</v>
      </c>
      <c r="AB598">
        <v>2542</v>
      </c>
      <c r="AC598">
        <v>2884</v>
      </c>
      <c r="AD598">
        <v>3250</v>
      </c>
      <c r="AE598">
        <v>3640</v>
      </c>
      <c r="AF598">
        <v>4062</v>
      </c>
      <c r="AG598">
        <v>4293</v>
      </c>
      <c r="AH598">
        <v>4562</v>
      </c>
      <c r="AI598">
        <v>4864</v>
      </c>
      <c r="AJ598">
        <v>5206</v>
      </c>
      <c r="AK598">
        <v>5590</v>
      </c>
      <c r="AL598">
        <v>6036</v>
      </c>
      <c r="AM598">
        <v>6568</v>
      </c>
      <c r="AN598">
        <v>7183</v>
      </c>
      <c r="AO598">
        <v>7905</v>
      </c>
      <c r="AP598">
        <v>8757</v>
      </c>
      <c r="AQ598">
        <v>9757</v>
      </c>
      <c r="AR598">
        <v>10990</v>
      </c>
      <c r="AS598">
        <v>12472</v>
      </c>
      <c r="AT598">
        <v>14230</v>
      </c>
      <c r="AU598">
        <v>0</v>
      </c>
      <c r="AV598">
        <v>0</v>
      </c>
      <c r="AW598">
        <v>0</v>
      </c>
      <c r="AX598">
        <v>0</v>
      </c>
      <c r="AY598">
        <v>0</v>
      </c>
      <c r="AZ598">
        <v>0</v>
      </c>
      <c r="BA598">
        <v>0</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0</v>
      </c>
      <c r="BV598">
        <v>0</v>
      </c>
      <c r="BW598">
        <v>0</v>
      </c>
      <c r="BX598">
        <v>0</v>
      </c>
      <c r="BY598">
        <v>0</v>
      </c>
      <c r="BZ598">
        <v>0</v>
      </c>
      <c r="CA598">
        <v>0</v>
      </c>
      <c r="CB598">
        <v>0</v>
      </c>
      <c r="CC598">
        <v>0</v>
      </c>
      <c r="CD598">
        <v>0</v>
      </c>
      <c r="CE598">
        <v>0</v>
      </c>
      <c r="CF598">
        <v>0</v>
      </c>
      <c r="CG598">
        <v>0</v>
      </c>
      <c r="CH598">
        <v>0</v>
      </c>
      <c r="CI598">
        <v>0</v>
      </c>
      <c r="CJ598">
        <v>0</v>
      </c>
      <c r="CK598">
        <v>0</v>
      </c>
      <c r="CL598">
        <v>0</v>
      </c>
      <c r="CM598">
        <v>0</v>
      </c>
      <c r="CN598">
        <v>0</v>
      </c>
      <c r="CO598">
        <v>0</v>
      </c>
      <c r="CP598">
        <v>0</v>
      </c>
      <c r="CQ598">
        <v>0</v>
      </c>
      <c r="CR598">
        <v>0</v>
      </c>
      <c r="CS598">
        <v>0</v>
      </c>
      <c r="CT598">
        <v>0</v>
      </c>
      <c r="CU598">
        <v>0</v>
      </c>
      <c r="CV598">
        <v>0</v>
      </c>
      <c r="CW598">
        <v>0</v>
      </c>
      <c r="CX598">
        <v>0</v>
      </c>
      <c r="CY598">
        <v>0</v>
      </c>
      <c r="CZ598">
        <v>0</v>
      </c>
      <c r="DA598">
        <v>0</v>
      </c>
      <c r="DB598">
        <v>0</v>
      </c>
      <c r="DC598">
        <v>0</v>
      </c>
      <c r="DD598">
        <v>0</v>
      </c>
      <c r="DE598">
        <v>0</v>
      </c>
      <c r="DF598">
        <v>0</v>
      </c>
      <c r="DG598">
        <v>0</v>
      </c>
      <c r="DH598">
        <v>0</v>
      </c>
      <c r="DI598">
        <v>0</v>
      </c>
      <c r="DJ598">
        <v>0</v>
      </c>
      <c r="DK598">
        <v>0</v>
      </c>
      <c r="DL598">
        <v>0</v>
      </c>
      <c r="DM598">
        <v>0</v>
      </c>
      <c r="DN598">
        <v>0</v>
      </c>
      <c r="DO598">
        <v>0</v>
      </c>
      <c r="DP598">
        <v>0</v>
      </c>
      <c r="DQ598">
        <v>0</v>
      </c>
      <c r="DR598">
        <v>0</v>
      </c>
      <c r="DS598">
        <v>0</v>
      </c>
      <c r="DT598">
        <v>0</v>
      </c>
      <c r="DU598">
        <v>0</v>
      </c>
      <c r="DV598">
        <v>0</v>
      </c>
      <c r="DW598">
        <v>0</v>
      </c>
      <c r="DX598">
        <v>0</v>
      </c>
      <c r="DZ598" s="340"/>
      <c r="EA598" t="s">
        <v>1024</v>
      </c>
      <c r="EB598">
        <v>1</v>
      </c>
      <c r="EC598">
        <v>49</v>
      </c>
      <c r="ED598" s="183" t="str">
        <f t="shared" si="26"/>
        <v>SDH150149</v>
      </c>
      <c r="EE598">
        <v>0</v>
      </c>
      <c r="EF598">
        <v>169</v>
      </c>
      <c r="EG598">
        <v>333</v>
      </c>
      <c r="EH598">
        <v>541</v>
      </c>
      <c r="EI598">
        <v>744</v>
      </c>
      <c r="EJ598">
        <v>941</v>
      </c>
      <c r="EK598">
        <v>1138</v>
      </c>
      <c r="EL598">
        <v>1335</v>
      </c>
      <c r="EM598">
        <v>1532</v>
      </c>
      <c r="EN598">
        <v>1813</v>
      </c>
      <c r="EO598">
        <v>2013</v>
      </c>
      <c r="EP598">
        <v>2223</v>
      </c>
      <c r="EQ598">
        <v>2445</v>
      </c>
      <c r="ER598">
        <v>2680</v>
      </c>
      <c r="ES598">
        <v>0</v>
      </c>
      <c r="ET598">
        <v>0</v>
      </c>
      <c r="EU598">
        <v>0</v>
      </c>
      <c r="EV598">
        <v>0</v>
      </c>
      <c r="EW598">
        <v>0</v>
      </c>
      <c r="EX598">
        <v>0</v>
      </c>
      <c r="EY598">
        <v>0</v>
      </c>
      <c r="EZ598">
        <v>0</v>
      </c>
      <c r="FA598">
        <v>0</v>
      </c>
      <c r="FB598">
        <v>0</v>
      </c>
      <c r="FC598">
        <v>0</v>
      </c>
      <c r="FD598">
        <v>0</v>
      </c>
      <c r="FE598">
        <v>0</v>
      </c>
      <c r="FF598">
        <v>0</v>
      </c>
      <c r="FG598">
        <v>0</v>
      </c>
      <c r="FH598">
        <v>0</v>
      </c>
      <c r="FI598">
        <v>0</v>
      </c>
      <c r="FJ598">
        <v>0</v>
      </c>
      <c r="FK598">
        <v>0</v>
      </c>
      <c r="FL598">
        <v>0</v>
      </c>
      <c r="FM598">
        <v>0</v>
      </c>
      <c r="FN598">
        <v>0</v>
      </c>
      <c r="FO598">
        <v>0</v>
      </c>
      <c r="FP598">
        <v>0</v>
      </c>
      <c r="FQ598">
        <v>0</v>
      </c>
      <c r="FR598">
        <v>0</v>
      </c>
      <c r="FS598">
        <v>0</v>
      </c>
      <c r="FT598">
        <v>0</v>
      </c>
      <c r="FU598">
        <v>0</v>
      </c>
      <c r="FV598">
        <v>0</v>
      </c>
      <c r="FW598">
        <v>0</v>
      </c>
      <c r="FX598">
        <v>0</v>
      </c>
      <c r="FY598">
        <v>0</v>
      </c>
      <c r="FZ598">
        <v>0</v>
      </c>
      <c r="GA598">
        <v>0</v>
      </c>
      <c r="GB598">
        <v>0</v>
      </c>
      <c r="GC598">
        <v>0</v>
      </c>
      <c r="GD598">
        <v>0</v>
      </c>
      <c r="GE598">
        <v>0</v>
      </c>
      <c r="GF598">
        <v>0</v>
      </c>
      <c r="GG598">
        <v>0</v>
      </c>
      <c r="GH598">
        <v>0</v>
      </c>
      <c r="GI598">
        <v>0</v>
      </c>
      <c r="GJ598">
        <v>0</v>
      </c>
      <c r="GK598">
        <v>0</v>
      </c>
      <c r="GL598">
        <v>0</v>
      </c>
      <c r="GM598">
        <v>0</v>
      </c>
      <c r="GN598">
        <v>0</v>
      </c>
      <c r="GO598">
        <v>0</v>
      </c>
      <c r="GP598">
        <v>0</v>
      </c>
      <c r="GQ598">
        <v>0</v>
      </c>
      <c r="GR598">
        <v>0</v>
      </c>
      <c r="GS598">
        <v>0</v>
      </c>
      <c r="GT598">
        <v>0</v>
      </c>
      <c r="GU598">
        <v>0</v>
      </c>
      <c r="GV598">
        <v>0</v>
      </c>
      <c r="GW598">
        <v>0</v>
      </c>
      <c r="GX598">
        <v>0</v>
      </c>
      <c r="GY598">
        <v>0</v>
      </c>
      <c r="GZ598">
        <v>0</v>
      </c>
      <c r="HA598">
        <v>0</v>
      </c>
      <c r="HB598">
        <v>0</v>
      </c>
      <c r="HC598">
        <v>0</v>
      </c>
      <c r="HD598">
        <v>0</v>
      </c>
      <c r="HE598">
        <v>0</v>
      </c>
      <c r="HF598">
        <v>0</v>
      </c>
      <c r="HG598">
        <v>0</v>
      </c>
      <c r="HH598">
        <v>0</v>
      </c>
      <c r="HI598">
        <v>0</v>
      </c>
      <c r="HJ598">
        <v>0</v>
      </c>
      <c r="HK598">
        <v>0</v>
      </c>
      <c r="HL598">
        <v>0</v>
      </c>
      <c r="HM598">
        <v>0</v>
      </c>
      <c r="HN598">
        <v>0</v>
      </c>
      <c r="HO598">
        <v>0</v>
      </c>
      <c r="HP598">
        <v>0</v>
      </c>
      <c r="HQ598">
        <v>0</v>
      </c>
      <c r="HR598">
        <v>0</v>
      </c>
      <c r="HS598">
        <v>0</v>
      </c>
      <c r="HT598">
        <v>0</v>
      </c>
      <c r="HU598">
        <v>0</v>
      </c>
      <c r="HV598">
        <v>0</v>
      </c>
      <c r="HW598">
        <v>0</v>
      </c>
      <c r="HX598">
        <v>0</v>
      </c>
      <c r="HY598">
        <v>0</v>
      </c>
      <c r="HZ598">
        <v>0</v>
      </c>
      <c r="IA598">
        <v>0</v>
      </c>
      <c r="IB598">
        <v>0</v>
      </c>
      <c r="IC598">
        <v>0</v>
      </c>
      <c r="ID598">
        <v>0</v>
      </c>
      <c r="IE598">
        <v>0</v>
      </c>
      <c r="IF598">
        <v>0</v>
      </c>
      <c r="IG598">
        <v>0</v>
      </c>
      <c r="IH598">
        <v>0</v>
      </c>
      <c r="II598">
        <v>0</v>
      </c>
      <c r="IJ598">
        <v>0</v>
      </c>
      <c r="IK598">
        <v>0</v>
      </c>
    </row>
    <row r="599" spans="13:245" hidden="1">
      <c r="M599" s="340"/>
      <c r="N599" t="s">
        <v>1024</v>
      </c>
      <c r="O599">
        <v>1</v>
      </c>
      <c r="P599">
        <v>50</v>
      </c>
      <c r="Q599" s="183" t="str">
        <f t="shared" si="25"/>
        <v>SDH150150</v>
      </c>
      <c r="R599">
        <v>0</v>
      </c>
      <c r="S599">
        <v>155</v>
      </c>
      <c r="T599">
        <v>314</v>
      </c>
      <c r="U599">
        <v>481</v>
      </c>
      <c r="V599">
        <v>655</v>
      </c>
      <c r="W599">
        <v>838</v>
      </c>
      <c r="X599">
        <v>1030</v>
      </c>
      <c r="Y599">
        <v>1233</v>
      </c>
      <c r="Z599">
        <v>1449</v>
      </c>
      <c r="AA599">
        <v>2236</v>
      </c>
      <c r="AB599">
        <v>2560</v>
      </c>
      <c r="AC599">
        <v>2905</v>
      </c>
      <c r="AD599">
        <v>3271</v>
      </c>
      <c r="AE599">
        <v>3667</v>
      </c>
      <c r="AF599">
        <v>4091</v>
      </c>
      <c r="AG599">
        <v>4336</v>
      </c>
      <c r="AH599">
        <v>4609</v>
      </c>
      <c r="AI599">
        <v>4918</v>
      </c>
      <c r="AJ599">
        <v>5263</v>
      </c>
      <c r="AK599">
        <v>5661</v>
      </c>
      <c r="AL599">
        <v>6135</v>
      </c>
      <c r="AM599">
        <v>6681</v>
      </c>
      <c r="AN599">
        <v>7318</v>
      </c>
      <c r="AO599">
        <v>8073</v>
      </c>
      <c r="AP599">
        <v>8960</v>
      </c>
      <c r="AQ599">
        <v>10061</v>
      </c>
      <c r="AR599">
        <v>11379</v>
      </c>
      <c r="AS599">
        <v>12937</v>
      </c>
      <c r="AT599">
        <v>14835</v>
      </c>
      <c r="AU599">
        <v>0</v>
      </c>
      <c r="AV599">
        <v>0</v>
      </c>
      <c r="AW599">
        <v>0</v>
      </c>
      <c r="AX599">
        <v>0</v>
      </c>
      <c r="AY599">
        <v>0</v>
      </c>
      <c r="AZ599">
        <v>0</v>
      </c>
      <c r="BA599">
        <v>0</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c r="BV599">
        <v>0</v>
      </c>
      <c r="BW599">
        <v>0</v>
      </c>
      <c r="BX599">
        <v>0</v>
      </c>
      <c r="BY599">
        <v>0</v>
      </c>
      <c r="BZ599">
        <v>0</v>
      </c>
      <c r="CA599">
        <v>0</v>
      </c>
      <c r="CB599">
        <v>0</v>
      </c>
      <c r="CC599">
        <v>0</v>
      </c>
      <c r="CD599">
        <v>0</v>
      </c>
      <c r="CE599">
        <v>0</v>
      </c>
      <c r="CF599">
        <v>0</v>
      </c>
      <c r="CG599">
        <v>0</v>
      </c>
      <c r="CH599">
        <v>0</v>
      </c>
      <c r="CI599">
        <v>0</v>
      </c>
      <c r="CJ599">
        <v>0</v>
      </c>
      <c r="CK599">
        <v>0</v>
      </c>
      <c r="CL599">
        <v>0</v>
      </c>
      <c r="CM599">
        <v>0</v>
      </c>
      <c r="CN599">
        <v>0</v>
      </c>
      <c r="CO599">
        <v>0</v>
      </c>
      <c r="CP599">
        <v>0</v>
      </c>
      <c r="CQ599">
        <v>0</v>
      </c>
      <c r="CR599">
        <v>0</v>
      </c>
      <c r="CS599">
        <v>0</v>
      </c>
      <c r="CT599">
        <v>0</v>
      </c>
      <c r="CU599">
        <v>0</v>
      </c>
      <c r="CV599">
        <v>0</v>
      </c>
      <c r="CW599">
        <v>0</v>
      </c>
      <c r="CX599">
        <v>0</v>
      </c>
      <c r="CY599">
        <v>0</v>
      </c>
      <c r="CZ599">
        <v>0</v>
      </c>
      <c r="DA599">
        <v>0</v>
      </c>
      <c r="DB599">
        <v>0</v>
      </c>
      <c r="DC599">
        <v>0</v>
      </c>
      <c r="DD599">
        <v>0</v>
      </c>
      <c r="DE599">
        <v>0</v>
      </c>
      <c r="DF599">
        <v>0</v>
      </c>
      <c r="DG599">
        <v>0</v>
      </c>
      <c r="DH599">
        <v>0</v>
      </c>
      <c r="DI599">
        <v>0</v>
      </c>
      <c r="DJ599">
        <v>0</v>
      </c>
      <c r="DK599">
        <v>0</v>
      </c>
      <c r="DL599">
        <v>0</v>
      </c>
      <c r="DM599">
        <v>0</v>
      </c>
      <c r="DN599">
        <v>0</v>
      </c>
      <c r="DO599">
        <v>0</v>
      </c>
      <c r="DP599">
        <v>0</v>
      </c>
      <c r="DQ599">
        <v>0</v>
      </c>
      <c r="DR599">
        <v>0</v>
      </c>
      <c r="DS599">
        <v>0</v>
      </c>
      <c r="DT599">
        <v>0</v>
      </c>
      <c r="DU599">
        <v>0</v>
      </c>
      <c r="DV599">
        <v>0</v>
      </c>
      <c r="DW599">
        <v>0</v>
      </c>
      <c r="DX599">
        <v>0</v>
      </c>
      <c r="DZ599" s="340"/>
      <c r="EA599" t="s">
        <v>1024</v>
      </c>
      <c r="EB599">
        <v>1</v>
      </c>
      <c r="EC599">
        <v>50</v>
      </c>
      <c r="ED599" s="183" t="str">
        <f t="shared" si="26"/>
        <v>SDH150150</v>
      </c>
      <c r="EE599">
        <v>0</v>
      </c>
      <c r="EF599">
        <v>163</v>
      </c>
      <c r="EG599">
        <v>321</v>
      </c>
      <c r="EH599">
        <v>520</v>
      </c>
      <c r="EI599">
        <v>715</v>
      </c>
      <c r="EJ599">
        <v>904</v>
      </c>
      <c r="EK599">
        <v>1092</v>
      </c>
      <c r="EL599">
        <v>1282</v>
      </c>
      <c r="EM599">
        <v>1471</v>
      </c>
      <c r="EN599">
        <v>1739</v>
      </c>
      <c r="EO599">
        <v>1933</v>
      </c>
      <c r="EP599">
        <v>2134</v>
      </c>
      <c r="EQ599">
        <v>2345</v>
      </c>
      <c r="ER599">
        <v>2574</v>
      </c>
      <c r="ES599">
        <v>0</v>
      </c>
      <c r="ET599">
        <v>0</v>
      </c>
      <c r="EU599">
        <v>0</v>
      </c>
      <c r="EV599">
        <v>0</v>
      </c>
      <c r="EW599">
        <v>0</v>
      </c>
      <c r="EX599">
        <v>0</v>
      </c>
      <c r="EY599">
        <v>0</v>
      </c>
      <c r="EZ599">
        <v>0</v>
      </c>
      <c r="FA599">
        <v>0</v>
      </c>
      <c r="FB599">
        <v>0</v>
      </c>
      <c r="FC599">
        <v>0</v>
      </c>
      <c r="FD599">
        <v>0</v>
      </c>
      <c r="FE599">
        <v>0</v>
      </c>
      <c r="FF599">
        <v>0</v>
      </c>
      <c r="FG599">
        <v>0</v>
      </c>
      <c r="FH599">
        <v>0</v>
      </c>
      <c r="FI599">
        <v>0</v>
      </c>
      <c r="FJ599">
        <v>0</v>
      </c>
      <c r="FK599">
        <v>0</v>
      </c>
      <c r="FL599">
        <v>0</v>
      </c>
      <c r="FM599">
        <v>0</v>
      </c>
      <c r="FN599">
        <v>0</v>
      </c>
      <c r="FO599">
        <v>0</v>
      </c>
      <c r="FP599">
        <v>0</v>
      </c>
      <c r="FQ599">
        <v>0</v>
      </c>
      <c r="FR599">
        <v>0</v>
      </c>
      <c r="FS599">
        <v>0</v>
      </c>
      <c r="FT599">
        <v>0</v>
      </c>
      <c r="FU599">
        <v>0</v>
      </c>
      <c r="FV599">
        <v>0</v>
      </c>
      <c r="FW599">
        <v>0</v>
      </c>
      <c r="FX599">
        <v>0</v>
      </c>
      <c r="FY599">
        <v>0</v>
      </c>
      <c r="FZ599">
        <v>0</v>
      </c>
      <c r="GA599">
        <v>0</v>
      </c>
      <c r="GB599">
        <v>0</v>
      </c>
      <c r="GC599">
        <v>0</v>
      </c>
      <c r="GD599">
        <v>0</v>
      </c>
      <c r="GE599">
        <v>0</v>
      </c>
      <c r="GF599">
        <v>0</v>
      </c>
      <c r="GG599">
        <v>0</v>
      </c>
      <c r="GH599">
        <v>0</v>
      </c>
      <c r="GI599">
        <v>0</v>
      </c>
      <c r="GJ599">
        <v>0</v>
      </c>
      <c r="GK599">
        <v>0</v>
      </c>
      <c r="GL599">
        <v>0</v>
      </c>
      <c r="GM599">
        <v>0</v>
      </c>
      <c r="GN599">
        <v>0</v>
      </c>
      <c r="GO599">
        <v>0</v>
      </c>
      <c r="GP599">
        <v>0</v>
      </c>
      <c r="GQ599">
        <v>0</v>
      </c>
      <c r="GR599">
        <v>0</v>
      </c>
      <c r="GS599">
        <v>0</v>
      </c>
      <c r="GT599">
        <v>0</v>
      </c>
      <c r="GU599">
        <v>0</v>
      </c>
      <c r="GV599">
        <v>0</v>
      </c>
      <c r="GW599">
        <v>0</v>
      </c>
      <c r="GX599">
        <v>0</v>
      </c>
      <c r="GY599">
        <v>0</v>
      </c>
      <c r="GZ599">
        <v>0</v>
      </c>
      <c r="HA599">
        <v>0</v>
      </c>
      <c r="HB599">
        <v>0</v>
      </c>
      <c r="HC599">
        <v>0</v>
      </c>
      <c r="HD599">
        <v>0</v>
      </c>
      <c r="HE599">
        <v>0</v>
      </c>
      <c r="HF599">
        <v>0</v>
      </c>
      <c r="HG599">
        <v>0</v>
      </c>
      <c r="HH599">
        <v>0</v>
      </c>
      <c r="HI599">
        <v>0</v>
      </c>
      <c r="HJ599">
        <v>0</v>
      </c>
      <c r="HK599">
        <v>0</v>
      </c>
      <c r="HL599">
        <v>0</v>
      </c>
      <c r="HM599">
        <v>0</v>
      </c>
      <c r="HN599">
        <v>0</v>
      </c>
      <c r="HO599">
        <v>0</v>
      </c>
      <c r="HP599">
        <v>0</v>
      </c>
      <c r="HQ599">
        <v>0</v>
      </c>
      <c r="HR599">
        <v>0</v>
      </c>
      <c r="HS599">
        <v>0</v>
      </c>
      <c r="HT599">
        <v>0</v>
      </c>
      <c r="HU599">
        <v>0</v>
      </c>
      <c r="HV599">
        <v>0</v>
      </c>
      <c r="HW599">
        <v>0</v>
      </c>
      <c r="HX599">
        <v>0</v>
      </c>
      <c r="HY599">
        <v>0</v>
      </c>
      <c r="HZ599">
        <v>0</v>
      </c>
      <c r="IA599">
        <v>0</v>
      </c>
      <c r="IB599">
        <v>0</v>
      </c>
      <c r="IC599">
        <v>0</v>
      </c>
      <c r="ID599">
        <v>0</v>
      </c>
      <c r="IE599">
        <v>0</v>
      </c>
      <c r="IF599">
        <v>0</v>
      </c>
      <c r="IG599">
        <v>0</v>
      </c>
      <c r="IH599">
        <v>0</v>
      </c>
      <c r="II599">
        <v>0</v>
      </c>
      <c r="IJ599">
        <v>0</v>
      </c>
      <c r="IK599">
        <v>0</v>
      </c>
    </row>
    <row r="600" spans="13:245" hidden="1">
      <c r="M600" s="340"/>
      <c r="N600" t="s">
        <v>1024</v>
      </c>
      <c r="O600">
        <v>1</v>
      </c>
      <c r="P600">
        <v>51</v>
      </c>
      <c r="Q600" s="183" t="str">
        <f t="shared" si="25"/>
        <v>SDH150151</v>
      </c>
      <c r="R600">
        <v>0</v>
      </c>
      <c r="S600">
        <v>156</v>
      </c>
      <c r="T600">
        <v>318</v>
      </c>
      <c r="U600">
        <v>487</v>
      </c>
      <c r="V600">
        <v>664</v>
      </c>
      <c r="W600">
        <v>849</v>
      </c>
      <c r="X600">
        <v>1045</v>
      </c>
      <c r="Y600">
        <v>1253</v>
      </c>
      <c r="Z600">
        <v>1472</v>
      </c>
      <c r="AA600">
        <v>2274</v>
      </c>
      <c r="AB600">
        <v>2604</v>
      </c>
      <c r="AC600">
        <v>2953</v>
      </c>
      <c r="AD600">
        <v>3328</v>
      </c>
      <c r="AE600">
        <v>3728</v>
      </c>
      <c r="AF600">
        <v>4170</v>
      </c>
      <c r="AG600">
        <v>4420</v>
      </c>
      <c r="AH600">
        <v>4701</v>
      </c>
      <c r="AI600">
        <v>5012</v>
      </c>
      <c r="AJ600">
        <v>5370</v>
      </c>
      <c r="AK600">
        <v>5796</v>
      </c>
      <c r="AL600">
        <v>6283</v>
      </c>
      <c r="AM600">
        <v>6849</v>
      </c>
      <c r="AN600">
        <v>7514</v>
      </c>
      <c r="AO600">
        <v>8300</v>
      </c>
      <c r="AP600">
        <v>9286</v>
      </c>
      <c r="AQ600">
        <v>10463</v>
      </c>
      <c r="AR600">
        <v>11847</v>
      </c>
      <c r="AS600">
        <v>13529</v>
      </c>
      <c r="AT600">
        <v>15519</v>
      </c>
      <c r="AU600">
        <v>0</v>
      </c>
      <c r="AV600">
        <v>0</v>
      </c>
      <c r="AW600">
        <v>0</v>
      </c>
      <c r="AX600">
        <v>0</v>
      </c>
      <c r="AY600">
        <v>0</v>
      </c>
      <c r="AZ600">
        <v>0</v>
      </c>
      <c r="BA600">
        <v>0</v>
      </c>
      <c r="BB600">
        <v>0</v>
      </c>
      <c r="BC600">
        <v>0</v>
      </c>
      <c r="BD600">
        <v>0</v>
      </c>
      <c r="BE600">
        <v>0</v>
      </c>
      <c r="BF600">
        <v>0</v>
      </c>
      <c r="BG600">
        <v>0</v>
      </c>
      <c r="BH600">
        <v>0</v>
      </c>
      <c r="BI600">
        <v>0</v>
      </c>
      <c r="BJ600">
        <v>0</v>
      </c>
      <c r="BK600">
        <v>0</v>
      </c>
      <c r="BL600">
        <v>0</v>
      </c>
      <c r="BM600">
        <v>0</v>
      </c>
      <c r="BN600">
        <v>0</v>
      </c>
      <c r="BO600">
        <v>0</v>
      </c>
      <c r="BP600">
        <v>0</v>
      </c>
      <c r="BQ600">
        <v>0</v>
      </c>
      <c r="BR600">
        <v>0</v>
      </c>
      <c r="BS600">
        <v>0</v>
      </c>
      <c r="BT600">
        <v>0</v>
      </c>
      <c r="BU600">
        <v>0</v>
      </c>
      <c r="BV600">
        <v>0</v>
      </c>
      <c r="BW600">
        <v>0</v>
      </c>
      <c r="BX600">
        <v>0</v>
      </c>
      <c r="BY600">
        <v>0</v>
      </c>
      <c r="BZ600">
        <v>0</v>
      </c>
      <c r="CA600">
        <v>0</v>
      </c>
      <c r="CB600">
        <v>0</v>
      </c>
      <c r="CC600">
        <v>0</v>
      </c>
      <c r="CD600">
        <v>0</v>
      </c>
      <c r="CE600">
        <v>0</v>
      </c>
      <c r="CF600">
        <v>0</v>
      </c>
      <c r="CG600">
        <v>0</v>
      </c>
      <c r="CH600">
        <v>0</v>
      </c>
      <c r="CI600">
        <v>0</v>
      </c>
      <c r="CJ600">
        <v>0</v>
      </c>
      <c r="CK600">
        <v>0</v>
      </c>
      <c r="CL600">
        <v>0</v>
      </c>
      <c r="CM600">
        <v>0</v>
      </c>
      <c r="CN600">
        <v>0</v>
      </c>
      <c r="CO600">
        <v>0</v>
      </c>
      <c r="CP600">
        <v>0</v>
      </c>
      <c r="CQ600">
        <v>0</v>
      </c>
      <c r="CR600">
        <v>0</v>
      </c>
      <c r="CS600">
        <v>0</v>
      </c>
      <c r="CT600">
        <v>0</v>
      </c>
      <c r="CU600">
        <v>0</v>
      </c>
      <c r="CV600">
        <v>0</v>
      </c>
      <c r="CW600">
        <v>0</v>
      </c>
      <c r="CX600">
        <v>0</v>
      </c>
      <c r="CY600">
        <v>0</v>
      </c>
      <c r="CZ600">
        <v>0</v>
      </c>
      <c r="DA600">
        <v>0</v>
      </c>
      <c r="DB600">
        <v>0</v>
      </c>
      <c r="DC600">
        <v>0</v>
      </c>
      <c r="DD600">
        <v>0</v>
      </c>
      <c r="DE600">
        <v>0</v>
      </c>
      <c r="DF600">
        <v>0</v>
      </c>
      <c r="DG600">
        <v>0</v>
      </c>
      <c r="DH600">
        <v>0</v>
      </c>
      <c r="DI600">
        <v>0</v>
      </c>
      <c r="DJ600">
        <v>0</v>
      </c>
      <c r="DK600">
        <v>0</v>
      </c>
      <c r="DL600">
        <v>0</v>
      </c>
      <c r="DM600">
        <v>0</v>
      </c>
      <c r="DN600">
        <v>0</v>
      </c>
      <c r="DO600">
        <v>0</v>
      </c>
      <c r="DP600">
        <v>0</v>
      </c>
      <c r="DQ600">
        <v>0</v>
      </c>
      <c r="DR600">
        <v>0</v>
      </c>
      <c r="DS600">
        <v>0</v>
      </c>
      <c r="DT600">
        <v>0</v>
      </c>
      <c r="DU600">
        <v>0</v>
      </c>
      <c r="DV600">
        <v>0</v>
      </c>
      <c r="DW600">
        <v>0</v>
      </c>
      <c r="DX600">
        <v>0</v>
      </c>
      <c r="DZ600" s="340"/>
      <c r="EA600" t="s">
        <v>1024</v>
      </c>
      <c r="EB600">
        <v>1</v>
      </c>
      <c r="EC600">
        <v>51</v>
      </c>
      <c r="ED600" s="183" t="str">
        <f t="shared" si="26"/>
        <v>SDH150151</v>
      </c>
      <c r="EE600">
        <v>0</v>
      </c>
      <c r="EF600">
        <v>157</v>
      </c>
      <c r="EG600">
        <v>311</v>
      </c>
      <c r="EH600">
        <v>503</v>
      </c>
      <c r="EI600">
        <v>692</v>
      </c>
      <c r="EJ600">
        <v>873</v>
      </c>
      <c r="EK600">
        <v>1054</v>
      </c>
      <c r="EL600">
        <v>1237</v>
      </c>
      <c r="EM600">
        <v>1417</v>
      </c>
      <c r="EN600">
        <v>1675</v>
      </c>
      <c r="EO600">
        <v>1861</v>
      </c>
      <c r="EP600">
        <v>2054</v>
      </c>
      <c r="EQ600">
        <v>2258</v>
      </c>
      <c r="ER600">
        <v>2476</v>
      </c>
      <c r="ES600">
        <v>0</v>
      </c>
      <c r="ET600">
        <v>0</v>
      </c>
      <c r="EU600">
        <v>0</v>
      </c>
      <c r="EV600">
        <v>0</v>
      </c>
      <c r="EW600">
        <v>0</v>
      </c>
      <c r="EX600">
        <v>0</v>
      </c>
      <c r="EY600">
        <v>0</v>
      </c>
      <c r="EZ600">
        <v>0</v>
      </c>
      <c r="FA600">
        <v>0</v>
      </c>
      <c r="FB600">
        <v>0</v>
      </c>
      <c r="FC600">
        <v>0</v>
      </c>
      <c r="FD600">
        <v>0</v>
      </c>
      <c r="FE600">
        <v>0</v>
      </c>
      <c r="FF600">
        <v>0</v>
      </c>
      <c r="FG600">
        <v>0</v>
      </c>
      <c r="FH600">
        <v>0</v>
      </c>
      <c r="FI600">
        <v>0</v>
      </c>
      <c r="FJ600">
        <v>0</v>
      </c>
      <c r="FK600">
        <v>0</v>
      </c>
      <c r="FL600">
        <v>0</v>
      </c>
      <c r="FM600">
        <v>0</v>
      </c>
      <c r="FN600">
        <v>0</v>
      </c>
      <c r="FO600">
        <v>0</v>
      </c>
      <c r="FP600">
        <v>0</v>
      </c>
      <c r="FQ600">
        <v>0</v>
      </c>
      <c r="FR600">
        <v>0</v>
      </c>
      <c r="FS600">
        <v>0</v>
      </c>
      <c r="FT600">
        <v>0</v>
      </c>
      <c r="FU600">
        <v>0</v>
      </c>
      <c r="FV600">
        <v>0</v>
      </c>
      <c r="FW600">
        <v>0</v>
      </c>
      <c r="FX600">
        <v>0</v>
      </c>
      <c r="FY600">
        <v>0</v>
      </c>
      <c r="FZ600">
        <v>0</v>
      </c>
      <c r="GA600">
        <v>0</v>
      </c>
      <c r="GB600">
        <v>0</v>
      </c>
      <c r="GC600">
        <v>0</v>
      </c>
      <c r="GD600">
        <v>0</v>
      </c>
      <c r="GE600">
        <v>0</v>
      </c>
      <c r="GF600">
        <v>0</v>
      </c>
      <c r="GG600">
        <v>0</v>
      </c>
      <c r="GH600">
        <v>0</v>
      </c>
      <c r="GI600">
        <v>0</v>
      </c>
      <c r="GJ600">
        <v>0</v>
      </c>
      <c r="GK600">
        <v>0</v>
      </c>
      <c r="GL600">
        <v>0</v>
      </c>
      <c r="GM600">
        <v>0</v>
      </c>
      <c r="GN600">
        <v>0</v>
      </c>
      <c r="GO600">
        <v>0</v>
      </c>
      <c r="GP600">
        <v>0</v>
      </c>
      <c r="GQ600">
        <v>0</v>
      </c>
      <c r="GR600">
        <v>0</v>
      </c>
      <c r="GS600">
        <v>0</v>
      </c>
      <c r="GT600">
        <v>0</v>
      </c>
      <c r="GU600">
        <v>0</v>
      </c>
      <c r="GV600">
        <v>0</v>
      </c>
      <c r="GW600">
        <v>0</v>
      </c>
      <c r="GX600">
        <v>0</v>
      </c>
      <c r="GY600">
        <v>0</v>
      </c>
      <c r="GZ600">
        <v>0</v>
      </c>
      <c r="HA600">
        <v>0</v>
      </c>
      <c r="HB600">
        <v>0</v>
      </c>
      <c r="HC600">
        <v>0</v>
      </c>
      <c r="HD600">
        <v>0</v>
      </c>
      <c r="HE600">
        <v>0</v>
      </c>
      <c r="HF600">
        <v>0</v>
      </c>
      <c r="HG600">
        <v>0</v>
      </c>
      <c r="HH600">
        <v>0</v>
      </c>
      <c r="HI600">
        <v>0</v>
      </c>
      <c r="HJ600">
        <v>0</v>
      </c>
      <c r="HK600">
        <v>0</v>
      </c>
      <c r="HL600">
        <v>0</v>
      </c>
      <c r="HM600">
        <v>0</v>
      </c>
      <c r="HN600">
        <v>0</v>
      </c>
      <c r="HO600">
        <v>0</v>
      </c>
      <c r="HP600">
        <v>0</v>
      </c>
      <c r="HQ600">
        <v>0</v>
      </c>
      <c r="HR600">
        <v>0</v>
      </c>
      <c r="HS600">
        <v>0</v>
      </c>
      <c r="HT600">
        <v>0</v>
      </c>
      <c r="HU600">
        <v>0</v>
      </c>
      <c r="HV600">
        <v>0</v>
      </c>
      <c r="HW600">
        <v>0</v>
      </c>
      <c r="HX600">
        <v>0</v>
      </c>
      <c r="HY600">
        <v>0</v>
      </c>
      <c r="HZ600">
        <v>0</v>
      </c>
      <c r="IA600">
        <v>0</v>
      </c>
      <c r="IB600">
        <v>0</v>
      </c>
      <c r="IC600">
        <v>0</v>
      </c>
      <c r="ID600">
        <v>0</v>
      </c>
      <c r="IE600">
        <v>0</v>
      </c>
      <c r="IF600">
        <v>0</v>
      </c>
      <c r="IG600">
        <v>0</v>
      </c>
      <c r="IH600">
        <v>0</v>
      </c>
      <c r="II600">
        <v>0</v>
      </c>
      <c r="IJ600">
        <v>0</v>
      </c>
      <c r="IK600">
        <v>0</v>
      </c>
    </row>
    <row r="601" spans="13:245" hidden="1">
      <c r="M601" s="340"/>
      <c r="N601" t="s">
        <v>1024</v>
      </c>
      <c r="O601">
        <v>1</v>
      </c>
      <c r="P601">
        <v>52</v>
      </c>
      <c r="Q601" s="183" t="str">
        <f t="shared" si="25"/>
        <v>SDH150152</v>
      </c>
      <c r="R601">
        <v>0</v>
      </c>
      <c r="S601">
        <v>160</v>
      </c>
      <c r="T601">
        <v>326</v>
      </c>
      <c r="U601">
        <v>500</v>
      </c>
      <c r="V601">
        <v>682</v>
      </c>
      <c r="W601">
        <v>874</v>
      </c>
      <c r="X601">
        <v>1076</v>
      </c>
      <c r="Y601">
        <v>1291</v>
      </c>
      <c r="Z601">
        <v>1518</v>
      </c>
      <c r="AA601">
        <v>2345</v>
      </c>
      <c r="AB601">
        <v>2683</v>
      </c>
      <c r="AC601">
        <v>3044</v>
      </c>
      <c r="AD601">
        <v>3428</v>
      </c>
      <c r="AE601">
        <v>3851</v>
      </c>
      <c r="AF601">
        <v>4304</v>
      </c>
      <c r="AG601">
        <v>4563</v>
      </c>
      <c r="AH601">
        <v>4847</v>
      </c>
      <c r="AI601">
        <v>5172</v>
      </c>
      <c r="AJ601">
        <v>5559</v>
      </c>
      <c r="AK601">
        <v>5998</v>
      </c>
      <c r="AL601">
        <v>6504</v>
      </c>
      <c r="AM601">
        <v>7096</v>
      </c>
      <c r="AN601">
        <v>7790</v>
      </c>
      <c r="AO601">
        <v>8674</v>
      </c>
      <c r="AP601">
        <v>9732</v>
      </c>
      <c r="AQ601">
        <v>10969</v>
      </c>
      <c r="AR601">
        <v>12466</v>
      </c>
      <c r="AS601">
        <v>14228</v>
      </c>
      <c r="AT601">
        <v>16400</v>
      </c>
      <c r="AU601">
        <v>0</v>
      </c>
      <c r="AV601">
        <v>0</v>
      </c>
      <c r="AW601">
        <v>0</v>
      </c>
      <c r="AX601">
        <v>0</v>
      </c>
      <c r="AY601">
        <v>0</v>
      </c>
      <c r="AZ601">
        <v>0</v>
      </c>
      <c r="BA601">
        <v>0</v>
      </c>
      <c r="BB601">
        <v>0</v>
      </c>
      <c r="BC601">
        <v>0</v>
      </c>
      <c r="BD601">
        <v>0</v>
      </c>
      <c r="BE601">
        <v>0</v>
      </c>
      <c r="BF601">
        <v>0</v>
      </c>
      <c r="BG601">
        <v>0</v>
      </c>
      <c r="BH601">
        <v>0</v>
      </c>
      <c r="BI601">
        <v>0</v>
      </c>
      <c r="BJ601">
        <v>0</v>
      </c>
      <c r="BK601">
        <v>0</v>
      </c>
      <c r="BL601">
        <v>0</v>
      </c>
      <c r="BM601">
        <v>0</v>
      </c>
      <c r="BN601">
        <v>0</v>
      </c>
      <c r="BO601">
        <v>0</v>
      </c>
      <c r="BP601">
        <v>0</v>
      </c>
      <c r="BQ601">
        <v>0</v>
      </c>
      <c r="BR601">
        <v>0</v>
      </c>
      <c r="BS601">
        <v>0</v>
      </c>
      <c r="BT601">
        <v>0</v>
      </c>
      <c r="BU601">
        <v>0</v>
      </c>
      <c r="BV601">
        <v>0</v>
      </c>
      <c r="BW601">
        <v>0</v>
      </c>
      <c r="BX601">
        <v>0</v>
      </c>
      <c r="BY601">
        <v>0</v>
      </c>
      <c r="BZ601">
        <v>0</v>
      </c>
      <c r="CA601">
        <v>0</v>
      </c>
      <c r="CB601">
        <v>0</v>
      </c>
      <c r="CC601">
        <v>0</v>
      </c>
      <c r="CD601">
        <v>0</v>
      </c>
      <c r="CE601">
        <v>0</v>
      </c>
      <c r="CF601">
        <v>0</v>
      </c>
      <c r="CG601">
        <v>0</v>
      </c>
      <c r="CH601">
        <v>0</v>
      </c>
      <c r="CI601">
        <v>0</v>
      </c>
      <c r="CJ601">
        <v>0</v>
      </c>
      <c r="CK601">
        <v>0</v>
      </c>
      <c r="CL601">
        <v>0</v>
      </c>
      <c r="CM601">
        <v>0</v>
      </c>
      <c r="CN601">
        <v>0</v>
      </c>
      <c r="CO601">
        <v>0</v>
      </c>
      <c r="CP601">
        <v>0</v>
      </c>
      <c r="CQ601">
        <v>0</v>
      </c>
      <c r="CR601">
        <v>0</v>
      </c>
      <c r="CS601">
        <v>0</v>
      </c>
      <c r="CT601">
        <v>0</v>
      </c>
      <c r="CU601">
        <v>0</v>
      </c>
      <c r="CV601">
        <v>0</v>
      </c>
      <c r="CW601">
        <v>0</v>
      </c>
      <c r="CX601">
        <v>0</v>
      </c>
      <c r="CY601">
        <v>0</v>
      </c>
      <c r="CZ601">
        <v>0</v>
      </c>
      <c r="DA601">
        <v>0</v>
      </c>
      <c r="DB601">
        <v>0</v>
      </c>
      <c r="DC601">
        <v>0</v>
      </c>
      <c r="DD601">
        <v>0</v>
      </c>
      <c r="DE601">
        <v>0</v>
      </c>
      <c r="DF601">
        <v>0</v>
      </c>
      <c r="DG601">
        <v>0</v>
      </c>
      <c r="DH601">
        <v>0</v>
      </c>
      <c r="DI601">
        <v>0</v>
      </c>
      <c r="DJ601">
        <v>0</v>
      </c>
      <c r="DK601">
        <v>0</v>
      </c>
      <c r="DL601">
        <v>0</v>
      </c>
      <c r="DM601">
        <v>0</v>
      </c>
      <c r="DN601">
        <v>0</v>
      </c>
      <c r="DO601">
        <v>0</v>
      </c>
      <c r="DP601">
        <v>0</v>
      </c>
      <c r="DQ601">
        <v>0</v>
      </c>
      <c r="DR601">
        <v>0</v>
      </c>
      <c r="DS601">
        <v>0</v>
      </c>
      <c r="DT601">
        <v>0</v>
      </c>
      <c r="DU601">
        <v>0</v>
      </c>
      <c r="DV601">
        <v>0</v>
      </c>
      <c r="DW601">
        <v>0</v>
      </c>
      <c r="DX601">
        <v>0</v>
      </c>
      <c r="DZ601" s="340"/>
      <c r="EA601" t="s">
        <v>1024</v>
      </c>
      <c r="EB601">
        <v>1</v>
      </c>
      <c r="EC601">
        <v>52</v>
      </c>
      <c r="ED601" s="183" t="str">
        <f t="shared" si="26"/>
        <v>SDH150152</v>
      </c>
      <c r="EE601">
        <v>0</v>
      </c>
      <c r="EF601">
        <v>153</v>
      </c>
      <c r="EG601">
        <v>305</v>
      </c>
      <c r="EH601">
        <v>492</v>
      </c>
      <c r="EI601">
        <v>673</v>
      </c>
      <c r="EJ601">
        <v>849</v>
      </c>
      <c r="EK601">
        <v>1023</v>
      </c>
      <c r="EL601">
        <v>1198</v>
      </c>
      <c r="EM601">
        <v>1373</v>
      </c>
      <c r="EN601">
        <v>1620</v>
      </c>
      <c r="EO601">
        <v>1797</v>
      </c>
      <c r="EP601">
        <v>1983</v>
      </c>
      <c r="EQ601">
        <v>2179</v>
      </c>
      <c r="ER601">
        <v>2396</v>
      </c>
      <c r="ES601">
        <v>0</v>
      </c>
      <c r="ET601">
        <v>0</v>
      </c>
      <c r="EU601">
        <v>0</v>
      </c>
      <c r="EV601">
        <v>0</v>
      </c>
      <c r="EW601">
        <v>0</v>
      </c>
      <c r="EX601">
        <v>0</v>
      </c>
      <c r="EY601">
        <v>0</v>
      </c>
      <c r="EZ601">
        <v>0</v>
      </c>
      <c r="FA601">
        <v>0</v>
      </c>
      <c r="FB601">
        <v>0</v>
      </c>
      <c r="FC601">
        <v>0</v>
      </c>
      <c r="FD601">
        <v>0</v>
      </c>
      <c r="FE601">
        <v>0</v>
      </c>
      <c r="FF601">
        <v>0</v>
      </c>
      <c r="FG601">
        <v>0</v>
      </c>
      <c r="FH601">
        <v>0</v>
      </c>
      <c r="FI601">
        <v>0</v>
      </c>
      <c r="FJ601">
        <v>0</v>
      </c>
      <c r="FK601">
        <v>0</v>
      </c>
      <c r="FL601">
        <v>0</v>
      </c>
      <c r="FM601">
        <v>0</v>
      </c>
      <c r="FN601">
        <v>0</v>
      </c>
      <c r="FO601">
        <v>0</v>
      </c>
      <c r="FP601">
        <v>0</v>
      </c>
      <c r="FQ601">
        <v>0</v>
      </c>
      <c r="FR601">
        <v>0</v>
      </c>
      <c r="FS601">
        <v>0</v>
      </c>
      <c r="FT601">
        <v>0</v>
      </c>
      <c r="FU601">
        <v>0</v>
      </c>
      <c r="FV601">
        <v>0</v>
      </c>
      <c r="FW601">
        <v>0</v>
      </c>
      <c r="FX601">
        <v>0</v>
      </c>
      <c r="FY601">
        <v>0</v>
      </c>
      <c r="FZ601">
        <v>0</v>
      </c>
      <c r="GA601">
        <v>0</v>
      </c>
      <c r="GB601">
        <v>0</v>
      </c>
      <c r="GC601">
        <v>0</v>
      </c>
      <c r="GD601">
        <v>0</v>
      </c>
      <c r="GE601">
        <v>0</v>
      </c>
      <c r="GF601">
        <v>0</v>
      </c>
      <c r="GG601">
        <v>0</v>
      </c>
      <c r="GH601">
        <v>0</v>
      </c>
      <c r="GI601">
        <v>0</v>
      </c>
      <c r="GJ601">
        <v>0</v>
      </c>
      <c r="GK601">
        <v>0</v>
      </c>
      <c r="GL601">
        <v>0</v>
      </c>
      <c r="GM601">
        <v>0</v>
      </c>
      <c r="GN601">
        <v>0</v>
      </c>
      <c r="GO601">
        <v>0</v>
      </c>
      <c r="GP601">
        <v>0</v>
      </c>
      <c r="GQ601">
        <v>0</v>
      </c>
      <c r="GR601">
        <v>0</v>
      </c>
      <c r="GS601">
        <v>0</v>
      </c>
      <c r="GT601">
        <v>0</v>
      </c>
      <c r="GU601">
        <v>0</v>
      </c>
      <c r="GV601">
        <v>0</v>
      </c>
      <c r="GW601">
        <v>0</v>
      </c>
      <c r="GX601">
        <v>0</v>
      </c>
      <c r="GY601">
        <v>0</v>
      </c>
      <c r="GZ601">
        <v>0</v>
      </c>
      <c r="HA601">
        <v>0</v>
      </c>
      <c r="HB601">
        <v>0</v>
      </c>
      <c r="HC601">
        <v>0</v>
      </c>
      <c r="HD601">
        <v>0</v>
      </c>
      <c r="HE601">
        <v>0</v>
      </c>
      <c r="HF601">
        <v>0</v>
      </c>
      <c r="HG601">
        <v>0</v>
      </c>
      <c r="HH601">
        <v>0</v>
      </c>
      <c r="HI601">
        <v>0</v>
      </c>
      <c r="HJ601">
        <v>0</v>
      </c>
      <c r="HK601">
        <v>0</v>
      </c>
      <c r="HL601">
        <v>0</v>
      </c>
      <c r="HM601">
        <v>0</v>
      </c>
      <c r="HN601">
        <v>0</v>
      </c>
      <c r="HO601">
        <v>0</v>
      </c>
      <c r="HP601">
        <v>0</v>
      </c>
      <c r="HQ601">
        <v>0</v>
      </c>
      <c r="HR601">
        <v>0</v>
      </c>
      <c r="HS601">
        <v>0</v>
      </c>
      <c r="HT601">
        <v>0</v>
      </c>
      <c r="HU601">
        <v>0</v>
      </c>
      <c r="HV601">
        <v>0</v>
      </c>
      <c r="HW601">
        <v>0</v>
      </c>
      <c r="HX601">
        <v>0</v>
      </c>
      <c r="HY601">
        <v>0</v>
      </c>
      <c r="HZ601">
        <v>0</v>
      </c>
      <c r="IA601">
        <v>0</v>
      </c>
      <c r="IB601">
        <v>0</v>
      </c>
      <c r="IC601">
        <v>0</v>
      </c>
      <c r="ID601">
        <v>0</v>
      </c>
      <c r="IE601">
        <v>0</v>
      </c>
      <c r="IF601">
        <v>0</v>
      </c>
      <c r="IG601">
        <v>0</v>
      </c>
      <c r="IH601">
        <v>0</v>
      </c>
      <c r="II601">
        <v>0</v>
      </c>
      <c r="IJ601">
        <v>0</v>
      </c>
      <c r="IK601">
        <v>0</v>
      </c>
    </row>
    <row r="602" spans="13:245" hidden="1">
      <c r="M602" s="340"/>
      <c r="N602" t="s">
        <v>1024</v>
      </c>
      <c r="O602">
        <v>1</v>
      </c>
      <c r="P602">
        <v>53</v>
      </c>
      <c r="Q602" s="183" t="str">
        <f t="shared" si="25"/>
        <v>SDH150153</v>
      </c>
      <c r="R602">
        <v>0</v>
      </c>
      <c r="S602">
        <v>165</v>
      </c>
      <c r="T602">
        <v>338</v>
      </c>
      <c r="U602">
        <v>517</v>
      </c>
      <c r="V602">
        <v>706</v>
      </c>
      <c r="W602">
        <v>905</v>
      </c>
      <c r="X602">
        <v>1115</v>
      </c>
      <c r="Y602">
        <v>1340</v>
      </c>
      <c r="Z602">
        <v>1575</v>
      </c>
      <c r="AA602">
        <v>2430</v>
      </c>
      <c r="AB602">
        <v>2781</v>
      </c>
      <c r="AC602">
        <v>3153</v>
      </c>
      <c r="AD602">
        <v>3560</v>
      </c>
      <c r="AE602">
        <v>3995</v>
      </c>
      <c r="AF602">
        <v>4464</v>
      </c>
      <c r="AG602">
        <v>4726</v>
      </c>
      <c r="AH602">
        <v>5022</v>
      </c>
      <c r="AI602">
        <v>5375</v>
      </c>
      <c r="AJ602">
        <v>5771</v>
      </c>
      <c r="AK602">
        <v>6226</v>
      </c>
      <c r="AL602">
        <v>6754</v>
      </c>
      <c r="AM602">
        <v>7367</v>
      </c>
      <c r="AN602">
        <v>8155</v>
      </c>
      <c r="AO602">
        <v>9100</v>
      </c>
      <c r="AP602">
        <v>10205</v>
      </c>
      <c r="AQ602">
        <v>11536</v>
      </c>
      <c r="AR602">
        <v>13092</v>
      </c>
      <c r="AS602">
        <v>15016</v>
      </c>
      <c r="AT602">
        <v>17379</v>
      </c>
      <c r="AU602">
        <v>0</v>
      </c>
      <c r="AV602">
        <v>0</v>
      </c>
      <c r="AW602">
        <v>0</v>
      </c>
      <c r="AX602">
        <v>0</v>
      </c>
      <c r="AY602">
        <v>0</v>
      </c>
      <c r="AZ602">
        <v>0</v>
      </c>
      <c r="BA602">
        <v>0</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c r="BV602">
        <v>0</v>
      </c>
      <c r="BW602">
        <v>0</v>
      </c>
      <c r="BX602">
        <v>0</v>
      </c>
      <c r="BY602">
        <v>0</v>
      </c>
      <c r="BZ602">
        <v>0</v>
      </c>
      <c r="CA602">
        <v>0</v>
      </c>
      <c r="CB602">
        <v>0</v>
      </c>
      <c r="CC602">
        <v>0</v>
      </c>
      <c r="CD602">
        <v>0</v>
      </c>
      <c r="CE602">
        <v>0</v>
      </c>
      <c r="CF602">
        <v>0</v>
      </c>
      <c r="CG602">
        <v>0</v>
      </c>
      <c r="CH602">
        <v>0</v>
      </c>
      <c r="CI602">
        <v>0</v>
      </c>
      <c r="CJ602">
        <v>0</v>
      </c>
      <c r="CK602">
        <v>0</v>
      </c>
      <c r="CL602">
        <v>0</v>
      </c>
      <c r="CM602">
        <v>0</v>
      </c>
      <c r="CN602">
        <v>0</v>
      </c>
      <c r="CO602">
        <v>0</v>
      </c>
      <c r="CP602">
        <v>0</v>
      </c>
      <c r="CQ602">
        <v>0</v>
      </c>
      <c r="CR602">
        <v>0</v>
      </c>
      <c r="CS602">
        <v>0</v>
      </c>
      <c r="CT602">
        <v>0</v>
      </c>
      <c r="CU602">
        <v>0</v>
      </c>
      <c r="CV602">
        <v>0</v>
      </c>
      <c r="CW602">
        <v>0</v>
      </c>
      <c r="CX602">
        <v>0</v>
      </c>
      <c r="CY602">
        <v>0</v>
      </c>
      <c r="CZ602">
        <v>0</v>
      </c>
      <c r="DA602">
        <v>0</v>
      </c>
      <c r="DB602">
        <v>0</v>
      </c>
      <c r="DC602">
        <v>0</v>
      </c>
      <c r="DD602">
        <v>0</v>
      </c>
      <c r="DE602">
        <v>0</v>
      </c>
      <c r="DF602">
        <v>0</v>
      </c>
      <c r="DG602">
        <v>0</v>
      </c>
      <c r="DH602">
        <v>0</v>
      </c>
      <c r="DI602">
        <v>0</v>
      </c>
      <c r="DJ602">
        <v>0</v>
      </c>
      <c r="DK602">
        <v>0</v>
      </c>
      <c r="DL602">
        <v>0</v>
      </c>
      <c r="DM602">
        <v>0</v>
      </c>
      <c r="DN602">
        <v>0</v>
      </c>
      <c r="DO602">
        <v>0</v>
      </c>
      <c r="DP602">
        <v>0</v>
      </c>
      <c r="DQ602">
        <v>0</v>
      </c>
      <c r="DR602">
        <v>0</v>
      </c>
      <c r="DS602">
        <v>0</v>
      </c>
      <c r="DT602">
        <v>0</v>
      </c>
      <c r="DU602">
        <v>0</v>
      </c>
      <c r="DV602">
        <v>0</v>
      </c>
      <c r="DW602">
        <v>0</v>
      </c>
      <c r="DX602">
        <v>0</v>
      </c>
      <c r="DZ602" s="340"/>
      <c r="EA602" t="s">
        <v>1024</v>
      </c>
      <c r="EB602">
        <v>1</v>
      </c>
      <c r="EC602">
        <v>53</v>
      </c>
      <c r="ED602" s="183" t="str">
        <f t="shared" si="26"/>
        <v>SDH150153</v>
      </c>
      <c r="EE602">
        <v>0</v>
      </c>
      <c r="EF602">
        <v>149</v>
      </c>
      <c r="EG602">
        <v>301</v>
      </c>
      <c r="EH602">
        <v>483</v>
      </c>
      <c r="EI602">
        <v>660</v>
      </c>
      <c r="EJ602">
        <v>830</v>
      </c>
      <c r="EK602">
        <v>999</v>
      </c>
      <c r="EL602">
        <v>1169</v>
      </c>
      <c r="EM602">
        <v>1338</v>
      </c>
      <c r="EN602">
        <v>1573</v>
      </c>
      <c r="EO602">
        <v>1745</v>
      </c>
      <c r="EP602">
        <v>1924</v>
      </c>
      <c r="EQ602">
        <v>2119</v>
      </c>
      <c r="ER602">
        <v>2327</v>
      </c>
      <c r="ES602">
        <v>0</v>
      </c>
      <c r="ET602">
        <v>0</v>
      </c>
      <c r="EU602">
        <v>0</v>
      </c>
      <c r="EV602">
        <v>0</v>
      </c>
      <c r="EW602">
        <v>0</v>
      </c>
      <c r="EX602">
        <v>0</v>
      </c>
      <c r="EY602">
        <v>0</v>
      </c>
      <c r="EZ602">
        <v>0</v>
      </c>
      <c r="FA602">
        <v>0</v>
      </c>
      <c r="FB602">
        <v>0</v>
      </c>
      <c r="FC602">
        <v>0</v>
      </c>
      <c r="FD602">
        <v>0</v>
      </c>
      <c r="FE602">
        <v>0</v>
      </c>
      <c r="FF602">
        <v>0</v>
      </c>
      <c r="FG602">
        <v>0</v>
      </c>
      <c r="FH602">
        <v>0</v>
      </c>
      <c r="FI602">
        <v>0</v>
      </c>
      <c r="FJ602">
        <v>0</v>
      </c>
      <c r="FK602">
        <v>0</v>
      </c>
      <c r="FL602">
        <v>0</v>
      </c>
      <c r="FM602">
        <v>0</v>
      </c>
      <c r="FN602">
        <v>0</v>
      </c>
      <c r="FO602">
        <v>0</v>
      </c>
      <c r="FP602">
        <v>0</v>
      </c>
      <c r="FQ602">
        <v>0</v>
      </c>
      <c r="FR602">
        <v>0</v>
      </c>
      <c r="FS602">
        <v>0</v>
      </c>
      <c r="FT602">
        <v>0</v>
      </c>
      <c r="FU602">
        <v>0</v>
      </c>
      <c r="FV602">
        <v>0</v>
      </c>
      <c r="FW602">
        <v>0</v>
      </c>
      <c r="FX602">
        <v>0</v>
      </c>
      <c r="FY602">
        <v>0</v>
      </c>
      <c r="FZ602">
        <v>0</v>
      </c>
      <c r="GA602">
        <v>0</v>
      </c>
      <c r="GB602">
        <v>0</v>
      </c>
      <c r="GC602">
        <v>0</v>
      </c>
      <c r="GD602">
        <v>0</v>
      </c>
      <c r="GE602">
        <v>0</v>
      </c>
      <c r="GF602">
        <v>0</v>
      </c>
      <c r="GG602">
        <v>0</v>
      </c>
      <c r="GH602">
        <v>0</v>
      </c>
      <c r="GI602">
        <v>0</v>
      </c>
      <c r="GJ602">
        <v>0</v>
      </c>
      <c r="GK602">
        <v>0</v>
      </c>
      <c r="GL602">
        <v>0</v>
      </c>
      <c r="GM602">
        <v>0</v>
      </c>
      <c r="GN602">
        <v>0</v>
      </c>
      <c r="GO602">
        <v>0</v>
      </c>
      <c r="GP602">
        <v>0</v>
      </c>
      <c r="GQ602">
        <v>0</v>
      </c>
      <c r="GR602">
        <v>0</v>
      </c>
      <c r="GS602">
        <v>0</v>
      </c>
      <c r="GT602">
        <v>0</v>
      </c>
      <c r="GU602">
        <v>0</v>
      </c>
      <c r="GV602">
        <v>0</v>
      </c>
      <c r="GW602">
        <v>0</v>
      </c>
      <c r="GX602">
        <v>0</v>
      </c>
      <c r="GY602">
        <v>0</v>
      </c>
      <c r="GZ602">
        <v>0</v>
      </c>
      <c r="HA602">
        <v>0</v>
      </c>
      <c r="HB602">
        <v>0</v>
      </c>
      <c r="HC602">
        <v>0</v>
      </c>
      <c r="HD602">
        <v>0</v>
      </c>
      <c r="HE602">
        <v>0</v>
      </c>
      <c r="HF602">
        <v>0</v>
      </c>
      <c r="HG602">
        <v>0</v>
      </c>
      <c r="HH602">
        <v>0</v>
      </c>
      <c r="HI602">
        <v>0</v>
      </c>
      <c r="HJ602">
        <v>0</v>
      </c>
      <c r="HK602">
        <v>0</v>
      </c>
      <c r="HL602">
        <v>0</v>
      </c>
      <c r="HM602">
        <v>0</v>
      </c>
      <c r="HN602">
        <v>0</v>
      </c>
      <c r="HO602">
        <v>0</v>
      </c>
      <c r="HP602">
        <v>0</v>
      </c>
      <c r="HQ602">
        <v>0</v>
      </c>
      <c r="HR602">
        <v>0</v>
      </c>
      <c r="HS602">
        <v>0</v>
      </c>
      <c r="HT602">
        <v>0</v>
      </c>
      <c r="HU602">
        <v>0</v>
      </c>
      <c r="HV602">
        <v>0</v>
      </c>
      <c r="HW602">
        <v>0</v>
      </c>
      <c r="HX602">
        <v>0</v>
      </c>
      <c r="HY602">
        <v>0</v>
      </c>
      <c r="HZ602">
        <v>0</v>
      </c>
      <c r="IA602">
        <v>0</v>
      </c>
      <c r="IB602">
        <v>0</v>
      </c>
      <c r="IC602">
        <v>0</v>
      </c>
      <c r="ID602">
        <v>0</v>
      </c>
      <c r="IE602">
        <v>0</v>
      </c>
      <c r="IF602">
        <v>0</v>
      </c>
      <c r="IG602">
        <v>0</v>
      </c>
      <c r="IH602">
        <v>0</v>
      </c>
      <c r="II602">
        <v>0</v>
      </c>
      <c r="IJ602">
        <v>0</v>
      </c>
      <c r="IK602">
        <v>0</v>
      </c>
    </row>
    <row r="603" spans="13:245" hidden="1">
      <c r="M603" s="340"/>
      <c r="N603" t="s">
        <v>1024</v>
      </c>
      <c r="O603">
        <v>1</v>
      </c>
      <c r="P603">
        <v>54</v>
      </c>
      <c r="Q603" s="183" t="str">
        <f t="shared" si="25"/>
        <v>SDH150154</v>
      </c>
      <c r="R603">
        <v>0</v>
      </c>
      <c r="S603">
        <v>172</v>
      </c>
      <c r="T603">
        <v>351</v>
      </c>
      <c r="U603">
        <v>539</v>
      </c>
      <c r="V603">
        <v>737</v>
      </c>
      <c r="W603">
        <v>946</v>
      </c>
      <c r="X603">
        <v>1169</v>
      </c>
      <c r="Y603">
        <v>1402</v>
      </c>
      <c r="Z603">
        <v>1647</v>
      </c>
      <c r="AA603">
        <v>2542</v>
      </c>
      <c r="AB603">
        <v>2906</v>
      </c>
      <c r="AC603">
        <v>3303</v>
      </c>
      <c r="AD603">
        <v>3726</v>
      </c>
      <c r="AE603">
        <v>4179</v>
      </c>
      <c r="AF603">
        <v>4662</v>
      </c>
      <c r="AG603">
        <v>4934</v>
      </c>
      <c r="AH603">
        <v>5258</v>
      </c>
      <c r="AI603">
        <v>5620</v>
      </c>
      <c r="AJ603">
        <v>6031</v>
      </c>
      <c r="AK603">
        <v>6504</v>
      </c>
      <c r="AL603">
        <v>7049</v>
      </c>
      <c r="AM603">
        <v>7755</v>
      </c>
      <c r="AN603">
        <v>8596</v>
      </c>
      <c r="AO603">
        <v>9580</v>
      </c>
      <c r="AP603">
        <v>10766</v>
      </c>
      <c r="AQ603">
        <v>12141</v>
      </c>
      <c r="AR603">
        <v>13847</v>
      </c>
      <c r="AS603">
        <v>15933</v>
      </c>
      <c r="AT603">
        <v>18473</v>
      </c>
      <c r="AU603">
        <v>0</v>
      </c>
      <c r="AV603">
        <v>0</v>
      </c>
      <c r="AW603">
        <v>0</v>
      </c>
      <c r="AX603">
        <v>0</v>
      </c>
      <c r="AY603">
        <v>0</v>
      </c>
      <c r="AZ603">
        <v>0</v>
      </c>
      <c r="BA603">
        <v>0</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0</v>
      </c>
      <c r="CP603">
        <v>0</v>
      </c>
      <c r="CQ603">
        <v>0</v>
      </c>
      <c r="CR603">
        <v>0</v>
      </c>
      <c r="CS603">
        <v>0</v>
      </c>
      <c r="CT603">
        <v>0</v>
      </c>
      <c r="CU603">
        <v>0</v>
      </c>
      <c r="CV603">
        <v>0</v>
      </c>
      <c r="CW603">
        <v>0</v>
      </c>
      <c r="CX603">
        <v>0</v>
      </c>
      <c r="CY603">
        <v>0</v>
      </c>
      <c r="CZ603">
        <v>0</v>
      </c>
      <c r="DA603">
        <v>0</v>
      </c>
      <c r="DB603">
        <v>0</v>
      </c>
      <c r="DC603">
        <v>0</v>
      </c>
      <c r="DD603">
        <v>0</v>
      </c>
      <c r="DE603">
        <v>0</v>
      </c>
      <c r="DF603">
        <v>0</v>
      </c>
      <c r="DG603">
        <v>0</v>
      </c>
      <c r="DH603">
        <v>0</v>
      </c>
      <c r="DI603">
        <v>0</v>
      </c>
      <c r="DJ603">
        <v>0</v>
      </c>
      <c r="DK603">
        <v>0</v>
      </c>
      <c r="DL603">
        <v>0</v>
      </c>
      <c r="DM603">
        <v>0</v>
      </c>
      <c r="DN603">
        <v>0</v>
      </c>
      <c r="DO603">
        <v>0</v>
      </c>
      <c r="DP603">
        <v>0</v>
      </c>
      <c r="DQ603">
        <v>0</v>
      </c>
      <c r="DR603">
        <v>0</v>
      </c>
      <c r="DS603">
        <v>0</v>
      </c>
      <c r="DT603">
        <v>0</v>
      </c>
      <c r="DU603">
        <v>0</v>
      </c>
      <c r="DV603">
        <v>0</v>
      </c>
      <c r="DW603">
        <v>0</v>
      </c>
      <c r="DX603">
        <v>0</v>
      </c>
      <c r="DZ603" s="340"/>
      <c r="EA603" t="s">
        <v>1024</v>
      </c>
      <c r="EB603">
        <v>1</v>
      </c>
      <c r="EC603">
        <v>54</v>
      </c>
      <c r="ED603" s="183" t="str">
        <f t="shared" si="26"/>
        <v>SDH150154</v>
      </c>
      <c r="EE603">
        <v>0</v>
      </c>
      <c r="EF603">
        <v>147</v>
      </c>
      <c r="EG603">
        <v>299</v>
      </c>
      <c r="EH603">
        <v>478</v>
      </c>
      <c r="EI603">
        <v>651</v>
      </c>
      <c r="EJ603">
        <v>817</v>
      </c>
      <c r="EK603">
        <v>982</v>
      </c>
      <c r="EL603">
        <v>1147</v>
      </c>
      <c r="EM603">
        <v>1310</v>
      </c>
      <c r="EN603">
        <v>1536</v>
      </c>
      <c r="EO603">
        <v>1702</v>
      </c>
      <c r="EP603">
        <v>1880</v>
      </c>
      <c r="EQ603">
        <v>2068</v>
      </c>
      <c r="ER603">
        <v>2271</v>
      </c>
      <c r="ES603">
        <v>0</v>
      </c>
      <c r="ET603">
        <v>0</v>
      </c>
      <c r="EU603">
        <v>0</v>
      </c>
      <c r="EV603">
        <v>0</v>
      </c>
      <c r="EW603">
        <v>0</v>
      </c>
      <c r="EX603">
        <v>0</v>
      </c>
      <c r="EY603">
        <v>0</v>
      </c>
      <c r="EZ603">
        <v>0</v>
      </c>
      <c r="FA603">
        <v>0</v>
      </c>
      <c r="FB603">
        <v>0</v>
      </c>
      <c r="FC603">
        <v>0</v>
      </c>
      <c r="FD603">
        <v>0</v>
      </c>
      <c r="FE603">
        <v>0</v>
      </c>
      <c r="FF603">
        <v>0</v>
      </c>
      <c r="FG603">
        <v>0</v>
      </c>
      <c r="FH603">
        <v>0</v>
      </c>
      <c r="FI603">
        <v>0</v>
      </c>
      <c r="FJ603">
        <v>0</v>
      </c>
      <c r="FK603">
        <v>0</v>
      </c>
      <c r="FL603">
        <v>0</v>
      </c>
      <c r="FM603">
        <v>0</v>
      </c>
      <c r="FN603">
        <v>0</v>
      </c>
      <c r="FO603">
        <v>0</v>
      </c>
      <c r="FP603">
        <v>0</v>
      </c>
      <c r="FQ603">
        <v>0</v>
      </c>
      <c r="FR603">
        <v>0</v>
      </c>
      <c r="FS603">
        <v>0</v>
      </c>
      <c r="FT603">
        <v>0</v>
      </c>
      <c r="FU603">
        <v>0</v>
      </c>
      <c r="FV603">
        <v>0</v>
      </c>
      <c r="FW603">
        <v>0</v>
      </c>
      <c r="FX603">
        <v>0</v>
      </c>
      <c r="FY603">
        <v>0</v>
      </c>
      <c r="FZ603">
        <v>0</v>
      </c>
      <c r="GA603">
        <v>0</v>
      </c>
      <c r="GB603">
        <v>0</v>
      </c>
      <c r="GC603">
        <v>0</v>
      </c>
      <c r="GD603">
        <v>0</v>
      </c>
      <c r="GE603">
        <v>0</v>
      </c>
      <c r="GF603">
        <v>0</v>
      </c>
      <c r="GG603">
        <v>0</v>
      </c>
      <c r="GH603">
        <v>0</v>
      </c>
      <c r="GI603">
        <v>0</v>
      </c>
      <c r="GJ603">
        <v>0</v>
      </c>
      <c r="GK603">
        <v>0</v>
      </c>
      <c r="GL603">
        <v>0</v>
      </c>
      <c r="GM603">
        <v>0</v>
      </c>
      <c r="GN603">
        <v>0</v>
      </c>
      <c r="GO603">
        <v>0</v>
      </c>
      <c r="GP603">
        <v>0</v>
      </c>
      <c r="GQ603">
        <v>0</v>
      </c>
      <c r="GR603">
        <v>0</v>
      </c>
      <c r="GS603">
        <v>0</v>
      </c>
      <c r="GT603">
        <v>0</v>
      </c>
      <c r="GU603">
        <v>0</v>
      </c>
      <c r="GV603">
        <v>0</v>
      </c>
      <c r="GW603">
        <v>0</v>
      </c>
      <c r="GX603">
        <v>0</v>
      </c>
      <c r="GY603">
        <v>0</v>
      </c>
      <c r="GZ603">
        <v>0</v>
      </c>
      <c r="HA603">
        <v>0</v>
      </c>
      <c r="HB603">
        <v>0</v>
      </c>
      <c r="HC603">
        <v>0</v>
      </c>
      <c r="HD603">
        <v>0</v>
      </c>
      <c r="HE603">
        <v>0</v>
      </c>
      <c r="HF603">
        <v>0</v>
      </c>
      <c r="HG603">
        <v>0</v>
      </c>
      <c r="HH603">
        <v>0</v>
      </c>
      <c r="HI603">
        <v>0</v>
      </c>
      <c r="HJ603">
        <v>0</v>
      </c>
      <c r="HK603">
        <v>0</v>
      </c>
      <c r="HL603">
        <v>0</v>
      </c>
      <c r="HM603">
        <v>0</v>
      </c>
      <c r="HN603">
        <v>0</v>
      </c>
      <c r="HO603">
        <v>0</v>
      </c>
      <c r="HP603">
        <v>0</v>
      </c>
      <c r="HQ603">
        <v>0</v>
      </c>
      <c r="HR603">
        <v>0</v>
      </c>
      <c r="HS603">
        <v>0</v>
      </c>
      <c r="HT603">
        <v>0</v>
      </c>
      <c r="HU603">
        <v>0</v>
      </c>
      <c r="HV603">
        <v>0</v>
      </c>
      <c r="HW603">
        <v>0</v>
      </c>
      <c r="HX603">
        <v>0</v>
      </c>
      <c r="HY603">
        <v>0</v>
      </c>
      <c r="HZ603">
        <v>0</v>
      </c>
      <c r="IA603">
        <v>0</v>
      </c>
      <c r="IB603">
        <v>0</v>
      </c>
      <c r="IC603">
        <v>0</v>
      </c>
      <c r="ID603">
        <v>0</v>
      </c>
      <c r="IE603">
        <v>0</v>
      </c>
      <c r="IF603">
        <v>0</v>
      </c>
      <c r="IG603">
        <v>0</v>
      </c>
      <c r="IH603">
        <v>0</v>
      </c>
      <c r="II603">
        <v>0</v>
      </c>
      <c r="IJ603">
        <v>0</v>
      </c>
      <c r="IK603">
        <v>0</v>
      </c>
    </row>
    <row r="604" spans="13:245" hidden="1">
      <c r="M604" s="340"/>
      <c r="N604" t="s">
        <v>1024</v>
      </c>
      <c r="O604">
        <v>1</v>
      </c>
      <c r="P604">
        <v>55</v>
      </c>
      <c r="Q604" s="183" t="str">
        <f t="shared" si="25"/>
        <v>SDH150155</v>
      </c>
      <c r="R604">
        <v>0</v>
      </c>
      <c r="S604">
        <v>179</v>
      </c>
      <c r="T604">
        <v>366</v>
      </c>
      <c r="U604">
        <v>563</v>
      </c>
      <c r="V604">
        <v>770</v>
      </c>
      <c r="W604">
        <v>989</v>
      </c>
      <c r="X604">
        <v>1222</v>
      </c>
      <c r="Y604">
        <v>1464</v>
      </c>
      <c r="Z604">
        <v>1721</v>
      </c>
      <c r="AA604">
        <v>2653</v>
      </c>
      <c r="AB604">
        <v>3042</v>
      </c>
      <c r="AC604">
        <v>3453</v>
      </c>
      <c r="AD604">
        <v>3893</v>
      </c>
      <c r="AE604">
        <v>4358</v>
      </c>
      <c r="AF604">
        <v>4860</v>
      </c>
      <c r="AG604">
        <v>5158</v>
      </c>
      <c r="AH604">
        <v>5488</v>
      </c>
      <c r="AI604">
        <v>5859</v>
      </c>
      <c r="AJ604">
        <v>6283</v>
      </c>
      <c r="AK604">
        <v>6766</v>
      </c>
      <c r="AL604">
        <v>7399</v>
      </c>
      <c r="AM604">
        <v>8147</v>
      </c>
      <c r="AN604">
        <v>9012</v>
      </c>
      <c r="AO604">
        <v>10057</v>
      </c>
      <c r="AP604">
        <v>11264</v>
      </c>
      <c r="AQ604">
        <v>12768</v>
      </c>
      <c r="AR604">
        <v>14598</v>
      </c>
      <c r="AS604">
        <v>16811</v>
      </c>
      <c r="AT604">
        <v>19541</v>
      </c>
      <c r="AU604">
        <v>0</v>
      </c>
      <c r="AV604">
        <v>0</v>
      </c>
      <c r="AW604">
        <v>0</v>
      </c>
      <c r="AX604">
        <v>0</v>
      </c>
      <c r="AY604">
        <v>0</v>
      </c>
      <c r="AZ604">
        <v>0</v>
      </c>
      <c r="BA604">
        <v>0</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BX604">
        <v>0</v>
      </c>
      <c r="BY604">
        <v>0</v>
      </c>
      <c r="BZ604">
        <v>0</v>
      </c>
      <c r="CA604">
        <v>0</v>
      </c>
      <c r="CB604">
        <v>0</v>
      </c>
      <c r="CC604">
        <v>0</v>
      </c>
      <c r="CD604">
        <v>0</v>
      </c>
      <c r="CE604">
        <v>0</v>
      </c>
      <c r="CF604">
        <v>0</v>
      </c>
      <c r="CG604">
        <v>0</v>
      </c>
      <c r="CH604">
        <v>0</v>
      </c>
      <c r="CI604">
        <v>0</v>
      </c>
      <c r="CJ604">
        <v>0</v>
      </c>
      <c r="CK604">
        <v>0</v>
      </c>
      <c r="CL604">
        <v>0</v>
      </c>
      <c r="CM604">
        <v>0</v>
      </c>
      <c r="CN604">
        <v>0</v>
      </c>
      <c r="CO604">
        <v>0</v>
      </c>
      <c r="CP604">
        <v>0</v>
      </c>
      <c r="CQ604">
        <v>0</v>
      </c>
      <c r="CR604">
        <v>0</v>
      </c>
      <c r="CS604">
        <v>0</v>
      </c>
      <c r="CT604">
        <v>0</v>
      </c>
      <c r="CU604">
        <v>0</v>
      </c>
      <c r="CV604">
        <v>0</v>
      </c>
      <c r="CW604">
        <v>0</v>
      </c>
      <c r="CX604">
        <v>0</v>
      </c>
      <c r="CY604">
        <v>0</v>
      </c>
      <c r="CZ604">
        <v>0</v>
      </c>
      <c r="DA604">
        <v>0</v>
      </c>
      <c r="DB604">
        <v>0</v>
      </c>
      <c r="DC604">
        <v>0</v>
      </c>
      <c r="DD604">
        <v>0</v>
      </c>
      <c r="DE604">
        <v>0</v>
      </c>
      <c r="DF604">
        <v>0</v>
      </c>
      <c r="DG604">
        <v>0</v>
      </c>
      <c r="DH604">
        <v>0</v>
      </c>
      <c r="DI604">
        <v>0</v>
      </c>
      <c r="DJ604">
        <v>0</v>
      </c>
      <c r="DK604">
        <v>0</v>
      </c>
      <c r="DL604">
        <v>0</v>
      </c>
      <c r="DM604">
        <v>0</v>
      </c>
      <c r="DN604">
        <v>0</v>
      </c>
      <c r="DO604">
        <v>0</v>
      </c>
      <c r="DP604">
        <v>0</v>
      </c>
      <c r="DQ604">
        <v>0</v>
      </c>
      <c r="DR604">
        <v>0</v>
      </c>
      <c r="DS604">
        <v>0</v>
      </c>
      <c r="DT604">
        <v>0</v>
      </c>
      <c r="DU604">
        <v>0</v>
      </c>
      <c r="DV604">
        <v>0</v>
      </c>
      <c r="DW604">
        <v>0</v>
      </c>
      <c r="DX604">
        <v>0</v>
      </c>
      <c r="DZ604" s="340"/>
      <c r="EA604" t="s">
        <v>1024</v>
      </c>
      <c r="EB604">
        <v>1</v>
      </c>
      <c r="EC604">
        <v>55</v>
      </c>
      <c r="ED604" s="183" t="str">
        <f t="shared" si="26"/>
        <v>SDH150155</v>
      </c>
      <c r="EE604">
        <v>0</v>
      </c>
      <c r="EF604">
        <v>145</v>
      </c>
      <c r="EG604">
        <v>299</v>
      </c>
      <c r="EH604">
        <v>475</v>
      </c>
      <c r="EI604">
        <v>646</v>
      </c>
      <c r="EJ604">
        <v>810</v>
      </c>
      <c r="EK604">
        <v>971</v>
      </c>
      <c r="EL604">
        <v>1131</v>
      </c>
      <c r="EM604">
        <v>1291</v>
      </c>
      <c r="EN604">
        <v>1508</v>
      </c>
      <c r="EO604">
        <v>1675</v>
      </c>
      <c r="EP604">
        <v>1847</v>
      </c>
      <c r="EQ604">
        <v>2030</v>
      </c>
      <c r="ER604">
        <v>2225</v>
      </c>
      <c r="ES604">
        <v>0</v>
      </c>
      <c r="ET604">
        <v>0</v>
      </c>
      <c r="EU604">
        <v>0</v>
      </c>
      <c r="EV604">
        <v>0</v>
      </c>
      <c r="EW604">
        <v>0</v>
      </c>
      <c r="EX604">
        <v>0</v>
      </c>
      <c r="EY604">
        <v>0</v>
      </c>
      <c r="EZ604">
        <v>0</v>
      </c>
      <c r="FA604">
        <v>0</v>
      </c>
      <c r="FB604">
        <v>0</v>
      </c>
      <c r="FC604">
        <v>0</v>
      </c>
      <c r="FD604">
        <v>0</v>
      </c>
      <c r="FE604">
        <v>0</v>
      </c>
      <c r="FF604">
        <v>0</v>
      </c>
      <c r="FG604">
        <v>0</v>
      </c>
      <c r="FH604">
        <v>0</v>
      </c>
      <c r="FI604">
        <v>0</v>
      </c>
      <c r="FJ604">
        <v>0</v>
      </c>
      <c r="FK604">
        <v>0</v>
      </c>
      <c r="FL604">
        <v>0</v>
      </c>
      <c r="FM604">
        <v>0</v>
      </c>
      <c r="FN604">
        <v>0</v>
      </c>
      <c r="FO604">
        <v>0</v>
      </c>
      <c r="FP604">
        <v>0</v>
      </c>
      <c r="FQ604">
        <v>0</v>
      </c>
      <c r="FR604">
        <v>0</v>
      </c>
      <c r="FS604">
        <v>0</v>
      </c>
      <c r="FT604">
        <v>0</v>
      </c>
      <c r="FU604">
        <v>0</v>
      </c>
      <c r="FV604">
        <v>0</v>
      </c>
      <c r="FW604">
        <v>0</v>
      </c>
      <c r="FX604">
        <v>0</v>
      </c>
      <c r="FY604">
        <v>0</v>
      </c>
      <c r="FZ604">
        <v>0</v>
      </c>
      <c r="GA604">
        <v>0</v>
      </c>
      <c r="GB604">
        <v>0</v>
      </c>
      <c r="GC604">
        <v>0</v>
      </c>
      <c r="GD604">
        <v>0</v>
      </c>
      <c r="GE604">
        <v>0</v>
      </c>
      <c r="GF604">
        <v>0</v>
      </c>
      <c r="GG604">
        <v>0</v>
      </c>
      <c r="GH604">
        <v>0</v>
      </c>
      <c r="GI604">
        <v>0</v>
      </c>
      <c r="GJ604">
        <v>0</v>
      </c>
      <c r="GK604">
        <v>0</v>
      </c>
      <c r="GL604">
        <v>0</v>
      </c>
      <c r="GM604">
        <v>0</v>
      </c>
      <c r="GN604">
        <v>0</v>
      </c>
      <c r="GO604">
        <v>0</v>
      </c>
      <c r="GP604">
        <v>0</v>
      </c>
      <c r="GQ604">
        <v>0</v>
      </c>
      <c r="GR604">
        <v>0</v>
      </c>
      <c r="GS604">
        <v>0</v>
      </c>
      <c r="GT604">
        <v>0</v>
      </c>
      <c r="GU604">
        <v>0</v>
      </c>
      <c r="GV604">
        <v>0</v>
      </c>
      <c r="GW604">
        <v>0</v>
      </c>
      <c r="GX604">
        <v>0</v>
      </c>
      <c r="GY604">
        <v>0</v>
      </c>
      <c r="GZ604">
        <v>0</v>
      </c>
      <c r="HA604">
        <v>0</v>
      </c>
      <c r="HB604">
        <v>0</v>
      </c>
      <c r="HC604">
        <v>0</v>
      </c>
      <c r="HD604">
        <v>0</v>
      </c>
      <c r="HE604">
        <v>0</v>
      </c>
      <c r="HF604">
        <v>0</v>
      </c>
      <c r="HG604">
        <v>0</v>
      </c>
      <c r="HH604">
        <v>0</v>
      </c>
      <c r="HI604">
        <v>0</v>
      </c>
      <c r="HJ604">
        <v>0</v>
      </c>
      <c r="HK604">
        <v>0</v>
      </c>
      <c r="HL604">
        <v>0</v>
      </c>
      <c r="HM604">
        <v>0</v>
      </c>
      <c r="HN604">
        <v>0</v>
      </c>
      <c r="HO604">
        <v>0</v>
      </c>
      <c r="HP604">
        <v>0</v>
      </c>
      <c r="HQ604">
        <v>0</v>
      </c>
      <c r="HR604">
        <v>0</v>
      </c>
      <c r="HS604">
        <v>0</v>
      </c>
      <c r="HT604">
        <v>0</v>
      </c>
      <c r="HU604">
        <v>0</v>
      </c>
      <c r="HV604">
        <v>0</v>
      </c>
      <c r="HW604">
        <v>0</v>
      </c>
      <c r="HX604">
        <v>0</v>
      </c>
      <c r="HY604">
        <v>0</v>
      </c>
      <c r="HZ604">
        <v>0</v>
      </c>
      <c r="IA604">
        <v>0</v>
      </c>
      <c r="IB604">
        <v>0</v>
      </c>
      <c r="IC604">
        <v>0</v>
      </c>
      <c r="ID604">
        <v>0</v>
      </c>
      <c r="IE604">
        <v>0</v>
      </c>
      <c r="IF604">
        <v>0</v>
      </c>
      <c r="IG604">
        <v>0</v>
      </c>
      <c r="IH604">
        <v>0</v>
      </c>
      <c r="II604">
        <v>0</v>
      </c>
      <c r="IJ604">
        <v>0</v>
      </c>
      <c r="IK604">
        <v>0</v>
      </c>
    </row>
    <row r="605" spans="13:245" hidden="1">
      <c r="M605" s="340"/>
      <c r="N605" t="s">
        <v>1024</v>
      </c>
      <c r="O605">
        <v>2</v>
      </c>
      <c r="P605">
        <v>0</v>
      </c>
      <c r="Q605" s="183" t="str">
        <f t="shared" si="25"/>
        <v>SDH150200</v>
      </c>
      <c r="R605">
        <v>222</v>
      </c>
      <c r="S605">
        <v>535</v>
      </c>
      <c r="T605">
        <v>855</v>
      </c>
      <c r="U605">
        <v>1182</v>
      </c>
      <c r="V605">
        <v>1517</v>
      </c>
      <c r="W605">
        <v>1858</v>
      </c>
      <c r="X605">
        <v>2206</v>
      </c>
      <c r="Y605">
        <v>2561</v>
      </c>
      <c r="Z605">
        <v>2924</v>
      </c>
      <c r="AA605">
        <v>4393</v>
      </c>
      <c r="AB605">
        <v>4898</v>
      </c>
      <c r="AC605">
        <v>5414</v>
      </c>
      <c r="AD605">
        <v>5942</v>
      </c>
      <c r="AE605">
        <v>6482</v>
      </c>
      <c r="AF605">
        <v>7035</v>
      </c>
      <c r="AG605">
        <v>7192</v>
      </c>
      <c r="AH605">
        <v>7354</v>
      </c>
      <c r="AI605">
        <v>7521</v>
      </c>
      <c r="AJ605">
        <v>7694</v>
      </c>
      <c r="AK605">
        <v>7874</v>
      </c>
      <c r="AL605">
        <v>8058</v>
      </c>
      <c r="AM605">
        <v>8247</v>
      </c>
      <c r="AN605">
        <v>8441</v>
      </c>
      <c r="AO605">
        <v>8642</v>
      </c>
      <c r="AP605">
        <v>8849</v>
      </c>
      <c r="AQ605">
        <v>9064</v>
      </c>
      <c r="AR605">
        <v>9285</v>
      </c>
      <c r="AS605">
        <v>9513</v>
      </c>
      <c r="AT605">
        <v>9751</v>
      </c>
      <c r="AU605">
        <v>0</v>
      </c>
      <c r="AV605">
        <v>0</v>
      </c>
      <c r="AW605">
        <v>0</v>
      </c>
      <c r="AX605">
        <v>0</v>
      </c>
      <c r="AY605">
        <v>0</v>
      </c>
      <c r="AZ605">
        <v>0</v>
      </c>
      <c r="BA605">
        <v>0</v>
      </c>
      <c r="BB605">
        <v>0</v>
      </c>
      <c r="BC605">
        <v>0</v>
      </c>
      <c r="BD605">
        <v>0</v>
      </c>
      <c r="BE605">
        <v>0</v>
      </c>
      <c r="BF605">
        <v>0</v>
      </c>
      <c r="BG605">
        <v>0</v>
      </c>
      <c r="BH605">
        <v>0</v>
      </c>
      <c r="BI605">
        <v>0</v>
      </c>
      <c r="BJ605">
        <v>0</v>
      </c>
      <c r="BK605">
        <v>0</v>
      </c>
      <c r="BL605">
        <v>0</v>
      </c>
      <c r="BM605">
        <v>0</v>
      </c>
      <c r="BN605">
        <v>0</v>
      </c>
      <c r="BO605">
        <v>0</v>
      </c>
      <c r="BP605">
        <v>0</v>
      </c>
      <c r="BQ605">
        <v>0</v>
      </c>
      <c r="BR605">
        <v>0</v>
      </c>
      <c r="BS605">
        <v>0</v>
      </c>
      <c r="BT605">
        <v>0</v>
      </c>
      <c r="BU605">
        <v>0</v>
      </c>
      <c r="BV605">
        <v>0</v>
      </c>
      <c r="BW605">
        <v>0</v>
      </c>
      <c r="BX605">
        <v>0</v>
      </c>
      <c r="BY605">
        <v>0</v>
      </c>
      <c r="BZ605">
        <v>0</v>
      </c>
      <c r="CA605">
        <v>0</v>
      </c>
      <c r="CB605">
        <v>0</v>
      </c>
      <c r="CC605">
        <v>0</v>
      </c>
      <c r="CD605">
        <v>0</v>
      </c>
      <c r="CE605">
        <v>0</v>
      </c>
      <c r="CF605">
        <v>0</v>
      </c>
      <c r="CG605">
        <v>0</v>
      </c>
      <c r="CH605">
        <v>0</v>
      </c>
      <c r="CI605">
        <v>0</v>
      </c>
      <c r="CJ605">
        <v>0</v>
      </c>
      <c r="CK605">
        <v>0</v>
      </c>
      <c r="CL605">
        <v>0</v>
      </c>
      <c r="CM605">
        <v>0</v>
      </c>
      <c r="CN605">
        <v>0</v>
      </c>
      <c r="CO605">
        <v>0</v>
      </c>
      <c r="CP605">
        <v>0</v>
      </c>
      <c r="CQ605">
        <v>0</v>
      </c>
      <c r="CR605">
        <v>0</v>
      </c>
      <c r="CS605">
        <v>0</v>
      </c>
      <c r="CT605">
        <v>0</v>
      </c>
      <c r="CU605">
        <v>0</v>
      </c>
      <c r="CV605">
        <v>0</v>
      </c>
      <c r="CW605">
        <v>0</v>
      </c>
      <c r="CX605">
        <v>0</v>
      </c>
      <c r="CY605">
        <v>0</v>
      </c>
      <c r="CZ605">
        <v>0</v>
      </c>
      <c r="DA605">
        <v>0</v>
      </c>
      <c r="DB605">
        <v>0</v>
      </c>
      <c r="DC605">
        <v>0</v>
      </c>
      <c r="DD605">
        <v>0</v>
      </c>
      <c r="DE605">
        <v>0</v>
      </c>
      <c r="DF605">
        <v>0</v>
      </c>
      <c r="DG605">
        <v>0</v>
      </c>
      <c r="DH605">
        <v>0</v>
      </c>
      <c r="DI605">
        <v>0</v>
      </c>
      <c r="DJ605">
        <v>0</v>
      </c>
      <c r="DK605">
        <v>0</v>
      </c>
      <c r="DL605">
        <v>0</v>
      </c>
      <c r="DM605">
        <v>0</v>
      </c>
      <c r="DN605">
        <v>0</v>
      </c>
      <c r="DO605">
        <v>0</v>
      </c>
      <c r="DP605">
        <v>0</v>
      </c>
      <c r="DQ605">
        <v>0</v>
      </c>
      <c r="DR605">
        <v>0</v>
      </c>
      <c r="DS605">
        <v>0</v>
      </c>
      <c r="DT605">
        <v>0</v>
      </c>
      <c r="DU605">
        <v>0</v>
      </c>
      <c r="DV605">
        <v>0</v>
      </c>
      <c r="DW605">
        <v>0</v>
      </c>
      <c r="DX605">
        <v>0</v>
      </c>
      <c r="DZ605" s="340"/>
      <c r="EA605" t="s">
        <v>1024</v>
      </c>
      <c r="EB605">
        <v>2</v>
      </c>
      <c r="EC605">
        <v>0</v>
      </c>
      <c r="ED605" s="183" t="str">
        <f t="shared" si="26"/>
        <v>SDH150200</v>
      </c>
      <c r="EE605">
        <v>403</v>
      </c>
      <c r="EF605">
        <v>1090</v>
      </c>
      <c r="EG605">
        <v>1810</v>
      </c>
      <c r="EH605">
        <v>2514</v>
      </c>
      <c r="EI605">
        <v>3207</v>
      </c>
      <c r="EJ605">
        <v>3883</v>
      </c>
      <c r="EK605">
        <v>4544</v>
      </c>
      <c r="EL605">
        <v>5193</v>
      </c>
      <c r="EM605">
        <v>5828</v>
      </c>
      <c r="EN605">
        <v>6599</v>
      </c>
      <c r="EO605">
        <v>7205</v>
      </c>
      <c r="EP605">
        <v>7799</v>
      </c>
      <c r="EQ605">
        <v>8383</v>
      </c>
      <c r="ER605">
        <v>8956</v>
      </c>
      <c r="ES605">
        <v>0</v>
      </c>
      <c r="ET605">
        <v>0</v>
      </c>
      <c r="EU605">
        <v>0</v>
      </c>
      <c r="EV605">
        <v>0</v>
      </c>
      <c r="EW605">
        <v>0</v>
      </c>
      <c r="EX605">
        <v>0</v>
      </c>
      <c r="EY605">
        <v>0</v>
      </c>
      <c r="EZ605">
        <v>0</v>
      </c>
      <c r="FA605">
        <v>0</v>
      </c>
      <c r="FB605">
        <v>0</v>
      </c>
      <c r="FC605">
        <v>0</v>
      </c>
      <c r="FD605">
        <v>0</v>
      </c>
      <c r="FE605">
        <v>0</v>
      </c>
      <c r="FF605">
        <v>0</v>
      </c>
      <c r="FG605">
        <v>0</v>
      </c>
      <c r="FH605">
        <v>0</v>
      </c>
      <c r="FI605">
        <v>0</v>
      </c>
      <c r="FJ605">
        <v>0</v>
      </c>
      <c r="FK605">
        <v>0</v>
      </c>
      <c r="FL605">
        <v>0</v>
      </c>
      <c r="FM605">
        <v>0</v>
      </c>
      <c r="FN605">
        <v>0</v>
      </c>
      <c r="FO605">
        <v>0</v>
      </c>
      <c r="FP605">
        <v>0</v>
      </c>
      <c r="FQ605">
        <v>0</v>
      </c>
      <c r="FR605">
        <v>0</v>
      </c>
      <c r="FS605">
        <v>0</v>
      </c>
      <c r="FT605">
        <v>0</v>
      </c>
      <c r="FU605">
        <v>0</v>
      </c>
      <c r="FV605">
        <v>0</v>
      </c>
      <c r="FW605">
        <v>0</v>
      </c>
      <c r="FX605">
        <v>0</v>
      </c>
      <c r="FY605">
        <v>0</v>
      </c>
      <c r="FZ605">
        <v>0</v>
      </c>
      <c r="GA605">
        <v>0</v>
      </c>
      <c r="GB605">
        <v>0</v>
      </c>
      <c r="GC605">
        <v>0</v>
      </c>
      <c r="GD605">
        <v>0</v>
      </c>
      <c r="GE605">
        <v>0</v>
      </c>
      <c r="GF605">
        <v>0</v>
      </c>
      <c r="GG605">
        <v>0</v>
      </c>
      <c r="GH605">
        <v>0</v>
      </c>
      <c r="GI605">
        <v>0</v>
      </c>
      <c r="GJ605">
        <v>0</v>
      </c>
      <c r="GK605">
        <v>0</v>
      </c>
      <c r="GL605">
        <v>0</v>
      </c>
      <c r="GM605">
        <v>0</v>
      </c>
      <c r="GN605">
        <v>0</v>
      </c>
      <c r="GO605">
        <v>0</v>
      </c>
      <c r="GP605">
        <v>0</v>
      </c>
      <c r="GQ605">
        <v>0</v>
      </c>
      <c r="GR605">
        <v>0</v>
      </c>
      <c r="GS605">
        <v>0</v>
      </c>
      <c r="GT605">
        <v>0</v>
      </c>
      <c r="GU605">
        <v>0</v>
      </c>
      <c r="GV605">
        <v>0</v>
      </c>
      <c r="GW605">
        <v>0</v>
      </c>
      <c r="GX605">
        <v>0</v>
      </c>
      <c r="GY605">
        <v>0</v>
      </c>
      <c r="GZ605">
        <v>0</v>
      </c>
      <c r="HA605">
        <v>0</v>
      </c>
      <c r="HB605">
        <v>0</v>
      </c>
      <c r="HC605">
        <v>0</v>
      </c>
      <c r="HD605">
        <v>0</v>
      </c>
      <c r="HE605">
        <v>0</v>
      </c>
      <c r="HF605">
        <v>0</v>
      </c>
      <c r="HG605">
        <v>0</v>
      </c>
      <c r="HH605">
        <v>0</v>
      </c>
      <c r="HI605">
        <v>0</v>
      </c>
      <c r="HJ605">
        <v>0</v>
      </c>
      <c r="HK605">
        <v>0</v>
      </c>
      <c r="HL605">
        <v>0</v>
      </c>
      <c r="HM605">
        <v>0</v>
      </c>
      <c r="HN605">
        <v>0</v>
      </c>
      <c r="HO605">
        <v>0</v>
      </c>
      <c r="HP605">
        <v>0</v>
      </c>
      <c r="HQ605">
        <v>0</v>
      </c>
      <c r="HR605">
        <v>0</v>
      </c>
      <c r="HS605">
        <v>0</v>
      </c>
      <c r="HT605">
        <v>0</v>
      </c>
      <c r="HU605">
        <v>0</v>
      </c>
      <c r="HV605">
        <v>0</v>
      </c>
      <c r="HW605">
        <v>0</v>
      </c>
      <c r="HX605">
        <v>0</v>
      </c>
      <c r="HY605">
        <v>0</v>
      </c>
      <c r="HZ605">
        <v>0</v>
      </c>
      <c r="IA605">
        <v>0</v>
      </c>
      <c r="IB605">
        <v>0</v>
      </c>
      <c r="IC605">
        <v>0</v>
      </c>
      <c r="ID605">
        <v>0</v>
      </c>
      <c r="IE605">
        <v>0</v>
      </c>
      <c r="IF605">
        <v>0</v>
      </c>
      <c r="IG605">
        <v>0</v>
      </c>
      <c r="IH605">
        <v>0</v>
      </c>
      <c r="II605">
        <v>0</v>
      </c>
      <c r="IJ605">
        <v>0</v>
      </c>
      <c r="IK605">
        <v>0</v>
      </c>
    </row>
    <row r="606" spans="13:245" hidden="1">
      <c r="M606" s="340"/>
      <c r="N606" t="s">
        <v>1024</v>
      </c>
      <c r="O606">
        <v>2</v>
      </c>
      <c r="P606">
        <v>1</v>
      </c>
      <c r="Q606" s="183" t="str">
        <f t="shared" si="25"/>
        <v>SDH150201</v>
      </c>
      <c r="R606">
        <v>219</v>
      </c>
      <c r="S606">
        <v>531</v>
      </c>
      <c r="T606">
        <v>850</v>
      </c>
      <c r="U606">
        <v>1176</v>
      </c>
      <c r="V606">
        <v>1508</v>
      </c>
      <c r="W606">
        <v>1848</v>
      </c>
      <c r="X606">
        <v>2195</v>
      </c>
      <c r="Y606">
        <v>2549</v>
      </c>
      <c r="Z606">
        <v>2911</v>
      </c>
      <c r="AA606">
        <v>4373</v>
      </c>
      <c r="AB606">
        <v>4877</v>
      </c>
      <c r="AC606">
        <v>5392</v>
      </c>
      <c r="AD606">
        <v>5919</v>
      </c>
      <c r="AE606">
        <v>6459</v>
      </c>
      <c r="AF606">
        <v>7012</v>
      </c>
      <c r="AG606">
        <v>7170</v>
      </c>
      <c r="AH606">
        <v>7333</v>
      </c>
      <c r="AI606">
        <v>7501</v>
      </c>
      <c r="AJ606">
        <v>7677</v>
      </c>
      <c r="AK606">
        <v>7856</v>
      </c>
      <c r="AL606">
        <v>8039</v>
      </c>
      <c r="AM606">
        <v>8229</v>
      </c>
      <c r="AN606">
        <v>8424</v>
      </c>
      <c r="AO606">
        <v>8626</v>
      </c>
      <c r="AP606">
        <v>8835</v>
      </c>
      <c r="AQ606">
        <v>9050</v>
      </c>
      <c r="AR606">
        <v>9273</v>
      </c>
      <c r="AS606">
        <v>9505</v>
      </c>
      <c r="AT606">
        <v>9747</v>
      </c>
      <c r="AU606">
        <v>0</v>
      </c>
      <c r="AV606">
        <v>0</v>
      </c>
      <c r="AW606">
        <v>0</v>
      </c>
      <c r="AX606">
        <v>0</v>
      </c>
      <c r="AY606">
        <v>0</v>
      </c>
      <c r="AZ606">
        <v>0</v>
      </c>
      <c r="BA606">
        <v>0</v>
      </c>
      <c r="BB606">
        <v>0</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c r="BV606">
        <v>0</v>
      </c>
      <c r="BW606">
        <v>0</v>
      </c>
      <c r="BX606">
        <v>0</v>
      </c>
      <c r="BY606">
        <v>0</v>
      </c>
      <c r="BZ606">
        <v>0</v>
      </c>
      <c r="CA606">
        <v>0</v>
      </c>
      <c r="CB606">
        <v>0</v>
      </c>
      <c r="CC606">
        <v>0</v>
      </c>
      <c r="CD606">
        <v>0</v>
      </c>
      <c r="CE606">
        <v>0</v>
      </c>
      <c r="CF606">
        <v>0</v>
      </c>
      <c r="CG606">
        <v>0</v>
      </c>
      <c r="CH606">
        <v>0</v>
      </c>
      <c r="CI606">
        <v>0</v>
      </c>
      <c r="CJ606">
        <v>0</v>
      </c>
      <c r="CK606">
        <v>0</v>
      </c>
      <c r="CL606">
        <v>0</v>
      </c>
      <c r="CM606">
        <v>0</v>
      </c>
      <c r="CN606">
        <v>0</v>
      </c>
      <c r="CO606">
        <v>0</v>
      </c>
      <c r="CP606">
        <v>0</v>
      </c>
      <c r="CQ606">
        <v>0</v>
      </c>
      <c r="CR606">
        <v>0</v>
      </c>
      <c r="CS606">
        <v>0</v>
      </c>
      <c r="CT606">
        <v>0</v>
      </c>
      <c r="CU606">
        <v>0</v>
      </c>
      <c r="CV606">
        <v>0</v>
      </c>
      <c r="CW606">
        <v>0</v>
      </c>
      <c r="CX606">
        <v>0</v>
      </c>
      <c r="CY606">
        <v>0</v>
      </c>
      <c r="CZ606">
        <v>0</v>
      </c>
      <c r="DA606">
        <v>0</v>
      </c>
      <c r="DB606">
        <v>0</v>
      </c>
      <c r="DC606">
        <v>0</v>
      </c>
      <c r="DD606">
        <v>0</v>
      </c>
      <c r="DE606">
        <v>0</v>
      </c>
      <c r="DF606">
        <v>0</v>
      </c>
      <c r="DG606">
        <v>0</v>
      </c>
      <c r="DH606">
        <v>0</v>
      </c>
      <c r="DI606">
        <v>0</v>
      </c>
      <c r="DJ606">
        <v>0</v>
      </c>
      <c r="DK606">
        <v>0</v>
      </c>
      <c r="DL606">
        <v>0</v>
      </c>
      <c r="DM606">
        <v>0</v>
      </c>
      <c r="DN606">
        <v>0</v>
      </c>
      <c r="DO606">
        <v>0</v>
      </c>
      <c r="DP606">
        <v>0</v>
      </c>
      <c r="DQ606">
        <v>0</v>
      </c>
      <c r="DR606">
        <v>0</v>
      </c>
      <c r="DS606">
        <v>0</v>
      </c>
      <c r="DT606">
        <v>0</v>
      </c>
      <c r="DU606">
        <v>0</v>
      </c>
      <c r="DV606">
        <v>0</v>
      </c>
      <c r="DW606">
        <v>0</v>
      </c>
      <c r="DX606">
        <v>0</v>
      </c>
      <c r="DZ606" s="340"/>
      <c r="EA606" t="s">
        <v>1024</v>
      </c>
      <c r="EB606">
        <v>2</v>
      </c>
      <c r="EC606">
        <v>1</v>
      </c>
      <c r="ED606" s="183" t="str">
        <f t="shared" si="26"/>
        <v>SDH150201</v>
      </c>
      <c r="EE606">
        <v>398</v>
      </c>
      <c r="EF606">
        <v>1081</v>
      </c>
      <c r="EG606">
        <v>1799</v>
      </c>
      <c r="EH606">
        <v>2501</v>
      </c>
      <c r="EI606">
        <v>3188</v>
      </c>
      <c r="EJ606">
        <v>3860</v>
      </c>
      <c r="EK606">
        <v>4520</v>
      </c>
      <c r="EL606">
        <v>5164</v>
      </c>
      <c r="EM606">
        <v>5796</v>
      </c>
      <c r="EN606">
        <v>6564</v>
      </c>
      <c r="EO606">
        <v>7169</v>
      </c>
      <c r="EP606">
        <v>7762</v>
      </c>
      <c r="EQ606">
        <v>8344</v>
      </c>
      <c r="ER606">
        <v>8919</v>
      </c>
      <c r="ES606">
        <v>0</v>
      </c>
      <c r="ET606">
        <v>0</v>
      </c>
      <c r="EU606">
        <v>0</v>
      </c>
      <c r="EV606">
        <v>0</v>
      </c>
      <c r="EW606">
        <v>0</v>
      </c>
      <c r="EX606">
        <v>0</v>
      </c>
      <c r="EY606">
        <v>0</v>
      </c>
      <c r="EZ606">
        <v>0</v>
      </c>
      <c r="FA606">
        <v>0</v>
      </c>
      <c r="FB606">
        <v>0</v>
      </c>
      <c r="FC606">
        <v>0</v>
      </c>
      <c r="FD606">
        <v>0</v>
      </c>
      <c r="FE606">
        <v>0</v>
      </c>
      <c r="FF606">
        <v>0</v>
      </c>
      <c r="FG606">
        <v>0</v>
      </c>
      <c r="FH606">
        <v>0</v>
      </c>
      <c r="FI606">
        <v>0</v>
      </c>
      <c r="FJ606">
        <v>0</v>
      </c>
      <c r="FK606">
        <v>0</v>
      </c>
      <c r="FL606">
        <v>0</v>
      </c>
      <c r="FM606">
        <v>0</v>
      </c>
      <c r="FN606">
        <v>0</v>
      </c>
      <c r="FO606">
        <v>0</v>
      </c>
      <c r="FP606">
        <v>0</v>
      </c>
      <c r="FQ606">
        <v>0</v>
      </c>
      <c r="FR606">
        <v>0</v>
      </c>
      <c r="FS606">
        <v>0</v>
      </c>
      <c r="FT606">
        <v>0</v>
      </c>
      <c r="FU606">
        <v>0</v>
      </c>
      <c r="FV606">
        <v>0</v>
      </c>
      <c r="FW606">
        <v>0</v>
      </c>
      <c r="FX606">
        <v>0</v>
      </c>
      <c r="FY606">
        <v>0</v>
      </c>
      <c r="FZ606">
        <v>0</v>
      </c>
      <c r="GA606">
        <v>0</v>
      </c>
      <c r="GB606">
        <v>0</v>
      </c>
      <c r="GC606">
        <v>0</v>
      </c>
      <c r="GD606">
        <v>0</v>
      </c>
      <c r="GE606">
        <v>0</v>
      </c>
      <c r="GF606">
        <v>0</v>
      </c>
      <c r="GG606">
        <v>0</v>
      </c>
      <c r="GH606">
        <v>0</v>
      </c>
      <c r="GI606">
        <v>0</v>
      </c>
      <c r="GJ606">
        <v>0</v>
      </c>
      <c r="GK606">
        <v>0</v>
      </c>
      <c r="GL606">
        <v>0</v>
      </c>
      <c r="GM606">
        <v>0</v>
      </c>
      <c r="GN606">
        <v>0</v>
      </c>
      <c r="GO606">
        <v>0</v>
      </c>
      <c r="GP606">
        <v>0</v>
      </c>
      <c r="GQ606">
        <v>0</v>
      </c>
      <c r="GR606">
        <v>0</v>
      </c>
      <c r="GS606">
        <v>0</v>
      </c>
      <c r="GT606">
        <v>0</v>
      </c>
      <c r="GU606">
        <v>0</v>
      </c>
      <c r="GV606">
        <v>0</v>
      </c>
      <c r="GW606">
        <v>0</v>
      </c>
      <c r="GX606">
        <v>0</v>
      </c>
      <c r="GY606">
        <v>0</v>
      </c>
      <c r="GZ606">
        <v>0</v>
      </c>
      <c r="HA606">
        <v>0</v>
      </c>
      <c r="HB606">
        <v>0</v>
      </c>
      <c r="HC606">
        <v>0</v>
      </c>
      <c r="HD606">
        <v>0</v>
      </c>
      <c r="HE606">
        <v>0</v>
      </c>
      <c r="HF606">
        <v>0</v>
      </c>
      <c r="HG606">
        <v>0</v>
      </c>
      <c r="HH606">
        <v>0</v>
      </c>
      <c r="HI606">
        <v>0</v>
      </c>
      <c r="HJ606">
        <v>0</v>
      </c>
      <c r="HK606">
        <v>0</v>
      </c>
      <c r="HL606">
        <v>0</v>
      </c>
      <c r="HM606">
        <v>0</v>
      </c>
      <c r="HN606">
        <v>0</v>
      </c>
      <c r="HO606">
        <v>0</v>
      </c>
      <c r="HP606">
        <v>0</v>
      </c>
      <c r="HQ606">
        <v>0</v>
      </c>
      <c r="HR606">
        <v>0</v>
      </c>
      <c r="HS606">
        <v>0</v>
      </c>
      <c r="HT606">
        <v>0</v>
      </c>
      <c r="HU606">
        <v>0</v>
      </c>
      <c r="HV606">
        <v>0</v>
      </c>
      <c r="HW606">
        <v>0</v>
      </c>
      <c r="HX606">
        <v>0</v>
      </c>
      <c r="HY606">
        <v>0</v>
      </c>
      <c r="HZ606">
        <v>0</v>
      </c>
      <c r="IA606">
        <v>0</v>
      </c>
      <c r="IB606">
        <v>0</v>
      </c>
      <c r="IC606">
        <v>0</v>
      </c>
      <c r="ID606">
        <v>0</v>
      </c>
      <c r="IE606">
        <v>0</v>
      </c>
      <c r="IF606">
        <v>0</v>
      </c>
      <c r="IG606">
        <v>0</v>
      </c>
      <c r="IH606">
        <v>0</v>
      </c>
      <c r="II606">
        <v>0</v>
      </c>
      <c r="IJ606">
        <v>0</v>
      </c>
      <c r="IK606">
        <v>0</v>
      </c>
    </row>
    <row r="607" spans="13:245" hidden="1">
      <c r="M607" s="340"/>
      <c r="N607" t="s">
        <v>1024</v>
      </c>
      <c r="O607">
        <v>2</v>
      </c>
      <c r="P607">
        <v>2</v>
      </c>
      <c r="Q607" s="183" t="str">
        <f t="shared" si="25"/>
        <v>SDH150202</v>
      </c>
      <c r="R607">
        <v>216</v>
      </c>
      <c r="S607">
        <v>527</v>
      </c>
      <c r="T607">
        <v>845</v>
      </c>
      <c r="U607">
        <v>1169</v>
      </c>
      <c r="V607">
        <v>1500</v>
      </c>
      <c r="W607">
        <v>1838</v>
      </c>
      <c r="X607">
        <v>2183</v>
      </c>
      <c r="Y607">
        <v>2536</v>
      </c>
      <c r="Z607">
        <v>2897</v>
      </c>
      <c r="AA607">
        <v>4353</v>
      </c>
      <c r="AB607">
        <v>4855</v>
      </c>
      <c r="AC607">
        <v>5369</v>
      </c>
      <c r="AD607">
        <v>5895</v>
      </c>
      <c r="AE607">
        <v>6434</v>
      </c>
      <c r="AF607">
        <v>6988</v>
      </c>
      <c r="AG607">
        <v>7146</v>
      </c>
      <c r="AH607">
        <v>7310</v>
      </c>
      <c r="AI607">
        <v>7481</v>
      </c>
      <c r="AJ607">
        <v>7655</v>
      </c>
      <c r="AK607">
        <v>7834</v>
      </c>
      <c r="AL607">
        <v>8019</v>
      </c>
      <c r="AM607">
        <v>8208</v>
      </c>
      <c r="AN607">
        <v>8405</v>
      </c>
      <c r="AO607">
        <v>8609</v>
      </c>
      <c r="AP607">
        <v>8818</v>
      </c>
      <c r="AQ607">
        <v>9035</v>
      </c>
      <c r="AR607">
        <v>9261</v>
      </c>
      <c r="AS607">
        <v>9497</v>
      </c>
      <c r="AT607">
        <v>9743</v>
      </c>
      <c r="AU607">
        <v>0</v>
      </c>
      <c r="AV607">
        <v>0</v>
      </c>
      <c r="AW607">
        <v>0</v>
      </c>
      <c r="AX607">
        <v>0</v>
      </c>
      <c r="AY607">
        <v>0</v>
      </c>
      <c r="AZ607">
        <v>0</v>
      </c>
      <c r="BA607">
        <v>0</v>
      </c>
      <c r="BB607">
        <v>0</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c r="BV607">
        <v>0</v>
      </c>
      <c r="BW607">
        <v>0</v>
      </c>
      <c r="BX607">
        <v>0</v>
      </c>
      <c r="BY607">
        <v>0</v>
      </c>
      <c r="BZ607">
        <v>0</v>
      </c>
      <c r="CA607">
        <v>0</v>
      </c>
      <c r="CB607">
        <v>0</v>
      </c>
      <c r="CC607">
        <v>0</v>
      </c>
      <c r="CD607">
        <v>0</v>
      </c>
      <c r="CE607">
        <v>0</v>
      </c>
      <c r="CF607">
        <v>0</v>
      </c>
      <c r="CG607">
        <v>0</v>
      </c>
      <c r="CH607">
        <v>0</v>
      </c>
      <c r="CI607">
        <v>0</v>
      </c>
      <c r="CJ607">
        <v>0</v>
      </c>
      <c r="CK607">
        <v>0</v>
      </c>
      <c r="CL607">
        <v>0</v>
      </c>
      <c r="CM607">
        <v>0</v>
      </c>
      <c r="CN607">
        <v>0</v>
      </c>
      <c r="CO607">
        <v>0</v>
      </c>
      <c r="CP607">
        <v>0</v>
      </c>
      <c r="CQ607">
        <v>0</v>
      </c>
      <c r="CR607">
        <v>0</v>
      </c>
      <c r="CS607">
        <v>0</v>
      </c>
      <c r="CT607">
        <v>0</v>
      </c>
      <c r="CU607">
        <v>0</v>
      </c>
      <c r="CV607">
        <v>0</v>
      </c>
      <c r="CW607">
        <v>0</v>
      </c>
      <c r="CX607">
        <v>0</v>
      </c>
      <c r="CY607">
        <v>0</v>
      </c>
      <c r="CZ607">
        <v>0</v>
      </c>
      <c r="DA607">
        <v>0</v>
      </c>
      <c r="DB607">
        <v>0</v>
      </c>
      <c r="DC607">
        <v>0</v>
      </c>
      <c r="DD607">
        <v>0</v>
      </c>
      <c r="DE607">
        <v>0</v>
      </c>
      <c r="DF607">
        <v>0</v>
      </c>
      <c r="DG607">
        <v>0</v>
      </c>
      <c r="DH607">
        <v>0</v>
      </c>
      <c r="DI607">
        <v>0</v>
      </c>
      <c r="DJ607">
        <v>0</v>
      </c>
      <c r="DK607">
        <v>0</v>
      </c>
      <c r="DL607">
        <v>0</v>
      </c>
      <c r="DM607">
        <v>0</v>
      </c>
      <c r="DN607">
        <v>0</v>
      </c>
      <c r="DO607">
        <v>0</v>
      </c>
      <c r="DP607">
        <v>0</v>
      </c>
      <c r="DQ607">
        <v>0</v>
      </c>
      <c r="DR607">
        <v>0</v>
      </c>
      <c r="DS607">
        <v>0</v>
      </c>
      <c r="DT607">
        <v>0</v>
      </c>
      <c r="DU607">
        <v>0</v>
      </c>
      <c r="DV607">
        <v>0</v>
      </c>
      <c r="DW607">
        <v>0</v>
      </c>
      <c r="DX607">
        <v>0</v>
      </c>
      <c r="DZ607" s="340"/>
      <c r="EA607" t="s">
        <v>1024</v>
      </c>
      <c r="EB607">
        <v>2</v>
      </c>
      <c r="EC607">
        <v>2</v>
      </c>
      <c r="ED607" s="183" t="str">
        <f t="shared" si="26"/>
        <v>SDH150202</v>
      </c>
      <c r="EE607">
        <v>393</v>
      </c>
      <c r="EF607">
        <v>1073</v>
      </c>
      <c r="EG607">
        <v>1787</v>
      </c>
      <c r="EH607">
        <v>2484</v>
      </c>
      <c r="EI607">
        <v>3169</v>
      </c>
      <c r="EJ607">
        <v>3837</v>
      </c>
      <c r="EK607">
        <v>4490</v>
      </c>
      <c r="EL607">
        <v>5133</v>
      </c>
      <c r="EM607">
        <v>5763</v>
      </c>
      <c r="EN607">
        <v>6529</v>
      </c>
      <c r="EO607">
        <v>7131</v>
      </c>
      <c r="EP607">
        <v>7723</v>
      </c>
      <c r="EQ607">
        <v>8305</v>
      </c>
      <c r="ER607">
        <v>8879</v>
      </c>
      <c r="ES607">
        <v>0</v>
      </c>
      <c r="ET607">
        <v>0</v>
      </c>
      <c r="EU607">
        <v>0</v>
      </c>
      <c r="EV607">
        <v>0</v>
      </c>
      <c r="EW607">
        <v>0</v>
      </c>
      <c r="EX607">
        <v>0</v>
      </c>
      <c r="EY607">
        <v>0</v>
      </c>
      <c r="EZ607">
        <v>0</v>
      </c>
      <c r="FA607">
        <v>0</v>
      </c>
      <c r="FB607">
        <v>0</v>
      </c>
      <c r="FC607">
        <v>0</v>
      </c>
      <c r="FD607">
        <v>0</v>
      </c>
      <c r="FE607">
        <v>0</v>
      </c>
      <c r="FF607">
        <v>0</v>
      </c>
      <c r="FG607">
        <v>0</v>
      </c>
      <c r="FH607">
        <v>0</v>
      </c>
      <c r="FI607">
        <v>0</v>
      </c>
      <c r="FJ607">
        <v>0</v>
      </c>
      <c r="FK607">
        <v>0</v>
      </c>
      <c r="FL607">
        <v>0</v>
      </c>
      <c r="FM607">
        <v>0</v>
      </c>
      <c r="FN607">
        <v>0</v>
      </c>
      <c r="FO607">
        <v>0</v>
      </c>
      <c r="FP607">
        <v>0</v>
      </c>
      <c r="FQ607">
        <v>0</v>
      </c>
      <c r="FR607">
        <v>0</v>
      </c>
      <c r="FS607">
        <v>0</v>
      </c>
      <c r="FT607">
        <v>0</v>
      </c>
      <c r="FU607">
        <v>0</v>
      </c>
      <c r="FV607">
        <v>0</v>
      </c>
      <c r="FW607">
        <v>0</v>
      </c>
      <c r="FX607">
        <v>0</v>
      </c>
      <c r="FY607">
        <v>0</v>
      </c>
      <c r="FZ607">
        <v>0</v>
      </c>
      <c r="GA607">
        <v>0</v>
      </c>
      <c r="GB607">
        <v>0</v>
      </c>
      <c r="GC607">
        <v>0</v>
      </c>
      <c r="GD607">
        <v>0</v>
      </c>
      <c r="GE607">
        <v>0</v>
      </c>
      <c r="GF607">
        <v>0</v>
      </c>
      <c r="GG607">
        <v>0</v>
      </c>
      <c r="GH607">
        <v>0</v>
      </c>
      <c r="GI607">
        <v>0</v>
      </c>
      <c r="GJ607">
        <v>0</v>
      </c>
      <c r="GK607">
        <v>0</v>
      </c>
      <c r="GL607">
        <v>0</v>
      </c>
      <c r="GM607">
        <v>0</v>
      </c>
      <c r="GN607">
        <v>0</v>
      </c>
      <c r="GO607">
        <v>0</v>
      </c>
      <c r="GP607">
        <v>0</v>
      </c>
      <c r="GQ607">
        <v>0</v>
      </c>
      <c r="GR607">
        <v>0</v>
      </c>
      <c r="GS607">
        <v>0</v>
      </c>
      <c r="GT607">
        <v>0</v>
      </c>
      <c r="GU607">
        <v>0</v>
      </c>
      <c r="GV607">
        <v>0</v>
      </c>
      <c r="GW607">
        <v>0</v>
      </c>
      <c r="GX607">
        <v>0</v>
      </c>
      <c r="GY607">
        <v>0</v>
      </c>
      <c r="GZ607">
        <v>0</v>
      </c>
      <c r="HA607">
        <v>0</v>
      </c>
      <c r="HB607">
        <v>0</v>
      </c>
      <c r="HC607">
        <v>0</v>
      </c>
      <c r="HD607">
        <v>0</v>
      </c>
      <c r="HE607">
        <v>0</v>
      </c>
      <c r="HF607">
        <v>0</v>
      </c>
      <c r="HG607">
        <v>0</v>
      </c>
      <c r="HH607">
        <v>0</v>
      </c>
      <c r="HI607">
        <v>0</v>
      </c>
      <c r="HJ607">
        <v>0</v>
      </c>
      <c r="HK607">
        <v>0</v>
      </c>
      <c r="HL607">
        <v>0</v>
      </c>
      <c r="HM607">
        <v>0</v>
      </c>
      <c r="HN607">
        <v>0</v>
      </c>
      <c r="HO607">
        <v>0</v>
      </c>
      <c r="HP607">
        <v>0</v>
      </c>
      <c r="HQ607">
        <v>0</v>
      </c>
      <c r="HR607">
        <v>0</v>
      </c>
      <c r="HS607">
        <v>0</v>
      </c>
      <c r="HT607">
        <v>0</v>
      </c>
      <c r="HU607">
        <v>0</v>
      </c>
      <c r="HV607">
        <v>0</v>
      </c>
      <c r="HW607">
        <v>0</v>
      </c>
      <c r="HX607">
        <v>0</v>
      </c>
      <c r="HY607">
        <v>0</v>
      </c>
      <c r="HZ607">
        <v>0</v>
      </c>
      <c r="IA607">
        <v>0</v>
      </c>
      <c r="IB607">
        <v>0</v>
      </c>
      <c r="IC607">
        <v>0</v>
      </c>
      <c r="ID607">
        <v>0</v>
      </c>
      <c r="IE607">
        <v>0</v>
      </c>
      <c r="IF607">
        <v>0</v>
      </c>
      <c r="IG607">
        <v>0</v>
      </c>
      <c r="IH607">
        <v>0</v>
      </c>
      <c r="II607">
        <v>0</v>
      </c>
      <c r="IJ607">
        <v>0</v>
      </c>
      <c r="IK607">
        <v>0</v>
      </c>
    </row>
    <row r="608" spans="13:245" hidden="1">
      <c r="M608" s="340"/>
      <c r="N608" t="s">
        <v>1024</v>
      </c>
      <c r="O608">
        <v>2</v>
      </c>
      <c r="P608">
        <v>3</v>
      </c>
      <c r="Q608" s="183" t="str">
        <f t="shared" si="25"/>
        <v>SDH150203</v>
      </c>
      <c r="R608">
        <v>213</v>
      </c>
      <c r="S608">
        <v>522</v>
      </c>
      <c r="T608">
        <v>839</v>
      </c>
      <c r="U608">
        <v>1161</v>
      </c>
      <c r="V608">
        <v>1491</v>
      </c>
      <c r="W608">
        <v>1827</v>
      </c>
      <c r="X608">
        <v>2171</v>
      </c>
      <c r="Y608">
        <v>2522</v>
      </c>
      <c r="Z608">
        <v>2882</v>
      </c>
      <c r="AA608">
        <v>4331</v>
      </c>
      <c r="AB608">
        <v>4832</v>
      </c>
      <c r="AC608">
        <v>5344</v>
      </c>
      <c r="AD608">
        <v>5870</v>
      </c>
      <c r="AE608">
        <v>6409</v>
      </c>
      <c r="AF608">
        <v>6961</v>
      </c>
      <c r="AG608">
        <v>7121</v>
      </c>
      <c r="AH608">
        <v>7287</v>
      </c>
      <c r="AI608">
        <v>7456</v>
      </c>
      <c r="AJ608">
        <v>7630</v>
      </c>
      <c r="AK608">
        <v>7810</v>
      </c>
      <c r="AL608">
        <v>7994</v>
      </c>
      <c r="AM608">
        <v>8185</v>
      </c>
      <c r="AN608">
        <v>8383</v>
      </c>
      <c r="AO608">
        <v>8587</v>
      </c>
      <c r="AP608">
        <v>8798</v>
      </c>
      <c r="AQ608">
        <v>9018</v>
      </c>
      <c r="AR608">
        <v>9248</v>
      </c>
      <c r="AS608">
        <v>9488</v>
      </c>
      <c r="AT608">
        <v>9738</v>
      </c>
      <c r="AU608">
        <v>0</v>
      </c>
      <c r="AV608">
        <v>0</v>
      </c>
      <c r="AW608">
        <v>0</v>
      </c>
      <c r="AX608">
        <v>0</v>
      </c>
      <c r="AY608">
        <v>0</v>
      </c>
      <c r="AZ608">
        <v>0</v>
      </c>
      <c r="BA608">
        <v>0</v>
      </c>
      <c r="BB608">
        <v>0</v>
      </c>
      <c r="BC608">
        <v>0</v>
      </c>
      <c r="BD608">
        <v>0</v>
      </c>
      <c r="BE608">
        <v>0</v>
      </c>
      <c r="BF608">
        <v>0</v>
      </c>
      <c r="BG608">
        <v>0</v>
      </c>
      <c r="BH608">
        <v>0</v>
      </c>
      <c r="BI608">
        <v>0</v>
      </c>
      <c r="BJ608">
        <v>0</v>
      </c>
      <c r="BK608">
        <v>0</v>
      </c>
      <c r="BL608">
        <v>0</v>
      </c>
      <c r="BM608">
        <v>0</v>
      </c>
      <c r="BN608">
        <v>0</v>
      </c>
      <c r="BO608">
        <v>0</v>
      </c>
      <c r="BP608">
        <v>0</v>
      </c>
      <c r="BQ608">
        <v>0</v>
      </c>
      <c r="BR608">
        <v>0</v>
      </c>
      <c r="BS608">
        <v>0</v>
      </c>
      <c r="BT608">
        <v>0</v>
      </c>
      <c r="BU608">
        <v>0</v>
      </c>
      <c r="BV608">
        <v>0</v>
      </c>
      <c r="BW608">
        <v>0</v>
      </c>
      <c r="BX608">
        <v>0</v>
      </c>
      <c r="BY608">
        <v>0</v>
      </c>
      <c r="BZ608">
        <v>0</v>
      </c>
      <c r="CA608">
        <v>0</v>
      </c>
      <c r="CB608">
        <v>0</v>
      </c>
      <c r="CC608">
        <v>0</v>
      </c>
      <c r="CD608">
        <v>0</v>
      </c>
      <c r="CE608">
        <v>0</v>
      </c>
      <c r="CF608">
        <v>0</v>
      </c>
      <c r="CG608">
        <v>0</v>
      </c>
      <c r="CH608">
        <v>0</v>
      </c>
      <c r="CI608">
        <v>0</v>
      </c>
      <c r="CJ608">
        <v>0</v>
      </c>
      <c r="CK608">
        <v>0</v>
      </c>
      <c r="CL608">
        <v>0</v>
      </c>
      <c r="CM608">
        <v>0</v>
      </c>
      <c r="CN608">
        <v>0</v>
      </c>
      <c r="CO608">
        <v>0</v>
      </c>
      <c r="CP608">
        <v>0</v>
      </c>
      <c r="CQ608">
        <v>0</v>
      </c>
      <c r="CR608">
        <v>0</v>
      </c>
      <c r="CS608">
        <v>0</v>
      </c>
      <c r="CT608">
        <v>0</v>
      </c>
      <c r="CU608">
        <v>0</v>
      </c>
      <c r="CV608">
        <v>0</v>
      </c>
      <c r="CW608">
        <v>0</v>
      </c>
      <c r="CX608">
        <v>0</v>
      </c>
      <c r="CY608">
        <v>0</v>
      </c>
      <c r="CZ608">
        <v>0</v>
      </c>
      <c r="DA608">
        <v>0</v>
      </c>
      <c r="DB608">
        <v>0</v>
      </c>
      <c r="DC608">
        <v>0</v>
      </c>
      <c r="DD608">
        <v>0</v>
      </c>
      <c r="DE608">
        <v>0</v>
      </c>
      <c r="DF608">
        <v>0</v>
      </c>
      <c r="DG608">
        <v>0</v>
      </c>
      <c r="DH608">
        <v>0</v>
      </c>
      <c r="DI608">
        <v>0</v>
      </c>
      <c r="DJ608">
        <v>0</v>
      </c>
      <c r="DK608">
        <v>0</v>
      </c>
      <c r="DL608">
        <v>0</v>
      </c>
      <c r="DM608">
        <v>0</v>
      </c>
      <c r="DN608">
        <v>0</v>
      </c>
      <c r="DO608">
        <v>0</v>
      </c>
      <c r="DP608">
        <v>0</v>
      </c>
      <c r="DQ608">
        <v>0</v>
      </c>
      <c r="DR608">
        <v>0</v>
      </c>
      <c r="DS608">
        <v>0</v>
      </c>
      <c r="DT608">
        <v>0</v>
      </c>
      <c r="DU608">
        <v>0</v>
      </c>
      <c r="DV608">
        <v>0</v>
      </c>
      <c r="DW608">
        <v>0</v>
      </c>
      <c r="DX608">
        <v>0</v>
      </c>
      <c r="DZ608" s="340"/>
      <c r="EA608" t="s">
        <v>1024</v>
      </c>
      <c r="EB608">
        <v>2</v>
      </c>
      <c r="EC608">
        <v>3</v>
      </c>
      <c r="ED608" s="183" t="str">
        <f t="shared" si="26"/>
        <v>SDH150203</v>
      </c>
      <c r="EE608">
        <v>388</v>
      </c>
      <c r="EF608">
        <v>1061</v>
      </c>
      <c r="EG608">
        <v>1773</v>
      </c>
      <c r="EH608">
        <v>2467</v>
      </c>
      <c r="EI608">
        <v>3147</v>
      </c>
      <c r="EJ608">
        <v>3810</v>
      </c>
      <c r="EK608">
        <v>4462</v>
      </c>
      <c r="EL608">
        <v>5101</v>
      </c>
      <c r="EM608">
        <v>5728</v>
      </c>
      <c r="EN608">
        <v>6491</v>
      </c>
      <c r="EO608">
        <v>7092</v>
      </c>
      <c r="EP608">
        <v>7681</v>
      </c>
      <c r="EQ608">
        <v>8265</v>
      </c>
      <c r="ER608">
        <v>8841</v>
      </c>
      <c r="ES608">
        <v>0</v>
      </c>
      <c r="ET608">
        <v>0</v>
      </c>
      <c r="EU608">
        <v>0</v>
      </c>
      <c r="EV608">
        <v>0</v>
      </c>
      <c r="EW608">
        <v>0</v>
      </c>
      <c r="EX608">
        <v>0</v>
      </c>
      <c r="EY608">
        <v>0</v>
      </c>
      <c r="EZ608">
        <v>0</v>
      </c>
      <c r="FA608">
        <v>0</v>
      </c>
      <c r="FB608">
        <v>0</v>
      </c>
      <c r="FC608">
        <v>0</v>
      </c>
      <c r="FD608">
        <v>0</v>
      </c>
      <c r="FE608">
        <v>0</v>
      </c>
      <c r="FF608">
        <v>0</v>
      </c>
      <c r="FG608">
        <v>0</v>
      </c>
      <c r="FH608">
        <v>0</v>
      </c>
      <c r="FI608">
        <v>0</v>
      </c>
      <c r="FJ608">
        <v>0</v>
      </c>
      <c r="FK608">
        <v>0</v>
      </c>
      <c r="FL608">
        <v>0</v>
      </c>
      <c r="FM608">
        <v>0</v>
      </c>
      <c r="FN608">
        <v>0</v>
      </c>
      <c r="FO608">
        <v>0</v>
      </c>
      <c r="FP608">
        <v>0</v>
      </c>
      <c r="FQ608">
        <v>0</v>
      </c>
      <c r="FR608">
        <v>0</v>
      </c>
      <c r="FS608">
        <v>0</v>
      </c>
      <c r="FT608">
        <v>0</v>
      </c>
      <c r="FU608">
        <v>0</v>
      </c>
      <c r="FV608">
        <v>0</v>
      </c>
      <c r="FW608">
        <v>0</v>
      </c>
      <c r="FX608">
        <v>0</v>
      </c>
      <c r="FY608">
        <v>0</v>
      </c>
      <c r="FZ608">
        <v>0</v>
      </c>
      <c r="GA608">
        <v>0</v>
      </c>
      <c r="GB608">
        <v>0</v>
      </c>
      <c r="GC608">
        <v>0</v>
      </c>
      <c r="GD608">
        <v>0</v>
      </c>
      <c r="GE608">
        <v>0</v>
      </c>
      <c r="GF608">
        <v>0</v>
      </c>
      <c r="GG608">
        <v>0</v>
      </c>
      <c r="GH608">
        <v>0</v>
      </c>
      <c r="GI608">
        <v>0</v>
      </c>
      <c r="GJ608">
        <v>0</v>
      </c>
      <c r="GK608">
        <v>0</v>
      </c>
      <c r="GL608">
        <v>0</v>
      </c>
      <c r="GM608">
        <v>0</v>
      </c>
      <c r="GN608">
        <v>0</v>
      </c>
      <c r="GO608">
        <v>0</v>
      </c>
      <c r="GP608">
        <v>0</v>
      </c>
      <c r="GQ608">
        <v>0</v>
      </c>
      <c r="GR608">
        <v>0</v>
      </c>
      <c r="GS608">
        <v>0</v>
      </c>
      <c r="GT608">
        <v>0</v>
      </c>
      <c r="GU608">
        <v>0</v>
      </c>
      <c r="GV608">
        <v>0</v>
      </c>
      <c r="GW608">
        <v>0</v>
      </c>
      <c r="GX608">
        <v>0</v>
      </c>
      <c r="GY608">
        <v>0</v>
      </c>
      <c r="GZ608">
        <v>0</v>
      </c>
      <c r="HA608">
        <v>0</v>
      </c>
      <c r="HB608">
        <v>0</v>
      </c>
      <c r="HC608">
        <v>0</v>
      </c>
      <c r="HD608">
        <v>0</v>
      </c>
      <c r="HE608">
        <v>0</v>
      </c>
      <c r="HF608">
        <v>0</v>
      </c>
      <c r="HG608">
        <v>0</v>
      </c>
      <c r="HH608">
        <v>0</v>
      </c>
      <c r="HI608">
        <v>0</v>
      </c>
      <c r="HJ608">
        <v>0</v>
      </c>
      <c r="HK608">
        <v>0</v>
      </c>
      <c r="HL608">
        <v>0</v>
      </c>
      <c r="HM608">
        <v>0</v>
      </c>
      <c r="HN608">
        <v>0</v>
      </c>
      <c r="HO608">
        <v>0</v>
      </c>
      <c r="HP608">
        <v>0</v>
      </c>
      <c r="HQ608">
        <v>0</v>
      </c>
      <c r="HR608">
        <v>0</v>
      </c>
      <c r="HS608">
        <v>0</v>
      </c>
      <c r="HT608">
        <v>0</v>
      </c>
      <c r="HU608">
        <v>0</v>
      </c>
      <c r="HV608">
        <v>0</v>
      </c>
      <c r="HW608">
        <v>0</v>
      </c>
      <c r="HX608">
        <v>0</v>
      </c>
      <c r="HY608">
        <v>0</v>
      </c>
      <c r="HZ608">
        <v>0</v>
      </c>
      <c r="IA608">
        <v>0</v>
      </c>
      <c r="IB608">
        <v>0</v>
      </c>
      <c r="IC608">
        <v>0</v>
      </c>
      <c r="ID608">
        <v>0</v>
      </c>
      <c r="IE608">
        <v>0</v>
      </c>
      <c r="IF608">
        <v>0</v>
      </c>
      <c r="IG608">
        <v>0</v>
      </c>
      <c r="IH608">
        <v>0</v>
      </c>
      <c r="II608">
        <v>0</v>
      </c>
      <c r="IJ608">
        <v>0</v>
      </c>
      <c r="IK608">
        <v>0</v>
      </c>
    </row>
    <row r="609" spans="13:245" hidden="1">
      <c r="M609" s="340"/>
      <c r="N609" t="s">
        <v>1024</v>
      </c>
      <c r="O609">
        <v>2</v>
      </c>
      <c r="P609">
        <v>4</v>
      </c>
      <c r="Q609" s="183" t="str">
        <f t="shared" si="25"/>
        <v>SDH150204</v>
      </c>
      <c r="R609">
        <v>210</v>
      </c>
      <c r="S609">
        <v>518</v>
      </c>
      <c r="T609">
        <v>832</v>
      </c>
      <c r="U609">
        <v>1153</v>
      </c>
      <c r="V609">
        <v>1481</v>
      </c>
      <c r="W609">
        <v>1816</v>
      </c>
      <c r="X609">
        <v>2158</v>
      </c>
      <c r="Y609">
        <v>2508</v>
      </c>
      <c r="Z609">
        <v>2866</v>
      </c>
      <c r="AA609">
        <v>4308</v>
      </c>
      <c r="AB609">
        <v>4807</v>
      </c>
      <c r="AC609">
        <v>5319</v>
      </c>
      <c r="AD609">
        <v>5843</v>
      </c>
      <c r="AE609">
        <v>6381</v>
      </c>
      <c r="AF609">
        <v>6932</v>
      </c>
      <c r="AG609">
        <v>7094</v>
      </c>
      <c r="AH609">
        <v>7259</v>
      </c>
      <c r="AI609">
        <v>7428</v>
      </c>
      <c r="AJ609">
        <v>7603</v>
      </c>
      <c r="AK609">
        <v>7782</v>
      </c>
      <c r="AL609">
        <v>7968</v>
      </c>
      <c r="AM609">
        <v>8160</v>
      </c>
      <c r="AN609">
        <v>8358</v>
      </c>
      <c r="AO609">
        <v>8563</v>
      </c>
      <c r="AP609">
        <v>8777</v>
      </c>
      <c r="AQ609">
        <v>9001</v>
      </c>
      <c r="AR609">
        <v>9234</v>
      </c>
      <c r="AS609">
        <v>9477</v>
      </c>
      <c r="AT609">
        <v>9733</v>
      </c>
      <c r="AU609">
        <v>0</v>
      </c>
      <c r="AV609">
        <v>0</v>
      </c>
      <c r="AW609">
        <v>0</v>
      </c>
      <c r="AX609">
        <v>0</v>
      </c>
      <c r="AY609">
        <v>0</v>
      </c>
      <c r="AZ609">
        <v>0</v>
      </c>
      <c r="BA609">
        <v>0</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BX609">
        <v>0</v>
      </c>
      <c r="BY609">
        <v>0</v>
      </c>
      <c r="BZ609">
        <v>0</v>
      </c>
      <c r="CA609">
        <v>0</v>
      </c>
      <c r="CB609">
        <v>0</v>
      </c>
      <c r="CC609">
        <v>0</v>
      </c>
      <c r="CD609">
        <v>0</v>
      </c>
      <c r="CE609">
        <v>0</v>
      </c>
      <c r="CF609">
        <v>0</v>
      </c>
      <c r="CG609">
        <v>0</v>
      </c>
      <c r="CH609">
        <v>0</v>
      </c>
      <c r="CI609">
        <v>0</v>
      </c>
      <c r="CJ609">
        <v>0</v>
      </c>
      <c r="CK609">
        <v>0</v>
      </c>
      <c r="CL609">
        <v>0</v>
      </c>
      <c r="CM609">
        <v>0</v>
      </c>
      <c r="CN609">
        <v>0</v>
      </c>
      <c r="CO609">
        <v>0</v>
      </c>
      <c r="CP609">
        <v>0</v>
      </c>
      <c r="CQ609">
        <v>0</v>
      </c>
      <c r="CR609">
        <v>0</v>
      </c>
      <c r="CS609">
        <v>0</v>
      </c>
      <c r="CT609">
        <v>0</v>
      </c>
      <c r="CU609">
        <v>0</v>
      </c>
      <c r="CV609">
        <v>0</v>
      </c>
      <c r="CW609">
        <v>0</v>
      </c>
      <c r="CX609">
        <v>0</v>
      </c>
      <c r="CY609">
        <v>0</v>
      </c>
      <c r="CZ609">
        <v>0</v>
      </c>
      <c r="DA609">
        <v>0</v>
      </c>
      <c r="DB609">
        <v>0</v>
      </c>
      <c r="DC609">
        <v>0</v>
      </c>
      <c r="DD609">
        <v>0</v>
      </c>
      <c r="DE609">
        <v>0</v>
      </c>
      <c r="DF609">
        <v>0</v>
      </c>
      <c r="DG609">
        <v>0</v>
      </c>
      <c r="DH609">
        <v>0</v>
      </c>
      <c r="DI609">
        <v>0</v>
      </c>
      <c r="DJ609">
        <v>0</v>
      </c>
      <c r="DK609">
        <v>0</v>
      </c>
      <c r="DL609">
        <v>0</v>
      </c>
      <c r="DM609">
        <v>0</v>
      </c>
      <c r="DN609">
        <v>0</v>
      </c>
      <c r="DO609">
        <v>0</v>
      </c>
      <c r="DP609">
        <v>0</v>
      </c>
      <c r="DQ609">
        <v>0</v>
      </c>
      <c r="DR609">
        <v>0</v>
      </c>
      <c r="DS609">
        <v>0</v>
      </c>
      <c r="DT609">
        <v>0</v>
      </c>
      <c r="DU609">
        <v>0</v>
      </c>
      <c r="DV609">
        <v>0</v>
      </c>
      <c r="DW609">
        <v>0</v>
      </c>
      <c r="DX609">
        <v>0</v>
      </c>
      <c r="DZ609" s="340"/>
      <c r="EA609" t="s">
        <v>1024</v>
      </c>
      <c r="EB609">
        <v>2</v>
      </c>
      <c r="EC609">
        <v>4</v>
      </c>
      <c r="ED609" s="183" t="str">
        <f t="shared" si="26"/>
        <v>SDH150204</v>
      </c>
      <c r="EE609">
        <v>382</v>
      </c>
      <c r="EF609">
        <v>1051</v>
      </c>
      <c r="EG609">
        <v>1757</v>
      </c>
      <c r="EH609">
        <v>2447</v>
      </c>
      <c r="EI609">
        <v>3122</v>
      </c>
      <c r="EJ609">
        <v>3783</v>
      </c>
      <c r="EK609">
        <v>4430</v>
      </c>
      <c r="EL609">
        <v>5067</v>
      </c>
      <c r="EM609">
        <v>5690</v>
      </c>
      <c r="EN609">
        <v>6451</v>
      </c>
      <c r="EO609">
        <v>7050</v>
      </c>
      <c r="EP609">
        <v>7641</v>
      </c>
      <c r="EQ609">
        <v>8223</v>
      </c>
      <c r="ER609">
        <v>8798</v>
      </c>
      <c r="ES609">
        <v>0</v>
      </c>
      <c r="ET609">
        <v>0</v>
      </c>
      <c r="EU609">
        <v>0</v>
      </c>
      <c r="EV609">
        <v>0</v>
      </c>
      <c r="EW609">
        <v>0</v>
      </c>
      <c r="EX609">
        <v>0</v>
      </c>
      <c r="EY609">
        <v>0</v>
      </c>
      <c r="EZ609">
        <v>0</v>
      </c>
      <c r="FA609">
        <v>0</v>
      </c>
      <c r="FB609">
        <v>0</v>
      </c>
      <c r="FC609">
        <v>0</v>
      </c>
      <c r="FD609">
        <v>0</v>
      </c>
      <c r="FE609">
        <v>0</v>
      </c>
      <c r="FF609">
        <v>0</v>
      </c>
      <c r="FG609">
        <v>0</v>
      </c>
      <c r="FH609">
        <v>0</v>
      </c>
      <c r="FI609">
        <v>0</v>
      </c>
      <c r="FJ609">
        <v>0</v>
      </c>
      <c r="FK609">
        <v>0</v>
      </c>
      <c r="FL609">
        <v>0</v>
      </c>
      <c r="FM609">
        <v>0</v>
      </c>
      <c r="FN609">
        <v>0</v>
      </c>
      <c r="FO609">
        <v>0</v>
      </c>
      <c r="FP609">
        <v>0</v>
      </c>
      <c r="FQ609">
        <v>0</v>
      </c>
      <c r="FR609">
        <v>0</v>
      </c>
      <c r="FS609">
        <v>0</v>
      </c>
      <c r="FT609">
        <v>0</v>
      </c>
      <c r="FU609">
        <v>0</v>
      </c>
      <c r="FV609">
        <v>0</v>
      </c>
      <c r="FW609">
        <v>0</v>
      </c>
      <c r="FX609">
        <v>0</v>
      </c>
      <c r="FY609">
        <v>0</v>
      </c>
      <c r="FZ609">
        <v>0</v>
      </c>
      <c r="GA609">
        <v>0</v>
      </c>
      <c r="GB609">
        <v>0</v>
      </c>
      <c r="GC609">
        <v>0</v>
      </c>
      <c r="GD609">
        <v>0</v>
      </c>
      <c r="GE609">
        <v>0</v>
      </c>
      <c r="GF609">
        <v>0</v>
      </c>
      <c r="GG609">
        <v>0</v>
      </c>
      <c r="GH609">
        <v>0</v>
      </c>
      <c r="GI609">
        <v>0</v>
      </c>
      <c r="GJ609">
        <v>0</v>
      </c>
      <c r="GK609">
        <v>0</v>
      </c>
      <c r="GL609">
        <v>0</v>
      </c>
      <c r="GM609">
        <v>0</v>
      </c>
      <c r="GN609">
        <v>0</v>
      </c>
      <c r="GO609">
        <v>0</v>
      </c>
      <c r="GP609">
        <v>0</v>
      </c>
      <c r="GQ609">
        <v>0</v>
      </c>
      <c r="GR609">
        <v>0</v>
      </c>
      <c r="GS609">
        <v>0</v>
      </c>
      <c r="GT609">
        <v>0</v>
      </c>
      <c r="GU609">
        <v>0</v>
      </c>
      <c r="GV609">
        <v>0</v>
      </c>
      <c r="GW609">
        <v>0</v>
      </c>
      <c r="GX609">
        <v>0</v>
      </c>
      <c r="GY609">
        <v>0</v>
      </c>
      <c r="GZ609">
        <v>0</v>
      </c>
      <c r="HA609">
        <v>0</v>
      </c>
      <c r="HB609">
        <v>0</v>
      </c>
      <c r="HC609">
        <v>0</v>
      </c>
      <c r="HD609">
        <v>0</v>
      </c>
      <c r="HE609">
        <v>0</v>
      </c>
      <c r="HF609">
        <v>0</v>
      </c>
      <c r="HG609">
        <v>0</v>
      </c>
      <c r="HH609">
        <v>0</v>
      </c>
      <c r="HI609">
        <v>0</v>
      </c>
      <c r="HJ609">
        <v>0</v>
      </c>
      <c r="HK609">
        <v>0</v>
      </c>
      <c r="HL609">
        <v>0</v>
      </c>
      <c r="HM609">
        <v>0</v>
      </c>
      <c r="HN609">
        <v>0</v>
      </c>
      <c r="HO609">
        <v>0</v>
      </c>
      <c r="HP609">
        <v>0</v>
      </c>
      <c r="HQ609">
        <v>0</v>
      </c>
      <c r="HR609">
        <v>0</v>
      </c>
      <c r="HS609">
        <v>0</v>
      </c>
      <c r="HT609">
        <v>0</v>
      </c>
      <c r="HU609">
        <v>0</v>
      </c>
      <c r="HV609">
        <v>0</v>
      </c>
      <c r="HW609">
        <v>0</v>
      </c>
      <c r="HX609">
        <v>0</v>
      </c>
      <c r="HY609">
        <v>0</v>
      </c>
      <c r="HZ609">
        <v>0</v>
      </c>
      <c r="IA609">
        <v>0</v>
      </c>
      <c r="IB609">
        <v>0</v>
      </c>
      <c r="IC609">
        <v>0</v>
      </c>
      <c r="ID609">
        <v>0</v>
      </c>
      <c r="IE609">
        <v>0</v>
      </c>
      <c r="IF609">
        <v>0</v>
      </c>
      <c r="IG609">
        <v>0</v>
      </c>
      <c r="IH609">
        <v>0</v>
      </c>
      <c r="II609">
        <v>0</v>
      </c>
      <c r="IJ609">
        <v>0</v>
      </c>
      <c r="IK609">
        <v>0</v>
      </c>
    </row>
    <row r="610" spans="13:245" hidden="1">
      <c r="M610" s="340"/>
      <c r="N610" t="s">
        <v>1024</v>
      </c>
      <c r="O610">
        <v>2</v>
      </c>
      <c r="P610">
        <v>5</v>
      </c>
      <c r="Q610" s="183" t="str">
        <f t="shared" si="25"/>
        <v>SDH150205</v>
      </c>
      <c r="R610">
        <v>206</v>
      </c>
      <c r="S610">
        <v>512</v>
      </c>
      <c r="T610">
        <v>825</v>
      </c>
      <c r="U610">
        <v>1145</v>
      </c>
      <c r="V610">
        <v>1470</v>
      </c>
      <c r="W610">
        <v>1804</v>
      </c>
      <c r="X610">
        <v>2144</v>
      </c>
      <c r="Y610">
        <v>2492</v>
      </c>
      <c r="Z610">
        <v>2849</v>
      </c>
      <c r="AA610">
        <v>4284</v>
      </c>
      <c r="AB610">
        <v>4782</v>
      </c>
      <c r="AC610">
        <v>5292</v>
      </c>
      <c r="AD610">
        <v>5815</v>
      </c>
      <c r="AE610">
        <v>6351</v>
      </c>
      <c r="AF610">
        <v>6903</v>
      </c>
      <c r="AG610">
        <v>7063</v>
      </c>
      <c r="AH610">
        <v>7227</v>
      </c>
      <c r="AI610">
        <v>7397</v>
      </c>
      <c r="AJ610">
        <v>7571</v>
      </c>
      <c r="AK610">
        <v>7752</v>
      </c>
      <c r="AL610">
        <v>7938</v>
      </c>
      <c r="AM610">
        <v>8131</v>
      </c>
      <c r="AN610">
        <v>8330</v>
      </c>
      <c r="AO610">
        <v>8538</v>
      </c>
      <c r="AP610">
        <v>8755</v>
      </c>
      <c r="AQ610">
        <v>8982</v>
      </c>
      <c r="AR610">
        <v>9218</v>
      </c>
      <c r="AS610">
        <v>9467</v>
      </c>
      <c r="AT610">
        <v>9727</v>
      </c>
      <c r="AU610">
        <v>0</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v>0</v>
      </c>
      <c r="BO610">
        <v>0</v>
      </c>
      <c r="BP610">
        <v>0</v>
      </c>
      <c r="BQ610">
        <v>0</v>
      </c>
      <c r="BR610">
        <v>0</v>
      </c>
      <c r="BS610">
        <v>0</v>
      </c>
      <c r="BT610">
        <v>0</v>
      </c>
      <c r="BU610">
        <v>0</v>
      </c>
      <c r="BV610">
        <v>0</v>
      </c>
      <c r="BW610">
        <v>0</v>
      </c>
      <c r="BX610">
        <v>0</v>
      </c>
      <c r="BY610">
        <v>0</v>
      </c>
      <c r="BZ610">
        <v>0</v>
      </c>
      <c r="CA610">
        <v>0</v>
      </c>
      <c r="CB610">
        <v>0</v>
      </c>
      <c r="CC610">
        <v>0</v>
      </c>
      <c r="CD610">
        <v>0</v>
      </c>
      <c r="CE610">
        <v>0</v>
      </c>
      <c r="CF610">
        <v>0</v>
      </c>
      <c r="CG610">
        <v>0</v>
      </c>
      <c r="CH610">
        <v>0</v>
      </c>
      <c r="CI610">
        <v>0</v>
      </c>
      <c r="CJ610">
        <v>0</v>
      </c>
      <c r="CK610">
        <v>0</v>
      </c>
      <c r="CL610">
        <v>0</v>
      </c>
      <c r="CM610">
        <v>0</v>
      </c>
      <c r="CN610">
        <v>0</v>
      </c>
      <c r="CO610">
        <v>0</v>
      </c>
      <c r="CP610">
        <v>0</v>
      </c>
      <c r="CQ610">
        <v>0</v>
      </c>
      <c r="CR610">
        <v>0</v>
      </c>
      <c r="CS610">
        <v>0</v>
      </c>
      <c r="CT610">
        <v>0</v>
      </c>
      <c r="CU610">
        <v>0</v>
      </c>
      <c r="CV610">
        <v>0</v>
      </c>
      <c r="CW610">
        <v>0</v>
      </c>
      <c r="CX610">
        <v>0</v>
      </c>
      <c r="CY610">
        <v>0</v>
      </c>
      <c r="CZ610">
        <v>0</v>
      </c>
      <c r="DA610">
        <v>0</v>
      </c>
      <c r="DB610">
        <v>0</v>
      </c>
      <c r="DC610">
        <v>0</v>
      </c>
      <c r="DD610">
        <v>0</v>
      </c>
      <c r="DE610">
        <v>0</v>
      </c>
      <c r="DF610">
        <v>0</v>
      </c>
      <c r="DG610">
        <v>0</v>
      </c>
      <c r="DH610">
        <v>0</v>
      </c>
      <c r="DI610">
        <v>0</v>
      </c>
      <c r="DJ610">
        <v>0</v>
      </c>
      <c r="DK610">
        <v>0</v>
      </c>
      <c r="DL610">
        <v>0</v>
      </c>
      <c r="DM610">
        <v>0</v>
      </c>
      <c r="DN610">
        <v>0</v>
      </c>
      <c r="DO610">
        <v>0</v>
      </c>
      <c r="DP610">
        <v>0</v>
      </c>
      <c r="DQ610">
        <v>0</v>
      </c>
      <c r="DR610">
        <v>0</v>
      </c>
      <c r="DS610">
        <v>0</v>
      </c>
      <c r="DT610">
        <v>0</v>
      </c>
      <c r="DU610">
        <v>0</v>
      </c>
      <c r="DV610">
        <v>0</v>
      </c>
      <c r="DW610">
        <v>0</v>
      </c>
      <c r="DX610">
        <v>0</v>
      </c>
      <c r="DZ610" s="340"/>
      <c r="EA610" t="s">
        <v>1024</v>
      </c>
      <c r="EB610">
        <v>2</v>
      </c>
      <c r="EC610">
        <v>5</v>
      </c>
      <c r="ED610" s="183" t="str">
        <f t="shared" si="26"/>
        <v>SDH150205</v>
      </c>
      <c r="EE610">
        <v>375</v>
      </c>
      <c r="EF610">
        <v>1038</v>
      </c>
      <c r="EG610">
        <v>1741</v>
      </c>
      <c r="EH610">
        <v>2427</v>
      </c>
      <c r="EI610">
        <v>3096</v>
      </c>
      <c r="EJ610">
        <v>3754</v>
      </c>
      <c r="EK610">
        <v>4398</v>
      </c>
      <c r="EL610">
        <v>5030</v>
      </c>
      <c r="EM610">
        <v>5651</v>
      </c>
      <c r="EN610">
        <v>6410</v>
      </c>
      <c r="EO610">
        <v>7009</v>
      </c>
      <c r="EP610">
        <v>7599</v>
      </c>
      <c r="EQ610">
        <v>8180</v>
      </c>
      <c r="ER610">
        <v>8754</v>
      </c>
      <c r="ES610">
        <v>0</v>
      </c>
      <c r="ET610">
        <v>0</v>
      </c>
      <c r="EU610">
        <v>0</v>
      </c>
      <c r="EV610">
        <v>0</v>
      </c>
      <c r="EW610">
        <v>0</v>
      </c>
      <c r="EX610">
        <v>0</v>
      </c>
      <c r="EY610">
        <v>0</v>
      </c>
      <c r="EZ610">
        <v>0</v>
      </c>
      <c r="FA610">
        <v>0</v>
      </c>
      <c r="FB610">
        <v>0</v>
      </c>
      <c r="FC610">
        <v>0</v>
      </c>
      <c r="FD610">
        <v>0</v>
      </c>
      <c r="FE610">
        <v>0</v>
      </c>
      <c r="FF610">
        <v>0</v>
      </c>
      <c r="FG610">
        <v>0</v>
      </c>
      <c r="FH610">
        <v>0</v>
      </c>
      <c r="FI610">
        <v>0</v>
      </c>
      <c r="FJ610">
        <v>0</v>
      </c>
      <c r="FK610">
        <v>0</v>
      </c>
      <c r="FL610">
        <v>0</v>
      </c>
      <c r="FM610">
        <v>0</v>
      </c>
      <c r="FN610">
        <v>0</v>
      </c>
      <c r="FO610">
        <v>0</v>
      </c>
      <c r="FP610">
        <v>0</v>
      </c>
      <c r="FQ610">
        <v>0</v>
      </c>
      <c r="FR610">
        <v>0</v>
      </c>
      <c r="FS610">
        <v>0</v>
      </c>
      <c r="FT610">
        <v>0</v>
      </c>
      <c r="FU610">
        <v>0</v>
      </c>
      <c r="FV610">
        <v>0</v>
      </c>
      <c r="FW610">
        <v>0</v>
      </c>
      <c r="FX610">
        <v>0</v>
      </c>
      <c r="FY610">
        <v>0</v>
      </c>
      <c r="FZ610">
        <v>0</v>
      </c>
      <c r="GA610">
        <v>0</v>
      </c>
      <c r="GB610">
        <v>0</v>
      </c>
      <c r="GC610">
        <v>0</v>
      </c>
      <c r="GD610">
        <v>0</v>
      </c>
      <c r="GE610">
        <v>0</v>
      </c>
      <c r="GF610">
        <v>0</v>
      </c>
      <c r="GG610">
        <v>0</v>
      </c>
      <c r="GH610">
        <v>0</v>
      </c>
      <c r="GI610">
        <v>0</v>
      </c>
      <c r="GJ610">
        <v>0</v>
      </c>
      <c r="GK610">
        <v>0</v>
      </c>
      <c r="GL610">
        <v>0</v>
      </c>
      <c r="GM610">
        <v>0</v>
      </c>
      <c r="GN610">
        <v>0</v>
      </c>
      <c r="GO610">
        <v>0</v>
      </c>
      <c r="GP610">
        <v>0</v>
      </c>
      <c r="GQ610">
        <v>0</v>
      </c>
      <c r="GR610">
        <v>0</v>
      </c>
      <c r="GS610">
        <v>0</v>
      </c>
      <c r="GT610">
        <v>0</v>
      </c>
      <c r="GU610">
        <v>0</v>
      </c>
      <c r="GV610">
        <v>0</v>
      </c>
      <c r="GW610">
        <v>0</v>
      </c>
      <c r="GX610">
        <v>0</v>
      </c>
      <c r="GY610">
        <v>0</v>
      </c>
      <c r="GZ610">
        <v>0</v>
      </c>
      <c r="HA610">
        <v>0</v>
      </c>
      <c r="HB610">
        <v>0</v>
      </c>
      <c r="HC610">
        <v>0</v>
      </c>
      <c r="HD610">
        <v>0</v>
      </c>
      <c r="HE610">
        <v>0</v>
      </c>
      <c r="HF610">
        <v>0</v>
      </c>
      <c r="HG610">
        <v>0</v>
      </c>
      <c r="HH610">
        <v>0</v>
      </c>
      <c r="HI610">
        <v>0</v>
      </c>
      <c r="HJ610">
        <v>0</v>
      </c>
      <c r="HK610">
        <v>0</v>
      </c>
      <c r="HL610">
        <v>0</v>
      </c>
      <c r="HM610">
        <v>0</v>
      </c>
      <c r="HN610">
        <v>0</v>
      </c>
      <c r="HO610">
        <v>0</v>
      </c>
      <c r="HP610">
        <v>0</v>
      </c>
      <c r="HQ610">
        <v>0</v>
      </c>
      <c r="HR610">
        <v>0</v>
      </c>
      <c r="HS610">
        <v>0</v>
      </c>
      <c r="HT610">
        <v>0</v>
      </c>
      <c r="HU610">
        <v>0</v>
      </c>
      <c r="HV610">
        <v>0</v>
      </c>
      <c r="HW610">
        <v>0</v>
      </c>
      <c r="HX610">
        <v>0</v>
      </c>
      <c r="HY610">
        <v>0</v>
      </c>
      <c r="HZ610">
        <v>0</v>
      </c>
      <c r="IA610">
        <v>0</v>
      </c>
      <c r="IB610">
        <v>0</v>
      </c>
      <c r="IC610">
        <v>0</v>
      </c>
      <c r="ID610">
        <v>0</v>
      </c>
      <c r="IE610">
        <v>0</v>
      </c>
      <c r="IF610">
        <v>0</v>
      </c>
      <c r="IG610">
        <v>0</v>
      </c>
      <c r="IH610">
        <v>0</v>
      </c>
      <c r="II610">
        <v>0</v>
      </c>
      <c r="IJ610">
        <v>0</v>
      </c>
      <c r="IK610">
        <v>0</v>
      </c>
    </row>
    <row r="611" spans="13:245" hidden="1">
      <c r="M611" s="340"/>
      <c r="N611" t="s">
        <v>1024</v>
      </c>
      <c r="O611">
        <v>2</v>
      </c>
      <c r="P611">
        <v>6</v>
      </c>
      <c r="Q611" s="183" t="str">
        <f t="shared" si="25"/>
        <v>SDH150206</v>
      </c>
      <c r="R611">
        <v>203</v>
      </c>
      <c r="S611">
        <v>507</v>
      </c>
      <c r="T611">
        <v>818</v>
      </c>
      <c r="U611">
        <v>1135</v>
      </c>
      <c r="V611">
        <v>1460</v>
      </c>
      <c r="W611">
        <v>1791</v>
      </c>
      <c r="X611">
        <v>2130</v>
      </c>
      <c r="Y611">
        <v>2476</v>
      </c>
      <c r="Z611">
        <v>2831</v>
      </c>
      <c r="AA611">
        <v>4258</v>
      </c>
      <c r="AB611">
        <v>4754</v>
      </c>
      <c r="AC611">
        <v>5263</v>
      </c>
      <c r="AD611">
        <v>5784</v>
      </c>
      <c r="AE611">
        <v>6320</v>
      </c>
      <c r="AF611">
        <v>6867</v>
      </c>
      <c r="AG611">
        <v>7027</v>
      </c>
      <c r="AH611">
        <v>7192</v>
      </c>
      <c r="AI611">
        <v>7361</v>
      </c>
      <c r="AJ611">
        <v>7536</v>
      </c>
      <c r="AK611">
        <v>7717</v>
      </c>
      <c r="AL611">
        <v>7904</v>
      </c>
      <c r="AM611">
        <v>8097</v>
      </c>
      <c r="AN611">
        <v>8299</v>
      </c>
      <c r="AO611">
        <v>8510</v>
      </c>
      <c r="AP611">
        <v>8730</v>
      </c>
      <c r="AQ611">
        <v>8960</v>
      </c>
      <c r="AR611">
        <v>9201</v>
      </c>
      <c r="AS611">
        <v>9454</v>
      </c>
      <c r="AT611">
        <v>9719</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BX611">
        <v>0</v>
      </c>
      <c r="BY611">
        <v>0</v>
      </c>
      <c r="BZ611">
        <v>0</v>
      </c>
      <c r="CA611">
        <v>0</v>
      </c>
      <c r="CB611">
        <v>0</v>
      </c>
      <c r="CC611">
        <v>0</v>
      </c>
      <c r="CD611">
        <v>0</v>
      </c>
      <c r="CE611">
        <v>0</v>
      </c>
      <c r="CF611">
        <v>0</v>
      </c>
      <c r="CG611">
        <v>0</v>
      </c>
      <c r="CH611">
        <v>0</v>
      </c>
      <c r="CI611">
        <v>0</v>
      </c>
      <c r="CJ611">
        <v>0</v>
      </c>
      <c r="CK611">
        <v>0</v>
      </c>
      <c r="CL611">
        <v>0</v>
      </c>
      <c r="CM611">
        <v>0</v>
      </c>
      <c r="CN611">
        <v>0</v>
      </c>
      <c r="CO611">
        <v>0</v>
      </c>
      <c r="CP611">
        <v>0</v>
      </c>
      <c r="CQ611">
        <v>0</v>
      </c>
      <c r="CR611">
        <v>0</v>
      </c>
      <c r="CS611">
        <v>0</v>
      </c>
      <c r="CT611">
        <v>0</v>
      </c>
      <c r="CU611">
        <v>0</v>
      </c>
      <c r="CV611">
        <v>0</v>
      </c>
      <c r="CW611">
        <v>0</v>
      </c>
      <c r="CX611">
        <v>0</v>
      </c>
      <c r="CY611">
        <v>0</v>
      </c>
      <c r="CZ611">
        <v>0</v>
      </c>
      <c r="DA611">
        <v>0</v>
      </c>
      <c r="DB611">
        <v>0</v>
      </c>
      <c r="DC611">
        <v>0</v>
      </c>
      <c r="DD611">
        <v>0</v>
      </c>
      <c r="DE611">
        <v>0</v>
      </c>
      <c r="DF611">
        <v>0</v>
      </c>
      <c r="DG611">
        <v>0</v>
      </c>
      <c r="DH611">
        <v>0</v>
      </c>
      <c r="DI611">
        <v>0</v>
      </c>
      <c r="DJ611">
        <v>0</v>
      </c>
      <c r="DK611">
        <v>0</v>
      </c>
      <c r="DL611">
        <v>0</v>
      </c>
      <c r="DM611">
        <v>0</v>
      </c>
      <c r="DN611">
        <v>0</v>
      </c>
      <c r="DO611">
        <v>0</v>
      </c>
      <c r="DP611">
        <v>0</v>
      </c>
      <c r="DQ611">
        <v>0</v>
      </c>
      <c r="DR611">
        <v>0</v>
      </c>
      <c r="DS611">
        <v>0</v>
      </c>
      <c r="DT611">
        <v>0</v>
      </c>
      <c r="DU611">
        <v>0</v>
      </c>
      <c r="DV611">
        <v>0</v>
      </c>
      <c r="DW611">
        <v>0</v>
      </c>
      <c r="DX611">
        <v>0</v>
      </c>
      <c r="DZ611" s="340"/>
      <c r="EA611" t="s">
        <v>1024</v>
      </c>
      <c r="EB611">
        <v>2</v>
      </c>
      <c r="EC611">
        <v>6</v>
      </c>
      <c r="ED611" s="183" t="str">
        <f t="shared" si="26"/>
        <v>SDH150206</v>
      </c>
      <c r="EE611">
        <v>370</v>
      </c>
      <c r="EF611">
        <v>1025</v>
      </c>
      <c r="EG611">
        <v>1723</v>
      </c>
      <c r="EH611">
        <v>2403</v>
      </c>
      <c r="EI611">
        <v>3071</v>
      </c>
      <c r="EJ611">
        <v>3723</v>
      </c>
      <c r="EK611">
        <v>4363</v>
      </c>
      <c r="EL611">
        <v>4991</v>
      </c>
      <c r="EM611">
        <v>5610</v>
      </c>
      <c r="EN611">
        <v>6368</v>
      </c>
      <c r="EO611">
        <v>6965</v>
      </c>
      <c r="EP611">
        <v>7553</v>
      </c>
      <c r="EQ611">
        <v>8134</v>
      </c>
      <c r="ER611">
        <v>8709</v>
      </c>
      <c r="ES611">
        <v>0</v>
      </c>
      <c r="ET611">
        <v>0</v>
      </c>
      <c r="EU611">
        <v>0</v>
      </c>
      <c r="EV611">
        <v>0</v>
      </c>
      <c r="EW611">
        <v>0</v>
      </c>
      <c r="EX611">
        <v>0</v>
      </c>
      <c r="EY611">
        <v>0</v>
      </c>
      <c r="EZ611">
        <v>0</v>
      </c>
      <c r="FA611">
        <v>0</v>
      </c>
      <c r="FB611">
        <v>0</v>
      </c>
      <c r="FC611">
        <v>0</v>
      </c>
      <c r="FD611">
        <v>0</v>
      </c>
      <c r="FE611">
        <v>0</v>
      </c>
      <c r="FF611">
        <v>0</v>
      </c>
      <c r="FG611">
        <v>0</v>
      </c>
      <c r="FH611">
        <v>0</v>
      </c>
      <c r="FI611">
        <v>0</v>
      </c>
      <c r="FJ611">
        <v>0</v>
      </c>
      <c r="FK611">
        <v>0</v>
      </c>
      <c r="FL611">
        <v>0</v>
      </c>
      <c r="FM611">
        <v>0</v>
      </c>
      <c r="FN611">
        <v>0</v>
      </c>
      <c r="FO611">
        <v>0</v>
      </c>
      <c r="FP611">
        <v>0</v>
      </c>
      <c r="FQ611">
        <v>0</v>
      </c>
      <c r="FR611">
        <v>0</v>
      </c>
      <c r="FS611">
        <v>0</v>
      </c>
      <c r="FT611">
        <v>0</v>
      </c>
      <c r="FU611">
        <v>0</v>
      </c>
      <c r="FV611">
        <v>0</v>
      </c>
      <c r="FW611">
        <v>0</v>
      </c>
      <c r="FX611">
        <v>0</v>
      </c>
      <c r="FY611">
        <v>0</v>
      </c>
      <c r="FZ611">
        <v>0</v>
      </c>
      <c r="GA611">
        <v>0</v>
      </c>
      <c r="GB611">
        <v>0</v>
      </c>
      <c r="GC611">
        <v>0</v>
      </c>
      <c r="GD611">
        <v>0</v>
      </c>
      <c r="GE611">
        <v>0</v>
      </c>
      <c r="GF611">
        <v>0</v>
      </c>
      <c r="GG611">
        <v>0</v>
      </c>
      <c r="GH611">
        <v>0</v>
      </c>
      <c r="GI611">
        <v>0</v>
      </c>
      <c r="GJ611">
        <v>0</v>
      </c>
      <c r="GK611">
        <v>0</v>
      </c>
      <c r="GL611">
        <v>0</v>
      </c>
      <c r="GM611">
        <v>0</v>
      </c>
      <c r="GN611">
        <v>0</v>
      </c>
      <c r="GO611">
        <v>0</v>
      </c>
      <c r="GP611">
        <v>0</v>
      </c>
      <c r="GQ611">
        <v>0</v>
      </c>
      <c r="GR611">
        <v>0</v>
      </c>
      <c r="GS611">
        <v>0</v>
      </c>
      <c r="GT611">
        <v>0</v>
      </c>
      <c r="GU611">
        <v>0</v>
      </c>
      <c r="GV611">
        <v>0</v>
      </c>
      <c r="GW611">
        <v>0</v>
      </c>
      <c r="GX611">
        <v>0</v>
      </c>
      <c r="GY611">
        <v>0</v>
      </c>
      <c r="GZ611">
        <v>0</v>
      </c>
      <c r="HA611">
        <v>0</v>
      </c>
      <c r="HB611">
        <v>0</v>
      </c>
      <c r="HC611">
        <v>0</v>
      </c>
      <c r="HD611">
        <v>0</v>
      </c>
      <c r="HE611">
        <v>0</v>
      </c>
      <c r="HF611">
        <v>0</v>
      </c>
      <c r="HG611">
        <v>0</v>
      </c>
      <c r="HH611">
        <v>0</v>
      </c>
      <c r="HI611">
        <v>0</v>
      </c>
      <c r="HJ611">
        <v>0</v>
      </c>
      <c r="HK611">
        <v>0</v>
      </c>
      <c r="HL611">
        <v>0</v>
      </c>
      <c r="HM611">
        <v>0</v>
      </c>
      <c r="HN611">
        <v>0</v>
      </c>
      <c r="HO611">
        <v>0</v>
      </c>
      <c r="HP611">
        <v>0</v>
      </c>
      <c r="HQ611">
        <v>0</v>
      </c>
      <c r="HR611">
        <v>0</v>
      </c>
      <c r="HS611">
        <v>0</v>
      </c>
      <c r="HT611">
        <v>0</v>
      </c>
      <c r="HU611">
        <v>0</v>
      </c>
      <c r="HV611">
        <v>0</v>
      </c>
      <c r="HW611">
        <v>0</v>
      </c>
      <c r="HX611">
        <v>0</v>
      </c>
      <c r="HY611">
        <v>0</v>
      </c>
      <c r="HZ611">
        <v>0</v>
      </c>
      <c r="IA611">
        <v>0</v>
      </c>
      <c r="IB611">
        <v>0</v>
      </c>
      <c r="IC611">
        <v>0</v>
      </c>
      <c r="ID611">
        <v>0</v>
      </c>
      <c r="IE611">
        <v>0</v>
      </c>
      <c r="IF611">
        <v>0</v>
      </c>
      <c r="IG611">
        <v>0</v>
      </c>
      <c r="IH611">
        <v>0</v>
      </c>
      <c r="II611">
        <v>0</v>
      </c>
      <c r="IJ611">
        <v>0</v>
      </c>
      <c r="IK611">
        <v>0</v>
      </c>
    </row>
    <row r="612" spans="13:245" hidden="1">
      <c r="M612" s="340"/>
      <c r="N612" t="s">
        <v>1024</v>
      </c>
      <c r="O612">
        <v>2</v>
      </c>
      <c r="P612">
        <v>7</v>
      </c>
      <c r="Q612" s="183" t="str">
        <f t="shared" si="25"/>
        <v>SDH150207</v>
      </c>
      <c r="R612">
        <v>199</v>
      </c>
      <c r="S612">
        <v>501</v>
      </c>
      <c r="T612">
        <v>810</v>
      </c>
      <c r="U612">
        <v>1126</v>
      </c>
      <c r="V612">
        <v>1448</v>
      </c>
      <c r="W612">
        <v>1778</v>
      </c>
      <c r="X612">
        <v>2114</v>
      </c>
      <c r="Y612">
        <v>2459</v>
      </c>
      <c r="Z612">
        <v>2813</v>
      </c>
      <c r="AA612">
        <v>4232</v>
      </c>
      <c r="AB612">
        <v>4726</v>
      </c>
      <c r="AC612">
        <v>5232</v>
      </c>
      <c r="AD612">
        <v>5753</v>
      </c>
      <c r="AE612">
        <v>6285</v>
      </c>
      <c r="AF612">
        <v>6830</v>
      </c>
      <c r="AG612">
        <v>6989</v>
      </c>
      <c r="AH612">
        <v>7154</v>
      </c>
      <c r="AI612">
        <v>7323</v>
      </c>
      <c r="AJ612">
        <v>7499</v>
      </c>
      <c r="AK612">
        <v>7680</v>
      </c>
      <c r="AL612">
        <v>7867</v>
      </c>
      <c r="AM612">
        <v>8062</v>
      </c>
      <c r="AN612">
        <v>8267</v>
      </c>
      <c r="AO612">
        <v>8481</v>
      </c>
      <c r="AP612">
        <v>8704</v>
      </c>
      <c r="AQ612">
        <v>8938</v>
      </c>
      <c r="AR612">
        <v>9183</v>
      </c>
      <c r="AS612">
        <v>9441</v>
      </c>
      <c r="AT612">
        <v>9714</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BX612">
        <v>0</v>
      </c>
      <c r="BY612">
        <v>0</v>
      </c>
      <c r="BZ612">
        <v>0</v>
      </c>
      <c r="CA612">
        <v>0</v>
      </c>
      <c r="CB612">
        <v>0</v>
      </c>
      <c r="CC612">
        <v>0</v>
      </c>
      <c r="CD612">
        <v>0</v>
      </c>
      <c r="CE612">
        <v>0</v>
      </c>
      <c r="CF612">
        <v>0</v>
      </c>
      <c r="CG612">
        <v>0</v>
      </c>
      <c r="CH612">
        <v>0</v>
      </c>
      <c r="CI612">
        <v>0</v>
      </c>
      <c r="CJ612">
        <v>0</v>
      </c>
      <c r="CK612">
        <v>0</v>
      </c>
      <c r="CL612">
        <v>0</v>
      </c>
      <c r="CM612">
        <v>0</v>
      </c>
      <c r="CN612">
        <v>0</v>
      </c>
      <c r="CO612">
        <v>0</v>
      </c>
      <c r="CP612">
        <v>0</v>
      </c>
      <c r="CQ612">
        <v>0</v>
      </c>
      <c r="CR612">
        <v>0</v>
      </c>
      <c r="CS612">
        <v>0</v>
      </c>
      <c r="CT612">
        <v>0</v>
      </c>
      <c r="CU612">
        <v>0</v>
      </c>
      <c r="CV612">
        <v>0</v>
      </c>
      <c r="CW612">
        <v>0</v>
      </c>
      <c r="CX612">
        <v>0</v>
      </c>
      <c r="CY612">
        <v>0</v>
      </c>
      <c r="CZ612">
        <v>0</v>
      </c>
      <c r="DA612">
        <v>0</v>
      </c>
      <c r="DB612">
        <v>0</v>
      </c>
      <c r="DC612">
        <v>0</v>
      </c>
      <c r="DD612">
        <v>0</v>
      </c>
      <c r="DE612">
        <v>0</v>
      </c>
      <c r="DF612">
        <v>0</v>
      </c>
      <c r="DG612">
        <v>0</v>
      </c>
      <c r="DH612">
        <v>0</v>
      </c>
      <c r="DI612">
        <v>0</v>
      </c>
      <c r="DJ612">
        <v>0</v>
      </c>
      <c r="DK612">
        <v>0</v>
      </c>
      <c r="DL612">
        <v>0</v>
      </c>
      <c r="DM612">
        <v>0</v>
      </c>
      <c r="DN612">
        <v>0</v>
      </c>
      <c r="DO612">
        <v>0</v>
      </c>
      <c r="DP612">
        <v>0</v>
      </c>
      <c r="DQ612">
        <v>0</v>
      </c>
      <c r="DR612">
        <v>0</v>
      </c>
      <c r="DS612">
        <v>0</v>
      </c>
      <c r="DT612">
        <v>0</v>
      </c>
      <c r="DU612">
        <v>0</v>
      </c>
      <c r="DV612">
        <v>0</v>
      </c>
      <c r="DW612">
        <v>0</v>
      </c>
      <c r="DX612">
        <v>0</v>
      </c>
      <c r="DZ612" s="340"/>
      <c r="EA612" t="s">
        <v>1024</v>
      </c>
      <c r="EB612">
        <v>2</v>
      </c>
      <c r="EC612">
        <v>7</v>
      </c>
      <c r="ED612" s="183" t="str">
        <f t="shared" si="26"/>
        <v>SDH150207</v>
      </c>
      <c r="EE612">
        <v>363</v>
      </c>
      <c r="EF612">
        <v>1011</v>
      </c>
      <c r="EG612">
        <v>1704</v>
      </c>
      <c r="EH612">
        <v>2381</v>
      </c>
      <c r="EI612">
        <v>3043</v>
      </c>
      <c r="EJ612">
        <v>3690</v>
      </c>
      <c r="EK612">
        <v>4326</v>
      </c>
      <c r="EL612">
        <v>4952</v>
      </c>
      <c r="EM612">
        <v>5569</v>
      </c>
      <c r="EN612">
        <v>6325</v>
      </c>
      <c r="EO612">
        <v>6918</v>
      </c>
      <c r="EP612">
        <v>7505</v>
      </c>
      <c r="EQ612">
        <v>8087</v>
      </c>
      <c r="ER612">
        <v>8657</v>
      </c>
      <c r="ES612">
        <v>0</v>
      </c>
      <c r="ET612">
        <v>0</v>
      </c>
      <c r="EU612">
        <v>0</v>
      </c>
      <c r="EV612">
        <v>0</v>
      </c>
      <c r="EW612">
        <v>0</v>
      </c>
      <c r="EX612">
        <v>0</v>
      </c>
      <c r="EY612">
        <v>0</v>
      </c>
      <c r="EZ612">
        <v>0</v>
      </c>
      <c r="FA612">
        <v>0</v>
      </c>
      <c r="FB612">
        <v>0</v>
      </c>
      <c r="FC612">
        <v>0</v>
      </c>
      <c r="FD612">
        <v>0</v>
      </c>
      <c r="FE612">
        <v>0</v>
      </c>
      <c r="FF612">
        <v>0</v>
      </c>
      <c r="FG612">
        <v>0</v>
      </c>
      <c r="FH612">
        <v>0</v>
      </c>
      <c r="FI612">
        <v>0</v>
      </c>
      <c r="FJ612">
        <v>0</v>
      </c>
      <c r="FK612">
        <v>0</v>
      </c>
      <c r="FL612">
        <v>0</v>
      </c>
      <c r="FM612">
        <v>0</v>
      </c>
      <c r="FN612">
        <v>0</v>
      </c>
      <c r="FO612">
        <v>0</v>
      </c>
      <c r="FP612">
        <v>0</v>
      </c>
      <c r="FQ612">
        <v>0</v>
      </c>
      <c r="FR612">
        <v>0</v>
      </c>
      <c r="FS612">
        <v>0</v>
      </c>
      <c r="FT612">
        <v>0</v>
      </c>
      <c r="FU612">
        <v>0</v>
      </c>
      <c r="FV612">
        <v>0</v>
      </c>
      <c r="FW612">
        <v>0</v>
      </c>
      <c r="FX612">
        <v>0</v>
      </c>
      <c r="FY612">
        <v>0</v>
      </c>
      <c r="FZ612">
        <v>0</v>
      </c>
      <c r="GA612">
        <v>0</v>
      </c>
      <c r="GB612">
        <v>0</v>
      </c>
      <c r="GC612">
        <v>0</v>
      </c>
      <c r="GD612">
        <v>0</v>
      </c>
      <c r="GE612">
        <v>0</v>
      </c>
      <c r="GF612">
        <v>0</v>
      </c>
      <c r="GG612">
        <v>0</v>
      </c>
      <c r="GH612">
        <v>0</v>
      </c>
      <c r="GI612">
        <v>0</v>
      </c>
      <c r="GJ612">
        <v>0</v>
      </c>
      <c r="GK612">
        <v>0</v>
      </c>
      <c r="GL612">
        <v>0</v>
      </c>
      <c r="GM612">
        <v>0</v>
      </c>
      <c r="GN612">
        <v>0</v>
      </c>
      <c r="GO612">
        <v>0</v>
      </c>
      <c r="GP612">
        <v>0</v>
      </c>
      <c r="GQ612">
        <v>0</v>
      </c>
      <c r="GR612">
        <v>0</v>
      </c>
      <c r="GS612">
        <v>0</v>
      </c>
      <c r="GT612">
        <v>0</v>
      </c>
      <c r="GU612">
        <v>0</v>
      </c>
      <c r="GV612">
        <v>0</v>
      </c>
      <c r="GW612">
        <v>0</v>
      </c>
      <c r="GX612">
        <v>0</v>
      </c>
      <c r="GY612">
        <v>0</v>
      </c>
      <c r="GZ612">
        <v>0</v>
      </c>
      <c r="HA612">
        <v>0</v>
      </c>
      <c r="HB612">
        <v>0</v>
      </c>
      <c r="HC612">
        <v>0</v>
      </c>
      <c r="HD612">
        <v>0</v>
      </c>
      <c r="HE612">
        <v>0</v>
      </c>
      <c r="HF612">
        <v>0</v>
      </c>
      <c r="HG612">
        <v>0</v>
      </c>
      <c r="HH612">
        <v>0</v>
      </c>
      <c r="HI612">
        <v>0</v>
      </c>
      <c r="HJ612">
        <v>0</v>
      </c>
      <c r="HK612">
        <v>0</v>
      </c>
      <c r="HL612">
        <v>0</v>
      </c>
      <c r="HM612">
        <v>0</v>
      </c>
      <c r="HN612">
        <v>0</v>
      </c>
      <c r="HO612">
        <v>0</v>
      </c>
      <c r="HP612">
        <v>0</v>
      </c>
      <c r="HQ612">
        <v>0</v>
      </c>
      <c r="HR612">
        <v>0</v>
      </c>
      <c r="HS612">
        <v>0</v>
      </c>
      <c r="HT612">
        <v>0</v>
      </c>
      <c r="HU612">
        <v>0</v>
      </c>
      <c r="HV612">
        <v>0</v>
      </c>
      <c r="HW612">
        <v>0</v>
      </c>
      <c r="HX612">
        <v>0</v>
      </c>
      <c r="HY612">
        <v>0</v>
      </c>
      <c r="HZ612">
        <v>0</v>
      </c>
      <c r="IA612">
        <v>0</v>
      </c>
      <c r="IB612">
        <v>0</v>
      </c>
      <c r="IC612">
        <v>0</v>
      </c>
      <c r="ID612">
        <v>0</v>
      </c>
      <c r="IE612">
        <v>0</v>
      </c>
      <c r="IF612">
        <v>0</v>
      </c>
      <c r="IG612">
        <v>0</v>
      </c>
      <c r="IH612">
        <v>0</v>
      </c>
      <c r="II612">
        <v>0</v>
      </c>
      <c r="IJ612">
        <v>0</v>
      </c>
      <c r="IK612">
        <v>0</v>
      </c>
    </row>
    <row r="613" spans="13:245" hidden="1">
      <c r="M613" s="340"/>
      <c r="N613" t="s">
        <v>1024</v>
      </c>
      <c r="O613">
        <v>2</v>
      </c>
      <c r="P613">
        <v>8</v>
      </c>
      <c r="Q613" s="183" t="str">
        <f t="shared" si="25"/>
        <v>SDH150208</v>
      </c>
      <c r="R613">
        <v>195</v>
      </c>
      <c r="S613">
        <v>495</v>
      </c>
      <c r="T613">
        <v>802</v>
      </c>
      <c r="U613">
        <v>1115</v>
      </c>
      <c r="V613">
        <v>1436</v>
      </c>
      <c r="W613">
        <v>1763</v>
      </c>
      <c r="X613">
        <v>2099</v>
      </c>
      <c r="Y613">
        <v>2442</v>
      </c>
      <c r="Z613">
        <v>2793</v>
      </c>
      <c r="AA613">
        <v>4204</v>
      </c>
      <c r="AB613">
        <v>4696</v>
      </c>
      <c r="AC613">
        <v>5201</v>
      </c>
      <c r="AD613">
        <v>5717</v>
      </c>
      <c r="AE613">
        <v>6246</v>
      </c>
      <c r="AF613">
        <v>6789</v>
      </c>
      <c r="AG613">
        <v>6948</v>
      </c>
      <c r="AH613">
        <v>7113</v>
      </c>
      <c r="AI613">
        <v>7283</v>
      </c>
      <c r="AJ613">
        <v>7458</v>
      </c>
      <c r="AK613">
        <v>7640</v>
      </c>
      <c r="AL613">
        <v>7829</v>
      </c>
      <c r="AM613">
        <v>8027</v>
      </c>
      <c r="AN613">
        <v>8233</v>
      </c>
      <c r="AO613">
        <v>8450</v>
      </c>
      <c r="AP613">
        <v>8677</v>
      </c>
      <c r="AQ613">
        <v>8915</v>
      </c>
      <c r="AR613">
        <v>9165</v>
      </c>
      <c r="AS613">
        <v>9430</v>
      </c>
      <c r="AT613">
        <v>9708</v>
      </c>
      <c r="AU613">
        <v>0</v>
      </c>
      <c r="AV613">
        <v>0</v>
      </c>
      <c r="AW613">
        <v>0</v>
      </c>
      <c r="AX613">
        <v>0</v>
      </c>
      <c r="AY613">
        <v>0</v>
      </c>
      <c r="AZ613">
        <v>0</v>
      </c>
      <c r="BA613">
        <v>0</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c r="BV613">
        <v>0</v>
      </c>
      <c r="BW613">
        <v>0</v>
      </c>
      <c r="BX613">
        <v>0</v>
      </c>
      <c r="BY613">
        <v>0</v>
      </c>
      <c r="BZ613">
        <v>0</v>
      </c>
      <c r="CA613">
        <v>0</v>
      </c>
      <c r="CB613">
        <v>0</v>
      </c>
      <c r="CC613">
        <v>0</v>
      </c>
      <c r="CD613">
        <v>0</v>
      </c>
      <c r="CE613">
        <v>0</v>
      </c>
      <c r="CF613">
        <v>0</v>
      </c>
      <c r="CG613">
        <v>0</v>
      </c>
      <c r="CH613">
        <v>0</v>
      </c>
      <c r="CI613">
        <v>0</v>
      </c>
      <c r="CJ613">
        <v>0</v>
      </c>
      <c r="CK613">
        <v>0</v>
      </c>
      <c r="CL613">
        <v>0</v>
      </c>
      <c r="CM613">
        <v>0</v>
      </c>
      <c r="CN613">
        <v>0</v>
      </c>
      <c r="CO613">
        <v>0</v>
      </c>
      <c r="CP613">
        <v>0</v>
      </c>
      <c r="CQ613">
        <v>0</v>
      </c>
      <c r="CR613">
        <v>0</v>
      </c>
      <c r="CS613">
        <v>0</v>
      </c>
      <c r="CT613">
        <v>0</v>
      </c>
      <c r="CU613">
        <v>0</v>
      </c>
      <c r="CV613">
        <v>0</v>
      </c>
      <c r="CW613">
        <v>0</v>
      </c>
      <c r="CX613">
        <v>0</v>
      </c>
      <c r="CY613">
        <v>0</v>
      </c>
      <c r="CZ613">
        <v>0</v>
      </c>
      <c r="DA613">
        <v>0</v>
      </c>
      <c r="DB613">
        <v>0</v>
      </c>
      <c r="DC613">
        <v>0</v>
      </c>
      <c r="DD613">
        <v>0</v>
      </c>
      <c r="DE613">
        <v>0</v>
      </c>
      <c r="DF613">
        <v>0</v>
      </c>
      <c r="DG613">
        <v>0</v>
      </c>
      <c r="DH613">
        <v>0</v>
      </c>
      <c r="DI613">
        <v>0</v>
      </c>
      <c r="DJ613">
        <v>0</v>
      </c>
      <c r="DK613">
        <v>0</v>
      </c>
      <c r="DL613">
        <v>0</v>
      </c>
      <c r="DM613">
        <v>0</v>
      </c>
      <c r="DN613">
        <v>0</v>
      </c>
      <c r="DO613">
        <v>0</v>
      </c>
      <c r="DP613">
        <v>0</v>
      </c>
      <c r="DQ613">
        <v>0</v>
      </c>
      <c r="DR613">
        <v>0</v>
      </c>
      <c r="DS613">
        <v>0</v>
      </c>
      <c r="DT613">
        <v>0</v>
      </c>
      <c r="DU613">
        <v>0</v>
      </c>
      <c r="DV613">
        <v>0</v>
      </c>
      <c r="DW613">
        <v>0</v>
      </c>
      <c r="DX613">
        <v>0</v>
      </c>
      <c r="DZ613" s="340"/>
      <c r="EA613" t="s">
        <v>1024</v>
      </c>
      <c r="EB613">
        <v>2</v>
      </c>
      <c r="EC613">
        <v>8</v>
      </c>
      <c r="ED613" s="183" t="str">
        <f t="shared" si="26"/>
        <v>SDH150208</v>
      </c>
      <c r="EE613">
        <v>355</v>
      </c>
      <c r="EF613">
        <v>996</v>
      </c>
      <c r="EG613">
        <v>1684</v>
      </c>
      <c r="EH613">
        <v>2355</v>
      </c>
      <c r="EI613">
        <v>3014</v>
      </c>
      <c r="EJ613">
        <v>3656</v>
      </c>
      <c r="EK613">
        <v>4289</v>
      </c>
      <c r="EL613">
        <v>4914</v>
      </c>
      <c r="EM613">
        <v>5526</v>
      </c>
      <c r="EN613">
        <v>6278</v>
      </c>
      <c r="EO613">
        <v>6872</v>
      </c>
      <c r="EP613">
        <v>7459</v>
      </c>
      <c r="EQ613">
        <v>8033</v>
      </c>
      <c r="ER613">
        <v>8597</v>
      </c>
      <c r="ES613">
        <v>0</v>
      </c>
      <c r="ET613">
        <v>0</v>
      </c>
      <c r="EU613">
        <v>0</v>
      </c>
      <c r="EV613">
        <v>0</v>
      </c>
      <c r="EW613">
        <v>0</v>
      </c>
      <c r="EX613">
        <v>0</v>
      </c>
      <c r="EY613">
        <v>0</v>
      </c>
      <c r="EZ613">
        <v>0</v>
      </c>
      <c r="FA613">
        <v>0</v>
      </c>
      <c r="FB613">
        <v>0</v>
      </c>
      <c r="FC613">
        <v>0</v>
      </c>
      <c r="FD613">
        <v>0</v>
      </c>
      <c r="FE613">
        <v>0</v>
      </c>
      <c r="FF613">
        <v>0</v>
      </c>
      <c r="FG613">
        <v>0</v>
      </c>
      <c r="FH613">
        <v>0</v>
      </c>
      <c r="FI613">
        <v>0</v>
      </c>
      <c r="FJ613">
        <v>0</v>
      </c>
      <c r="FK613">
        <v>0</v>
      </c>
      <c r="FL613">
        <v>0</v>
      </c>
      <c r="FM613">
        <v>0</v>
      </c>
      <c r="FN613">
        <v>0</v>
      </c>
      <c r="FO613">
        <v>0</v>
      </c>
      <c r="FP613">
        <v>0</v>
      </c>
      <c r="FQ613">
        <v>0</v>
      </c>
      <c r="FR613">
        <v>0</v>
      </c>
      <c r="FS613">
        <v>0</v>
      </c>
      <c r="FT613">
        <v>0</v>
      </c>
      <c r="FU613">
        <v>0</v>
      </c>
      <c r="FV613">
        <v>0</v>
      </c>
      <c r="FW613">
        <v>0</v>
      </c>
      <c r="FX613">
        <v>0</v>
      </c>
      <c r="FY613">
        <v>0</v>
      </c>
      <c r="FZ613">
        <v>0</v>
      </c>
      <c r="GA613">
        <v>0</v>
      </c>
      <c r="GB613">
        <v>0</v>
      </c>
      <c r="GC613">
        <v>0</v>
      </c>
      <c r="GD613">
        <v>0</v>
      </c>
      <c r="GE613">
        <v>0</v>
      </c>
      <c r="GF613">
        <v>0</v>
      </c>
      <c r="GG613">
        <v>0</v>
      </c>
      <c r="GH613">
        <v>0</v>
      </c>
      <c r="GI613">
        <v>0</v>
      </c>
      <c r="GJ613">
        <v>0</v>
      </c>
      <c r="GK613">
        <v>0</v>
      </c>
      <c r="GL613">
        <v>0</v>
      </c>
      <c r="GM613">
        <v>0</v>
      </c>
      <c r="GN613">
        <v>0</v>
      </c>
      <c r="GO613">
        <v>0</v>
      </c>
      <c r="GP613">
        <v>0</v>
      </c>
      <c r="GQ613">
        <v>0</v>
      </c>
      <c r="GR613">
        <v>0</v>
      </c>
      <c r="GS613">
        <v>0</v>
      </c>
      <c r="GT613">
        <v>0</v>
      </c>
      <c r="GU613">
        <v>0</v>
      </c>
      <c r="GV613">
        <v>0</v>
      </c>
      <c r="GW613">
        <v>0</v>
      </c>
      <c r="GX613">
        <v>0</v>
      </c>
      <c r="GY613">
        <v>0</v>
      </c>
      <c r="GZ613">
        <v>0</v>
      </c>
      <c r="HA613">
        <v>0</v>
      </c>
      <c r="HB613">
        <v>0</v>
      </c>
      <c r="HC613">
        <v>0</v>
      </c>
      <c r="HD613">
        <v>0</v>
      </c>
      <c r="HE613">
        <v>0</v>
      </c>
      <c r="HF613">
        <v>0</v>
      </c>
      <c r="HG613">
        <v>0</v>
      </c>
      <c r="HH613">
        <v>0</v>
      </c>
      <c r="HI613">
        <v>0</v>
      </c>
      <c r="HJ613">
        <v>0</v>
      </c>
      <c r="HK613">
        <v>0</v>
      </c>
      <c r="HL613">
        <v>0</v>
      </c>
      <c r="HM613">
        <v>0</v>
      </c>
      <c r="HN613">
        <v>0</v>
      </c>
      <c r="HO613">
        <v>0</v>
      </c>
      <c r="HP613">
        <v>0</v>
      </c>
      <c r="HQ613">
        <v>0</v>
      </c>
      <c r="HR613">
        <v>0</v>
      </c>
      <c r="HS613">
        <v>0</v>
      </c>
      <c r="HT613">
        <v>0</v>
      </c>
      <c r="HU613">
        <v>0</v>
      </c>
      <c r="HV613">
        <v>0</v>
      </c>
      <c r="HW613">
        <v>0</v>
      </c>
      <c r="HX613">
        <v>0</v>
      </c>
      <c r="HY613">
        <v>0</v>
      </c>
      <c r="HZ613">
        <v>0</v>
      </c>
      <c r="IA613">
        <v>0</v>
      </c>
      <c r="IB613">
        <v>0</v>
      </c>
      <c r="IC613">
        <v>0</v>
      </c>
      <c r="ID613">
        <v>0</v>
      </c>
      <c r="IE613">
        <v>0</v>
      </c>
      <c r="IF613">
        <v>0</v>
      </c>
      <c r="IG613">
        <v>0</v>
      </c>
      <c r="IH613">
        <v>0</v>
      </c>
      <c r="II613">
        <v>0</v>
      </c>
      <c r="IJ613">
        <v>0</v>
      </c>
      <c r="IK613">
        <v>0</v>
      </c>
    </row>
    <row r="614" spans="13:245" hidden="1">
      <c r="M614" s="340"/>
      <c r="N614" t="s">
        <v>1024</v>
      </c>
      <c r="O614">
        <v>2</v>
      </c>
      <c r="P614">
        <v>9</v>
      </c>
      <c r="Q614" s="183" t="str">
        <f t="shared" si="25"/>
        <v>SDH150209</v>
      </c>
      <c r="R614">
        <v>191</v>
      </c>
      <c r="S614">
        <v>489</v>
      </c>
      <c r="T614">
        <v>794</v>
      </c>
      <c r="U614">
        <v>1105</v>
      </c>
      <c r="V614">
        <v>1423</v>
      </c>
      <c r="W614">
        <v>1748</v>
      </c>
      <c r="X614">
        <v>2081</v>
      </c>
      <c r="Y614">
        <v>2423</v>
      </c>
      <c r="Z614">
        <v>2772</v>
      </c>
      <c r="AA614">
        <v>4173</v>
      </c>
      <c r="AB614">
        <v>4663</v>
      </c>
      <c r="AC614">
        <v>5164</v>
      </c>
      <c r="AD614">
        <v>5677</v>
      </c>
      <c r="AE614">
        <v>6203</v>
      </c>
      <c r="AF614">
        <v>6742</v>
      </c>
      <c r="AG614">
        <v>6902</v>
      </c>
      <c r="AH614">
        <v>7067</v>
      </c>
      <c r="AI614">
        <v>7236</v>
      </c>
      <c r="AJ614">
        <v>7412</v>
      </c>
      <c r="AK614">
        <v>7595</v>
      </c>
      <c r="AL614">
        <v>7786</v>
      </c>
      <c r="AM614">
        <v>7986</v>
      </c>
      <c r="AN614">
        <v>8195</v>
      </c>
      <c r="AO614">
        <v>8415</v>
      </c>
      <c r="AP614">
        <v>8646</v>
      </c>
      <c r="AQ614">
        <v>8888</v>
      </c>
      <c r="AR614">
        <v>9145</v>
      </c>
      <c r="AS614">
        <v>9414</v>
      </c>
      <c r="AT614">
        <v>9697</v>
      </c>
      <c r="AU614">
        <v>0</v>
      </c>
      <c r="AV614">
        <v>0</v>
      </c>
      <c r="AW614">
        <v>0</v>
      </c>
      <c r="AX614">
        <v>0</v>
      </c>
      <c r="AY614">
        <v>0</v>
      </c>
      <c r="AZ614">
        <v>0</v>
      </c>
      <c r="BA614">
        <v>0</v>
      </c>
      <c r="BB614">
        <v>0</v>
      </c>
      <c r="BC614">
        <v>0</v>
      </c>
      <c r="BD614">
        <v>0</v>
      </c>
      <c r="BE614">
        <v>0</v>
      </c>
      <c r="BF614">
        <v>0</v>
      </c>
      <c r="BG614">
        <v>0</v>
      </c>
      <c r="BH614">
        <v>0</v>
      </c>
      <c r="BI614">
        <v>0</v>
      </c>
      <c r="BJ614">
        <v>0</v>
      </c>
      <c r="BK614">
        <v>0</v>
      </c>
      <c r="BL614">
        <v>0</v>
      </c>
      <c r="BM614">
        <v>0</v>
      </c>
      <c r="BN614">
        <v>0</v>
      </c>
      <c r="BO614">
        <v>0</v>
      </c>
      <c r="BP614">
        <v>0</v>
      </c>
      <c r="BQ614">
        <v>0</v>
      </c>
      <c r="BR614">
        <v>0</v>
      </c>
      <c r="BS614">
        <v>0</v>
      </c>
      <c r="BT614">
        <v>0</v>
      </c>
      <c r="BU614">
        <v>0</v>
      </c>
      <c r="BV614">
        <v>0</v>
      </c>
      <c r="BW614">
        <v>0</v>
      </c>
      <c r="BX614">
        <v>0</v>
      </c>
      <c r="BY614">
        <v>0</v>
      </c>
      <c r="BZ614">
        <v>0</v>
      </c>
      <c r="CA614">
        <v>0</v>
      </c>
      <c r="CB614">
        <v>0</v>
      </c>
      <c r="CC614">
        <v>0</v>
      </c>
      <c r="CD614">
        <v>0</v>
      </c>
      <c r="CE614">
        <v>0</v>
      </c>
      <c r="CF614">
        <v>0</v>
      </c>
      <c r="CG614">
        <v>0</v>
      </c>
      <c r="CH614">
        <v>0</v>
      </c>
      <c r="CI614">
        <v>0</v>
      </c>
      <c r="CJ614">
        <v>0</v>
      </c>
      <c r="CK614">
        <v>0</v>
      </c>
      <c r="CL614">
        <v>0</v>
      </c>
      <c r="CM614">
        <v>0</v>
      </c>
      <c r="CN614">
        <v>0</v>
      </c>
      <c r="CO614">
        <v>0</v>
      </c>
      <c r="CP614">
        <v>0</v>
      </c>
      <c r="CQ614">
        <v>0</v>
      </c>
      <c r="CR614">
        <v>0</v>
      </c>
      <c r="CS614">
        <v>0</v>
      </c>
      <c r="CT614">
        <v>0</v>
      </c>
      <c r="CU614">
        <v>0</v>
      </c>
      <c r="CV614">
        <v>0</v>
      </c>
      <c r="CW614">
        <v>0</v>
      </c>
      <c r="CX614">
        <v>0</v>
      </c>
      <c r="CY614">
        <v>0</v>
      </c>
      <c r="CZ614">
        <v>0</v>
      </c>
      <c r="DA614">
        <v>0</v>
      </c>
      <c r="DB614">
        <v>0</v>
      </c>
      <c r="DC614">
        <v>0</v>
      </c>
      <c r="DD614">
        <v>0</v>
      </c>
      <c r="DE614">
        <v>0</v>
      </c>
      <c r="DF614">
        <v>0</v>
      </c>
      <c r="DG614">
        <v>0</v>
      </c>
      <c r="DH614">
        <v>0</v>
      </c>
      <c r="DI614">
        <v>0</v>
      </c>
      <c r="DJ614">
        <v>0</v>
      </c>
      <c r="DK614">
        <v>0</v>
      </c>
      <c r="DL614">
        <v>0</v>
      </c>
      <c r="DM614">
        <v>0</v>
      </c>
      <c r="DN614">
        <v>0</v>
      </c>
      <c r="DO614">
        <v>0</v>
      </c>
      <c r="DP614">
        <v>0</v>
      </c>
      <c r="DQ614">
        <v>0</v>
      </c>
      <c r="DR614">
        <v>0</v>
      </c>
      <c r="DS614">
        <v>0</v>
      </c>
      <c r="DT614">
        <v>0</v>
      </c>
      <c r="DU614">
        <v>0</v>
      </c>
      <c r="DV614">
        <v>0</v>
      </c>
      <c r="DW614">
        <v>0</v>
      </c>
      <c r="DX614">
        <v>0</v>
      </c>
      <c r="DZ614" s="340"/>
      <c r="EA614" t="s">
        <v>1024</v>
      </c>
      <c r="EB614">
        <v>2</v>
      </c>
      <c r="EC614">
        <v>9</v>
      </c>
      <c r="ED614" s="183" t="str">
        <f t="shared" si="26"/>
        <v>SDH150209</v>
      </c>
      <c r="EE614">
        <v>348</v>
      </c>
      <c r="EF614">
        <v>982</v>
      </c>
      <c r="EG614">
        <v>1664</v>
      </c>
      <c r="EH614">
        <v>2329</v>
      </c>
      <c r="EI614">
        <v>2982</v>
      </c>
      <c r="EJ614">
        <v>3620</v>
      </c>
      <c r="EK614">
        <v>4249</v>
      </c>
      <c r="EL614">
        <v>4869</v>
      </c>
      <c r="EM614">
        <v>5479</v>
      </c>
      <c r="EN614">
        <v>6229</v>
      </c>
      <c r="EO614">
        <v>6821</v>
      </c>
      <c r="EP614">
        <v>7401</v>
      </c>
      <c r="EQ614">
        <v>7971</v>
      </c>
      <c r="ER614">
        <v>8532</v>
      </c>
      <c r="ES614">
        <v>0</v>
      </c>
      <c r="ET614">
        <v>0</v>
      </c>
      <c r="EU614">
        <v>0</v>
      </c>
      <c r="EV614">
        <v>0</v>
      </c>
      <c r="EW614">
        <v>0</v>
      </c>
      <c r="EX614">
        <v>0</v>
      </c>
      <c r="EY614">
        <v>0</v>
      </c>
      <c r="EZ614">
        <v>0</v>
      </c>
      <c r="FA614">
        <v>0</v>
      </c>
      <c r="FB614">
        <v>0</v>
      </c>
      <c r="FC614">
        <v>0</v>
      </c>
      <c r="FD614">
        <v>0</v>
      </c>
      <c r="FE614">
        <v>0</v>
      </c>
      <c r="FF614">
        <v>0</v>
      </c>
      <c r="FG614">
        <v>0</v>
      </c>
      <c r="FH614">
        <v>0</v>
      </c>
      <c r="FI614">
        <v>0</v>
      </c>
      <c r="FJ614">
        <v>0</v>
      </c>
      <c r="FK614">
        <v>0</v>
      </c>
      <c r="FL614">
        <v>0</v>
      </c>
      <c r="FM614">
        <v>0</v>
      </c>
      <c r="FN614">
        <v>0</v>
      </c>
      <c r="FO614">
        <v>0</v>
      </c>
      <c r="FP614">
        <v>0</v>
      </c>
      <c r="FQ614">
        <v>0</v>
      </c>
      <c r="FR614">
        <v>0</v>
      </c>
      <c r="FS614">
        <v>0</v>
      </c>
      <c r="FT614">
        <v>0</v>
      </c>
      <c r="FU614">
        <v>0</v>
      </c>
      <c r="FV614">
        <v>0</v>
      </c>
      <c r="FW614">
        <v>0</v>
      </c>
      <c r="FX614">
        <v>0</v>
      </c>
      <c r="FY614">
        <v>0</v>
      </c>
      <c r="FZ614">
        <v>0</v>
      </c>
      <c r="GA614">
        <v>0</v>
      </c>
      <c r="GB614">
        <v>0</v>
      </c>
      <c r="GC614">
        <v>0</v>
      </c>
      <c r="GD614">
        <v>0</v>
      </c>
      <c r="GE614">
        <v>0</v>
      </c>
      <c r="GF614">
        <v>0</v>
      </c>
      <c r="GG614">
        <v>0</v>
      </c>
      <c r="GH614">
        <v>0</v>
      </c>
      <c r="GI614">
        <v>0</v>
      </c>
      <c r="GJ614">
        <v>0</v>
      </c>
      <c r="GK614">
        <v>0</v>
      </c>
      <c r="GL614">
        <v>0</v>
      </c>
      <c r="GM614">
        <v>0</v>
      </c>
      <c r="GN614">
        <v>0</v>
      </c>
      <c r="GO614">
        <v>0</v>
      </c>
      <c r="GP614">
        <v>0</v>
      </c>
      <c r="GQ614">
        <v>0</v>
      </c>
      <c r="GR614">
        <v>0</v>
      </c>
      <c r="GS614">
        <v>0</v>
      </c>
      <c r="GT614">
        <v>0</v>
      </c>
      <c r="GU614">
        <v>0</v>
      </c>
      <c r="GV614">
        <v>0</v>
      </c>
      <c r="GW614">
        <v>0</v>
      </c>
      <c r="GX614">
        <v>0</v>
      </c>
      <c r="GY614">
        <v>0</v>
      </c>
      <c r="GZ614">
        <v>0</v>
      </c>
      <c r="HA614">
        <v>0</v>
      </c>
      <c r="HB614">
        <v>0</v>
      </c>
      <c r="HC614">
        <v>0</v>
      </c>
      <c r="HD614">
        <v>0</v>
      </c>
      <c r="HE614">
        <v>0</v>
      </c>
      <c r="HF614">
        <v>0</v>
      </c>
      <c r="HG614">
        <v>0</v>
      </c>
      <c r="HH614">
        <v>0</v>
      </c>
      <c r="HI614">
        <v>0</v>
      </c>
      <c r="HJ614">
        <v>0</v>
      </c>
      <c r="HK614">
        <v>0</v>
      </c>
      <c r="HL614">
        <v>0</v>
      </c>
      <c r="HM614">
        <v>0</v>
      </c>
      <c r="HN614">
        <v>0</v>
      </c>
      <c r="HO614">
        <v>0</v>
      </c>
      <c r="HP614">
        <v>0</v>
      </c>
      <c r="HQ614">
        <v>0</v>
      </c>
      <c r="HR614">
        <v>0</v>
      </c>
      <c r="HS614">
        <v>0</v>
      </c>
      <c r="HT614">
        <v>0</v>
      </c>
      <c r="HU614">
        <v>0</v>
      </c>
      <c r="HV614">
        <v>0</v>
      </c>
      <c r="HW614">
        <v>0</v>
      </c>
      <c r="HX614">
        <v>0</v>
      </c>
      <c r="HY614">
        <v>0</v>
      </c>
      <c r="HZ614">
        <v>0</v>
      </c>
      <c r="IA614">
        <v>0</v>
      </c>
      <c r="IB614">
        <v>0</v>
      </c>
      <c r="IC614">
        <v>0</v>
      </c>
      <c r="ID614">
        <v>0</v>
      </c>
      <c r="IE614">
        <v>0</v>
      </c>
      <c r="IF614">
        <v>0</v>
      </c>
      <c r="IG614">
        <v>0</v>
      </c>
      <c r="IH614">
        <v>0</v>
      </c>
      <c r="II614">
        <v>0</v>
      </c>
      <c r="IJ614">
        <v>0</v>
      </c>
      <c r="IK614">
        <v>0</v>
      </c>
    </row>
    <row r="615" spans="13:245" hidden="1">
      <c r="M615" s="340"/>
      <c r="N615" t="s">
        <v>1024</v>
      </c>
      <c r="O615">
        <v>2</v>
      </c>
      <c r="P615">
        <v>10</v>
      </c>
      <c r="Q615" s="183" t="str">
        <f t="shared" si="25"/>
        <v>SDH150210</v>
      </c>
      <c r="R615">
        <v>186</v>
      </c>
      <c r="S615">
        <v>482</v>
      </c>
      <c r="T615">
        <v>785</v>
      </c>
      <c r="U615">
        <v>1093</v>
      </c>
      <c r="V615">
        <v>1409</v>
      </c>
      <c r="W615">
        <v>1732</v>
      </c>
      <c r="X615">
        <v>2063</v>
      </c>
      <c r="Y615">
        <v>2402</v>
      </c>
      <c r="Z615">
        <v>2749</v>
      </c>
      <c r="AA615">
        <v>4140</v>
      </c>
      <c r="AB615">
        <v>4626</v>
      </c>
      <c r="AC615">
        <v>5123</v>
      </c>
      <c r="AD615">
        <v>5633</v>
      </c>
      <c r="AE615">
        <v>6155</v>
      </c>
      <c r="AF615">
        <v>6691</v>
      </c>
      <c r="AG615">
        <v>6851</v>
      </c>
      <c r="AH615">
        <v>7015</v>
      </c>
      <c r="AI615">
        <v>7185</v>
      </c>
      <c r="AJ615">
        <v>7362</v>
      </c>
      <c r="AK615">
        <v>7547</v>
      </c>
      <c r="AL615">
        <v>7739</v>
      </c>
      <c r="AM615">
        <v>7941</v>
      </c>
      <c r="AN615">
        <v>8153</v>
      </c>
      <c r="AO615">
        <v>8376</v>
      </c>
      <c r="AP615">
        <v>8611</v>
      </c>
      <c r="AQ615">
        <v>8860</v>
      </c>
      <c r="AR615">
        <v>9120</v>
      </c>
      <c r="AS615">
        <v>9395</v>
      </c>
      <c r="AT615">
        <v>9688</v>
      </c>
      <c r="AU615">
        <v>0</v>
      </c>
      <c r="AV615">
        <v>0</v>
      </c>
      <c r="AW615">
        <v>0</v>
      </c>
      <c r="AX615">
        <v>0</v>
      </c>
      <c r="AY615">
        <v>0</v>
      </c>
      <c r="AZ615">
        <v>0</v>
      </c>
      <c r="BA615">
        <v>0</v>
      </c>
      <c r="BB615">
        <v>0</v>
      </c>
      <c r="BC615">
        <v>0</v>
      </c>
      <c r="BD615">
        <v>0</v>
      </c>
      <c r="BE615">
        <v>0</v>
      </c>
      <c r="BF615">
        <v>0</v>
      </c>
      <c r="BG615">
        <v>0</v>
      </c>
      <c r="BH615">
        <v>0</v>
      </c>
      <c r="BI615">
        <v>0</v>
      </c>
      <c r="BJ615">
        <v>0</v>
      </c>
      <c r="BK615">
        <v>0</v>
      </c>
      <c r="BL615">
        <v>0</v>
      </c>
      <c r="BM615">
        <v>0</v>
      </c>
      <c r="BN615">
        <v>0</v>
      </c>
      <c r="BO615">
        <v>0</v>
      </c>
      <c r="BP615">
        <v>0</v>
      </c>
      <c r="BQ615">
        <v>0</v>
      </c>
      <c r="BR615">
        <v>0</v>
      </c>
      <c r="BS615">
        <v>0</v>
      </c>
      <c r="BT615">
        <v>0</v>
      </c>
      <c r="BU615">
        <v>0</v>
      </c>
      <c r="BV615">
        <v>0</v>
      </c>
      <c r="BW615">
        <v>0</v>
      </c>
      <c r="BX615">
        <v>0</v>
      </c>
      <c r="BY615">
        <v>0</v>
      </c>
      <c r="BZ615">
        <v>0</v>
      </c>
      <c r="CA615">
        <v>0</v>
      </c>
      <c r="CB615">
        <v>0</v>
      </c>
      <c r="CC615">
        <v>0</v>
      </c>
      <c r="CD615">
        <v>0</v>
      </c>
      <c r="CE615">
        <v>0</v>
      </c>
      <c r="CF615">
        <v>0</v>
      </c>
      <c r="CG615">
        <v>0</v>
      </c>
      <c r="CH615">
        <v>0</v>
      </c>
      <c r="CI615">
        <v>0</v>
      </c>
      <c r="CJ615">
        <v>0</v>
      </c>
      <c r="CK615">
        <v>0</v>
      </c>
      <c r="CL615">
        <v>0</v>
      </c>
      <c r="CM615">
        <v>0</v>
      </c>
      <c r="CN615">
        <v>0</v>
      </c>
      <c r="CO615">
        <v>0</v>
      </c>
      <c r="CP615">
        <v>0</v>
      </c>
      <c r="CQ615">
        <v>0</v>
      </c>
      <c r="CR615">
        <v>0</v>
      </c>
      <c r="CS615">
        <v>0</v>
      </c>
      <c r="CT615">
        <v>0</v>
      </c>
      <c r="CU615">
        <v>0</v>
      </c>
      <c r="CV615">
        <v>0</v>
      </c>
      <c r="CW615">
        <v>0</v>
      </c>
      <c r="CX615">
        <v>0</v>
      </c>
      <c r="CY615">
        <v>0</v>
      </c>
      <c r="CZ615">
        <v>0</v>
      </c>
      <c r="DA615">
        <v>0</v>
      </c>
      <c r="DB615">
        <v>0</v>
      </c>
      <c r="DC615">
        <v>0</v>
      </c>
      <c r="DD615">
        <v>0</v>
      </c>
      <c r="DE615">
        <v>0</v>
      </c>
      <c r="DF615">
        <v>0</v>
      </c>
      <c r="DG615">
        <v>0</v>
      </c>
      <c r="DH615">
        <v>0</v>
      </c>
      <c r="DI615">
        <v>0</v>
      </c>
      <c r="DJ615">
        <v>0</v>
      </c>
      <c r="DK615">
        <v>0</v>
      </c>
      <c r="DL615">
        <v>0</v>
      </c>
      <c r="DM615">
        <v>0</v>
      </c>
      <c r="DN615">
        <v>0</v>
      </c>
      <c r="DO615">
        <v>0</v>
      </c>
      <c r="DP615">
        <v>0</v>
      </c>
      <c r="DQ615">
        <v>0</v>
      </c>
      <c r="DR615">
        <v>0</v>
      </c>
      <c r="DS615">
        <v>0</v>
      </c>
      <c r="DT615">
        <v>0</v>
      </c>
      <c r="DU615">
        <v>0</v>
      </c>
      <c r="DV615">
        <v>0</v>
      </c>
      <c r="DW615">
        <v>0</v>
      </c>
      <c r="DX615">
        <v>0</v>
      </c>
      <c r="DZ615" s="340"/>
      <c r="EA615" t="s">
        <v>1024</v>
      </c>
      <c r="EB615">
        <v>2</v>
      </c>
      <c r="EC615">
        <v>10</v>
      </c>
      <c r="ED615" s="183" t="str">
        <f t="shared" si="26"/>
        <v>SDH150210</v>
      </c>
      <c r="EE615">
        <v>339</v>
      </c>
      <c r="EF615">
        <v>965</v>
      </c>
      <c r="EG615">
        <v>1642</v>
      </c>
      <c r="EH615">
        <v>2300</v>
      </c>
      <c r="EI615">
        <v>2949</v>
      </c>
      <c r="EJ615">
        <v>3582</v>
      </c>
      <c r="EK615">
        <v>4208</v>
      </c>
      <c r="EL615">
        <v>4822</v>
      </c>
      <c r="EM615">
        <v>5429</v>
      </c>
      <c r="EN615">
        <v>6177</v>
      </c>
      <c r="EO615">
        <v>6763</v>
      </c>
      <c r="EP615">
        <v>7337</v>
      </c>
      <c r="EQ615">
        <v>7903</v>
      </c>
      <c r="ER615">
        <v>8459</v>
      </c>
      <c r="ES615">
        <v>0</v>
      </c>
      <c r="ET615">
        <v>0</v>
      </c>
      <c r="EU615">
        <v>0</v>
      </c>
      <c r="EV615">
        <v>0</v>
      </c>
      <c r="EW615">
        <v>0</v>
      </c>
      <c r="EX615">
        <v>0</v>
      </c>
      <c r="EY615">
        <v>0</v>
      </c>
      <c r="EZ615">
        <v>0</v>
      </c>
      <c r="FA615">
        <v>0</v>
      </c>
      <c r="FB615">
        <v>0</v>
      </c>
      <c r="FC615">
        <v>0</v>
      </c>
      <c r="FD615">
        <v>0</v>
      </c>
      <c r="FE615">
        <v>0</v>
      </c>
      <c r="FF615">
        <v>0</v>
      </c>
      <c r="FG615">
        <v>0</v>
      </c>
      <c r="FH615">
        <v>0</v>
      </c>
      <c r="FI615">
        <v>0</v>
      </c>
      <c r="FJ615">
        <v>0</v>
      </c>
      <c r="FK615">
        <v>0</v>
      </c>
      <c r="FL615">
        <v>0</v>
      </c>
      <c r="FM615">
        <v>0</v>
      </c>
      <c r="FN615">
        <v>0</v>
      </c>
      <c r="FO615">
        <v>0</v>
      </c>
      <c r="FP615">
        <v>0</v>
      </c>
      <c r="FQ615">
        <v>0</v>
      </c>
      <c r="FR615">
        <v>0</v>
      </c>
      <c r="FS615">
        <v>0</v>
      </c>
      <c r="FT615">
        <v>0</v>
      </c>
      <c r="FU615">
        <v>0</v>
      </c>
      <c r="FV615">
        <v>0</v>
      </c>
      <c r="FW615">
        <v>0</v>
      </c>
      <c r="FX615">
        <v>0</v>
      </c>
      <c r="FY615">
        <v>0</v>
      </c>
      <c r="FZ615">
        <v>0</v>
      </c>
      <c r="GA615">
        <v>0</v>
      </c>
      <c r="GB615">
        <v>0</v>
      </c>
      <c r="GC615">
        <v>0</v>
      </c>
      <c r="GD615">
        <v>0</v>
      </c>
      <c r="GE615">
        <v>0</v>
      </c>
      <c r="GF615">
        <v>0</v>
      </c>
      <c r="GG615">
        <v>0</v>
      </c>
      <c r="GH615">
        <v>0</v>
      </c>
      <c r="GI615">
        <v>0</v>
      </c>
      <c r="GJ615">
        <v>0</v>
      </c>
      <c r="GK615">
        <v>0</v>
      </c>
      <c r="GL615">
        <v>0</v>
      </c>
      <c r="GM615">
        <v>0</v>
      </c>
      <c r="GN615">
        <v>0</v>
      </c>
      <c r="GO615">
        <v>0</v>
      </c>
      <c r="GP615">
        <v>0</v>
      </c>
      <c r="GQ615">
        <v>0</v>
      </c>
      <c r="GR615">
        <v>0</v>
      </c>
      <c r="GS615">
        <v>0</v>
      </c>
      <c r="GT615">
        <v>0</v>
      </c>
      <c r="GU615">
        <v>0</v>
      </c>
      <c r="GV615">
        <v>0</v>
      </c>
      <c r="GW615">
        <v>0</v>
      </c>
      <c r="GX615">
        <v>0</v>
      </c>
      <c r="GY615">
        <v>0</v>
      </c>
      <c r="GZ615">
        <v>0</v>
      </c>
      <c r="HA615">
        <v>0</v>
      </c>
      <c r="HB615">
        <v>0</v>
      </c>
      <c r="HC615">
        <v>0</v>
      </c>
      <c r="HD615">
        <v>0</v>
      </c>
      <c r="HE615">
        <v>0</v>
      </c>
      <c r="HF615">
        <v>0</v>
      </c>
      <c r="HG615">
        <v>0</v>
      </c>
      <c r="HH615">
        <v>0</v>
      </c>
      <c r="HI615">
        <v>0</v>
      </c>
      <c r="HJ615">
        <v>0</v>
      </c>
      <c r="HK615">
        <v>0</v>
      </c>
      <c r="HL615">
        <v>0</v>
      </c>
      <c r="HM615">
        <v>0</v>
      </c>
      <c r="HN615">
        <v>0</v>
      </c>
      <c r="HO615">
        <v>0</v>
      </c>
      <c r="HP615">
        <v>0</v>
      </c>
      <c r="HQ615">
        <v>0</v>
      </c>
      <c r="HR615">
        <v>0</v>
      </c>
      <c r="HS615">
        <v>0</v>
      </c>
      <c r="HT615">
        <v>0</v>
      </c>
      <c r="HU615">
        <v>0</v>
      </c>
      <c r="HV615">
        <v>0</v>
      </c>
      <c r="HW615">
        <v>0</v>
      </c>
      <c r="HX615">
        <v>0</v>
      </c>
      <c r="HY615">
        <v>0</v>
      </c>
      <c r="HZ615">
        <v>0</v>
      </c>
      <c r="IA615">
        <v>0</v>
      </c>
      <c r="IB615">
        <v>0</v>
      </c>
      <c r="IC615">
        <v>0</v>
      </c>
      <c r="ID615">
        <v>0</v>
      </c>
      <c r="IE615">
        <v>0</v>
      </c>
      <c r="IF615">
        <v>0</v>
      </c>
      <c r="IG615">
        <v>0</v>
      </c>
      <c r="IH615">
        <v>0</v>
      </c>
      <c r="II615">
        <v>0</v>
      </c>
      <c r="IJ615">
        <v>0</v>
      </c>
      <c r="IK615">
        <v>0</v>
      </c>
    </row>
    <row r="616" spans="13:245" hidden="1">
      <c r="M616" s="340"/>
      <c r="N616" t="s">
        <v>1024</v>
      </c>
      <c r="O616">
        <v>2</v>
      </c>
      <c r="P616">
        <v>11</v>
      </c>
      <c r="Q616" s="183" t="str">
        <f t="shared" si="25"/>
        <v>SDH150211</v>
      </c>
      <c r="R616">
        <v>182</v>
      </c>
      <c r="S616">
        <v>475</v>
      </c>
      <c r="T616">
        <v>774</v>
      </c>
      <c r="U616">
        <v>1081</v>
      </c>
      <c r="V616">
        <v>1394</v>
      </c>
      <c r="W616">
        <v>1715</v>
      </c>
      <c r="X616">
        <v>2043</v>
      </c>
      <c r="Y616">
        <v>2379</v>
      </c>
      <c r="Z616">
        <v>2724</v>
      </c>
      <c r="AA616">
        <v>4103</v>
      </c>
      <c r="AB616">
        <v>4584</v>
      </c>
      <c r="AC616">
        <v>5078</v>
      </c>
      <c r="AD616">
        <v>5584</v>
      </c>
      <c r="AE616">
        <v>6103</v>
      </c>
      <c r="AF616">
        <v>6635</v>
      </c>
      <c r="AG616">
        <v>6794</v>
      </c>
      <c r="AH616">
        <v>6958</v>
      </c>
      <c r="AI616">
        <v>7129</v>
      </c>
      <c r="AJ616">
        <v>7308</v>
      </c>
      <c r="AK616">
        <v>7494</v>
      </c>
      <c r="AL616">
        <v>7688</v>
      </c>
      <c r="AM616">
        <v>7893</v>
      </c>
      <c r="AN616">
        <v>8108</v>
      </c>
      <c r="AO616">
        <v>8334</v>
      </c>
      <c r="AP616">
        <v>8575</v>
      </c>
      <c r="AQ616">
        <v>8827</v>
      </c>
      <c r="AR616">
        <v>9093</v>
      </c>
      <c r="AS616">
        <v>9376</v>
      </c>
      <c r="AT616">
        <v>9678</v>
      </c>
      <c r="AU616">
        <v>0</v>
      </c>
      <c r="AV616">
        <v>0</v>
      </c>
      <c r="AW616">
        <v>0</v>
      </c>
      <c r="AX616">
        <v>0</v>
      </c>
      <c r="AY616">
        <v>0</v>
      </c>
      <c r="AZ616">
        <v>0</v>
      </c>
      <c r="BA616">
        <v>0</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c r="BV616">
        <v>0</v>
      </c>
      <c r="BW616">
        <v>0</v>
      </c>
      <c r="BX616">
        <v>0</v>
      </c>
      <c r="BY616">
        <v>0</v>
      </c>
      <c r="BZ616">
        <v>0</v>
      </c>
      <c r="CA616">
        <v>0</v>
      </c>
      <c r="CB616">
        <v>0</v>
      </c>
      <c r="CC616">
        <v>0</v>
      </c>
      <c r="CD616">
        <v>0</v>
      </c>
      <c r="CE616">
        <v>0</v>
      </c>
      <c r="CF616">
        <v>0</v>
      </c>
      <c r="CG616">
        <v>0</v>
      </c>
      <c r="CH616">
        <v>0</v>
      </c>
      <c r="CI616">
        <v>0</v>
      </c>
      <c r="CJ616">
        <v>0</v>
      </c>
      <c r="CK616">
        <v>0</v>
      </c>
      <c r="CL616">
        <v>0</v>
      </c>
      <c r="CM616">
        <v>0</v>
      </c>
      <c r="CN616">
        <v>0</v>
      </c>
      <c r="CO616">
        <v>0</v>
      </c>
      <c r="CP616">
        <v>0</v>
      </c>
      <c r="CQ616">
        <v>0</v>
      </c>
      <c r="CR616">
        <v>0</v>
      </c>
      <c r="CS616">
        <v>0</v>
      </c>
      <c r="CT616">
        <v>0</v>
      </c>
      <c r="CU616">
        <v>0</v>
      </c>
      <c r="CV616">
        <v>0</v>
      </c>
      <c r="CW616">
        <v>0</v>
      </c>
      <c r="CX616">
        <v>0</v>
      </c>
      <c r="CY616">
        <v>0</v>
      </c>
      <c r="CZ616">
        <v>0</v>
      </c>
      <c r="DA616">
        <v>0</v>
      </c>
      <c r="DB616">
        <v>0</v>
      </c>
      <c r="DC616">
        <v>0</v>
      </c>
      <c r="DD616">
        <v>0</v>
      </c>
      <c r="DE616">
        <v>0</v>
      </c>
      <c r="DF616">
        <v>0</v>
      </c>
      <c r="DG616">
        <v>0</v>
      </c>
      <c r="DH616">
        <v>0</v>
      </c>
      <c r="DI616">
        <v>0</v>
      </c>
      <c r="DJ616">
        <v>0</v>
      </c>
      <c r="DK616">
        <v>0</v>
      </c>
      <c r="DL616">
        <v>0</v>
      </c>
      <c r="DM616">
        <v>0</v>
      </c>
      <c r="DN616">
        <v>0</v>
      </c>
      <c r="DO616">
        <v>0</v>
      </c>
      <c r="DP616">
        <v>0</v>
      </c>
      <c r="DQ616">
        <v>0</v>
      </c>
      <c r="DR616">
        <v>0</v>
      </c>
      <c r="DS616">
        <v>0</v>
      </c>
      <c r="DT616">
        <v>0</v>
      </c>
      <c r="DU616">
        <v>0</v>
      </c>
      <c r="DV616">
        <v>0</v>
      </c>
      <c r="DW616">
        <v>0</v>
      </c>
      <c r="DX616">
        <v>0</v>
      </c>
      <c r="DZ616" s="340"/>
      <c r="EA616" t="s">
        <v>1024</v>
      </c>
      <c r="EB616">
        <v>2</v>
      </c>
      <c r="EC616">
        <v>11</v>
      </c>
      <c r="ED616" s="183" t="str">
        <f t="shared" si="26"/>
        <v>SDH150211</v>
      </c>
      <c r="EE616">
        <v>332</v>
      </c>
      <c r="EF616">
        <v>947</v>
      </c>
      <c r="EG616">
        <v>1617</v>
      </c>
      <c r="EH616">
        <v>2272</v>
      </c>
      <c r="EI616">
        <v>2914</v>
      </c>
      <c r="EJ616">
        <v>3542</v>
      </c>
      <c r="EK616">
        <v>4161</v>
      </c>
      <c r="EL616">
        <v>4772</v>
      </c>
      <c r="EM616">
        <v>5376</v>
      </c>
      <c r="EN616">
        <v>6118</v>
      </c>
      <c r="EO616">
        <v>6696</v>
      </c>
      <c r="EP616">
        <v>7266</v>
      </c>
      <c r="EQ616">
        <v>7826</v>
      </c>
      <c r="ER616">
        <v>8379</v>
      </c>
      <c r="ES616">
        <v>0</v>
      </c>
      <c r="ET616">
        <v>0</v>
      </c>
      <c r="EU616">
        <v>0</v>
      </c>
      <c r="EV616">
        <v>0</v>
      </c>
      <c r="EW616">
        <v>0</v>
      </c>
      <c r="EX616">
        <v>0</v>
      </c>
      <c r="EY616">
        <v>0</v>
      </c>
      <c r="EZ616">
        <v>0</v>
      </c>
      <c r="FA616">
        <v>0</v>
      </c>
      <c r="FB616">
        <v>0</v>
      </c>
      <c r="FC616">
        <v>0</v>
      </c>
      <c r="FD616">
        <v>0</v>
      </c>
      <c r="FE616">
        <v>0</v>
      </c>
      <c r="FF616">
        <v>0</v>
      </c>
      <c r="FG616">
        <v>0</v>
      </c>
      <c r="FH616">
        <v>0</v>
      </c>
      <c r="FI616">
        <v>0</v>
      </c>
      <c r="FJ616">
        <v>0</v>
      </c>
      <c r="FK616">
        <v>0</v>
      </c>
      <c r="FL616">
        <v>0</v>
      </c>
      <c r="FM616">
        <v>0</v>
      </c>
      <c r="FN616">
        <v>0</v>
      </c>
      <c r="FO616">
        <v>0</v>
      </c>
      <c r="FP616">
        <v>0</v>
      </c>
      <c r="FQ616">
        <v>0</v>
      </c>
      <c r="FR616">
        <v>0</v>
      </c>
      <c r="FS616">
        <v>0</v>
      </c>
      <c r="FT616">
        <v>0</v>
      </c>
      <c r="FU616">
        <v>0</v>
      </c>
      <c r="FV616">
        <v>0</v>
      </c>
      <c r="FW616">
        <v>0</v>
      </c>
      <c r="FX616">
        <v>0</v>
      </c>
      <c r="FY616">
        <v>0</v>
      </c>
      <c r="FZ616">
        <v>0</v>
      </c>
      <c r="GA616">
        <v>0</v>
      </c>
      <c r="GB616">
        <v>0</v>
      </c>
      <c r="GC616">
        <v>0</v>
      </c>
      <c r="GD616">
        <v>0</v>
      </c>
      <c r="GE616">
        <v>0</v>
      </c>
      <c r="GF616">
        <v>0</v>
      </c>
      <c r="GG616">
        <v>0</v>
      </c>
      <c r="GH616">
        <v>0</v>
      </c>
      <c r="GI616">
        <v>0</v>
      </c>
      <c r="GJ616">
        <v>0</v>
      </c>
      <c r="GK616">
        <v>0</v>
      </c>
      <c r="GL616">
        <v>0</v>
      </c>
      <c r="GM616">
        <v>0</v>
      </c>
      <c r="GN616">
        <v>0</v>
      </c>
      <c r="GO616">
        <v>0</v>
      </c>
      <c r="GP616">
        <v>0</v>
      </c>
      <c r="GQ616">
        <v>0</v>
      </c>
      <c r="GR616">
        <v>0</v>
      </c>
      <c r="GS616">
        <v>0</v>
      </c>
      <c r="GT616">
        <v>0</v>
      </c>
      <c r="GU616">
        <v>0</v>
      </c>
      <c r="GV616">
        <v>0</v>
      </c>
      <c r="GW616">
        <v>0</v>
      </c>
      <c r="GX616">
        <v>0</v>
      </c>
      <c r="GY616">
        <v>0</v>
      </c>
      <c r="GZ616">
        <v>0</v>
      </c>
      <c r="HA616">
        <v>0</v>
      </c>
      <c r="HB616">
        <v>0</v>
      </c>
      <c r="HC616">
        <v>0</v>
      </c>
      <c r="HD616">
        <v>0</v>
      </c>
      <c r="HE616">
        <v>0</v>
      </c>
      <c r="HF616">
        <v>0</v>
      </c>
      <c r="HG616">
        <v>0</v>
      </c>
      <c r="HH616">
        <v>0</v>
      </c>
      <c r="HI616">
        <v>0</v>
      </c>
      <c r="HJ616">
        <v>0</v>
      </c>
      <c r="HK616">
        <v>0</v>
      </c>
      <c r="HL616">
        <v>0</v>
      </c>
      <c r="HM616">
        <v>0</v>
      </c>
      <c r="HN616">
        <v>0</v>
      </c>
      <c r="HO616">
        <v>0</v>
      </c>
      <c r="HP616">
        <v>0</v>
      </c>
      <c r="HQ616">
        <v>0</v>
      </c>
      <c r="HR616">
        <v>0</v>
      </c>
      <c r="HS616">
        <v>0</v>
      </c>
      <c r="HT616">
        <v>0</v>
      </c>
      <c r="HU616">
        <v>0</v>
      </c>
      <c r="HV616">
        <v>0</v>
      </c>
      <c r="HW616">
        <v>0</v>
      </c>
      <c r="HX616">
        <v>0</v>
      </c>
      <c r="HY616">
        <v>0</v>
      </c>
      <c r="HZ616">
        <v>0</v>
      </c>
      <c r="IA616">
        <v>0</v>
      </c>
      <c r="IB616">
        <v>0</v>
      </c>
      <c r="IC616">
        <v>0</v>
      </c>
      <c r="ID616">
        <v>0</v>
      </c>
      <c r="IE616">
        <v>0</v>
      </c>
      <c r="IF616">
        <v>0</v>
      </c>
      <c r="IG616">
        <v>0</v>
      </c>
      <c r="IH616">
        <v>0</v>
      </c>
      <c r="II616">
        <v>0</v>
      </c>
      <c r="IJ616">
        <v>0</v>
      </c>
      <c r="IK616">
        <v>0</v>
      </c>
    </row>
    <row r="617" spans="13:245" hidden="1">
      <c r="M617" s="340"/>
      <c r="N617" t="s">
        <v>1024</v>
      </c>
      <c r="O617">
        <v>2</v>
      </c>
      <c r="P617">
        <v>12</v>
      </c>
      <c r="Q617" s="183" t="str">
        <f t="shared" ref="Q617:Q680" si="27">N617&amp;TEXT(O617,"00")&amp;TEXT(P617,"00")</f>
        <v>SDH150212</v>
      </c>
      <c r="R617">
        <v>176</v>
      </c>
      <c r="S617">
        <v>467</v>
      </c>
      <c r="T617">
        <v>764</v>
      </c>
      <c r="U617">
        <v>1067</v>
      </c>
      <c r="V617">
        <v>1378</v>
      </c>
      <c r="W617">
        <v>1696</v>
      </c>
      <c r="X617">
        <v>2021</v>
      </c>
      <c r="Y617">
        <v>2356</v>
      </c>
      <c r="Z617">
        <v>2697</v>
      </c>
      <c r="AA617">
        <v>4062</v>
      </c>
      <c r="AB617">
        <v>4540</v>
      </c>
      <c r="AC617">
        <v>5029</v>
      </c>
      <c r="AD617">
        <v>5531</v>
      </c>
      <c r="AE617">
        <v>6046</v>
      </c>
      <c r="AF617">
        <v>6574</v>
      </c>
      <c r="AG617">
        <v>6733</v>
      </c>
      <c r="AH617">
        <v>6898</v>
      </c>
      <c r="AI617">
        <v>7070</v>
      </c>
      <c r="AJ617">
        <v>7249</v>
      </c>
      <c r="AK617">
        <v>7437</v>
      </c>
      <c r="AL617">
        <v>7634</v>
      </c>
      <c r="AM617">
        <v>7840</v>
      </c>
      <c r="AN617">
        <v>8058</v>
      </c>
      <c r="AO617">
        <v>8290</v>
      </c>
      <c r="AP617">
        <v>8534</v>
      </c>
      <c r="AQ617">
        <v>8790</v>
      </c>
      <c r="AR617">
        <v>9064</v>
      </c>
      <c r="AS617">
        <v>9356</v>
      </c>
      <c r="AT617">
        <v>9667</v>
      </c>
      <c r="AU617">
        <v>0</v>
      </c>
      <c r="AV617">
        <v>0</v>
      </c>
      <c r="AW617">
        <v>0</v>
      </c>
      <c r="AX617">
        <v>0</v>
      </c>
      <c r="AY617">
        <v>0</v>
      </c>
      <c r="AZ617">
        <v>0</v>
      </c>
      <c r="BA617">
        <v>0</v>
      </c>
      <c r="BB617">
        <v>0</v>
      </c>
      <c r="BC617">
        <v>0</v>
      </c>
      <c r="BD617">
        <v>0</v>
      </c>
      <c r="BE617">
        <v>0</v>
      </c>
      <c r="BF617">
        <v>0</v>
      </c>
      <c r="BG617">
        <v>0</v>
      </c>
      <c r="BH617">
        <v>0</v>
      </c>
      <c r="BI617">
        <v>0</v>
      </c>
      <c r="BJ617">
        <v>0</v>
      </c>
      <c r="BK617">
        <v>0</v>
      </c>
      <c r="BL617">
        <v>0</v>
      </c>
      <c r="BM617">
        <v>0</v>
      </c>
      <c r="BN617">
        <v>0</v>
      </c>
      <c r="BO617">
        <v>0</v>
      </c>
      <c r="BP617">
        <v>0</v>
      </c>
      <c r="BQ617">
        <v>0</v>
      </c>
      <c r="BR617">
        <v>0</v>
      </c>
      <c r="BS617">
        <v>0</v>
      </c>
      <c r="BT617">
        <v>0</v>
      </c>
      <c r="BU617">
        <v>0</v>
      </c>
      <c r="BV617">
        <v>0</v>
      </c>
      <c r="BW617">
        <v>0</v>
      </c>
      <c r="BX617">
        <v>0</v>
      </c>
      <c r="BY617">
        <v>0</v>
      </c>
      <c r="BZ617">
        <v>0</v>
      </c>
      <c r="CA617">
        <v>0</v>
      </c>
      <c r="CB617">
        <v>0</v>
      </c>
      <c r="CC617">
        <v>0</v>
      </c>
      <c r="CD617">
        <v>0</v>
      </c>
      <c r="CE617">
        <v>0</v>
      </c>
      <c r="CF617">
        <v>0</v>
      </c>
      <c r="CG617">
        <v>0</v>
      </c>
      <c r="CH617">
        <v>0</v>
      </c>
      <c r="CI617">
        <v>0</v>
      </c>
      <c r="CJ617">
        <v>0</v>
      </c>
      <c r="CK617">
        <v>0</v>
      </c>
      <c r="CL617">
        <v>0</v>
      </c>
      <c r="CM617">
        <v>0</v>
      </c>
      <c r="CN617">
        <v>0</v>
      </c>
      <c r="CO617">
        <v>0</v>
      </c>
      <c r="CP617">
        <v>0</v>
      </c>
      <c r="CQ617">
        <v>0</v>
      </c>
      <c r="CR617">
        <v>0</v>
      </c>
      <c r="CS617">
        <v>0</v>
      </c>
      <c r="CT617">
        <v>0</v>
      </c>
      <c r="CU617">
        <v>0</v>
      </c>
      <c r="CV617">
        <v>0</v>
      </c>
      <c r="CW617">
        <v>0</v>
      </c>
      <c r="CX617">
        <v>0</v>
      </c>
      <c r="CY617">
        <v>0</v>
      </c>
      <c r="CZ617">
        <v>0</v>
      </c>
      <c r="DA617">
        <v>0</v>
      </c>
      <c r="DB617">
        <v>0</v>
      </c>
      <c r="DC617">
        <v>0</v>
      </c>
      <c r="DD617">
        <v>0</v>
      </c>
      <c r="DE617">
        <v>0</v>
      </c>
      <c r="DF617">
        <v>0</v>
      </c>
      <c r="DG617">
        <v>0</v>
      </c>
      <c r="DH617">
        <v>0</v>
      </c>
      <c r="DI617">
        <v>0</v>
      </c>
      <c r="DJ617">
        <v>0</v>
      </c>
      <c r="DK617">
        <v>0</v>
      </c>
      <c r="DL617">
        <v>0</v>
      </c>
      <c r="DM617">
        <v>0</v>
      </c>
      <c r="DN617">
        <v>0</v>
      </c>
      <c r="DO617">
        <v>0</v>
      </c>
      <c r="DP617">
        <v>0</v>
      </c>
      <c r="DQ617">
        <v>0</v>
      </c>
      <c r="DR617">
        <v>0</v>
      </c>
      <c r="DS617">
        <v>0</v>
      </c>
      <c r="DT617">
        <v>0</v>
      </c>
      <c r="DU617">
        <v>0</v>
      </c>
      <c r="DV617">
        <v>0</v>
      </c>
      <c r="DW617">
        <v>0</v>
      </c>
      <c r="DX617">
        <v>0</v>
      </c>
      <c r="DZ617" s="340"/>
      <c r="EA617" t="s">
        <v>1024</v>
      </c>
      <c r="EB617">
        <v>2</v>
      </c>
      <c r="EC617">
        <v>12</v>
      </c>
      <c r="ED617" s="183" t="str">
        <f t="shared" ref="ED617:ED680" si="28">EA617&amp;TEXT(EB617,"00")&amp;TEXT(EC617,"00")</f>
        <v>SDH150212</v>
      </c>
      <c r="EE617">
        <v>321</v>
      </c>
      <c r="EF617">
        <v>929</v>
      </c>
      <c r="EG617">
        <v>1592</v>
      </c>
      <c r="EH617">
        <v>2240</v>
      </c>
      <c r="EI617">
        <v>2876</v>
      </c>
      <c r="EJ617">
        <v>3498</v>
      </c>
      <c r="EK617">
        <v>4113</v>
      </c>
      <c r="EL617">
        <v>4722</v>
      </c>
      <c r="EM617">
        <v>5318</v>
      </c>
      <c r="EN617">
        <v>6053</v>
      </c>
      <c r="EO617">
        <v>6626</v>
      </c>
      <c r="EP617">
        <v>7188</v>
      </c>
      <c r="EQ617">
        <v>7743</v>
      </c>
      <c r="ER617">
        <v>8291</v>
      </c>
      <c r="ES617">
        <v>0</v>
      </c>
      <c r="ET617">
        <v>0</v>
      </c>
      <c r="EU617">
        <v>0</v>
      </c>
      <c r="EV617">
        <v>0</v>
      </c>
      <c r="EW617">
        <v>0</v>
      </c>
      <c r="EX617">
        <v>0</v>
      </c>
      <c r="EY617">
        <v>0</v>
      </c>
      <c r="EZ617">
        <v>0</v>
      </c>
      <c r="FA617">
        <v>0</v>
      </c>
      <c r="FB617">
        <v>0</v>
      </c>
      <c r="FC617">
        <v>0</v>
      </c>
      <c r="FD617">
        <v>0</v>
      </c>
      <c r="FE617">
        <v>0</v>
      </c>
      <c r="FF617">
        <v>0</v>
      </c>
      <c r="FG617">
        <v>0</v>
      </c>
      <c r="FH617">
        <v>0</v>
      </c>
      <c r="FI617">
        <v>0</v>
      </c>
      <c r="FJ617">
        <v>0</v>
      </c>
      <c r="FK617">
        <v>0</v>
      </c>
      <c r="FL617">
        <v>0</v>
      </c>
      <c r="FM617">
        <v>0</v>
      </c>
      <c r="FN617">
        <v>0</v>
      </c>
      <c r="FO617">
        <v>0</v>
      </c>
      <c r="FP617">
        <v>0</v>
      </c>
      <c r="FQ617">
        <v>0</v>
      </c>
      <c r="FR617">
        <v>0</v>
      </c>
      <c r="FS617">
        <v>0</v>
      </c>
      <c r="FT617">
        <v>0</v>
      </c>
      <c r="FU617">
        <v>0</v>
      </c>
      <c r="FV617">
        <v>0</v>
      </c>
      <c r="FW617">
        <v>0</v>
      </c>
      <c r="FX617">
        <v>0</v>
      </c>
      <c r="FY617">
        <v>0</v>
      </c>
      <c r="FZ617">
        <v>0</v>
      </c>
      <c r="GA617">
        <v>0</v>
      </c>
      <c r="GB617">
        <v>0</v>
      </c>
      <c r="GC617">
        <v>0</v>
      </c>
      <c r="GD617">
        <v>0</v>
      </c>
      <c r="GE617">
        <v>0</v>
      </c>
      <c r="GF617">
        <v>0</v>
      </c>
      <c r="GG617">
        <v>0</v>
      </c>
      <c r="GH617">
        <v>0</v>
      </c>
      <c r="GI617">
        <v>0</v>
      </c>
      <c r="GJ617">
        <v>0</v>
      </c>
      <c r="GK617">
        <v>0</v>
      </c>
      <c r="GL617">
        <v>0</v>
      </c>
      <c r="GM617">
        <v>0</v>
      </c>
      <c r="GN617">
        <v>0</v>
      </c>
      <c r="GO617">
        <v>0</v>
      </c>
      <c r="GP617">
        <v>0</v>
      </c>
      <c r="GQ617">
        <v>0</v>
      </c>
      <c r="GR617">
        <v>0</v>
      </c>
      <c r="GS617">
        <v>0</v>
      </c>
      <c r="GT617">
        <v>0</v>
      </c>
      <c r="GU617">
        <v>0</v>
      </c>
      <c r="GV617">
        <v>0</v>
      </c>
      <c r="GW617">
        <v>0</v>
      </c>
      <c r="GX617">
        <v>0</v>
      </c>
      <c r="GY617">
        <v>0</v>
      </c>
      <c r="GZ617">
        <v>0</v>
      </c>
      <c r="HA617">
        <v>0</v>
      </c>
      <c r="HB617">
        <v>0</v>
      </c>
      <c r="HC617">
        <v>0</v>
      </c>
      <c r="HD617">
        <v>0</v>
      </c>
      <c r="HE617">
        <v>0</v>
      </c>
      <c r="HF617">
        <v>0</v>
      </c>
      <c r="HG617">
        <v>0</v>
      </c>
      <c r="HH617">
        <v>0</v>
      </c>
      <c r="HI617">
        <v>0</v>
      </c>
      <c r="HJ617">
        <v>0</v>
      </c>
      <c r="HK617">
        <v>0</v>
      </c>
      <c r="HL617">
        <v>0</v>
      </c>
      <c r="HM617">
        <v>0</v>
      </c>
      <c r="HN617">
        <v>0</v>
      </c>
      <c r="HO617">
        <v>0</v>
      </c>
      <c r="HP617">
        <v>0</v>
      </c>
      <c r="HQ617">
        <v>0</v>
      </c>
      <c r="HR617">
        <v>0</v>
      </c>
      <c r="HS617">
        <v>0</v>
      </c>
      <c r="HT617">
        <v>0</v>
      </c>
      <c r="HU617">
        <v>0</v>
      </c>
      <c r="HV617">
        <v>0</v>
      </c>
      <c r="HW617">
        <v>0</v>
      </c>
      <c r="HX617">
        <v>0</v>
      </c>
      <c r="HY617">
        <v>0</v>
      </c>
      <c r="HZ617">
        <v>0</v>
      </c>
      <c r="IA617">
        <v>0</v>
      </c>
      <c r="IB617">
        <v>0</v>
      </c>
      <c r="IC617">
        <v>0</v>
      </c>
      <c r="ID617">
        <v>0</v>
      </c>
      <c r="IE617">
        <v>0</v>
      </c>
      <c r="IF617">
        <v>0</v>
      </c>
      <c r="IG617">
        <v>0</v>
      </c>
      <c r="IH617">
        <v>0</v>
      </c>
      <c r="II617">
        <v>0</v>
      </c>
      <c r="IJ617">
        <v>0</v>
      </c>
      <c r="IK617">
        <v>0</v>
      </c>
    </row>
    <row r="618" spans="13:245" hidden="1">
      <c r="M618" s="340"/>
      <c r="N618" t="s">
        <v>1024</v>
      </c>
      <c r="O618">
        <v>2</v>
      </c>
      <c r="P618">
        <v>13</v>
      </c>
      <c r="Q618" s="183" t="str">
        <f t="shared" si="27"/>
        <v>SDH150213</v>
      </c>
      <c r="R618">
        <v>171</v>
      </c>
      <c r="S618">
        <v>459</v>
      </c>
      <c r="T618">
        <v>753</v>
      </c>
      <c r="U618">
        <v>1054</v>
      </c>
      <c r="V618">
        <v>1361</v>
      </c>
      <c r="W618">
        <v>1676</v>
      </c>
      <c r="X618">
        <v>2000</v>
      </c>
      <c r="Y618">
        <v>2330</v>
      </c>
      <c r="Z618">
        <v>2668</v>
      </c>
      <c r="AA618">
        <v>4019</v>
      </c>
      <c r="AB618">
        <v>4492</v>
      </c>
      <c r="AC618">
        <v>4977</v>
      </c>
      <c r="AD618">
        <v>5475</v>
      </c>
      <c r="AE618">
        <v>5985</v>
      </c>
      <c r="AF618">
        <v>6509</v>
      </c>
      <c r="AG618">
        <v>6668</v>
      </c>
      <c r="AH618">
        <v>6834</v>
      </c>
      <c r="AI618">
        <v>7007</v>
      </c>
      <c r="AJ618">
        <v>7187</v>
      </c>
      <c r="AK618">
        <v>7377</v>
      </c>
      <c r="AL618">
        <v>7576</v>
      </c>
      <c r="AM618">
        <v>7785</v>
      </c>
      <c r="AN618">
        <v>8008</v>
      </c>
      <c r="AO618">
        <v>8242</v>
      </c>
      <c r="AP618">
        <v>8490</v>
      </c>
      <c r="AQ618">
        <v>8755</v>
      </c>
      <c r="AR618">
        <v>9036</v>
      </c>
      <c r="AS618">
        <v>9337</v>
      </c>
      <c r="AT618">
        <v>9658</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0</v>
      </c>
      <c r="BU618">
        <v>0</v>
      </c>
      <c r="BV618">
        <v>0</v>
      </c>
      <c r="BW618">
        <v>0</v>
      </c>
      <c r="BX618">
        <v>0</v>
      </c>
      <c r="BY618">
        <v>0</v>
      </c>
      <c r="BZ618">
        <v>0</v>
      </c>
      <c r="CA618">
        <v>0</v>
      </c>
      <c r="CB618">
        <v>0</v>
      </c>
      <c r="CC618">
        <v>0</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Z618" s="340"/>
      <c r="EA618" t="s">
        <v>1024</v>
      </c>
      <c r="EB618">
        <v>2</v>
      </c>
      <c r="EC618">
        <v>13</v>
      </c>
      <c r="ED618" s="183" t="str">
        <f t="shared" si="28"/>
        <v>SDH150213</v>
      </c>
      <c r="EE618">
        <v>311</v>
      </c>
      <c r="EF618">
        <v>909</v>
      </c>
      <c r="EG618">
        <v>1566</v>
      </c>
      <c r="EH618">
        <v>2208</v>
      </c>
      <c r="EI618">
        <v>2837</v>
      </c>
      <c r="EJ618">
        <v>3455</v>
      </c>
      <c r="EK618">
        <v>4065</v>
      </c>
      <c r="EL618">
        <v>4664</v>
      </c>
      <c r="EM618">
        <v>5254</v>
      </c>
      <c r="EN618">
        <v>5982</v>
      </c>
      <c r="EO618">
        <v>6548</v>
      </c>
      <c r="EP618">
        <v>7106</v>
      </c>
      <c r="EQ618">
        <v>7656</v>
      </c>
      <c r="ER618">
        <v>8198</v>
      </c>
      <c r="ES618">
        <v>0</v>
      </c>
      <c r="ET618">
        <v>0</v>
      </c>
      <c r="EU618">
        <v>0</v>
      </c>
      <c r="EV618">
        <v>0</v>
      </c>
      <c r="EW618">
        <v>0</v>
      </c>
      <c r="EX618">
        <v>0</v>
      </c>
      <c r="EY618">
        <v>0</v>
      </c>
      <c r="EZ618">
        <v>0</v>
      </c>
      <c r="FA618">
        <v>0</v>
      </c>
      <c r="FB618">
        <v>0</v>
      </c>
      <c r="FC618">
        <v>0</v>
      </c>
      <c r="FD618">
        <v>0</v>
      </c>
      <c r="FE618">
        <v>0</v>
      </c>
      <c r="FF618">
        <v>0</v>
      </c>
      <c r="FG618">
        <v>0</v>
      </c>
      <c r="FH618">
        <v>0</v>
      </c>
      <c r="FI618">
        <v>0</v>
      </c>
      <c r="FJ618">
        <v>0</v>
      </c>
      <c r="FK618">
        <v>0</v>
      </c>
      <c r="FL618">
        <v>0</v>
      </c>
      <c r="FM618">
        <v>0</v>
      </c>
      <c r="FN618">
        <v>0</v>
      </c>
      <c r="FO618">
        <v>0</v>
      </c>
      <c r="FP618">
        <v>0</v>
      </c>
      <c r="FQ618">
        <v>0</v>
      </c>
      <c r="FR618">
        <v>0</v>
      </c>
      <c r="FS618">
        <v>0</v>
      </c>
      <c r="FT618">
        <v>0</v>
      </c>
      <c r="FU618">
        <v>0</v>
      </c>
      <c r="FV618">
        <v>0</v>
      </c>
      <c r="FW618">
        <v>0</v>
      </c>
      <c r="FX618">
        <v>0</v>
      </c>
      <c r="FY618">
        <v>0</v>
      </c>
      <c r="FZ618">
        <v>0</v>
      </c>
      <c r="GA618">
        <v>0</v>
      </c>
      <c r="GB618">
        <v>0</v>
      </c>
      <c r="GC618">
        <v>0</v>
      </c>
      <c r="GD618">
        <v>0</v>
      </c>
      <c r="GE618">
        <v>0</v>
      </c>
      <c r="GF618">
        <v>0</v>
      </c>
      <c r="GG618">
        <v>0</v>
      </c>
      <c r="GH618">
        <v>0</v>
      </c>
      <c r="GI618">
        <v>0</v>
      </c>
      <c r="GJ618">
        <v>0</v>
      </c>
      <c r="GK618">
        <v>0</v>
      </c>
      <c r="GL618">
        <v>0</v>
      </c>
      <c r="GM618">
        <v>0</v>
      </c>
      <c r="GN618">
        <v>0</v>
      </c>
      <c r="GO618">
        <v>0</v>
      </c>
      <c r="GP618">
        <v>0</v>
      </c>
      <c r="GQ618">
        <v>0</v>
      </c>
      <c r="GR618">
        <v>0</v>
      </c>
      <c r="GS618">
        <v>0</v>
      </c>
      <c r="GT618">
        <v>0</v>
      </c>
      <c r="GU618">
        <v>0</v>
      </c>
      <c r="GV618">
        <v>0</v>
      </c>
      <c r="GW618">
        <v>0</v>
      </c>
      <c r="GX618">
        <v>0</v>
      </c>
      <c r="GY618">
        <v>0</v>
      </c>
      <c r="GZ618">
        <v>0</v>
      </c>
      <c r="HA618">
        <v>0</v>
      </c>
      <c r="HB618">
        <v>0</v>
      </c>
      <c r="HC618">
        <v>0</v>
      </c>
      <c r="HD618">
        <v>0</v>
      </c>
      <c r="HE618">
        <v>0</v>
      </c>
      <c r="HF618">
        <v>0</v>
      </c>
      <c r="HG618">
        <v>0</v>
      </c>
      <c r="HH618">
        <v>0</v>
      </c>
      <c r="HI618">
        <v>0</v>
      </c>
      <c r="HJ618">
        <v>0</v>
      </c>
      <c r="HK618">
        <v>0</v>
      </c>
      <c r="HL618">
        <v>0</v>
      </c>
      <c r="HM618">
        <v>0</v>
      </c>
      <c r="HN618">
        <v>0</v>
      </c>
      <c r="HO618">
        <v>0</v>
      </c>
      <c r="HP618">
        <v>0</v>
      </c>
      <c r="HQ618">
        <v>0</v>
      </c>
      <c r="HR618">
        <v>0</v>
      </c>
      <c r="HS618">
        <v>0</v>
      </c>
      <c r="HT618">
        <v>0</v>
      </c>
      <c r="HU618">
        <v>0</v>
      </c>
      <c r="HV618">
        <v>0</v>
      </c>
      <c r="HW618">
        <v>0</v>
      </c>
      <c r="HX618">
        <v>0</v>
      </c>
      <c r="HY618">
        <v>0</v>
      </c>
      <c r="HZ618">
        <v>0</v>
      </c>
      <c r="IA618">
        <v>0</v>
      </c>
      <c r="IB618">
        <v>0</v>
      </c>
      <c r="IC618">
        <v>0</v>
      </c>
      <c r="ID618">
        <v>0</v>
      </c>
      <c r="IE618">
        <v>0</v>
      </c>
      <c r="IF618">
        <v>0</v>
      </c>
      <c r="IG618">
        <v>0</v>
      </c>
      <c r="IH618">
        <v>0</v>
      </c>
      <c r="II618">
        <v>0</v>
      </c>
      <c r="IJ618">
        <v>0</v>
      </c>
      <c r="IK618">
        <v>0</v>
      </c>
    </row>
    <row r="619" spans="13:245" hidden="1">
      <c r="M619" s="340"/>
      <c r="N619" t="s">
        <v>1024</v>
      </c>
      <c r="O619">
        <v>2</v>
      </c>
      <c r="P619">
        <v>14</v>
      </c>
      <c r="Q619" s="183" t="str">
        <f t="shared" si="27"/>
        <v>SDH150214</v>
      </c>
      <c r="R619">
        <v>166</v>
      </c>
      <c r="S619">
        <v>450</v>
      </c>
      <c r="T619">
        <v>741</v>
      </c>
      <c r="U619">
        <v>1039</v>
      </c>
      <c r="V619">
        <v>1343</v>
      </c>
      <c r="W619">
        <v>1655</v>
      </c>
      <c r="X619">
        <v>1975</v>
      </c>
      <c r="Y619">
        <v>2302</v>
      </c>
      <c r="Z619">
        <v>2636</v>
      </c>
      <c r="AA619">
        <v>3972</v>
      </c>
      <c r="AB619">
        <v>4440</v>
      </c>
      <c r="AC619">
        <v>4921</v>
      </c>
      <c r="AD619">
        <v>5414</v>
      </c>
      <c r="AE619">
        <v>5920</v>
      </c>
      <c r="AF619">
        <v>6440</v>
      </c>
      <c r="AG619">
        <v>6600</v>
      </c>
      <c r="AH619">
        <v>6766</v>
      </c>
      <c r="AI619">
        <v>6940</v>
      </c>
      <c r="AJ619">
        <v>7122</v>
      </c>
      <c r="AK619">
        <v>7313</v>
      </c>
      <c r="AL619">
        <v>7514</v>
      </c>
      <c r="AM619">
        <v>7728</v>
      </c>
      <c r="AN619">
        <v>7953</v>
      </c>
      <c r="AO619">
        <v>8191</v>
      </c>
      <c r="AP619">
        <v>8446</v>
      </c>
      <c r="AQ619">
        <v>8718</v>
      </c>
      <c r="AR619">
        <v>9007</v>
      </c>
      <c r="AS619">
        <v>9317</v>
      </c>
      <c r="AT619">
        <v>9647</v>
      </c>
      <c r="AU619">
        <v>0</v>
      </c>
      <c r="AV619">
        <v>0</v>
      </c>
      <c r="AW619">
        <v>0</v>
      </c>
      <c r="AX619">
        <v>0</v>
      </c>
      <c r="AY619">
        <v>0</v>
      </c>
      <c r="AZ619">
        <v>0</v>
      </c>
      <c r="BA619">
        <v>0</v>
      </c>
      <c r="BB619">
        <v>0</v>
      </c>
      <c r="BC619">
        <v>0</v>
      </c>
      <c r="BD619">
        <v>0</v>
      </c>
      <c r="BE619">
        <v>0</v>
      </c>
      <c r="BF619">
        <v>0</v>
      </c>
      <c r="BG619">
        <v>0</v>
      </c>
      <c r="BH619">
        <v>0</v>
      </c>
      <c r="BI619">
        <v>0</v>
      </c>
      <c r="BJ619">
        <v>0</v>
      </c>
      <c r="BK619">
        <v>0</v>
      </c>
      <c r="BL619">
        <v>0</v>
      </c>
      <c r="BM619">
        <v>0</v>
      </c>
      <c r="BN619">
        <v>0</v>
      </c>
      <c r="BO619">
        <v>0</v>
      </c>
      <c r="BP619">
        <v>0</v>
      </c>
      <c r="BQ619">
        <v>0</v>
      </c>
      <c r="BR619">
        <v>0</v>
      </c>
      <c r="BS619">
        <v>0</v>
      </c>
      <c r="BT619">
        <v>0</v>
      </c>
      <c r="BU619">
        <v>0</v>
      </c>
      <c r="BV619">
        <v>0</v>
      </c>
      <c r="BW619">
        <v>0</v>
      </c>
      <c r="BX619">
        <v>0</v>
      </c>
      <c r="BY619">
        <v>0</v>
      </c>
      <c r="BZ619">
        <v>0</v>
      </c>
      <c r="CA619">
        <v>0</v>
      </c>
      <c r="CB619">
        <v>0</v>
      </c>
      <c r="CC619">
        <v>0</v>
      </c>
      <c r="CD619">
        <v>0</v>
      </c>
      <c r="CE619">
        <v>0</v>
      </c>
      <c r="CF619">
        <v>0</v>
      </c>
      <c r="CG619">
        <v>0</v>
      </c>
      <c r="CH619">
        <v>0</v>
      </c>
      <c r="CI619">
        <v>0</v>
      </c>
      <c r="CJ619">
        <v>0</v>
      </c>
      <c r="CK619">
        <v>0</v>
      </c>
      <c r="CL619">
        <v>0</v>
      </c>
      <c r="CM619">
        <v>0</v>
      </c>
      <c r="CN619">
        <v>0</v>
      </c>
      <c r="CO619">
        <v>0</v>
      </c>
      <c r="CP619">
        <v>0</v>
      </c>
      <c r="CQ619">
        <v>0</v>
      </c>
      <c r="CR619">
        <v>0</v>
      </c>
      <c r="CS619">
        <v>0</v>
      </c>
      <c r="CT619">
        <v>0</v>
      </c>
      <c r="CU619">
        <v>0</v>
      </c>
      <c r="CV619">
        <v>0</v>
      </c>
      <c r="CW619">
        <v>0</v>
      </c>
      <c r="CX619">
        <v>0</v>
      </c>
      <c r="CY619">
        <v>0</v>
      </c>
      <c r="CZ619">
        <v>0</v>
      </c>
      <c r="DA619">
        <v>0</v>
      </c>
      <c r="DB619">
        <v>0</v>
      </c>
      <c r="DC619">
        <v>0</v>
      </c>
      <c r="DD619">
        <v>0</v>
      </c>
      <c r="DE619">
        <v>0</v>
      </c>
      <c r="DF619">
        <v>0</v>
      </c>
      <c r="DG619">
        <v>0</v>
      </c>
      <c r="DH619">
        <v>0</v>
      </c>
      <c r="DI619">
        <v>0</v>
      </c>
      <c r="DJ619">
        <v>0</v>
      </c>
      <c r="DK619">
        <v>0</v>
      </c>
      <c r="DL619">
        <v>0</v>
      </c>
      <c r="DM619">
        <v>0</v>
      </c>
      <c r="DN619">
        <v>0</v>
      </c>
      <c r="DO619">
        <v>0</v>
      </c>
      <c r="DP619">
        <v>0</v>
      </c>
      <c r="DQ619">
        <v>0</v>
      </c>
      <c r="DR619">
        <v>0</v>
      </c>
      <c r="DS619">
        <v>0</v>
      </c>
      <c r="DT619">
        <v>0</v>
      </c>
      <c r="DU619">
        <v>0</v>
      </c>
      <c r="DV619">
        <v>0</v>
      </c>
      <c r="DW619">
        <v>0</v>
      </c>
      <c r="DX619">
        <v>0</v>
      </c>
      <c r="DZ619" s="340"/>
      <c r="EA619" t="s">
        <v>1024</v>
      </c>
      <c r="EB619">
        <v>2</v>
      </c>
      <c r="EC619">
        <v>14</v>
      </c>
      <c r="ED619" s="183" t="str">
        <f t="shared" si="28"/>
        <v>SDH150214</v>
      </c>
      <c r="EE619">
        <v>302</v>
      </c>
      <c r="EF619">
        <v>887</v>
      </c>
      <c r="EG619">
        <v>1538</v>
      </c>
      <c r="EH619">
        <v>2173</v>
      </c>
      <c r="EI619">
        <v>2796</v>
      </c>
      <c r="EJ619">
        <v>3408</v>
      </c>
      <c r="EK619">
        <v>4009</v>
      </c>
      <c r="EL619">
        <v>4602</v>
      </c>
      <c r="EM619">
        <v>5184</v>
      </c>
      <c r="EN619">
        <v>5905</v>
      </c>
      <c r="EO619">
        <v>6464</v>
      </c>
      <c r="EP619">
        <v>7016</v>
      </c>
      <c r="EQ619">
        <v>7559</v>
      </c>
      <c r="ER619">
        <v>8096</v>
      </c>
      <c r="ES619">
        <v>0</v>
      </c>
      <c r="ET619">
        <v>0</v>
      </c>
      <c r="EU619">
        <v>0</v>
      </c>
      <c r="EV619">
        <v>0</v>
      </c>
      <c r="EW619">
        <v>0</v>
      </c>
      <c r="EX619">
        <v>0</v>
      </c>
      <c r="EY619">
        <v>0</v>
      </c>
      <c r="EZ619">
        <v>0</v>
      </c>
      <c r="FA619">
        <v>0</v>
      </c>
      <c r="FB619">
        <v>0</v>
      </c>
      <c r="FC619">
        <v>0</v>
      </c>
      <c r="FD619">
        <v>0</v>
      </c>
      <c r="FE619">
        <v>0</v>
      </c>
      <c r="FF619">
        <v>0</v>
      </c>
      <c r="FG619">
        <v>0</v>
      </c>
      <c r="FH619">
        <v>0</v>
      </c>
      <c r="FI619">
        <v>0</v>
      </c>
      <c r="FJ619">
        <v>0</v>
      </c>
      <c r="FK619">
        <v>0</v>
      </c>
      <c r="FL619">
        <v>0</v>
      </c>
      <c r="FM619">
        <v>0</v>
      </c>
      <c r="FN619">
        <v>0</v>
      </c>
      <c r="FO619">
        <v>0</v>
      </c>
      <c r="FP619">
        <v>0</v>
      </c>
      <c r="FQ619">
        <v>0</v>
      </c>
      <c r="FR619">
        <v>0</v>
      </c>
      <c r="FS619">
        <v>0</v>
      </c>
      <c r="FT619">
        <v>0</v>
      </c>
      <c r="FU619">
        <v>0</v>
      </c>
      <c r="FV619">
        <v>0</v>
      </c>
      <c r="FW619">
        <v>0</v>
      </c>
      <c r="FX619">
        <v>0</v>
      </c>
      <c r="FY619">
        <v>0</v>
      </c>
      <c r="FZ619">
        <v>0</v>
      </c>
      <c r="GA619">
        <v>0</v>
      </c>
      <c r="GB619">
        <v>0</v>
      </c>
      <c r="GC619">
        <v>0</v>
      </c>
      <c r="GD619">
        <v>0</v>
      </c>
      <c r="GE619">
        <v>0</v>
      </c>
      <c r="GF619">
        <v>0</v>
      </c>
      <c r="GG619">
        <v>0</v>
      </c>
      <c r="GH619">
        <v>0</v>
      </c>
      <c r="GI619">
        <v>0</v>
      </c>
      <c r="GJ619">
        <v>0</v>
      </c>
      <c r="GK619">
        <v>0</v>
      </c>
      <c r="GL619">
        <v>0</v>
      </c>
      <c r="GM619">
        <v>0</v>
      </c>
      <c r="GN619">
        <v>0</v>
      </c>
      <c r="GO619">
        <v>0</v>
      </c>
      <c r="GP619">
        <v>0</v>
      </c>
      <c r="GQ619">
        <v>0</v>
      </c>
      <c r="GR619">
        <v>0</v>
      </c>
      <c r="GS619">
        <v>0</v>
      </c>
      <c r="GT619">
        <v>0</v>
      </c>
      <c r="GU619">
        <v>0</v>
      </c>
      <c r="GV619">
        <v>0</v>
      </c>
      <c r="GW619">
        <v>0</v>
      </c>
      <c r="GX619">
        <v>0</v>
      </c>
      <c r="GY619">
        <v>0</v>
      </c>
      <c r="GZ619">
        <v>0</v>
      </c>
      <c r="HA619">
        <v>0</v>
      </c>
      <c r="HB619">
        <v>0</v>
      </c>
      <c r="HC619">
        <v>0</v>
      </c>
      <c r="HD619">
        <v>0</v>
      </c>
      <c r="HE619">
        <v>0</v>
      </c>
      <c r="HF619">
        <v>0</v>
      </c>
      <c r="HG619">
        <v>0</v>
      </c>
      <c r="HH619">
        <v>0</v>
      </c>
      <c r="HI619">
        <v>0</v>
      </c>
      <c r="HJ619">
        <v>0</v>
      </c>
      <c r="HK619">
        <v>0</v>
      </c>
      <c r="HL619">
        <v>0</v>
      </c>
      <c r="HM619">
        <v>0</v>
      </c>
      <c r="HN619">
        <v>0</v>
      </c>
      <c r="HO619">
        <v>0</v>
      </c>
      <c r="HP619">
        <v>0</v>
      </c>
      <c r="HQ619">
        <v>0</v>
      </c>
      <c r="HR619">
        <v>0</v>
      </c>
      <c r="HS619">
        <v>0</v>
      </c>
      <c r="HT619">
        <v>0</v>
      </c>
      <c r="HU619">
        <v>0</v>
      </c>
      <c r="HV619">
        <v>0</v>
      </c>
      <c r="HW619">
        <v>0</v>
      </c>
      <c r="HX619">
        <v>0</v>
      </c>
      <c r="HY619">
        <v>0</v>
      </c>
      <c r="HZ619">
        <v>0</v>
      </c>
      <c r="IA619">
        <v>0</v>
      </c>
      <c r="IB619">
        <v>0</v>
      </c>
      <c r="IC619">
        <v>0</v>
      </c>
      <c r="ID619">
        <v>0</v>
      </c>
      <c r="IE619">
        <v>0</v>
      </c>
      <c r="IF619">
        <v>0</v>
      </c>
      <c r="IG619">
        <v>0</v>
      </c>
      <c r="IH619">
        <v>0</v>
      </c>
      <c r="II619">
        <v>0</v>
      </c>
      <c r="IJ619">
        <v>0</v>
      </c>
      <c r="IK619">
        <v>0</v>
      </c>
    </row>
    <row r="620" spans="13:245" hidden="1">
      <c r="M620" s="340"/>
      <c r="N620" t="s">
        <v>1024</v>
      </c>
      <c r="O620">
        <v>2</v>
      </c>
      <c r="P620">
        <v>15</v>
      </c>
      <c r="Q620" s="183" t="str">
        <f t="shared" si="27"/>
        <v>SDH150215</v>
      </c>
      <c r="R620">
        <v>161</v>
      </c>
      <c r="S620">
        <v>442</v>
      </c>
      <c r="T620">
        <v>729</v>
      </c>
      <c r="U620">
        <v>1023</v>
      </c>
      <c r="V620">
        <v>1325</v>
      </c>
      <c r="W620">
        <v>1633</v>
      </c>
      <c r="X620">
        <v>1949</v>
      </c>
      <c r="Y620">
        <v>2272</v>
      </c>
      <c r="Z620">
        <v>2603</v>
      </c>
      <c r="AA620">
        <v>3923</v>
      </c>
      <c r="AB620">
        <v>4387</v>
      </c>
      <c r="AC620">
        <v>4862</v>
      </c>
      <c r="AD620">
        <v>5350</v>
      </c>
      <c r="AE620">
        <v>5852</v>
      </c>
      <c r="AF620">
        <v>6368</v>
      </c>
      <c r="AG620">
        <v>6528</v>
      </c>
      <c r="AH620">
        <v>6695</v>
      </c>
      <c r="AI620">
        <v>6870</v>
      </c>
      <c r="AJ620">
        <v>7054</v>
      </c>
      <c r="AK620">
        <v>7247</v>
      </c>
      <c r="AL620">
        <v>7451</v>
      </c>
      <c r="AM620">
        <v>7667</v>
      </c>
      <c r="AN620">
        <v>7895</v>
      </c>
      <c r="AO620">
        <v>8139</v>
      </c>
      <c r="AP620">
        <v>8401</v>
      </c>
      <c r="AQ620">
        <v>8680</v>
      </c>
      <c r="AR620">
        <v>8978</v>
      </c>
      <c r="AS620">
        <v>9296</v>
      </c>
      <c r="AT620">
        <v>9636</v>
      </c>
      <c r="AU620">
        <v>0</v>
      </c>
      <c r="AV620">
        <v>0</v>
      </c>
      <c r="AW620">
        <v>0</v>
      </c>
      <c r="AX620">
        <v>0</v>
      </c>
      <c r="AY620">
        <v>0</v>
      </c>
      <c r="AZ620">
        <v>0</v>
      </c>
      <c r="BA620">
        <v>0</v>
      </c>
      <c r="BB620">
        <v>0</v>
      </c>
      <c r="BC620">
        <v>0</v>
      </c>
      <c r="BD620">
        <v>0</v>
      </c>
      <c r="BE620">
        <v>0</v>
      </c>
      <c r="BF620">
        <v>0</v>
      </c>
      <c r="BG620">
        <v>0</v>
      </c>
      <c r="BH620">
        <v>0</v>
      </c>
      <c r="BI620">
        <v>0</v>
      </c>
      <c r="BJ620">
        <v>0</v>
      </c>
      <c r="BK620">
        <v>0</v>
      </c>
      <c r="BL620">
        <v>0</v>
      </c>
      <c r="BM620">
        <v>0</v>
      </c>
      <c r="BN620">
        <v>0</v>
      </c>
      <c r="BO620">
        <v>0</v>
      </c>
      <c r="BP620">
        <v>0</v>
      </c>
      <c r="BQ620">
        <v>0</v>
      </c>
      <c r="BR620">
        <v>0</v>
      </c>
      <c r="BS620">
        <v>0</v>
      </c>
      <c r="BT620">
        <v>0</v>
      </c>
      <c r="BU620">
        <v>0</v>
      </c>
      <c r="BV620">
        <v>0</v>
      </c>
      <c r="BW620">
        <v>0</v>
      </c>
      <c r="BX620">
        <v>0</v>
      </c>
      <c r="BY620">
        <v>0</v>
      </c>
      <c r="BZ620">
        <v>0</v>
      </c>
      <c r="CA620">
        <v>0</v>
      </c>
      <c r="CB620">
        <v>0</v>
      </c>
      <c r="CC620">
        <v>0</v>
      </c>
      <c r="CD620">
        <v>0</v>
      </c>
      <c r="CE620">
        <v>0</v>
      </c>
      <c r="CF620">
        <v>0</v>
      </c>
      <c r="CG620">
        <v>0</v>
      </c>
      <c r="CH620">
        <v>0</v>
      </c>
      <c r="CI620">
        <v>0</v>
      </c>
      <c r="CJ620">
        <v>0</v>
      </c>
      <c r="CK620">
        <v>0</v>
      </c>
      <c r="CL620">
        <v>0</v>
      </c>
      <c r="CM620">
        <v>0</v>
      </c>
      <c r="CN620">
        <v>0</v>
      </c>
      <c r="CO620">
        <v>0</v>
      </c>
      <c r="CP620">
        <v>0</v>
      </c>
      <c r="CQ620">
        <v>0</v>
      </c>
      <c r="CR620">
        <v>0</v>
      </c>
      <c r="CS620">
        <v>0</v>
      </c>
      <c r="CT620">
        <v>0</v>
      </c>
      <c r="CU620">
        <v>0</v>
      </c>
      <c r="CV620">
        <v>0</v>
      </c>
      <c r="CW620">
        <v>0</v>
      </c>
      <c r="CX620">
        <v>0</v>
      </c>
      <c r="CY620">
        <v>0</v>
      </c>
      <c r="CZ620">
        <v>0</v>
      </c>
      <c r="DA620">
        <v>0</v>
      </c>
      <c r="DB620">
        <v>0</v>
      </c>
      <c r="DC620">
        <v>0</v>
      </c>
      <c r="DD620">
        <v>0</v>
      </c>
      <c r="DE620">
        <v>0</v>
      </c>
      <c r="DF620">
        <v>0</v>
      </c>
      <c r="DG620">
        <v>0</v>
      </c>
      <c r="DH620">
        <v>0</v>
      </c>
      <c r="DI620">
        <v>0</v>
      </c>
      <c r="DJ620">
        <v>0</v>
      </c>
      <c r="DK620">
        <v>0</v>
      </c>
      <c r="DL620">
        <v>0</v>
      </c>
      <c r="DM620">
        <v>0</v>
      </c>
      <c r="DN620">
        <v>0</v>
      </c>
      <c r="DO620">
        <v>0</v>
      </c>
      <c r="DP620">
        <v>0</v>
      </c>
      <c r="DQ620">
        <v>0</v>
      </c>
      <c r="DR620">
        <v>0</v>
      </c>
      <c r="DS620">
        <v>0</v>
      </c>
      <c r="DT620">
        <v>0</v>
      </c>
      <c r="DU620">
        <v>0</v>
      </c>
      <c r="DV620">
        <v>0</v>
      </c>
      <c r="DW620">
        <v>0</v>
      </c>
      <c r="DX620">
        <v>0</v>
      </c>
      <c r="DZ620" s="340"/>
      <c r="EA620" t="s">
        <v>1024</v>
      </c>
      <c r="EB620">
        <v>2</v>
      </c>
      <c r="EC620">
        <v>15</v>
      </c>
      <c r="ED620" s="183" t="str">
        <f t="shared" si="28"/>
        <v>SDH150215</v>
      </c>
      <c r="EE620">
        <v>293</v>
      </c>
      <c r="EF620">
        <v>868</v>
      </c>
      <c r="EG620">
        <v>1510</v>
      </c>
      <c r="EH620">
        <v>2136</v>
      </c>
      <c r="EI620">
        <v>2753</v>
      </c>
      <c r="EJ620">
        <v>3356</v>
      </c>
      <c r="EK620">
        <v>3950</v>
      </c>
      <c r="EL620">
        <v>4535</v>
      </c>
      <c r="EM620">
        <v>5110</v>
      </c>
      <c r="EN620">
        <v>5824</v>
      </c>
      <c r="EO620">
        <v>6377</v>
      </c>
      <c r="EP620">
        <v>6922</v>
      </c>
      <c r="EQ620">
        <v>7460</v>
      </c>
      <c r="ER620">
        <v>7990</v>
      </c>
      <c r="ES620">
        <v>0</v>
      </c>
      <c r="ET620">
        <v>0</v>
      </c>
      <c r="EU620">
        <v>0</v>
      </c>
      <c r="EV620">
        <v>0</v>
      </c>
      <c r="EW620">
        <v>0</v>
      </c>
      <c r="EX620">
        <v>0</v>
      </c>
      <c r="EY620">
        <v>0</v>
      </c>
      <c r="EZ620">
        <v>0</v>
      </c>
      <c r="FA620">
        <v>0</v>
      </c>
      <c r="FB620">
        <v>0</v>
      </c>
      <c r="FC620">
        <v>0</v>
      </c>
      <c r="FD620">
        <v>0</v>
      </c>
      <c r="FE620">
        <v>0</v>
      </c>
      <c r="FF620">
        <v>0</v>
      </c>
      <c r="FG620">
        <v>0</v>
      </c>
      <c r="FH620">
        <v>0</v>
      </c>
      <c r="FI620">
        <v>0</v>
      </c>
      <c r="FJ620">
        <v>0</v>
      </c>
      <c r="FK620">
        <v>0</v>
      </c>
      <c r="FL620">
        <v>0</v>
      </c>
      <c r="FM620">
        <v>0</v>
      </c>
      <c r="FN620">
        <v>0</v>
      </c>
      <c r="FO620">
        <v>0</v>
      </c>
      <c r="FP620">
        <v>0</v>
      </c>
      <c r="FQ620">
        <v>0</v>
      </c>
      <c r="FR620">
        <v>0</v>
      </c>
      <c r="FS620">
        <v>0</v>
      </c>
      <c r="FT620">
        <v>0</v>
      </c>
      <c r="FU620">
        <v>0</v>
      </c>
      <c r="FV620">
        <v>0</v>
      </c>
      <c r="FW620">
        <v>0</v>
      </c>
      <c r="FX620">
        <v>0</v>
      </c>
      <c r="FY620">
        <v>0</v>
      </c>
      <c r="FZ620">
        <v>0</v>
      </c>
      <c r="GA620">
        <v>0</v>
      </c>
      <c r="GB620">
        <v>0</v>
      </c>
      <c r="GC620">
        <v>0</v>
      </c>
      <c r="GD620">
        <v>0</v>
      </c>
      <c r="GE620">
        <v>0</v>
      </c>
      <c r="GF620">
        <v>0</v>
      </c>
      <c r="GG620">
        <v>0</v>
      </c>
      <c r="GH620">
        <v>0</v>
      </c>
      <c r="GI620">
        <v>0</v>
      </c>
      <c r="GJ620">
        <v>0</v>
      </c>
      <c r="GK620">
        <v>0</v>
      </c>
      <c r="GL620">
        <v>0</v>
      </c>
      <c r="GM620">
        <v>0</v>
      </c>
      <c r="GN620">
        <v>0</v>
      </c>
      <c r="GO620">
        <v>0</v>
      </c>
      <c r="GP620">
        <v>0</v>
      </c>
      <c r="GQ620">
        <v>0</v>
      </c>
      <c r="GR620">
        <v>0</v>
      </c>
      <c r="GS620">
        <v>0</v>
      </c>
      <c r="GT620">
        <v>0</v>
      </c>
      <c r="GU620">
        <v>0</v>
      </c>
      <c r="GV620">
        <v>0</v>
      </c>
      <c r="GW620">
        <v>0</v>
      </c>
      <c r="GX620">
        <v>0</v>
      </c>
      <c r="GY620">
        <v>0</v>
      </c>
      <c r="GZ620">
        <v>0</v>
      </c>
      <c r="HA620">
        <v>0</v>
      </c>
      <c r="HB620">
        <v>0</v>
      </c>
      <c r="HC620">
        <v>0</v>
      </c>
      <c r="HD620">
        <v>0</v>
      </c>
      <c r="HE620">
        <v>0</v>
      </c>
      <c r="HF620">
        <v>0</v>
      </c>
      <c r="HG620">
        <v>0</v>
      </c>
      <c r="HH620">
        <v>0</v>
      </c>
      <c r="HI620">
        <v>0</v>
      </c>
      <c r="HJ620">
        <v>0</v>
      </c>
      <c r="HK620">
        <v>0</v>
      </c>
      <c r="HL620">
        <v>0</v>
      </c>
      <c r="HM620">
        <v>0</v>
      </c>
      <c r="HN620">
        <v>0</v>
      </c>
      <c r="HO620">
        <v>0</v>
      </c>
      <c r="HP620">
        <v>0</v>
      </c>
      <c r="HQ620">
        <v>0</v>
      </c>
      <c r="HR620">
        <v>0</v>
      </c>
      <c r="HS620">
        <v>0</v>
      </c>
      <c r="HT620">
        <v>0</v>
      </c>
      <c r="HU620">
        <v>0</v>
      </c>
      <c r="HV620">
        <v>0</v>
      </c>
      <c r="HW620">
        <v>0</v>
      </c>
      <c r="HX620">
        <v>0</v>
      </c>
      <c r="HY620">
        <v>0</v>
      </c>
      <c r="HZ620">
        <v>0</v>
      </c>
      <c r="IA620">
        <v>0</v>
      </c>
      <c r="IB620">
        <v>0</v>
      </c>
      <c r="IC620">
        <v>0</v>
      </c>
      <c r="ID620">
        <v>0</v>
      </c>
      <c r="IE620">
        <v>0</v>
      </c>
      <c r="IF620">
        <v>0</v>
      </c>
      <c r="IG620">
        <v>0</v>
      </c>
      <c r="IH620">
        <v>0</v>
      </c>
      <c r="II620">
        <v>0</v>
      </c>
      <c r="IJ620">
        <v>0</v>
      </c>
      <c r="IK620">
        <v>0</v>
      </c>
    </row>
    <row r="621" spans="13:245" hidden="1">
      <c r="M621" s="340"/>
      <c r="N621" t="s">
        <v>1024</v>
      </c>
      <c r="O621">
        <v>2</v>
      </c>
      <c r="P621">
        <v>16</v>
      </c>
      <c r="Q621" s="183" t="str">
        <f t="shared" si="27"/>
        <v>SDH150216</v>
      </c>
      <c r="R621">
        <v>155</v>
      </c>
      <c r="S621">
        <v>432</v>
      </c>
      <c r="T621">
        <v>716</v>
      </c>
      <c r="U621">
        <v>1007</v>
      </c>
      <c r="V621">
        <v>1305</v>
      </c>
      <c r="W621">
        <v>1609</v>
      </c>
      <c r="X621">
        <v>1921</v>
      </c>
      <c r="Y621">
        <v>2240</v>
      </c>
      <c r="Z621">
        <v>2567</v>
      </c>
      <c r="AA621">
        <v>3870</v>
      </c>
      <c r="AB621">
        <v>4329</v>
      </c>
      <c r="AC621">
        <v>4799</v>
      </c>
      <c r="AD621">
        <v>5282</v>
      </c>
      <c r="AE621">
        <v>5780</v>
      </c>
      <c r="AF621">
        <v>6292</v>
      </c>
      <c r="AG621">
        <v>6453</v>
      </c>
      <c r="AH621">
        <v>6621</v>
      </c>
      <c r="AI621">
        <v>6796</v>
      </c>
      <c r="AJ621">
        <v>6981</v>
      </c>
      <c r="AK621">
        <v>7177</v>
      </c>
      <c r="AL621">
        <v>7383</v>
      </c>
      <c r="AM621">
        <v>7601</v>
      </c>
      <c r="AN621">
        <v>7835</v>
      </c>
      <c r="AO621">
        <v>8086</v>
      </c>
      <c r="AP621">
        <v>8354</v>
      </c>
      <c r="AQ621">
        <v>8641</v>
      </c>
      <c r="AR621">
        <v>8947</v>
      </c>
      <c r="AS621">
        <v>9274</v>
      </c>
      <c r="AT621">
        <v>9624</v>
      </c>
      <c r="AU621">
        <v>0</v>
      </c>
      <c r="AV621">
        <v>0</v>
      </c>
      <c r="AW621">
        <v>0</v>
      </c>
      <c r="AX621">
        <v>0</v>
      </c>
      <c r="AY621">
        <v>0</v>
      </c>
      <c r="AZ621">
        <v>0</v>
      </c>
      <c r="BA621">
        <v>0</v>
      </c>
      <c r="BB621">
        <v>0</v>
      </c>
      <c r="BC621">
        <v>0</v>
      </c>
      <c r="BD621">
        <v>0</v>
      </c>
      <c r="BE621">
        <v>0</v>
      </c>
      <c r="BF621">
        <v>0</v>
      </c>
      <c r="BG621">
        <v>0</v>
      </c>
      <c r="BH621">
        <v>0</v>
      </c>
      <c r="BI621">
        <v>0</v>
      </c>
      <c r="BJ621">
        <v>0</v>
      </c>
      <c r="BK621">
        <v>0</v>
      </c>
      <c r="BL621">
        <v>0</v>
      </c>
      <c r="BM621">
        <v>0</v>
      </c>
      <c r="BN621">
        <v>0</v>
      </c>
      <c r="BO621">
        <v>0</v>
      </c>
      <c r="BP621">
        <v>0</v>
      </c>
      <c r="BQ621">
        <v>0</v>
      </c>
      <c r="BR621">
        <v>0</v>
      </c>
      <c r="BS621">
        <v>0</v>
      </c>
      <c r="BT621">
        <v>0</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v>
      </c>
      <c r="CP621">
        <v>0</v>
      </c>
      <c r="CQ621">
        <v>0</v>
      </c>
      <c r="CR621">
        <v>0</v>
      </c>
      <c r="CS621">
        <v>0</v>
      </c>
      <c r="CT621">
        <v>0</v>
      </c>
      <c r="CU621">
        <v>0</v>
      </c>
      <c r="CV621">
        <v>0</v>
      </c>
      <c r="CW621">
        <v>0</v>
      </c>
      <c r="CX621">
        <v>0</v>
      </c>
      <c r="CY621">
        <v>0</v>
      </c>
      <c r="CZ621">
        <v>0</v>
      </c>
      <c r="DA621">
        <v>0</v>
      </c>
      <c r="DB621">
        <v>0</v>
      </c>
      <c r="DC621">
        <v>0</v>
      </c>
      <c r="DD621">
        <v>0</v>
      </c>
      <c r="DE621">
        <v>0</v>
      </c>
      <c r="DF621">
        <v>0</v>
      </c>
      <c r="DG621">
        <v>0</v>
      </c>
      <c r="DH621">
        <v>0</v>
      </c>
      <c r="DI621">
        <v>0</v>
      </c>
      <c r="DJ621">
        <v>0</v>
      </c>
      <c r="DK621">
        <v>0</v>
      </c>
      <c r="DL621">
        <v>0</v>
      </c>
      <c r="DM621">
        <v>0</v>
      </c>
      <c r="DN621">
        <v>0</v>
      </c>
      <c r="DO621">
        <v>0</v>
      </c>
      <c r="DP621">
        <v>0</v>
      </c>
      <c r="DQ621">
        <v>0</v>
      </c>
      <c r="DR621">
        <v>0</v>
      </c>
      <c r="DS621">
        <v>0</v>
      </c>
      <c r="DT621">
        <v>0</v>
      </c>
      <c r="DU621">
        <v>0</v>
      </c>
      <c r="DV621">
        <v>0</v>
      </c>
      <c r="DW621">
        <v>0</v>
      </c>
      <c r="DX621">
        <v>0</v>
      </c>
      <c r="DZ621" s="340"/>
      <c r="EA621" t="s">
        <v>1024</v>
      </c>
      <c r="EB621">
        <v>2</v>
      </c>
      <c r="EC621">
        <v>16</v>
      </c>
      <c r="ED621" s="183" t="str">
        <f t="shared" si="28"/>
        <v>SDH150216</v>
      </c>
      <c r="EE621">
        <v>282</v>
      </c>
      <c r="EF621">
        <v>844</v>
      </c>
      <c r="EG621">
        <v>1480</v>
      </c>
      <c r="EH621">
        <v>2100</v>
      </c>
      <c r="EI621">
        <v>2709</v>
      </c>
      <c r="EJ621">
        <v>3301</v>
      </c>
      <c r="EK621">
        <v>3886</v>
      </c>
      <c r="EL621">
        <v>4464</v>
      </c>
      <c r="EM621">
        <v>5031</v>
      </c>
      <c r="EN621">
        <v>5737</v>
      </c>
      <c r="EO621">
        <v>6284</v>
      </c>
      <c r="EP621">
        <v>6821</v>
      </c>
      <c r="EQ621">
        <v>7351</v>
      </c>
      <c r="ER621">
        <v>7879</v>
      </c>
      <c r="ES621">
        <v>0</v>
      </c>
      <c r="ET621">
        <v>0</v>
      </c>
      <c r="EU621">
        <v>0</v>
      </c>
      <c r="EV621">
        <v>0</v>
      </c>
      <c r="EW621">
        <v>0</v>
      </c>
      <c r="EX621">
        <v>0</v>
      </c>
      <c r="EY621">
        <v>0</v>
      </c>
      <c r="EZ621">
        <v>0</v>
      </c>
      <c r="FA621">
        <v>0</v>
      </c>
      <c r="FB621">
        <v>0</v>
      </c>
      <c r="FC621">
        <v>0</v>
      </c>
      <c r="FD621">
        <v>0</v>
      </c>
      <c r="FE621">
        <v>0</v>
      </c>
      <c r="FF621">
        <v>0</v>
      </c>
      <c r="FG621">
        <v>0</v>
      </c>
      <c r="FH621">
        <v>0</v>
      </c>
      <c r="FI621">
        <v>0</v>
      </c>
      <c r="FJ621">
        <v>0</v>
      </c>
      <c r="FK621">
        <v>0</v>
      </c>
      <c r="FL621">
        <v>0</v>
      </c>
      <c r="FM621">
        <v>0</v>
      </c>
      <c r="FN621">
        <v>0</v>
      </c>
      <c r="FO621">
        <v>0</v>
      </c>
      <c r="FP621">
        <v>0</v>
      </c>
      <c r="FQ621">
        <v>0</v>
      </c>
      <c r="FR621">
        <v>0</v>
      </c>
      <c r="FS621">
        <v>0</v>
      </c>
      <c r="FT621">
        <v>0</v>
      </c>
      <c r="FU621">
        <v>0</v>
      </c>
      <c r="FV621">
        <v>0</v>
      </c>
      <c r="FW621">
        <v>0</v>
      </c>
      <c r="FX621">
        <v>0</v>
      </c>
      <c r="FY621">
        <v>0</v>
      </c>
      <c r="FZ621">
        <v>0</v>
      </c>
      <c r="GA621">
        <v>0</v>
      </c>
      <c r="GB621">
        <v>0</v>
      </c>
      <c r="GC621">
        <v>0</v>
      </c>
      <c r="GD621">
        <v>0</v>
      </c>
      <c r="GE621">
        <v>0</v>
      </c>
      <c r="GF621">
        <v>0</v>
      </c>
      <c r="GG621">
        <v>0</v>
      </c>
      <c r="GH621">
        <v>0</v>
      </c>
      <c r="GI621">
        <v>0</v>
      </c>
      <c r="GJ621">
        <v>0</v>
      </c>
      <c r="GK621">
        <v>0</v>
      </c>
      <c r="GL621">
        <v>0</v>
      </c>
      <c r="GM621">
        <v>0</v>
      </c>
      <c r="GN621">
        <v>0</v>
      </c>
      <c r="GO621">
        <v>0</v>
      </c>
      <c r="GP621">
        <v>0</v>
      </c>
      <c r="GQ621">
        <v>0</v>
      </c>
      <c r="GR621">
        <v>0</v>
      </c>
      <c r="GS621">
        <v>0</v>
      </c>
      <c r="GT621">
        <v>0</v>
      </c>
      <c r="GU621">
        <v>0</v>
      </c>
      <c r="GV621">
        <v>0</v>
      </c>
      <c r="GW621">
        <v>0</v>
      </c>
      <c r="GX621">
        <v>0</v>
      </c>
      <c r="GY621">
        <v>0</v>
      </c>
      <c r="GZ621">
        <v>0</v>
      </c>
      <c r="HA621">
        <v>0</v>
      </c>
      <c r="HB621">
        <v>0</v>
      </c>
      <c r="HC621">
        <v>0</v>
      </c>
      <c r="HD621">
        <v>0</v>
      </c>
      <c r="HE621">
        <v>0</v>
      </c>
      <c r="HF621">
        <v>0</v>
      </c>
      <c r="HG621">
        <v>0</v>
      </c>
      <c r="HH621">
        <v>0</v>
      </c>
      <c r="HI621">
        <v>0</v>
      </c>
      <c r="HJ621">
        <v>0</v>
      </c>
      <c r="HK621">
        <v>0</v>
      </c>
      <c r="HL621">
        <v>0</v>
      </c>
      <c r="HM621">
        <v>0</v>
      </c>
      <c r="HN621">
        <v>0</v>
      </c>
      <c r="HO621">
        <v>0</v>
      </c>
      <c r="HP621">
        <v>0</v>
      </c>
      <c r="HQ621">
        <v>0</v>
      </c>
      <c r="HR621">
        <v>0</v>
      </c>
      <c r="HS621">
        <v>0</v>
      </c>
      <c r="HT621">
        <v>0</v>
      </c>
      <c r="HU621">
        <v>0</v>
      </c>
      <c r="HV621">
        <v>0</v>
      </c>
      <c r="HW621">
        <v>0</v>
      </c>
      <c r="HX621">
        <v>0</v>
      </c>
      <c r="HY621">
        <v>0</v>
      </c>
      <c r="HZ621">
        <v>0</v>
      </c>
      <c r="IA621">
        <v>0</v>
      </c>
      <c r="IB621">
        <v>0</v>
      </c>
      <c r="IC621">
        <v>0</v>
      </c>
      <c r="ID621">
        <v>0</v>
      </c>
      <c r="IE621">
        <v>0</v>
      </c>
      <c r="IF621">
        <v>0</v>
      </c>
      <c r="IG621">
        <v>0</v>
      </c>
      <c r="IH621">
        <v>0</v>
      </c>
      <c r="II621">
        <v>0</v>
      </c>
      <c r="IJ621">
        <v>0</v>
      </c>
      <c r="IK621">
        <v>0</v>
      </c>
    </row>
    <row r="622" spans="13:245" hidden="1">
      <c r="M622" s="340"/>
      <c r="N622" t="s">
        <v>1024</v>
      </c>
      <c r="O622">
        <v>2</v>
      </c>
      <c r="P622">
        <v>17</v>
      </c>
      <c r="Q622" s="183" t="str">
        <f t="shared" si="27"/>
        <v>SDH150217</v>
      </c>
      <c r="R622">
        <v>149</v>
      </c>
      <c r="S622">
        <v>423</v>
      </c>
      <c r="T622">
        <v>704</v>
      </c>
      <c r="U622">
        <v>990</v>
      </c>
      <c r="V622">
        <v>1284</v>
      </c>
      <c r="W622">
        <v>1584</v>
      </c>
      <c r="X622">
        <v>1892</v>
      </c>
      <c r="Y622">
        <v>2207</v>
      </c>
      <c r="Z622">
        <v>2531</v>
      </c>
      <c r="AA622">
        <v>3816</v>
      </c>
      <c r="AB622">
        <v>4269</v>
      </c>
      <c r="AC622">
        <v>4734</v>
      </c>
      <c r="AD622">
        <v>5213</v>
      </c>
      <c r="AE622">
        <v>5706</v>
      </c>
      <c r="AF622">
        <v>6214</v>
      </c>
      <c r="AG622">
        <v>6375</v>
      </c>
      <c r="AH622">
        <v>6543</v>
      </c>
      <c r="AI622">
        <v>6720</v>
      </c>
      <c r="AJ622">
        <v>6908</v>
      </c>
      <c r="AK622">
        <v>7105</v>
      </c>
      <c r="AL622">
        <v>7313</v>
      </c>
      <c r="AM622">
        <v>7537</v>
      </c>
      <c r="AN622">
        <v>7776</v>
      </c>
      <c r="AO622">
        <v>8033</v>
      </c>
      <c r="AP622">
        <v>8308</v>
      </c>
      <c r="AQ622">
        <v>8602</v>
      </c>
      <c r="AR622">
        <v>8916</v>
      </c>
      <c r="AS622">
        <v>9253</v>
      </c>
      <c r="AT622">
        <v>9614</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c r="BV622">
        <v>0</v>
      </c>
      <c r="BW622">
        <v>0</v>
      </c>
      <c r="BX622">
        <v>0</v>
      </c>
      <c r="BY622">
        <v>0</v>
      </c>
      <c r="BZ622">
        <v>0</v>
      </c>
      <c r="CA622">
        <v>0</v>
      </c>
      <c r="CB622">
        <v>0</v>
      </c>
      <c r="CC622">
        <v>0</v>
      </c>
      <c r="CD622">
        <v>0</v>
      </c>
      <c r="CE622">
        <v>0</v>
      </c>
      <c r="CF622">
        <v>0</v>
      </c>
      <c r="CG622">
        <v>0</v>
      </c>
      <c r="CH622">
        <v>0</v>
      </c>
      <c r="CI622">
        <v>0</v>
      </c>
      <c r="CJ622">
        <v>0</v>
      </c>
      <c r="CK622">
        <v>0</v>
      </c>
      <c r="CL622">
        <v>0</v>
      </c>
      <c r="CM622">
        <v>0</v>
      </c>
      <c r="CN622">
        <v>0</v>
      </c>
      <c r="CO622">
        <v>0</v>
      </c>
      <c r="CP622">
        <v>0</v>
      </c>
      <c r="CQ622">
        <v>0</v>
      </c>
      <c r="CR622">
        <v>0</v>
      </c>
      <c r="CS622">
        <v>0</v>
      </c>
      <c r="CT622">
        <v>0</v>
      </c>
      <c r="CU622">
        <v>0</v>
      </c>
      <c r="CV622">
        <v>0</v>
      </c>
      <c r="CW622">
        <v>0</v>
      </c>
      <c r="CX622">
        <v>0</v>
      </c>
      <c r="CY622">
        <v>0</v>
      </c>
      <c r="CZ622">
        <v>0</v>
      </c>
      <c r="DA622">
        <v>0</v>
      </c>
      <c r="DB622">
        <v>0</v>
      </c>
      <c r="DC622">
        <v>0</v>
      </c>
      <c r="DD622">
        <v>0</v>
      </c>
      <c r="DE622">
        <v>0</v>
      </c>
      <c r="DF622">
        <v>0</v>
      </c>
      <c r="DG622">
        <v>0</v>
      </c>
      <c r="DH622">
        <v>0</v>
      </c>
      <c r="DI622">
        <v>0</v>
      </c>
      <c r="DJ622">
        <v>0</v>
      </c>
      <c r="DK622">
        <v>0</v>
      </c>
      <c r="DL622">
        <v>0</v>
      </c>
      <c r="DM622">
        <v>0</v>
      </c>
      <c r="DN622">
        <v>0</v>
      </c>
      <c r="DO622">
        <v>0</v>
      </c>
      <c r="DP622">
        <v>0</v>
      </c>
      <c r="DQ622">
        <v>0</v>
      </c>
      <c r="DR622">
        <v>0</v>
      </c>
      <c r="DS622">
        <v>0</v>
      </c>
      <c r="DT622">
        <v>0</v>
      </c>
      <c r="DU622">
        <v>0</v>
      </c>
      <c r="DV622">
        <v>0</v>
      </c>
      <c r="DW622">
        <v>0</v>
      </c>
      <c r="DX622">
        <v>0</v>
      </c>
      <c r="DZ622" s="340"/>
      <c r="EA622" t="s">
        <v>1024</v>
      </c>
      <c r="EB622">
        <v>2</v>
      </c>
      <c r="EC622">
        <v>17</v>
      </c>
      <c r="ED622" s="183" t="str">
        <f t="shared" si="28"/>
        <v>SDH150217</v>
      </c>
      <c r="EE622">
        <v>271</v>
      </c>
      <c r="EF622">
        <v>823</v>
      </c>
      <c r="EG622">
        <v>1450</v>
      </c>
      <c r="EH622">
        <v>2060</v>
      </c>
      <c r="EI622">
        <v>2660</v>
      </c>
      <c r="EJ622">
        <v>3244</v>
      </c>
      <c r="EK622">
        <v>3821</v>
      </c>
      <c r="EL622">
        <v>4389</v>
      </c>
      <c r="EM622">
        <v>4949</v>
      </c>
      <c r="EN622">
        <v>5647</v>
      </c>
      <c r="EO622">
        <v>6186</v>
      </c>
      <c r="EP622">
        <v>6717</v>
      </c>
      <c r="EQ622">
        <v>7243</v>
      </c>
      <c r="ER622">
        <v>7764</v>
      </c>
      <c r="ES622">
        <v>0</v>
      </c>
      <c r="ET622">
        <v>0</v>
      </c>
      <c r="EU622">
        <v>0</v>
      </c>
      <c r="EV622">
        <v>0</v>
      </c>
      <c r="EW622">
        <v>0</v>
      </c>
      <c r="EX622">
        <v>0</v>
      </c>
      <c r="EY622">
        <v>0</v>
      </c>
      <c r="EZ622">
        <v>0</v>
      </c>
      <c r="FA622">
        <v>0</v>
      </c>
      <c r="FB622">
        <v>0</v>
      </c>
      <c r="FC622">
        <v>0</v>
      </c>
      <c r="FD622">
        <v>0</v>
      </c>
      <c r="FE622">
        <v>0</v>
      </c>
      <c r="FF622">
        <v>0</v>
      </c>
      <c r="FG622">
        <v>0</v>
      </c>
      <c r="FH622">
        <v>0</v>
      </c>
      <c r="FI622">
        <v>0</v>
      </c>
      <c r="FJ622">
        <v>0</v>
      </c>
      <c r="FK622">
        <v>0</v>
      </c>
      <c r="FL622">
        <v>0</v>
      </c>
      <c r="FM622">
        <v>0</v>
      </c>
      <c r="FN622">
        <v>0</v>
      </c>
      <c r="FO622">
        <v>0</v>
      </c>
      <c r="FP622">
        <v>0</v>
      </c>
      <c r="FQ622">
        <v>0</v>
      </c>
      <c r="FR622">
        <v>0</v>
      </c>
      <c r="FS622">
        <v>0</v>
      </c>
      <c r="FT622">
        <v>0</v>
      </c>
      <c r="FU622">
        <v>0</v>
      </c>
      <c r="FV622">
        <v>0</v>
      </c>
      <c r="FW622">
        <v>0</v>
      </c>
      <c r="FX622">
        <v>0</v>
      </c>
      <c r="FY622">
        <v>0</v>
      </c>
      <c r="FZ622">
        <v>0</v>
      </c>
      <c r="GA622">
        <v>0</v>
      </c>
      <c r="GB622">
        <v>0</v>
      </c>
      <c r="GC622">
        <v>0</v>
      </c>
      <c r="GD622">
        <v>0</v>
      </c>
      <c r="GE622">
        <v>0</v>
      </c>
      <c r="GF622">
        <v>0</v>
      </c>
      <c r="GG622">
        <v>0</v>
      </c>
      <c r="GH622">
        <v>0</v>
      </c>
      <c r="GI622">
        <v>0</v>
      </c>
      <c r="GJ622">
        <v>0</v>
      </c>
      <c r="GK622">
        <v>0</v>
      </c>
      <c r="GL622">
        <v>0</v>
      </c>
      <c r="GM622">
        <v>0</v>
      </c>
      <c r="GN622">
        <v>0</v>
      </c>
      <c r="GO622">
        <v>0</v>
      </c>
      <c r="GP622">
        <v>0</v>
      </c>
      <c r="GQ622">
        <v>0</v>
      </c>
      <c r="GR622">
        <v>0</v>
      </c>
      <c r="GS622">
        <v>0</v>
      </c>
      <c r="GT622">
        <v>0</v>
      </c>
      <c r="GU622">
        <v>0</v>
      </c>
      <c r="GV622">
        <v>0</v>
      </c>
      <c r="GW622">
        <v>0</v>
      </c>
      <c r="GX622">
        <v>0</v>
      </c>
      <c r="GY622">
        <v>0</v>
      </c>
      <c r="GZ622">
        <v>0</v>
      </c>
      <c r="HA622">
        <v>0</v>
      </c>
      <c r="HB622">
        <v>0</v>
      </c>
      <c r="HC622">
        <v>0</v>
      </c>
      <c r="HD622">
        <v>0</v>
      </c>
      <c r="HE622">
        <v>0</v>
      </c>
      <c r="HF622">
        <v>0</v>
      </c>
      <c r="HG622">
        <v>0</v>
      </c>
      <c r="HH622">
        <v>0</v>
      </c>
      <c r="HI622">
        <v>0</v>
      </c>
      <c r="HJ622">
        <v>0</v>
      </c>
      <c r="HK622">
        <v>0</v>
      </c>
      <c r="HL622">
        <v>0</v>
      </c>
      <c r="HM622">
        <v>0</v>
      </c>
      <c r="HN622">
        <v>0</v>
      </c>
      <c r="HO622">
        <v>0</v>
      </c>
      <c r="HP622">
        <v>0</v>
      </c>
      <c r="HQ622">
        <v>0</v>
      </c>
      <c r="HR622">
        <v>0</v>
      </c>
      <c r="HS622">
        <v>0</v>
      </c>
      <c r="HT622">
        <v>0</v>
      </c>
      <c r="HU622">
        <v>0</v>
      </c>
      <c r="HV622">
        <v>0</v>
      </c>
      <c r="HW622">
        <v>0</v>
      </c>
      <c r="HX622">
        <v>0</v>
      </c>
      <c r="HY622">
        <v>0</v>
      </c>
      <c r="HZ622">
        <v>0</v>
      </c>
      <c r="IA622">
        <v>0</v>
      </c>
      <c r="IB622">
        <v>0</v>
      </c>
      <c r="IC622">
        <v>0</v>
      </c>
      <c r="ID622">
        <v>0</v>
      </c>
      <c r="IE622">
        <v>0</v>
      </c>
      <c r="IF622">
        <v>0</v>
      </c>
      <c r="IG622">
        <v>0</v>
      </c>
      <c r="IH622">
        <v>0</v>
      </c>
      <c r="II622">
        <v>0</v>
      </c>
      <c r="IJ622">
        <v>0</v>
      </c>
      <c r="IK622">
        <v>0</v>
      </c>
    </row>
    <row r="623" spans="13:245" hidden="1">
      <c r="M623" s="340"/>
      <c r="N623" t="s">
        <v>1024</v>
      </c>
      <c r="O623">
        <v>2</v>
      </c>
      <c r="P623">
        <v>18</v>
      </c>
      <c r="Q623" s="183" t="str">
        <f t="shared" si="27"/>
        <v>SDH150218</v>
      </c>
      <c r="R623">
        <v>143</v>
      </c>
      <c r="S623">
        <v>413</v>
      </c>
      <c r="T623">
        <v>689</v>
      </c>
      <c r="U623">
        <v>972</v>
      </c>
      <c r="V623">
        <v>1262</v>
      </c>
      <c r="W623">
        <v>1558</v>
      </c>
      <c r="X623">
        <v>1862</v>
      </c>
      <c r="Y623">
        <v>2173</v>
      </c>
      <c r="Z623">
        <v>2492</v>
      </c>
      <c r="AA623">
        <v>3758</v>
      </c>
      <c r="AB623">
        <v>4205</v>
      </c>
      <c r="AC623">
        <v>4666</v>
      </c>
      <c r="AD623">
        <v>5140</v>
      </c>
      <c r="AE623">
        <v>5627</v>
      </c>
      <c r="AF623">
        <v>6131</v>
      </c>
      <c r="AG623">
        <v>6292</v>
      </c>
      <c r="AH623">
        <v>6462</v>
      </c>
      <c r="AI623">
        <v>6641</v>
      </c>
      <c r="AJ623">
        <v>6829</v>
      </c>
      <c r="AK623">
        <v>7028</v>
      </c>
      <c r="AL623">
        <v>7241</v>
      </c>
      <c r="AM623">
        <v>7469</v>
      </c>
      <c r="AN623">
        <v>7714</v>
      </c>
      <c r="AO623">
        <v>7977</v>
      </c>
      <c r="AP623">
        <v>8259</v>
      </c>
      <c r="AQ623">
        <v>8560</v>
      </c>
      <c r="AR623">
        <v>8883</v>
      </c>
      <c r="AS623">
        <v>9229</v>
      </c>
      <c r="AT623">
        <v>9600</v>
      </c>
      <c r="AU623">
        <v>0</v>
      </c>
      <c r="AV623">
        <v>0</v>
      </c>
      <c r="AW623">
        <v>0</v>
      </c>
      <c r="AX623">
        <v>0</v>
      </c>
      <c r="AY623">
        <v>0</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BX623">
        <v>0</v>
      </c>
      <c r="BY623">
        <v>0</v>
      </c>
      <c r="BZ623">
        <v>0</v>
      </c>
      <c r="CA623">
        <v>0</v>
      </c>
      <c r="CB623">
        <v>0</v>
      </c>
      <c r="CC623">
        <v>0</v>
      </c>
      <c r="CD623">
        <v>0</v>
      </c>
      <c r="CE623">
        <v>0</v>
      </c>
      <c r="CF623">
        <v>0</v>
      </c>
      <c r="CG623">
        <v>0</v>
      </c>
      <c r="CH623">
        <v>0</v>
      </c>
      <c r="CI623">
        <v>0</v>
      </c>
      <c r="CJ623">
        <v>0</v>
      </c>
      <c r="CK623">
        <v>0</v>
      </c>
      <c r="CL623">
        <v>0</v>
      </c>
      <c r="CM623">
        <v>0</v>
      </c>
      <c r="CN623">
        <v>0</v>
      </c>
      <c r="CO623">
        <v>0</v>
      </c>
      <c r="CP623">
        <v>0</v>
      </c>
      <c r="CQ623">
        <v>0</v>
      </c>
      <c r="CR623">
        <v>0</v>
      </c>
      <c r="CS623">
        <v>0</v>
      </c>
      <c r="CT623">
        <v>0</v>
      </c>
      <c r="CU623">
        <v>0</v>
      </c>
      <c r="CV623">
        <v>0</v>
      </c>
      <c r="CW623">
        <v>0</v>
      </c>
      <c r="CX623">
        <v>0</v>
      </c>
      <c r="CY623">
        <v>0</v>
      </c>
      <c r="CZ623">
        <v>0</v>
      </c>
      <c r="DA623">
        <v>0</v>
      </c>
      <c r="DB623">
        <v>0</v>
      </c>
      <c r="DC623">
        <v>0</v>
      </c>
      <c r="DD623">
        <v>0</v>
      </c>
      <c r="DE623">
        <v>0</v>
      </c>
      <c r="DF623">
        <v>0</v>
      </c>
      <c r="DG623">
        <v>0</v>
      </c>
      <c r="DH623">
        <v>0</v>
      </c>
      <c r="DI623">
        <v>0</v>
      </c>
      <c r="DJ623">
        <v>0</v>
      </c>
      <c r="DK623">
        <v>0</v>
      </c>
      <c r="DL623">
        <v>0</v>
      </c>
      <c r="DM623">
        <v>0</v>
      </c>
      <c r="DN623">
        <v>0</v>
      </c>
      <c r="DO623">
        <v>0</v>
      </c>
      <c r="DP623">
        <v>0</v>
      </c>
      <c r="DQ623">
        <v>0</v>
      </c>
      <c r="DR623">
        <v>0</v>
      </c>
      <c r="DS623">
        <v>0</v>
      </c>
      <c r="DT623">
        <v>0</v>
      </c>
      <c r="DU623">
        <v>0</v>
      </c>
      <c r="DV623">
        <v>0</v>
      </c>
      <c r="DW623">
        <v>0</v>
      </c>
      <c r="DX623">
        <v>0</v>
      </c>
      <c r="DZ623" s="340"/>
      <c r="EA623" t="s">
        <v>1024</v>
      </c>
      <c r="EB623">
        <v>2</v>
      </c>
      <c r="EC623">
        <v>18</v>
      </c>
      <c r="ED623" s="183" t="str">
        <f t="shared" si="28"/>
        <v>SDH150218</v>
      </c>
      <c r="EE623">
        <v>261</v>
      </c>
      <c r="EF623">
        <v>798</v>
      </c>
      <c r="EG623">
        <v>1417</v>
      </c>
      <c r="EH623">
        <v>2018</v>
      </c>
      <c r="EI623">
        <v>2607</v>
      </c>
      <c r="EJ623">
        <v>3183</v>
      </c>
      <c r="EK623">
        <v>3750</v>
      </c>
      <c r="EL623">
        <v>4311</v>
      </c>
      <c r="EM623">
        <v>4861</v>
      </c>
      <c r="EN623">
        <v>5551</v>
      </c>
      <c r="EO623">
        <v>6082</v>
      </c>
      <c r="EP623">
        <v>6608</v>
      </c>
      <c r="EQ623">
        <v>7129</v>
      </c>
      <c r="ER623">
        <v>7642</v>
      </c>
      <c r="ES623">
        <v>0</v>
      </c>
      <c r="ET623">
        <v>0</v>
      </c>
      <c r="EU623">
        <v>0</v>
      </c>
      <c r="EV623">
        <v>0</v>
      </c>
      <c r="EW623">
        <v>0</v>
      </c>
      <c r="EX623">
        <v>0</v>
      </c>
      <c r="EY623">
        <v>0</v>
      </c>
      <c r="EZ623">
        <v>0</v>
      </c>
      <c r="FA623">
        <v>0</v>
      </c>
      <c r="FB623">
        <v>0</v>
      </c>
      <c r="FC623">
        <v>0</v>
      </c>
      <c r="FD623">
        <v>0</v>
      </c>
      <c r="FE623">
        <v>0</v>
      </c>
      <c r="FF623">
        <v>0</v>
      </c>
      <c r="FG623">
        <v>0</v>
      </c>
      <c r="FH623">
        <v>0</v>
      </c>
      <c r="FI623">
        <v>0</v>
      </c>
      <c r="FJ623">
        <v>0</v>
      </c>
      <c r="FK623">
        <v>0</v>
      </c>
      <c r="FL623">
        <v>0</v>
      </c>
      <c r="FM623">
        <v>0</v>
      </c>
      <c r="FN623">
        <v>0</v>
      </c>
      <c r="FO623">
        <v>0</v>
      </c>
      <c r="FP623">
        <v>0</v>
      </c>
      <c r="FQ623">
        <v>0</v>
      </c>
      <c r="FR623">
        <v>0</v>
      </c>
      <c r="FS623">
        <v>0</v>
      </c>
      <c r="FT623">
        <v>0</v>
      </c>
      <c r="FU623">
        <v>0</v>
      </c>
      <c r="FV623">
        <v>0</v>
      </c>
      <c r="FW623">
        <v>0</v>
      </c>
      <c r="FX623">
        <v>0</v>
      </c>
      <c r="FY623">
        <v>0</v>
      </c>
      <c r="FZ623">
        <v>0</v>
      </c>
      <c r="GA623">
        <v>0</v>
      </c>
      <c r="GB623">
        <v>0</v>
      </c>
      <c r="GC623">
        <v>0</v>
      </c>
      <c r="GD623">
        <v>0</v>
      </c>
      <c r="GE623">
        <v>0</v>
      </c>
      <c r="GF623">
        <v>0</v>
      </c>
      <c r="GG623">
        <v>0</v>
      </c>
      <c r="GH623">
        <v>0</v>
      </c>
      <c r="GI623">
        <v>0</v>
      </c>
      <c r="GJ623">
        <v>0</v>
      </c>
      <c r="GK623">
        <v>0</v>
      </c>
      <c r="GL623">
        <v>0</v>
      </c>
      <c r="GM623">
        <v>0</v>
      </c>
      <c r="GN623">
        <v>0</v>
      </c>
      <c r="GO623">
        <v>0</v>
      </c>
      <c r="GP623">
        <v>0</v>
      </c>
      <c r="GQ623">
        <v>0</v>
      </c>
      <c r="GR623">
        <v>0</v>
      </c>
      <c r="GS623">
        <v>0</v>
      </c>
      <c r="GT623">
        <v>0</v>
      </c>
      <c r="GU623">
        <v>0</v>
      </c>
      <c r="GV623">
        <v>0</v>
      </c>
      <c r="GW623">
        <v>0</v>
      </c>
      <c r="GX623">
        <v>0</v>
      </c>
      <c r="GY623">
        <v>0</v>
      </c>
      <c r="GZ623">
        <v>0</v>
      </c>
      <c r="HA623">
        <v>0</v>
      </c>
      <c r="HB623">
        <v>0</v>
      </c>
      <c r="HC623">
        <v>0</v>
      </c>
      <c r="HD623">
        <v>0</v>
      </c>
      <c r="HE623">
        <v>0</v>
      </c>
      <c r="HF623">
        <v>0</v>
      </c>
      <c r="HG623">
        <v>0</v>
      </c>
      <c r="HH623">
        <v>0</v>
      </c>
      <c r="HI623">
        <v>0</v>
      </c>
      <c r="HJ623">
        <v>0</v>
      </c>
      <c r="HK623">
        <v>0</v>
      </c>
      <c r="HL623">
        <v>0</v>
      </c>
      <c r="HM623">
        <v>0</v>
      </c>
      <c r="HN623">
        <v>0</v>
      </c>
      <c r="HO623">
        <v>0</v>
      </c>
      <c r="HP623">
        <v>0</v>
      </c>
      <c r="HQ623">
        <v>0</v>
      </c>
      <c r="HR623">
        <v>0</v>
      </c>
      <c r="HS623">
        <v>0</v>
      </c>
      <c r="HT623">
        <v>0</v>
      </c>
      <c r="HU623">
        <v>0</v>
      </c>
      <c r="HV623">
        <v>0</v>
      </c>
      <c r="HW623">
        <v>0</v>
      </c>
      <c r="HX623">
        <v>0</v>
      </c>
      <c r="HY623">
        <v>0</v>
      </c>
      <c r="HZ623">
        <v>0</v>
      </c>
      <c r="IA623">
        <v>0</v>
      </c>
      <c r="IB623">
        <v>0</v>
      </c>
      <c r="IC623">
        <v>0</v>
      </c>
      <c r="ID623">
        <v>0</v>
      </c>
      <c r="IE623">
        <v>0</v>
      </c>
      <c r="IF623">
        <v>0</v>
      </c>
      <c r="IG623">
        <v>0</v>
      </c>
      <c r="IH623">
        <v>0</v>
      </c>
      <c r="II623">
        <v>0</v>
      </c>
      <c r="IJ623">
        <v>0</v>
      </c>
      <c r="IK623">
        <v>0</v>
      </c>
    </row>
    <row r="624" spans="13:245" hidden="1">
      <c r="M624" s="340"/>
      <c r="N624" t="s">
        <v>1024</v>
      </c>
      <c r="O624">
        <v>2</v>
      </c>
      <c r="P624">
        <v>19</v>
      </c>
      <c r="Q624" s="183" t="str">
        <f t="shared" si="27"/>
        <v>SDH150219</v>
      </c>
      <c r="R624">
        <v>137</v>
      </c>
      <c r="S624">
        <v>403</v>
      </c>
      <c r="T624">
        <v>675</v>
      </c>
      <c r="U624">
        <v>954</v>
      </c>
      <c r="V624">
        <v>1240</v>
      </c>
      <c r="W624">
        <v>1532</v>
      </c>
      <c r="X624">
        <v>1832</v>
      </c>
      <c r="Y624">
        <v>2138</v>
      </c>
      <c r="Z624">
        <v>2453</v>
      </c>
      <c r="AA624">
        <v>3701</v>
      </c>
      <c r="AB624">
        <v>4144</v>
      </c>
      <c r="AC624">
        <v>4599</v>
      </c>
      <c r="AD624">
        <v>5068</v>
      </c>
      <c r="AE624">
        <v>5551</v>
      </c>
      <c r="AF624">
        <v>6050</v>
      </c>
      <c r="AG624">
        <v>6212</v>
      </c>
      <c r="AH624">
        <v>6384</v>
      </c>
      <c r="AI624">
        <v>6564</v>
      </c>
      <c r="AJ624">
        <v>6754</v>
      </c>
      <c r="AK624">
        <v>6957</v>
      </c>
      <c r="AL624">
        <v>7174</v>
      </c>
      <c r="AM624">
        <v>7406</v>
      </c>
      <c r="AN624">
        <v>7657</v>
      </c>
      <c r="AO624">
        <v>7926</v>
      </c>
      <c r="AP624">
        <v>8215</v>
      </c>
      <c r="AQ624">
        <v>8525</v>
      </c>
      <c r="AR624">
        <v>8857</v>
      </c>
      <c r="AS624">
        <v>9212</v>
      </c>
      <c r="AT624">
        <v>9596</v>
      </c>
      <c r="AU624">
        <v>0</v>
      </c>
      <c r="AV624">
        <v>0</v>
      </c>
      <c r="AW624">
        <v>0</v>
      </c>
      <c r="AX624">
        <v>0</v>
      </c>
      <c r="AY624">
        <v>0</v>
      </c>
      <c r="AZ624">
        <v>0</v>
      </c>
      <c r="BA624">
        <v>0</v>
      </c>
      <c r="BB624">
        <v>0</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0</v>
      </c>
      <c r="BV624">
        <v>0</v>
      </c>
      <c r="BW624">
        <v>0</v>
      </c>
      <c r="BX624">
        <v>0</v>
      </c>
      <c r="BY624">
        <v>0</v>
      </c>
      <c r="BZ624">
        <v>0</v>
      </c>
      <c r="CA624">
        <v>0</v>
      </c>
      <c r="CB624">
        <v>0</v>
      </c>
      <c r="CC624">
        <v>0</v>
      </c>
      <c r="CD624">
        <v>0</v>
      </c>
      <c r="CE624">
        <v>0</v>
      </c>
      <c r="CF624">
        <v>0</v>
      </c>
      <c r="CG624">
        <v>0</v>
      </c>
      <c r="CH624">
        <v>0</v>
      </c>
      <c r="CI624">
        <v>0</v>
      </c>
      <c r="CJ624">
        <v>0</v>
      </c>
      <c r="CK624">
        <v>0</v>
      </c>
      <c r="CL624">
        <v>0</v>
      </c>
      <c r="CM624">
        <v>0</v>
      </c>
      <c r="CN624">
        <v>0</v>
      </c>
      <c r="CO624">
        <v>0</v>
      </c>
      <c r="CP624">
        <v>0</v>
      </c>
      <c r="CQ624">
        <v>0</v>
      </c>
      <c r="CR624">
        <v>0</v>
      </c>
      <c r="CS624">
        <v>0</v>
      </c>
      <c r="CT624">
        <v>0</v>
      </c>
      <c r="CU624">
        <v>0</v>
      </c>
      <c r="CV624">
        <v>0</v>
      </c>
      <c r="CW624">
        <v>0</v>
      </c>
      <c r="CX624">
        <v>0</v>
      </c>
      <c r="CY624">
        <v>0</v>
      </c>
      <c r="CZ624">
        <v>0</v>
      </c>
      <c r="DA624">
        <v>0</v>
      </c>
      <c r="DB624">
        <v>0</v>
      </c>
      <c r="DC624">
        <v>0</v>
      </c>
      <c r="DD624">
        <v>0</v>
      </c>
      <c r="DE624">
        <v>0</v>
      </c>
      <c r="DF624">
        <v>0</v>
      </c>
      <c r="DG624">
        <v>0</v>
      </c>
      <c r="DH624">
        <v>0</v>
      </c>
      <c r="DI624">
        <v>0</v>
      </c>
      <c r="DJ624">
        <v>0</v>
      </c>
      <c r="DK624">
        <v>0</v>
      </c>
      <c r="DL624">
        <v>0</v>
      </c>
      <c r="DM624">
        <v>0</v>
      </c>
      <c r="DN624">
        <v>0</v>
      </c>
      <c r="DO624">
        <v>0</v>
      </c>
      <c r="DP624">
        <v>0</v>
      </c>
      <c r="DQ624">
        <v>0</v>
      </c>
      <c r="DR624">
        <v>0</v>
      </c>
      <c r="DS624">
        <v>0</v>
      </c>
      <c r="DT624">
        <v>0</v>
      </c>
      <c r="DU624">
        <v>0</v>
      </c>
      <c r="DV624">
        <v>0</v>
      </c>
      <c r="DW624">
        <v>0</v>
      </c>
      <c r="DX624">
        <v>0</v>
      </c>
      <c r="DZ624" s="340"/>
      <c r="EA624" t="s">
        <v>1024</v>
      </c>
      <c r="EB624">
        <v>2</v>
      </c>
      <c r="EC624">
        <v>19</v>
      </c>
      <c r="ED624" s="183" t="str">
        <f t="shared" si="28"/>
        <v>SDH150219</v>
      </c>
      <c r="EE624">
        <v>250</v>
      </c>
      <c r="EF624">
        <v>775</v>
      </c>
      <c r="EG624">
        <v>1383</v>
      </c>
      <c r="EH624">
        <v>1975</v>
      </c>
      <c r="EI624">
        <v>2556</v>
      </c>
      <c r="EJ624">
        <v>3121</v>
      </c>
      <c r="EK624">
        <v>3681</v>
      </c>
      <c r="EL624">
        <v>4232</v>
      </c>
      <c r="EM624">
        <v>4776</v>
      </c>
      <c r="EN624">
        <v>5456</v>
      </c>
      <c r="EO624">
        <v>5982</v>
      </c>
      <c r="EP624">
        <v>6499</v>
      </c>
      <c r="EQ624">
        <v>7015</v>
      </c>
      <c r="ER624">
        <v>7524</v>
      </c>
      <c r="ES624">
        <v>0</v>
      </c>
      <c r="ET624">
        <v>0</v>
      </c>
      <c r="EU624">
        <v>0</v>
      </c>
      <c r="EV624">
        <v>0</v>
      </c>
      <c r="EW624">
        <v>0</v>
      </c>
      <c r="EX624">
        <v>0</v>
      </c>
      <c r="EY624">
        <v>0</v>
      </c>
      <c r="EZ624">
        <v>0</v>
      </c>
      <c r="FA624">
        <v>0</v>
      </c>
      <c r="FB624">
        <v>0</v>
      </c>
      <c r="FC624">
        <v>0</v>
      </c>
      <c r="FD624">
        <v>0</v>
      </c>
      <c r="FE624">
        <v>0</v>
      </c>
      <c r="FF624">
        <v>0</v>
      </c>
      <c r="FG624">
        <v>0</v>
      </c>
      <c r="FH624">
        <v>0</v>
      </c>
      <c r="FI624">
        <v>0</v>
      </c>
      <c r="FJ624">
        <v>0</v>
      </c>
      <c r="FK624">
        <v>0</v>
      </c>
      <c r="FL624">
        <v>0</v>
      </c>
      <c r="FM624">
        <v>0</v>
      </c>
      <c r="FN624">
        <v>0</v>
      </c>
      <c r="FO624">
        <v>0</v>
      </c>
      <c r="FP624">
        <v>0</v>
      </c>
      <c r="FQ624">
        <v>0</v>
      </c>
      <c r="FR624">
        <v>0</v>
      </c>
      <c r="FS624">
        <v>0</v>
      </c>
      <c r="FT624">
        <v>0</v>
      </c>
      <c r="FU624">
        <v>0</v>
      </c>
      <c r="FV624">
        <v>0</v>
      </c>
      <c r="FW624">
        <v>0</v>
      </c>
      <c r="FX624">
        <v>0</v>
      </c>
      <c r="FY624">
        <v>0</v>
      </c>
      <c r="FZ624">
        <v>0</v>
      </c>
      <c r="GA624">
        <v>0</v>
      </c>
      <c r="GB624">
        <v>0</v>
      </c>
      <c r="GC624">
        <v>0</v>
      </c>
      <c r="GD624">
        <v>0</v>
      </c>
      <c r="GE624">
        <v>0</v>
      </c>
      <c r="GF624">
        <v>0</v>
      </c>
      <c r="GG624">
        <v>0</v>
      </c>
      <c r="GH624">
        <v>0</v>
      </c>
      <c r="GI624">
        <v>0</v>
      </c>
      <c r="GJ624">
        <v>0</v>
      </c>
      <c r="GK624">
        <v>0</v>
      </c>
      <c r="GL624">
        <v>0</v>
      </c>
      <c r="GM624">
        <v>0</v>
      </c>
      <c r="GN624">
        <v>0</v>
      </c>
      <c r="GO624">
        <v>0</v>
      </c>
      <c r="GP624">
        <v>0</v>
      </c>
      <c r="GQ624">
        <v>0</v>
      </c>
      <c r="GR624">
        <v>0</v>
      </c>
      <c r="GS624">
        <v>0</v>
      </c>
      <c r="GT624">
        <v>0</v>
      </c>
      <c r="GU624">
        <v>0</v>
      </c>
      <c r="GV624">
        <v>0</v>
      </c>
      <c r="GW624">
        <v>0</v>
      </c>
      <c r="GX624">
        <v>0</v>
      </c>
      <c r="GY624">
        <v>0</v>
      </c>
      <c r="GZ624">
        <v>0</v>
      </c>
      <c r="HA624">
        <v>0</v>
      </c>
      <c r="HB624">
        <v>0</v>
      </c>
      <c r="HC624">
        <v>0</v>
      </c>
      <c r="HD624">
        <v>0</v>
      </c>
      <c r="HE624">
        <v>0</v>
      </c>
      <c r="HF624">
        <v>0</v>
      </c>
      <c r="HG624">
        <v>0</v>
      </c>
      <c r="HH624">
        <v>0</v>
      </c>
      <c r="HI624">
        <v>0</v>
      </c>
      <c r="HJ624">
        <v>0</v>
      </c>
      <c r="HK624">
        <v>0</v>
      </c>
      <c r="HL624">
        <v>0</v>
      </c>
      <c r="HM624">
        <v>0</v>
      </c>
      <c r="HN624">
        <v>0</v>
      </c>
      <c r="HO624">
        <v>0</v>
      </c>
      <c r="HP624">
        <v>0</v>
      </c>
      <c r="HQ624">
        <v>0</v>
      </c>
      <c r="HR624">
        <v>0</v>
      </c>
      <c r="HS624">
        <v>0</v>
      </c>
      <c r="HT624">
        <v>0</v>
      </c>
      <c r="HU624">
        <v>0</v>
      </c>
      <c r="HV624">
        <v>0</v>
      </c>
      <c r="HW624">
        <v>0</v>
      </c>
      <c r="HX624">
        <v>0</v>
      </c>
      <c r="HY624">
        <v>0</v>
      </c>
      <c r="HZ624">
        <v>0</v>
      </c>
      <c r="IA624">
        <v>0</v>
      </c>
      <c r="IB624">
        <v>0</v>
      </c>
      <c r="IC624">
        <v>0</v>
      </c>
      <c r="ID624">
        <v>0</v>
      </c>
      <c r="IE624">
        <v>0</v>
      </c>
      <c r="IF624">
        <v>0</v>
      </c>
      <c r="IG624">
        <v>0</v>
      </c>
      <c r="IH624">
        <v>0</v>
      </c>
      <c r="II624">
        <v>0</v>
      </c>
      <c r="IJ624">
        <v>0</v>
      </c>
      <c r="IK624">
        <v>0</v>
      </c>
    </row>
    <row r="625" spans="13:245" hidden="1">
      <c r="M625" s="340"/>
      <c r="N625" t="s">
        <v>1024</v>
      </c>
      <c r="O625">
        <v>2</v>
      </c>
      <c r="P625">
        <v>20</v>
      </c>
      <c r="Q625" s="183" t="str">
        <f t="shared" si="27"/>
        <v>SDH150220</v>
      </c>
      <c r="R625">
        <v>130</v>
      </c>
      <c r="S625">
        <v>392</v>
      </c>
      <c r="T625">
        <v>661</v>
      </c>
      <c r="U625">
        <v>936</v>
      </c>
      <c r="V625">
        <v>1217</v>
      </c>
      <c r="W625">
        <v>1506</v>
      </c>
      <c r="X625">
        <v>1802</v>
      </c>
      <c r="Y625">
        <v>2104</v>
      </c>
      <c r="Z625">
        <v>2415</v>
      </c>
      <c r="AA625">
        <v>3645</v>
      </c>
      <c r="AB625">
        <v>4083</v>
      </c>
      <c r="AC625">
        <v>4533</v>
      </c>
      <c r="AD625">
        <v>4997</v>
      </c>
      <c r="AE625">
        <v>5476</v>
      </c>
      <c r="AF625">
        <v>5971</v>
      </c>
      <c r="AG625">
        <v>6134</v>
      </c>
      <c r="AH625">
        <v>6306</v>
      </c>
      <c r="AI625">
        <v>6487</v>
      </c>
      <c r="AJ625">
        <v>6681</v>
      </c>
      <c r="AK625">
        <v>6888</v>
      </c>
      <c r="AL625">
        <v>7109</v>
      </c>
      <c r="AM625">
        <v>7347</v>
      </c>
      <c r="AN625">
        <v>7603</v>
      </c>
      <c r="AO625">
        <v>7879</v>
      </c>
      <c r="AP625">
        <v>8175</v>
      </c>
      <c r="AQ625">
        <v>8494</v>
      </c>
      <c r="AR625">
        <v>8834</v>
      </c>
      <c r="AS625">
        <v>9202</v>
      </c>
      <c r="AT625">
        <v>9589</v>
      </c>
      <c r="AU625">
        <v>0</v>
      </c>
      <c r="AV625">
        <v>0</v>
      </c>
      <c r="AW625">
        <v>0</v>
      </c>
      <c r="AX625">
        <v>0</v>
      </c>
      <c r="AY625">
        <v>0</v>
      </c>
      <c r="AZ625">
        <v>0</v>
      </c>
      <c r="BA625">
        <v>0</v>
      </c>
      <c r="BB625">
        <v>0</v>
      </c>
      <c r="BC625">
        <v>0</v>
      </c>
      <c r="BD625">
        <v>0</v>
      </c>
      <c r="BE625">
        <v>0</v>
      </c>
      <c r="BF625">
        <v>0</v>
      </c>
      <c r="BG625">
        <v>0</v>
      </c>
      <c r="BH625">
        <v>0</v>
      </c>
      <c r="BI625">
        <v>0</v>
      </c>
      <c r="BJ625">
        <v>0</v>
      </c>
      <c r="BK625">
        <v>0</v>
      </c>
      <c r="BL625">
        <v>0</v>
      </c>
      <c r="BM625">
        <v>0</v>
      </c>
      <c r="BN625">
        <v>0</v>
      </c>
      <c r="BO625">
        <v>0</v>
      </c>
      <c r="BP625">
        <v>0</v>
      </c>
      <c r="BQ625">
        <v>0</v>
      </c>
      <c r="BR625">
        <v>0</v>
      </c>
      <c r="BS625">
        <v>0</v>
      </c>
      <c r="BT625">
        <v>0</v>
      </c>
      <c r="BU625">
        <v>0</v>
      </c>
      <c r="BV625">
        <v>0</v>
      </c>
      <c r="BW625">
        <v>0</v>
      </c>
      <c r="BX625">
        <v>0</v>
      </c>
      <c r="BY625">
        <v>0</v>
      </c>
      <c r="BZ625">
        <v>0</v>
      </c>
      <c r="CA625">
        <v>0</v>
      </c>
      <c r="CB625">
        <v>0</v>
      </c>
      <c r="CC625">
        <v>0</v>
      </c>
      <c r="CD625">
        <v>0</v>
      </c>
      <c r="CE625">
        <v>0</v>
      </c>
      <c r="CF625">
        <v>0</v>
      </c>
      <c r="CG625">
        <v>0</v>
      </c>
      <c r="CH625">
        <v>0</v>
      </c>
      <c r="CI625">
        <v>0</v>
      </c>
      <c r="CJ625">
        <v>0</v>
      </c>
      <c r="CK625">
        <v>0</v>
      </c>
      <c r="CL625">
        <v>0</v>
      </c>
      <c r="CM625">
        <v>0</v>
      </c>
      <c r="CN625">
        <v>0</v>
      </c>
      <c r="CO625">
        <v>0</v>
      </c>
      <c r="CP625">
        <v>0</v>
      </c>
      <c r="CQ625">
        <v>0</v>
      </c>
      <c r="CR625">
        <v>0</v>
      </c>
      <c r="CS625">
        <v>0</v>
      </c>
      <c r="CT625">
        <v>0</v>
      </c>
      <c r="CU625">
        <v>0</v>
      </c>
      <c r="CV625">
        <v>0</v>
      </c>
      <c r="CW625">
        <v>0</v>
      </c>
      <c r="CX625">
        <v>0</v>
      </c>
      <c r="CY625">
        <v>0</v>
      </c>
      <c r="CZ625">
        <v>0</v>
      </c>
      <c r="DA625">
        <v>0</v>
      </c>
      <c r="DB625">
        <v>0</v>
      </c>
      <c r="DC625">
        <v>0</v>
      </c>
      <c r="DD625">
        <v>0</v>
      </c>
      <c r="DE625">
        <v>0</v>
      </c>
      <c r="DF625">
        <v>0</v>
      </c>
      <c r="DG625">
        <v>0</v>
      </c>
      <c r="DH625">
        <v>0</v>
      </c>
      <c r="DI625">
        <v>0</v>
      </c>
      <c r="DJ625">
        <v>0</v>
      </c>
      <c r="DK625">
        <v>0</v>
      </c>
      <c r="DL625">
        <v>0</v>
      </c>
      <c r="DM625">
        <v>0</v>
      </c>
      <c r="DN625">
        <v>0</v>
      </c>
      <c r="DO625">
        <v>0</v>
      </c>
      <c r="DP625">
        <v>0</v>
      </c>
      <c r="DQ625">
        <v>0</v>
      </c>
      <c r="DR625">
        <v>0</v>
      </c>
      <c r="DS625">
        <v>0</v>
      </c>
      <c r="DT625">
        <v>0</v>
      </c>
      <c r="DU625">
        <v>0</v>
      </c>
      <c r="DV625">
        <v>0</v>
      </c>
      <c r="DW625">
        <v>0</v>
      </c>
      <c r="DX625">
        <v>0</v>
      </c>
      <c r="DZ625" s="340"/>
      <c r="EA625" t="s">
        <v>1024</v>
      </c>
      <c r="EB625">
        <v>2</v>
      </c>
      <c r="EC625">
        <v>20</v>
      </c>
      <c r="ED625" s="183" t="str">
        <f t="shared" si="28"/>
        <v>SDH150220</v>
      </c>
      <c r="EE625">
        <v>237</v>
      </c>
      <c r="EF625">
        <v>750</v>
      </c>
      <c r="EG625">
        <v>1349</v>
      </c>
      <c r="EH625">
        <v>1931</v>
      </c>
      <c r="EI625">
        <v>2502</v>
      </c>
      <c r="EJ625">
        <v>3061</v>
      </c>
      <c r="EK625">
        <v>3610</v>
      </c>
      <c r="EL625">
        <v>4153</v>
      </c>
      <c r="EM625">
        <v>4688</v>
      </c>
      <c r="EN625">
        <v>5362</v>
      </c>
      <c r="EO625">
        <v>5881</v>
      </c>
      <c r="EP625">
        <v>6393</v>
      </c>
      <c r="EQ625">
        <v>6901</v>
      </c>
      <c r="ER625">
        <v>7407</v>
      </c>
      <c r="ES625">
        <v>0</v>
      </c>
      <c r="ET625">
        <v>0</v>
      </c>
      <c r="EU625">
        <v>0</v>
      </c>
      <c r="EV625">
        <v>0</v>
      </c>
      <c r="EW625">
        <v>0</v>
      </c>
      <c r="EX625">
        <v>0</v>
      </c>
      <c r="EY625">
        <v>0</v>
      </c>
      <c r="EZ625">
        <v>0</v>
      </c>
      <c r="FA625">
        <v>0</v>
      </c>
      <c r="FB625">
        <v>0</v>
      </c>
      <c r="FC625">
        <v>0</v>
      </c>
      <c r="FD625">
        <v>0</v>
      </c>
      <c r="FE625">
        <v>0</v>
      </c>
      <c r="FF625">
        <v>0</v>
      </c>
      <c r="FG625">
        <v>0</v>
      </c>
      <c r="FH625">
        <v>0</v>
      </c>
      <c r="FI625">
        <v>0</v>
      </c>
      <c r="FJ625">
        <v>0</v>
      </c>
      <c r="FK625">
        <v>0</v>
      </c>
      <c r="FL625">
        <v>0</v>
      </c>
      <c r="FM625">
        <v>0</v>
      </c>
      <c r="FN625">
        <v>0</v>
      </c>
      <c r="FO625">
        <v>0</v>
      </c>
      <c r="FP625">
        <v>0</v>
      </c>
      <c r="FQ625">
        <v>0</v>
      </c>
      <c r="FR625">
        <v>0</v>
      </c>
      <c r="FS625">
        <v>0</v>
      </c>
      <c r="FT625">
        <v>0</v>
      </c>
      <c r="FU625">
        <v>0</v>
      </c>
      <c r="FV625">
        <v>0</v>
      </c>
      <c r="FW625">
        <v>0</v>
      </c>
      <c r="FX625">
        <v>0</v>
      </c>
      <c r="FY625">
        <v>0</v>
      </c>
      <c r="FZ625">
        <v>0</v>
      </c>
      <c r="GA625">
        <v>0</v>
      </c>
      <c r="GB625">
        <v>0</v>
      </c>
      <c r="GC625">
        <v>0</v>
      </c>
      <c r="GD625">
        <v>0</v>
      </c>
      <c r="GE625">
        <v>0</v>
      </c>
      <c r="GF625">
        <v>0</v>
      </c>
      <c r="GG625">
        <v>0</v>
      </c>
      <c r="GH625">
        <v>0</v>
      </c>
      <c r="GI625">
        <v>0</v>
      </c>
      <c r="GJ625">
        <v>0</v>
      </c>
      <c r="GK625">
        <v>0</v>
      </c>
      <c r="GL625">
        <v>0</v>
      </c>
      <c r="GM625">
        <v>0</v>
      </c>
      <c r="GN625">
        <v>0</v>
      </c>
      <c r="GO625">
        <v>0</v>
      </c>
      <c r="GP625">
        <v>0</v>
      </c>
      <c r="GQ625">
        <v>0</v>
      </c>
      <c r="GR625">
        <v>0</v>
      </c>
      <c r="GS625">
        <v>0</v>
      </c>
      <c r="GT625">
        <v>0</v>
      </c>
      <c r="GU625">
        <v>0</v>
      </c>
      <c r="GV625">
        <v>0</v>
      </c>
      <c r="GW625">
        <v>0</v>
      </c>
      <c r="GX625">
        <v>0</v>
      </c>
      <c r="GY625">
        <v>0</v>
      </c>
      <c r="GZ625">
        <v>0</v>
      </c>
      <c r="HA625">
        <v>0</v>
      </c>
      <c r="HB625">
        <v>0</v>
      </c>
      <c r="HC625">
        <v>0</v>
      </c>
      <c r="HD625">
        <v>0</v>
      </c>
      <c r="HE625">
        <v>0</v>
      </c>
      <c r="HF625">
        <v>0</v>
      </c>
      <c r="HG625">
        <v>0</v>
      </c>
      <c r="HH625">
        <v>0</v>
      </c>
      <c r="HI625">
        <v>0</v>
      </c>
      <c r="HJ625">
        <v>0</v>
      </c>
      <c r="HK625">
        <v>0</v>
      </c>
      <c r="HL625">
        <v>0</v>
      </c>
      <c r="HM625">
        <v>0</v>
      </c>
      <c r="HN625">
        <v>0</v>
      </c>
      <c r="HO625">
        <v>0</v>
      </c>
      <c r="HP625">
        <v>0</v>
      </c>
      <c r="HQ625">
        <v>0</v>
      </c>
      <c r="HR625">
        <v>0</v>
      </c>
      <c r="HS625">
        <v>0</v>
      </c>
      <c r="HT625">
        <v>0</v>
      </c>
      <c r="HU625">
        <v>0</v>
      </c>
      <c r="HV625">
        <v>0</v>
      </c>
      <c r="HW625">
        <v>0</v>
      </c>
      <c r="HX625">
        <v>0</v>
      </c>
      <c r="HY625">
        <v>0</v>
      </c>
      <c r="HZ625">
        <v>0</v>
      </c>
      <c r="IA625">
        <v>0</v>
      </c>
      <c r="IB625">
        <v>0</v>
      </c>
      <c r="IC625">
        <v>0</v>
      </c>
      <c r="ID625">
        <v>0</v>
      </c>
      <c r="IE625">
        <v>0</v>
      </c>
      <c r="IF625">
        <v>0</v>
      </c>
      <c r="IG625">
        <v>0</v>
      </c>
      <c r="IH625">
        <v>0</v>
      </c>
      <c r="II625">
        <v>0</v>
      </c>
      <c r="IJ625">
        <v>0</v>
      </c>
      <c r="IK625">
        <v>0</v>
      </c>
    </row>
    <row r="626" spans="13:245" hidden="1">
      <c r="M626" s="340"/>
      <c r="N626" t="s">
        <v>1024</v>
      </c>
      <c r="O626">
        <v>2</v>
      </c>
      <c r="P626">
        <v>21</v>
      </c>
      <c r="Q626" s="183" t="str">
        <f t="shared" si="27"/>
        <v>SDH150221</v>
      </c>
      <c r="R626">
        <v>124</v>
      </c>
      <c r="S626">
        <v>383</v>
      </c>
      <c r="T626">
        <v>647</v>
      </c>
      <c r="U626">
        <v>918</v>
      </c>
      <c r="V626">
        <v>1196</v>
      </c>
      <c r="W626">
        <v>1480</v>
      </c>
      <c r="X626">
        <v>1771</v>
      </c>
      <c r="Y626">
        <v>2070</v>
      </c>
      <c r="Z626">
        <v>2377</v>
      </c>
      <c r="AA626">
        <v>3590</v>
      </c>
      <c r="AB626">
        <v>4022</v>
      </c>
      <c r="AC626">
        <v>4468</v>
      </c>
      <c r="AD626">
        <v>4927</v>
      </c>
      <c r="AE626">
        <v>5401</v>
      </c>
      <c r="AF626">
        <v>5893</v>
      </c>
      <c r="AG626">
        <v>6057</v>
      </c>
      <c r="AH626">
        <v>6229</v>
      </c>
      <c r="AI626">
        <v>6414</v>
      </c>
      <c r="AJ626">
        <v>6611</v>
      </c>
      <c r="AK626">
        <v>6822</v>
      </c>
      <c r="AL626">
        <v>7048</v>
      </c>
      <c r="AM626">
        <v>7291</v>
      </c>
      <c r="AN626">
        <v>7552</v>
      </c>
      <c r="AO626">
        <v>7835</v>
      </c>
      <c r="AP626">
        <v>8140</v>
      </c>
      <c r="AQ626">
        <v>8466</v>
      </c>
      <c r="AR626">
        <v>8818</v>
      </c>
      <c r="AS626">
        <v>9189</v>
      </c>
      <c r="AT626">
        <v>9582</v>
      </c>
      <c r="AU626">
        <v>0</v>
      </c>
      <c r="AV626">
        <v>0</v>
      </c>
      <c r="AW626">
        <v>0</v>
      </c>
      <c r="AX626">
        <v>0</v>
      </c>
      <c r="AY626">
        <v>0</v>
      </c>
      <c r="AZ626">
        <v>0</v>
      </c>
      <c r="BA626">
        <v>0</v>
      </c>
      <c r="BB626">
        <v>0</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c r="BV626">
        <v>0</v>
      </c>
      <c r="BW626">
        <v>0</v>
      </c>
      <c r="BX626">
        <v>0</v>
      </c>
      <c r="BY626">
        <v>0</v>
      </c>
      <c r="BZ626">
        <v>0</v>
      </c>
      <c r="CA626">
        <v>0</v>
      </c>
      <c r="CB626">
        <v>0</v>
      </c>
      <c r="CC626">
        <v>0</v>
      </c>
      <c r="CD626">
        <v>0</v>
      </c>
      <c r="CE626">
        <v>0</v>
      </c>
      <c r="CF626">
        <v>0</v>
      </c>
      <c r="CG626">
        <v>0</v>
      </c>
      <c r="CH626">
        <v>0</v>
      </c>
      <c r="CI626">
        <v>0</v>
      </c>
      <c r="CJ626">
        <v>0</v>
      </c>
      <c r="CK626">
        <v>0</v>
      </c>
      <c r="CL626">
        <v>0</v>
      </c>
      <c r="CM626">
        <v>0</v>
      </c>
      <c r="CN626">
        <v>0</v>
      </c>
      <c r="CO626">
        <v>0</v>
      </c>
      <c r="CP626">
        <v>0</v>
      </c>
      <c r="CQ626">
        <v>0</v>
      </c>
      <c r="CR626">
        <v>0</v>
      </c>
      <c r="CS626">
        <v>0</v>
      </c>
      <c r="CT626">
        <v>0</v>
      </c>
      <c r="CU626">
        <v>0</v>
      </c>
      <c r="CV626">
        <v>0</v>
      </c>
      <c r="CW626">
        <v>0</v>
      </c>
      <c r="CX626">
        <v>0</v>
      </c>
      <c r="CY626">
        <v>0</v>
      </c>
      <c r="CZ626">
        <v>0</v>
      </c>
      <c r="DA626">
        <v>0</v>
      </c>
      <c r="DB626">
        <v>0</v>
      </c>
      <c r="DC626">
        <v>0</v>
      </c>
      <c r="DD626">
        <v>0</v>
      </c>
      <c r="DE626">
        <v>0</v>
      </c>
      <c r="DF626">
        <v>0</v>
      </c>
      <c r="DG626">
        <v>0</v>
      </c>
      <c r="DH626">
        <v>0</v>
      </c>
      <c r="DI626">
        <v>0</v>
      </c>
      <c r="DJ626">
        <v>0</v>
      </c>
      <c r="DK626">
        <v>0</v>
      </c>
      <c r="DL626">
        <v>0</v>
      </c>
      <c r="DM626">
        <v>0</v>
      </c>
      <c r="DN626">
        <v>0</v>
      </c>
      <c r="DO626">
        <v>0</v>
      </c>
      <c r="DP626">
        <v>0</v>
      </c>
      <c r="DQ626">
        <v>0</v>
      </c>
      <c r="DR626">
        <v>0</v>
      </c>
      <c r="DS626">
        <v>0</v>
      </c>
      <c r="DT626">
        <v>0</v>
      </c>
      <c r="DU626">
        <v>0</v>
      </c>
      <c r="DV626">
        <v>0</v>
      </c>
      <c r="DW626">
        <v>0</v>
      </c>
      <c r="DX626">
        <v>0</v>
      </c>
      <c r="DZ626" s="340"/>
      <c r="EA626" t="s">
        <v>1024</v>
      </c>
      <c r="EB626">
        <v>2</v>
      </c>
      <c r="EC626">
        <v>21</v>
      </c>
      <c r="ED626" s="183" t="str">
        <f t="shared" si="28"/>
        <v>SDH150221</v>
      </c>
      <c r="EE626">
        <v>226</v>
      </c>
      <c r="EF626">
        <v>726</v>
      </c>
      <c r="EG626">
        <v>1316</v>
      </c>
      <c r="EH626">
        <v>1888</v>
      </c>
      <c r="EI626">
        <v>2450</v>
      </c>
      <c r="EJ626">
        <v>2998</v>
      </c>
      <c r="EK626">
        <v>3538</v>
      </c>
      <c r="EL626">
        <v>4075</v>
      </c>
      <c r="EM626">
        <v>4601</v>
      </c>
      <c r="EN626">
        <v>5269</v>
      </c>
      <c r="EO626">
        <v>5780</v>
      </c>
      <c r="EP626">
        <v>6288</v>
      </c>
      <c r="EQ626">
        <v>6789</v>
      </c>
      <c r="ER626">
        <v>7289</v>
      </c>
      <c r="ES626">
        <v>0</v>
      </c>
      <c r="ET626">
        <v>0</v>
      </c>
      <c r="EU626">
        <v>0</v>
      </c>
      <c r="EV626">
        <v>0</v>
      </c>
      <c r="EW626">
        <v>0</v>
      </c>
      <c r="EX626">
        <v>0</v>
      </c>
      <c r="EY626">
        <v>0</v>
      </c>
      <c r="EZ626">
        <v>0</v>
      </c>
      <c r="FA626">
        <v>0</v>
      </c>
      <c r="FB626">
        <v>0</v>
      </c>
      <c r="FC626">
        <v>0</v>
      </c>
      <c r="FD626">
        <v>0</v>
      </c>
      <c r="FE626">
        <v>0</v>
      </c>
      <c r="FF626">
        <v>0</v>
      </c>
      <c r="FG626">
        <v>0</v>
      </c>
      <c r="FH626">
        <v>0</v>
      </c>
      <c r="FI626">
        <v>0</v>
      </c>
      <c r="FJ626">
        <v>0</v>
      </c>
      <c r="FK626">
        <v>0</v>
      </c>
      <c r="FL626">
        <v>0</v>
      </c>
      <c r="FM626">
        <v>0</v>
      </c>
      <c r="FN626">
        <v>0</v>
      </c>
      <c r="FO626">
        <v>0</v>
      </c>
      <c r="FP626">
        <v>0</v>
      </c>
      <c r="FQ626">
        <v>0</v>
      </c>
      <c r="FR626">
        <v>0</v>
      </c>
      <c r="FS626">
        <v>0</v>
      </c>
      <c r="FT626">
        <v>0</v>
      </c>
      <c r="FU626">
        <v>0</v>
      </c>
      <c r="FV626">
        <v>0</v>
      </c>
      <c r="FW626">
        <v>0</v>
      </c>
      <c r="FX626">
        <v>0</v>
      </c>
      <c r="FY626">
        <v>0</v>
      </c>
      <c r="FZ626">
        <v>0</v>
      </c>
      <c r="GA626">
        <v>0</v>
      </c>
      <c r="GB626">
        <v>0</v>
      </c>
      <c r="GC626">
        <v>0</v>
      </c>
      <c r="GD626">
        <v>0</v>
      </c>
      <c r="GE626">
        <v>0</v>
      </c>
      <c r="GF626">
        <v>0</v>
      </c>
      <c r="GG626">
        <v>0</v>
      </c>
      <c r="GH626">
        <v>0</v>
      </c>
      <c r="GI626">
        <v>0</v>
      </c>
      <c r="GJ626">
        <v>0</v>
      </c>
      <c r="GK626">
        <v>0</v>
      </c>
      <c r="GL626">
        <v>0</v>
      </c>
      <c r="GM626">
        <v>0</v>
      </c>
      <c r="GN626">
        <v>0</v>
      </c>
      <c r="GO626">
        <v>0</v>
      </c>
      <c r="GP626">
        <v>0</v>
      </c>
      <c r="GQ626">
        <v>0</v>
      </c>
      <c r="GR626">
        <v>0</v>
      </c>
      <c r="GS626">
        <v>0</v>
      </c>
      <c r="GT626">
        <v>0</v>
      </c>
      <c r="GU626">
        <v>0</v>
      </c>
      <c r="GV626">
        <v>0</v>
      </c>
      <c r="GW626">
        <v>0</v>
      </c>
      <c r="GX626">
        <v>0</v>
      </c>
      <c r="GY626">
        <v>0</v>
      </c>
      <c r="GZ626">
        <v>0</v>
      </c>
      <c r="HA626">
        <v>0</v>
      </c>
      <c r="HB626">
        <v>0</v>
      </c>
      <c r="HC626">
        <v>0</v>
      </c>
      <c r="HD626">
        <v>0</v>
      </c>
      <c r="HE626">
        <v>0</v>
      </c>
      <c r="HF626">
        <v>0</v>
      </c>
      <c r="HG626">
        <v>0</v>
      </c>
      <c r="HH626">
        <v>0</v>
      </c>
      <c r="HI626">
        <v>0</v>
      </c>
      <c r="HJ626">
        <v>0</v>
      </c>
      <c r="HK626">
        <v>0</v>
      </c>
      <c r="HL626">
        <v>0</v>
      </c>
      <c r="HM626">
        <v>0</v>
      </c>
      <c r="HN626">
        <v>0</v>
      </c>
      <c r="HO626">
        <v>0</v>
      </c>
      <c r="HP626">
        <v>0</v>
      </c>
      <c r="HQ626">
        <v>0</v>
      </c>
      <c r="HR626">
        <v>0</v>
      </c>
      <c r="HS626">
        <v>0</v>
      </c>
      <c r="HT626">
        <v>0</v>
      </c>
      <c r="HU626">
        <v>0</v>
      </c>
      <c r="HV626">
        <v>0</v>
      </c>
      <c r="HW626">
        <v>0</v>
      </c>
      <c r="HX626">
        <v>0</v>
      </c>
      <c r="HY626">
        <v>0</v>
      </c>
      <c r="HZ626">
        <v>0</v>
      </c>
      <c r="IA626">
        <v>0</v>
      </c>
      <c r="IB626">
        <v>0</v>
      </c>
      <c r="IC626">
        <v>0</v>
      </c>
      <c r="ID626">
        <v>0</v>
      </c>
      <c r="IE626">
        <v>0</v>
      </c>
      <c r="IF626">
        <v>0</v>
      </c>
      <c r="IG626">
        <v>0</v>
      </c>
      <c r="IH626">
        <v>0</v>
      </c>
      <c r="II626">
        <v>0</v>
      </c>
      <c r="IJ626">
        <v>0</v>
      </c>
      <c r="IK626">
        <v>0</v>
      </c>
    </row>
    <row r="627" spans="13:245" hidden="1">
      <c r="M627" s="340"/>
      <c r="N627" t="s">
        <v>1024</v>
      </c>
      <c r="O627">
        <v>2</v>
      </c>
      <c r="P627">
        <v>22</v>
      </c>
      <c r="Q627" s="183" t="str">
        <f t="shared" si="27"/>
        <v>SDH150222</v>
      </c>
      <c r="R627">
        <v>117</v>
      </c>
      <c r="S627">
        <v>372</v>
      </c>
      <c r="T627">
        <v>633</v>
      </c>
      <c r="U627">
        <v>900</v>
      </c>
      <c r="V627">
        <v>1174</v>
      </c>
      <c r="W627">
        <v>1454</v>
      </c>
      <c r="X627">
        <v>1742</v>
      </c>
      <c r="Y627">
        <v>2036</v>
      </c>
      <c r="Z627">
        <v>2339</v>
      </c>
      <c r="AA627">
        <v>3535</v>
      </c>
      <c r="AB627">
        <v>3962</v>
      </c>
      <c r="AC627">
        <v>4403</v>
      </c>
      <c r="AD627">
        <v>4858</v>
      </c>
      <c r="AE627">
        <v>5329</v>
      </c>
      <c r="AF627">
        <v>5815</v>
      </c>
      <c r="AG627">
        <v>5980</v>
      </c>
      <c r="AH627">
        <v>6156</v>
      </c>
      <c r="AI627">
        <v>6344</v>
      </c>
      <c r="AJ627">
        <v>6544</v>
      </c>
      <c r="AK627">
        <v>6759</v>
      </c>
      <c r="AL627">
        <v>6990</v>
      </c>
      <c r="AM627">
        <v>7238</v>
      </c>
      <c r="AN627">
        <v>7506</v>
      </c>
      <c r="AO627">
        <v>7796</v>
      </c>
      <c r="AP627">
        <v>8108</v>
      </c>
      <c r="AQ627">
        <v>8445</v>
      </c>
      <c r="AR627">
        <v>8800</v>
      </c>
      <c r="AS627">
        <v>9176</v>
      </c>
      <c r="AT627">
        <v>9576</v>
      </c>
      <c r="AU627">
        <v>0</v>
      </c>
      <c r="AV627">
        <v>0</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v>0</v>
      </c>
      <c r="BW627">
        <v>0</v>
      </c>
      <c r="BX627">
        <v>0</v>
      </c>
      <c r="BY627">
        <v>0</v>
      </c>
      <c r="BZ627">
        <v>0</v>
      </c>
      <c r="CA627">
        <v>0</v>
      </c>
      <c r="CB627">
        <v>0</v>
      </c>
      <c r="CC627">
        <v>0</v>
      </c>
      <c r="CD627">
        <v>0</v>
      </c>
      <c r="CE627">
        <v>0</v>
      </c>
      <c r="CF627">
        <v>0</v>
      </c>
      <c r="CG627">
        <v>0</v>
      </c>
      <c r="CH627">
        <v>0</v>
      </c>
      <c r="CI627">
        <v>0</v>
      </c>
      <c r="CJ627">
        <v>0</v>
      </c>
      <c r="CK627">
        <v>0</v>
      </c>
      <c r="CL627">
        <v>0</v>
      </c>
      <c r="CM627">
        <v>0</v>
      </c>
      <c r="CN627">
        <v>0</v>
      </c>
      <c r="CO627">
        <v>0</v>
      </c>
      <c r="CP627">
        <v>0</v>
      </c>
      <c r="CQ627">
        <v>0</v>
      </c>
      <c r="CR627">
        <v>0</v>
      </c>
      <c r="CS627">
        <v>0</v>
      </c>
      <c r="CT627">
        <v>0</v>
      </c>
      <c r="CU627">
        <v>0</v>
      </c>
      <c r="CV627">
        <v>0</v>
      </c>
      <c r="CW627">
        <v>0</v>
      </c>
      <c r="CX627">
        <v>0</v>
      </c>
      <c r="CY627">
        <v>0</v>
      </c>
      <c r="CZ627">
        <v>0</v>
      </c>
      <c r="DA627">
        <v>0</v>
      </c>
      <c r="DB627">
        <v>0</v>
      </c>
      <c r="DC627">
        <v>0</v>
      </c>
      <c r="DD627">
        <v>0</v>
      </c>
      <c r="DE627">
        <v>0</v>
      </c>
      <c r="DF627">
        <v>0</v>
      </c>
      <c r="DG627">
        <v>0</v>
      </c>
      <c r="DH627">
        <v>0</v>
      </c>
      <c r="DI627">
        <v>0</v>
      </c>
      <c r="DJ627">
        <v>0</v>
      </c>
      <c r="DK627">
        <v>0</v>
      </c>
      <c r="DL627">
        <v>0</v>
      </c>
      <c r="DM627">
        <v>0</v>
      </c>
      <c r="DN627">
        <v>0</v>
      </c>
      <c r="DO627">
        <v>0</v>
      </c>
      <c r="DP627">
        <v>0</v>
      </c>
      <c r="DQ627">
        <v>0</v>
      </c>
      <c r="DR627">
        <v>0</v>
      </c>
      <c r="DS627">
        <v>0</v>
      </c>
      <c r="DT627">
        <v>0</v>
      </c>
      <c r="DU627">
        <v>0</v>
      </c>
      <c r="DV627">
        <v>0</v>
      </c>
      <c r="DW627">
        <v>0</v>
      </c>
      <c r="DX627">
        <v>0</v>
      </c>
      <c r="DZ627" s="340"/>
      <c r="EA627" t="s">
        <v>1024</v>
      </c>
      <c r="EB627">
        <v>2</v>
      </c>
      <c r="EC627">
        <v>22</v>
      </c>
      <c r="ED627" s="183" t="str">
        <f t="shared" si="28"/>
        <v>SDH150222</v>
      </c>
      <c r="EE627">
        <v>213</v>
      </c>
      <c r="EF627">
        <v>700</v>
      </c>
      <c r="EG627">
        <v>1281</v>
      </c>
      <c r="EH627">
        <v>1844</v>
      </c>
      <c r="EI627">
        <v>2398</v>
      </c>
      <c r="EJ627">
        <v>2938</v>
      </c>
      <c r="EK627">
        <v>3469</v>
      </c>
      <c r="EL627">
        <v>3996</v>
      </c>
      <c r="EM627">
        <v>4515</v>
      </c>
      <c r="EN627">
        <v>5176</v>
      </c>
      <c r="EO627">
        <v>5680</v>
      </c>
      <c r="EP627">
        <v>6181</v>
      </c>
      <c r="EQ627">
        <v>6679</v>
      </c>
      <c r="ER627">
        <v>7175</v>
      </c>
      <c r="ES627">
        <v>0</v>
      </c>
      <c r="ET627">
        <v>0</v>
      </c>
      <c r="EU627">
        <v>0</v>
      </c>
      <c r="EV627">
        <v>0</v>
      </c>
      <c r="EW627">
        <v>0</v>
      </c>
      <c r="EX627">
        <v>0</v>
      </c>
      <c r="EY627">
        <v>0</v>
      </c>
      <c r="EZ627">
        <v>0</v>
      </c>
      <c r="FA627">
        <v>0</v>
      </c>
      <c r="FB627">
        <v>0</v>
      </c>
      <c r="FC627">
        <v>0</v>
      </c>
      <c r="FD627">
        <v>0</v>
      </c>
      <c r="FE627">
        <v>0</v>
      </c>
      <c r="FF627">
        <v>0</v>
      </c>
      <c r="FG627">
        <v>0</v>
      </c>
      <c r="FH627">
        <v>0</v>
      </c>
      <c r="FI627">
        <v>0</v>
      </c>
      <c r="FJ627">
        <v>0</v>
      </c>
      <c r="FK627">
        <v>0</v>
      </c>
      <c r="FL627">
        <v>0</v>
      </c>
      <c r="FM627">
        <v>0</v>
      </c>
      <c r="FN627">
        <v>0</v>
      </c>
      <c r="FO627">
        <v>0</v>
      </c>
      <c r="FP627">
        <v>0</v>
      </c>
      <c r="FQ627">
        <v>0</v>
      </c>
      <c r="FR627">
        <v>0</v>
      </c>
      <c r="FS627">
        <v>0</v>
      </c>
      <c r="FT627">
        <v>0</v>
      </c>
      <c r="FU627">
        <v>0</v>
      </c>
      <c r="FV627">
        <v>0</v>
      </c>
      <c r="FW627">
        <v>0</v>
      </c>
      <c r="FX627">
        <v>0</v>
      </c>
      <c r="FY627">
        <v>0</v>
      </c>
      <c r="FZ627">
        <v>0</v>
      </c>
      <c r="GA627">
        <v>0</v>
      </c>
      <c r="GB627">
        <v>0</v>
      </c>
      <c r="GC627">
        <v>0</v>
      </c>
      <c r="GD627">
        <v>0</v>
      </c>
      <c r="GE627">
        <v>0</v>
      </c>
      <c r="GF627">
        <v>0</v>
      </c>
      <c r="GG627">
        <v>0</v>
      </c>
      <c r="GH627">
        <v>0</v>
      </c>
      <c r="GI627">
        <v>0</v>
      </c>
      <c r="GJ627">
        <v>0</v>
      </c>
      <c r="GK627">
        <v>0</v>
      </c>
      <c r="GL627">
        <v>0</v>
      </c>
      <c r="GM627">
        <v>0</v>
      </c>
      <c r="GN627">
        <v>0</v>
      </c>
      <c r="GO627">
        <v>0</v>
      </c>
      <c r="GP627">
        <v>0</v>
      </c>
      <c r="GQ627">
        <v>0</v>
      </c>
      <c r="GR627">
        <v>0</v>
      </c>
      <c r="GS627">
        <v>0</v>
      </c>
      <c r="GT627">
        <v>0</v>
      </c>
      <c r="GU627">
        <v>0</v>
      </c>
      <c r="GV627">
        <v>0</v>
      </c>
      <c r="GW627">
        <v>0</v>
      </c>
      <c r="GX627">
        <v>0</v>
      </c>
      <c r="GY627">
        <v>0</v>
      </c>
      <c r="GZ627">
        <v>0</v>
      </c>
      <c r="HA627">
        <v>0</v>
      </c>
      <c r="HB627">
        <v>0</v>
      </c>
      <c r="HC627">
        <v>0</v>
      </c>
      <c r="HD627">
        <v>0</v>
      </c>
      <c r="HE627">
        <v>0</v>
      </c>
      <c r="HF627">
        <v>0</v>
      </c>
      <c r="HG627">
        <v>0</v>
      </c>
      <c r="HH627">
        <v>0</v>
      </c>
      <c r="HI627">
        <v>0</v>
      </c>
      <c r="HJ627">
        <v>0</v>
      </c>
      <c r="HK627">
        <v>0</v>
      </c>
      <c r="HL627">
        <v>0</v>
      </c>
      <c r="HM627">
        <v>0</v>
      </c>
      <c r="HN627">
        <v>0</v>
      </c>
      <c r="HO627">
        <v>0</v>
      </c>
      <c r="HP627">
        <v>0</v>
      </c>
      <c r="HQ627">
        <v>0</v>
      </c>
      <c r="HR627">
        <v>0</v>
      </c>
      <c r="HS627">
        <v>0</v>
      </c>
      <c r="HT627">
        <v>0</v>
      </c>
      <c r="HU627">
        <v>0</v>
      </c>
      <c r="HV627">
        <v>0</v>
      </c>
      <c r="HW627">
        <v>0</v>
      </c>
      <c r="HX627">
        <v>0</v>
      </c>
      <c r="HY627">
        <v>0</v>
      </c>
      <c r="HZ627">
        <v>0</v>
      </c>
      <c r="IA627">
        <v>0</v>
      </c>
      <c r="IB627">
        <v>0</v>
      </c>
      <c r="IC627">
        <v>0</v>
      </c>
      <c r="ID627">
        <v>0</v>
      </c>
      <c r="IE627">
        <v>0</v>
      </c>
      <c r="IF627">
        <v>0</v>
      </c>
      <c r="IG627">
        <v>0</v>
      </c>
      <c r="IH627">
        <v>0</v>
      </c>
      <c r="II627">
        <v>0</v>
      </c>
      <c r="IJ627">
        <v>0</v>
      </c>
      <c r="IK627">
        <v>0</v>
      </c>
    </row>
    <row r="628" spans="13:245" hidden="1">
      <c r="M628" s="340"/>
      <c r="N628" t="s">
        <v>1024</v>
      </c>
      <c r="O628">
        <v>2</v>
      </c>
      <c r="P628">
        <v>23</v>
      </c>
      <c r="Q628" s="183" t="str">
        <f t="shared" si="27"/>
        <v>SDH150223</v>
      </c>
      <c r="R628">
        <v>111</v>
      </c>
      <c r="S628">
        <v>362</v>
      </c>
      <c r="T628">
        <v>620</v>
      </c>
      <c r="U628">
        <v>882</v>
      </c>
      <c r="V628">
        <v>1152</v>
      </c>
      <c r="W628">
        <v>1428</v>
      </c>
      <c r="X628">
        <v>1712</v>
      </c>
      <c r="Y628">
        <v>2003</v>
      </c>
      <c r="Z628">
        <v>2303</v>
      </c>
      <c r="AA628">
        <v>3481</v>
      </c>
      <c r="AB628">
        <v>3904</v>
      </c>
      <c r="AC628">
        <v>4340</v>
      </c>
      <c r="AD628">
        <v>4791</v>
      </c>
      <c r="AE628">
        <v>5257</v>
      </c>
      <c r="AF628">
        <v>5740</v>
      </c>
      <c r="AG628">
        <v>5907</v>
      </c>
      <c r="AH628">
        <v>6086</v>
      </c>
      <c r="AI628">
        <v>6276</v>
      </c>
      <c r="AJ628">
        <v>6481</v>
      </c>
      <c r="AK628">
        <v>6700</v>
      </c>
      <c r="AL628">
        <v>6935</v>
      </c>
      <c r="AM628">
        <v>7189</v>
      </c>
      <c r="AN628">
        <v>7464</v>
      </c>
      <c r="AO628">
        <v>7761</v>
      </c>
      <c r="AP628">
        <v>8083</v>
      </c>
      <c r="AQ628">
        <v>8422</v>
      </c>
      <c r="AR628">
        <v>8782</v>
      </c>
      <c r="AS628">
        <v>9164</v>
      </c>
      <c r="AT628">
        <v>9570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0</v>
      </c>
      <c r="BY628">
        <v>0</v>
      </c>
      <c r="BZ628">
        <v>0</v>
      </c>
      <c r="CA628">
        <v>0</v>
      </c>
      <c r="CB628">
        <v>0</v>
      </c>
      <c r="CC628">
        <v>0</v>
      </c>
      <c r="CD628">
        <v>0</v>
      </c>
      <c r="CE628">
        <v>0</v>
      </c>
      <c r="CF628">
        <v>0</v>
      </c>
      <c r="CG628">
        <v>0</v>
      </c>
      <c r="CH628">
        <v>0</v>
      </c>
      <c r="CI628">
        <v>0</v>
      </c>
      <c r="CJ628">
        <v>0</v>
      </c>
      <c r="CK628">
        <v>0</v>
      </c>
      <c r="CL628">
        <v>0</v>
      </c>
      <c r="CM628">
        <v>0</v>
      </c>
      <c r="CN628">
        <v>0</v>
      </c>
      <c r="CO628">
        <v>0</v>
      </c>
      <c r="CP628">
        <v>0</v>
      </c>
      <c r="CQ628">
        <v>0</v>
      </c>
      <c r="CR628">
        <v>0</v>
      </c>
      <c r="CS628">
        <v>0</v>
      </c>
      <c r="CT628">
        <v>0</v>
      </c>
      <c r="CU628">
        <v>0</v>
      </c>
      <c r="CV628">
        <v>0</v>
      </c>
      <c r="CW628">
        <v>0</v>
      </c>
      <c r="CX628">
        <v>0</v>
      </c>
      <c r="CY628">
        <v>0</v>
      </c>
      <c r="CZ628">
        <v>0</v>
      </c>
      <c r="DA628">
        <v>0</v>
      </c>
      <c r="DB628">
        <v>0</v>
      </c>
      <c r="DC628">
        <v>0</v>
      </c>
      <c r="DD628">
        <v>0</v>
      </c>
      <c r="DE628">
        <v>0</v>
      </c>
      <c r="DF628">
        <v>0</v>
      </c>
      <c r="DG628">
        <v>0</v>
      </c>
      <c r="DH628">
        <v>0</v>
      </c>
      <c r="DI628">
        <v>0</v>
      </c>
      <c r="DJ628">
        <v>0</v>
      </c>
      <c r="DK628">
        <v>0</v>
      </c>
      <c r="DL628">
        <v>0</v>
      </c>
      <c r="DM628">
        <v>0</v>
      </c>
      <c r="DN628">
        <v>0</v>
      </c>
      <c r="DO628">
        <v>0</v>
      </c>
      <c r="DP628">
        <v>0</v>
      </c>
      <c r="DQ628">
        <v>0</v>
      </c>
      <c r="DR628">
        <v>0</v>
      </c>
      <c r="DS628">
        <v>0</v>
      </c>
      <c r="DT628">
        <v>0</v>
      </c>
      <c r="DU628">
        <v>0</v>
      </c>
      <c r="DV628">
        <v>0</v>
      </c>
      <c r="DW628">
        <v>0</v>
      </c>
      <c r="DX628">
        <v>0</v>
      </c>
      <c r="DZ628" s="340"/>
      <c r="EA628" t="s">
        <v>1024</v>
      </c>
      <c r="EB628">
        <v>2</v>
      </c>
      <c r="EC628">
        <v>23</v>
      </c>
      <c r="ED628" s="183" t="str">
        <f t="shared" si="28"/>
        <v>SDH150223</v>
      </c>
      <c r="EE628">
        <v>202</v>
      </c>
      <c r="EF628">
        <v>677</v>
      </c>
      <c r="EG628">
        <v>1248</v>
      </c>
      <c r="EH628">
        <v>1801</v>
      </c>
      <c r="EI628">
        <v>2344</v>
      </c>
      <c r="EJ628">
        <v>2874</v>
      </c>
      <c r="EK628">
        <v>3400</v>
      </c>
      <c r="EL628">
        <v>3919</v>
      </c>
      <c r="EM628">
        <v>4432</v>
      </c>
      <c r="EN628">
        <v>5085</v>
      </c>
      <c r="EO628">
        <v>5584</v>
      </c>
      <c r="EP628">
        <v>6078</v>
      </c>
      <c r="EQ628">
        <v>6571</v>
      </c>
      <c r="ER628">
        <v>7063</v>
      </c>
      <c r="ES628">
        <v>0</v>
      </c>
      <c r="ET628">
        <v>0</v>
      </c>
      <c r="EU628">
        <v>0</v>
      </c>
      <c r="EV628">
        <v>0</v>
      </c>
      <c r="EW628">
        <v>0</v>
      </c>
      <c r="EX628">
        <v>0</v>
      </c>
      <c r="EY628">
        <v>0</v>
      </c>
      <c r="EZ628">
        <v>0</v>
      </c>
      <c r="FA628">
        <v>0</v>
      </c>
      <c r="FB628">
        <v>0</v>
      </c>
      <c r="FC628">
        <v>0</v>
      </c>
      <c r="FD628">
        <v>0</v>
      </c>
      <c r="FE628">
        <v>0</v>
      </c>
      <c r="FF628">
        <v>0</v>
      </c>
      <c r="FG628">
        <v>0</v>
      </c>
      <c r="FH628">
        <v>0</v>
      </c>
      <c r="FI628">
        <v>0</v>
      </c>
      <c r="FJ628">
        <v>0</v>
      </c>
      <c r="FK628">
        <v>0</v>
      </c>
      <c r="FL628">
        <v>0</v>
      </c>
      <c r="FM628">
        <v>0</v>
      </c>
      <c r="FN628">
        <v>0</v>
      </c>
      <c r="FO628">
        <v>0</v>
      </c>
      <c r="FP628">
        <v>0</v>
      </c>
      <c r="FQ628">
        <v>0</v>
      </c>
      <c r="FR628">
        <v>0</v>
      </c>
      <c r="FS628">
        <v>0</v>
      </c>
      <c r="FT628">
        <v>0</v>
      </c>
      <c r="FU628">
        <v>0</v>
      </c>
      <c r="FV628">
        <v>0</v>
      </c>
      <c r="FW628">
        <v>0</v>
      </c>
      <c r="FX628">
        <v>0</v>
      </c>
      <c r="FY628">
        <v>0</v>
      </c>
      <c r="FZ628">
        <v>0</v>
      </c>
      <c r="GA628">
        <v>0</v>
      </c>
      <c r="GB628">
        <v>0</v>
      </c>
      <c r="GC628">
        <v>0</v>
      </c>
      <c r="GD628">
        <v>0</v>
      </c>
      <c r="GE628">
        <v>0</v>
      </c>
      <c r="GF628">
        <v>0</v>
      </c>
      <c r="GG628">
        <v>0</v>
      </c>
      <c r="GH628">
        <v>0</v>
      </c>
      <c r="GI628">
        <v>0</v>
      </c>
      <c r="GJ628">
        <v>0</v>
      </c>
      <c r="GK628">
        <v>0</v>
      </c>
      <c r="GL628">
        <v>0</v>
      </c>
      <c r="GM628">
        <v>0</v>
      </c>
      <c r="GN628">
        <v>0</v>
      </c>
      <c r="GO628">
        <v>0</v>
      </c>
      <c r="GP628">
        <v>0</v>
      </c>
      <c r="GQ628">
        <v>0</v>
      </c>
      <c r="GR628">
        <v>0</v>
      </c>
      <c r="GS628">
        <v>0</v>
      </c>
      <c r="GT628">
        <v>0</v>
      </c>
      <c r="GU628">
        <v>0</v>
      </c>
      <c r="GV628">
        <v>0</v>
      </c>
      <c r="GW628">
        <v>0</v>
      </c>
      <c r="GX628">
        <v>0</v>
      </c>
      <c r="GY628">
        <v>0</v>
      </c>
      <c r="GZ628">
        <v>0</v>
      </c>
      <c r="HA628">
        <v>0</v>
      </c>
      <c r="HB628">
        <v>0</v>
      </c>
      <c r="HC628">
        <v>0</v>
      </c>
      <c r="HD628">
        <v>0</v>
      </c>
      <c r="HE628">
        <v>0</v>
      </c>
      <c r="HF628">
        <v>0</v>
      </c>
      <c r="HG628">
        <v>0</v>
      </c>
      <c r="HH628">
        <v>0</v>
      </c>
      <c r="HI628">
        <v>0</v>
      </c>
      <c r="HJ628">
        <v>0</v>
      </c>
      <c r="HK628">
        <v>0</v>
      </c>
      <c r="HL628">
        <v>0</v>
      </c>
      <c r="HM628">
        <v>0</v>
      </c>
      <c r="HN628">
        <v>0</v>
      </c>
      <c r="HO628">
        <v>0</v>
      </c>
      <c r="HP628">
        <v>0</v>
      </c>
      <c r="HQ628">
        <v>0</v>
      </c>
      <c r="HR628">
        <v>0</v>
      </c>
      <c r="HS628">
        <v>0</v>
      </c>
      <c r="HT628">
        <v>0</v>
      </c>
      <c r="HU628">
        <v>0</v>
      </c>
      <c r="HV628">
        <v>0</v>
      </c>
      <c r="HW628">
        <v>0</v>
      </c>
      <c r="HX628">
        <v>0</v>
      </c>
      <c r="HY628">
        <v>0</v>
      </c>
      <c r="HZ628">
        <v>0</v>
      </c>
      <c r="IA628">
        <v>0</v>
      </c>
      <c r="IB628">
        <v>0</v>
      </c>
      <c r="IC628">
        <v>0</v>
      </c>
      <c r="ID628">
        <v>0</v>
      </c>
      <c r="IE628">
        <v>0</v>
      </c>
      <c r="IF628">
        <v>0</v>
      </c>
      <c r="IG628">
        <v>0</v>
      </c>
      <c r="IH628">
        <v>0</v>
      </c>
      <c r="II628">
        <v>0</v>
      </c>
      <c r="IJ628">
        <v>0</v>
      </c>
      <c r="IK628">
        <v>0</v>
      </c>
    </row>
    <row r="629" spans="13:245" hidden="1">
      <c r="M629" s="340"/>
      <c r="N629" t="s">
        <v>1024</v>
      </c>
      <c r="O629">
        <v>2</v>
      </c>
      <c r="P629">
        <v>24</v>
      </c>
      <c r="Q629" s="183" t="str">
        <f t="shared" si="27"/>
        <v>SDH150224</v>
      </c>
      <c r="R629">
        <v>104</v>
      </c>
      <c r="S629">
        <v>352</v>
      </c>
      <c r="T629">
        <v>605</v>
      </c>
      <c r="U629">
        <v>865</v>
      </c>
      <c r="V629">
        <v>1130</v>
      </c>
      <c r="W629">
        <v>1403</v>
      </c>
      <c r="X629">
        <v>1683</v>
      </c>
      <c r="Y629">
        <v>1971</v>
      </c>
      <c r="Z629">
        <v>2267</v>
      </c>
      <c r="AA629">
        <v>3428</v>
      </c>
      <c r="AB629">
        <v>3846</v>
      </c>
      <c r="AC629">
        <v>4278</v>
      </c>
      <c r="AD629">
        <v>4724</v>
      </c>
      <c r="AE629">
        <v>5187</v>
      </c>
      <c r="AF629">
        <v>5667</v>
      </c>
      <c r="AG629">
        <v>5837</v>
      </c>
      <c r="AH629">
        <v>6018</v>
      </c>
      <c r="AI629">
        <v>6213</v>
      </c>
      <c r="AJ629">
        <v>6420</v>
      </c>
      <c r="AK629">
        <v>6644</v>
      </c>
      <c r="AL629">
        <v>6884</v>
      </c>
      <c r="AM629">
        <v>7144</v>
      </c>
      <c r="AN629">
        <v>7425</v>
      </c>
      <c r="AO629">
        <v>7731</v>
      </c>
      <c r="AP629">
        <v>8055</v>
      </c>
      <c r="AQ629">
        <v>8399</v>
      </c>
      <c r="AR629">
        <v>8765</v>
      </c>
      <c r="AS629">
        <v>9152</v>
      </c>
      <c r="AT629">
        <v>9563</v>
      </c>
      <c r="AU629">
        <v>0</v>
      </c>
      <c r="AV629">
        <v>0</v>
      </c>
      <c r="AW629">
        <v>0</v>
      </c>
      <c r="AX629">
        <v>0</v>
      </c>
      <c r="AY629">
        <v>0</v>
      </c>
      <c r="AZ629">
        <v>0</v>
      </c>
      <c r="BA629">
        <v>0</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BX629">
        <v>0</v>
      </c>
      <c r="BY629">
        <v>0</v>
      </c>
      <c r="BZ629">
        <v>0</v>
      </c>
      <c r="CA629">
        <v>0</v>
      </c>
      <c r="CB629">
        <v>0</v>
      </c>
      <c r="CC629">
        <v>0</v>
      </c>
      <c r="CD629">
        <v>0</v>
      </c>
      <c r="CE629">
        <v>0</v>
      </c>
      <c r="CF629">
        <v>0</v>
      </c>
      <c r="CG629">
        <v>0</v>
      </c>
      <c r="CH629">
        <v>0</v>
      </c>
      <c r="CI629">
        <v>0</v>
      </c>
      <c r="CJ629">
        <v>0</v>
      </c>
      <c r="CK629">
        <v>0</v>
      </c>
      <c r="CL629">
        <v>0</v>
      </c>
      <c r="CM629">
        <v>0</v>
      </c>
      <c r="CN629">
        <v>0</v>
      </c>
      <c r="CO629">
        <v>0</v>
      </c>
      <c r="CP629">
        <v>0</v>
      </c>
      <c r="CQ629">
        <v>0</v>
      </c>
      <c r="CR629">
        <v>0</v>
      </c>
      <c r="CS629">
        <v>0</v>
      </c>
      <c r="CT629">
        <v>0</v>
      </c>
      <c r="CU629">
        <v>0</v>
      </c>
      <c r="CV629">
        <v>0</v>
      </c>
      <c r="CW629">
        <v>0</v>
      </c>
      <c r="CX629">
        <v>0</v>
      </c>
      <c r="CY629">
        <v>0</v>
      </c>
      <c r="CZ629">
        <v>0</v>
      </c>
      <c r="DA629">
        <v>0</v>
      </c>
      <c r="DB629">
        <v>0</v>
      </c>
      <c r="DC629">
        <v>0</v>
      </c>
      <c r="DD629">
        <v>0</v>
      </c>
      <c r="DE629">
        <v>0</v>
      </c>
      <c r="DF629">
        <v>0</v>
      </c>
      <c r="DG629">
        <v>0</v>
      </c>
      <c r="DH629">
        <v>0</v>
      </c>
      <c r="DI629">
        <v>0</v>
      </c>
      <c r="DJ629">
        <v>0</v>
      </c>
      <c r="DK629">
        <v>0</v>
      </c>
      <c r="DL629">
        <v>0</v>
      </c>
      <c r="DM629">
        <v>0</v>
      </c>
      <c r="DN629">
        <v>0</v>
      </c>
      <c r="DO629">
        <v>0</v>
      </c>
      <c r="DP629">
        <v>0</v>
      </c>
      <c r="DQ629">
        <v>0</v>
      </c>
      <c r="DR629">
        <v>0</v>
      </c>
      <c r="DS629">
        <v>0</v>
      </c>
      <c r="DT629">
        <v>0</v>
      </c>
      <c r="DU629">
        <v>0</v>
      </c>
      <c r="DV629">
        <v>0</v>
      </c>
      <c r="DW629">
        <v>0</v>
      </c>
      <c r="DX629">
        <v>0</v>
      </c>
      <c r="DZ629" s="340"/>
      <c r="EA629" t="s">
        <v>1024</v>
      </c>
      <c r="EB629">
        <v>2</v>
      </c>
      <c r="EC629">
        <v>24</v>
      </c>
      <c r="ED629" s="183" t="str">
        <f t="shared" si="28"/>
        <v>SDH150224</v>
      </c>
      <c r="EE629">
        <v>189</v>
      </c>
      <c r="EF629">
        <v>651</v>
      </c>
      <c r="EG629">
        <v>1213</v>
      </c>
      <c r="EH629">
        <v>1758</v>
      </c>
      <c r="EI629">
        <v>2292</v>
      </c>
      <c r="EJ629">
        <v>2815</v>
      </c>
      <c r="EK629">
        <v>3330</v>
      </c>
      <c r="EL629">
        <v>3843</v>
      </c>
      <c r="EM629">
        <v>4349</v>
      </c>
      <c r="EN629">
        <v>4995</v>
      </c>
      <c r="EO629">
        <v>5487</v>
      </c>
      <c r="EP629">
        <v>5977</v>
      </c>
      <c r="EQ629">
        <v>6464</v>
      </c>
      <c r="ER629">
        <v>6952</v>
      </c>
      <c r="ES629">
        <v>0</v>
      </c>
      <c r="ET629">
        <v>0</v>
      </c>
      <c r="EU629">
        <v>0</v>
      </c>
      <c r="EV629">
        <v>0</v>
      </c>
      <c r="EW629">
        <v>0</v>
      </c>
      <c r="EX629">
        <v>0</v>
      </c>
      <c r="EY629">
        <v>0</v>
      </c>
      <c r="EZ629">
        <v>0</v>
      </c>
      <c r="FA629">
        <v>0</v>
      </c>
      <c r="FB629">
        <v>0</v>
      </c>
      <c r="FC629">
        <v>0</v>
      </c>
      <c r="FD629">
        <v>0</v>
      </c>
      <c r="FE629">
        <v>0</v>
      </c>
      <c r="FF629">
        <v>0</v>
      </c>
      <c r="FG629">
        <v>0</v>
      </c>
      <c r="FH629">
        <v>0</v>
      </c>
      <c r="FI629">
        <v>0</v>
      </c>
      <c r="FJ629">
        <v>0</v>
      </c>
      <c r="FK629">
        <v>0</v>
      </c>
      <c r="FL629">
        <v>0</v>
      </c>
      <c r="FM629">
        <v>0</v>
      </c>
      <c r="FN629">
        <v>0</v>
      </c>
      <c r="FO629">
        <v>0</v>
      </c>
      <c r="FP629">
        <v>0</v>
      </c>
      <c r="FQ629">
        <v>0</v>
      </c>
      <c r="FR629">
        <v>0</v>
      </c>
      <c r="FS629">
        <v>0</v>
      </c>
      <c r="FT629">
        <v>0</v>
      </c>
      <c r="FU629">
        <v>0</v>
      </c>
      <c r="FV629">
        <v>0</v>
      </c>
      <c r="FW629">
        <v>0</v>
      </c>
      <c r="FX629">
        <v>0</v>
      </c>
      <c r="FY629">
        <v>0</v>
      </c>
      <c r="FZ629">
        <v>0</v>
      </c>
      <c r="GA629">
        <v>0</v>
      </c>
      <c r="GB629">
        <v>0</v>
      </c>
      <c r="GC629">
        <v>0</v>
      </c>
      <c r="GD629">
        <v>0</v>
      </c>
      <c r="GE629">
        <v>0</v>
      </c>
      <c r="GF629">
        <v>0</v>
      </c>
      <c r="GG629">
        <v>0</v>
      </c>
      <c r="GH629">
        <v>0</v>
      </c>
      <c r="GI629">
        <v>0</v>
      </c>
      <c r="GJ629">
        <v>0</v>
      </c>
      <c r="GK629">
        <v>0</v>
      </c>
      <c r="GL629">
        <v>0</v>
      </c>
      <c r="GM629">
        <v>0</v>
      </c>
      <c r="GN629">
        <v>0</v>
      </c>
      <c r="GO629">
        <v>0</v>
      </c>
      <c r="GP629">
        <v>0</v>
      </c>
      <c r="GQ629">
        <v>0</v>
      </c>
      <c r="GR629">
        <v>0</v>
      </c>
      <c r="GS629">
        <v>0</v>
      </c>
      <c r="GT629">
        <v>0</v>
      </c>
      <c r="GU629">
        <v>0</v>
      </c>
      <c r="GV629">
        <v>0</v>
      </c>
      <c r="GW629">
        <v>0</v>
      </c>
      <c r="GX629">
        <v>0</v>
      </c>
      <c r="GY629">
        <v>0</v>
      </c>
      <c r="GZ629">
        <v>0</v>
      </c>
      <c r="HA629">
        <v>0</v>
      </c>
      <c r="HB629">
        <v>0</v>
      </c>
      <c r="HC629">
        <v>0</v>
      </c>
      <c r="HD629">
        <v>0</v>
      </c>
      <c r="HE629">
        <v>0</v>
      </c>
      <c r="HF629">
        <v>0</v>
      </c>
      <c r="HG629">
        <v>0</v>
      </c>
      <c r="HH629">
        <v>0</v>
      </c>
      <c r="HI629">
        <v>0</v>
      </c>
      <c r="HJ629">
        <v>0</v>
      </c>
      <c r="HK629">
        <v>0</v>
      </c>
      <c r="HL629">
        <v>0</v>
      </c>
      <c r="HM629">
        <v>0</v>
      </c>
      <c r="HN629">
        <v>0</v>
      </c>
      <c r="HO629">
        <v>0</v>
      </c>
      <c r="HP629">
        <v>0</v>
      </c>
      <c r="HQ629">
        <v>0</v>
      </c>
      <c r="HR629">
        <v>0</v>
      </c>
      <c r="HS629">
        <v>0</v>
      </c>
      <c r="HT629">
        <v>0</v>
      </c>
      <c r="HU629">
        <v>0</v>
      </c>
      <c r="HV629">
        <v>0</v>
      </c>
      <c r="HW629">
        <v>0</v>
      </c>
      <c r="HX629">
        <v>0</v>
      </c>
      <c r="HY629">
        <v>0</v>
      </c>
      <c r="HZ629">
        <v>0</v>
      </c>
      <c r="IA629">
        <v>0</v>
      </c>
      <c r="IB629">
        <v>0</v>
      </c>
      <c r="IC629">
        <v>0</v>
      </c>
      <c r="ID629">
        <v>0</v>
      </c>
      <c r="IE629">
        <v>0</v>
      </c>
      <c r="IF629">
        <v>0</v>
      </c>
      <c r="IG629">
        <v>0</v>
      </c>
      <c r="IH629">
        <v>0</v>
      </c>
      <c r="II629">
        <v>0</v>
      </c>
      <c r="IJ629">
        <v>0</v>
      </c>
      <c r="IK629">
        <v>0</v>
      </c>
    </row>
    <row r="630" spans="13:245" hidden="1">
      <c r="M630" s="340"/>
      <c r="N630" t="s">
        <v>1024</v>
      </c>
      <c r="O630">
        <v>2</v>
      </c>
      <c r="P630">
        <v>25</v>
      </c>
      <c r="Q630" s="183" t="str">
        <f t="shared" si="27"/>
        <v>SDH150225</v>
      </c>
      <c r="R630">
        <v>98</v>
      </c>
      <c r="S630">
        <v>342</v>
      </c>
      <c r="T630">
        <v>591</v>
      </c>
      <c r="U630">
        <v>847</v>
      </c>
      <c r="V630">
        <v>1109</v>
      </c>
      <c r="W630">
        <v>1379</v>
      </c>
      <c r="X630">
        <v>1655</v>
      </c>
      <c r="Y630">
        <v>1938</v>
      </c>
      <c r="Z630">
        <v>2231</v>
      </c>
      <c r="AA630">
        <v>3375</v>
      </c>
      <c r="AB630">
        <v>3789</v>
      </c>
      <c r="AC630">
        <v>4216</v>
      </c>
      <c r="AD630">
        <v>4658</v>
      </c>
      <c r="AE630">
        <v>5118</v>
      </c>
      <c r="AF630">
        <v>5596</v>
      </c>
      <c r="AG630">
        <v>5768</v>
      </c>
      <c r="AH630">
        <v>5953</v>
      </c>
      <c r="AI630">
        <v>6150</v>
      </c>
      <c r="AJ630">
        <v>6361</v>
      </c>
      <c r="AK630">
        <v>6589</v>
      </c>
      <c r="AL630">
        <v>6835</v>
      </c>
      <c r="AM630">
        <v>7101</v>
      </c>
      <c r="AN630">
        <v>7390</v>
      </c>
      <c r="AO630">
        <v>7698</v>
      </c>
      <c r="AP630">
        <v>8026</v>
      </c>
      <c r="AQ630">
        <v>8375</v>
      </c>
      <c r="AR630">
        <v>8745</v>
      </c>
      <c r="AS630">
        <v>9137</v>
      </c>
      <c r="AT630">
        <v>9554</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c r="BV630">
        <v>0</v>
      </c>
      <c r="BW630">
        <v>0</v>
      </c>
      <c r="BX630">
        <v>0</v>
      </c>
      <c r="BY630">
        <v>0</v>
      </c>
      <c r="BZ630">
        <v>0</v>
      </c>
      <c r="CA630">
        <v>0</v>
      </c>
      <c r="CB630">
        <v>0</v>
      </c>
      <c r="CC630">
        <v>0</v>
      </c>
      <c r="CD630">
        <v>0</v>
      </c>
      <c r="CE630">
        <v>0</v>
      </c>
      <c r="CF630">
        <v>0</v>
      </c>
      <c r="CG630">
        <v>0</v>
      </c>
      <c r="CH630">
        <v>0</v>
      </c>
      <c r="CI630">
        <v>0</v>
      </c>
      <c r="CJ630">
        <v>0</v>
      </c>
      <c r="CK630">
        <v>0</v>
      </c>
      <c r="CL630">
        <v>0</v>
      </c>
      <c r="CM630">
        <v>0</v>
      </c>
      <c r="CN630">
        <v>0</v>
      </c>
      <c r="CO630">
        <v>0</v>
      </c>
      <c r="CP630">
        <v>0</v>
      </c>
      <c r="CQ630">
        <v>0</v>
      </c>
      <c r="CR630">
        <v>0</v>
      </c>
      <c r="CS630">
        <v>0</v>
      </c>
      <c r="CT630">
        <v>0</v>
      </c>
      <c r="CU630">
        <v>0</v>
      </c>
      <c r="CV630">
        <v>0</v>
      </c>
      <c r="CW630">
        <v>0</v>
      </c>
      <c r="CX630">
        <v>0</v>
      </c>
      <c r="CY630">
        <v>0</v>
      </c>
      <c r="CZ630">
        <v>0</v>
      </c>
      <c r="DA630">
        <v>0</v>
      </c>
      <c r="DB630">
        <v>0</v>
      </c>
      <c r="DC630">
        <v>0</v>
      </c>
      <c r="DD630">
        <v>0</v>
      </c>
      <c r="DE630">
        <v>0</v>
      </c>
      <c r="DF630">
        <v>0</v>
      </c>
      <c r="DG630">
        <v>0</v>
      </c>
      <c r="DH630">
        <v>0</v>
      </c>
      <c r="DI630">
        <v>0</v>
      </c>
      <c r="DJ630">
        <v>0</v>
      </c>
      <c r="DK630">
        <v>0</v>
      </c>
      <c r="DL630">
        <v>0</v>
      </c>
      <c r="DM630">
        <v>0</v>
      </c>
      <c r="DN630">
        <v>0</v>
      </c>
      <c r="DO630">
        <v>0</v>
      </c>
      <c r="DP630">
        <v>0</v>
      </c>
      <c r="DQ630">
        <v>0</v>
      </c>
      <c r="DR630">
        <v>0</v>
      </c>
      <c r="DS630">
        <v>0</v>
      </c>
      <c r="DT630">
        <v>0</v>
      </c>
      <c r="DU630">
        <v>0</v>
      </c>
      <c r="DV630">
        <v>0</v>
      </c>
      <c r="DW630">
        <v>0</v>
      </c>
      <c r="DX630">
        <v>0</v>
      </c>
      <c r="DZ630" s="340"/>
      <c r="EA630" t="s">
        <v>1024</v>
      </c>
      <c r="EB630">
        <v>2</v>
      </c>
      <c r="EC630">
        <v>25</v>
      </c>
      <c r="ED630" s="183" t="str">
        <f t="shared" si="28"/>
        <v>SDH150225</v>
      </c>
      <c r="EE630">
        <v>178</v>
      </c>
      <c r="EF630">
        <v>627</v>
      </c>
      <c r="EG630">
        <v>1178</v>
      </c>
      <c r="EH630">
        <v>1713</v>
      </c>
      <c r="EI630">
        <v>2240</v>
      </c>
      <c r="EJ630">
        <v>2754</v>
      </c>
      <c r="EK630">
        <v>3262</v>
      </c>
      <c r="EL630">
        <v>3766</v>
      </c>
      <c r="EM630">
        <v>4265</v>
      </c>
      <c r="EN630">
        <v>4903</v>
      </c>
      <c r="EO630">
        <v>5391</v>
      </c>
      <c r="EP630">
        <v>5874</v>
      </c>
      <c r="EQ630">
        <v>6357</v>
      </c>
      <c r="ER630">
        <v>6843</v>
      </c>
      <c r="ES630">
        <v>0</v>
      </c>
      <c r="ET630">
        <v>0</v>
      </c>
      <c r="EU630">
        <v>0</v>
      </c>
      <c r="EV630">
        <v>0</v>
      </c>
      <c r="EW630">
        <v>0</v>
      </c>
      <c r="EX630">
        <v>0</v>
      </c>
      <c r="EY630">
        <v>0</v>
      </c>
      <c r="EZ630">
        <v>0</v>
      </c>
      <c r="FA630">
        <v>0</v>
      </c>
      <c r="FB630">
        <v>0</v>
      </c>
      <c r="FC630">
        <v>0</v>
      </c>
      <c r="FD630">
        <v>0</v>
      </c>
      <c r="FE630">
        <v>0</v>
      </c>
      <c r="FF630">
        <v>0</v>
      </c>
      <c r="FG630">
        <v>0</v>
      </c>
      <c r="FH630">
        <v>0</v>
      </c>
      <c r="FI630">
        <v>0</v>
      </c>
      <c r="FJ630">
        <v>0</v>
      </c>
      <c r="FK630">
        <v>0</v>
      </c>
      <c r="FL630">
        <v>0</v>
      </c>
      <c r="FM630">
        <v>0</v>
      </c>
      <c r="FN630">
        <v>0</v>
      </c>
      <c r="FO630">
        <v>0</v>
      </c>
      <c r="FP630">
        <v>0</v>
      </c>
      <c r="FQ630">
        <v>0</v>
      </c>
      <c r="FR630">
        <v>0</v>
      </c>
      <c r="FS630">
        <v>0</v>
      </c>
      <c r="FT630">
        <v>0</v>
      </c>
      <c r="FU630">
        <v>0</v>
      </c>
      <c r="FV630">
        <v>0</v>
      </c>
      <c r="FW630">
        <v>0</v>
      </c>
      <c r="FX630">
        <v>0</v>
      </c>
      <c r="FY630">
        <v>0</v>
      </c>
      <c r="FZ630">
        <v>0</v>
      </c>
      <c r="GA630">
        <v>0</v>
      </c>
      <c r="GB630">
        <v>0</v>
      </c>
      <c r="GC630">
        <v>0</v>
      </c>
      <c r="GD630">
        <v>0</v>
      </c>
      <c r="GE630">
        <v>0</v>
      </c>
      <c r="GF630">
        <v>0</v>
      </c>
      <c r="GG630">
        <v>0</v>
      </c>
      <c r="GH630">
        <v>0</v>
      </c>
      <c r="GI630">
        <v>0</v>
      </c>
      <c r="GJ630">
        <v>0</v>
      </c>
      <c r="GK630">
        <v>0</v>
      </c>
      <c r="GL630">
        <v>0</v>
      </c>
      <c r="GM630">
        <v>0</v>
      </c>
      <c r="GN630">
        <v>0</v>
      </c>
      <c r="GO630">
        <v>0</v>
      </c>
      <c r="GP630">
        <v>0</v>
      </c>
      <c r="GQ630">
        <v>0</v>
      </c>
      <c r="GR630">
        <v>0</v>
      </c>
      <c r="GS630">
        <v>0</v>
      </c>
      <c r="GT630">
        <v>0</v>
      </c>
      <c r="GU630">
        <v>0</v>
      </c>
      <c r="GV630">
        <v>0</v>
      </c>
      <c r="GW630">
        <v>0</v>
      </c>
      <c r="GX630">
        <v>0</v>
      </c>
      <c r="GY630">
        <v>0</v>
      </c>
      <c r="GZ630">
        <v>0</v>
      </c>
      <c r="HA630">
        <v>0</v>
      </c>
      <c r="HB630">
        <v>0</v>
      </c>
      <c r="HC630">
        <v>0</v>
      </c>
      <c r="HD630">
        <v>0</v>
      </c>
      <c r="HE630">
        <v>0</v>
      </c>
      <c r="HF630">
        <v>0</v>
      </c>
      <c r="HG630">
        <v>0</v>
      </c>
      <c r="HH630">
        <v>0</v>
      </c>
      <c r="HI630">
        <v>0</v>
      </c>
      <c r="HJ630">
        <v>0</v>
      </c>
      <c r="HK630">
        <v>0</v>
      </c>
      <c r="HL630">
        <v>0</v>
      </c>
      <c r="HM630">
        <v>0</v>
      </c>
      <c r="HN630">
        <v>0</v>
      </c>
      <c r="HO630">
        <v>0</v>
      </c>
      <c r="HP630">
        <v>0</v>
      </c>
      <c r="HQ630">
        <v>0</v>
      </c>
      <c r="HR630">
        <v>0</v>
      </c>
      <c r="HS630">
        <v>0</v>
      </c>
      <c r="HT630">
        <v>0</v>
      </c>
      <c r="HU630">
        <v>0</v>
      </c>
      <c r="HV630">
        <v>0</v>
      </c>
      <c r="HW630">
        <v>0</v>
      </c>
      <c r="HX630">
        <v>0</v>
      </c>
      <c r="HY630">
        <v>0</v>
      </c>
      <c r="HZ630">
        <v>0</v>
      </c>
      <c r="IA630">
        <v>0</v>
      </c>
      <c r="IB630">
        <v>0</v>
      </c>
      <c r="IC630">
        <v>0</v>
      </c>
      <c r="ID630">
        <v>0</v>
      </c>
      <c r="IE630">
        <v>0</v>
      </c>
      <c r="IF630">
        <v>0</v>
      </c>
      <c r="IG630">
        <v>0</v>
      </c>
      <c r="IH630">
        <v>0</v>
      </c>
      <c r="II630">
        <v>0</v>
      </c>
      <c r="IJ630">
        <v>0</v>
      </c>
      <c r="IK630">
        <v>0</v>
      </c>
    </row>
    <row r="631" spans="13:245" hidden="1">
      <c r="M631" s="340"/>
      <c r="N631" t="s">
        <v>1024</v>
      </c>
      <c r="O631">
        <v>2</v>
      </c>
      <c r="P631">
        <v>26</v>
      </c>
      <c r="Q631" s="183" t="str">
        <f t="shared" si="27"/>
        <v>SDH150226</v>
      </c>
      <c r="R631">
        <v>92</v>
      </c>
      <c r="S631">
        <v>332</v>
      </c>
      <c r="T631">
        <v>578</v>
      </c>
      <c r="U631">
        <v>830</v>
      </c>
      <c r="V631">
        <v>1088</v>
      </c>
      <c r="W631">
        <v>1353</v>
      </c>
      <c r="X631">
        <v>1626</v>
      </c>
      <c r="Y631">
        <v>1906</v>
      </c>
      <c r="Z631">
        <v>2195</v>
      </c>
      <c r="AA631">
        <v>3323</v>
      </c>
      <c r="AB631">
        <v>3732</v>
      </c>
      <c r="AC631">
        <v>4155</v>
      </c>
      <c r="AD631">
        <v>4594</v>
      </c>
      <c r="AE631">
        <v>5051</v>
      </c>
      <c r="AF631">
        <v>5526</v>
      </c>
      <c r="AG631">
        <v>5701</v>
      </c>
      <c r="AH631">
        <v>5888</v>
      </c>
      <c r="AI631">
        <v>6089</v>
      </c>
      <c r="AJ631">
        <v>6304</v>
      </c>
      <c r="AK631">
        <v>6537</v>
      </c>
      <c r="AL631">
        <v>6788</v>
      </c>
      <c r="AM631">
        <v>7061</v>
      </c>
      <c r="AN631">
        <v>7352</v>
      </c>
      <c r="AO631">
        <v>7663</v>
      </c>
      <c r="AP631">
        <v>7996</v>
      </c>
      <c r="AQ631">
        <v>8349</v>
      </c>
      <c r="AR631">
        <v>8723</v>
      </c>
      <c r="AS631">
        <v>9121</v>
      </c>
      <c r="AT631">
        <v>9546</v>
      </c>
      <c r="AU631">
        <v>0</v>
      </c>
      <c r="AV631">
        <v>0</v>
      </c>
      <c r="AW631">
        <v>0</v>
      </c>
      <c r="AX631">
        <v>0</v>
      </c>
      <c r="AY631">
        <v>0</v>
      </c>
      <c r="AZ631">
        <v>0</v>
      </c>
      <c r="BA631">
        <v>0</v>
      </c>
      <c r="BB631">
        <v>0</v>
      </c>
      <c r="BC631">
        <v>0</v>
      </c>
      <c r="BD631">
        <v>0</v>
      </c>
      <c r="BE631">
        <v>0</v>
      </c>
      <c r="BF631">
        <v>0</v>
      </c>
      <c r="BG631">
        <v>0</v>
      </c>
      <c r="BH631">
        <v>0</v>
      </c>
      <c r="BI631">
        <v>0</v>
      </c>
      <c r="BJ631">
        <v>0</v>
      </c>
      <c r="BK631">
        <v>0</v>
      </c>
      <c r="BL631">
        <v>0</v>
      </c>
      <c r="BM631">
        <v>0</v>
      </c>
      <c r="BN631">
        <v>0</v>
      </c>
      <c r="BO631">
        <v>0</v>
      </c>
      <c r="BP631">
        <v>0</v>
      </c>
      <c r="BQ631">
        <v>0</v>
      </c>
      <c r="BR631">
        <v>0</v>
      </c>
      <c r="BS631">
        <v>0</v>
      </c>
      <c r="BT631">
        <v>0</v>
      </c>
      <c r="BU631">
        <v>0</v>
      </c>
      <c r="BV631">
        <v>0</v>
      </c>
      <c r="BW631">
        <v>0</v>
      </c>
      <c r="BX631">
        <v>0</v>
      </c>
      <c r="BY631">
        <v>0</v>
      </c>
      <c r="BZ631">
        <v>0</v>
      </c>
      <c r="CA631">
        <v>0</v>
      </c>
      <c r="CB631">
        <v>0</v>
      </c>
      <c r="CC631">
        <v>0</v>
      </c>
      <c r="CD631">
        <v>0</v>
      </c>
      <c r="CE631">
        <v>0</v>
      </c>
      <c r="CF631">
        <v>0</v>
      </c>
      <c r="CG631">
        <v>0</v>
      </c>
      <c r="CH631">
        <v>0</v>
      </c>
      <c r="CI631">
        <v>0</v>
      </c>
      <c r="CJ631">
        <v>0</v>
      </c>
      <c r="CK631">
        <v>0</v>
      </c>
      <c r="CL631">
        <v>0</v>
      </c>
      <c r="CM631">
        <v>0</v>
      </c>
      <c r="CN631">
        <v>0</v>
      </c>
      <c r="CO631">
        <v>0</v>
      </c>
      <c r="CP631">
        <v>0</v>
      </c>
      <c r="CQ631">
        <v>0</v>
      </c>
      <c r="CR631">
        <v>0</v>
      </c>
      <c r="CS631">
        <v>0</v>
      </c>
      <c r="CT631">
        <v>0</v>
      </c>
      <c r="CU631">
        <v>0</v>
      </c>
      <c r="CV631">
        <v>0</v>
      </c>
      <c r="CW631">
        <v>0</v>
      </c>
      <c r="CX631">
        <v>0</v>
      </c>
      <c r="CY631">
        <v>0</v>
      </c>
      <c r="CZ631">
        <v>0</v>
      </c>
      <c r="DA631">
        <v>0</v>
      </c>
      <c r="DB631">
        <v>0</v>
      </c>
      <c r="DC631">
        <v>0</v>
      </c>
      <c r="DD631">
        <v>0</v>
      </c>
      <c r="DE631">
        <v>0</v>
      </c>
      <c r="DF631">
        <v>0</v>
      </c>
      <c r="DG631">
        <v>0</v>
      </c>
      <c r="DH631">
        <v>0</v>
      </c>
      <c r="DI631">
        <v>0</v>
      </c>
      <c r="DJ631">
        <v>0</v>
      </c>
      <c r="DK631">
        <v>0</v>
      </c>
      <c r="DL631">
        <v>0</v>
      </c>
      <c r="DM631">
        <v>0</v>
      </c>
      <c r="DN631">
        <v>0</v>
      </c>
      <c r="DO631">
        <v>0</v>
      </c>
      <c r="DP631">
        <v>0</v>
      </c>
      <c r="DQ631">
        <v>0</v>
      </c>
      <c r="DR631">
        <v>0</v>
      </c>
      <c r="DS631">
        <v>0</v>
      </c>
      <c r="DT631">
        <v>0</v>
      </c>
      <c r="DU631">
        <v>0</v>
      </c>
      <c r="DV631">
        <v>0</v>
      </c>
      <c r="DW631">
        <v>0</v>
      </c>
      <c r="DX631">
        <v>0</v>
      </c>
      <c r="DZ631" s="340"/>
      <c r="EA631" t="s">
        <v>1024</v>
      </c>
      <c r="EB631">
        <v>2</v>
      </c>
      <c r="EC631">
        <v>26</v>
      </c>
      <c r="ED631" s="183" t="str">
        <f t="shared" si="28"/>
        <v>SDH150226</v>
      </c>
      <c r="EE631">
        <v>167</v>
      </c>
      <c r="EF631">
        <v>601</v>
      </c>
      <c r="EG631">
        <v>1145</v>
      </c>
      <c r="EH631">
        <v>1671</v>
      </c>
      <c r="EI631">
        <v>2189</v>
      </c>
      <c r="EJ631">
        <v>2693</v>
      </c>
      <c r="EK631">
        <v>3194</v>
      </c>
      <c r="EL631">
        <v>3690</v>
      </c>
      <c r="EM631">
        <v>4182</v>
      </c>
      <c r="EN631">
        <v>4815</v>
      </c>
      <c r="EO631">
        <v>5295</v>
      </c>
      <c r="EP631">
        <v>5774</v>
      </c>
      <c r="EQ631">
        <v>6254</v>
      </c>
      <c r="ER631">
        <v>6738</v>
      </c>
      <c r="ES631">
        <v>0</v>
      </c>
      <c r="ET631">
        <v>0</v>
      </c>
      <c r="EU631">
        <v>0</v>
      </c>
      <c r="EV631">
        <v>0</v>
      </c>
      <c r="EW631">
        <v>0</v>
      </c>
      <c r="EX631">
        <v>0</v>
      </c>
      <c r="EY631">
        <v>0</v>
      </c>
      <c r="EZ631">
        <v>0</v>
      </c>
      <c r="FA631">
        <v>0</v>
      </c>
      <c r="FB631">
        <v>0</v>
      </c>
      <c r="FC631">
        <v>0</v>
      </c>
      <c r="FD631">
        <v>0</v>
      </c>
      <c r="FE631">
        <v>0</v>
      </c>
      <c r="FF631">
        <v>0</v>
      </c>
      <c r="FG631">
        <v>0</v>
      </c>
      <c r="FH631">
        <v>0</v>
      </c>
      <c r="FI631">
        <v>0</v>
      </c>
      <c r="FJ631">
        <v>0</v>
      </c>
      <c r="FK631">
        <v>0</v>
      </c>
      <c r="FL631">
        <v>0</v>
      </c>
      <c r="FM631">
        <v>0</v>
      </c>
      <c r="FN631">
        <v>0</v>
      </c>
      <c r="FO631">
        <v>0</v>
      </c>
      <c r="FP631">
        <v>0</v>
      </c>
      <c r="FQ631">
        <v>0</v>
      </c>
      <c r="FR631">
        <v>0</v>
      </c>
      <c r="FS631">
        <v>0</v>
      </c>
      <c r="FT631">
        <v>0</v>
      </c>
      <c r="FU631">
        <v>0</v>
      </c>
      <c r="FV631">
        <v>0</v>
      </c>
      <c r="FW631">
        <v>0</v>
      </c>
      <c r="FX631">
        <v>0</v>
      </c>
      <c r="FY631">
        <v>0</v>
      </c>
      <c r="FZ631">
        <v>0</v>
      </c>
      <c r="GA631">
        <v>0</v>
      </c>
      <c r="GB631">
        <v>0</v>
      </c>
      <c r="GC631">
        <v>0</v>
      </c>
      <c r="GD631">
        <v>0</v>
      </c>
      <c r="GE631">
        <v>0</v>
      </c>
      <c r="GF631">
        <v>0</v>
      </c>
      <c r="GG631">
        <v>0</v>
      </c>
      <c r="GH631">
        <v>0</v>
      </c>
      <c r="GI631">
        <v>0</v>
      </c>
      <c r="GJ631">
        <v>0</v>
      </c>
      <c r="GK631">
        <v>0</v>
      </c>
      <c r="GL631">
        <v>0</v>
      </c>
      <c r="GM631">
        <v>0</v>
      </c>
      <c r="GN631">
        <v>0</v>
      </c>
      <c r="GO631">
        <v>0</v>
      </c>
      <c r="GP631">
        <v>0</v>
      </c>
      <c r="GQ631">
        <v>0</v>
      </c>
      <c r="GR631">
        <v>0</v>
      </c>
      <c r="GS631">
        <v>0</v>
      </c>
      <c r="GT631">
        <v>0</v>
      </c>
      <c r="GU631">
        <v>0</v>
      </c>
      <c r="GV631">
        <v>0</v>
      </c>
      <c r="GW631">
        <v>0</v>
      </c>
      <c r="GX631">
        <v>0</v>
      </c>
      <c r="GY631">
        <v>0</v>
      </c>
      <c r="GZ631">
        <v>0</v>
      </c>
      <c r="HA631">
        <v>0</v>
      </c>
      <c r="HB631">
        <v>0</v>
      </c>
      <c r="HC631">
        <v>0</v>
      </c>
      <c r="HD631">
        <v>0</v>
      </c>
      <c r="HE631">
        <v>0</v>
      </c>
      <c r="HF631">
        <v>0</v>
      </c>
      <c r="HG631">
        <v>0</v>
      </c>
      <c r="HH631">
        <v>0</v>
      </c>
      <c r="HI631">
        <v>0</v>
      </c>
      <c r="HJ631">
        <v>0</v>
      </c>
      <c r="HK631">
        <v>0</v>
      </c>
      <c r="HL631">
        <v>0</v>
      </c>
      <c r="HM631">
        <v>0</v>
      </c>
      <c r="HN631">
        <v>0</v>
      </c>
      <c r="HO631">
        <v>0</v>
      </c>
      <c r="HP631">
        <v>0</v>
      </c>
      <c r="HQ631">
        <v>0</v>
      </c>
      <c r="HR631">
        <v>0</v>
      </c>
      <c r="HS631">
        <v>0</v>
      </c>
      <c r="HT631">
        <v>0</v>
      </c>
      <c r="HU631">
        <v>0</v>
      </c>
      <c r="HV631">
        <v>0</v>
      </c>
      <c r="HW631">
        <v>0</v>
      </c>
      <c r="HX631">
        <v>0</v>
      </c>
      <c r="HY631">
        <v>0</v>
      </c>
      <c r="HZ631">
        <v>0</v>
      </c>
      <c r="IA631">
        <v>0</v>
      </c>
      <c r="IB631">
        <v>0</v>
      </c>
      <c r="IC631">
        <v>0</v>
      </c>
      <c r="ID631">
        <v>0</v>
      </c>
      <c r="IE631">
        <v>0</v>
      </c>
      <c r="IF631">
        <v>0</v>
      </c>
      <c r="IG631">
        <v>0</v>
      </c>
      <c r="IH631">
        <v>0</v>
      </c>
      <c r="II631">
        <v>0</v>
      </c>
      <c r="IJ631">
        <v>0</v>
      </c>
      <c r="IK631">
        <v>0</v>
      </c>
    </row>
    <row r="632" spans="13:245" hidden="1">
      <c r="M632" s="340"/>
      <c r="N632" t="s">
        <v>1024</v>
      </c>
      <c r="O632">
        <v>2</v>
      </c>
      <c r="P632">
        <v>27</v>
      </c>
      <c r="Q632" s="183" t="str">
        <f t="shared" si="27"/>
        <v>SDH150227</v>
      </c>
      <c r="R632">
        <v>86</v>
      </c>
      <c r="S632">
        <v>322</v>
      </c>
      <c r="T632">
        <v>564</v>
      </c>
      <c r="U632">
        <v>812</v>
      </c>
      <c r="V632">
        <v>1067</v>
      </c>
      <c r="W632">
        <v>1329</v>
      </c>
      <c r="X632">
        <v>1598</v>
      </c>
      <c r="Y632">
        <v>1875</v>
      </c>
      <c r="Z632">
        <v>2160</v>
      </c>
      <c r="AA632">
        <v>3272</v>
      </c>
      <c r="AB632">
        <v>3677</v>
      </c>
      <c r="AC632">
        <v>4097</v>
      </c>
      <c r="AD632">
        <v>4533</v>
      </c>
      <c r="AE632">
        <v>4987</v>
      </c>
      <c r="AF632">
        <v>5460</v>
      </c>
      <c r="AG632">
        <v>5638</v>
      </c>
      <c r="AH632">
        <v>5828</v>
      </c>
      <c r="AI632">
        <v>6032</v>
      </c>
      <c r="AJ632">
        <v>6252</v>
      </c>
      <c r="AK632">
        <v>6489</v>
      </c>
      <c r="AL632">
        <v>6747</v>
      </c>
      <c r="AM632">
        <v>7021</v>
      </c>
      <c r="AN632">
        <v>7315</v>
      </c>
      <c r="AO632">
        <v>7631</v>
      </c>
      <c r="AP632">
        <v>7967</v>
      </c>
      <c r="AQ632">
        <v>8324</v>
      </c>
      <c r="AR632">
        <v>8703</v>
      </c>
      <c r="AS632">
        <v>9108</v>
      </c>
      <c r="AT632">
        <v>9541</v>
      </c>
      <c r="AU632">
        <v>0</v>
      </c>
      <c r="AV632">
        <v>0</v>
      </c>
      <c r="AW632">
        <v>0</v>
      </c>
      <c r="AX632">
        <v>0</v>
      </c>
      <c r="AY632">
        <v>0</v>
      </c>
      <c r="AZ632">
        <v>0</v>
      </c>
      <c r="BA632">
        <v>0</v>
      </c>
      <c r="BB632">
        <v>0</v>
      </c>
      <c r="BC632">
        <v>0</v>
      </c>
      <c r="BD632">
        <v>0</v>
      </c>
      <c r="BE632">
        <v>0</v>
      </c>
      <c r="BF632">
        <v>0</v>
      </c>
      <c r="BG632">
        <v>0</v>
      </c>
      <c r="BH632">
        <v>0</v>
      </c>
      <c r="BI632">
        <v>0</v>
      </c>
      <c r="BJ632">
        <v>0</v>
      </c>
      <c r="BK632">
        <v>0</v>
      </c>
      <c r="BL632">
        <v>0</v>
      </c>
      <c r="BM632">
        <v>0</v>
      </c>
      <c r="BN632">
        <v>0</v>
      </c>
      <c r="BO632">
        <v>0</v>
      </c>
      <c r="BP632">
        <v>0</v>
      </c>
      <c r="BQ632">
        <v>0</v>
      </c>
      <c r="BR632">
        <v>0</v>
      </c>
      <c r="BS632">
        <v>0</v>
      </c>
      <c r="BT632">
        <v>0</v>
      </c>
      <c r="BU632">
        <v>0</v>
      </c>
      <c r="BV632">
        <v>0</v>
      </c>
      <c r="BW632">
        <v>0</v>
      </c>
      <c r="BX632">
        <v>0</v>
      </c>
      <c r="BY632">
        <v>0</v>
      </c>
      <c r="BZ632">
        <v>0</v>
      </c>
      <c r="CA632">
        <v>0</v>
      </c>
      <c r="CB632">
        <v>0</v>
      </c>
      <c r="CC632">
        <v>0</v>
      </c>
      <c r="CD632">
        <v>0</v>
      </c>
      <c r="CE632">
        <v>0</v>
      </c>
      <c r="CF632">
        <v>0</v>
      </c>
      <c r="CG632">
        <v>0</v>
      </c>
      <c r="CH632">
        <v>0</v>
      </c>
      <c r="CI632">
        <v>0</v>
      </c>
      <c r="CJ632">
        <v>0</v>
      </c>
      <c r="CK632">
        <v>0</v>
      </c>
      <c r="CL632">
        <v>0</v>
      </c>
      <c r="CM632">
        <v>0</v>
      </c>
      <c r="CN632">
        <v>0</v>
      </c>
      <c r="CO632">
        <v>0</v>
      </c>
      <c r="CP632">
        <v>0</v>
      </c>
      <c r="CQ632">
        <v>0</v>
      </c>
      <c r="CR632">
        <v>0</v>
      </c>
      <c r="CS632">
        <v>0</v>
      </c>
      <c r="CT632">
        <v>0</v>
      </c>
      <c r="CU632">
        <v>0</v>
      </c>
      <c r="CV632">
        <v>0</v>
      </c>
      <c r="CW632">
        <v>0</v>
      </c>
      <c r="CX632">
        <v>0</v>
      </c>
      <c r="CY632">
        <v>0</v>
      </c>
      <c r="CZ632">
        <v>0</v>
      </c>
      <c r="DA632">
        <v>0</v>
      </c>
      <c r="DB632">
        <v>0</v>
      </c>
      <c r="DC632">
        <v>0</v>
      </c>
      <c r="DD632">
        <v>0</v>
      </c>
      <c r="DE632">
        <v>0</v>
      </c>
      <c r="DF632">
        <v>0</v>
      </c>
      <c r="DG632">
        <v>0</v>
      </c>
      <c r="DH632">
        <v>0</v>
      </c>
      <c r="DI632">
        <v>0</v>
      </c>
      <c r="DJ632">
        <v>0</v>
      </c>
      <c r="DK632">
        <v>0</v>
      </c>
      <c r="DL632">
        <v>0</v>
      </c>
      <c r="DM632">
        <v>0</v>
      </c>
      <c r="DN632">
        <v>0</v>
      </c>
      <c r="DO632">
        <v>0</v>
      </c>
      <c r="DP632">
        <v>0</v>
      </c>
      <c r="DQ632">
        <v>0</v>
      </c>
      <c r="DR632">
        <v>0</v>
      </c>
      <c r="DS632">
        <v>0</v>
      </c>
      <c r="DT632">
        <v>0</v>
      </c>
      <c r="DU632">
        <v>0</v>
      </c>
      <c r="DV632">
        <v>0</v>
      </c>
      <c r="DW632">
        <v>0</v>
      </c>
      <c r="DX632">
        <v>0</v>
      </c>
      <c r="DZ632" s="340"/>
      <c r="EA632" t="s">
        <v>1024</v>
      </c>
      <c r="EB632">
        <v>2</v>
      </c>
      <c r="EC632">
        <v>27</v>
      </c>
      <c r="ED632" s="183" t="str">
        <f t="shared" si="28"/>
        <v>SDH150227</v>
      </c>
      <c r="EE632">
        <v>156</v>
      </c>
      <c r="EF632">
        <v>577</v>
      </c>
      <c r="EG632">
        <v>1111</v>
      </c>
      <c r="EH632">
        <v>1628</v>
      </c>
      <c r="EI632">
        <v>2137</v>
      </c>
      <c r="EJ632">
        <v>2635</v>
      </c>
      <c r="EK632">
        <v>3128</v>
      </c>
      <c r="EL632">
        <v>3617</v>
      </c>
      <c r="EM632">
        <v>4102</v>
      </c>
      <c r="EN632">
        <v>4728</v>
      </c>
      <c r="EO632">
        <v>5203</v>
      </c>
      <c r="EP632">
        <v>5679</v>
      </c>
      <c r="EQ632">
        <v>6156</v>
      </c>
      <c r="ER632">
        <v>6637</v>
      </c>
      <c r="ES632">
        <v>0</v>
      </c>
      <c r="ET632">
        <v>0</v>
      </c>
      <c r="EU632">
        <v>0</v>
      </c>
      <c r="EV632">
        <v>0</v>
      </c>
      <c r="EW632">
        <v>0</v>
      </c>
      <c r="EX632">
        <v>0</v>
      </c>
      <c r="EY632">
        <v>0</v>
      </c>
      <c r="EZ632">
        <v>0</v>
      </c>
      <c r="FA632">
        <v>0</v>
      </c>
      <c r="FB632">
        <v>0</v>
      </c>
      <c r="FC632">
        <v>0</v>
      </c>
      <c r="FD632">
        <v>0</v>
      </c>
      <c r="FE632">
        <v>0</v>
      </c>
      <c r="FF632">
        <v>0</v>
      </c>
      <c r="FG632">
        <v>0</v>
      </c>
      <c r="FH632">
        <v>0</v>
      </c>
      <c r="FI632">
        <v>0</v>
      </c>
      <c r="FJ632">
        <v>0</v>
      </c>
      <c r="FK632">
        <v>0</v>
      </c>
      <c r="FL632">
        <v>0</v>
      </c>
      <c r="FM632">
        <v>0</v>
      </c>
      <c r="FN632">
        <v>0</v>
      </c>
      <c r="FO632">
        <v>0</v>
      </c>
      <c r="FP632">
        <v>0</v>
      </c>
      <c r="FQ632">
        <v>0</v>
      </c>
      <c r="FR632">
        <v>0</v>
      </c>
      <c r="FS632">
        <v>0</v>
      </c>
      <c r="FT632">
        <v>0</v>
      </c>
      <c r="FU632">
        <v>0</v>
      </c>
      <c r="FV632">
        <v>0</v>
      </c>
      <c r="FW632">
        <v>0</v>
      </c>
      <c r="FX632">
        <v>0</v>
      </c>
      <c r="FY632">
        <v>0</v>
      </c>
      <c r="FZ632">
        <v>0</v>
      </c>
      <c r="GA632">
        <v>0</v>
      </c>
      <c r="GB632">
        <v>0</v>
      </c>
      <c r="GC632">
        <v>0</v>
      </c>
      <c r="GD632">
        <v>0</v>
      </c>
      <c r="GE632">
        <v>0</v>
      </c>
      <c r="GF632">
        <v>0</v>
      </c>
      <c r="GG632">
        <v>0</v>
      </c>
      <c r="GH632">
        <v>0</v>
      </c>
      <c r="GI632">
        <v>0</v>
      </c>
      <c r="GJ632">
        <v>0</v>
      </c>
      <c r="GK632">
        <v>0</v>
      </c>
      <c r="GL632">
        <v>0</v>
      </c>
      <c r="GM632">
        <v>0</v>
      </c>
      <c r="GN632">
        <v>0</v>
      </c>
      <c r="GO632">
        <v>0</v>
      </c>
      <c r="GP632">
        <v>0</v>
      </c>
      <c r="GQ632">
        <v>0</v>
      </c>
      <c r="GR632">
        <v>0</v>
      </c>
      <c r="GS632">
        <v>0</v>
      </c>
      <c r="GT632">
        <v>0</v>
      </c>
      <c r="GU632">
        <v>0</v>
      </c>
      <c r="GV632">
        <v>0</v>
      </c>
      <c r="GW632">
        <v>0</v>
      </c>
      <c r="GX632">
        <v>0</v>
      </c>
      <c r="GY632">
        <v>0</v>
      </c>
      <c r="GZ632">
        <v>0</v>
      </c>
      <c r="HA632">
        <v>0</v>
      </c>
      <c r="HB632">
        <v>0</v>
      </c>
      <c r="HC632">
        <v>0</v>
      </c>
      <c r="HD632">
        <v>0</v>
      </c>
      <c r="HE632">
        <v>0</v>
      </c>
      <c r="HF632">
        <v>0</v>
      </c>
      <c r="HG632">
        <v>0</v>
      </c>
      <c r="HH632">
        <v>0</v>
      </c>
      <c r="HI632">
        <v>0</v>
      </c>
      <c r="HJ632">
        <v>0</v>
      </c>
      <c r="HK632">
        <v>0</v>
      </c>
      <c r="HL632">
        <v>0</v>
      </c>
      <c r="HM632">
        <v>0</v>
      </c>
      <c r="HN632">
        <v>0</v>
      </c>
      <c r="HO632">
        <v>0</v>
      </c>
      <c r="HP632">
        <v>0</v>
      </c>
      <c r="HQ632">
        <v>0</v>
      </c>
      <c r="HR632">
        <v>0</v>
      </c>
      <c r="HS632">
        <v>0</v>
      </c>
      <c r="HT632">
        <v>0</v>
      </c>
      <c r="HU632">
        <v>0</v>
      </c>
      <c r="HV632">
        <v>0</v>
      </c>
      <c r="HW632">
        <v>0</v>
      </c>
      <c r="HX632">
        <v>0</v>
      </c>
      <c r="HY632">
        <v>0</v>
      </c>
      <c r="HZ632">
        <v>0</v>
      </c>
      <c r="IA632">
        <v>0</v>
      </c>
      <c r="IB632">
        <v>0</v>
      </c>
      <c r="IC632">
        <v>0</v>
      </c>
      <c r="ID632">
        <v>0</v>
      </c>
      <c r="IE632">
        <v>0</v>
      </c>
      <c r="IF632">
        <v>0</v>
      </c>
      <c r="IG632">
        <v>0</v>
      </c>
      <c r="IH632">
        <v>0</v>
      </c>
      <c r="II632">
        <v>0</v>
      </c>
      <c r="IJ632">
        <v>0</v>
      </c>
      <c r="IK632">
        <v>0</v>
      </c>
    </row>
    <row r="633" spans="13:245" hidden="1">
      <c r="M633" s="340"/>
      <c r="N633" t="s">
        <v>1024</v>
      </c>
      <c r="O633">
        <v>2</v>
      </c>
      <c r="P633">
        <v>28</v>
      </c>
      <c r="Q633" s="183" t="str">
        <f t="shared" si="27"/>
        <v>SDH150228</v>
      </c>
      <c r="R633">
        <v>79</v>
      </c>
      <c r="S633">
        <v>311</v>
      </c>
      <c r="T633">
        <v>551</v>
      </c>
      <c r="U633">
        <v>795</v>
      </c>
      <c r="V633">
        <v>1046</v>
      </c>
      <c r="W633">
        <v>1305</v>
      </c>
      <c r="X633">
        <v>1570</v>
      </c>
      <c r="Y633">
        <v>1844</v>
      </c>
      <c r="Z633">
        <v>2126</v>
      </c>
      <c r="AA633">
        <v>3221</v>
      </c>
      <c r="AB633">
        <v>3623</v>
      </c>
      <c r="AC633">
        <v>4039</v>
      </c>
      <c r="AD633">
        <v>4472</v>
      </c>
      <c r="AE633">
        <v>4924</v>
      </c>
      <c r="AF633">
        <v>5395</v>
      </c>
      <c r="AG633">
        <v>5575</v>
      </c>
      <c r="AH633">
        <v>5768</v>
      </c>
      <c r="AI633">
        <v>5977</v>
      </c>
      <c r="AJ633">
        <v>6201</v>
      </c>
      <c r="AK633">
        <v>6444</v>
      </c>
      <c r="AL633">
        <v>6703</v>
      </c>
      <c r="AM633">
        <v>6980</v>
      </c>
      <c r="AN633">
        <v>7277</v>
      </c>
      <c r="AO633">
        <v>7596</v>
      </c>
      <c r="AP633">
        <v>7935</v>
      </c>
      <c r="AQ633">
        <v>8296</v>
      </c>
      <c r="AR633">
        <v>8682</v>
      </c>
      <c r="AS633">
        <v>9094</v>
      </c>
      <c r="AT633">
        <v>9531</v>
      </c>
      <c r="AU633">
        <v>0</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0</v>
      </c>
      <c r="BS633">
        <v>0</v>
      </c>
      <c r="BT633">
        <v>0</v>
      </c>
      <c r="BU633">
        <v>0</v>
      </c>
      <c r="BV633">
        <v>0</v>
      </c>
      <c r="BW633">
        <v>0</v>
      </c>
      <c r="BX633">
        <v>0</v>
      </c>
      <c r="BY633">
        <v>0</v>
      </c>
      <c r="BZ633">
        <v>0</v>
      </c>
      <c r="CA633">
        <v>0</v>
      </c>
      <c r="CB633">
        <v>0</v>
      </c>
      <c r="CC633">
        <v>0</v>
      </c>
      <c r="CD633">
        <v>0</v>
      </c>
      <c r="CE633">
        <v>0</v>
      </c>
      <c r="CF633">
        <v>0</v>
      </c>
      <c r="CG633">
        <v>0</v>
      </c>
      <c r="CH633">
        <v>0</v>
      </c>
      <c r="CI633">
        <v>0</v>
      </c>
      <c r="CJ633">
        <v>0</v>
      </c>
      <c r="CK633">
        <v>0</v>
      </c>
      <c r="CL633">
        <v>0</v>
      </c>
      <c r="CM633">
        <v>0</v>
      </c>
      <c r="CN633">
        <v>0</v>
      </c>
      <c r="CO633">
        <v>0</v>
      </c>
      <c r="CP633">
        <v>0</v>
      </c>
      <c r="CQ633">
        <v>0</v>
      </c>
      <c r="CR633">
        <v>0</v>
      </c>
      <c r="CS633">
        <v>0</v>
      </c>
      <c r="CT633">
        <v>0</v>
      </c>
      <c r="CU633">
        <v>0</v>
      </c>
      <c r="CV633">
        <v>0</v>
      </c>
      <c r="CW633">
        <v>0</v>
      </c>
      <c r="CX633">
        <v>0</v>
      </c>
      <c r="CY633">
        <v>0</v>
      </c>
      <c r="CZ633">
        <v>0</v>
      </c>
      <c r="DA633">
        <v>0</v>
      </c>
      <c r="DB633">
        <v>0</v>
      </c>
      <c r="DC633">
        <v>0</v>
      </c>
      <c r="DD633">
        <v>0</v>
      </c>
      <c r="DE633">
        <v>0</v>
      </c>
      <c r="DF633">
        <v>0</v>
      </c>
      <c r="DG633">
        <v>0</v>
      </c>
      <c r="DH633">
        <v>0</v>
      </c>
      <c r="DI633">
        <v>0</v>
      </c>
      <c r="DJ633">
        <v>0</v>
      </c>
      <c r="DK633">
        <v>0</v>
      </c>
      <c r="DL633">
        <v>0</v>
      </c>
      <c r="DM633">
        <v>0</v>
      </c>
      <c r="DN633">
        <v>0</v>
      </c>
      <c r="DO633">
        <v>0</v>
      </c>
      <c r="DP633">
        <v>0</v>
      </c>
      <c r="DQ633">
        <v>0</v>
      </c>
      <c r="DR633">
        <v>0</v>
      </c>
      <c r="DS633">
        <v>0</v>
      </c>
      <c r="DT633">
        <v>0</v>
      </c>
      <c r="DU633">
        <v>0</v>
      </c>
      <c r="DV633">
        <v>0</v>
      </c>
      <c r="DW633">
        <v>0</v>
      </c>
      <c r="DX633">
        <v>0</v>
      </c>
      <c r="DZ633" s="340"/>
      <c r="EA633" t="s">
        <v>1024</v>
      </c>
      <c r="EB633">
        <v>2</v>
      </c>
      <c r="EC633">
        <v>28</v>
      </c>
      <c r="ED633" s="183" t="str">
        <f t="shared" si="28"/>
        <v>SDH150228</v>
      </c>
      <c r="EE633">
        <v>143</v>
      </c>
      <c r="EF633">
        <v>551</v>
      </c>
      <c r="EG633">
        <v>1077</v>
      </c>
      <c r="EH633">
        <v>1585</v>
      </c>
      <c r="EI633">
        <v>2086</v>
      </c>
      <c r="EJ633">
        <v>2576</v>
      </c>
      <c r="EK633">
        <v>3059</v>
      </c>
      <c r="EL633">
        <v>3543</v>
      </c>
      <c r="EM633">
        <v>4022</v>
      </c>
      <c r="EN633">
        <v>4640</v>
      </c>
      <c r="EO633">
        <v>5113</v>
      </c>
      <c r="EP633">
        <v>5584</v>
      </c>
      <c r="EQ633">
        <v>6058</v>
      </c>
      <c r="ER633">
        <v>6538</v>
      </c>
      <c r="ES633">
        <v>0</v>
      </c>
      <c r="ET633">
        <v>0</v>
      </c>
      <c r="EU633">
        <v>0</v>
      </c>
      <c r="EV633">
        <v>0</v>
      </c>
      <c r="EW633">
        <v>0</v>
      </c>
      <c r="EX633">
        <v>0</v>
      </c>
      <c r="EY633">
        <v>0</v>
      </c>
      <c r="EZ633">
        <v>0</v>
      </c>
      <c r="FA633">
        <v>0</v>
      </c>
      <c r="FB633">
        <v>0</v>
      </c>
      <c r="FC633">
        <v>0</v>
      </c>
      <c r="FD633">
        <v>0</v>
      </c>
      <c r="FE633">
        <v>0</v>
      </c>
      <c r="FF633">
        <v>0</v>
      </c>
      <c r="FG633">
        <v>0</v>
      </c>
      <c r="FH633">
        <v>0</v>
      </c>
      <c r="FI633">
        <v>0</v>
      </c>
      <c r="FJ633">
        <v>0</v>
      </c>
      <c r="FK633">
        <v>0</v>
      </c>
      <c r="FL633">
        <v>0</v>
      </c>
      <c r="FM633">
        <v>0</v>
      </c>
      <c r="FN633">
        <v>0</v>
      </c>
      <c r="FO633">
        <v>0</v>
      </c>
      <c r="FP633">
        <v>0</v>
      </c>
      <c r="FQ633">
        <v>0</v>
      </c>
      <c r="FR633">
        <v>0</v>
      </c>
      <c r="FS633">
        <v>0</v>
      </c>
      <c r="FT633">
        <v>0</v>
      </c>
      <c r="FU633">
        <v>0</v>
      </c>
      <c r="FV633">
        <v>0</v>
      </c>
      <c r="FW633">
        <v>0</v>
      </c>
      <c r="FX633">
        <v>0</v>
      </c>
      <c r="FY633">
        <v>0</v>
      </c>
      <c r="FZ633">
        <v>0</v>
      </c>
      <c r="GA633">
        <v>0</v>
      </c>
      <c r="GB633">
        <v>0</v>
      </c>
      <c r="GC633">
        <v>0</v>
      </c>
      <c r="GD633">
        <v>0</v>
      </c>
      <c r="GE633">
        <v>0</v>
      </c>
      <c r="GF633">
        <v>0</v>
      </c>
      <c r="GG633">
        <v>0</v>
      </c>
      <c r="GH633">
        <v>0</v>
      </c>
      <c r="GI633">
        <v>0</v>
      </c>
      <c r="GJ633">
        <v>0</v>
      </c>
      <c r="GK633">
        <v>0</v>
      </c>
      <c r="GL633">
        <v>0</v>
      </c>
      <c r="GM633">
        <v>0</v>
      </c>
      <c r="GN633">
        <v>0</v>
      </c>
      <c r="GO633">
        <v>0</v>
      </c>
      <c r="GP633">
        <v>0</v>
      </c>
      <c r="GQ633">
        <v>0</v>
      </c>
      <c r="GR633">
        <v>0</v>
      </c>
      <c r="GS633">
        <v>0</v>
      </c>
      <c r="GT633">
        <v>0</v>
      </c>
      <c r="GU633">
        <v>0</v>
      </c>
      <c r="GV633">
        <v>0</v>
      </c>
      <c r="GW633">
        <v>0</v>
      </c>
      <c r="GX633">
        <v>0</v>
      </c>
      <c r="GY633">
        <v>0</v>
      </c>
      <c r="GZ633">
        <v>0</v>
      </c>
      <c r="HA633">
        <v>0</v>
      </c>
      <c r="HB633">
        <v>0</v>
      </c>
      <c r="HC633">
        <v>0</v>
      </c>
      <c r="HD633">
        <v>0</v>
      </c>
      <c r="HE633">
        <v>0</v>
      </c>
      <c r="HF633">
        <v>0</v>
      </c>
      <c r="HG633">
        <v>0</v>
      </c>
      <c r="HH633">
        <v>0</v>
      </c>
      <c r="HI633">
        <v>0</v>
      </c>
      <c r="HJ633">
        <v>0</v>
      </c>
      <c r="HK633">
        <v>0</v>
      </c>
      <c r="HL633">
        <v>0</v>
      </c>
      <c r="HM633">
        <v>0</v>
      </c>
      <c r="HN633">
        <v>0</v>
      </c>
      <c r="HO633">
        <v>0</v>
      </c>
      <c r="HP633">
        <v>0</v>
      </c>
      <c r="HQ633">
        <v>0</v>
      </c>
      <c r="HR633">
        <v>0</v>
      </c>
      <c r="HS633">
        <v>0</v>
      </c>
      <c r="HT633">
        <v>0</v>
      </c>
      <c r="HU633">
        <v>0</v>
      </c>
      <c r="HV633">
        <v>0</v>
      </c>
      <c r="HW633">
        <v>0</v>
      </c>
      <c r="HX633">
        <v>0</v>
      </c>
      <c r="HY633">
        <v>0</v>
      </c>
      <c r="HZ633">
        <v>0</v>
      </c>
      <c r="IA633">
        <v>0</v>
      </c>
      <c r="IB633">
        <v>0</v>
      </c>
      <c r="IC633">
        <v>0</v>
      </c>
      <c r="ID633">
        <v>0</v>
      </c>
      <c r="IE633">
        <v>0</v>
      </c>
      <c r="IF633">
        <v>0</v>
      </c>
      <c r="IG633">
        <v>0</v>
      </c>
      <c r="IH633">
        <v>0</v>
      </c>
      <c r="II633">
        <v>0</v>
      </c>
      <c r="IJ633">
        <v>0</v>
      </c>
      <c r="IK633">
        <v>0</v>
      </c>
    </row>
    <row r="634" spans="13:245" hidden="1">
      <c r="M634" s="340"/>
      <c r="N634" t="s">
        <v>1024</v>
      </c>
      <c r="O634">
        <v>2</v>
      </c>
      <c r="P634">
        <v>29</v>
      </c>
      <c r="Q634" s="183" t="str">
        <f t="shared" si="27"/>
        <v>SDH150229</v>
      </c>
      <c r="R634">
        <v>72</v>
      </c>
      <c r="S634">
        <v>302</v>
      </c>
      <c r="T634">
        <v>537</v>
      </c>
      <c r="U634">
        <v>778</v>
      </c>
      <c r="V634">
        <v>1026</v>
      </c>
      <c r="W634">
        <v>1280</v>
      </c>
      <c r="X634">
        <v>1543</v>
      </c>
      <c r="Y634">
        <v>1812</v>
      </c>
      <c r="Z634">
        <v>2090</v>
      </c>
      <c r="AA634">
        <v>3171</v>
      </c>
      <c r="AB634">
        <v>3569</v>
      </c>
      <c r="AC634">
        <v>3982</v>
      </c>
      <c r="AD634">
        <v>4412</v>
      </c>
      <c r="AE634">
        <v>4861</v>
      </c>
      <c r="AF634">
        <v>5330</v>
      </c>
      <c r="AG634">
        <v>5513</v>
      </c>
      <c r="AH634">
        <v>5710</v>
      </c>
      <c r="AI634">
        <v>5921</v>
      </c>
      <c r="AJ634">
        <v>6151</v>
      </c>
      <c r="AK634">
        <v>6395</v>
      </c>
      <c r="AL634">
        <v>6656</v>
      </c>
      <c r="AM634">
        <v>6936</v>
      </c>
      <c r="AN634">
        <v>7236</v>
      </c>
      <c r="AO634">
        <v>7557</v>
      </c>
      <c r="AP634">
        <v>7901</v>
      </c>
      <c r="AQ634">
        <v>8267</v>
      </c>
      <c r="AR634">
        <v>8659</v>
      </c>
      <c r="AS634">
        <v>9075</v>
      </c>
      <c r="AT634">
        <v>9521</v>
      </c>
      <c r="AU634">
        <v>0</v>
      </c>
      <c r="AV634">
        <v>0</v>
      </c>
      <c r="AW634">
        <v>0</v>
      </c>
      <c r="AX634">
        <v>0</v>
      </c>
      <c r="AY634">
        <v>0</v>
      </c>
      <c r="AZ634">
        <v>0</v>
      </c>
      <c r="BA634">
        <v>0</v>
      </c>
      <c r="BB634">
        <v>0</v>
      </c>
      <c r="BC634">
        <v>0</v>
      </c>
      <c r="BD634">
        <v>0</v>
      </c>
      <c r="BE634">
        <v>0</v>
      </c>
      <c r="BF634">
        <v>0</v>
      </c>
      <c r="BG634">
        <v>0</v>
      </c>
      <c r="BH634">
        <v>0</v>
      </c>
      <c r="BI634">
        <v>0</v>
      </c>
      <c r="BJ634">
        <v>0</v>
      </c>
      <c r="BK634">
        <v>0</v>
      </c>
      <c r="BL634">
        <v>0</v>
      </c>
      <c r="BM634">
        <v>0</v>
      </c>
      <c r="BN634">
        <v>0</v>
      </c>
      <c r="BO634">
        <v>0</v>
      </c>
      <c r="BP634">
        <v>0</v>
      </c>
      <c r="BQ634">
        <v>0</v>
      </c>
      <c r="BR634">
        <v>0</v>
      </c>
      <c r="BS634">
        <v>0</v>
      </c>
      <c r="BT634">
        <v>0</v>
      </c>
      <c r="BU634">
        <v>0</v>
      </c>
      <c r="BV634">
        <v>0</v>
      </c>
      <c r="BW634">
        <v>0</v>
      </c>
      <c r="BX634">
        <v>0</v>
      </c>
      <c r="BY634">
        <v>0</v>
      </c>
      <c r="BZ634">
        <v>0</v>
      </c>
      <c r="CA634">
        <v>0</v>
      </c>
      <c r="CB634">
        <v>0</v>
      </c>
      <c r="CC634">
        <v>0</v>
      </c>
      <c r="CD634">
        <v>0</v>
      </c>
      <c r="CE634">
        <v>0</v>
      </c>
      <c r="CF634">
        <v>0</v>
      </c>
      <c r="CG634">
        <v>0</v>
      </c>
      <c r="CH634">
        <v>0</v>
      </c>
      <c r="CI634">
        <v>0</v>
      </c>
      <c r="CJ634">
        <v>0</v>
      </c>
      <c r="CK634">
        <v>0</v>
      </c>
      <c r="CL634">
        <v>0</v>
      </c>
      <c r="CM634">
        <v>0</v>
      </c>
      <c r="CN634">
        <v>0</v>
      </c>
      <c r="CO634">
        <v>0</v>
      </c>
      <c r="CP634">
        <v>0</v>
      </c>
      <c r="CQ634">
        <v>0</v>
      </c>
      <c r="CR634">
        <v>0</v>
      </c>
      <c r="CS634">
        <v>0</v>
      </c>
      <c r="CT634">
        <v>0</v>
      </c>
      <c r="CU634">
        <v>0</v>
      </c>
      <c r="CV634">
        <v>0</v>
      </c>
      <c r="CW634">
        <v>0</v>
      </c>
      <c r="CX634">
        <v>0</v>
      </c>
      <c r="CY634">
        <v>0</v>
      </c>
      <c r="CZ634">
        <v>0</v>
      </c>
      <c r="DA634">
        <v>0</v>
      </c>
      <c r="DB634">
        <v>0</v>
      </c>
      <c r="DC634">
        <v>0</v>
      </c>
      <c r="DD634">
        <v>0</v>
      </c>
      <c r="DE634">
        <v>0</v>
      </c>
      <c r="DF634">
        <v>0</v>
      </c>
      <c r="DG634">
        <v>0</v>
      </c>
      <c r="DH634">
        <v>0</v>
      </c>
      <c r="DI634">
        <v>0</v>
      </c>
      <c r="DJ634">
        <v>0</v>
      </c>
      <c r="DK634">
        <v>0</v>
      </c>
      <c r="DL634">
        <v>0</v>
      </c>
      <c r="DM634">
        <v>0</v>
      </c>
      <c r="DN634">
        <v>0</v>
      </c>
      <c r="DO634">
        <v>0</v>
      </c>
      <c r="DP634">
        <v>0</v>
      </c>
      <c r="DQ634">
        <v>0</v>
      </c>
      <c r="DR634">
        <v>0</v>
      </c>
      <c r="DS634">
        <v>0</v>
      </c>
      <c r="DT634">
        <v>0</v>
      </c>
      <c r="DU634">
        <v>0</v>
      </c>
      <c r="DV634">
        <v>0</v>
      </c>
      <c r="DW634">
        <v>0</v>
      </c>
      <c r="DX634">
        <v>0</v>
      </c>
      <c r="DZ634" s="340"/>
      <c r="EA634" t="s">
        <v>1024</v>
      </c>
      <c r="EB634">
        <v>2</v>
      </c>
      <c r="EC634">
        <v>29</v>
      </c>
      <c r="ED634" s="183" t="str">
        <f t="shared" si="28"/>
        <v>SDH150229</v>
      </c>
      <c r="EE634">
        <v>130</v>
      </c>
      <c r="EF634">
        <v>527</v>
      </c>
      <c r="EG634">
        <v>1044</v>
      </c>
      <c r="EH634">
        <v>1543</v>
      </c>
      <c r="EI634">
        <v>2036</v>
      </c>
      <c r="EJ634">
        <v>2516</v>
      </c>
      <c r="EK634">
        <v>2994</v>
      </c>
      <c r="EL634">
        <v>3470</v>
      </c>
      <c r="EM634">
        <v>3941</v>
      </c>
      <c r="EN634">
        <v>4555</v>
      </c>
      <c r="EO634">
        <v>5023</v>
      </c>
      <c r="EP634">
        <v>5492</v>
      </c>
      <c r="EQ634">
        <v>5963</v>
      </c>
      <c r="ER634">
        <v>6441</v>
      </c>
      <c r="ES634">
        <v>0</v>
      </c>
      <c r="ET634">
        <v>0</v>
      </c>
      <c r="EU634">
        <v>0</v>
      </c>
      <c r="EV634">
        <v>0</v>
      </c>
      <c r="EW634">
        <v>0</v>
      </c>
      <c r="EX634">
        <v>0</v>
      </c>
      <c r="EY634">
        <v>0</v>
      </c>
      <c r="EZ634">
        <v>0</v>
      </c>
      <c r="FA634">
        <v>0</v>
      </c>
      <c r="FB634">
        <v>0</v>
      </c>
      <c r="FC634">
        <v>0</v>
      </c>
      <c r="FD634">
        <v>0</v>
      </c>
      <c r="FE634">
        <v>0</v>
      </c>
      <c r="FF634">
        <v>0</v>
      </c>
      <c r="FG634">
        <v>0</v>
      </c>
      <c r="FH634">
        <v>0</v>
      </c>
      <c r="FI634">
        <v>0</v>
      </c>
      <c r="FJ634">
        <v>0</v>
      </c>
      <c r="FK634">
        <v>0</v>
      </c>
      <c r="FL634">
        <v>0</v>
      </c>
      <c r="FM634">
        <v>0</v>
      </c>
      <c r="FN634">
        <v>0</v>
      </c>
      <c r="FO634">
        <v>0</v>
      </c>
      <c r="FP634">
        <v>0</v>
      </c>
      <c r="FQ634">
        <v>0</v>
      </c>
      <c r="FR634">
        <v>0</v>
      </c>
      <c r="FS634">
        <v>0</v>
      </c>
      <c r="FT634">
        <v>0</v>
      </c>
      <c r="FU634">
        <v>0</v>
      </c>
      <c r="FV634">
        <v>0</v>
      </c>
      <c r="FW634">
        <v>0</v>
      </c>
      <c r="FX634">
        <v>0</v>
      </c>
      <c r="FY634">
        <v>0</v>
      </c>
      <c r="FZ634">
        <v>0</v>
      </c>
      <c r="GA634">
        <v>0</v>
      </c>
      <c r="GB634">
        <v>0</v>
      </c>
      <c r="GC634">
        <v>0</v>
      </c>
      <c r="GD634">
        <v>0</v>
      </c>
      <c r="GE634">
        <v>0</v>
      </c>
      <c r="GF634">
        <v>0</v>
      </c>
      <c r="GG634">
        <v>0</v>
      </c>
      <c r="GH634">
        <v>0</v>
      </c>
      <c r="GI634">
        <v>0</v>
      </c>
      <c r="GJ634">
        <v>0</v>
      </c>
      <c r="GK634">
        <v>0</v>
      </c>
      <c r="GL634">
        <v>0</v>
      </c>
      <c r="GM634">
        <v>0</v>
      </c>
      <c r="GN634">
        <v>0</v>
      </c>
      <c r="GO634">
        <v>0</v>
      </c>
      <c r="GP634">
        <v>0</v>
      </c>
      <c r="GQ634">
        <v>0</v>
      </c>
      <c r="GR634">
        <v>0</v>
      </c>
      <c r="GS634">
        <v>0</v>
      </c>
      <c r="GT634">
        <v>0</v>
      </c>
      <c r="GU634">
        <v>0</v>
      </c>
      <c r="GV634">
        <v>0</v>
      </c>
      <c r="GW634">
        <v>0</v>
      </c>
      <c r="GX634">
        <v>0</v>
      </c>
      <c r="GY634">
        <v>0</v>
      </c>
      <c r="GZ634">
        <v>0</v>
      </c>
      <c r="HA634">
        <v>0</v>
      </c>
      <c r="HB634">
        <v>0</v>
      </c>
      <c r="HC634">
        <v>0</v>
      </c>
      <c r="HD634">
        <v>0</v>
      </c>
      <c r="HE634">
        <v>0</v>
      </c>
      <c r="HF634">
        <v>0</v>
      </c>
      <c r="HG634">
        <v>0</v>
      </c>
      <c r="HH634">
        <v>0</v>
      </c>
      <c r="HI634">
        <v>0</v>
      </c>
      <c r="HJ634">
        <v>0</v>
      </c>
      <c r="HK634">
        <v>0</v>
      </c>
      <c r="HL634">
        <v>0</v>
      </c>
      <c r="HM634">
        <v>0</v>
      </c>
      <c r="HN634">
        <v>0</v>
      </c>
      <c r="HO634">
        <v>0</v>
      </c>
      <c r="HP634">
        <v>0</v>
      </c>
      <c r="HQ634">
        <v>0</v>
      </c>
      <c r="HR634">
        <v>0</v>
      </c>
      <c r="HS634">
        <v>0</v>
      </c>
      <c r="HT634">
        <v>0</v>
      </c>
      <c r="HU634">
        <v>0</v>
      </c>
      <c r="HV634">
        <v>0</v>
      </c>
      <c r="HW634">
        <v>0</v>
      </c>
      <c r="HX634">
        <v>0</v>
      </c>
      <c r="HY634">
        <v>0</v>
      </c>
      <c r="HZ634">
        <v>0</v>
      </c>
      <c r="IA634">
        <v>0</v>
      </c>
      <c r="IB634">
        <v>0</v>
      </c>
      <c r="IC634">
        <v>0</v>
      </c>
      <c r="ID634">
        <v>0</v>
      </c>
      <c r="IE634">
        <v>0</v>
      </c>
      <c r="IF634">
        <v>0</v>
      </c>
      <c r="IG634">
        <v>0</v>
      </c>
      <c r="IH634">
        <v>0</v>
      </c>
      <c r="II634">
        <v>0</v>
      </c>
      <c r="IJ634">
        <v>0</v>
      </c>
      <c r="IK634">
        <v>0</v>
      </c>
    </row>
    <row r="635" spans="13:245" hidden="1">
      <c r="M635" s="340"/>
      <c r="N635" t="s">
        <v>1024</v>
      </c>
      <c r="O635">
        <v>2</v>
      </c>
      <c r="P635">
        <v>30</v>
      </c>
      <c r="Q635" s="183" t="str">
        <f t="shared" si="27"/>
        <v>SDH150230</v>
      </c>
      <c r="R635">
        <v>65</v>
      </c>
      <c r="S635">
        <v>291</v>
      </c>
      <c r="T635">
        <v>523</v>
      </c>
      <c r="U635">
        <v>761</v>
      </c>
      <c r="V635">
        <v>1005</v>
      </c>
      <c r="W635">
        <v>1256</v>
      </c>
      <c r="X635">
        <v>1514</v>
      </c>
      <c r="Y635">
        <v>1781</v>
      </c>
      <c r="Z635">
        <v>2056</v>
      </c>
      <c r="AA635">
        <v>3121</v>
      </c>
      <c r="AB635">
        <v>3516</v>
      </c>
      <c r="AC635">
        <v>3926</v>
      </c>
      <c r="AD635">
        <v>4352</v>
      </c>
      <c r="AE635">
        <v>4799</v>
      </c>
      <c r="AF635">
        <v>5266</v>
      </c>
      <c r="AG635">
        <v>5452</v>
      </c>
      <c r="AH635">
        <v>5651</v>
      </c>
      <c r="AI635">
        <v>5868</v>
      </c>
      <c r="AJ635">
        <v>6098</v>
      </c>
      <c r="AK635">
        <v>6343</v>
      </c>
      <c r="AL635">
        <v>6607</v>
      </c>
      <c r="AM635">
        <v>6889</v>
      </c>
      <c r="AN635">
        <v>7191</v>
      </c>
      <c r="AO635">
        <v>7516</v>
      </c>
      <c r="AP635">
        <v>7864</v>
      </c>
      <c r="AQ635">
        <v>8237</v>
      </c>
      <c r="AR635">
        <v>8632</v>
      </c>
      <c r="AS635">
        <v>9055</v>
      </c>
      <c r="AT635">
        <v>9510</v>
      </c>
      <c r="AU635">
        <v>0</v>
      </c>
      <c r="AV635">
        <v>0</v>
      </c>
      <c r="AW635">
        <v>0</v>
      </c>
      <c r="AX635">
        <v>0</v>
      </c>
      <c r="AY635">
        <v>0</v>
      </c>
      <c r="AZ635">
        <v>0</v>
      </c>
      <c r="BA635">
        <v>0</v>
      </c>
      <c r="BB635">
        <v>0</v>
      </c>
      <c r="BC635">
        <v>0</v>
      </c>
      <c r="BD635">
        <v>0</v>
      </c>
      <c r="BE635">
        <v>0</v>
      </c>
      <c r="BF635">
        <v>0</v>
      </c>
      <c r="BG635">
        <v>0</v>
      </c>
      <c r="BH635">
        <v>0</v>
      </c>
      <c r="BI635">
        <v>0</v>
      </c>
      <c r="BJ635">
        <v>0</v>
      </c>
      <c r="BK635">
        <v>0</v>
      </c>
      <c r="BL635">
        <v>0</v>
      </c>
      <c r="BM635">
        <v>0</v>
      </c>
      <c r="BN635">
        <v>0</v>
      </c>
      <c r="BO635">
        <v>0</v>
      </c>
      <c r="BP635">
        <v>0</v>
      </c>
      <c r="BQ635">
        <v>0</v>
      </c>
      <c r="BR635">
        <v>0</v>
      </c>
      <c r="BS635">
        <v>0</v>
      </c>
      <c r="BT635">
        <v>0</v>
      </c>
      <c r="BU635">
        <v>0</v>
      </c>
      <c r="BV635">
        <v>0</v>
      </c>
      <c r="BW635">
        <v>0</v>
      </c>
      <c r="BX635">
        <v>0</v>
      </c>
      <c r="BY635">
        <v>0</v>
      </c>
      <c r="BZ635">
        <v>0</v>
      </c>
      <c r="CA635">
        <v>0</v>
      </c>
      <c r="CB635">
        <v>0</v>
      </c>
      <c r="CC635">
        <v>0</v>
      </c>
      <c r="CD635">
        <v>0</v>
      </c>
      <c r="CE635">
        <v>0</v>
      </c>
      <c r="CF635">
        <v>0</v>
      </c>
      <c r="CG635">
        <v>0</v>
      </c>
      <c r="CH635">
        <v>0</v>
      </c>
      <c r="CI635">
        <v>0</v>
      </c>
      <c r="CJ635">
        <v>0</v>
      </c>
      <c r="CK635">
        <v>0</v>
      </c>
      <c r="CL635">
        <v>0</v>
      </c>
      <c r="CM635">
        <v>0</v>
      </c>
      <c r="CN635">
        <v>0</v>
      </c>
      <c r="CO635">
        <v>0</v>
      </c>
      <c r="CP635">
        <v>0</v>
      </c>
      <c r="CQ635">
        <v>0</v>
      </c>
      <c r="CR635">
        <v>0</v>
      </c>
      <c r="CS635">
        <v>0</v>
      </c>
      <c r="CT635">
        <v>0</v>
      </c>
      <c r="CU635">
        <v>0</v>
      </c>
      <c r="CV635">
        <v>0</v>
      </c>
      <c r="CW635">
        <v>0</v>
      </c>
      <c r="CX635">
        <v>0</v>
      </c>
      <c r="CY635">
        <v>0</v>
      </c>
      <c r="CZ635">
        <v>0</v>
      </c>
      <c r="DA635">
        <v>0</v>
      </c>
      <c r="DB635">
        <v>0</v>
      </c>
      <c r="DC635">
        <v>0</v>
      </c>
      <c r="DD635">
        <v>0</v>
      </c>
      <c r="DE635">
        <v>0</v>
      </c>
      <c r="DF635">
        <v>0</v>
      </c>
      <c r="DG635">
        <v>0</v>
      </c>
      <c r="DH635">
        <v>0</v>
      </c>
      <c r="DI635">
        <v>0</v>
      </c>
      <c r="DJ635">
        <v>0</v>
      </c>
      <c r="DK635">
        <v>0</v>
      </c>
      <c r="DL635">
        <v>0</v>
      </c>
      <c r="DM635">
        <v>0</v>
      </c>
      <c r="DN635">
        <v>0</v>
      </c>
      <c r="DO635">
        <v>0</v>
      </c>
      <c r="DP635">
        <v>0</v>
      </c>
      <c r="DQ635">
        <v>0</v>
      </c>
      <c r="DR635">
        <v>0</v>
      </c>
      <c r="DS635">
        <v>0</v>
      </c>
      <c r="DT635">
        <v>0</v>
      </c>
      <c r="DU635">
        <v>0</v>
      </c>
      <c r="DV635">
        <v>0</v>
      </c>
      <c r="DW635">
        <v>0</v>
      </c>
      <c r="DX635">
        <v>0</v>
      </c>
      <c r="DZ635" s="340"/>
      <c r="EA635" t="s">
        <v>1024</v>
      </c>
      <c r="EB635">
        <v>2</v>
      </c>
      <c r="EC635">
        <v>30</v>
      </c>
      <c r="ED635" s="183" t="str">
        <f t="shared" si="28"/>
        <v>SDH150230</v>
      </c>
      <c r="EE635">
        <v>117</v>
      </c>
      <c r="EF635">
        <v>506</v>
      </c>
      <c r="EG635">
        <v>1009</v>
      </c>
      <c r="EH635">
        <v>1500</v>
      </c>
      <c r="EI635">
        <v>1985</v>
      </c>
      <c r="EJ635">
        <v>2458</v>
      </c>
      <c r="EK635">
        <v>2927</v>
      </c>
      <c r="EL635">
        <v>3396</v>
      </c>
      <c r="EM635">
        <v>3862</v>
      </c>
      <c r="EN635">
        <v>4471</v>
      </c>
      <c r="EO635">
        <v>4935</v>
      </c>
      <c r="EP635">
        <v>5400</v>
      </c>
      <c r="EQ635">
        <v>5868</v>
      </c>
      <c r="ER635">
        <v>6344</v>
      </c>
      <c r="ES635">
        <v>0</v>
      </c>
      <c r="ET635">
        <v>0</v>
      </c>
      <c r="EU635">
        <v>0</v>
      </c>
      <c r="EV635">
        <v>0</v>
      </c>
      <c r="EW635">
        <v>0</v>
      </c>
      <c r="EX635">
        <v>0</v>
      </c>
      <c r="EY635">
        <v>0</v>
      </c>
      <c r="EZ635">
        <v>0</v>
      </c>
      <c r="FA635">
        <v>0</v>
      </c>
      <c r="FB635">
        <v>0</v>
      </c>
      <c r="FC635">
        <v>0</v>
      </c>
      <c r="FD635">
        <v>0</v>
      </c>
      <c r="FE635">
        <v>0</v>
      </c>
      <c r="FF635">
        <v>0</v>
      </c>
      <c r="FG635">
        <v>0</v>
      </c>
      <c r="FH635">
        <v>0</v>
      </c>
      <c r="FI635">
        <v>0</v>
      </c>
      <c r="FJ635">
        <v>0</v>
      </c>
      <c r="FK635">
        <v>0</v>
      </c>
      <c r="FL635">
        <v>0</v>
      </c>
      <c r="FM635">
        <v>0</v>
      </c>
      <c r="FN635">
        <v>0</v>
      </c>
      <c r="FO635">
        <v>0</v>
      </c>
      <c r="FP635">
        <v>0</v>
      </c>
      <c r="FQ635">
        <v>0</v>
      </c>
      <c r="FR635">
        <v>0</v>
      </c>
      <c r="FS635">
        <v>0</v>
      </c>
      <c r="FT635">
        <v>0</v>
      </c>
      <c r="FU635">
        <v>0</v>
      </c>
      <c r="FV635">
        <v>0</v>
      </c>
      <c r="FW635">
        <v>0</v>
      </c>
      <c r="FX635">
        <v>0</v>
      </c>
      <c r="FY635">
        <v>0</v>
      </c>
      <c r="FZ635">
        <v>0</v>
      </c>
      <c r="GA635">
        <v>0</v>
      </c>
      <c r="GB635">
        <v>0</v>
      </c>
      <c r="GC635">
        <v>0</v>
      </c>
      <c r="GD635">
        <v>0</v>
      </c>
      <c r="GE635">
        <v>0</v>
      </c>
      <c r="GF635">
        <v>0</v>
      </c>
      <c r="GG635">
        <v>0</v>
      </c>
      <c r="GH635">
        <v>0</v>
      </c>
      <c r="GI635">
        <v>0</v>
      </c>
      <c r="GJ635">
        <v>0</v>
      </c>
      <c r="GK635">
        <v>0</v>
      </c>
      <c r="GL635">
        <v>0</v>
      </c>
      <c r="GM635">
        <v>0</v>
      </c>
      <c r="GN635">
        <v>0</v>
      </c>
      <c r="GO635">
        <v>0</v>
      </c>
      <c r="GP635">
        <v>0</v>
      </c>
      <c r="GQ635">
        <v>0</v>
      </c>
      <c r="GR635">
        <v>0</v>
      </c>
      <c r="GS635">
        <v>0</v>
      </c>
      <c r="GT635">
        <v>0</v>
      </c>
      <c r="GU635">
        <v>0</v>
      </c>
      <c r="GV635">
        <v>0</v>
      </c>
      <c r="GW635">
        <v>0</v>
      </c>
      <c r="GX635">
        <v>0</v>
      </c>
      <c r="GY635">
        <v>0</v>
      </c>
      <c r="GZ635">
        <v>0</v>
      </c>
      <c r="HA635">
        <v>0</v>
      </c>
      <c r="HB635">
        <v>0</v>
      </c>
      <c r="HC635">
        <v>0</v>
      </c>
      <c r="HD635">
        <v>0</v>
      </c>
      <c r="HE635">
        <v>0</v>
      </c>
      <c r="HF635">
        <v>0</v>
      </c>
      <c r="HG635">
        <v>0</v>
      </c>
      <c r="HH635">
        <v>0</v>
      </c>
      <c r="HI635">
        <v>0</v>
      </c>
      <c r="HJ635">
        <v>0</v>
      </c>
      <c r="HK635">
        <v>0</v>
      </c>
      <c r="HL635">
        <v>0</v>
      </c>
      <c r="HM635">
        <v>0</v>
      </c>
      <c r="HN635">
        <v>0</v>
      </c>
      <c r="HO635">
        <v>0</v>
      </c>
      <c r="HP635">
        <v>0</v>
      </c>
      <c r="HQ635">
        <v>0</v>
      </c>
      <c r="HR635">
        <v>0</v>
      </c>
      <c r="HS635">
        <v>0</v>
      </c>
      <c r="HT635">
        <v>0</v>
      </c>
      <c r="HU635">
        <v>0</v>
      </c>
      <c r="HV635">
        <v>0</v>
      </c>
      <c r="HW635">
        <v>0</v>
      </c>
      <c r="HX635">
        <v>0</v>
      </c>
      <c r="HY635">
        <v>0</v>
      </c>
      <c r="HZ635">
        <v>0</v>
      </c>
      <c r="IA635">
        <v>0</v>
      </c>
      <c r="IB635">
        <v>0</v>
      </c>
      <c r="IC635">
        <v>0</v>
      </c>
      <c r="ID635">
        <v>0</v>
      </c>
      <c r="IE635">
        <v>0</v>
      </c>
      <c r="IF635">
        <v>0</v>
      </c>
      <c r="IG635">
        <v>0</v>
      </c>
      <c r="IH635">
        <v>0</v>
      </c>
      <c r="II635">
        <v>0</v>
      </c>
      <c r="IJ635">
        <v>0</v>
      </c>
      <c r="IK635">
        <v>0</v>
      </c>
    </row>
    <row r="636" spans="13:245" hidden="1">
      <c r="M636" s="340"/>
      <c r="N636" t="s">
        <v>1024</v>
      </c>
      <c r="O636">
        <v>2</v>
      </c>
      <c r="P636">
        <v>31</v>
      </c>
      <c r="Q636" s="183" t="str">
        <f t="shared" si="27"/>
        <v>SDH150231</v>
      </c>
      <c r="R636">
        <v>59</v>
      </c>
      <c r="S636">
        <v>281</v>
      </c>
      <c r="T636">
        <v>509</v>
      </c>
      <c r="U636">
        <v>743</v>
      </c>
      <c r="V636">
        <v>983</v>
      </c>
      <c r="W636">
        <v>1231</v>
      </c>
      <c r="X636">
        <v>1486</v>
      </c>
      <c r="Y636">
        <v>1749</v>
      </c>
      <c r="Z636">
        <v>2021</v>
      </c>
      <c r="AA636">
        <v>3070</v>
      </c>
      <c r="AB636">
        <v>3461</v>
      </c>
      <c r="AC636">
        <v>3867</v>
      </c>
      <c r="AD636">
        <v>4291</v>
      </c>
      <c r="AE636">
        <v>4734</v>
      </c>
      <c r="AF636">
        <v>5200</v>
      </c>
      <c r="AG636">
        <v>5388</v>
      </c>
      <c r="AH636">
        <v>5592</v>
      </c>
      <c r="AI636">
        <v>5808</v>
      </c>
      <c r="AJ636">
        <v>6039</v>
      </c>
      <c r="AK636">
        <v>6287</v>
      </c>
      <c r="AL636">
        <v>6553</v>
      </c>
      <c r="AM636">
        <v>6837</v>
      </c>
      <c r="AN636">
        <v>7141</v>
      </c>
      <c r="AO636">
        <v>7470</v>
      </c>
      <c r="AP636">
        <v>7823</v>
      </c>
      <c r="AQ636">
        <v>8197</v>
      </c>
      <c r="AR636">
        <v>8599</v>
      </c>
      <c r="AS636">
        <v>9030</v>
      </c>
      <c r="AT636">
        <v>9495</v>
      </c>
      <c r="AU636">
        <v>0</v>
      </c>
      <c r="AV636">
        <v>0</v>
      </c>
      <c r="AW636">
        <v>0</v>
      </c>
      <c r="AX636">
        <v>0</v>
      </c>
      <c r="AY636">
        <v>0</v>
      </c>
      <c r="AZ636">
        <v>0</v>
      </c>
      <c r="BA636">
        <v>0</v>
      </c>
      <c r="BB636">
        <v>0</v>
      </c>
      <c r="BC636">
        <v>0</v>
      </c>
      <c r="BD636">
        <v>0</v>
      </c>
      <c r="BE636">
        <v>0</v>
      </c>
      <c r="BF636">
        <v>0</v>
      </c>
      <c r="BG636">
        <v>0</v>
      </c>
      <c r="BH636">
        <v>0</v>
      </c>
      <c r="BI636">
        <v>0</v>
      </c>
      <c r="BJ636">
        <v>0</v>
      </c>
      <c r="BK636">
        <v>0</v>
      </c>
      <c r="BL636">
        <v>0</v>
      </c>
      <c r="BM636">
        <v>0</v>
      </c>
      <c r="BN636">
        <v>0</v>
      </c>
      <c r="BO636">
        <v>0</v>
      </c>
      <c r="BP636">
        <v>0</v>
      </c>
      <c r="BQ636">
        <v>0</v>
      </c>
      <c r="BR636">
        <v>0</v>
      </c>
      <c r="BS636">
        <v>0</v>
      </c>
      <c r="BT636">
        <v>0</v>
      </c>
      <c r="BU636">
        <v>0</v>
      </c>
      <c r="BV636">
        <v>0</v>
      </c>
      <c r="BW636">
        <v>0</v>
      </c>
      <c r="BX636">
        <v>0</v>
      </c>
      <c r="BY636">
        <v>0</v>
      </c>
      <c r="BZ636">
        <v>0</v>
      </c>
      <c r="CA636">
        <v>0</v>
      </c>
      <c r="CB636">
        <v>0</v>
      </c>
      <c r="CC636">
        <v>0</v>
      </c>
      <c r="CD636">
        <v>0</v>
      </c>
      <c r="CE636">
        <v>0</v>
      </c>
      <c r="CF636">
        <v>0</v>
      </c>
      <c r="CG636">
        <v>0</v>
      </c>
      <c r="CH636">
        <v>0</v>
      </c>
      <c r="CI636">
        <v>0</v>
      </c>
      <c r="CJ636">
        <v>0</v>
      </c>
      <c r="CK636">
        <v>0</v>
      </c>
      <c r="CL636">
        <v>0</v>
      </c>
      <c r="CM636">
        <v>0</v>
      </c>
      <c r="CN636">
        <v>0</v>
      </c>
      <c r="CO636">
        <v>0</v>
      </c>
      <c r="CP636">
        <v>0</v>
      </c>
      <c r="CQ636">
        <v>0</v>
      </c>
      <c r="CR636">
        <v>0</v>
      </c>
      <c r="CS636">
        <v>0</v>
      </c>
      <c r="CT636">
        <v>0</v>
      </c>
      <c r="CU636">
        <v>0</v>
      </c>
      <c r="CV636">
        <v>0</v>
      </c>
      <c r="CW636">
        <v>0</v>
      </c>
      <c r="CX636">
        <v>0</v>
      </c>
      <c r="CY636">
        <v>0</v>
      </c>
      <c r="CZ636">
        <v>0</v>
      </c>
      <c r="DA636">
        <v>0</v>
      </c>
      <c r="DB636">
        <v>0</v>
      </c>
      <c r="DC636">
        <v>0</v>
      </c>
      <c r="DD636">
        <v>0</v>
      </c>
      <c r="DE636">
        <v>0</v>
      </c>
      <c r="DF636">
        <v>0</v>
      </c>
      <c r="DG636">
        <v>0</v>
      </c>
      <c r="DH636">
        <v>0</v>
      </c>
      <c r="DI636">
        <v>0</v>
      </c>
      <c r="DJ636">
        <v>0</v>
      </c>
      <c r="DK636">
        <v>0</v>
      </c>
      <c r="DL636">
        <v>0</v>
      </c>
      <c r="DM636">
        <v>0</v>
      </c>
      <c r="DN636">
        <v>0</v>
      </c>
      <c r="DO636">
        <v>0</v>
      </c>
      <c r="DP636">
        <v>0</v>
      </c>
      <c r="DQ636">
        <v>0</v>
      </c>
      <c r="DR636">
        <v>0</v>
      </c>
      <c r="DS636">
        <v>0</v>
      </c>
      <c r="DT636">
        <v>0</v>
      </c>
      <c r="DU636">
        <v>0</v>
      </c>
      <c r="DV636">
        <v>0</v>
      </c>
      <c r="DW636">
        <v>0</v>
      </c>
      <c r="DX636">
        <v>0</v>
      </c>
      <c r="DZ636" s="340"/>
      <c r="EA636" t="s">
        <v>1024</v>
      </c>
      <c r="EB636">
        <v>2</v>
      </c>
      <c r="EC636">
        <v>31</v>
      </c>
      <c r="ED636" s="183" t="str">
        <f t="shared" si="28"/>
        <v>SDH150231</v>
      </c>
      <c r="EE636">
        <v>106</v>
      </c>
      <c r="EF636">
        <v>487</v>
      </c>
      <c r="EG636">
        <v>974</v>
      </c>
      <c r="EH636">
        <v>1456</v>
      </c>
      <c r="EI636">
        <v>1932</v>
      </c>
      <c r="EJ636">
        <v>2397</v>
      </c>
      <c r="EK636">
        <v>2859</v>
      </c>
      <c r="EL636">
        <v>3322</v>
      </c>
      <c r="EM636">
        <v>3782</v>
      </c>
      <c r="EN636">
        <v>4385</v>
      </c>
      <c r="EO636">
        <v>4845</v>
      </c>
      <c r="EP636">
        <v>5306</v>
      </c>
      <c r="EQ636">
        <v>5771</v>
      </c>
      <c r="ER636">
        <v>6244</v>
      </c>
      <c r="ES636">
        <v>0</v>
      </c>
      <c r="ET636">
        <v>0</v>
      </c>
      <c r="EU636">
        <v>0</v>
      </c>
      <c r="EV636">
        <v>0</v>
      </c>
      <c r="EW636">
        <v>0</v>
      </c>
      <c r="EX636">
        <v>0</v>
      </c>
      <c r="EY636">
        <v>0</v>
      </c>
      <c r="EZ636">
        <v>0</v>
      </c>
      <c r="FA636">
        <v>0</v>
      </c>
      <c r="FB636">
        <v>0</v>
      </c>
      <c r="FC636">
        <v>0</v>
      </c>
      <c r="FD636">
        <v>0</v>
      </c>
      <c r="FE636">
        <v>0</v>
      </c>
      <c r="FF636">
        <v>0</v>
      </c>
      <c r="FG636">
        <v>0</v>
      </c>
      <c r="FH636">
        <v>0</v>
      </c>
      <c r="FI636">
        <v>0</v>
      </c>
      <c r="FJ636">
        <v>0</v>
      </c>
      <c r="FK636">
        <v>0</v>
      </c>
      <c r="FL636">
        <v>0</v>
      </c>
      <c r="FM636">
        <v>0</v>
      </c>
      <c r="FN636">
        <v>0</v>
      </c>
      <c r="FO636">
        <v>0</v>
      </c>
      <c r="FP636">
        <v>0</v>
      </c>
      <c r="FQ636">
        <v>0</v>
      </c>
      <c r="FR636">
        <v>0</v>
      </c>
      <c r="FS636">
        <v>0</v>
      </c>
      <c r="FT636">
        <v>0</v>
      </c>
      <c r="FU636">
        <v>0</v>
      </c>
      <c r="FV636">
        <v>0</v>
      </c>
      <c r="FW636">
        <v>0</v>
      </c>
      <c r="FX636">
        <v>0</v>
      </c>
      <c r="FY636">
        <v>0</v>
      </c>
      <c r="FZ636">
        <v>0</v>
      </c>
      <c r="GA636">
        <v>0</v>
      </c>
      <c r="GB636">
        <v>0</v>
      </c>
      <c r="GC636">
        <v>0</v>
      </c>
      <c r="GD636">
        <v>0</v>
      </c>
      <c r="GE636">
        <v>0</v>
      </c>
      <c r="GF636">
        <v>0</v>
      </c>
      <c r="GG636">
        <v>0</v>
      </c>
      <c r="GH636">
        <v>0</v>
      </c>
      <c r="GI636">
        <v>0</v>
      </c>
      <c r="GJ636">
        <v>0</v>
      </c>
      <c r="GK636">
        <v>0</v>
      </c>
      <c r="GL636">
        <v>0</v>
      </c>
      <c r="GM636">
        <v>0</v>
      </c>
      <c r="GN636">
        <v>0</v>
      </c>
      <c r="GO636">
        <v>0</v>
      </c>
      <c r="GP636">
        <v>0</v>
      </c>
      <c r="GQ636">
        <v>0</v>
      </c>
      <c r="GR636">
        <v>0</v>
      </c>
      <c r="GS636">
        <v>0</v>
      </c>
      <c r="GT636">
        <v>0</v>
      </c>
      <c r="GU636">
        <v>0</v>
      </c>
      <c r="GV636">
        <v>0</v>
      </c>
      <c r="GW636">
        <v>0</v>
      </c>
      <c r="GX636">
        <v>0</v>
      </c>
      <c r="GY636">
        <v>0</v>
      </c>
      <c r="GZ636">
        <v>0</v>
      </c>
      <c r="HA636">
        <v>0</v>
      </c>
      <c r="HB636">
        <v>0</v>
      </c>
      <c r="HC636">
        <v>0</v>
      </c>
      <c r="HD636">
        <v>0</v>
      </c>
      <c r="HE636">
        <v>0</v>
      </c>
      <c r="HF636">
        <v>0</v>
      </c>
      <c r="HG636">
        <v>0</v>
      </c>
      <c r="HH636">
        <v>0</v>
      </c>
      <c r="HI636">
        <v>0</v>
      </c>
      <c r="HJ636">
        <v>0</v>
      </c>
      <c r="HK636">
        <v>0</v>
      </c>
      <c r="HL636">
        <v>0</v>
      </c>
      <c r="HM636">
        <v>0</v>
      </c>
      <c r="HN636">
        <v>0</v>
      </c>
      <c r="HO636">
        <v>0</v>
      </c>
      <c r="HP636">
        <v>0</v>
      </c>
      <c r="HQ636">
        <v>0</v>
      </c>
      <c r="HR636">
        <v>0</v>
      </c>
      <c r="HS636">
        <v>0</v>
      </c>
      <c r="HT636">
        <v>0</v>
      </c>
      <c r="HU636">
        <v>0</v>
      </c>
      <c r="HV636">
        <v>0</v>
      </c>
      <c r="HW636">
        <v>0</v>
      </c>
      <c r="HX636">
        <v>0</v>
      </c>
      <c r="HY636">
        <v>0</v>
      </c>
      <c r="HZ636">
        <v>0</v>
      </c>
      <c r="IA636">
        <v>0</v>
      </c>
      <c r="IB636">
        <v>0</v>
      </c>
      <c r="IC636">
        <v>0</v>
      </c>
      <c r="ID636">
        <v>0</v>
      </c>
      <c r="IE636">
        <v>0</v>
      </c>
      <c r="IF636">
        <v>0</v>
      </c>
      <c r="IG636">
        <v>0</v>
      </c>
      <c r="IH636">
        <v>0</v>
      </c>
      <c r="II636">
        <v>0</v>
      </c>
      <c r="IJ636">
        <v>0</v>
      </c>
      <c r="IK636">
        <v>0</v>
      </c>
    </row>
    <row r="637" spans="13:245" hidden="1">
      <c r="M637" s="340"/>
      <c r="N637" t="s">
        <v>1024</v>
      </c>
      <c r="O637">
        <v>2</v>
      </c>
      <c r="P637">
        <v>32</v>
      </c>
      <c r="Q637" s="183" t="str">
        <f t="shared" si="27"/>
        <v>SDH150232</v>
      </c>
      <c r="R637">
        <v>52</v>
      </c>
      <c r="S637">
        <v>270</v>
      </c>
      <c r="T637">
        <v>495</v>
      </c>
      <c r="U637">
        <v>725</v>
      </c>
      <c r="V637">
        <v>962</v>
      </c>
      <c r="W637">
        <v>1205</v>
      </c>
      <c r="X637">
        <v>1457</v>
      </c>
      <c r="Y637">
        <v>1717</v>
      </c>
      <c r="Z637">
        <v>1986</v>
      </c>
      <c r="AA637">
        <v>3020</v>
      </c>
      <c r="AB637">
        <v>3406</v>
      </c>
      <c r="AC637">
        <v>3809</v>
      </c>
      <c r="AD637">
        <v>4230</v>
      </c>
      <c r="AE637">
        <v>4671</v>
      </c>
      <c r="AF637">
        <v>5134</v>
      </c>
      <c r="AG637">
        <v>5326</v>
      </c>
      <c r="AH637">
        <v>5529</v>
      </c>
      <c r="AI637">
        <v>5747</v>
      </c>
      <c r="AJ637">
        <v>5980</v>
      </c>
      <c r="AK637">
        <v>6229</v>
      </c>
      <c r="AL637">
        <v>6495</v>
      </c>
      <c r="AM637">
        <v>6781</v>
      </c>
      <c r="AN637">
        <v>7089</v>
      </c>
      <c r="AO637">
        <v>7422</v>
      </c>
      <c r="AP637">
        <v>7776</v>
      </c>
      <c r="AQ637">
        <v>8157</v>
      </c>
      <c r="AR637">
        <v>8565</v>
      </c>
      <c r="AS637">
        <v>9005</v>
      </c>
      <c r="AT637">
        <v>9483</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c r="BV637">
        <v>0</v>
      </c>
      <c r="BW637">
        <v>0</v>
      </c>
      <c r="BX637">
        <v>0</v>
      </c>
      <c r="BY637">
        <v>0</v>
      </c>
      <c r="BZ637">
        <v>0</v>
      </c>
      <c r="CA637">
        <v>0</v>
      </c>
      <c r="CB637">
        <v>0</v>
      </c>
      <c r="CC637">
        <v>0</v>
      </c>
      <c r="CD637">
        <v>0</v>
      </c>
      <c r="CE637">
        <v>0</v>
      </c>
      <c r="CF637">
        <v>0</v>
      </c>
      <c r="CG637">
        <v>0</v>
      </c>
      <c r="CH637">
        <v>0</v>
      </c>
      <c r="CI637">
        <v>0</v>
      </c>
      <c r="CJ637">
        <v>0</v>
      </c>
      <c r="CK637">
        <v>0</v>
      </c>
      <c r="CL637">
        <v>0</v>
      </c>
      <c r="CM637">
        <v>0</v>
      </c>
      <c r="CN637">
        <v>0</v>
      </c>
      <c r="CO637">
        <v>0</v>
      </c>
      <c r="CP637">
        <v>0</v>
      </c>
      <c r="CQ637">
        <v>0</v>
      </c>
      <c r="CR637">
        <v>0</v>
      </c>
      <c r="CS637">
        <v>0</v>
      </c>
      <c r="CT637">
        <v>0</v>
      </c>
      <c r="CU637">
        <v>0</v>
      </c>
      <c r="CV637">
        <v>0</v>
      </c>
      <c r="CW637">
        <v>0</v>
      </c>
      <c r="CX637">
        <v>0</v>
      </c>
      <c r="CY637">
        <v>0</v>
      </c>
      <c r="CZ637">
        <v>0</v>
      </c>
      <c r="DA637">
        <v>0</v>
      </c>
      <c r="DB637">
        <v>0</v>
      </c>
      <c r="DC637">
        <v>0</v>
      </c>
      <c r="DD637">
        <v>0</v>
      </c>
      <c r="DE637">
        <v>0</v>
      </c>
      <c r="DF637">
        <v>0</v>
      </c>
      <c r="DG637">
        <v>0</v>
      </c>
      <c r="DH637">
        <v>0</v>
      </c>
      <c r="DI637">
        <v>0</v>
      </c>
      <c r="DJ637">
        <v>0</v>
      </c>
      <c r="DK637">
        <v>0</v>
      </c>
      <c r="DL637">
        <v>0</v>
      </c>
      <c r="DM637">
        <v>0</v>
      </c>
      <c r="DN637">
        <v>0</v>
      </c>
      <c r="DO637">
        <v>0</v>
      </c>
      <c r="DP637">
        <v>0</v>
      </c>
      <c r="DQ637">
        <v>0</v>
      </c>
      <c r="DR637">
        <v>0</v>
      </c>
      <c r="DS637">
        <v>0</v>
      </c>
      <c r="DT637">
        <v>0</v>
      </c>
      <c r="DU637">
        <v>0</v>
      </c>
      <c r="DV637">
        <v>0</v>
      </c>
      <c r="DW637">
        <v>0</v>
      </c>
      <c r="DX637">
        <v>0</v>
      </c>
      <c r="DZ637" s="340"/>
      <c r="EA637" t="s">
        <v>1024</v>
      </c>
      <c r="EB637">
        <v>2</v>
      </c>
      <c r="EC637">
        <v>32</v>
      </c>
      <c r="ED637" s="183" t="str">
        <f t="shared" si="28"/>
        <v>SDH150232</v>
      </c>
      <c r="EE637">
        <v>93</v>
      </c>
      <c r="EF637">
        <v>467</v>
      </c>
      <c r="EG637">
        <v>941</v>
      </c>
      <c r="EH637">
        <v>1414</v>
      </c>
      <c r="EI637">
        <v>1881</v>
      </c>
      <c r="EJ637">
        <v>2336</v>
      </c>
      <c r="EK637">
        <v>2792</v>
      </c>
      <c r="EL637">
        <v>3248</v>
      </c>
      <c r="EM637">
        <v>3704</v>
      </c>
      <c r="EN637">
        <v>4302</v>
      </c>
      <c r="EO637">
        <v>4756</v>
      </c>
      <c r="EP637">
        <v>5214</v>
      </c>
      <c r="EQ637">
        <v>5677</v>
      </c>
      <c r="ER637">
        <v>6148</v>
      </c>
      <c r="ES637">
        <v>0</v>
      </c>
      <c r="ET637">
        <v>0</v>
      </c>
      <c r="EU637">
        <v>0</v>
      </c>
      <c r="EV637">
        <v>0</v>
      </c>
      <c r="EW637">
        <v>0</v>
      </c>
      <c r="EX637">
        <v>0</v>
      </c>
      <c r="EY637">
        <v>0</v>
      </c>
      <c r="EZ637">
        <v>0</v>
      </c>
      <c r="FA637">
        <v>0</v>
      </c>
      <c r="FB637">
        <v>0</v>
      </c>
      <c r="FC637">
        <v>0</v>
      </c>
      <c r="FD637">
        <v>0</v>
      </c>
      <c r="FE637">
        <v>0</v>
      </c>
      <c r="FF637">
        <v>0</v>
      </c>
      <c r="FG637">
        <v>0</v>
      </c>
      <c r="FH637">
        <v>0</v>
      </c>
      <c r="FI637">
        <v>0</v>
      </c>
      <c r="FJ637">
        <v>0</v>
      </c>
      <c r="FK637">
        <v>0</v>
      </c>
      <c r="FL637">
        <v>0</v>
      </c>
      <c r="FM637">
        <v>0</v>
      </c>
      <c r="FN637">
        <v>0</v>
      </c>
      <c r="FO637">
        <v>0</v>
      </c>
      <c r="FP637">
        <v>0</v>
      </c>
      <c r="FQ637">
        <v>0</v>
      </c>
      <c r="FR637">
        <v>0</v>
      </c>
      <c r="FS637">
        <v>0</v>
      </c>
      <c r="FT637">
        <v>0</v>
      </c>
      <c r="FU637">
        <v>0</v>
      </c>
      <c r="FV637">
        <v>0</v>
      </c>
      <c r="FW637">
        <v>0</v>
      </c>
      <c r="FX637">
        <v>0</v>
      </c>
      <c r="FY637">
        <v>0</v>
      </c>
      <c r="FZ637">
        <v>0</v>
      </c>
      <c r="GA637">
        <v>0</v>
      </c>
      <c r="GB637">
        <v>0</v>
      </c>
      <c r="GC637">
        <v>0</v>
      </c>
      <c r="GD637">
        <v>0</v>
      </c>
      <c r="GE637">
        <v>0</v>
      </c>
      <c r="GF637">
        <v>0</v>
      </c>
      <c r="GG637">
        <v>0</v>
      </c>
      <c r="GH637">
        <v>0</v>
      </c>
      <c r="GI637">
        <v>0</v>
      </c>
      <c r="GJ637">
        <v>0</v>
      </c>
      <c r="GK637">
        <v>0</v>
      </c>
      <c r="GL637">
        <v>0</v>
      </c>
      <c r="GM637">
        <v>0</v>
      </c>
      <c r="GN637">
        <v>0</v>
      </c>
      <c r="GO637">
        <v>0</v>
      </c>
      <c r="GP637">
        <v>0</v>
      </c>
      <c r="GQ637">
        <v>0</v>
      </c>
      <c r="GR637">
        <v>0</v>
      </c>
      <c r="GS637">
        <v>0</v>
      </c>
      <c r="GT637">
        <v>0</v>
      </c>
      <c r="GU637">
        <v>0</v>
      </c>
      <c r="GV637">
        <v>0</v>
      </c>
      <c r="GW637">
        <v>0</v>
      </c>
      <c r="GX637">
        <v>0</v>
      </c>
      <c r="GY637">
        <v>0</v>
      </c>
      <c r="GZ637">
        <v>0</v>
      </c>
      <c r="HA637">
        <v>0</v>
      </c>
      <c r="HB637">
        <v>0</v>
      </c>
      <c r="HC637">
        <v>0</v>
      </c>
      <c r="HD637">
        <v>0</v>
      </c>
      <c r="HE637">
        <v>0</v>
      </c>
      <c r="HF637">
        <v>0</v>
      </c>
      <c r="HG637">
        <v>0</v>
      </c>
      <c r="HH637">
        <v>0</v>
      </c>
      <c r="HI637">
        <v>0</v>
      </c>
      <c r="HJ637">
        <v>0</v>
      </c>
      <c r="HK637">
        <v>0</v>
      </c>
      <c r="HL637">
        <v>0</v>
      </c>
      <c r="HM637">
        <v>0</v>
      </c>
      <c r="HN637">
        <v>0</v>
      </c>
      <c r="HO637">
        <v>0</v>
      </c>
      <c r="HP637">
        <v>0</v>
      </c>
      <c r="HQ637">
        <v>0</v>
      </c>
      <c r="HR637">
        <v>0</v>
      </c>
      <c r="HS637">
        <v>0</v>
      </c>
      <c r="HT637">
        <v>0</v>
      </c>
      <c r="HU637">
        <v>0</v>
      </c>
      <c r="HV637">
        <v>0</v>
      </c>
      <c r="HW637">
        <v>0</v>
      </c>
      <c r="HX637">
        <v>0</v>
      </c>
      <c r="HY637">
        <v>0</v>
      </c>
      <c r="HZ637">
        <v>0</v>
      </c>
      <c r="IA637">
        <v>0</v>
      </c>
      <c r="IB637">
        <v>0</v>
      </c>
      <c r="IC637">
        <v>0</v>
      </c>
      <c r="ID637">
        <v>0</v>
      </c>
      <c r="IE637">
        <v>0</v>
      </c>
      <c r="IF637">
        <v>0</v>
      </c>
      <c r="IG637">
        <v>0</v>
      </c>
      <c r="IH637">
        <v>0</v>
      </c>
      <c r="II637">
        <v>0</v>
      </c>
      <c r="IJ637">
        <v>0</v>
      </c>
      <c r="IK637">
        <v>0</v>
      </c>
    </row>
    <row r="638" spans="13:245" hidden="1">
      <c r="M638" s="340"/>
      <c r="N638" t="s">
        <v>1024</v>
      </c>
      <c r="O638">
        <v>2</v>
      </c>
      <c r="P638">
        <v>33</v>
      </c>
      <c r="Q638" s="183" t="str">
        <f t="shared" si="27"/>
        <v>SDH150233</v>
      </c>
      <c r="R638">
        <v>45</v>
      </c>
      <c r="S638">
        <v>260</v>
      </c>
      <c r="T638">
        <v>480</v>
      </c>
      <c r="U638">
        <v>707</v>
      </c>
      <c r="V638">
        <v>940</v>
      </c>
      <c r="W638">
        <v>1181</v>
      </c>
      <c r="X638">
        <v>1428</v>
      </c>
      <c r="Y638">
        <v>1685</v>
      </c>
      <c r="Z638">
        <v>1951</v>
      </c>
      <c r="AA638">
        <v>2968</v>
      </c>
      <c r="AB638">
        <v>3351</v>
      </c>
      <c r="AC638">
        <v>3750</v>
      </c>
      <c r="AD638">
        <v>4168</v>
      </c>
      <c r="AE638">
        <v>4606</v>
      </c>
      <c r="AF638">
        <v>5068</v>
      </c>
      <c r="AG638">
        <v>5259</v>
      </c>
      <c r="AH638">
        <v>5463</v>
      </c>
      <c r="AI638">
        <v>5682</v>
      </c>
      <c r="AJ638">
        <v>5916</v>
      </c>
      <c r="AK638">
        <v>6166</v>
      </c>
      <c r="AL638">
        <v>6433</v>
      </c>
      <c r="AM638">
        <v>6722</v>
      </c>
      <c r="AN638">
        <v>7033</v>
      </c>
      <c r="AO638">
        <v>7367</v>
      </c>
      <c r="AP638">
        <v>7727</v>
      </c>
      <c r="AQ638">
        <v>8113</v>
      </c>
      <c r="AR638">
        <v>8528</v>
      </c>
      <c r="AS638">
        <v>8981</v>
      </c>
      <c r="AT638">
        <v>9469</v>
      </c>
      <c r="AU638">
        <v>0</v>
      </c>
      <c r="AV638">
        <v>0</v>
      </c>
      <c r="AW638">
        <v>0</v>
      </c>
      <c r="AX638">
        <v>0</v>
      </c>
      <c r="AY638">
        <v>0</v>
      </c>
      <c r="AZ638">
        <v>0</v>
      </c>
      <c r="BA638">
        <v>0</v>
      </c>
      <c r="BB638">
        <v>0</v>
      </c>
      <c r="BC638">
        <v>0</v>
      </c>
      <c r="BD638">
        <v>0</v>
      </c>
      <c r="BE638">
        <v>0</v>
      </c>
      <c r="BF638">
        <v>0</v>
      </c>
      <c r="BG638">
        <v>0</v>
      </c>
      <c r="BH638">
        <v>0</v>
      </c>
      <c r="BI638">
        <v>0</v>
      </c>
      <c r="BJ638">
        <v>0</v>
      </c>
      <c r="BK638">
        <v>0</v>
      </c>
      <c r="BL638">
        <v>0</v>
      </c>
      <c r="BM638">
        <v>0</v>
      </c>
      <c r="BN638">
        <v>0</v>
      </c>
      <c r="BO638">
        <v>0</v>
      </c>
      <c r="BP638">
        <v>0</v>
      </c>
      <c r="BQ638">
        <v>0</v>
      </c>
      <c r="BR638">
        <v>0</v>
      </c>
      <c r="BS638">
        <v>0</v>
      </c>
      <c r="BT638">
        <v>0</v>
      </c>
      <c r="BU638">
        <v>0</v>
      </c>
      <c r="BV638">
        <v>0</v>
      </c>
      <c r="BW638">
        <v>0</v>
      </c>
      <c r="BX638">
        <v>0</v>
      </c>
      <c r="BY638">
        <v>0</v>
      </c>
      <c r="BZ638">
        <v>0</v>
      </c>
      <c r="CA638">
        <v>0</v>
      </c>
      <c r="CB638">
        <v>0</v>
      </c>
      <c r="CC638">
        <v>0</v>
      </c>
      <c r="CD638">
        <v>0</v>
      </c>
      <c r="CE638">
        <v>0</v>
      </c>
      <c r="CF638">
        <v>0</v>
      </c>
      <c r="CG638">
        <v>0</v>
      </c>
      <c r="CH638">
        <v>0</v>
      </c>
      <c r="CI638">
        <v>0</v>
      </c>
      <c r="CJ638">
        <v>0</v>
      </c>
      <c r="CK638">
        <v>0</v>
      </c>
      <c r="CL638">
        <v>0</v>
      </c>
      <c r="CM638">
        <v>0</v>
      </c>
      <c r="CN638">
        <v>0</v>
      </c>
      <c r="CO638">
        <v>0</v>
      </c>
      <c r="CP638">
        <v>0</v>
      </c>
      <c r="CQ638">
        <v>0</v>
      </c>
      <c r="CR638">
        <v>0</v>
      </c>
      <c r="CS638">
        <v>0</v>
      </c>
      <c r="CT638">
        <v>0</v>
      </c>
      <c r="CU638">
        <v>0</v>
      </c>
      <c r="CV638">
        <v>0</v>
      </c>
      <c r="CW638">
        <v>0</v>
      </c>
      <c r="CX638">
        <v>0</v>
      </c>
      <c r="CY638">
        <v>0</v>
      </c>
      <c r="CZ638">
        <v>0</v>
      </c>
      <c r="DA638">
        <v>0</v>
      </c>
      <c r="DB638">
        <v>0</v>
      </c>
      <c r="DC638">
        <v>0</v>
      </c>
      <c r="DD638">
        <v>0</v>
      </c>
      <c r="DE638">
        <v>0</v>
      </c>
      <c r="DF638">
        <v>0</v>
      </c>
      <c r="DG638">
        <v>0</v>
      </c>
      <c r="DH638">
        <v>0</v>
      </c>
      <c r="DI638">
        <v>0</v>
      </c>
      <c r="DJ638">
        <v>0</v>
      </c>
      <c r="DK638">
        <v>0</v>
      </c>
      <c r="DL638">
        <v>0</v>
      </c>
      <c r="DM638">
        <v>0</v>
      </c>
      <c r="DN638">
        <v>0</v>
      </c>
      <c r="DO638">
        <v>0</v>
      </c>
      <c r="DP638">
        <v>0</v>
      </c>
      <c r="DQ638">
        <v>0</v>
      </c>
      <c r="DR638">
        <v>0</v>
      </c>
      <c r="DS638">
        <v>0</v>
      </c>
      <c r="DT638">
        <v>0</v>
      </c>
      <c r="DU638">
        <v>0</v>
      </c>
      <c r="DV638">
        <v>0</v>
      </c>
      <c r="DW638">
        <v>0</v>
      </c>
      <c r="DX638">
        <v>0</v>
      </c>
      <c r="DZ638" s="340"/>
      <c r="EA638" t="s">
        <v>1024</v>
      </c>
      <c r="EB638">
        <v>2</v>
      </c>
      <c r="EC638">
        <v>33</v>
      </c>
      <c r="ED638" s="183" t="str">
        <f t="shared" si="28"/>
        <v>SDH150233</v>
      </c>
      <c r="EE638">
        <v>80</v>
      </c>
      <c r="EF638">
        <v>448</v>
      </c>
      <c r="EG638">
        <v>904</v>
      </c>
      <c r="EH638">
        <v>1370</v>
      </c>
      <c r="EI638">
        <v>1826</v>
      </c>
      <c r="EJ638">
        <v>2276</v>
      </c>
      <c r="EK638">
        <v>2723</v>
      </c>
      <c r="EL638">
        <v>3173</v>
      </c>
      <c r="EM638">
        <v>3624</v>
      </c>
      <c r="EN638">
        <v>4215</v>
      </c>
      <c r="EO638">
        <v>4665</v>
      </c>
      <c r="EP638">
        <v>5119</v>
      </c>
      <c r="EQ638">
        <v>5580</v>
      </c>
      <c r="ER638">
        <v>6048</v>
      </c>
      <c r="ES638">
        <v>0</v>
      </c>
      <c r="ET638">
        <v>0</v>
      </c>
      <c r="EU638">
        <v>0</v>
      </c>
      <c r="EV638">
        <v>0</v>
      </c>
      <c r="EW638">
        <v>0</v>
      </c>
      <c r="EX638">
        <v>0</v>
      </c>
      <c r="EY638">
        <v>0</v>
      </c>
      <c r="EZ638">
        <v>0</v>
      </c>
      <c r="FA638">
        <v>0</v>
      </c>
      <c r="FB638">
        <v>0</v>
      </c>
      <c r="FC638">
        <v>0</v>
      </c>
      <c r="FD638">
        <v>0</v>
      </c>
      <c r="FE638">
        <v>0</v>
      </c>
      <c r="FF638">
        <v>0</v>
      </c>
      <c r="FG638">
        <v>0</v>
      </c>
      <c r="FH638">
        <v>0</v>
      </c>
      <c r="FI638">
        <v>0</v>
      </c>
      <c r="FJ638">
        <v>0</v>
      </c>
      <c r="FK638">
        <v>0</v>
      </c>
      <c r="FL638">
        <v>0</v>
      </c>
      <c r="FM638">
        <v>0</v>
      </c>
      <c r="FN638">
        <v>0</v>
      </c>
      <c r="FO638">
        <v>0</v>
      </c>
      <c r="FP638">
        <v>0</v>
      </c>
      <c r="FQ638">
        <v>0</v>
      </c>
      <c r="FR638">
        <v>0</v>
      </c>
      <c r="FS638">
        <v>0</v>
      </c>
      <c r="FT638">
        <v>0</v>
      </c>
      <c r="FU638">
        <v>0</v>
      </c>
      <c r="FV638">
        <v>0</v>
      </c>
      <c r="FW638">
        <v>0</v>
      </c>
      <c r="FX638">
        <v>0</v>
      </c>
      <c r="FY638">
        <v>0</v>
      </c>
      <c r="FZ638">
        <v>0</v>
      </c>
      <c r="GA638">
        <v>0</v>
      </c>
      <c r="GB638">
        <v>0</v>
      </c>
      <c r="GC638">
        <v>0</v>
      </c>
      <c r="GD638">
        <v>0</v>
      </c>
      <c r="GE638">
        <v>0</v>
      </c>
      <c r="GF638">
        <v>0</v>
      </c>
      <c r="GG638">
        <v>0</v>
      </c>
      <c r="GH638">
        <v>0</v>
      </c>
      <c r="GI638">
        <v>0</v>
      </c>
      <c r="GJ638">
        <v>0</v>
      </c>
      <c r="GK638">
        <v>0</v>
      </c>
      <c r="GL638">
        <v>0</v>
      </c>
      <c r="GM638">
        <v>0</v>
      </c>
      <c r="GN638">
        <v>0</v>
      </c>
      <c r="GO638">
        <v>0</v>
      </c>
      <c r="GP638">
        <v>0</v>
      </c>
      <c r="GQ638">
        <v>0</v>
      </c>
      <c r="GR638">
        <v>0</v>
      </c>
      <c r="GS638">
        <v>0</v>
      </c>
      <c r="GT638">
        <v>0</v>
      </c>
      <c r="GU638">
        <v>0</v>
      </c>
      <c r="GV638">
        <v>0</v>
      </c>
      <c r="GW638">
        <v>0</v>
      </c>
      <c r="GX638">
        <v>0</v>
      </c>
      <c r="GY638">
        <v>0</v>
      </c>
      <c r="GZ638">
        <v>0</v>
      </c>
      <c r="HA638">
        <v>0</v>
      </c>
      <c r="HB638">
        <v>0</v>
      </c>
      <c r="HC638">
        <v>0</v>
      </c>
      <c r="HD638">
        <v>0</v>
      </c>
      <c r="HE638">
        <v>0</v>
      </c>
      <c r="HF638">
        <v>0</v>
      </c>
      <c r="HG638">
        <v>0</v>
      </c>
      <c r="HH638">
        <v>0</v>
      </c>
      <c r="HI638">
        <v>0</v>
      </c>
      <c r="HJ638">
        <v>0</v>
      </c>
      <c r="HK638">
        <v>0</v>
      </c>
      <c r="HL638">
        <v>0</v>
      </c>
      <c r="HM638">
        <v>0</v>
      </c>
      <c r="HN638">
        <v>0</v>
      </c>
      <c r="HO638">
        <v>0</v>
      </c>
      <c r="HP638">
        <v>0</v>
      </c>
      <c r="HQ638">
        <v>0</v>
      </c>
      <c r="HR638">
        <v>0</v>
      </c>
      <c r="HS638">
        <v>0</v>
      </c>
      <c r="HT638">
        <v>0</v>
      </c>
      <c r="HU638">
        <v>0</v>
      </c>
      <c r="HV638">
        <v>0</v>
      </c>
      <c r="HW638">
        <v>0</v>
      </c>
      <c r="HX638">
        <v>0</v>
      </c>
      <c r="HY638">
        <v>0</v>
      </c>
      <c r="HZ638">
        <v>0</v>
      </c>
      <c r="IA638">
        <v>0</v>
      </c>
      <c r="IB638">
        <v>0</v>
      </c>
      <c r="IC638">
        <v>0</v>
      </c>
      <c r="ID638">
        <v>0</v>
      </c>
      <c r="IE638">
        <v>0</v>
      </c>
      <c r="IF638">
        <v>0</v>
      </c>
      <c r="IG638">
        <v>0</v>
      </c>
      <c r="IH638">
        <v>0</v>
      </c>
      <c r="II638">
        <v>0</v>
      </c>
      <c r="IJ638">
        <v>0</v>
      </c>
      <c r="IK638">
        <v>0</v>
      </c>
    </row>
    <row r="639" spans="13:245" hidden="1">
      <c r="M639" s="340"/>
      <c r="N639" t="s">
        <v>1024</v>
      </c>
      <c r="O639">
        <v>2</v>
      </c>
      <c r="P639">
        <v>34</v>
      </c>
      <c r="Q639" s="183" t="str">
        <f t="shared" si="27"/>
        <v>SDH150234</v>
      </c>
      <c r="R639">
        <v>38</v>
      </c>
      <c r="S639">
        <v>249</v>
      </c>
      <c r="T639">
        <v>466</v>
      </c>
      <c r="U639">
        <v>689</v>
      </c>
      <c r="V639">
        <v>918</v>
      </c>
      <c r="W639">
        <v>1154</v>
      </c>
      <c r="X639">
        <v>1399</v>
      </c>
      <c r="Y639">
        <v>1652</v>
      </c>
      <c r="Z639">
        <v>1914</v>
      </c>
      <c r="AA639">
        <v>2916</v>
      </c>
      <c r="AB639">
        <v>3294</v>
      </c>
      <c r="AC639">
        <v>3690</v>
      </c>
      <c r="AD639">
        <v>4105</v>
      </c>
      <c r="AE639">
        <v>4540</v>
      </c>
      <c r="AF639">
        <v>4996</v>
      </c>
      <c r="AG639">
        <v>5188</v>
      </c>
      <c r="AH639">
        <v>5393</v>
      </c>
      <c r="AI639">
        <v>5612</v>
      </c>
      <c r="AJ639">
        <v>5846</v>
      </c>
      <c r="AK639">
        <v>6097</v>
      </c>
      <c r="AL639">
        <v>6367</v>
      </c>
      <c r="AM639">
        <v>6658</v>
      </c>
      <c r="AN639">
        <v>6970</v>
      </c>
      <c r="AO639">
        <v>7307</v>
      </c>
      <c r="AP639">
        <v>7672</v>
      </c>
      <c r="AQ639">
        <v>8064</v>
      </c>
      <c r="AR639">
        <v>8491</v>
      </c>
      <c r="AS639">
        <v>8952</v>
      </c>
      <c r="AT639">
        <v>9452</v>
      </c>
      <c r="AU639">
        <v>0</v>
      </c>
      <c r="AV639">
        <v>0</v>
      </c>
      <c r="AW639">
        <v>0</v>
      </c>
      <c r="AX639">
        <v>0</v>
      </c>
      <c r="AY639">
        <v>0</v>
      </c>
      <c r="AZ639">
        <v>0</v>
      </c>
      <c r="BA639">
        <v>0</v>
      </c>
      <c r="BB639">
        <v>0</v>
      </c>
      <c r="BC639">
        <v>0</v>
      </c>
      <c r="BD639">
        <v>0</v>
      </c>
      <c r="BE639">
        <v>0</v>
      </c>
      <c r="BF639">
        <v>0</v>
      </c>
      <c r="BG639">
        <v>0</v>
      </c>
      <c r="BH639">
        <v>0</v>
      </c>
      <c r="BI639">
        <v>0</v>
      </c>
      <c r="BJ639">
        <v>0</v>
      </c>
      <c r="BK639">
        <v>0</v>
      </c>
      <c r="BL639">
        <v>0</v>
      </c>
      <c r="BM639">
        <v>0</v>
      </c>
      <c r="BN639">
        <v>0</v>
      </c>
      <c r="BO639">
        <v>0</v>
      </c>
      <c r="BP639">
        <v>0</v>
      </c>
      <c r="BQ639">
        <v>0</v>
      </c>
      <c r="BR639">
        <v>0</v>
      </c>
      <c r="BS639">
        <v>0</v>
      </c>
      <c r="BT639">
        <v>0</v>
      </c>
      <c r="BU639">
        <v>0</v>
      </c>
      <c r="BV639">
        <v>0</v>
      </c>
      <c r="BW639">
        <v>0</v>
      </c>
      <c r="BX639">
        <v>0</v>
      </c>
      <c r="BY639">
        <v>0</v>
      </c>
      <c r="BZ639">
        <v>0</v>
      </c>
      <c r="CA639">
        <v>0</v>
      </c>
      <c r="CB639">
        <v>0</v>
      </c>
      <c r="CC639">
        <v>0</v>
      </c>
      <c r="CD639">
        <v>0</v>
      </c>
      <c r="CE639">
        <v>0</v>
      </c>
      <c r="CF639">
        <v>0</v>
      </c>
      <c r="CG639">
        <v>0</v>
      </c>
      <c r="CH639">
        <v>0</v>
      </c>
      <c r="CI639">
        <v>0</v>
      </c>
      <c r="CJ639">
        <v>0</v>
      </c>
      <c r="CK639">
        <v>0</v>
      </c>
      <c r="CL639">
        <v>0</v>
      </c>
      <c r="CM639">
        <v>0</v>
      </c>
      <c r="CN639">
        <v>0</v>
      </c>
      <c r="CO639">
        <v>0</v>
      </c>
      <c r="CP639">
        <v>0</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Z639" s="340"/>
      <c r="EA639" t="s">
        <v>1024</v>
      </c>
      <c r="EB639">
        <v>2</v>
      </c>
      <c r="EC639">
        <v>34</v>
      </c>
      <c r="ED639" s="183" t="str">
        <f t="shared" si="28"/>
        <v>SDH150234</v>
      </c>
      <c r="EE639">
        <v>68</v>
      </c>
      <c r="EF639">
        <v>428</v>
      </c>
      <c r="EG639">
        <v>869</v>
      </c>
      <c r="EH639">
        <v>1324</v>
      </c>
      <c r="EI639">
        <v>1775</v>
      </c>
      <c r="EJ639">
        <v>2215</v>
      </c>
      <c r="EK639">
        <v>2656</v>
      </c>
      <c r="EL639">
        <v>3100</v>
      </c>
      <c r="EM639">
        <v>3543</v>
      </c>
      <c r="EN639">
        <v>4130</v>
      </c>
      <c r="EO639">
        <v>4574</v>
      </c>
      <c r="EP639">
        <v>5025</v>
      </c>
      <c r="EQ639">
        <v>5483</v>
      </c>
      <c r="ER639">
        <v>5950</v>
      </c>
      <c r="ES639">
        <v>0</v>
      </c>
      <c r="ET639">
        <v>0</v>
      </c>
      <c r="EU639">
        <v>0</v>
      </c>
      <c r="EV639">
        <v>0</v>
      </c>
      <c r="EW639">
        <v>0</v>
      </c>
      <c r="EX639">
        <v>0</v>
      </c>
      <c r="EY639">
        <v>0</v>
      </c>
      <c r="EZ639">
        <v>0</v>
      </c>
      <c r="FA639">
        <v>0</v>
      </c>
      <c r="FB639">
        <v>0</v>
      </c>
      <c r="FC639">
        <v>0</v>
      </c>
      <c r="FD639">
        <v>0</v>
      </c>
      <c r="FE639">
        <v>0</v>
      </c>
      <c r="FF639">
        <v>0</v>
      </c>
      <c r="FG639">
        <v>0</v>
      </c>
      <c r="FH639">
        <v>0</v>
      </c>
      <c r="FI639">
        <v>0</v>
      </c>
      <c r="FJ639">
        <v>0</v>
      </c>
      <c r="FK639">
        <v>0</v>
      </c>
      <c r="FL639">
        <v>0</v>
      </c>
      <c r="FM639">
        <v>0</v>
      </c>
      <c r="FN639">
        <v>0</v>
      </c>
      <c r="FO639">
        <v>0</v>
      </c>
      <c r="FP639">
        <v>0</v>
      </c>
      <c r="FQ639">
        <v>0</v>
      </c>
      <c r="FR639">
        <v>0</v>
      </c>
      <c r="FS639">
        <v>0</v>
      </c>
      <c r="FT639">
        <v>0</v>
      </c>
      <c r="FU639">
        <v>0</v>
      </c>
      <c r="FV639">
        <v>0</v>
      </c>
      <c r="FW639">
        <v>0</v>
      </c>
      <c r="FX639">
        <v>0</v>
      </c>
      <c r="FY639">
        <v>0</v>
      </c>
      <c r="FZ639">
        <v>0</v>
      </c>
      <c r="GA639">
        <v>0</v>
      </c>
      <c r="GB639">
        <v>0</v>
      </c>
      <c r="GC639">
        <v>0</v>
      </c>
      <c r="GD639">
        <v>0</v>
      </c>
      <c r="GE639">
        <v>0</v>
      </c>
      <c r="GF639">
        <v>0</v>
      </c>
      <c r="GG639">
        <v>0</v>
      </c>
      <c r="GH639">
        <v>0</v>
      </c>
      <c r="GI639">
        <v>0</v>
      </c>
      <c r="GJ639">
        <v>0</v>
      </c>
      <c r="GK639">
        <v>0</v>
      </c>
      <c r="GL639">
        <v>0</v>
      </c>
      <c r="GM639">
        <v>0</v>
      </c>
      <c r="GN639">
        <v>0</v>
      </c>
      <c r="GO639">
        <v>0</v>
      </c>
      <c r="GP639">
        <v>0</v>
      </c>
      <c r="GQ639">
        <v>0</v>
      </c>
      <c r="GR639">
        <v>0</v>
      </c>
      <c r="GS639">
        <v>0</v>
      </c>
      <c r="GT639">
        <v>0</v>
      </c>
      <c r="GU639">
        <v>0</v>
      </c>
      <c r="GV639">
        <v>0</v>
      </c>
      <c r="GW639">
        <v>0</v>
      </c>
      <c r="GX639">
        <v>0</v>
      </c>
      <c r="GY639">
        <v>0</v>
      </c>
      <c r="GZ639">
        <v>0</v>
      </c>
      <c r="HA639">
        <v>0</v>
      </c>
      <c r="HB639">
        <v>0</v>
      </c>
      <c r="HC639">
        <v>0</v>
      </c>
      <c r="HD639">
        <v>0</v>
      </c>
      <c r="HE639">
        <v>0</v>
      </c>
      <c r="HF639">
        <v>0</v>
      </c>
      <c r="HG639">
        <v>0</v>
      </c>
      <c r="HH639">
        <v>0</v>
      </c>
      <c r="HI639">
        <v>0</v>
      </c>
      <c r="HJ639">
        <v>0</v>
      </c>
      <c r="HK639">
        <v>0</v>
      </c>
      <c r="HL639">
        <v>0</v>
      </c>
      <c r="HM639">
        <v>0</v>
      </c>
      <c r="HN639">
        <v>0</v>
      </c>
      <c r="HO639">
        <v>0</v>
      </c>
      <c r="HP639">
        <v>0</v>
      </c>
      <c r="HQ639">
        <v>0</v>
      </c>
      <c r="HR639">
        <v>0</v>
      </c>
      <c r="HS639">
        <v>0</v>
      </c>
      <c r="HT639">
        <v>0</v>
      </c>
      <c r="HU639">
        <v>0</v>
      </c>
      <c r="HV639">
        <v>0</v>
      </c>
      <c r="HW639">
        <v>0</v>
      </c>
      <c r="HX639">
        <v>0</v>
      </c>
      <c r="HY639">
        <v>0</v>
      </c>
      <c r="HZ639">
        <v>0</v>
      </c>
      <c r="IA639">
        <v>0</v>
      </c>
      <c r="IB639">
        <v>0</v>
      </c>
      <c r="IC639">
        <v>0</v>
      </c>
      <c r="ID639">
        <v>0</v>
      </c>
      <c r="IE639">
        <v>0</v>
      </c>
      <c r="IF639">
        <v>0</v>
      </c>
      <c r="IG639">
        <v>0</v>
      </c>
      <c r="IH639">
        <v>0</v>
      </c>
      <c r="II639">
        <v>0</v>
      </c>
      <c r="IJ639">
        <v>0</v>
      </c>
      <c r="IK639">
        <v>0</v>
      </c>
    </row>
    <row r="640" spans="13:245" hidden="1">
      <c r="M640" s="340"/>
      <c r="N640" t="s">
        <v>1024</v>
      </c>
      <c r="O640">
        <v>2</v>
      </c>
      <c r="P640">
        <v>35</v>
      </c>
      <c r="Q640" s="183" t="str">
        <f t="shared" si="27"/>
        <v>SDH150235</v>
      </c>
      <c r="R640">
        <v>30</v>
      </c>
      <c r="S640">
        <v>238</v>
      </c>
      <c r="T640">
        <v>450</v>
      </c>
      <c r="U640">
        <v>669</v>
      </c>
      <c r="V640">
        <v>895</v>
      </c>
      <c r="W640">
        <v>1127</v>
      </c>
      <c r="X640">
        <v>1368</v>
      </c>
      <c r="Y640">
        <v>1618</v>
      </c>
      <c r="Z640">
        <v>1877</v>
      </c>
      <c r="AA640">
        <v>2861</v>
      </c>
      <c r="AB640">
        <v>3235</v>
      </c>
      <c r="AC640">
        <v>3627</v>
      </c>
      <c r="AD640">
        <v>4038</v>
      </c>
      <c r="AE640">
        <v>4468</v>
      </c>
      <c r="AF640">
        <v>4919</v>
      </c>
      <c r="AG640">
        <v>5111</v>
      </c>
      <c r="AH640">
        <v>5316</v>
      </c>
      <c r="AI640">
        <v>5535</v>
      </c>
      <c r="AJ640">
        <v>5769</v>
      </c>
      <c r="AK640">
        <v>6021</v>
      </c>
      <c r="AL640">
        <v>6293</v>
      </c>
      <c r="AM640">
        <v>6584</v>
      </c>
      <c r="AN640">
        <v>6898</v>
      </c>
      <c r="AO640">
        <v>7240</v>
      </c>
      <c r="AP640">
        <v>7609</v>
      </c>
      <c r="AQ640">
        <v>8011</v>
      </c>
      <c r="AR640">
        <v>8445</v>
      </c>
      <c r="AS640">
        <v>8916</v>
      </c>
      <c r="AT640">
        <v>9431</v>
      </c>
      <c r="AU640">
        <v>0</v>
      </c>
      <c r="AV640">
        <v>0</v>
      </c>
      <c r="AW640">
        <v>0</v>
      </c>
      <c r="AX640">
        <v>0</v>
      </c>
      <c r="AY640">
        <v>0</v>
      </c>
      <c r="AZ640">
        <v>0</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c r="BV640">
        <v>0</v>
      </c>
      <c r="BW640">
        <v>0</v>
      </c>
      <c r="BX640">
        <v>0</v>
      </c>
      <c r="BY640">
        <v>0</v>
      </c>
      <c r="BZ640">
        <v>0</v>
      </c>
      <c r="CA640">
        <v>0</v>
      </c>
      <c r="CB640">
        <v>0</v>
      </c>
      <c r="CC640">
        <v>0</v>
      </c>
      <c r="CD640">
        <v>0</v>
      </c>
      <c r="CE640">
        <v>0</v>
      </c>
      <c r="CF640">
        <v>0</v>
      </c>
      <c r="CG640">
        <v>0</v>
      </c>
      <c r="CH640">
        <v>0</v>
      </c>
      <c r="CI640">
        <v>0</v>
      </c>
      <c r="CJ640">
        <v>0</v>
      </c>
      <c r="CK640">
        <v>0</v>
      </c>
      <c r="CL640">
        <v>0</v>
      </c>
      <c r="CM640">
        <v>0</v>
      </c>
      <c r="CN640">
        <v>0</v>
      </c>
      <c r="CO640">
        <v>0</v>
      </c>
      <c r="CP640">
        <v>0</v>
      </c>
      <c r="CQ640">
        <v>0</v>
      </c>
      <c r="CR640">
        <v>0</v>
      </c>
      <c r="CS640">
        <v>0</v>
      </c>
      <c r="CT640">
        <v>0</v>
      </c>
      <c r="CU640">
        <v>0</v>
      </c>
      <c r="CV640">
        <v>0</v>
      </c>
      <c r="CW640">
        <v>0</v>
      </c>
      <c r="CX640">
        <v>0</v>
      </c>
      <c r="CY640">
        <v>0</v>
      </c>
      <c r="CZ640">
        <v>0</v>
      </c>
      <c r="DA640">
        <v>0</v>
      </c>
      <c r="DB640">
        <v>0</v>
      </c>
      <c r="DC640">
        <v>0</v>
      </c>
      <c r="DD640">
        <v>0</v>
      </c>
      <c r="DE640">
        <v>0</v>
      </c>
      <c r="DF640">
        <v>0</v>
      </c>
      <c r="DG640">
        <v>0</v>
      </c>
      <c r="DH640">
        <v>0</v>
      </c>
      <c r="DI640">
        <v>0</v>
      </c>
      <c r="DJ640">
        <v>0</v>
      </c>
      <c r="DK640">
        <v>0</v>
      </c>
      <c r="DL640">
        <v>0</v>
      </c>
      <c r="DM640">
        <v>0</v>
      </c>
      <c r="DN640">
        <v>0</v>
      </c>
      <c r="DO640">
        <v>0</v>
      </c>
      <c r="DP640">
        <v>0</v>
      </c>
      <c r="DQ640">
        <v>0</v>
      </c>
      <c r="DR640">
        <v>0</v>
      </c>
      <c r="DS640">
        <v>0</v>
      </c>
      <c r="DT640">
        <v>0</v>
      </c>
      <c r="DU640">
        <v>0</v>
      </c>
      <c r="DV640">
        <v>0</v>
      </c>
      <c r="DW640">
        <v>0</v>
      </c>
      <c r="DX640">
        <v>0</v>
      </c>
      <c r="DZ640" s="340"/>
      <c r="EA640" t="s">
        <v>1024</v>
      </c>
      <c r="EB640">
        <v>2</v>
      </c>
      <c r="EC640">
        <v>35</v>
      </c>
      <c r="ED640" s="183" t="str">
        <f t="shared" si="28"/>
        <v>SDH150235</v>
      </c>
      <c r="EE640">
        <v>53</v>
      </c>
      <c r="EF640">
        <v>408</v>
      </c>
      <c r="EG640">
        <v>832</v>
      </c>
      <c r="EH640">
        <v>1278</v>
      </c>
      <c r="EI640">
        <v>1720</v>
      </c>
      <c r="EJ640">
        <v>2153</v>
      </c>
      <c r="EK640">
        <v>2586</v>
      </c>
      <c r="EL640">
        <v>3023</v>
      </c>
      <c r="EM640">
        <v>3460</v>
      </c>
      <c r="EN640">
        <v>4041</v>
      </c>
      <c r="EO640">
        <v>4480</v>
      </c>
      <c r="EP640">
        <v>4927</v>
      </c>
      <c r="EQ640">
        <v>5382</v>
      </c>
      <c r="ER640">
        <v>5843</v>
      </c>
      <c r="ES640">
        <v>0</v>
      </c>
      <c r="ET640">
        <v>0</v>
      </c>
      <c r="EU640">
        <v>0</v>
      </c>
      <c r="EV640">
        <v>0</v>
      </c>
      <c r="EW640">
        <v>0</v>
      </c>
      <c r="EX640">
        <v>0</v>
      </c>
      <c r="EY640">
        <v>0</v>
      </c>
      <c r="EZ640">
        <v>0</v>
      </c>
      <c r="FA640">
        <v>0</v>
      </c>
      <c r="FB640">
        <v>0</v>
      </c>
      <c r="FC640">
        <v>0</v>
      </c>
      <c r="FD640">
        <v>0</v>
      </c>
      <c r="FE640">
        <v>0</v>
      </c>
      <c r="FF640">
        <v>0</v>
      </c>
      <c r="FG640">
        <v>0</v>
      </c>
      <c r="FH640">
        <v>0</v>
      </c>
      <c r="FI640">
        <v>0</v>
      </c>
      <c r="FJ640">
        <v>0</v>
      </c>
      <c r="FK640">
        <v>0</v>
      </c>
      <c r="FL640">
        <v>0</v>
      </c>
      <c r="FM640">
        <v>0</v>
      </c>
      <c r="FN640">
        <v>0</v>
      </c>
      <c r="FO640">
        <v>0</v>
      </c>
      <c r="FP640">
        <v>0</v>
      </c>
      <c r="FQ640">
        <v>0</v>
      </c>
      <c r="FR640">
        <v>0</v>
      </c>
      <c r="FS640">
        <v>0</v>
      </c>
      <c r="FT640">
        <v>0</v>
      </c>
      <c r="FU640">
        <v>0</v>
      </c>
      <c r="FV640">
        <v>0</v>
      </c>
      <c r="FW640">
        <v>0</v>
      </c>
      <c r="FX640">
        <v>0</v>
      </c>
      <c r="FY640">
        <v>0</v>
      </c>
      <c r="FZ640">
        <v>0</v>
      </c>
      <c r="GA640">
        <v>0</v>
      </c>
      <c r="GB640">
        <v>0</v>
      </c>
      <c r="GC640">
        <v>0</v>
      </c>
      <c r="GD640">
        <v>0</v>
      </c>
      <c r="GE640">
        <v>0</v>
      </c>
      <c r="GF640">
        <v>0</v>
      </c>
      <c r="GG640">
        <v>0</v>
      </c>
      <c r="GH640">
        <v>0</v>
      </c>
      <c r="GI640">
        <v>0</v>
      </c>
      <c r="GJ640">
        <v>0</v>
      </c>
      <c r="GK640">
        <v>0</v>
      </c>
      <c r="GL640">
        <v>0</v>
      </c>
      <c r="GM640">
        <v>0</v>
      </c>
      <c r="GN640">
        <v>0</v>
      </c>
      <c r="GO640">
        <v>0</v>
      </c>
      <c r="GP640">
        <v>0</v>
      </c>
      <c r="GQ640">
        <v>0</v>
      </c>
      <c r="GR640">
        <v>0</v>
      </c>
      <c r="GS640">
        <v>0</v>
      </c>
      <c r="GT640">
        <v>0</v>
      </c>
      <c r="GU640">
        <v>0</v>
      </c>
      <c r="GV640">
        <v>0</v>
      </c>
      <c r="GW640">
        <v>0</v>
      </c>
      <c r="GX640">
        <v>0</v>
      </c>
      <c r="GY640">
        <v>0</v>
      </c>
      <c r="GZ640">
        <v>0</v>
      </c>
      <c r="HA640">
        <v>0</v>
      </c>
      <c r="HB640">
        <v>0</v>
      </c>
      <c r="HC640">
        <v>0</v>
      </c>
      <c r="HD640">
        <v>0</v>
      </c>
      <c r="HE640">
        <v>0</v>
      </c>
      <c r="HF640">
        <v>0</v>
      </c>
      <c r="HG640">
        <v>0</v>
      </c>
      <c r="HH640">
        <v>0</v>
      </c>
      <c r="HI640">
        <v>0</v>
      </c>
      <c r="HJ640">
        <v>0</v>
      </c>
      <c r="HK640">
        <v>0</v>
      </c>
      <c r="HL640">
        <v>0</v>
      </c>
      <c r="HM640">
        <v>0</v>
      </c>
      <c r="HN640">
        <v>0</v>
      </c>
      <c r="HO640">
        <v>0</v>
      </c>
      <c r="HP640">
        <v>0</v>
      </c>
      <c r="HQ640">
        <v>0</v>
      </c>
      <c r="HR640">
        <v>0</v>
      </c>
      <c r="HS640">
        <v>0</v>
      </c>
      <c r="HT640">
        <v>0</v>
      </c>
      <c r="HU640">
        <v>0</v>
      </c>
      <c r="HV640">
        <v>0</v>
      </c>
      <c r="HW640">
        <v>0</v>
      </c>
      <c r="HX640">
        <v>0</v>
      </c>
      <c r="HY640">
        <v>0</v>
      </c>
      <c r="HZ640">
        <v>0</v>
      </c>
      <c r="IA640">
        <v>0</v>
      </c>
      <c r="IB640">
        <v>0</v>
      </c>
      <c r="IC640">
        <v>0</v>
      </c>
      <c r="ID640">
        <v>0</v>
      </c>
      <c r="IE640">
        <v>0</v>
      </c>
      <c r="IF640">
        <v>0</v>
      </c>
      <c r="IG640">
        <v>0</v>
      </c>
      <c r="IH640">
        <v>0</v>
      </c>
      <c r="II640">
        <v>0</v>
      </c>
      <c r="IJ640">
        <v>0</v>
      </c>
      <c r="IK640">
        <v>0</v>
      </c>
    </row>
    <row r="641" spans="13:245" hidden="1">
      <c r="M641" s="340"/>
      <c r="N641" t="s">
        <v>1024</v>
      </c>
      <c r="O641">
        <v>2</v>
      </c>
      <c r="P641">
        <v>36</v>
      </c>
      <c r="Q641" s="183" t="str">
        <f t="shared" si="27"/>
        <v>SDH150236</v>
      </c>
      <c r="R641">
        <v>23</v>
      </c>
      <c r="S641">
        <v>225</v>
      </c>
      <c r="T641">
        <v>434</v>
      </c>
      <c r="U641">
        <v>649</v>
      </c>
      <c r="V641">
        <v>870</v>
      </c>
      <c r="W641">
        <v>1099</v>
      </c>
      <c r="X641">
        <v>1335</v>
      </c>
      <c r="Y641">
        <v>1580</v>
      </c>
      <c r="Z641">
        <v>1835</v>
      </c>
      <c r="AA641">
        <v>2801</v>
      </c>
      <c r="AB641">
        <v>3170</v>
      </c>
      <c r="AC641">
        <v>3558</v>
      </c>
      <c r="AD641">
        <v>3962</v>
      </c>
      <c r="AE641">
        <v>4386</v>
      </c>
      <c r="AF641">
        <v>4832</v>
      </c>
      <c r="AG641">
        <v>5023</v>
      </c>
      <c r="AH641">
        <v>5228</v>
      </c>
      <c r="AI641">
        <v>5446</v>
      </c>
      <c r="AJ641">
        <v>5681</v>
      </c>
      <c r="AK641">
        <v>5934</v>
      </c>
      <c r="AL641">
        <v>6204</v>
      </c>
      <c r="AM641">
        <v>6496</v>
      </c>
      <c r="AN641">
        <v>6814</v>
      </c>
      <c r="AO641">
        <v>7158</v>
      </c>
      <c r="AP641">
        <v>7535</v>
      </c>
      <c r="AQ641">
        <v>7942</v>
      </c>
      <c r="AR641">
        <v>8384</v>
      </c>
      <c r="AS641">
        <v>8867</v>
      </c>
      <c r="AT641">
        <v>9401</v>
      </c>
      <c r="AU641">
        <v>0</v>
      </c>
      <c r="AV641">
        <v>0</v>
      </c>
      <c r="AW641">
        <v>0</v>
      </c>
      <c r="AX641">
        <v>0</v>
      </c>
      <c r="AY641">
        <v>0</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0</v>
      </c>
      <c r="BS641">
        <v>0</v>
      </c>
      <c r="BT641">
        <v>0</v>
      </c>
      <c r="BU641">
        <v>0</v>
      </c>
      <c r="BV641">
        <v>0</v>
      </c>
      <c r="BW641">
        <v>0</v>
      </c>
      <c r="BX641">
        <v>0</v>
      </c>
      <c r="BY641">
        <v>0</v>
      </c>
      <c r="BZ641">
        <v>0</v>
      </c>
      <c r="CA641">
        <v>0</v>
      </c>
      <c r="CB641">
        <v>0</v>
      </c>
      <c r="CC641">
        <v>0</v>
      </c>
      <c r="CD641">
        <v>0</v>
      </c>
      <c r="CE641">
        <v>0</v>
      </c>
      <c r="CF641">
        <v>0</v>
      </c>
      <c r="CG641">
        <v>0</v>
      </c>
      <c r="CH641">
        <v>0</v>
      </c>
      <c r="CI641">
        <v>0</v>
      </c>
      <c r="CJ641">
        <v>0</v>
      </c>
      <c r="CK641">
        <v>0</v>
      </c>
      <c r="CL641">
        <v>0</v>
      </c>
      <c r="CM641">
        <v>0</v>
      </c>
      <c r="CN641">
        <v>0</v>
      </c>
      <c r="CO641">
        <v>0</v>
      </c>
      <c r="CP641">
        <v>0</v>
      </c>
      <c r="CQ641">
        <v>0</v>
      </c>
      <c r="CR641">
        <v>0</v>
      </c>
      <c r="CS641">
        <v>0</v>
      </c>
      <c r="CT641">
        <v>0</v>
      </c>
      <c r="CU641">
        <v>0</v>
      </c>
      <c r="CV641">
        <v>0</v>
      </c>
      <c r="CW641">
        <v>0</v>
      </c>
      <c r="CX641">
        <v>0</v>
      </c>
      <c r="CY641">
        <v>0</v>
      </c>
      <c r="CZ641">
        <v>0</v>
      </c>
      <c r="DA641">
        <v>0</v>
      </c>
      <c r="DB641">
        <v>0</v>
      </c>
      <c r="DC641">
        <v>0</v>
      </c>
      <c r="DD641">
        <v>0</v>
      </c>
      <c r="DE641">
        <v>0</v>
      </c>
      <c r="DF641">
        <v>0</v>
      </c>
      <c r="DG641">
        <v>0</v>
      </c>
      <c r="DH641">
        <v>0</v>
      </c>
      <c r="DI641">
        <v>0</v>
      </c>
      <c r="DJ641">
        <v>0</v>
      </c>
      <c r="DK641">
        <v>0</v>
      </c>
      <c r="DL641">
        <v>0</v>
      </c>
      <c r="DM641">
        <v>0</v>
      </c>
      <c r="DN641">
        <v>0</v>
      </c>
      <c r="DO641">
        <v>0</v>
      </c>
      <c r="DP641">
        <v>0</v>
      </c>
      <c r="DQ641">
        <v>0</v>
      </c>
      <c r="DR641">
        <v>0</v>
      </c>
      <c r="DS641">
        <v>0</v>
      </c>
      <c r="DT641">
        <v>0</v>
      </c>
      <c r="DU641">
        <v>0</v>
      </c>
      <c r="DV641">
        <v>0</v>
      </c>
      <c r="DW641">
        <v>0</v>
      </c>
      <c r="DX641">
        <v>0</v>
      </c>
      <c r="DZ641" s="340"/>
      <c r="EA641" t="s">
        <v>1024</v>
      </c>
      <c r="EB641">
        <v>2</v>
      </c>
      <c r="EC641">
        <v>36</v>
      </c>
      <c r="ED641" s="183" t="str">
        <f t="shared" si="28"/>
        <v>SDH150236</v>
      </c>
      <c r="EE641">
        <v>41</v>
      </c>
      <c r="EF641">
        <v>384</v>
      </c>
      <c r="EG641">
        <v>794</v>
      </c>
      <c r="EH641">
        <v>1230</v>
      </c>
      <c r="EI641">
        <v>1662</v>
      </c>
      <c r="EJ641">
        <v>2087</v>
      </c>
      <c r="EK641">
        <v>2512</v>
      </c>
      <c r="EL641">
        <v>2941</v>
      </c>
      <c r="EM641">
        <v>3371</v>
      </c>
      <c r="EN641">
        <v>3946</v>
      </c>
      <c r="EO641">
        <v>4380</v>
      </c>
      <c r="EP641">
        <v>4822</v>
      </c>
      <c r="EQ641">
        <v>5269</v>
      </c>
      <c r="ER641">
        <v>5723</v>
      </c>
      <c r="ES641">
        <v>0</v>
      </c>
      <c r="ET641">
        <v>0</v>
      </c>
      <c r="EU641">
        <v>0</v>
      </c>
      <c r="EV641">
        <v>0</v>
      </c>
      <c r="EW641">
        <v>0</v>
      </c>
      <c r="EX641">
        <v>0</v>
      </c>
      <c r="EY641">
        <v>0</v>
      </c>
      <c r="EZ641">
        <v>0</v>
      </c>
      <c r="FA641">
        <v>0</v>
      </c>
      <c r="FB641">
        <v>0</v>
      </c>
      <c r="FC641">
        <v>0</v>
      </c>
      <c r="FD641">
        <v>0</v>
      </c>
      <c r="FE641">
        <v>0</v>
      </c>
      <c r="FF641">
        <v>0</v>
      </c>
      <c r="FG641">
        <v>0</v>
      </c>
      <c r="FH641">
        <v>0</v>
      </c>
      <c r="FI641">
        <v>0</v>
      </c>
      <c r="FJ641">
        <v>0</v>
      </c>
      <c r="FK641">
        <v>0</v>
      </c>
      <c r="FL641">
        <v>0</v>
      </c>
      <c r="FM641">
        <v>0</v>
      </c>
      <c r="FN641">
        <v>0</v>
      </c>
      <c r="FO641">
        <v>0</v>
      </c>
      <c r="FP641">
        <v>0</v>
      </c>
      <c r="FQ641">
        <v>0</v>
      </c>
      <c r="FR641">
        <v>0</v>
      </c>
      <c r="FS641">
        <v>0</v>
      </c>
      <c r="FT641">
        <v>0</v>
      </c>
      <c r="FU641">
        <v>0</v>
      </c>
      <c r="FV641">
        <v>0</v>
      </c>
      <c r="FW641">
        <v>0</v>
      </c>
      <c r="FX641">
        <v>0</v>
      </c>
      <c r="FY641">
        <v>0</v>
      </c>
      <c r="FZ641">
        <v>0</v>
      </c>
      <c r="GA641">
        <v>0</v>
      </c>
      <c r="GB641">
        <v>0</v>
      </c>
      <c r="GC641">
        <v>0</v>
      </c>
      <c r="GD641">
        <v>0</v>
      </c>
      <c r="GE641">
        <v>0</v>
      </c>
      <c r="GF641">
        <v>0</v>
      </c>
      <c r="GG641">
        <v>0</v>
      </c>
      <c r="GH641">
        <v>0</v>
      </c>
      <c r="GI641">
        <v>0</v>
      </c>
      <c r="GJ641">
        <v>0</v>
      </c>
      <c r="GK641">
        <v>0</v>
      </c>
      <c r="GL641">
        <v>0</v>
      </c>
      <c r="GM641">
        <v>0</v>
      </c>
      <c r="GN641">
        <v>0</v>
      </c>
      <c r="GO641">
        <v>0</v>
      </c>
      <c r="GP641">
        <v>0</v>
      </c>
      <c r="GQ641">
        <v>0</v>
      </c>
      <c r="GR641">
        <v>0</v>
      </c>
      <c r="GS641">
        <v>0</v>
      </c>
      <c r="GT641">
        <v>0</v>
      </c>
      <c r="GU641">
        <v>0</v>
      </c>
      <c r="GV641">
        <v>0</v>
      </c>
      <c r="GW641">
        <v>0</v>
      </c>
      <c r="GX641">
        <v>0</v>
      </c>
      <c r="GY641">
        <v>0</v>
      </c>
      <c r="GZ641">
        <v>0</v>
      </c>
      <c r="HA641">
        <v>0</v>
      </c>
      <c r="HB641">
        <v>0</v>
      </c>
      <c r="HC641">
        <v>0</v>
      </c>
      <c r="HD641">
        <v>0</v>
      </c>
      <c r="HE641">
        <v>0</v>
      </c>
      <c r="HF641">
        <v>0</v>
      </c>
      <c r="HG641">
        <v>0</v>
      </c>
      <c r="HH641">
        <v>0</v>
      </c>
      <c r="HI641">
        <v>0</v>
      </c>
      <c r="HJ641">
        <v>0</v>
      </c>
      <c r="HK641">
        <v>0</v>
      </c>
      <c r="HL641">
        <v>0</v>
      </c>
      <c r="HM641">
        <v>0</v>
      </c>
      <c r="HN641">
        <v>0</v>
      </c>
      <c r="HO641">
        <v>0</v>
      </c>
      <c r="HP641">
        <v>0</v>
      </c>
      <c r="HQ641">
        <v>0</v>
      </c>
      <c r="HR641">
        <v>0</v>
      </c>
      <c r="HS641">
        <v>0</v>
      </c>
      <c r="HT641">
        <v>0</v>
      </c>
      <c r="HU641">
        <v>0</v>
      </c>
      <c r="HV641">
        <v>0</v>
      </c>
      <c r="HW641">
        <v>0</v>
      </c>
      <c r="HX641">
        <v>0</v>
      </c>
      <c r="HY641">
        <v>0</v>
      </c>
      <c r="HZ641">
        <v>0</v>
      </c>
      <c r="IA641">
        <v>0</v>
      </c>
      <c r="IB641">
        <v>0</v>
      </c>
      <c r="IC641">
        <v>0</v>
      </c>
      <c r="ID641">
        <v>0</v>
      </c>
      <c r="IE641">
        <v>0</v>
      </c>
      <c r="IF641">
        <v>0</v>
      </c>
      <c r="IG641">
        <v>0</v>
      </c>
      <c r="IH641">
        <v>0</v>
      </c>
      <c r="II641">
        <v>0</v>
      </c>
      <c r="IJ641">
        <v>0</v>
      </c>
      <c r="IK641">
        <v>0</v>
      </c>
    </row>
    <row r="642" spans="13:245" hidden="1">
      <c r="M642" s="340"/>
      <c r="N642" t="s">
        <v>1024</v>
      </c>
      <c r="O642">
        <v>2</v>
      </c>
      <c r="P642">
        <v>37</v>
      </c>
      <c r="Q642" s="183" t="str">
        <f t="shared" si="27"/>
        <v>SDH150237</v>
      </c>
      <c r="R642">
        <v>14</v>
      </c>
      <c r="S642">
        <v>213</v>
      </c>
      <c r="T642">
        <v>417</v>
      </c>
      <c r="U642">
        <v>628</v>
      </c>
      <c r="V642">
        <v>845</v>
      </c>
      <c r="W642">
        <v>1069</v>
      </c>
      <c r="X642">
        <v>1301</v>
      </c>
      <c r="Y642">
        <v>1542</v>
      </c>
      <c r="Z642">
        <v>1793</v>
      </c>
      <c r="AA642">
        <v>2739</v>
      </c>
      <c r="AB642">
        <v>3104</v>
      </c>
      <c r="AC642">
        <v>3484</v>
      </c>
      <c r="AD642">
        <v>3883</v>
      </c>
      <c r="AE642">
        <v>4301</v>
      </c>
      <c r="AF642">
        <v>4740</v>
      </c>
      <c r="AG642">
        <v>4931</v>
      </c>
      <c r="AH642">
        <v>5134</v>
      </c>
      <c r="AI642">
        <v>5353</v>
      </c>
      <c r="AJ642">
        <v>5588</v>
      </c>
      <c r="AK642">
        <v>5839</v>
      </c>
      <c r="AL642">
        <v>6110</v>
      </c>
      <c r="AM642">
        <v>6404</v>
      </c>
      <c r="AN642">
        <v>6723</v>
      </c>
      <c r="AO642">
        <v>7075</v>
      </c>
      <c r="AP642">
        <v>7456</v>
      </c>
      <c r="AQ642">
        <v>7869</v>
      </c>
      <c r="AR642">
        <v>8321</v>
      </c>
      <c r="AS642">
        <v>8820</v>
      </c>
      <c r="AT642">
        <v>9381</v>
      </c>
      <c r="AU642">
        <v>0</v>
      </c>
      <c r="AV642">
        <v>0</v>
      </c>
      <c r="AW642">
        <v>0</v>
      </c>
      <c r="AX642">
        <v>0</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v>
      </c>
      <c r="CP642">
        <v>0</v>
      </c>
      <c r="CQ642">
        <v>0</v>
      </c>
      <c r="CR642">
        <v>0</v>
      </c>
      <c r="CS642">
        <v>0</v>
      </c>
      <c r="CT642">
        <v>0</v>
      </c>
      <c r="CU642">
        <v>0</v>
      </c>
      <c r="CV642">
        <v>0</v>
      </c>
      <c r="CW642">
        <v>0</v>
      </c>
      <c r="CX642">
        <v>0</v>
      </c>
      <c r="CY642">
        <v>0</v>
      </c>
      <c r="CZ642">
        <v>0</v>
      </c>
      <c r="DA642">
        <v>0</v>
      </c>
      <c r="DB642">
        <v>0</v>
      </c>
      <c r="DC642">
        <v>0</v>
      </c>
      <c r="DD642">
        <v>0</v>
      </c>
      <c r="DE642">
        <v>0</v>
      </c>
      <c r="DF642">
        <v>0</v>
      </c>
      <c r="DG642">
        <v>0</v>
      </c>
      <c r="DH642">
        <v>0</v>
      </c>
      <c r="DI642">
        <v>0</v>
      </c>
      <c r="DJ642">
        <v>0</v>
      </c>
      <c r="DK642">
        <v>0</v>
      </c>
      <c r="DL642">
        <v>0</v>
      </c>
      <c r="DM642">
        <v>0</v>
      </c>
      <c r="DN642">
        <v>0</v>
      </c>
      <c r="DO642">
        <v>0</v>
      </c>
      <c r="DP642">
        <v>0</v>
      </c>
      <c r="DQ642">
        <v>0</v>
      </c>
      <c r="DR642">
        <v>0</v>
      </c>
      <c r="DS642">
        <v>0</v>
      </c>
      <c r="DT642">
        <v>0</v>
      </c>
      <c r="DU642">
        <v>0</v>
      </c>
      <c r="DV642">
        <v>0</v>
      </c>
      <c r="DW642">
        <v>0</v>
      </c>
      <c r="DX642">
        <v>0</v>
      </c>
      <c r="DZ642" s="340"/>
      <c r="EA642" t="s">
        <v>1024</v>
      </c>
      <c r="EB642">
        <v>2</v>
      </c>
      <c r="EC642">
        <v>37</v>
      </c>
      <c r="ED642" s="183" t="str">
        <f t="shared" si="28"/>
        <v>SDH150237</v>
      </c>
      <c r="EE642">
        <v>25</v>
      </c>
      <c r="EF642">
        <v>363</v>
      </c>
      <c r="EG642">
        <v>753</v>
      </c>
      <c r="EH642">
        <v>1181</v>
      </c>
      <c r="EI642">
        <v>1603</v>
      </c>
      <c r="EJ642">
        <v>2019</v>
      </c>
      <c r="EK642">
        <v>2436</v>
      </c>
      <c r="EL642">
        <v>2857</v>
      </c>
      <c r="EM642">
        <v>3280</v>
      </c>
      <c r="EN642">
        <v>3847</v>
      </c>
      <c r="EO642">
        <v>4277</v>
      </c>
      <c r="EP642">
        <v>4710</v>
      </c>
      <c r="EQ642">
        <v>5151</v>
      </c>
      <c r="ER642">
        <v>5597</v>
      </c>
      <c r="ES642">
        <v>0</v>
      </c>
      <c r="ET642">
        <v>0</v>
      </c>
      <c r="EU642">
        <v>0</v>
      </c>
      <c r="EV642">
        <v>0</v>
      </c>
      <c r="EW642">
        <v>0</v>
      </c>
      <c r="EX642">
        <v>0</v>
      </c>
      <c r="EY642">
        <v>0</v>
      </c>
      <c r="EZ642">
        <v>0</v>
      </c>
      <c r="FA642">
        <v>0</v>
      </c>
      <c r="FB642">
        <v>0</v>
      </c>
      <c r="FC642">
        <v>0</v>
      </c>
      <c r="FD642">
        <v>0</v>
      </c>
      <c r="FE642">
        <v>0</v>
      </c>
      <c r="FF642">
        <v>0</v>
      </c>
      <c r="FG642">
        <v>0</v>
      </c>
      <c r="FH642">
        <v>0</v>
      </c>
      <c r="FI642">
        <v>0</v>
      </c>
      <c r="FJ642">
        <v>0</v>
      </c>
      <c r="FK642">
        <v>0</v>
      </c>
      <c r="FL642">
        <v>0</v>
      </c>
      <c r="FM642">
        <v>0</v>
      </c>
      <c r="FN642">
        <v>0</v>
      </c>
      <c r="FO642">
        <v>0</v>
      </c>
      <c r="FP642">
        <v>0</v>
      </c>
      <c r="FQ642">
        <v>0</v>
      </c>
      <c r="FR642">
        <v>0</v>
      </c>
      <c r="FS642">
        <v>0</v>
      </c>
      <c r="FT642">
        <v>0</v>
      </c>
      <c r="FU642">
        <v>0</v>
      </c>
      <c r="FV642">
        <v>0</v>
      </c>
      <c r="FW642">
        <v>0</v>
      </c>
      <c r="FX642">
        <v>0</v>
      </c>
      <c r="FY642">
        <v>0</v>
      </c>
      <c r="FZ642">
        <v>0</v>
      </c>
      <c r="GA642">
        <v>0</v>
      </c>
      <c r="GB642">
        <v>0</v>
      </c>
      <c r="GC642">
        <v>0</v>
      </c>
      <c r="GD642">
        <v>0</v>
      </c>
      <c r="GE642">
        <v>0</v>
      </c>
      <c r="GF642">
        <v>0</v>
      </c>
      <c r="GG642">
        <v>0</v>
      </c>
      <c r="GH642">
        <v>0</v>
      </c>
      <c r="GI642">
        <v>0</v>
      </c>
      <c r="GJ642">
        <v>0</v>
      </c>
      <c r="GK642">
        <v>0</v>
      </c>
      <c r="GL642">
        <v>0</v>
      </c>
      <c r="GM642">
        <v>0</v>
      </c>
      <c r="GN642">
        <v>0</v>
      </c>
      <c r="GO642">
        <v>0</v>
      </c>
      <c r="GP642">
        <v>0</v>
      </c>
      <c r="GQ642">
        <v>0</v>
      </c>
      <c r="GR642">
        <v>0</v>
      </c>
      <c r="GS642">
        <v>0</v>
      </c>
      <c r="GT642">
        <v>0</v>
      </c>
      <c r="GU642">
        <v>0</v>
      </c>
      <c r="GV642">
        <v>0</v>
      </c>
      <c r="GW642">
        <v>0</v>
      </c>
      <c r="GX642">
        <v>0</v>
      </c>
      <c r="GY642">
        <v>0</v>
      </c>
      <c r="GZ642">
        <v>0</v>
      </c>
      <c r="HA642">
        <v>0</v>
      </c>
      <c r="HB642">
        <v>0</v>
      </c>
      <c r="HC642">
        <v>0</v>
      </c>
      <c r="HD642">
        <v>0</v>
      </c>
      <c r="HE642">
        <v>0</v>
      </c>
      <c r="HF642">
        <v>0</v>
      </c>
      <c r="HG642">
        <v>0</v>
      </c>
      <c r="HH642">
        <v>0</v>
      </c>
      <c r="HI642">
        <v>0</v>
      </c>
      <c r="HJ642">
        <v>0</v>
      </c>
      <c r="HK642">
        <v>0</v>
      </c>
      <c r="HL642">
        <v>0</v>
      </c>
      <c r="HM642">
        <v>0</v>
      </c>
      <c r="HN642">
        <v>0</v>
      </c>
      <c r="HO642">
        <v>0</v>
      </c>
      <c r="HP642">
        <v>0</v>
      </c>
      <c r="HQ642">
        <v>0</v>
      </c>
      <c r="HR642">
        <v>0</v>
      </c>
      <c r="HS642">
        <v>0</v>
      </c>
      <c r="HT642">
        <v>0</v>
      </c>
      <c r="HU642">
        <v>0</v>
      </c>
      <c r="HV642">
        <v>0</v>
      </c>
      <c r="HW642">
        <v>0</v>
      </c>
      <c r="HX642">
        <v>0</v>
      </c>
      <c r="HY642">
        <v>0</v>
      </c>
      <c r="HZ642">
        <v>0</v>
      </c>
      <c r="IA642">
        <v>0</v>
      </c>
      <c r="IB642">
        <v>0</v>
      </c>
      <c r="IC642">
        <v>0</v>
      </c>
      <c r="ID642">
        <v>0</v>
      </c>
      <c r="IE642">
        <v>0</v>
      </c>
      <c r="IF642">
        <v>0</v>
      </c>
      <c r="IG642">
        <v>0</v>
      </c>
      <c r="IH642">
        <v>0</v>
      </c>
      <c r="II642">
        <v>0</v>
      </c>
      <c r="IJ642">
        <v>0</v>
      </c>
      <c r="IK642">
        <v>0</v>
      </c>
    </row>
    <row r="643" spans="13:245" hidden="1">
      <c r="M643" s="340"/>
      <c r="N643" t="s">
        <v>1024</v>
      </c>
      <c r="O643">
        <v>2</v>
      </c>
      <c r="P643">
        <v>38</v>
      </c>
      <c r="Q643" s="183" t="str">
        <f t="shared" si="27"/>
        <v>SDH150238</v>
      </c>
      <c r="R643">
        <v>7</v>
      </c>
      <c r="S643">
        <v>201</v>
      </c>
      <c r="T643">
        <v>401</v>
      </c>
      <c r="U643">
        <v>607</v>
      </c>
      <c r="V643">
        <v>819</v>
      </c>
      <c r="W643">
        <v>1039</v>
      </c>
      <c r="X643">
        <v>1267</v>
      </c>
      <c r="Y643">
        <v>1504</v>
      </c>
      <c r="Z643">
        <v>1750</v>
      </c>
      <c r="AA643">
        <v>2677</v>
      </c>
      <c r="AB643">
        <v>3035</v>
      </c>
      <c r="AC643">
        <v>3409</v>
      </c>
      <c r="AD643">
        <v>3802</v>
      </c>
      <c r="AE643">
        <v>4214</v>
      </c>
      <c r="AF643">
        <v>4646</v>
      </c>
      <c r="AG643">
        <v>4835</v>
      </c>
      <c r="AH643">
        <v>5038</v>
      </c>
      <c r="AI643">
        <v>5257</v>
      </c>
      <c r="AJ643">
        <v>5490</v>
      </c>
      <c r="AK643">
        <v>5741</v>
      </c>
      <c r="AL643">
        <v>6014</v>
      </c>
      <c r="AM643">
        <v>6309</v>
      </c>
      <c r="AN643">
        <v>6634</v>
      </c>
      <c r="AO643">
        <v>6988</v>
      </c>
      <c r="AP643">
        <v>7374</v>
      </c>
      <c r="AQ643">
        <v>7796</v>
      </c>
      <c r="AR643">
        <v>8262</v>
      </c>
      <c r="AS643">
        <v>8786</v>
      </c>
      <c r="AT643">
        <v>9364</v>
      </c>
      <c r="AU643">
        <v>0</v>
      </c>
      <c r="AV643">
        <v>0</v>
      </c>
      <c r="AW643">
        <v>0</v>
      </c>
      <c r="AX643">
        <v>0</v>
      </c>
      <c r="AY643">
        <v>0</v>
      </c>
      <c r="AZ643">
        <v>0</v>
      </c>
      <c r="BA643">
        <v>0</v>
      </c>
      <c r="BB643">
        <v>0</v>
      </c>
      <c r="BC643">
        <v>0</v>
      </c>
      <c r="BD643">
        <v>0</v>
      </c>
      <c r="BE643">
        <v>0</v>
      </c>
      <c r="BF643">
        <v>0</v>
      </c>
      <c r="BG643">
        <v>0</v>
      </c>
      <c r="BH643">
        <v>0</v>
      </c>
      <c r="BI643">
        <v>0</v>
      </c>
      <c r="BJ643">
        <v>0</v>
      </c>
      <c r="BK643">
        <v>0</v>
      </c>
      <c r="BL643">
        <v>0</v>
      </c>
      <c r="BM643">
        <v>0</v>
      </c>
      <c r="BN643">
        <v>0</v>
      </c>
      <c r="BO643">
        <v>0</v>
      </c>
      <c r="BP643">
        <v>0</v>
      </c>
      <c r="BQ643">
        <v>0</v>
      </c>
      <c r="BR643">
        <v>0</v>
      </c>
      <c r="BS643">
        <v>0</v>
      </c>
      <c r="BT643">
        <v>0</v>
      </c>
      <c r="BU643">
        <v>0</v>
      </c>
      <c r="BV643">
        <v>0</v>
      </c>
      <c r="BW643">
        <v>0</v>
      </c>
      <c r="BX643">
        <v>0</v>
      </c>
      <c r="BY643">
        <v>0</v>
      </c>
      <c r="BZ643">
        <v>0</v>
      </c>
      <c r="CA643">
        <v>0</v>
      </c>
      <c r="CB643">
        <v>0</v>
      </c>
      <c r="CC643">
        <v>0</v>
      </c>
      <c r="CD643">
        <v>0</v>
      </c>
      <c r="CE643">
        <v>0</v>
      </c>
      <c r="CF643">
        <v>0</v>
      </c>
      <c r="CG643">
        <v>0</v>
      </c>
      <c r="CH643">
        <v>0</v>
      </c>
      <c r="CI643">
        <v>0</v>
      </c>
      <c r="CJ643">
        <v>0</v>
      </c>
      <c r="CK643">
        <v>0</v>
      </c>
      <c r="CL643">
        <v>0</v>
      </c>
      <c r="CM643">
        <v>0</v>
      </c>
      <c r="CN643">
        <v>0</v>
      </c>
      <c r="CO643">
        <v>0</v>
      </c>
      <c r="CP643">
        <v>0</v>
      </c>
      <c r="CQ643">
        <v>0</v>
      </c>
      <c r="CR643">
        <v>0</v>
      </c>
      <c r="CS643">
        <v>0</v>
      </c>
      <c r="CT643">
        <v>0</v>
      </c>
      <c r="CU643">
        <v>0</v>
      </c>
      <c r="CV643">
        <v>0</v>
      </c>
      <c r="CW643">
        <v>0</v>
      </c>
      <c r="CX643">
        <v>0</v>
      </c>
      <c r="CY643">
        <v>0</v>
      </c>
      <c r="CZ643">
        <v>0</v>
      </c>
      <c r="DA643">
        <v>0</v>
      </c>
      <c r="DB643">
        <v>0</v>
      </c>
      <c r="DC643">
        <v>0</v>
      </c>
      <c r="DD643">
        <v>0</v>
      </c>
      <c r="DE643">
        <v>0</v>
      </c>
      <c r="DF643">
        <v>0</v>
      </c>
      <c r="DG643">
        <v>0</v>
      </c>
      <c r="DH643">
        <v>0</v>
      </c>
      <c r="DI643">
        <v>0</v>
      </c>
      <c r="DJ643">
        <v>0</v>
      </c>
      <c r="DK643">
        <v>0</v>
      </c>
      <c r="DL643">
        <v>0</v>
      </c>
      <c r="DM643">
        <v>0</v>
      </c>
      <c r="DN643">
        <v>0</v>
      </c>
      <c r="DO643">
        <v>0</v>
      </c>
      <c r="DP643">
        <v>0</v>
      </c>
      <c r="DQ643">
        <v>0</v>
      </c>
      <c r="DR643">
        <v>0</v>
      </c>
      <c r="DS643">
        <v>0</v>
      </c>
      <c r="DT643">
        <v>0</v>
      </c>
      <c r="DU643">
        <v>0</v>
      </c>
      <c r="DV643">
        <v>0</v>
      </c>
      <c r="DW643">
        <v>0</v>
      </c>
      <c r="DX643">
        <v>0</v>
      </c>
      <c r="DZ643" s="340"/>
      <c r="EA643" t="s">
        <v>1024</v>
      </c>
      <c r="EB643">
        <v>2</v>
      </c>
      <c r="EC643">
        <v>38</v>
      </c>
      <c r="ED643" s="183" t="str">
        <f t="shared" si="28"/>
        <v>SDH150238</v>
      </c>
      <c r="EE643">
        <v>12</v>
      </c>
      <c r="EF643">
        <v>341</v>
      </c>
      <c r="EG643">
        <v>715</v>
      </c>
      <c r="EH643">
        <v>1133</v>
      </c>
      <c r="EI643">
        <v>1545</v>
      </c>
      <c r="EJ643">
        <v>1952</v>
      </c>
      <c r="EK643">
        <v>2360</v>
      </c>
      <c r="EL643">
        <v>2774</v>
      </c>
      <c r="EM643">
        <v>3189</v>
      </c>
      <c r="EN643">
        <v>3750</v>
      </c>
      <c r="EO643">
        <v>4171</v>
      </c>
      <c r="EP643">
        <v>4597</v>
      </c>
      <c r="EQ643">
        <v>5030</v>
      </c>
      <c r="ER643">
        <v>5471</v>
      </c>
      <c r="ES643">
        <v>0</v>
      </c>
      <c r="ET643">
        <v>0</v>
      </c>
      <c r="EU643">
        <v>0</v>
      </c>
      <c r="EV643">
        <v>0</v>
      </c>
      <c r="EW643">
        <v>0</v>
      </c>
      <c r="EX643">
        <v>0</v>
      </c>
      <c r="EY643">
        <v>0</v>
      </c>
      <c r="EZ643">
        <v>0</v>
      </c>
      <c r="FA643">
        <v>0</v>
      </c>
      <c r="FB643">
        <v>0</v>
      </c>
      <c r="FC643">
        <v>0</v>
      </c>
      <c r="FD643">
        <v>0</v>
      </c>
      <c r="FE643">
        <v>0</v>
      </c>
      <c r="FF643">
        <v>0</v>
      </c>
      <c r="FG643">
        <v>0</v>
      </c>
      <c r="FH643">
        <v>0</v>
      </c>
      <c r="FI643">
        <v>0</v>
      </c>
      <c r="FJ643">
        <v>0</v>
      </c>
      <c r="FK643">
        <v>0</v>
      </c>
      <c r="FL643">
        <v>0</v>
      </c>
      <c r="FM643">
        <v>0</v>
      </c>
      <c r="FN643">
        <v>0</v>
      </c>
      <c r="FO643">
        <v>0</v>
      </c>
      <c r="FP643">
        <v>0</v>
      </c>
      <c r="FQ643">
        <v>0</v>
      </c>
      <c r="FR643">
        <v>0</v>
      </c>
      <c r="FS643">
        <v>0</v>
      </c>
      <c r="FT643">
        <v>0</v>
      </c>
      <c r="FU643">
        <v>0</v>
      </c>
      <c r="FV643">
        <v>0</v>
      </c>
      <c r="FW643">
        <v>0</v>
      </c>
      <c r="FX643">
        <v>0</v>
      </c>
      <c r="FY643">
        <v>0</v>
      </c>
      <c r="FZ643">
        <v>0</v>
      </c>
      <c r="GA643">
        <v>0</v>
      </c>
      <c r="GB643">
        <v>0</v>
      </c>
      <c r="GC643">
        <v>0</v>
      </c>
      <c r="GD643">
        <v>0</v>
      </c>
      <c r="GE643">
        <v>0</v>
      </c>
      <c r="GF643">
        <v>0</v>
      </c>
      <c r="GG643">
        <v>0</v>
      </c>
      <c r="GH643">
        <v>0</v>
      </c>
      <c r="GI643">
        <v>0</v>
      </c>
      <c r="GJ643">
        <v>0</v>
      </c>
      <c r="GK643">
        <v>0</v>
      </c>
      <c r="GL643">
        <v>0</v>
      </c>
      <c r="GM643">
        <v>0</v>
      </c>
      <c r="GN643">
        <v>0</v>
      </c>
      <c r="GO643">
        <v>0</v>
      </c>
      <c r="GP643">
        <v>0</v>
      </c>
      <c r="GQ643">
        <v>0</v>
      </c>
      <c r="GR643">
        <v>0</v>
      </c>
      <c r="GS643">
        <v>0</v>
      </c>
      <c r="GT643">
        <v>0</v>
      </c>
      <c r="GU643">
        <v>0</v>
      </c>
      <c r="GV643">
        <v>0</v>
      </c>
      <c r="GW643">
        <v>0</v>
      </c>
      <c r="GX643">
        <v>0</v>
      </c>
      <c r="GY643">
        <v>0</v>
      </c>
      <c r="GZ643">
        <v>0</v>
      </c>
      <c r="HA643">
        <v>0</v>
      </c>
      <c r="HB643">
        <v>0</v>
      </c>
      <c r="HC643">
        <v>0</v>
      </c>
      <c r="HD643">
        <v>0</v>
      </c>
      <c r="HE643">
        <v>0</v>
      </c>
      <c r="HF643">
        <v>0</v>
      </c>
      <c r="HG643">
        <v>0</v>
      </c>
      <c r="HH643">
        <v>0</v>
      </c>
      <c r="HI643">
        <v>0</v>
      </c>
      <c r="HJ643">
        <v>0</v>
      </c>
      <c r="HK643">
        <v>0</v>
      </c>
      <c r="HL643">
        <v>0</v>
      </c>
      <c r="HM643">
        <v>0</v>
      </c>
      <c r="HN643">
        <v>0</v>
      </c>
      <c r="HO643">
        <v>0</v>
      </c>
      <c r="HP643">
        <v>0</v>
      </c>
      <c r="HQ643">
        <v>0</v>
      </c>
      <c r="HR643">
        <v>0</v>
      </c>
      <c r="HS643">
        <v>0</v>
      </c>
      <c r="HT643">
        <v>0</v>
      </c>
      <c r="HU643">
        <v>0</v>
      </c>
      <c r="HV643">
        <v>0</v>
      </c>
      <c r="HW643">
        <v>0</v>
      </c>
      <c r="HX643">
        <v>0</v>
      </c>
      <c r="HY643">
        <v>0</v>
      </c>
      <c r="HZ643">
        <v>0</v>
      </c>
      <c r="IA643">
        <v>0</v>
      </c>
      <c r="IB643">
        <v>0</v>
      </c>
      <c r="IC643">
        <v>0</v>
      </c>
      <c r="ID643">
        <v>0</v>
      </c>
      <c r="IE643">
        <v>0</v>
      </c>
      <c r="IF643">
        <v>0</v>
      </c>
      <c r="IG643">
        <v>0</v>
      </c>
      <c r="IH643">
        <v>0</v>
      </c>
      <c r="II643">
        <v>0</v>
      </c>
      <c r="IJ643">
        <v>0</v>
      </c>
      <c r="IK643">
        <v>0</v>
      </c>
    </row>
    <row r="644" spans="13:245" hidden="1">
      <c r="M644" s="340"/>
      <c r="N644" t="s">
        <v>1024</v>
      </c>
      <c r="O644">
        <v>2</v>
      </c>
      <c r="P644">
        <v>39</v>
      </c>
      <c r="Q644" s="183" t="str">
        <f t="shared" si="27"/>
        <v>SDH150239</v>
      </c>
      <c r="R644">
        <v>0</v>
      </c>
      <c r="S644">
        <v>190</v>
      </c>
      <c r="T644">
        <v>386</v>
      </c>
      <c r="U644">
        <v>587</v>
      </c>
      <c r="V644">
        <v>795</v>
      </c>
      <c r="W644">
        <v>1010</v>
      </c>
      <c r="X644">
        <v>1235</v>
      </c>
      <c r="Y644">
        <v>1467</v>
      </c>
      <c r="Z644">
        <v>1709</v>
      </c>
      <c r="AA644">
        <v>2616</v>
      </c>
      <c r="AB644">
        <v>2967</v>
      </c>
      <c r="AC644">
        <v>3336</v>
      </c>
      <c r="AD644">
        <v>3722</v>
      </c>
      <c r="AE644">
        <v>4128</v>
      </c>
      <c r="AF644">
        <v>4553</v>
      </c>
      <c r="AG644">
        <v>4742</v>
      </c>
      <c r="AH644">
        <v>4945</v>
      </c>
      <c r="AI644">
        <v>5161</v>
      </c>
      <c r="AJ644">
        <v>5394</v>
      </c>
      <c r="AK644">
        <v>5646</v>
      </c>
      <c r="AL644">
        <v>5919</v>
      </c>
      <c r="AM644">
        <v>6220</v>
      </c>
      <c r="AN644">
        <v>6547</v>
      </c>
      <c r="AO644">
        <v>6905</v>
      </c>
      <c r="AP644">
        <v>7299</v>
      </c>
      <c r="AQ644">
        <v>7733</v>
      </c>
      <c r="AR644">
        <v>8222</v>
      </c>
      <c r="AS644">
        <v>8760</v>
      </c>
      <c r="AT644">
        <v>9353</v>
      </c>
      <c r="AU644">
        <v>0</v>
      </c>
      <c r="AV644">
        <v>0</v>
      </c>
      <c r="AW644">
        <v>0</v>
      </c>
      <c r="AX644">
        <v>0</v>
      </c>
      <c r="AY644">
        <v>0</v>
      </c>
      <c r="AZ644">
        <v>0</v>
      </c>
      <c r="BA644">
        <v>0</v>
      </c>
      <c r="BB644">
        <v>0</v>
      </c>
      <c r="BC644">
        <v>0</v>
      </c>
      <c r="BD644">
        <v>0</v>
      </c>
      <c r="BE644">
        <v>0</v>
      </c>
      <c r="BF644">
        <v>0</v>
      </c>
      <c r="BG644">
        <v>0</v>
      </c>
      <c r="BH644">
        <v>0</v>
      </c>
      <c r="BI644">
        <v>0</v>
      </c>
      <c r="BJ644">
        <v>0</v>
      </c>
      <c r="BK644">
        <v>0</v>
      </c>
      <c r="BL644">
        <v>0</v>
      </c>
      <c r="BM644">
        <v>0</v>
      </c>
      <c r="BN644">
        <v>0</v>
      </c>
      <c r="BO644">
        <v>0</v>
      </c>
      <c r="BP644">
        <v>0</v>
      </c>
      <c r="BQ644">
        <v>0</v>
      </c>
      <c r="BR644">
        <v>0</v>
      </c>
      <c r="BS644">
        <v>0</v>
      </c>
      <c r="BT644">
        <v>0</v>
      </c>
      <c r="BU644">
        <v>0</v>
      </c>
      <c r="BV644">
        <v>0</v>
      </c>
      <c r="BW644">
        <v>0</v>
      </c>
      <c r="BX644">
        <v>0</v>
      </c>
      <c r="BY644">
        <v>0</v>
      </c>
      <c r="BZ644">
        <v>0</v>
      </c>
      <c r="CA644">
        <v>0</v>
      </c>
      <c r="CB644">
        <v>0</v>
      </c>
      <c r="CC644">
        <v>0</v>
      </c>
      <c r="CD644">
        <v>0</v>
      </c>
      <c r="CE644">
        <v>0</v>
      </c>
      <c r="CF644">
        <v>0</v>
      </c>
      <c r="CG644">
        <v>0</v>
      </c>
      <c r="CH644">
        <v>0</v>
      </c>
      <c r="CI644">
        <v>0</v>
      </c>
      <c r="CJ644">
        <v>0</v>
      </c>
      <c r="CK644">
        <v>0</v>
      </c>
      <c r="CL644">
        <v>0</v>
      </c>
      <c r="CM644">
        <v>0</v>
      </c>
      <c r="CN644">
        <v>0</v>
      </c>
      <c r="CO644">
        <v>0</v>
      </c>
      <c r="CP644">
        <v>0</v>
      </c>
      <c r="CQ644">
        <v>0</v>
      </c>
      <c r="CR644">
        <v>0</v>
      </c>
      <c r="CS644">
        <v>0</v>
      </c>
      <c r="CT644">
        <v>0</v>
      </c>
      <c r="CU644">
        <v>0</v>
      </c>
      <c r="CV644">
        <v>0</v>
      </c>
      <c r="CW644">
        <v>0</v>
      </c>
      <c r="CX644">
        <v>0</v>
      </c>
      <c r="CY644">
        <v>0</v>
      </c>
      <c r="CZ644">
        <v>0</v>
      </c>
      <c r="DA644">
        <v>0</v>
      </c>
      <c r="DB644">
        <v>0</v>
      </c>
      <c r="DC644">
        <v>0</v>
      </c>
      <c r="DD644">
        <v>0</v>
      </c>
      <c r="DE644">
        <v>0</v>
      </c>
      <c r="DF644">
        <v>0</v>
      </c>
      <c r="DG644">
        <v>0</v>
      </c>
      <c r="DH644">
        <v>0</v>
      </c>
      <c r="DI644">
        <v>0</v>
      </c>
      <c r="DJ644">
        <v>0</v>
      </c>
      <c r="DK644">
        <v>0</v>
      </c>
      <c r="DL644">
        <v>0</v>
      </c>
      <c r="DM644">
        <v>0</v>
      </c>
      <c r="DN644">
        <v>0</v>
      </c>
      <c r="DO644">
        <v>0</v>
      </c>
      <c r="DP644">
        <v>0</v>
      </c>
      <c r="DQ644">
        <v>0</v>
      </c>
      <c r="DR644">
        <v>0</v>
      </c>
      <c r="DS644">
        <v>0</v>
      </c>
      <c r="DT644">
        <v>0</v>
      </c>
      <c r="DU644">
        <v>0</v>
      </c>
      <c r="DV644">
        <v>0</v>
      </c>
      <c r="DW644">
        <v>0</v>
      </c>
      <c r="DX644">
        <v>0</v>
      </c>
      <c r="DZ644" s="340"/>
      <c r="EA644" t="s">
        <v>1024</v>
      </c>
      <c r="EB644">
        <v>2</v>
      </c>
      <c r="EC644">
        <v>39</v>
      </c>
      <c r="ED644" s="183" t="str">
        <f t="shared" si="28"/>
        <v>SDH150239</v>
      </c>
      <c r="EE644">
        <v>0</v>
      </c>
      <c r="EF644">
        <v>321</v>
      </c>
      <c r="EG644">
        <v>679</v>
      </c>
      <c r="EH644">
        <v>1084</v>
      </c>
      <c r="EI644">
        <v>1488</v>
      </c>
      <c r="EJ644">
        <v>1885</v>
      </c>
      <c r="EK644">
        <v>2285</v>
      </c>
      <c r="EL644">
        <v>2690</v>
      </c>
      <c r="EM644">
        <v>3098</v>
      </c>
      <c r="EN644">
        <v>3649</v>
      </c>
      <c r="EO644">
        <v>4059</v>
      </c>
      <c r="EP644">
        <v>4478</v>
      </c>
      <c r="EQ644">
        <v>4902</v>
      </c>
      <c r="ER644">
        <v>5334</v>
      </c>
      <c r="ES644">
        <v>0</v>
      </c>
      <c r="ET644">
        <v>0</v>
      </c>
      <c r="EU644">
        <v>0</v>
      </c>
      <c r="EV644">
        <v>0</v>
      </c>
      <c r="EW644">
        <v>0</v>
      </c>
      <c r="EX644">
        <v>0</v>
      </c>
      <c r="EY644">
        <v>0</v>
      </c>
      <c r="EZ644">
        <v>0</v>
      </c>
      <c r="FA644">
        <v>0</v>
      </c>
      <c r="FB644">
        <v>0</v>
      </c>
      <c r="FC644">
        <v>0</v>
      </c>
      <c r="FD644">
        <v>0</v>
      </c>
      <c r="FE644">
        <v>0</v>
      </c>
      <c r="FF644">
        <v>0</v>
      </c>
      <c r="FG644">
        <v>0</v>
      </c>
      <c r="FH644">
        <v>0</v>
      </c>
      <c r="FI644">
        <v>0</v>
      </c>
      <c r="FJ644">
        <v>0</v>
      </c>
      <c r="FK644">
        <v>0</v>
      </c>
      <c r="FL644">
        <v>0</v>
      </c>
      <c r="FM644">
        <v>0</v>
      </c>
      <c r="FN644">
        <v>0</v>
      </c>
      <c r="FO644">
        <v>0</v>
      </c>
      <c r="FP644">
        <v>0</v>
      </c>
      <c r="FQ644">
        <v>0</v>
      </c>
      <c r="FR644">
        <v>0</v>
      </c>
      <c r="FS644">
        <v>0</v>
      </c>
      <c r="FT644">
        <v>0</v>
      </c>
      <c r="FU644">
        <v>0</v>
      </c>
      <c r="FV644">
        <v>0</v>
      </c>
      <c r="FW644">
        <v>0</v>
      </c>
      <c r="FX644">
        <v>0</v>
      </c>
      <c r="FY644">
        <v>0</v>
      </c>
      <c r="FZ644">
        <v>0</v>
      </c>
      <c r="GA644">
        <v>0</v>
      </c>
      <c r="GB644">
        <v>0</v>
      </c>
      <c r="GC644">
        <v>0</v>
      </c>
      <c r="GD644">
        <v>0</v>
      </c>
      <c r="GE644">
        <v>0</v>
      </c>
      <c r="GF644">
        <v>0</v>
      </c>
      <c r="GG644">
        <v>0</v>
      </c>
      <c r="GH644">
        <v>0</v>
      </c>
      <c r="GI644">
        <v>0</v>
      </c>
      <c r="GJ644">
        <v>0</v>
      </c>
      <c r="GK644">
        <v>0</v>
      </c>
      <c r="GL644">
        <v>0</v>
      </c>
      <c r="GM644">
        <v>0</v>
      </c>
      <c r="GN644">
        <v>0</v>
      </c>
      <c r="GO644">
        <v>0</v>
      </c>
      <c r="GP644">
        <v>0</v>
      </c>
      <c r="GQ644">
        <v>0</v>
      </c>
      <c r="GR644">
        <v>0</v>
      </c>
      <c r="GS644">
        <v>0</v>
      </c>
      <c r="GT644">
        <v>0</v>
      </c>
      <c r="GU644">
        <v>0</v>
      </c>
      <c r="GV644">
        <v>0</v>
      </c>
      <c r="GW644">
        <v>0</v>
      </c>
      <c r="GX644">
        <v>0</v>
      </c>
      <c r="GY644">
        <v>0</v>
      </c>
      <c r="GZ644">
        <v>0</v>
      </c>
      <c r="HA644">
        <v>0</v>
      </c>
      <c r="HB644">
        <v>0</v>
      </c>
      <c r="HC644">
        <v>0</v>
      </c>
      <c r="HD644">
        <v>0</v>
      </c>
      <c r="HE644">
        <v>0</v>
      </c>
      <c r="HF644">
        <v>0</v>
      </c>
      <c r="HG644">
        <v>0</v>
      </c>
      <c r="HH644">
        <v>0</v>
      </c>
      <c r="HI644">
        <v>0</v>
      </c>
      <c r="HJ644">
        <v>0</v>
      </c>
      <c r="HK644">
        <v>0</v>
      </c>
      <c r="HL644">
        <v>0</v>
      </c>
      <c r="HM644">
        <v>0</v>
      </c>
      <c r="HN644">
        <v>0</v>
      </c>
      <c r="HO644">
        <v>0</v>
      </c>
      <c r="HP644">
        <v>0</v>
      </c>
      <c r="HQ644">
        <v>0</v>
      </c>
      <c r="HR644">
        <v>0</v>
      </c>
      <c r="HS644">
        <v>0</v>
      </c>
      <c r="HT644">
        <v>0</v>
      </c>
      <c r="HU644">
        <v>0</v>
      </c>
      <c r="HV644">
        <v>0</v>
      </c>
      <c r="HW644">
        <v>0</v>
      </c>
      <c r="HX644">
        <v>0</v>
      </c>
      <c r="HY644">
        <v>0</v>
      </c>
      <c r="HZ644">
        <v>0</v>
      </c>
      <c r="IA644">
        <v>0</v>
      </c>
      <c r="IB644">
        <v>0</v>
      </c>
      <c r="IC644">
        <v>0</v>
      </c>
      <c r="ID644">
        <v>0</v>
      </c>
      <c r="IE644">
        <v>0</v>
      </c>
      <c r="IF644">
        <v>0</v>
      </c>
      <c r="IG644">
        <v>0</v>
      </c>
      <c r="IH644">
        <v>0</v>
      </c>
      <c r="II644">
        <v>0</v>
      </c>
      <c r="IJ644">
        <v>0</v>
      </c>
      <c r="IK644">
        <v>0</v>
      </c>
    </row>
    <row r="645" spans="13:245" hidden="1">
      <c r="M645" s="340"/>
      <c r="N645" t="s">
        <v>1024</v>
      </c>
      <c r="O645">
        <v>2</v>
      </c>
      <c r="P645">
        <v>40</v>
      </c>
      <c r="Q645" s="183" t="str">
        <f t="shared" si="27"/>
        <v>SDH150240</v>
      </c>
      <c r="R645">
        <v>0</v>
      </c>
      <c r="S645">
        <v>185</v>
      </c>
      <c r="T645">
        <v>375</v>
      </c>
      <c r="U645">
        <v>571</v>
      </c>
      <c r="V645">
        <v>774</v>
      </c>
      <c r="W645">
        <v>984</v>
      </c>
      <c r="X645">
        <v>1203</v>
      </c>
      <c r="Y645">
        <v>1430</v>
      </c>
      <c r="Z645">
        <v>1667</v>
      </c>
      <c r="AA645">
        <v>2551</v>
      </c>
      <c r="AB645">
        <v>2896</v>
      </c>
      <c r="AC645">
        <v>3257</v>
      </c>
      <c r="AD645">
        <v>3635</v>
      </c>
      <c r="AE645">
        <v>4031</v>
      </c>
      <c r="AF645">
        <v>4449</v>
      </c>
      <c r="AG645">
        <v>4637</v>
      </c>
      <c r="AH645">
        <v>4837</v>
      </c>
      <c r="AI645">
        <v>5052</v>
      </c>
      <c r="AJ645">
        <v>5285</v>
      </c>
      <c r="AK645">
        <v>5537</v>
      </c>
      <c r="AL645">
        <v>5813</v>
      </c>
      <c r="AM645">
        <v>6114</v>
      </c>
      <c r="AN645">
        <v>6444</v>
      </c>
      <c r="AO645">
        <v>6808</v>
      </c>
      <c r="AP645">
        <v>7211</v>
      </c>
      <c r="AQ645">
        <v>7665</v>
      </c>
      <c r="AR645">
        <v>8165</v>
      </c>
      <c r="AS645">
        <v>8715</v>
      </c>
      <c r="AT645">
        <v>9330</v>
      </c>
      <c r="AU645">
        <v>0</v>
      </c>
      <c r="AV645">
        <v>0</v>
      </c>
      <c r="AW645">
        <v>0</v>
      </c>
      <c r="AX645">
        <v>0</v>
      </c>
      <c r="AY645">
        <v>0</v>
      </c>
      <c r="AZ645">
        <v>0</v>
      </c>
      <c r="BA645">
        <v>0</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c r="BV645">
        <v>0</v>
      </c>
      <c r="BW645">
        <v>0</v>
      </c>
      <c r="BX645">
        <v>0</v>
      </c>
      <c r="BY645">
        <v>0</v>
      </c>
      <c r="BZ645">
        <v>0</v>
      </c>
      <c r="CA645">
        <v>0</v>
      </c>
      <c r="CB645">
        <v>0</v>
      </c>
      <c r="CC645">
        <v>0</v>
      </c>
      <c r="CD645">
        <v>0</v>
      </c>
      <c r="CE645">
        <v>0</v>
      </c>
      <c r="CF645">
        <v>0</v>
      </c>
      <c r="CG645">
        <v>0</v>
      </c>
      <c r="CH645">
        <v>0</v>
      </c>
      <c r="CI645">
        <v>0</v>
      </c>
      <c r="CJ645">
        <v>0</v>
      </c>
      <c r="CK645">
        <v>0</v>
      </c>
      <c r="CL645">
        <v>0</v>
      </c>
      <c r="CM645">
        <v>0</v>
      </c>
      <c r="CN645">
        <v>0</v>
      </c>
      <c r="CO645">
        <v>0</v>
      </c>
      <c r="CP645">
        <v>0</v>
      </c>
      <c r="CQ645">
        <v>0</v>
      </c>
      <c r="CR645">
        <v>0</v>
      </c>
      <c r="CS645">
        <v>0</v>
      </c>
      <c r="CT645">
        <v>0</v>
      </c>
      <c r="CU645">
        <v>0</v>
      </c>
      <c r="CV645">
        <v>0</v>
      </c>
      <c r="CW645">
        <v>0</v>
      </c>
      <c r="CX645">
        <v>0</v>
      </c>
      <c r="CY645">
        <v>0</v>
      </c>
      <c r="CZ645">
        <v>0</v>
      </c>
      <c r="DA645">
        <v>0</v>
      </c>
      <c r="DB645">
        <v>0</v>
      </c>
      <c r="DC645">
        <v>0</v>
      </c>
      <c r="DD645">
        <v>0</v>
      </c>
      <c r="DE645">
        <v>0</v>
      </c>
      <c r="DF645">
        <v>0</v>
      </c>
      <c r="DG645">
        <v>0</v>
      </c>
      <c r="DH645">
        <v>0</v>
      </c>
      <c r="DI645">
        <v>0</v>
      </c>
      <c r="DJ645">
        <v>0</v>
      </c>
      <c r="DK645">
        <v>0</v>
      </c>
      <c r="DL645">
        <v>0</v>
      </c>
      <c r="DM645">
        <v>0</v>
      </c>
      <c r="DN645">
        <v>0</v>
      </c>
      <c r="DO645">
        <v>0</v>
      </c>
      <c r="DP645">
        <v>0</v>
      </c>
      <c r="DQ645">
        <v>0</v>
      </c>
      <c r="DR645">
        <v>0</v>
      </c>
      <c r="DS645">
        <v>0</v>
      </c>
      <c r="DT645">
        <v>0</v>
      </c>
      <c r="DU645">
        <v>0</v>
      </c>
      <c r="DV645">
        <v>0</v>
      </c>
      <c r="DW645">
        <v>0</v>
      </c>
      <c r="DX645">
        <v>0</v>
      </c>
      <c r="DZ645" s="340"/>
      <c r="EA645" t="s">
        <v>1024</v>
      </c>
      <c r="EB645">
        <v>2</v>
      </c>
      <c r="EC645">
        <v>40</v>
      </c>
      <c r="ED645" s="183" t="str">
        <f t="shared" si="28"/>
        <v>SDH150240</v>
      </c>
      <c r="EE645">
        <v>0</v>
      </c>
      <c r="EF645">
        <v>312</v>
      </c>
      <c r="EG645">
        <v>653</v>
      </c>
      <c r="EH645">
        <v>1047</v>
      </c>
      <c r="EI645">
        <v>1440</v>
      </c>
      <c r="EJ645">
        <v>1826</v>
      </c>
      <c r="EK645">
        <v>2216</v>
      </c>
      <c r="EL645">
        <v>2612</v>
      </c>
      <c r="EM645">
        <v>3009</v>
      </c>
      <c r="EN645">
        <v>3547</v>
      </c>
      <c r="EO645">
        <v>3951</v>
      </c>
      <c r="EP645">
        <v>4360</v>
      </c>
      <c r="EQ645">
        <v>4773</v>
      </c>
      <c r="ER645">
        <v>5193</v>
      </c>
      <c r="ES645">
        <v>0</v>
      </c>
      <c r="ET645">
        <v>0</v>
      </c>
      <c r="EU645">
        <v>0</v>
      </c>
      <c r="EV645">
        <v>0</v>
      </c>
      <c r="EW645">
        <v>0</v>
      </c>
      <c r="EX645">
        <v>0</v>
      </c>
      <c r="EY645">
        <v>0</v>
      </c>
      <c r="EZ645">
        <v>0</v>
      </c>
      <c r="FA645">
        <v>0</v>
      </c>
      <c r="FB645">
        <v>0</v>
      </c>
      <c r="FC645">
        <v>0</v>
      </c>
      <c r="FD645">
        <v>0</v>
      </c>
      <c r="FE645">
        <v>0</v>
      </c>
      <c r="FF645">
        <v>0</v>
      </c>
      <c r="FG645">
        <v>0</v>
      </c>
      <c r="FH645">
        <v>0</v>
      </c>
      <c r="FI645">
        <v>0</v>
      </c>
      <c r="FJ645">
        <v>0</v>
      </c>
      <c r="FK645">
        <v>0</v>
      </c>
      <c r="FL645">
        <v>0</v>
      </c>
      <c r="FM645">
        <v>0</v>
      </c>
      <c r="FN645">
        <v>0</v>
      </c>
      <c r="FO645">
        <v>0</v>
      </c>
      <c r="FP645">
        <v>0</v>
      </c>
      <c r="FQ645">
        <v>0</v>
      </c>
      <c r="FR645">
        <v>0</v>
      </c>
      <c r="FS645">
        <v>0</v>
      </c>
      <c r="FT645">
        <v>0</v>
      </c>
      <c r="FU645">
        <v>0</v>
      </c>
      <c r="FV645">
        <v>0</v>
      </c>
      <c r="FW645">
        <v>0</v>
      </c>
      <c r="FX645">
        <v>0</v>
      </c>
      <c r="FY645">
        <v>0</v>
      </c>
      <c r="FZ645">
        <v>0</v>
      </c>
      <c r="GA645">
        <v>0</v>
      </c>
      <c r="GB645">
        <v>0</v>
      </c>
      <c r="GC645">
        <v>0</v>
      </c>
      <c r="GD645">
        <v>0</v>
      </c>
      <c r="GE645">
        <v>0</v>
      </c>
      <c r="GF645">
        <v>0</v>
      </c>
      <c r="GG645">
        <v>0</v>
      </c>
      <c r="GH645">
        <v>0</v>
      </c>
      <c r="GI645">
        <v>0</v>
      </c>
      <c r="GJ645">
        <v>0</v>
      </c>
      <c r="GK645">
        <v>0</v>
      </c>
      <c r="GL645">
        <v>0</v>
      </c>
      <c r="GM645">
        <v>0</v>
      </c>
      <c r="GN645">
        <v>0</v>
      </c>
      <c r="GO645">
        <v>0</v>
      </c>
      <c r="GP645">
        <v>0</v>
      </c>
      <c r="GQ645">
        <v>0</v>
      </c>
      <c r="GR645">
        <v>0</v>
      </c>
      <c r="GS645">
        <v>0</v>
      </c>
      <c r="GT645">
        <v>0</v>
      </c>
      <c r="GU645">
        <v>0</v>
      </c>
      <c r="GV645">
        <v>0</v>
      </c>
      <c r="GW645">
        <v>0</v>
      </c>
      <c r="GX645">
        <v>0</v>
      </c>
      <c r="GY645">
        <v>0</v>
      </c>
      <c r="GZ645">
        <v>0</v>
      </c>
      <c r="HA645">
        <v>0</v>
      </c>
      <c r="HB645">
        <v>0</v>
      </c>
      <c r="HC645">
        <v>0</v>
      </c>
      <c r="HD645">
        <v>0</v>
      </c>
      <c r="HE645">
        <v>0</v>
      </c>
      <c r="HF645">
        <v>0</v>
      </c>
      <c r="HG645">
        <v>0</v>
      </c>
      <c r="HH645">
        <v>0</v>
      </c>
      <c r="HI645">
        <v>0</v>
      </c>
      <c r="HJ645">
        <v>0</v>
      </c>
      <c r="HK645">
        <v>0</v>
      </c>
      <c r="HL645">
        <v>0</v>
      </c>
      <c r="HM645">
        <v>0</v>
      </c>
      <c r="HN645">
        <v>0</v>
      </c>
      <c r="HO645">
        <v>0</v>
      </c>
      <c r="HP645">
        <v>0</v>
      </c>
      <c r="HQ645">
        <v>0</v>
      </c>
      <c r="HR645">
        <v>0</v>
      </c>
      <c r="HS645">
        <v>0</v>
      </c>
      <c r="HT645">
        <v>0</v>
      </c>
      <c r="HU645">
        <v>0</v>
      </c>
      <c r="HV645">
        <v>0</v>
      </c>
      <c r="HW645">
        <v>0</v>
      </c>
      <c r="HX645">
        <v>0</v>
      </c>
      <c r="HY645">
        <v>0</v>
      </c>
      <c r="HZ645">
        <v>0</v>
      </c>
      <c r="IA645">
        <v>0</v>
      </c>
      <c r="IB645">
        <v>0</v>
      </c>
      <c r="IC645">
        <v>0</v>
      </c>
      <c r="ID645">
        <v>0</v>
      </c>
      <c r="IE645">
        <v>0</v>
      </c>
      <c r="IF645">
        <v>0</v>
      </c>
      <c r="IG645">
        <v>0</v>
      </c>
      <c r="IH645">
        <v>0</v>
      </c>
      <c r="II645">
        <v>0</v>
      </c>
      <c r="IJ645">
        <v>0</v>
      </c>
      <c r="IK645">
        <v>0</v>
      </c>
    </row>
    <row r="646" spans="13:245" hidden="1">
      <c r="M646" s="340"/>
      <c r="N646" t="s">
        <v>1024</v>
      </c>
      <c r="O646">
        <v>2</v>
      </c>
      <c r="P646">
        <v>41</v>
      </c>
      <c r="Q646" s="183" t="str">
        <f t="shared" si="27"/>
        <v>SDH150241</v>
      </c>
      <c r="R646">
        <v>0</v>
      </c>
      <c r="S646">
        <v>180</v>
      </c>
      <c r="T646">
        <v>367</v>
      </c>
      <c r="U646">
        <v>559</v>
      </c>
      <c r="V646">
        <v>758</v>
      </c>
      <c r="W646">
        <v>964</v>
      </c>
      <c r="X646">
        <v>1178</v>
      </c>
      <c r="Y646">
        <v>1401</v>
      </c>
      <c r="Z646">
        <v>1634</v>
      </c>
      <c r="AA646">
        <v>2502</v>
      </c>
      <c r="AB646">
        <v>2840</v>
      </c>
      <c r="AC646">
        <v>3195</v>
      </c>
      <c r="AD646">
        <v>3566</v>
      </c>
      <c r="AE646">
        <v>3957</v>
      </c>
      <c r="AF646">
        <v>4370</v>
      </c>
      <c r="AG646">
        <v>4556</v>
      </c>
      <c r="AH646">
        <v>4756</v>
      </c>
      <c r="AI646">
        <v>4971</v>
      </c>
      <c r="AJ646">
        <v>5205</v>
      </c>
      <c r="AK646">
        <v>5461</v>
      </c>
      <c r="AL646">
        <v>5739</v>
      </c>
      <c r="AM646">
        <v>6043</v>
      </c>
      <c r="AN646">
        <v>6379</v>
      </c>
      <c r="AO646">
        <v>6753</v>
      </c>
      <c r="AP646">
        <v>7175</v>
      </c>
      <c r="AQ646">
        <v>7641</v>
      </c>
      <c r="AR646">
        <v>8153</v>
      </c>
      <c r="AS646">
        <v>8726</v>
      </c>
      <c r="AT646">
        <v>9365</v>
      </c>
      <c r="AU646">
        <v>0</v>
      </c>
      <c r="AV646">
        <v>0</v>
      </c>
      <c r="AW646">
        <v>0</v>
      </c>
      <c r="AX646">
        <v>0</v>
      </c>
      <c r="AY646">
        <v>0</v>
      </c>
      <c r="AZ646">
        <v>0</v>
      </c>
      <c r="BA646">
        <v>0</v>
      </c>
      <c r="BB646">
        <v>0</v>
      </c>
      <c r="BC646">
        <v>0</v>
      </c>
      <c r="BD646">
        <v>0</v>
      </c>
      <c r="BE646">
        <v>0</v>
      </c>
      <c r="BF646">
        <v>0</v>
      </c>
      <c r="BG646">
        <v>0</v>
      </c>
      <c r="BH646">
        <v>0</v>
      </c>
      <c r="BI646">
        <v>0</v>
      </c>
      <c r="BJ646">
        <v>0</v>
      </c>
      <c r="BK646">
        <v>0</v>
      </c>
      <c r="BL646">
        <v>0</v>
      </c>
      <c r="BM646">
        <v>0</v>
      </c>
      <c r="BN646">
        <v>0</v>
      </c>
      <c r="BO646">
        <v>0</v>
      </c>
      <c r="BP646">
        <v>0</v>
      </c>
      <c r="BQ646">
        <v>0</v>
      </c>
      <c r="BR646">
        <v>0</v>
      </c>
      <c r="BS646">
        <v>0</v>
      </c>
      <c r="BT646">
        <v>0</v>
      </c>
      <c r="BU646">
        <v>0</v>
      </c>
      <c r="BV646">
        <v>0</v>
      </c>
      <c r="BW646">
        <v>0</v>
      </c>
      <c r="BX646">
        <v>0</v>
      </c>
      <c r="BY646">
        <v>0</v>
      </c>
      <c r="BZ646">
        <v>0</v>
      </c>
      <c r="CA646">
        <v>0</v>
      </c>
      <c r="CB646">
        <v>0</v>
      </c>
      <c r="CC646">
        <v>0</v>
      </c>
      <c r="CD646">
        <v>0</v>
      </c>
      <c r="CE646">
        <v>0</v>
      </c>
      <c r="CF646">
        <v>0</v>
      </c>
      <c r="CG646">
        <v>0</v>
      </c>
      <c r="CH646">
        <v>0</v>
      </c>
      <c r="CI646">
        <v>0</v>
      </c>
      <c r="CJ646">
        <v>0</v>
      </c>
      <c r="CK646">
        <v>0</v>
      </c>
      <c r="CL646">
        <v>0</v>
      </c>
      <c r="CM646">
        <v>0</v>
      </c>
      <c r="CN646">
        <v>0</v>
      </c>
      <c r="CO646">
        <v>0</v>
      </c>
      <c r="CP646">
        <v>0</v>
      </c>
      <c r="CQ646">
        <v>0</v>
      </c>
      <c r="CR646">
        <v>0</v>
      </c>
      <c r="CS646">
        <v>0</v>
      </c>
      <c r="CT646">
        <v>0</v>
      </c>
      <c r="CU646">
        <v>0</v>
      </c>
      <c r="CV646">
        <v>0</v>
      </c>
      <c r="CW646">
        <v>0</v>
      </c>
      <c r="CX646">
        <v>0</v>
      </c>
      <c r="CY646">
        <v>0</v>
      </c>
      <c r="CZ646">
        <v>0</v>
      </c>
      <c r="DA646">
        <v>0</v>
      </c>
      <c r="DB646">
        <v>0</v>
      </c>
      <c r="DC646">
        <v>0</v>
      </c>
      <c r="DD646">
        <v>0</v>
      </c>
      <c r="DE646">
        <v>0</v>
      </c>
      <c r="DF646">
        <v>0</v>
      </c>
      <c r="DG646">
        <v>0</v>
      </c>
      <c r="DH646">
        <v>0</v>
      </c>
      <c r="DI646">
        <v>0</v>
      </c>
      <c r="DJ646">
        <v>0</v>
      </c>
      <c r="DK646">
        <v>0</v>
      </c>
      <c r="DL646">
        <v>0</v>
      </c>
      <c r="DM646">
        <v>0</v>
      </c>
      <c r="DN646">
        <v>0</v>
      </c>
      <c r="DO646">
        <v>0</v>
      </c>
      <c r="DP646">
        <v>0</v>
      </c>
      <c r="DQ646">
        <v>0</v>
      </c>
      <c r="DR646">
        <v>0</v>
      </c>
      <c r="DS646">
        <v>0</v>
      </c>
      <c r="DT646">
        <v>0</v>
      </c>
      <c r="DU646">
        <v>0</v>
      </c>
      <c r="DV646">
        <v>0</v>
      </c>
      <c r="DW646">
        <v>0</v>
      </c>
      <c r="DX646">
        <v>0</v>
      </c>
      <c r="DZ646" s="340"/>
      <c r="EA646" t="s">
        <v>1024</v>
      </c>
      <c r="EB646">
        <v>2</v>
      </c>
      <c r="EC646">
        <v>41</v>
      </c>
      <c r="ED646" s="183" t="str">
        <f t="shared" si="28"/>
        <v>SDH150241</v>
      </c>
      <c r="EE646">
        <v>0</v>
      </c>
      <c r="EF646">
        <v>301</v>
      </c>
      <c r="EG646">
        <v>630</v>
      </c>
      <c r="EH646">
        <v>1012</v>
      </c>
      <c r="EI646">
        <v>1392</v>
      </c>
      <c r="EJ646">
        <v>1768</v>
      </c>
      <c r="EK646">
        <v>2147</v>
      </c>
      <c r="EL646">
        <v>2530</v>
      </c>
      <c r="EM646">
        <v>2916</v>
      </c>
      <c r="EN646">
        <v>3444</v>
      </c>
      <c r="EO646">
        <v>3835</v>
      </c>
      <c r="EP646">
        <v>4231</v>
      </c>
      <c r="EQ646">
        <v>4632</v>
      </c>
      <c r="ER646">
        <v>5043</v>
      </c>
      <c r="ES646">
        <v>0</v>
      </c>
      <c r="ET646">
        <v>0</v>
      </c>
      <c r="EU646">
        <v>0</v>
      </c>
      <c r="EV646">
        <v>0</v>
      </c>
      <c r="EW646">
        <v>0</v>
      </c>
      <c r="EX646">
        <v>0</v>
      </c>
      <c r="EY646">
        <v>0</v>
      </c>
      <c r="EZ646">
        <v>0</v>
      </c>
      <c r="FA646">
        <v>0</v>
      </c>
      <c r="FB646">
        <v>0</v>
      </c>
      <c r="FC646">
        <v>0</v>
      </c>
      <c r="FD646">
        <v>0</v>
      </c>
      <c r="FE646">
        <v>0</v>
      </c>
      <c r="FF646">
        <v>0</v>
      </c>
      <c r="FG646">
        <v>0</v>
      </c>
      <c r="FH646">
        <v>0</v>
      </c>
      <c r="FI646">
        <v>0</v>
      </c>
      <c r="FJ646">
        <v>0</v>
      </c>
      <c r="FK646">
        <v>0</v>
      </c>
      <c r="FL646">
        <v>0</v>
      </c>
      <c r="FM646">
        <v>0</v>
      </c>
      <c r="FN646">
        <v>0</v>
      </c>
      <c r="FO646">
        <v>0</v>
      </c>
      <c r="FP646">
        <v>0</v>
      </c>
      <c r="FQ646">
        <v>0</v>
      </c>
      <c r="FR646">
        <v>0</v>
      </c>
      <c r="FS646">
        <v>0</v>
      </c>
      <c r="FT646">
        <v>0</v>
      </c>
      <c r="FU646">
        <v>0</v>
      </c>
      <c r="FV646">
        <v>0</v>
      </c>
      <c r="FW646">
        <v>0</v>
      </c>
      <c r="FX646">
        <v>0</v>
      </c>
      <c r="FY646">
        <v>0</v>
      </c>
      <c r="FZ646">
        <v>0</v>
      </c>
      <c r="GA646">
        <v>0</v>
      </c>
      <c r="GB646">
        <v>0</v>
      </c>
      <c r="GC646">
        <v>0</v>
      </c>
      <c r="GD646">
        <v>0</v>
      </c>
      <c r="GE646">
        <v>0</v>
      </c>
      <c r="GF646">
        <v>0</v>
      </c>
      <c r="GG646">
        <v>0</v>
      </c>
      <c r="GH646">
        <v>0</v>
      </c>
      <c r="GI646">
        <v>0</v>
      </c>
      <c r="GJ646">
        <v>0</v>
      </c>
      <c r="GK646">
        <v>0</v>
      </c>
      <c r="GL646">
        <v>0</v>
      </c>
      <c r="GM646">
        <v>0</v>
      </c>
      <c r="GN646">
        <v>0</v>
      </c>
      <c r="GO646">
        <v>0</v>
      </c>
      <c r="GP646">
        <v>0</v>
      </c>
      <c r="GQ646">
        <v>0</v>
      </c>
      <c r="GR646">
        <v>0</v>
      </c>
      <c r="GS646">
        <v>0</v>
      </c>
      <c r="GT646">
        <v>0</v>
      </c>
      <c r="GU646">
        <v>0</v>
      </c>
      <c r="GV646">
        <v>0</v>
      </c>
      <c r="GW646">
        <v>0</v>
      </c>
      <c r="GX646">
        <v>0</v>
      </c>
      <c r="GY646">
        <v>0</v>
      </c>
      <c r="GZ646">
        <v>0</v>
      </c>
      <c r="HA646">
        <v>0</v>
      </c>
      <c r="HB646">
        <v>0</v>
      </c>
      <c r="HC646">
        <v>0</v>
      </c>
      <c r="HD646">
        <v>0</v>
      </c>
      <c r="HE646">
        <v>0</v>
      </c>
      <c r="HF646">
        <v>0</v>
      </c>
      <c r="HG646">
        <v>0</v>
      </c>
      <c r="HH646">
        <v>0</v>
      </c>
      <c r="HI646">
        <v>0</v>
      </c>
      <c r="HJ646">
        <v>0</v>
      </c>
      <c r="HK646">
        <v>0</v>
      </c>
      <c r="HL646">
        <v>0</v>
      </c>
      <c r="HM646">
        <v>0</v>
      </c>
      <c r="HN646">
        <v>0</v>
      </c>
      <c r="HO646">
        <v>0</v>
      </c>
      <c r="HP646">
        <v>0</v>
      </c>
      <c r="HQ646">
        <v>0</v>
      </c>
      <c r="HR646">
        <v>0</v>
      </c>
      <c r="HS646">
        <v>0</v>
      </c>
      <c r="HT646">
        <v>0</v>
      </c>
      <c r="HU646">
        <v>0</v>
      </c>
      <c r="HV646">
        <v>0</v>
      </c>
      <c r="HW646">
        <v>0</v>
      </c>
      <c r="HX646">
        <v>0</v>
      </c>
      <c r="HY646">
        <v>0</v>
      </c>
      <c r="HZ646">
        <v>0</v>
      </c>
      <c r="IA646">
        <v>0</v>
      </c>
      <c r="IB646">
        <v>0</v>
      </c>
      <c r="IC646">
        <v>0</v>
      </c>
      <c r="ID646">
        <v>0</v>
      </c>
      <c r="IE646">
        <v>0</v>
      </c>
      <c r="IF646">
        <v>0</v>
      </c>
      <c r="IG646">
        <v>0</v>
      </c>
      <c r="IH646">
        <v>0</v>
      </c>
      <c r="II646">
        <v>0</v>
      </c>
      <c r="IJ646">
        <v>0</v>
      </c>
      <c r="IK646">
        <v>0</v>
      </c>
    </row>
    <row r="647" spans="13:245" hidden="1">
      <c r="M647" s="340"/>
      <c r="N647" t="s">
        <v>1024</v>
      </c>
      <c r="O647">
        <v>2</v>
      </c>
      <c r="P647">
        <v>42</v>
      </c>
      <c r="Q647" s="183" t="str">
        <f t="shared" si="27"/>
        <v>SDH150242</v>
      </c>
      <c r="R647">
        <v>0</v>
      </c>
      <c r="S647">
        <v>176</v>
      </c>
      <c r="T647">
        <v>358</v>
      </c>
      <c r="U647">
        <v>546</v>
      </c>
      <c r="V647">
        <v>740</v>
      </c>
      <c r="W647">
        <v>943</v>
      </c>
      <c r="X647">
        <v>1152</v>
      </c>
      <c r="Y647">
        <v>1370</v>
      </c>
      <c r="Z647">
        <v>1599</v>
      </c>
      <c r="AA647">
        <v>2449</v>
      </c>
      <c r="AB647">
        <v>2781</v>
      </c>
      <c r="AC647">
        <v>3129</v>
      </c>
      <c r="AD647">
        <v>3494</v>
      </c>
      <c r="AE647">
        <v>3880</v>
      </c>
      <c r="AF647">
        <v>4285</v>
      </c>
      <c r="AG647">
        <v>4470</v>
      </c>
      <c r="AH647">
        <v>4669</v>
      </c>
      <c r="AI647">
        <v>4885</v>
      </c>
      <c r="AJ647">
        <v>5122</v>
      </c>
      <c r="AK647">
        <v>5378</v>
      </c>
      <c r="AL647">
        <v>5659</v>
      </c>
      <c r="AM647">
        <v>5968</v>
      </c>
      <c r="AN647">
        <v>6311</v>
      </c>
      <c r="AO647">
        <v>6702</v>
      </c>
      <c r="AP647">
        <v>7135</v>
      </c>
      <c r="AQ647">
        <v>7611</v>
      </c>
      <c r="AR647">
        <v>8142</v>
      </c>
      <c r="AS647">
        <v>8734</v>
      </c>
      <c r="AT647">
        <v>9413</v>
      </c>
      <c r="AU647">
        <v>0</v>
      </c>
      <c r="AV647">
        <v>0</v>
      </c>
      <c r="AW647">
        <v>0</v>
      </c>
      <c r="AX647">
        <v>0</v>
      </c>
      <c r="AY647">
        <v>0</v>
      </c>
      <c r="AZ647">
        <v>0</v>
      </c>
      <c r="BA647">
        <v>0</v>
      </c>
      <c r="BB647">
        <v>0</v>
      </c>
      <c r="BC647">
        <v>0</v>
      </c>
      <c r="BD647">
        <v>0</v>
      </c>
      <c r="BE647">
        <v>0</v>
      </c>
      <c r="BF647">
        <v>0</v>
      </c>
      <c r="BG647">
        <v>0</v>
      </c>
      <c r="BH647">
        <v>0</v>
      </c>
      <c r="BI647">
        <v>0</v>
      </c>
      <c r="BJ647">
        <v>0</v>
      </c>
      <c r="BK647">
        <v>0</v>
      </c>
      <c r="BL647">
        <v>0</v>
      </c>
      <c r="BM647">
        <v>0</v>
      </c>
      <c r="BN647">
        <v>0</v>
      </c>
      <c r="BO647">
        <v>0</v>
      </c>
      <c r="BP647">
        <v>0</v>
      </c>
      <c r="BQ647">
        <v>0</v>
      </c>
      <c r="BR647">
        <v>0</v>
      </c>
      <c r="BS647">
        <v>0</v>
      </c>
      <c r="BT647">
        <v>0</v>
      </c>
      <c r="BU647">
        <v>0</v>
      </c>
      <c r="BV647">
        <v>0</v>
      </c>
      <c r="BW647">
        <v>0</v>
      </c>
      <c r="BX647">
        <v>0</v>
      </c>
      <c r="BY647">
        <v>0</v>
      </c>
      <c r="BZ647">
        <v>0</v>
      </c>
      <c r="CA647">
        <v>0</v>
      </c>
      <c r="CB647">
        <v>0</v>
      </c>
      <c r="CC647">
        <v>0</v>
      </c>
      <c r="CD647">
        <v>0</v>
      </c>
      <c r="CE647">
        <v>0</v>
      </c>
      <c r="CF647">
        <v>0</v>
      </c>
      <c r="CG647">
        <v>0</v>
      </c>
      <c r="CH647">
        <v>0</v>
      </c>
      <c r="CI647">
        <v>0</v>
      </c>
      <c r="CJ647">
        <v>0</v>
      </c>
      <c r="CK647">
        <v>0</v>
      </c>
      <c r="CL647">
        <v>0</v>
      </c>
      <c r="CM647">
        <v>0</v>
      </c>
      <c r="CN647">
        <v>0</v>
      </c>
      <c r="CO647">
        <v>0</v>
      </c>
      <c r="CP647">
        <v>0</v>
      </c>
      <c r="CQ647">
        <v>0</v>
      </c>
      <c r="CR647">
        <v>0</v>
      </c>
      <c r="CS647">
        <v>0</v>
      </c>
      <c r="CT647">
        <v>0</v>
      </c>
      <c r="CU647">
        <v>0</v>
      </c>
      <c r="CV647">
        <v>0</v>
      </c>
      <c r="CW647">
        <v>0</v>
      </c>
      <c r="CX647">
        <v>0</v>
      </c>
      <c r="CY647">
        <v>0</v>
      </c>
      <c r="CZ647">
        <v>0</v>
      </c>
      <c r="DA647">
        <v>0</v>
      </c>
      <c r="DB647">
        <v>0</v>
      </c>
      <c r="DC647">
        <v>0</v>
      </c>
      <c r="DD647">
        <v>0</v>
      </c>
      <c r="DE647">
        <v>0</v>
      </c>
      <c r="DF647">
        <v>0</v>
      </c>
      <c r="DG647">
        <v>0</v>
      </c>
      <c r="DH647">
        <v>0</v>
      </c>
      <c r="DI647">
        <v>0</v>
      </c>
      <c r="DJ647">
        <v>0</v>
      </c>
      <c r="DK647">
        <v>0</v>
      </c>
      <c r="DL647">
        <v>0</v>
      </c>
      <c r="DM647">
        <v>0</v>
      </c>
      <c r="DN647">
        <v>0</v>
      </c>
      <c r="DO647">
        <v>0</v>
      </c>
      <c r="DP647">
        <v>0</v>
      </c>
      <c r="DQ647">
        <v>0</v>
      </c>
      <c r="DR647">
        <v>0</v>
      </c>
      <c r="DS647">
        <v>0</v>
      </c>
      <c r="DT647">
        <v>0</v>
      </c>
      <c r="DU647">
        <v>0</v>
      </c>
      <c r="DV647">
        <v>0</v>
      </c>
      <c r="DW647">
        <v>0</v>
      </c>
      <c r="DX647">
        <v>0</v>
      </c>
      <c r="DZ647" s="340"/>
      <c r="EA647" t="s">
        <v>1024</v>
      </c>
      <c r="EB647">
        <v>2</v>
      </c>
      <c r="EC647">
        <v>42</v>
      </c>
      <c r="ED647" s="183" t="str">
        <f t="shared" si="28"/>
        <v>SDH150242</v>
      </c>
      <c r="EE647">
        <v>0</v>
      </c>
      <c r="EF647">
        <v>291</v>
      </c>
      <c r="EG647">
        <v>605</v>
      </c>
      <c r="EH647">
        <v>976</v>
      </c>
      <c r="EI647">
        <v>1344</v>
      </c>
      <c r="EJ647">
        <v>1710</v>
      </c>
      <c r="EK647">
        <v>2075</v>
      </c>
      <c r="EL647">
        <v>2447</v>
      </c>
      <c r="EM647">
        <v>2823</v>
      </c>
      <c r="EN647">
        <v>3337</v>
      </c>
      <c r="EO647">
        <v>3715</v>
      </c>
      <c r="EP647">
        <v>4099</v>
      </c>
      <c r="EQ647">
        <v>4490</v>
      </c>
      <c r="ER647">
        <v>4890</v>
      </c>
      <c r="ES647">
        <v>0</v>
      </c>
      <c r="ET647">
        <v>0</v>
      </c>
      <c r="EU647">
        <v>0</v>
      </c>
      <c r="EV647">
        <v>0</v>
      </c>
      <c r="EW647">
        <v>0</v>
      </c>
      <c r="EX647">
        <v>0</v>
      </c>
      <c r="EY647">
        <v>0</v>
      </c>
      <c r="EZ647">
        <v>0</v>
      </c>
      <c r="FA647">
        <v>0</v>
      </c>
      <c r="FB647">
        <v>0</v>
      </c>
      <c r="FC647">
        <v>0</v>
      </c>
      <c r="FD647">
        <v>0</v>
      </c>
      <c r="FE647">
        <v>0</v>
      </c>
      <c r="FF647">
        <v>0</v>
      </c>
      <c r="FG647">
        <v>0</v>
      </c>
      <c r="FH647">
        <v>0</v>
      </c>
      <c r="FI647">
        <v>0</v>
      </c>
      <c r="FJ647">
        <v>0</v>
      </c>
      <c r="FK647">
        <v>0</v>
      </c>
      <c r="FL647">
        <v>0</v>
      </c>
      <c r="FM647">
        <v>0</v>
      </c>
      <c r="FN647">
        <v>0</v>
      </c>
      <c r="FO647">
        <v>0</v>
      </c>
      <c r="FP647">
        <v>0</v>
      </c>
      <c r="FQ647">
        <v>0</v>
      </c>
      <c r="FR647">
        <v>0</v>
      </c>
      <c r="FS647">
        <v>0</v>
      </c>
      <c r="FT647">
        <v>0</v>
      </c>
      <c r="FU647">
        <v>0</v>
      </c>
      <c r="FV647">
        <v>0</v>
      </c>
      <c r="FW647">
        <v>0</v>
      </c>
      <c r="FX647">
        <v>0</v>
      </c>
      <c r="FY647">
        <v>0</v>
      </c>
      <c r="FZ647">
        <v>0</v>
      </c>
      <c r="GA647">
        <v>0</v>
      </c>
      <c r="GB647">
        <v>0</v>
      </c>
      <c r="GC647">
        <v>0</v>
      </c>
      <c r="GD647">
        <v>0</v>
      </c>
      <c r="GE647">
        <v>0</v>
      </c>
      <c r="GF647">
        <v>0</v>
      </c>
      <c r="GG647">
        <v>0</v>
      </c>
      <c r="GH647">
        <v>0</v>
      </c>
      <c r="GI647">
        <v>0</v>
      </c>
      <c r="GJ647">
        <v>0</v>
      </c>
      <c r="GK647">
        <v>0</v>
      </c>
      <c r="GL647">
        <v>0</v>
      </c>
      <c r="GM647">
        <v>0</v>
      </c>
      <c r="GN647">
        <v>0</v>
      </c>
      <c r="GO647">
        <v>0</v>
      </c>
      <c r="GP647">
        <v>0</v>
      </c>
      <c r="GQ647">
        <v>0</v>
      </c>
      <c r="GR647">
        <v>0</v>
      </c>
      <c r="GS647">
        <v>0</v>
      </c>
      <c r="GT647">
        <v>0</v>
      </c>
      <c r="GU647">
        <v>0</v>
      </c>
      <c r="GV647">
        <v>0</v>
      </c>
      <c r="GW647">
        <v>0</v>
      </c>
      <c r="GX647">
        <v>0</v>
      </c>
      <c r="GY647">
        <v>0</v>
      </c>
      <c r="GZ647">
        <v>0</v>
      </c>
      <c r="HA647">
        <v>0</v>
      </c>
      <c r="HB647">
        <v>0</v>
      </c>
      <c r="HC647">
        <v>0</v>
      </c>
      <c r="HD647">
        <v>0</v>
      </c>
      <c r="HE647">
        <v>0</v>
      </c>
      <c r="HF647">
        <v>0</v>
      </c>
      <c r="HG647">
        <v>0</v>
      </c>
      <c r="HH647">
        <v>0</v>
      </c>
      <c r="HI647">
        <v>0</v>
      </c>
      <c r="HJ647">
        <v>0</v>
      </c>
      <c r="HK647">
        <v>0</v>
      </c>
      <c r="HL647">
        <v>0</v>
      </c>
      <c r="HM647">
        <v>0</v>
      </c>
      <c r="HN647">
        <v>0</v>
      </c>
      <c r="HO647">
        <v>0</v>
      </c>
      <c r="HP647">
        <v>0</v>
      </c>
      <c r="HQ647">
        <v>0</v>
      </c>
      <c r="HR647">
        <v>0</v>
      </c>
      <c r="HS647">
        <v>0</v>
      </c>
      <c r="HT647">
        <v>0</v>
      </c>
      <c r="HU647">
        <v>0</v>
      </c>
      <c r="HV647">
        <v>0</v>
      </c>
      <c r="HW647">
        <v>0</v>
      </c>
      <c r="HX647">
        <v>0</v>
      </c>
      <c r="HY647">
        <v>0</v>
      </c>
      <c r="HZ647">
        <v>0</v>
      </c>
      <c r="IA647">
        <v>0</v>
      </c>
      <c r="IB647">
        <v>0</v>
      </c>
      <c r="IC647">
        <v>0</v>
      </c>
      <c r="ID647">
        <v>0</v>
      </c>
      <c r="IE647">
        <v>0</v>
      </c>
      <c r="IF647">
        <v>0</v>
      </c>
      <c r="IG647">
        <v>0</v>
      </c>
      <c r="IH647">
        <v>0</v>
      </c>
      <c r="II647">
        <v>0</v>
      </c>
      <c r="IJ647">
        <v>0</v>
      </c>
      <c r="IK647">
        <v>0</v>
      </c>
    </row>
    <row r="648" spans="13:245" hidden="1">
      <c r="M648" s="340"/>
      <c r="N648" t="s">
        <v>1024</v>
      </c>
      <c r="O648">
        <v>2</v>
      </c>
      <c r="P648">
        <v>43</v>
      </c>
      <c r="Q648" s="183" t="str">
        <f t="shared" si="27"/>
        <v>SDH150243</v>
      </c>
      <c r="R648">
        <v>0</v>
      </c>
      <c r="S648">
        <v>173</v>
      </c>
      <c r="T648">
        <v>352</v>
      </c>
      <c r="U648">
        <v>537</v>
      </c>
      <c r="V648">
        <v>729</v>
      </c>
      <c r="W648">
        <v>928</v>
      </c>
      <c r="X648">
        <v>1134</v>
      </c>
      <c r="Y648">
        <v>1350</v>
      </c>
      <c r="Z648">
        <v>1575</v>
      </c>
      <c r="AA648">
        <v>2413</v>
      </c>
      <c r="AB648">
        <v>2741</v>
      </c>
      <c r="AC648">
        <v>3085</v>
      </c>
      <c r="AD648">
        <v>3447</v>
      </c>
      <c r="AE648">
        <v>3828</v>
      </c>
      <c r="AF648">
        <v>4229</v>
      </c>
      <c r="AG648">
        <v>4415</v>
      </c>
      <c r="AH648">
        <v>4616</v>
      </c>
      <c r="AI648">
        <v>4836</v>
      </c>
      <c r="AJ648">
        <v>5074</v>
      </c>
      <c r="AK648">
        <v>5335</v>
      </c>
      <c r="AL648">
        <v>5620</v>
      </c>
      <c r="AM648">
        <v>5938</v>
      </c>
      <c r="AN648">
        <v>6300</v>
      </c>
      <c r="AO648">
        <v>6702</v>
      </c>
      <c r="AP648">
        <v>7146</v>
      </c>
      <c r="AQ648">
        <v>7641</v>
      </c>
      <c r="AR648">
        <v>8193</v>
      </c>
      <c r="AS648">
        <v>8826</v>
      </c>
      <c r="AT648">
        <v>9537</v>
      </c>
      <c r="AU648">
        <v>0</v>
      </c>
      <c r="AV648">
        <v>0</v>
      </c>
      <c r="AW648">
        <v>0</v>
      </c>
      <c r="AX648">
        <v>0</v>
      </c>
      <c r="AY648">
        <v>0</v>
      </c>
      <c r="AZ648">
        <v>0</v>
      </c>
      <c r="BA648">
        <v>0</v>
      </c>
      <c r="BB648">
        <v>0</v>
      </c>
      <c r="BC648">
        <v>0</v>
      </c>
      <c r="BD648">
        <v>0</v>
      </c>
      <c r="BE648">
        <v>0</v>
      </c>
      <c r="BF648">
        <v>0</v>
      </c>
      <c r="BG648">
        <v>0</v>
      </c>
      <c r="BH648">
        <v>0</v>
      </c>
      <c r="BI648">
        <v>0</v>
      </c>
      <c r="BJ648">
        <v>0</v>
      </c>
      <c r="BK648">
        <v>0</v>
      </c>
      <c r="BL648">
        <v>0</v>
      </c>
      <c r="BM648">
        <v>0</v>
      </c>
      <c r="BN648">
        <v>0</v>
      </c>
      <c r="BO648">
        <v>0</v>
      </c>
      <c r="BP648">
        <v>0</v>
      </c>
      <c r="BQ648">
        <v>0</v>
      </c>
      <c r="BR648">
        <v>0</v>
      </c>
      <c r="BS648">
        <v>0</v>
      </c>
      <c r="BT648">
        <v>0</v>
      </c>
      <c r="BU648">
        <v>0</v>
      </c>
      <c r="BV648">
        <v>0</v>
      </c>
      <c r="BW648">
        <v>0</v>
      </c>
      <c r="BX648">
        <v>0</v>
      </c>
      <c r="BY648">
        <v>0</v>
      </c>
      <c r="BZ648">
        <v>0</v>
      </c>
      <c r="CA648">
        <v>0</v>
      </c>
      <c r="CB648">
        <v>0</v>
      </c>
      <c r="CC648">
        <v>0</v>
      </c>
      <c r="CD648">
        <v>0</v>
      </c>
      <c r="CE648">
        <v>0</v>
      </c>
      <c r="CF648">
        <v>0</v>
      </c>
      <c r="CG648">
        <v>0</v>
      </c>
      <c r="CH648">
        <v>0</v>
      </c>
      <c r="CI648">
        <v>0</v>
      </c>
      <c r="CJ648">
        <v>0</v>
      </c>
      <c r="CK648">
        <v>0</v>
      </c>
      <c r="CL648">
        <v>0</v>
      </c>
      <c r="CM648">
        <v>0</v>
      </c>
      <c r="CN648">
        <v>0</v>
      </c>
      <c r="CO648">
        <v>0</v>
      </c>
      <c r="CP648">
        <v>0</v>
      </c>
      <c r="CQ648">
        <v>0</v>
      </c>
      <c r="CR648">
        <v>0</v>
      </c>
      <c r="CS648">
        <v>0</v>
      </c>
      <c r="CT648">
        <v>0</v>
      </c>
      <c r="CU648">
        <v>0</v>
      </c>
      <c r="CV648">
        <v>0</v>
      </c>
      <c r="CW648">
        <v>0</v>
      </c>
      <c r="CX648">
        <v>0</v>
      </c>
      <c r="CY648">
        <v>0</v>
      </c>
      <c r="CZ648">
        <v>0</v>
      </c>
      <c r="DA648">
        <v>0</v>
      </c>
      <c r="DB648">
        <v>0</v>
      </c>
      <c r="DC648">
        <v>0</v>
      </c>
      <c r="DD648">
        <v>0</v>
      </c>
      <c r="DE648">
        <v>0</v>
      </c>
      <c r="DF648">
        <v>0</v>
      </c>
      <c r="DG648">
        <v>0</v>
      </c>
      <c r="DH648">
        <v>0</v>
      </c>
      <c r="DI648">
        <v>0</v>
      </c>
      <c r="DJ648">
        <v>0</v>
      </c>
      <c r="DK648">
        <v>0</v>
      </c>
      <c r="DL648">
        <v>0</v>
      </c>
      <c r="DM648">
        <v>0</v>
      </c>
      <c r="DN648">
        <v>0</v>
      </c>
      <c r="DO648">
        <v>0</v>
      </c>
      <c r="DP648">
        <v>0</v>
      </c>
      <c r="DQ648">
        <v>0</v>
      </c>
      <c r="DR648">
        <v>0</v>
      </c>
      <c r="DS648">
        <v>0</v>
      </c>
      <c r="DT648">
        <v>0</v>
      </c>
      <c r="DU648">
        <v>0</v>
      </c>
      <c r="DV648">
        <v>0</v>
      </c>
      <c r="DW648">
        <v>0</v>
      </c>
      <c r="DX648">
        <v>0</v>
      </c>
      <c r="DZ648" s="340"/>
      <c r="EA648" t="s">
        <v>1024</v>
      </c>
      <c r="EB648">
        <v>2</v>
      </c>
      <c r="EC648">
        <v>43</v>
      </c>
      <c r="ED648" s="183" t="str">
        <f t="shared" si="28"/>
        <v>SDH150243</v>
      </c>
      <c r="EE648">
        <v>0</v>
      </c>
      <c r="EF648">
        <v>282</v>
      </c>
      <c r="EG648">
        <v>583</v>
      </c>
      <c r="EH648">
        <v>943</v>
      </c>
      <c r="EI648">
        <v>1301</v>
      </c>
      <c r="EJ648">
        <v>1653</v>
      </c>
      <c r="EK648">
        <v>2007</v>
      </c>
      <c r="EL648">
        <v>2368</v>
      </c>
      <c r="EM648">
        <v>2731</v>
      </c>
      <c r="EN648">
        <v>3230</v>
      </c>
      <c r="EO648">
        <v>3597</v>
      </c>
      <c r="EP648">
        <v>3969</v>
      </c>
      <c r="EQ648">
        <v>4347</v>
      </c>
      <c r="ER648">
        <v>4733</v>
      </c>
      <c r="ES648">
        <v>0</v>
      </c>
      <c r="ET648">
        <v>0</v>
      </c>
      <c r="EU648">
        <v>0</v>
      </c>
      <c r="EV648">
        <v>0</v>
      </c>
      <c r="EW648">
        <v>0</v>
      </c>
      <c r="EX648">
        <v>0</v>
      </c>
      <c r="EY648">
        <v>0</v>
      </c>
      <c r="EZ648">
        <v>0</v>
      </c>
      <c r="FA648">
        <v>0</v>
      </c>
      <c r="FB648">
        <v>0</v>
      </c>
      <c r="FC648">
        <v>0</v>
      </c>
      <c r="FD648">
        <v>0</v>
      </c>
      <c r="FE648">
        <v>0</v>
      </c>
      <c r="FF648">
        <v>0</v>
      </c>
      <c r="FG648">
        <v>0</v>
      </c>
      <c r="FH648">
        <v>0</v>
      </c>
      <c r="FI648">
        <v>0</v>
      </c>
      <c r="FJ648">
        <v>0</v>
      </c>
      <c r="FK648">
        <v>0</v>
      </c>
      <c r="FL648">
        <v>0</v>
      </c>
      <c r="FM648">
        <v>0</v>
      </c>
      <c r="FN648">
        <v>0</v>
      </c>
      <c r="FO648">
        <v>0</v>
      </c>
      <c r="FP648">
        <v>0</v>
      </c>
      <c r="FQ648">
        <v>0</v>
      </c>
      <c r="FR648">
        <v>0</v>
      </c>
      <c r="FS648">
        <v>0</v>
      </c>
      <c r="FT648">
        <v>0</v>
      </c>
      <c r="FU648">
        <v>0</v>
      </c>
      <c r="FV648">
        <v>0</v>
      </c>
      <c r="FW648">
        <v>0</v>
      </c>
      <c r="FX648">
        <v>0</v>
      </c>
      <c r="FY648">
        <v>0</v>
      </c>
      <c r="FZ648">
        <v>0</v>
      </c>
      <c r="GA648">
        <v>0</v>
      </c>
      <c r="GB648">
        <v>0</v>
      </c>
      <c r="GC648">
        <v>0</v>
      </c>
      <c r="GD648">
        <v>0</v>
      </c>
      <c r="GE648">
        <v>0</v>
      </c>
      <c r="GF648">
        <v>0</v>
      </c>
      <c r="GG648">
        <v>0</v>
      </c>
      <c r="GH648">
        <v>0</v>
      </c>
      <c r="GI648">
        <v>0</v>
      </c>
      <c r="GJ648">
        <v>0</v>
      </c>
      <c r="GK648">
        <v>0</v>
      </c>
      <c r="GL648">
        <v>0</v>
      </c>
      <c r="GM648">
        <v>0</v>
      </c>
      <c r="GN648">
        <v>0</v>
      </c>
      <c r="GO648">
        <v>0</v>
      </c>
      <c r="GP648">
        <v>0</v>
      </c>
      <c r="GQ648">
        <v>0</v>
      </c>
      <c r="GR648">
        <v>0</v>
      </c>
      <c r="GS648">
        <v>0</v>
      </c>
      <c r="GT648">
        <v>0</v>
      </c>
      <c r="GU648">
        <v>0</v>
      </c>
      <c r="GV648">
        <v>0</v>
      </c>
      <c r="GW648">
        <v>0</v>
      </c>
      <c r="GX648">
        <v>0</v>
      </c>
      <c r="GY648">
        <v>0</v>
      </c>
      <c r="GZ648">
        <v>0</v>
      </c>
      <c r="HA648">
        <v>0</v>
      </c>
      <c r="HB648">
        <v>0</v>
      </c>
      <c r="HC648">
        <v>0</v>
      </c>
      <c r="HD648">
        <v>0</v>
      </c>
      <c r="HE648">
        <v>0</v>
      </c>
      <c r="HF648">
        <v>0</v>
      </c>
      <c r="HG648">
        <v>0</v>
      </c>
      <c r="HH648">
        <v>0</v>
      </c>
      <c r="HI648">
        <v>0</v>
      </c>
      <c r="HJ648">
        <v>0</v>
      </c>
      <c r="HK648">
        <v>0</v>
      </c>
      <c r="HL648">
        <v>0</v>
      </c>
      <c r="HM648">
        <v>0</v>
      </c>
      <c r="HN648">
        <v>0</v>
      </c>
      <c r="HO648">
        <v>0</v>
      </c>
      <c r="HP648">
        <v>0</v>
      </c>
      <c r="HQ648">
        <v>0</v>
      </c>
      <c r="HR648">
        <v>0</v>
      </c>
      <c r="HS648">
        <v>0</v>
      </c>
      <c r="HT648">
        <v>0</v>
      </c>
      <c r="HU648">
        <v>0</v>
      </c>
      <c r="HV648">
        <v>0</v>
      </c>
      <c r="HW648">
        <v>0</v>
      </c>
      <c r="HX648">
        <v>0</v>
      </c>
      <c r="HY648">
        <v>0</v>
      </c>
      <c r="HZ648">
        <v>0</v>
      </c>
      <c r="IA648">
        <v>0</v>
      </c>
      <c r="IB648">
        <v>0</v>
      </c>
      <c r="IC648">
        <v>0</v>
      </c>
      <c r="ID648">
        <v>0</v>
      </c>
      <c r="IE648">
        <v>0</v>
      </c>
      <c r="IF648">
        <v>0</v>
      </c>
      <c r="IG648">
        <v>0</v>
      </c>
      <c r="IH648">
        <v>0</v>
      </c>
      <c r="II648">
        <v>0</v>
      </c>
      <c r="IJ648">
        <v>0</v>
      </c>
      <c r="IK648">
        <v>0</v>
      </c>
    </row>
    <row r="649" spans="13:245" hidden="1">
      <c r="M649" s="340"/>
      <c r="N649" t="s">
        <v>1024</v>
      </c>
      <c r="O649">
        <v>2</v>
      </c>
      <c r="P649">
        <v>44</v>
      </c>
      <c r="Q649" s="183" t="str">
        <f t="shared" si="27"/>
        <v>SDH150244</v>
      </c>
      <c r="R649">
        <v>0</v>
      </c>
      <c r="S649">
        <v>173</v>
      </c>
      <c r="T649">
        <v>350</v>
      </c>
      <c r="U649">
        <v>535</v>
      </c>
      <c r="V649">
        <v>726</v>
      </c>
      <c r="W649">
        <v>924</v>
      </c>
      <c r="X649">
        <v>1131</v>
      </c>
      <c r="Y649">
        <v>1346</v>
      </c>
      <c r="Z649">
        <v>1571</v>
      </c>
      <c r="AA649">
        <v>2408</v>
      </c>
      <c r="AB649">
        <v>2736</v>
      </c>
      <c r="AC649">
        <v>3081</v>
      </c>
      <c r="AD649">
        <v>3443</v>
      </c>
      <c r="AE649">
        <v>3825</v>
      </c>
      <c r="AF649">
        <v>4228</v>
      </c>
      <c r="AG649">
        <v>4417</v>
      </c>
      <c r="AH649">
        <v>4624</v>
      </c>
      <c r="AI649">
        <v>4848</v>
      </c>
      <c r="AJ649">
        <v>5093</v>
      </c>
      <c r="AK649">
        <v>5361</v>
      </c>
      <c r="AL649">
        <v>5658</v>
      </c>
      <c r="AM649">
        <v>5996</v>
      </c>
      <c r="AN649">
        <v>6372</v>
      </c>
      <c r="AO649">
        <v>6788</v>
      </c>
      <c r="AP649">
        <v>7256</v>
      </c>
      <c r="AQ649">
        <v>7775</v>
      </c>
      <c r="AR649">
        <v>8372</v>
      </c>
      <c r="AS649">
        <v>9041</v>
      </c>
      <c r="AT649">
        <v>9792</v>
      </c>
      <c r="AU649">
        <v>0</v>
      </c>
      <c r="AV649">
        <v>0</v>
      </c>
      <c r="AW649">
        <v>0</v>
      </c>
      <c r="AX649">
        <v>0</v>
      </c>
      <c r="AY649">
        <v>0</v>
      </c>
      <c r="AZ649">
        <v>0</v>
      </c>
      <c r="BA649">
        <v>0</v>
      </c>
      <c r="BB649">
        <v>0</v>
      </c>
      <c r="BC649">
        <v>0</v>
      </c>
      <c r="BD649">
        <v>0</v>
      </c>
      <c r="BE649">
        <v>0</v>
      </c>
      <c r="BF649">
        <v>0</v>
      </c>
      <c r="BG649">
        <v>0</v>
      </c>
      <c r="BH649">
        <v>0</v>
      </c>
      <c r="BI649">
        <v>0</v>
      </c>
      <c r="BJ649">
        <v>0</v>
      </c>
      <c r="BK649">
        <v>0</v>
      </c>
      <c r="BL649">
        <v>0</v>
      </c>
      <c r="BM649">
        <v>0</v>
      </c>
      <c r="BN649">
        <v>0</v>
      </c>
      <c r="BO649">
        <v>0</v>
      </c>
      <c r="BP649">
        <v>0</v>
      </c>
      <c r="BQ649">
        <v>0</v>
      </c>
      <c r="BR649">
        <v>0</v>
      </c>
      <c r="BS649">
        <v>0</v>
      </c>
      <c r="BT649">
        <v>0</v>
      </c>
      <c r="BU649">
        <v>0</v>
      </c>
      <c r="BV649">
        <v>0</v>
      </c>
      <c r="BW649">
        <v>0</v>
      </c>
      <c r="BX649">
        <v>0</v>
      </c>
      <c r="BY649">
        <v>0</v>
      </c>
      <c r="BZ649">
        <v>0</v>
      </c>
      <c r="CA649">
        <v>0</v>
      </c>
      <c r="CB649">
        <v>0</v>
      </c>
      <c r="CC649">
        <v>0</v>
      </c>
      <c r="CD649">
        <v>0</v>
      </c>
      <c r="CE649">
        <v>0</v>
      </c>
      <c r="CF649">
        <v>0</v>
      </c>
      <c r="CG649">
        <v>0</v>
      </c>
      <c r="CH649">
        <v>0</v>
      </c>
      <c r="CI649">
        <v>0</v>
      </c>
      <c r="CJ649">
        <v>0</v>
      </c>
      <c r="CK649">
        <v>0</v>
      </c>
      <c r="CL649">
        <v>0</v>
      </c>
      <c r="CM649">
        <v>0</v>
      </c>
      <c r="CN649">
        <v>0</v>
      </c>
      <c r="CO649">
        <v>0</v>
      </c>
      <c r="CP649">
        <v>0</v>
      </c>
      <c r="CQ649">
        <v>0</v>
      </c>
      <c r="CR649">
        <v>0</v>
      </c>
      <c r="CS649">
        <v>0</v>
      </c>
      <c r="CT649">
        <v>0</v>
      </c>
      <c r="CU649">
        <v>0</v>
      </c>
      <c r="CV649">
        <v>0</v>
      </c>
      <c r="CW649">
        <v>0</v>
      </c>
      <c r="CX649">
        <v>0</v>
      </c>
      <c r="CY649">
        <v>0</v>
      </c>
      <c r="CZ649">
        <v>0</v>
      </c>
      <c r="DA649">
        <v>0</v>
      </c>
      <c r="DB649">
        <v>0</v>
      </c>
      <c r="DC649">
        <v>0</v>
      </c>
      <c r="DD649">
        <v>0</v>
      </c>
      <c r="DE649">
        <v>0</v>
      </c>
      <c r="DF649">
        <v>0</v>
      </c>
      <c r="DG649">
        <v>0</v>
      </c>
      <c r="DH649">
        <v>0</v>
      </c>
      <c r="DI649">
        <v>0</v>
      </c>
      <c r="DJ649">
        <v>0</v>
      </c>
      <c r="DK649">
        <v>0</v>
      </c>
      <c r="DL649">
        <v>0</v>
      </c>
      <c r="DM649">
        <v>0</v>
      </c>
      <c r="DN649">
        <v>0</v>
      </c>
      <c r="DO649">
        <v>0</v>
      </c>
      <c r="DP649">
        <v>0</v>
      </c>
      <c r="DQ649">
        <v>0</v>
      </c>
      <c r="DR649">
        <v>0</v>
      </c>
      <c r="DS649">
        <v>0</v>
      </c>
      <c r="DT649">
        <v>0</v>
      </c>
      <c r="DU649">
        <v>0</v>
      </c>
      <c r="DV649">
        <v>0</v>
      </c>
      <c r="DW649">
        <v>0</v>
      </c>
      <c r="DX649">
        <v>0</v>
      </c>
      <c r="DZ649" s="340"/>
      <c r="EA649" t="s">
        <v>1024</v>
      </c>
      <c r="EB649">
        <v>2</v>
      </c>
      <c r="EC649">
        <v>44</v>
      </c>
      <c r="ED649" s="183" t="str">
        <f t="shared" si="28"/>
        <v>SDH150244</v>
      </c>
      <c r="EE649">
        <v>0</v>
      </c>
      <c r="EF649">
        <v>275</v>
      </c>
      <c r="EG649">
        <v>564</v>
      </c>
      <c r="EH649">
        <v>913</v>
      </c>
      <c r="EI649">
        <v>1259</v>
      </c>
      <c r="EJ649">
        <v>1600</v>
      </c>
      <c r="EK649">
        <v>1944</v>
      </c>
      <c r="EL649">
        <v>2292</v>
      </c>
      <c r="EM649">
        <v>2643</v>
      </c>
      <c r="EN649">
        <v>3125</v>
      </c>
      <c r="EO649">
        <v>3479</v>
      </c>
      <c r="EP649">
        <v>3838</v>
      </c>
      <c r="EQ649">
        <v>4201</v>
      </c>
      <c r="ER649">
        <v>4572</v>
      </c>
      <c r="ES649">
        <v>0</v>
      </c>
      <c r="ET649">
        <v>0</v>
      </c>
      <c r="EU649">
        <v>0</v>
      </c>
      <c r="EV649">
        <v>0</v>
      </c>
      <c r="EW649">
        <v>0</v>
      </c>
      <c r="EX649">
        <v>0</v>
      </c>
      <c r="EY649">
        <v>0</v>
      </c>
      <c r="EZ649">
        <v>0</v>
      </c>
      <c r="FA649">
        <v>0</v>
      </c>
      <c r="FB649">
        <v>0</v>
      </c>
      <c r="FC649">
        <v>0</v>
      </c>
      <c r="FD649">
        <v>0</v>
      </c>
      <c r="FE649">
        <v>0</v>
      </c>
      <c r="FF649">
        <v>0</v>
      </c>
      <c r="FG649">
        <v>0</v>
      </c>
      <c r="FH649">
        <v>0</v>
      </c>
      <c r="FI649">
        <v>0</v>
      </c>
      <c r="FJ649">
        <v>0</v>
      </c>
      <c r="FK649">
        <v>0</v>
      </c>
      <c r="FL649">
        <v>0</v>
      </c>
      <c r="FM649">
        <v>0</v>
      </c>
      <c r="FN649">
        <v>0</v>
      </c>
      <c r="FO649">
        <v>0</v>
      </c>
      <c r="FP649">
        <v>0</v>
      </c>
      <c r="FQ649">
        <v>0</v>
      </c>
      <c r="FR649">
        <v>0</v>
      </c>
      <c r="FS649">
        <v>0</v>
      </c>
      <c r="FT649">
        <v>0</v>
      </c>
      <c r="FU649">
        <v>0</v>
      </c>
      <c r="FV649">
        <v>0</v>
      </c>
      <c r="FW649">
        <v>0</v>
      </c>
      <c r="FX649">
        <v>0</v>
      </c>
      <c r="FY649">
        <v>0</v>
      </c>
      <c r="FZ649">
        <v>0</v>
      </c>
      <c r="GA649">
        <v>0</v>
      </c>
      <c r="GB649">
        <v>0</v>
      </c>
      <c r="GC649">
        <v>0</v>
      </c>
      <c r="GD649">
        <v>0</v>
      </c>
      <c r="GE649">
        <v>0</v>
      </c>
      <c r="GF649">
        <v>0</v>
      </c>
      <c r="GG649">
        <v>0</v>
      </c>
      <c r="GH649">
        <v>0</v>
      </c>
      <c r="GI649">
        <v>0</v>
      </c>
      <c r="GJ649">
        <v>0</v>
      </c>
      <c r="GK649">
        <v>0</v>
      </c>
      <c r="GL649">
        <v>0</v>
      </c>
      <c r="GM649">
        <v>0</v>
      </c>
      <c r="GN649">
        <v>0</v>
      </c>
      <c r="GO649">
        <v>0</v>
      </c>
      <c r="GP649">
        <v>0</v>
      </c>
      <c r="GQ649">
        <v>0</v>
      </c>
      <c r="GR649">
        <v>0</v>
      </c>
      <c r="GS649">
        <v>0</v>
      </c>
      <c r="GT649">
        <v>0</v>
      </c>
      <c r="GU649">
        <v>0</v>
      </c>
      <c r="GV649">
        <v>0</v>
      </c>
      <c r="GW649">
        <v>0</v>
      </c>
      <c r="GX649">
        <v>0</v>
      </c>
      <c r="GY649">
        <v>0</v>
      </c>
      <c r="GZ649">
        <v>0</v>
      </c>
      <c r="HA649">
        <v>0</v>
      </c>
      <c r="HB649">
        <v>0</v>
      </c>
      <c r="HC649">
        <v>0</v>
      </c>
      <c r="HD649">
        <v>0</v>
      </c>
      <c r="HE649">
        <v>0</v>
      </c>
      <c r="HF649">
        <v>0</v>
      </c>
      <c r="HG649">
        <v>0</v>
      </c>
      <c r="HH649">
        <v>0</v>
      </c>
      <c r="HI649">
        <v>0</v>
      </c>
      <c r="HJ649">
        <v>0</v>
      </c>
      <c r="HK649">
        <v>0</v>
      </c>
      <c r="HL649">
        <v>0</v>
      </c>
      <c r="HM649">
        <v>0</v>
      </c>
      <c r="HN649">
        <v>0</v>
      </c>
      <c r="HO649">
        <v>0</v>
      </c>
      <c r="HP649">
        <v>0</v>
      </c>
      <c r="HQ649">
        <v>0</v>
      </c>
      <c r="HR649">
        <v>0</v>
      </c>
      <c r="HS649">
        <v>0</v>
      </c>
      <c r="HT649">
        <v>0</v>
      </c>
      <c r="HU649">
        <v>0</v>
      </c>
      <c r="HV649">
        <v>0</v>
      </c>
      <c r="HW649">
        <v>0</v>
      </c>
      <c r="HX649">
        <v>0</v>
      </c>
      <c r="HY649">
        <v>0</v>
      </c>
      <c r="HZ649">
        <v>0</v>
      </c>
      <c r="IA649">
        <v>0</v>
      </c>
      <c r="IB649">
        <v>0</v>
      </c>
      <c r="IC649">
        <v>0</v>
      </c>
      <c r="ID649">
        <v>0</v>
      </c>
      <c r="IE649">
        <v>0</v>
      </c>
      <c r="IF649">
        <v>0</v>
      </c>
      <c r="IG649">
        <v>0</v>
      </c>
      <c r="IH649">
        <v>0</v>
      </c>
      <c r="II649">
        <v>0</v>
      </c>
      <c r="IJ649">
        <v>0</v>
      </c>
      <c r="IK649">
        <v>0</v>
      </c>
    </row>
    <row r="650" spans="13:245" hidden="1">
      <c r="M650" s="340"/>
      <c r="N650" t="s">
        <v>1024</v>
      </c>
      <c r="O650">
        <v>2</v>
      </c>
      <c r="P650">
        <v>45</v>
      </c>
      <c r="Q650" s="183" t="str">
        <f t="shared" si="27"/>
        <v>SDH150245</v>
      </c>
      <c r="R650">
        <v>0</v>
      </c>
      <c r="S650">
        <v>173</v>
      </c>
      <c r="T650">
        <v>353</v>
      </c>
      <c r="U650">
        <v>539</v>
      </c>
      <c r="V650">
        <v>731</v>
      </c>
      <c r="W650">
        <v>932</v>
      </c>
      <c r="X650">
        <v>1141</v>
      </c>
      <c r="Y650">
        <v>1358</v>
      </c>
      <c r="Z650">
        <v>1586</v>
      </c>
      <c r="AA650">
        <v>2431</v>
      </c>
      <c r="AB650">
        <v>2764</v>
      </c>
      <c r="AC650">
        <v>3112</v>
      </c>
      <c r="AD650">
        <v>3480</v>
      </c>
      <c r="AE650">
        <v>3867</v>
      </c>
      <c r="AF650">
        <v>4277</v>
      </c>
      <c r="AG650">
        <v>4474</v>
      </c>
      <c r="AH650">
        <v>4687</v>
      </c>
      <c r="AI650">
        <v>4919</v>
      </c>
      <c r="AJ650">
        <v>5173</v>
      </c>
      <c r="AK650">
        <v>5455</v>
      </c>
      <c r="AL650">
        <v>5774</v>
      </c>
      <c r="AM650">
        <v>6129</v>
      </c>
      <c r="AN650">
        <v>6522</v>
      </c>
      <c r="AO650">
        <v>6964</v>
      </c>
      <c r="AP650">
        <v>7459</v>
      </c>
      <c r="AQ650">
        <v>8027</v>
      </c>
      <c r="AR650">
        <v>8663</v>
      </c>
      <c r="AS650">
        <v>9376</v>
      </c>
      <c r="AT650">
        <v>10193</v>
      </c>
      <c r="AU650">
        <v>0</v>
      </c>
      <c r="AV650">
        <v>0</v>
      </c>
      <c r="AW650">
        <v>0</v>
      </c>
      <c r="AX650">
        <v>0</v>
      </c>
      <c r="AY650">
        <v>0</v>
      </c>
      <c r="AZ650">
        <v>0</v>
      </c>
      <c r="BA650">
        <v>0</v>
      </c>
      <c r="BB650">
        <v>0</v>
      </c>
      <c r="BC650">
        <v>0</v>
      </c>
      <c r="BD650">
        <v>0</v>
      </c>
      <c r="BE650">
        <v>0</v>
      </c>
      <c r="BF650">
        <v>0</v>
      </c>
      <c r="BG650">
        <v>0</v>
      </c>
      <c r="BH650">
        <v>0</v>
      </c>
      <c r="BI650">
        <v>0</v>
      </c>
      <c r="BJ650">
        <v>0</v>
      </c>
      <c r="BK650">
        <v>0</v>
      </c>
      <c r="BL650">
        <v>0</v>
      </c>
      <c r="BM650">
        <v>0</v>
      </c>
      <c r="BN650">
        <v>0</v>
      </c>
      <c r="BO650">
        <v>0</v>
      </c>
      <c r="BP650">
        <v>0</v>
      </c>
      <c r="BQ650">
        <v>0</v>
      </c>
      <c r="BR650">
        <v>0</v>
      </c>
      <c r="BS650">
        <v>0</v>
      </c>
      <c r="BT650">
        <v>0</v>
      </c>
      <c r="BU650">
        <v>0</v>
      </c>
      <c r="BV650">
        <v>0</v>
      </c>
      <c r="BW650">
        <v>0</v>
      </c>
      <c r="BX650">
        <v>0</v>
      </c>
      <c r="BY650">
        <v>0</v>
      </c>
      <c r="BZ650">
        <v>0</v>
      </c>
      <c r="CA650">
        <v>0</v>
      </c>
      <c r="CB650">
        <v>0</v>
      </c>
      <c r="CC650">
        <v>0</v>
      </c>
      <c r="CD650">
        <v>0</v>
      </c>
      <c r="CE650">
        <v>0</v>
      </c>
      <c r="CF650">
        <v>0</v>
      </c>
      <c r="CG650">
        <v>0</v>
      </c>
      <c r="CH650">
        <v>0</v>
      </c>
      <c r="CI650">
        <v>0</v>
      </c>
      <c r="CJ650">
        <v>0</v>
      </c>
      <c r="CK650">
        <v>0</v>
      </c>
      <c r="CL650">
        <v>0</v>
      </c>
      <c r="CM650">
        <v>0</v>
      </c>
      <c r="CN650">
        <v>0</v>
      </c>
      <c r="CO650">
        <v>0</v>
      </c>
      <c r="CP650">
        <v>0</v>
      </c>
      <c r="CQ650">
        <v>0</v>
      </c>
      <c r="CR650">
        <v>0</v>
      </c>
      <c r="CS650">
        <v>0</v>
      </c>
      <c r="CT650">
        <v>0</v>
      </c>
      <c r="CU650">
        <v>0</v>
      </c>
      <c r="CV650">
        <v>0</v>
      </c>
      <c r="CW650">
        <v>0</v>
      </c>
      <c r="CX650">
        <v>0</v>
      </c>
      <c r="CY650">
        <v>0</v>
      </c>
      <c r="CZ650">
        <v>0</v>
      </c>
      <c r="DA650">
        <v>0</v>
      </c>
      <c r="DB650">
        <v>0</v>
      </c>
      <c r="DC650">
        <v>0</v>
      </c>
      <c r="DD650">
        <v>0</v>
      </c>
      <c r="DE650">
        <v>0</v>
      </c>
      <c r="DF650">
        <v>0</v>
      </c>
      <c r="DG650">
        <v>0</v>
      </c>
      <c r="DH650">
        <v>0</v>
      </c>
      <c r="DI650">
        <v>0</v>
      </c>
      <c r="DJ650">
        <v>0</v>
      </c>
      <c r="DK650">
        <v>0</v>
      </c>
      <c r="DL650">
        <v>0</v>
      </c>
      <c r="DM650">
        <v>0</v>
      </c>
      <c r="DN650">
        <v>0</v>
      </c>
      <c r="DO650">
        <v>0</v>
      </c>
      <c r="DP650">
        <v>0</v>
      </c>
      <c r="DQ650">
        <v>0</v>
      </c>
      <c r="DR650">
        <v>0</v>
      </c>
      <c r="DS650">
        <v>0</v>
      </c>
      <c r="DT650">
        <v>0</v>
      </c>
      <c r="DU650">
        <v>0</v>
      </c>
      <c r="DV650">
        <v>0</v>
      </c>
      <c r="DW650">
        <v>0</v>
      </c>
      <c r="DX650">
        <v>0</v>
      </c>
      <c r="DZ650" s="340"/>
      <c r="EA650" t="s">
        <v>1024</v>
      </c>
      <c r="EB650">
        <v>2</v>
      </c>
      <c r="EC650">
        <v>45</v>
      </c>
      <c r="ED650" s="183" t="str">
        <f t="shared" si="28"/>
        <v>SDH150245</v>
      </c>
      <c r="EE650">
        <v>0</v>
      </c>
      <c r="EF650">
        <v>265</v>
      </c>
      <c r="EG650">
        <v>549</v>
      </c>
      <c r="EH650">
        <v>886</v>
      </c>
      <c r="EI650">
        <v>1220</v>
      </c>
      <c r="EJ650">
        <v>1552</v>
      </c>
      <c r="EK650">
        <v>1882</v>
      </c>
      <c r="EL650">
        <v>2219</v>
      </c>
      <c r="EM650">
        <v>2556</v>
      </c>
      <c r="EN650">
        <v>3020</v>
      </c>
      <c r="EO650">
        <v>3360</v>
      </c>
      <c r="EP650">
        <v>3702</v>
      </c>
      <c r="EQ650">
        <v>4050</v>
      </c>
      <c r="ER650">
        <v>4407</v>
      </c>
      <c r="ES650">
        <v>0</v>
      </c>
      <c r="ET650">
        <v>0</v>
      </c>
      <c r="EU650">
        <v>0</v>
      </c>
      <c r="EV650">
        <v>0</v>
      </c>
      <c r="EW650">
        <v>0</v>
      </c>
      <c r="EX650">
        <v>0</v>
      </c>
      <c r="EY650">
        <v>0</v>
      </c>
      <c r="EZ650">
        <v>0</v>
      </c>
      <c r="FA650">
        <v>0</v>
      </c>
      <c r="FB650">
        <v>0</v>
      </c>
      <c r="FC650">
        <v>0</v>
      </c>
      <c r="FD650">
        <v>0</v>
      </c>
      <c r="FE650">
        <v>0</v>
      </c>
      <c r="FF650">
        <v>0</v>
      </c>
      <c r="FG650">
        <v>0</v>
      </c>
      <c r="FH650">
        <v>0</v>
      </c>
      <c r="FI650">
        <v>0</v>
      </c>
      <c r="FJ650">
        <v>0</v>
      </c>
      <c r="FK650">
        <v>0</v>
      </c>
      <c r="FL650">
        <v>0</v>
      </c>
      <c r="FM650">
        <v>0</v>
      </c>
      <c r="FN650">
        <v>0</v>
      </c>
      <c r="FO650">
        <v>0</v>
      </c>
      <c r="FP650">
        <v>0</v>
      </c>
      <c r="FQ650">
        <v>0</v>
      </c>
      <c r="FR650">
        <v>0</v>
      </c>
      <c r="FS650">
        <v>0</v>
      </c>
      <c r="FT650">
        <v>0</v>
      </c>
      <c r="FU650">
        <v>0</v>
      </c>
      <c r="FV650">
        <v>0</v>
      </c>
      <c r="FW650">
        <v>0</v>
      </c>
      <c r="FX650">
        <v>0</v>
      </c>
      <c r="FY650">
        <v>0</v>
      </c>
      <c r="FZ650">
        <v>0</v>
      </c>
      <c r="GA650">
        <v>0</v>
      </c>
      <c r="GB650">
        <v>0</v>
      </c>
      <c r="GC650">
        <v>0</v>
      </c>
      <c r="GD650">
        <v>0</v>
      </c>
      <c r="GE650">
        <v>0</v>
      </c>
      <c r="GF650">
        <v>0</v>
      </c>
      <c r="GG650">
        <v>0</v>
      </c>
      <c r="GH650">
        <v>0</v>
      </c>
      <c r="GI650">
        <v>0</v>
      </c>
      <c r="GJ650">
        <v>0</v>
      </c>
      <c r="GK650">
        <v>0</v>
      </c>
      <c r="GL650">
        <v>0</v>
      </c>
      <c r="GM650">
        <v>0</v>
      </c>
      <c r="GN650">
        <v>0</v>
      </c>
      <c r="GO650">
        <v>0</v>
      </c>
      <c r="GP650">
        <v>0</v>
      </c>
      <c r="GQ650">
        <v>0</v>
      </c>
      <c r="GR650">
        <v>0</v>
      </c>
      <c r="GS650">
        <v>0</v>
      </c>
      <c r="GT650">
        <v>0</v>
      </c>
      <c r="GU650">
        <v>0</v>
      </c>
      <c r="GV650">
        <v>0</v>
      </c>
      <c r="GW650">
        <v>0</v>
      </c>
      <c r="GX650">
        <v>0</v>
      </c>
      <c r="GY650">
        <v>0</v>
      </c>
      <c r="GZ650">
        <v>0</v>
      </c>
      <c r="HA650">
        <v>0</v>
      </c>
      <c r="HB650">
        <v>0</v>
      </c>
      <c r="HC650">
        <v>0</v>
      </c>
      <c r="HD650">
        <v>0</v>
      </c>
      <c r="HE650">
        <v>0</v>
      </c>
      <c r="HF650">
        <v>0</v>
      </c>
      <c r="HG650">
        <v>0</v>
      </c>
      <c r="HH650">
        <v>0</v>
      </c>
      <c r="HI650">
        <v>0</v>
      </c>
      <c r="HJ650">
        <v>0</v>
      </c>
      <c r="HK650">
        <v>0</v>
      </c>
      <c r="HL650">
        <v>0</v>
      </c>
      <c r="HM650">
        <v>0</v>
      </c>
      <c r="HN650">
        <v>0</v>
      </c>
      <c r="HO650">
        <v>0</v>
      </c>
      <c r="HP650">
        <v>0</v>
      </c>
      <c r="HQ650">
        <v>0</v>
      </c>
      <c r="HR650">
        <v>0</v>
      </c>
      <c r="HS650">
        <v>0</v>
      </c>
      <c r="HT650">
        <v>0</v>
      </c>
      <c r="HU650">
        <v>0</v>
      </c>
      <c r="HV650">
        <v>0</v>
      </c>
      <c r="HW650">
        <v>0</v>
      </c>
      <c r="HX650">
        <v>0</v>
      </c>
      <c r="HY650">
        <v>0</v>
      </c>
      <c r="HZ650">
        <v>0</v>
      </c>
      <c r="IA650">
        <v>0</v>
      </c>
      <c r="IB650">
        <v>0</v>
      </c>
      <c r="IC650">
        <v>0</v>
      </c>
      <c r="ID650">
        <v>0</v>
      </c>
      <c r="IE650">
        <v>0</v>
      </c>
      <c r="IF650">
        <v>0</v>
      </c>
      <c r="IG650">
        <v>0</v>
      </c>
      <c r="IH650">
        <v>0</v>
      </c>
      <c r="II650">
        <v>0</v>
      </c>
      <c r="IJ650">
        <v>0</v>
      </c>
      <c r="IK650">
        <v>0</v>
      </c>
    </row>
    <row r="651" spans="13:245" hidden="1">
      <c r="M651" s="340"/>
      <c r="N651" t="s">
        <v>1024</v>
      </c>
      <c r="O651">
        <v>2</v>
      </c>
      <c r="P651">
        <v>46</v>
      </c>
      <c r="Q651" s="183" t="str">
        <f t="shared" si="27"/>
        <v>SDH150246</v>
      </c>
      <c r="R651">
        <v>0</v>
      </c>
      <c r="S651">
        <v>173</v>
      </c>
      <c r="T651">
        <v>351</v>
      </c>
      <c r="U651">
        <v>536</v>
      </c>
      <c r="V651">
        <v>729</v>
      </c>
      <c r="W651">
        <v>929</v>
      </c>
      <c r="X651">
        <v>1137</v>
      </c>
      <c r="Y651">
        <v>1355</v>
      </c>
      <c r="Z651">
        <v>1581</v>
      </c>
      <c r="AA651">
        <v>2426</v>
      </c>
      <c r="AB651">
        <v>2758</v>
      </c>
      <c r="AC651">
        <v>3107</v>
      </c>
      <c r="AD651">
        <v>3476</v>
      </c>
      <c r="AE651">
        <v>3865</v>
      </c>
      <c r="AF651">
        <v>4279</v>
      </c>
      <c r="AG651">
        <v>4479</v>
      </c>
      <c r="AH651">
        <v>4696</v>
      </c>
      <c r="AI651">
        <v>4934</v>
      </c>
      <c r="AJ651">
        <v>5197</v>
      </c>
      <c r="AK651">
        <v>5496</v>
      </c>
      <c r="AL651">
        <v>5826</v>
      </c>
      <c r="AM651">
        <v>6192</v>
      </c>
      <c r="AN651">
        <v>6603</v>
      </c>
      <c r="AO651">
        <v>7064</v>
      </c>
      <c r="AP651">
        <v>7597</v>
      </c>
      <c r="AQ651">
        <v>8194</v>
      </c>
      <c r="AR651">
        <v>8861</v>
      </c>
      <c r="AS651">
        <v>9625</v>
      </c>
      <c r="AT651">
        <v>10500</v>
      </c>
      <c r="AU651">
        <v>0</v>
      </c>
      <c r="AV651">
        <v>0</v>
      </c>
      <c r="AW651">
        <v>0</v>
      </c>
      <c r="AX651">
        <v>0</v>
      </c>
      <c r="AY651">
        <v>0</v>
      </c>
      <c r="AZ651">
        <v>0</v>
      </c>
      <c r="BA651">
        <v>0</v>
      </c>
      <c r="BB651">
        <v>0</v>
      </c>
      <c r="BC651">
        <v>0</v>
      </c>
      <c r="BD651">
        <v>0</v>
      </c>
      <c r="BE651">
        <v>0</v>
      </c>
      <c r="BF651">
        <v>0</v>
      </c>
      <c r="BG651">
        <v>0</v>
      </c>
      <c r="BH651">
        <v>0</v>
      </c>
      <c r="BI651">
        <v>0</v>
      </c>
      <c r="BJ651">
        <v>0</v>
      </c>
      <c r="BK651">
        <v>0</v>
      </c>
      <c r="BL651">
        <v>0</v>
      </c>
      <c r="BM651">
        <v>0</v>
      </c>
      <c r="BN651">
        <v>0</v>
      </c>
      <c r="BO651">
        <v>0</v>
      </c>
      <c r="BP651">
        <v>0</v>
      </c>
      <c r="BQ651">
        <v>0</v>
      </c>
      <c r="BR651">
        <v>0</v>
      </c>
      <c r="BS651">
        <v>0</v>
      </c>
      <c r="BT651">
        <v>0</v>
      </c>
      <c r="BU651">
        <v>0</v>
      </c>
      <c r="BV651">
        <v>0</v>
      </c>
      <c r="BW651">
        <v>0</v>
      </c>
      <c r="BX651">
        <v>0</v>
      </c>
      <c r="BY651">
        <v>0</v>
      </c>
      <c r="BZ651">
        <v>0</v>
      </c>
      <c r="CA651">
        <v>0</v>
      </c>
      <c r="CB651">
        <v>0</v>
      </c>
      <c r="CC651">
        <v>0</v>
      </c>
      <c r="CD651">
        <v>0</v>
      </c>
      <c r="CE651">
        <v>0</v>
      </c>
      <c r="CF651">
        <v>0</v>
      </c>
      <c r="CG651">
        <v>0</v>
      </c>
      <c r="CH651">
        <v>0</v>
      </c>
      <c r="CI651">
        <v>0</v>
      </c>
      <c r="CJ651">
        <v>0</v>
      </c>
      <c r="CK651">
        <v>0</v>
      </c>
      <c r="CL651">
        <v>0</v>
      </c>
      <c r="CM651">
        <v>0</v>
      </c>
      <c r="CN651">
        <v>0</v>
      </c>
      <c r="CO651">
        <v>0</v>
      </c>
      <c r="CP651">
        <v>0</v>
      </c>
      <c r="CQ651">
        <v>0</v>
      </c>
      <c r="CR651">
        <v>0</v>
      </c>
      <c r="CS651">
        <v>0</v>
      </c>
      <c r="CT651">
        <v>0</v>
      </c>
      <c r="CU651">
        <v>0</v>
      </c>
      <c r="CV651">
        <v>0</v>
      </c>
      <c r="CW651">
        <v>0</v>
      </c>
      <c r="CX651">
        <v>0</v>
      </c>
      <c r="CY651">
        <v>0</v>
      </c>
      <c r="CZ651">
        <v>0</v>
      </c>
      <c r="DA651">
        <v>0</v>
      </c>
      <c r="DB651">
        <v>0</v>
      </c>
      <c r="DC651">
        <v>0</v>
      </c>
      <c r="DD651">
        <v>0</v>
      </c>
      <c r="DE651">
        <v>0</v>
      </c>
      <c r="DF651">
        <v>0</v>
      </c>
      <c r="DG651">
        <v>0</v>
      </c>
      <c r="DH651">
        <v>0</v>
      </c>
      <c r="DI651">
        <v>0</v>
      </c>
      <c r="DJ651">
        <v>0</v>
      </c>
      <c r="DK651">
        <v>0</v>
      </c>
      <c r="DL651">
        <v>0</v>
      </c>
      <c r="DM651">
        <v>0</v>
      </c>
      <c r="DN651">
        <v>0</v>
      </c>
      <c r="DO651">
        <v>0</v>
      </c>
      <c r="DP651">
        <v>0</v>
      </c>
      <c r="DQ651">
        <v>0</v>
      </c>
      <c r="DR651">
        <v>0</v>
      </c>
      <c r="DS651">
        <v>0</v>
      </c>
      <c r="DT651">
        <v>0</v>
      </c>
      <c r="DU651">
        <v>0</v>
      </c>
      <c r="DV651">
        <v>0</v>
      </c>
      <c r="DW651">
        <v>0</v>
      </c>
      <c r="DX651">
        <v>0</v>
      </c>
      <c r="DZ651" s="340"/>
      <c r="EA651" t="s">
        <v>1024</v>
      </c>
      <c r="EB651">
        <v>2</v>
      </c>
      <c r="EC651">
        <v>46</v>
      </c>
      <c r="ED651" s="183" t="str">
        <f t="shared" si="28"/>
        <v>SDH150246</v>
      </c>
      <c r="EE651">
        <v>0</v>
      </c>
      <c r="EF651">
        <v>257</v>
      </c>
      <c r="EG651">
        <v>529</v>
      </c>
      <c r="EH651">
        <v>854</v>
      </c>
      <c r="EI651">
        <v>1178</v>
      </c>
      <c r="EJ651">
        <v>1496</v>
      </c>
      <c r="EK651">
        <v>1813</v>
      </c>
      <c r="EL651">
        <v>2137</v>
      </c>
      <c r="EM651">
        <v>2460</v>
      </c>
      <c r="EN651">
        <v>2906</v>
      </c>
      <c r="EO651">
        <v>3230</v>
      </c>
      <c r="EP651">
        <v>3557</v>
      </c>
      <c r="EQ651">
        <v>3890</v>
      </c>
      <c r="ER651">
        <v>4235</v>
      </c>
      <c r="ES651">
        <v>0</v>
      </c>
      <c r="ET651">
        <v>0</v>
      </c>
      <c r="EU651">
        <v>0</v>
      </c>
      <c r="EV651">
        <v>0</v>
      </c>
      <c r="EW651">
        <v>0</v>
      </c>
      <c r="EX651">
        <v>0</v>
      </c>
      <c r="EY651">
        <v>0</v>
      </c>
      <c r="EZ651">
        <v>0</v>
      </c>
      <c r="FA651">
        <v>0</v>
      </c>
      <c r="FB651">
        <v>0</v>
      </c>
      <c r="FC651">
        <v>0</v>
      </c>
      <c r="FD651">
        <v>0</v>
      </c>
      <c r="FE651">
        <v>0</v>
      </c>
      <c r="FF651">
        <v>0</v>
      </c>
      <c r="FG651">
        <v>0</v>
      </c>
      <c r="FH651">
        <v>0</v>
      </c>
      <c r="FI651">
        <v>0</v>
      </c>
      <c r="FJ651">
        <v>0</v>
      </c>
      <c r="FK651">
        <v>0</v>
      </c>
      <c r="FL651">
        <v>0</v>
      </c>
      <c r="FM651">
        <v>0</v>
      </c>
      <c r="FN651">
        <v>0</v>
      </c>
      <c r="FO651">
        <v>0</v>
      </c>
      <c r="FP651">
        <v>0</v>
      </c>
      <c r="FQ651">
        <v>0</v>
      </c>
      <c r="FR651">
        <v>0</v>
      </c>
      <c r="FS651">
        <v>0</v>
      </c>
      <c r="FT651">
        <v>0</v>
      </c>
      <c r="FU651">
        <v>0</v>
      </c>
      <c r="FV651">
        <v>0</v>
      </c>
      <c r="FW651">
        <v>0</v>
      </c>
      <c r="FX651">
        <v>0</v>
      </c>
      <c r="FY651">
        <v>0</v>
      </c>
      <c r="FZ651">
        <v>0</v>
      </c>
      <c r="GA651">
        <v>0</v>
      </c>
      <c r="GB651">
        <v>0</v>
      </c>
      <c r="GC651">
        <v>0</v>
      </c>
      <c r="GD651">
        <v>0</v>
      </c>
      <c r="GE651">
        <v>0</v>
      </c>
      <c r="GF651">
        <v>0</v>
      </c>
      <c r="GG651">
        <v>0</v>
      </c>
      <c r="GH651">
        <v>0</v>
      </c>
      <c r="GI651">
        <v>0</v>
      </c>
      <c r="GJ651">
        <v>0</v>
      </c>
      <c r="GK651">
        <v>0</v>
      </c>
      <c r="GL651">
        <v>0</v>
      </c>
      <c r="GM651">
        <v>0</v>
      </c>
      <c r="GN651">
        <v>0</v>
      </c>
      <c r="GO651">
        <v>0</v>
      </c>
      <c r="GP651">
        <v>0</v>
      </c>
      <c r="GQ651">
        <v>0</v>
      </c>
      <c r="GR651">
        <v>0</v>
      </c>
      <c r="GS651">
        <v>0</v>
      </c>
      <c r="GT651">
        <v>0</v>
      </c>
      <c r="GU651">
        <v>0</v>
      </c>
      <c r="GV651">
        <v>0</v>
      </c>
      <c r="GW651">
        <v>0</v>
      </c>
      <c r="GX651">
        <v>0</v>
      </c>
      <c r="GY651">
        <v>0</v>
      </c>
      <c r="GZ651">
        <v>0</v>
      </c>
      <c r="HA651">
        <v>0</v>
      </c>
      <c r="HB651">
        <v>0</v>
      </c>
      <c r="HC651">
        <v>0</v>
      </c>
      <c r="HD651">
        <v>0</v>
      </c>
      <c r="HE651">
        <v>0</v>
      </c>
      <c r="HF651">
        <v>0</v>
      </c>
      <c r="HG651">
        <v>0</v>
      </c>
      <c r="HH651">
        <v>0</v>
      </c>
      <c r="HI651">
        <v>0</v>
      </c>
      <c r="HJ651">
        <v>0</v>
      </c>
      <c r="HK651">
        <v>0</v>
      </c>
      <c r="HL651">
        <v>0</v>
      </c>
      <c r="HM651">
        <v>0</v>
      </c>
      <c r="HN651">
        <v>0</v>
      </c>
      <c r="HO651">
        <v>0</v>
      </c>
      <c r="HP651">
        <v>0</v>
      </c>
      <c r="HQ651">
        <v>0</v>
      </c>
      <c r="HR651">
        <v>0</v>
      </c>
      <c r="HS651">
        <v>0</v>
      </c>
      <c r="HT651">
        <v>0</v>
      </c>
      <c r="HU651">
        <v>0</v>
      </c>
      <c r="HV651">
        <v>0</v>
      </c>
      <c r="HW651">
        <v>0</v>
      </c>
      <c r="HX651">
        <v>0</v>
      </c>
      <c r="HY651">
        <v>0</v>
      </c>
      <c r="HZ651">
        <v>0</v>
      </c>
      <c r="IA651">
        <v>0</v>
      </c>
      <c r="IB651">
        <v>0</v>
      </c>
      <c r="IC651">
        <v>0</v>
      </c>
      <c r="ID651">
        <v>0</v>
      </c>
      <c r="IE651">
        <v>0</v>
      </c>
      <c r="IF651">
        <v>0</v>
      </c>
      <c r="IG651">
        <v>0</v>
      </c>
      <c r="IH651">
        <v>0</v>
      </c>
      <c r="II651">
        <v>0</v>
      </c>
      <c r="IJ651">
        <v>0</v>
      </c>
      <c r="IK651">
        <v>0</v>
      </c>
    </row>
    <row r="652" spans="13:245" hidden="1">
      <c r="M652" s="340"/>
      <c r="N652" t="s">
        <v>1024</v>
      </c>
      <c r="O652">
        <v>2</v>
      </c>
      <c r="P652">
        <v>47</v>
      </c>
      <c r="Q652" s="183" t="str">
        <f t="shared" si="27"/>
        <v>SDH150247</v>
      </c>
      <c r="R652">
        <v>0</v>
      </c>
      <c r="S652">
        <v>171</v>
      </c>
      <c r="T652">
        <v>349</v>
      </c>
      <c r="U652">
        <v>533</v>
      </c>
      <c r="V652">
        <v>725</v>
      </c>
      <c r="W652">
        <v>924</v>
      </c>
      <c r="X652">
        <v>1131</v>
      </c>
      <c r="Y652">
        <v>1347</v>
      </c>
      <c r="Z652">
        <v>1574</v>
      </c>
      <c r="AA652">
        <v>2414</v>
      </c>
      <c r="AB652">
        <v>2745</v>
      </c>
      <c r="AC652">
        <v>3095</v>
      </c>
      <c r="AD652">
        <v>3463</v>
      </c>
      <c r="AE652">
        <v>3855</v>
      </c>
      <c r="AF652">
        <v>4270</v>
      </c>
      <c r="AG652">
        <v>4473</v>
      </c>
      <c r="AH652">
        <v>4695</v>
      </c>
      <c r="AI652">
        <v>4939</v>
      </c>
      <c r="AJ652">
        <v>5218</v>
      </c>
      <c r="AK652">
        <v>5525</v>
      </c>
      <c r="AL652">
        <v>5864</v>
      </c>
      <c r="AM652">
        <v>6244</v>
      </c>
      <c r="AN652">
        <v>6669</v>
      </c>
      <c r="AO652">
        <v>7165</v>
      </c>
      <c r="AP652">
        <v>7722</v>
      </c>
      <c r="AQ652">
        <v>8343</v>
      </c>
      <c r="AR652">
        <v>9054</v>
      </c>
      <c r="AS652">
        <v>9867</v>
      </c>
      <c r="AT652">
        <v>10823</v>
      </c>
      <c r="AU652">
        <v>0</v>
      </c>
      <c r="AV652">
        <v>0</v>
      </c>
      <c r="AW652">
        <v>0</v>
      </c>
      <c r="AX652">
        <v>0</v>
      </c>
      <c r="AY652">
        <v>0</v>
      </c>
      <c r="AZ652">
        <v>0</v>
      </c>
      <c r="BA652">
        <v>0</v>
      </c>
      <c r="BB652">
        <v>0</v>
      </c>
      <c r="BC652">
        <v>0</v>
      </c>
      <c r="BD652">
        <v>0</v>
      </c>
      <c r="BE652">
        <v>0</v>
      </c>
      <c r="BF652">
        <v>0</v>
      </c>
      <c r="BG652">
        <v>0</v>
      </c>
      <c r="BH652">
        <v>0</v>
      </c>
      <c r="BI652">
        <v>0</v>
      </c>
      <c r="BJ652">
        <v>0</v>
      </c>
      <c r="BK652">
        <v>0</v>
      </c>
      <c r="BL652">
        <v>0</v>
      </c>
      <c r="BM652">
        <v>0</v>
      </c>
      <c r="BN652">
        <v>0</v>
      </c>
      <c r="BO652">
        <v>0</v>
      </c>
      <c r="BP652">
        <v>0</v>
      </c>
      <c r="BQ652">
        <v>0</v>
      </c>
      <c r="BR652">
        <v>0</v>
      </c>
      <c r="BS652">
        <v>0</v>
      </c>
      <c r="BT652">
        <v>0</v>
      </c>
      <c r="BU652">
        <v>0</v>
      </c>
      <c r="BV652">
        <v>0</v>
      </c>
      <c r="BW652">
        <v>0</v>
      </c>
      <c r="BX652">
        <v>0</v>
      </c>
      <c r="BY652">
        <v>0</v>
      </c>
      <c r="BZ652">
        <v>0</v>
      </c>
      <c r="CA652">
        <v>0</v>
      </c>
      <c r="CB652">
        <v>0</v>
      </c>
      <c r="CC652">
        <v>0</v>
      </c>
      <c r="CD652">
        <v>0</v>
      </c>
      <c r="CE652">
        <v>0</v>
      </c>
      <c r="CF652">
        <v>0</v>
      </c>
      <c r="CG652">
        <v>0</v>
      </c>
      <c r="CH652">
        <v>0</v>
      </c>
      <c r="CI652">
        <v>0</v>
      </c>
      <c r="CJ652">
        <v>0</v>
      </c>
      <c r="CK652">
        <v>0</v>
      </c>
      <c r="CL652">
        <v>0</v>
      </c>
      <c r="CM652">
        <v>0</v>
      </c>
      <c r="CN652">
        <v>0</v>
      </c>
      <c r="CO652">
        <v>0</v>
      </c>
      <c r="CP652">
        <v>0</v>
      </c>
      <c r="CQ652">
        <v>0</v>
      </c>
      <c r="CR652">
        <v>0</v>
      </c>
      <c r="CS652">
        <v>0</v>
      </c>
      <c r="CT652">
        <v>0</v>
      </c>
      <c r="CU652">
        <v>0</v>
      </c>
      <c r="CV652">
        <v>0</v>
      </c>
      <c r="CW652">
        <v>0</v>
      </c>
      <c r="CX652">
        <v>0</v>
      </c>
      <c r="CY652">
        <v>0</v>
      </c>
      <c r="CZ652">
        <v>0</v>
      </c>
      <c r="DA652">
        <v>0</v>
      </c>
      <c r="DB652">
        <v>0</v>
      </c>
      <c r="DC652">
        <v>0</v>
      </c>
      <c r="DD652">
        <v>0</v>
      </c>
      <c r="DE652">
        <v>0</v>
      </c>
      <c r="DF652">
        <v>0</v>
      </c>
      <c r="DG652">
        <v>0</v>
      </c>
      <c r="DH652">
        <v>0</v>
      </c>
      <c r="DI652">
        <v>0</v>
      </c>
      <c r="DJ652">
        <v>0</v>
      </c>
      <c r="DK652">
        <v>0</v>
      </c>
      <c r="DL652">
        <v>0</v>
      </c>
      <c r="DM652">
        <v>0</v>
      </c>
      <c r="DN652">
        <v>0</v>
      </c>
      <c r="DO652">
        <v>0</v>
      </c>
      <c r="DP652">
        <v>0</v>
      </c>
      <c r="DQ652">
        <v>0</v>
      </c>
      <c r="DR652">
        <v>0</v>
      </c>
      <c r="DS652">
        <v>0</v>
      </c>
      <c r="DT652">
        <v>0</v>
      </c>
      <c r="DU652">
        <v>0</v>
      </c>
      <c r="DV652">
        <v>0</v>
      </c>
      <c r="DW652">
        <v>0</v>
      </c>
      <c r="DX652">
        <v>0</v>
      </c>
      <c r="DZ652" s="340"/>
      <c r="EA652" t="s">
        <v>1024</v>
      </c>
      <c r="EB652">
        <v>2</v>
      </c>
      <c r="EC652">
        <v>47</v>
      </c>
      <c r="ED652" s="183" t="str">
        <f t="shared" si="28"/>
        <v>SDH150247</v>
      </c>
      <c r="EE652">
        <v>0</v>
      </c>
      <c r="EF652">
        <v>247</v>
      </c>
      <c r="EG652">
        <v>509</v>
      </c>
      <c r="EH652">
        <v>822</v>
      </c>
      <c r="EI652">
        <v>1133</v>
      </c>
      <c r="EJ652">
        <v>1438</v>
      </c>
      <c r="EK652">
        <v>1743</v>
      </c>
      <c r="EL652">
        <v>2052</v>
      </c>
      <c r="EM652">
        <v>2363</v>
      </c>
      <c r="EN652">
        <v>2789</v>
      </c>
      <c r="EO652">
        <v>3098</v>
      </c>
      <c r="EP652">
        <v>3412</v>
      </c>
      <c r="EQ652">
        <v>3730</v>
      </c>
      <c r="ER652">
        <v>4066</v>
      </c>
      <c r="ES652">
        <v>0</v>
      </c>
      <c r="ET652">
        <v>0</v>
      </c>
      <c r="EU652">
        <v>0</v>
      </c>
      <c r="EV652">
        <v>0</v>
      </c>
      <c r="EW652">
        <v>0</v>
      </c>
      <c r="EX652">
        <v>0</v>
      </c>
      <c r="EY652">
        <v>0</v>
      </c>
      <c r="EZ652">
        <v>0</v>
      </c>
      <c r="FA652">
        <v>0</v>
      </c>
      <c r="FB652">
        <v>0</v>
      </c>
      <c r="FC652">
        <v>0</v>
      </c>
      <c r="FD652">
        <v>0</v>
      </c>
      <c r="FE652">
        <v>0</v>
      </c>
      <c r="FF652">
        <v>0</v>
      </c>
      <c r="FG652">
        <v>0</v>
      </c>
      <c r="FH652">
        <v>0</v>
      </c>
      <c r="FI652">
        <v>0</v>
      </c>
      <c r="FJ652">
        <v>0</v>
      </c>
      <c r="FK652">
        <v>0</v>
      </c>
      <c r="FL652">
        <v>0</v>
      </c>
      <c r="FM652">
        <v>0</v>
      </c>
      <c r="FN652">
        <v>0</v>
      </c>
      <c r="FO652">
        <v>0</v>
      </c>
      <c r="FP652">
        <v>0</v>
      </c>
      <c r="FQ652">
        <v>0</v>
      </c>
      <c r="FR652">
        <v>0</v>
      </c>
      <c r="FS652">
        <v>0</v>
      </c>
      <c r="FT652">
        <v>0</v>
      </c>
      <c r="FU652">
        <v>0</v>
      </c>
      <c r="FV652">
        <v>0</v>
      </c>
      <c r="FW652">
        <v>0</v>
      </c>
      <c r="FX652">
        <v>0</v>
      </c>
      <c r="FY652">
        <v>0</v>
      </c>
      <c r="FZ652">
        <v>0</v>
      </c>
      <c r="GA652">
        <v>0</v>
      </c>
      <c r="GB652">
        <v>0</v>
      </c>
      <c r="GC652">
        <v>0</v>
      </c>
      <c r="GD652">
        <v>0</v>
      </c>
      <c r="GE652">
        <v>0</v>
      </c>
      <c r="GF652">
        <v>0</v>
      </c>
      <c r="GG652">
        <v>0</v>
      </c>
      <c r="GH652">
        <v>0</v>
      </c>
      <c r="GI652">
        <v>0</v>
      </c>
      <c r="GJ652">
        <v>0</v>
      </c>
      <c r="GK652">
        <v>0</v>
      </c>
      <c r="GL652">
        <v>0</v>
      </c>
      <c r="GM652">
        <v>0</v>
      </c>
      <c r="GN652">
        <v>0</v>
      </c>
      <c r="GO652">
        <v>0</v>
      </c>
      <c r="GP652">
        <v>0</v>
      </c>
      <c r="GQ652">
        <v>0</v>
      </c>
      <c r="GR652">
        <v>0</v>
      </c>
      <c r="GS652">
        <v>0</v>
      </c>
      <c r="GT652">
        <v>0</v>
      </c>
      <c r="GU652">
        <v>0</v>
      </c>
      <c r="GV652">
        <v>0</v>
      </c>
      <c r="GW652">
        <v>0</v>
      </c>
      <c r="GX652">
        <v>0</v>
      </c>
      <c r="GY652">
        <v>0</v>
      </c>
      <c r="GZ652">
        <v>0</v>
      </c>
      <c r="HA652">
        <v>0</v>
      </c>
      <c r="HB652">
        <v>0</v>
      </c>
      <c r="HC652">
        <v>0</v>
      </c>
      <c r="HD652">
        <v>0</v>
      </c>
      <c r="HE652">
        <v>0</v>
      </c>
      <c r="HF652">
        <v>0</v>
      </c>
      <c r="HG652">
        <v>0</v>
      </c>
      <c r="HH652">
        <v>0</v>
      </c>
      <c r="HI652">
        <v>0</v>
      </c>
      <c r="HJ652">
        <v>0</v>
      </c>
      <c r="HK652">
        <v>0</v>
      </c>
      <c r="HL652">
        <v>0</v>
      </c>
      <c r="HM652">
        <v>0</v>
      </c>
      <c r="HN652">
        <v>0</v>
      </c>
      <c r="HO652">
        <v>0</v>
      </c>
      <c r="HP652">
        <v>0</v>
      </c>
      <c r="HQ652">
        <v>0</v>
      </c>
      <c r="HR652">
        <v>0</v>
      </c>
      <c r="HS652">
        <v>0</v>
      </c>
      <c r="HT652">
        <v>0</v>
      </c>
      <c r="HU652">
        <v>0</v>
      </c>
      <c r="HV652">
        <v>0</v>
      </c>
      <c r="HW652">
        <v>0</v>
      </c>
      <c r="HX652">
        <v>0</v>
      </c>
      <c r="HY652">
        <v>0</v>
      </c>
      <c r="HZ652">
        <v>0</v>
      </c>
      <c r="IA652">
        <v>0</v>
      </c>
      <c r="IB652">
        <v>0</v>
      </c>
      <c r="IC652">
        <v>0</v>
      </c>
      <c r="ID652">
        <v>0</v>
      </c>
      <c r="IE652">
        <v>0</v>
      </c>
      <c r="IF652">
        <v>0</v>
      </c>
      <c r="IG652">
        <v>0</v>
      </c>
      <c r="IH652">
        <v>0</v>
      </c>
      <c r="II652">
        <v>0</v>
      </c>
      <c r="IJ652">
        <v>0</v>
      </c>
      <c r="IK652">
        <v>0</v>
      </c>
    </row>
    <row r="653" spans="13:245" hidden="1">
      <c r="M653" s="340"/>
      <c r="N653" t="s">
        <v>1024</v>
      </c>
      <c r="O653">
        <v>2</v>
      </c>
      <c r="P653">
        <v>48</v>
      </c>
      <c r="Q653" s="183" t="str">
        <f t="shared" si="27"/>
        <v>SDH150248</v>
      </c>
      <c r="R653">
        <v>0</v>
      </c>
      <c r="S653">
        <v>170</v>
      </c>
      <c r="T653">
        <v>348</v>
      </c>
      <c r="U653">
        <v>533</v>
      </c>
      <c r="V653">
        <v>723</v>
      </c>
      <c r="W653">
        <v>922</v>
      </c>
      <c r="X653">
        <v>1129</v>
      </c>
      <c r="Y653">
        <v>1346</v>
      </c>
      <c r="Z653">
        <v>1571</v>
      </c>
      <c r="AA653">
        <v>2412</v>
      </c>
      <c r="AB653">
        <v>2744</v>
      </c>
      <c r="AC653">
        <v>3095</v>
      </c>
      <c r="AD653">
        <v>3467</v>
      </c>
      <c r="AE653">
        <v>3860</v>
      </c>
      <c r="AF653">
        <v>4277</v>
      </c>
      <c r="AG653">
        <v>4485</v>
      </c>
      <c r="AH653">
        <v>4713</v>
      </c>
      <c r="AI653">
        <v>4973</v>
      </c>
      <c r="AJ653">
        <v>5260</v>
      </c>
      <c r="AK653">
        <v>5574</v>
      </c>
      <c r="AL653">
        <v>5927</v>
      </c>
      <c r="AM653">
        <v>6320</v>
      </c>
      <c r="AN653">
        <v>6779</v>
      </c>
      <c r="AO653">
        <v>7297</v>
      </c>
      <c r="AP653">
        <v>7876</v>
      </c>
      <c r="AQ653">
        <v>8538</v>
      </c>
      <c r="AR653">
        <v>9293</v>
      </c>
      <c r="AS653">
        <v>10185</v>
      </c>
      <c r="AT653">
        <v>11209</v>
      </c>
      <c r="AU653">
        <v>0</v>
      </c>
      <c r="AV653">
        <v>0</v>
      </c>
      <c r="AW653">
        <v>0</v>
      </c>
      <c r="AX653">
        <v>0</v>
      </c>
      <c r="AY653">
        <v>0</v>
      </c>
      <c r="AZ653">
        <v>0</v>
      </c>
      <c r="BA653">
        <v>0</v>
      </c>
      <c r="BB653">
        <v>0</v>
      </c>
      <c r="BC653">
        <v>0</v>
      </c>
      <c r="BD653">
        <v>0</v>
      </c>
      <c r="BE653">
        <v>0</v>
      </c>
      <c r="BF653">
        <v>0</v>
      </c>
      <c r="BG653">
        <v>0</v>
      </c>
      <c r="BH653">
        <v>0</v>
      </c>
      <c r="BI653">
        <v>0</v>
      </c>
      <c r="BJ653">
        <v>0</v>
      </c>
      <c r="BK653">
        <v>0</v>
      </c>
      <c r="BL653">
        <v>0</v>
      </c>
      <c r="BM653">
        <v>0</v>
      </c>
      <c r="BN653">
        <v>0</v>
      </c>
      <c r="BO653">
        <v>0</v>
      </c>
      <c r="BP653">
        <v>0</v>
      </c>
      <c r="BQ653">
        <v>0</v>
      </c>
      <c r="BR653">
        <v>0</v>
      </c>
      <c r="BS653">
        <v>0</v>
      </c>
      <c r="BT653">
        <v>0</v>
      </c>
      <c r="BU653">
        <v>0</v>
      </c>
      <c r="BV653">
        <v>0</v>
      </c>
      <c r="BW653">
        <v>0</v>
      </c>
      <c r="BX653">
        <v>0</v>
      </c>
      <c r="BY653">
        <v>0</v>
      </c>
      <c r="BZ653">
        <v>0</v>
      </c>
      <c r="CA653">
        <v>0</v>
      </c>
      <c r="CB653">
        <v>0</v>
      </c>
      <c r="CC653">
        <v>0</v>
      </c>
      <c r="CD653">
        <v>0</v>
      </c>
      <c r="CE653">
        <v>0</v>
      </c>
      <c r="CF653">
        <v>0</v>
      </c>
      <c r="CG653">
        <v>0</v>
      </c>
      <c r="CH653">
        <v>0</v>
      </c>
      <c r="CI653">
        <v>0</v>
      </c>
      <c r="CJ653">
        <v>0</v>
      </c>
      <c r="CK653">
        <v>0</v>
      </c>
      <c r="CL653">
        <v>0</v>
      </c>
      <c r="CM653">
        <v>0</v>
      </c>
      <c r="CN653">
        <v>0</v>
      </c>
      <c r="CO653">
        <v>0</v>
      </c>
      <c r="CP653">
        <v>0</v>
      </c>
      <c r="CQ653">
        <v>0</v>
      </c>
      <c r="CR653">
        <v>0</v>
      </c>
      <c r="CS653">
        <v>0</v>
      </c>
      <c r="CT653">
        <v>0</v>
      </c>
      <c r="CU653">
        <v>0</v>
      </c>
      <c r="CV653">
        <v>0</v>
      </c>
      <c r="CW653">
        <v>0</v>
      </c>
      <c r="CX653">
        <v>0</v>
      </c>
      <c r="CY653">
        <v>0</v>
      </c>
      <c r="CZ653">
        <v>0</v>
      </c>
      <c r="DA653">
        <v>0</v>
      </c>
      <c r="DB653">
        <v>0</v>
      </c>
      <c r="DC653">
        <v>0</v>
      </c>
      <c r="DD653">
        <v>0</v>
      </c>
      <c r="DE653">
        <v>0</v>
      </c>
      <c r="DF653">
        <v>0</v>
      </c>
      <c r="DG653">
        <v>0</v>
      </c>
      <c r="DH653">
        <v>0</v>
      </c>
      <c r="DI653">
        <v>0</v>
      </c>
      <c r="DJ653">
        <v>0</v>
      </c>
      <c r="DK653">
        <v>0</v>
      </c>
      <c r="DL653">
        <v>0</v>
      </c>
      <c r="DM653">
        <v>0</v>
      </c>
      <c r="DN653">
        <v>0</v>
      </c>
      <c r="DO653">
        <v>0</v>
      </c>
      <c r="DP653">
        <v>0</v>
      </c>
      <c r="DQ653">
        <v>0</v>
      </c>
      <c r="DR653">
        <v>0</v>
      </c>
      <c r="DS653">
        <v>0</v>
      </c>
      <c r="DT653">
        <v>0</v>
      </c>
      <c r="DU653">
        <v>0</v>
      </c>
      <c r="DV653">
        <v>0</v>
      </c>
      <c r="DW653">
        <v>0</v>
      </c>
      <c r="DX653">
        <v>0</v>
      </c>
      <c r="DZ653" s="340"/>
      <c r="EA653" t="s">
        <v>1024</v>
      </c>
      <c r="EB653">
        <v>2</v>
      </c>
      <c r="EC653">
        <v>48</v>
      </c>
      <c r="ED653" s="183" t="str">
        <f t="shared" si="28"/>
        <v>SDH150248</v>
      </c>
      <c r="EE653">
        <v>0</v>
      </c>
      <c r="EF653">
        <v>237</v>
      </c>
      <c r="EG653">
        <v>490</v>
      </c>
      <c r="EH653">
        <v>792</v>
      </c>
      <c r="EI653">
        <v>1089</v>
      </c>
      <c r="EJ653">
        <v>1381</v>
      </c>
      <c r="EK653">
        <v>1674</v>
      </c>
      <c r="EL653">
        <v>1971</v>
      </c>
      <c r="EM653">
        <v>2266</v>
      </c>
      <c r="EN653">
        <v>2674</v>
      </c>
      <c r="EO653">
        <v>2968</v>
      </c>
      <c r="EP653">
        <v>3266</v>
      </c>
      <c r="EQ653">
        <v>3575</v>
      </c>
      <c r="ER653">
        <v>3897</v>
      </c>
      <c r="ES653">
        <v>0</v>
      </c>
      <c r="ET653">
        <v>0</v>
      </c>
      <c r="EU653">
        <v>0</v>
      </c>
      <c r="EV653">
        <v>0</v>
      </c>
      <c r="EW653">
        <v>0</v>
      </c>
      <c r="EX653">
        <v>0</v>
      </c>
      <c r="EY653">
        <v>0</v>
      </c>
      <c r="EZ653">
        <v>0</v>
      </c>
      <c r="FA653">
        <v>0</v>
      </c>
      <c r="FB653">
        <v>0</v>
      </c>
      <c r="FC653">
        <v>0</v>
      </c>
      <c r="FD653">
        <v>0</v>
      </c>
      <c r="FE653">
        <v>0</v>
      </c>
      <c r="FF653">
        <v>0</v>
      </c>
      <c r="FG653">
        <v>0</v>
      </c>
      <c r="FH653">
        <v>0</v>
      </c>
      <c r="FI653">
        <v>0</v>
      </c>
      <c r="FJ653">
        <v>0</v>
      </c>
      <c r="FK653">
        <v>0</v>
      </c>
      <c r="FL653">
        <v>0</v>
      </c>
      <c r="FM653">
        <v>0</v>
      </c>
      <c r="FN653">
        <v>0</v>
      </c>
      <c r="FO653">
        <v>0</v>
      </c>
      <c r="FP653">
        <v>0</v>
      </c>
      <c r="FQ653">
        <v>0</v>
      </c>
      <c r="FR653">
        <v>0</v>
      </c>
      <c r="FS653">
        <v>0</v>
      </c>
      <c r="FT653">
        <v>0</v>
      </c>
      <c r="FU653">
        <v>0</v>
      </c>
      <c r="FV653">
        <v>0</v>
      </c>
      <c r="FW653">
        <v>0</v>
      </c>
      <c r="FX653">
        <v>0</v>
      </c>
      <c r="FY653">
        <v>0</v>
      </c>
      <c r="FZ653">
        <v>0</v>
      </c>
      <c r="GA653">
        <v>0</v>
      </c>
      <c r="GB653">
        <v>0</v>
      </c>
      <c r="GC653">
        <v>0</v>
      </c>
      <c r="GD653">
        <v>0</v>
      </c>
      <c r="GE653">
        <v>0</v>
      </c>
      <c r="GF653">
        <v>0</v>
      </c>
      <c r="GG653">
        <v>0</v>
      </c>
      <c r="GH653">
        <v>0</v>
      </c>
      <c r="GI653">
        <v>0</v>
      </c>
      <c r="GJ653">
        <v>0</v>
      </c>
      <c r="GK653">
        <v>0</v>
      </c>
      <c r="GL653">
        <v>0</v>
      </c>
      <c r="GM653">
        <v>0</v>
      </c>
      <c r="GN653">
        <v>0</v>
      </c>
      <c r="GO653">
        <v>0</v>
      </c>
      <c r="GP653">
        <v>0</v>
      </c>
      <c r="GQ653">
        <v>0</v>
      </c>
      <c r="GR653">
        <v>0</v>
      </c>
      <c r="GS653">
        <v>0</v>
      </c>
      <c r="GT653">
        <v>0</v>
      </c>
      <c r="GU653">
        <v>0</v>
      </c>
      <c r="GV653">
        <v>0</v>
      </c>
      <c r="GW653">
        <v>0</v>
      </c>
      <c r="GX653">
        <v>0</v>
      </c>
      <c r="GY653">
        <v>0</v>
      </c>
      <c r="GZ653">
        <v>0</v>
      </c>
      <c r="HA653">
        <v>0</v>
      </c>
      <c r="HB653">
        <v>0</v>
      </c>
      <c r="HC653">
        <v>0</v>
      </c>
      <c r="HD653">
        <v>0</v>
      </c>
      <c r="HE653">
        <v>0</v>
      </c>
      <c r="HF653">
        <v>0</v>
      </c>
      <c r="HG653">
        <v>0</v>
      </c>
      <c r="HH653">
        <v>0</v>
      </c>
      <c r="HI653">
        <v>0</v>
      </c>
      <c r="HJ653">
        <v>0</v>
      </c>
      <c r="HK653">
        <v>0</v>
      </c>
      <c r="HL653">
        <v>0</v>
      </c>
      <c r="HM653">
        <v>0</v>
      </c>
      <c r="HN653">
        <v>0</v>
      </c>
      <c r="HO653">
        <v>0</v>
      </c>
      <c r="HP653">
        <v>0</v>
      </c>
      <c r="HQ653">
        <v>0</v>
      </c>
      <c r="HR653">
        <v>0</v>
      </c>
      <c r="HS653">
        <v>0</v>
      </c>
      <c r="HT653">
        <v>0</v>
      </c>
      <c r="HU653">
        <v>0</v>
      </c>
      <c r="HV653">
        <v>0</v>
      </c>
      <c r="HW653">
        <v>0</v>
      </c>
      <c r="HX653">
        <v>0</v>
      </c>
      <c r="HY653">
        <v>0</v>
      </c>
      <c r="HZ653">
        <v>0</v>
      </c>
      <c r="IA653">
        <v>0</v>
      </c>
      <c r="IB653">
        <v>0</v>
      </c>
      <c r="IC653">
        <v>0</v>
      </c>
      <c r="ID653">
        <v>0</v>
      </c>
      <c r="IE653">
        <v>0</v>
      </c>
      <c r="IF653">
        <v>0</v>
      </c>
      <c r="IG653">
        <v>0</v>
      </c>
      <c r="IH653">
        <v>0</v>
      </c>
      <c r="II653">
        <v>0</v>
      </c>
      <c r="IJ653">
        <v>0</v>
      </c>
      <c r="IK653">
        <v>0</v>
      </c>
    </row>
    <row r="654" spans="13:245" hidden="1">
      <c r="M654" s="340"/>
      <c r="N654" t="s">
        <v>1024</v>
      </c>
      <c r="O654">
        <v>2</v>
      </c>
      <c r="P654">
        <v>49</v>
      </c>
      <c r="Q654" s="183" t="str">
        <f t="shared" si="27"/>
        <v>SDH150249</v>
      </c>
      <c r="R654">
        <v>0</v>
      </c>
      <c r="S654">
        <v>170</v>
      </c>
      <c r="T654">
        <v>344</v>
      </c>
      <c r="U654">
        <v>526</v>
      </c>
      <c r="V654">
        <v>715</v>
      </c>
      <c r="W654">
        <v>911</v>
      </c>
      <c r="X654">
        <v>1116</v>
      </c>
      <c r="Y654">
        <v>1330</v>
      </c>
      <c r="Z654">
        <v>1553</v>
      </c>
      <c r="AA654">
        <v>2385</v>
      </c>
      <c r="AB654">
        <v>2715</v>
      </c>
      <c r="AC654">
        <v>3065</v>
      </c>
      <c r="AD654">
        <v>3434</v>
      </c>
      <c r="AE654">
        <v>3826</v>
      </c>
      <c r="AF654">
        <v>4242</v>
      </c>
      <c r="AG654">
        <v>4453</v>
      </c>
      <c r="AH654">
        <v>4692</v>
      </c>
      <c r="AI654">
        <v>4956</v>
      </c>
      <c r="AJ654">
        <v>5245</v>
      </c>
      <c r="AK654">
        <v>5568</v>
      </c>
      <c r="AL654">
        <v>5928</v>
      </c>
      <c r="AM654">
        <v>6347</v>
      </c>
      <c r="AN654">
        <v>6819</v>
      </c>
      <c r="AO654">
        <v>7350</v>
      </c>
      <c r="AP654">
        <v>7957</v>
      </c>
      <c r="AQ654">
        <v>8649</v>
      </c>
      <c r="AR654">
        <v>9468</v>
      </c>
      <c r="AS654">
        <v>10408</v>
      </c>
      <c r="AT654">
        <v>11499</v>
      </c>
      <c r="AU654">
        <v>0</v>
      </c>
      <c r="AV654">
        <v>0</v>
      </c>
      <c r="AW654">
        <v>0</v>
      </c>
      <c r="AX654">
        <v>0</v>
      </c>
      <c r="AY654">
        <v>0</v>
      </c>
      <c r="AZ654">
        <v>0</v>
      </c>
      <c r="BA654">
        <v>0</v>
      </c>
      <c r="BB654">
        <v>0</v>
      </c>
      <c r="BC654">
        <v>0</v>
      </c>
      <c r="BD654">
        <v>0</v>
      </c>
      <c r="BE654">
        <v>0</v>
      </c>
      <c r="BF654">
        <v>0</v>
      </c>
      <c r="BG654">
        <v>0</v>
      </c>
      <c r="BH654">
        <v>0</v>
      </c>
      <c r="BI654">
        <v>0</v>
      </c>
      <c r="BJ654">
        <v>0</v>
      </c>
      <c r="BK654">
        <v>0</v>
      </c>
      <c r="BL654">
        <v>0</v>
      </c>
      <c r="BM654">
        <v>0</v>
      </c>
      <c r="BN654">
        <v>0</v>
      </c>
      <c r="BO654">
        <v>0</v>
      </c>
      <c r="BP654">
        <v>0</v>
      </c>
      <c r="BQ654">
        <v>0</v>
      </c>
      <c r="BR654">
        <v>0</v>
      </c>
      <c r="BS654">
        <v>0</v>
      </c>
      <c r="BT654">
        <v>0</v>
      </c>
      <c r="BU654">
        <v>0</v>
      </c>
      <c r="BV654">
        <v>0</v>
      </c>
      <c r="BW654">
        <v>0</v>
      </c>
      <c r="BX654">
        <v>0</v>
      </c>
      <c r="BY654">
        <v>0</v>
      </c>
      <c r="BZ654">
        <v>0</v>
      </c>
      <c r="CA654">
        <v>0</v>
      </c>
      <c r="CB654">
        <v>0</v>
      </c>
      <c r="CC654">
        <v>0</v>
      </c>
      <c r="CD654">
        <v>0</v>
      </c>
      <c r="CE654">
        <v>0</v>
      </c>
      <c r="CF654">
        <v>0</v>
      </c>
      <c r="CG654">
        <v>0</v>
      </c>
      <c r="CH654">
        <v>0</v>
      </c>
      <c r="CI654">
        <v>0</v>
      </c>
      <c r="CJ654">
        <v>0</v>
      </c>
      <c r="CK654">
        <v>0</v>
      </c>
      <c r="CL654">
        <v>0</v>
      </c>
      <c r="CM654">
        <v>0</v>
      </c>
      <c r="CN654">
        <v>0</v>
      </c>
      <c r="CO654">
        <v>0</v>
      </c>
      <c r="CP654">
        <v>0</v>
      </c>
      <c r="CQ654">
        <v>0</v>
      </c>
      <c r="CR654">
        <v>0</v>
      </c>
      <c r="CS654">
        <v>0</v>
      </c>
      <c r="CT654">
        <v>0</v>
      </c>
      <c r="CU654">
        <v>0</v>
      </c>
      <c r="CV654">
        <v>0</v>
      </c>
      <c r="CW654">
        <v>0</v>
      </c>
      <c r="CX654">
        <v>0</v>
      </c>
      <c r="CY654">
        <v>0</v>
      </c>
      <c r="CZ654">
        <v>0</v>
      </c>
      <c r="DA654">
        <v>0</v>
      </c>
      <c r="DB654">
        <v>0</v>
      </c>
      <c r="DC654">
        <v>0</v>
      </c>
      <c r="DD654">
        <v>0</v>
      </c>
      <c r="DE654">
        <v>0</v>
      </c>
      <c r="DF654">
        <v>0</v>
      </c>
      <c r="DG654">
        <v>0</v>
      </c>
      <c r="DH654">
        <v>0</v>
      </c>
      <c r="DI654">
        <v>0</v>
      </c>
      <c r="DJ654">
        <v>0</v>
      </c>
      <c r="DK654">
        <v>0</v>
      </c>
      <c r="DL654">
        <v>0</v>
      </c>
      <c r="DM654">
        <v>0</v>
      </c>
      <c r="DN654">
        <v>0</v>
      </c>
      <c r="DO654">
        <v>0</v>
      </c>
      <c r="DP654">
        <v>0</v>
      </c>
      <c r="DQ654">
        <v>0</v>
      </c>
      <c r="DR654">
        <v>0</v>
      </c>
      <c r="DS654">
        <v>0</v>
      </c>
      <c r="DT654">
        <v>0</v>
      </c>
      <c r="DU654">
        <v>0</v>
      </c>
      <c r="DV654">
        <v>0</v>
      </c>
      <c r="DW654">
        <v>0</v>
      </c>
      <c r="DX654">
        <v>0</v>
      </c>
      <c r="DZ654" s="340"/>
      <c r="EA654" t="s">
        <v>1024</v>
      </c>
      <c r="EB654">
        <v>2</v>
      </c>
      <c r="EC654">
        <v>49</v>
      </c>
      <c r="ED654" s="183" t="str">
        <f t="shared" si="28"/>
        <v>SDH150249</v>
      </c>
      <c r="EE654">
        <v>0</v>
      </c>
      <c r="EF654">
        <v>230</v>
      </c>
      <c r="EG654">
        <v>469</v>
      </c>
      <c r="EH654">
        <v>757</v>
      </c>
      <c r="EI654">
        <v>1043</v>
      </c>
      <c r="EJ654">
        <v>1321</v>
      </c>
      <c r="EK654">
        <v>1601</v>
      </c>
      <c r="EL654">
        <v>1883</v>
      </c>
      <c r="EM654">
        <v>2164</v>
      </c>
      <c r="EN654">
        <v>2554</v>
      </c>
      <c r="EO654">
        <v>2834</v>
      </c>
      <c r="EP654">
        <v>3120</v>
      </c>
      <c r="EQ654">
        <v>3415</v>
      </c>
      <c r="ER654">
        <v>3724</v>
      </c>
      <c r="ES654">
        <v>0</v>
      </c>
      <c r="ET654">
        <v>0</v>
      </c>
      <c r="EU654">
        <v>0</v>
      </c>
      <c r="EV654">
        <v>0</v>
      </c>
      <c r="EW654">
        <v>0</v>
      </c>
      <c r="EX654">
        <v>0</v>
      </c>
      <c r="EY654">
        <v>0</v>
      </c>
      <c r="EZ654">
        <v>0</v>
      </c>
      <c r="FA654">
        <v>0</v>
      </c>
      <c r="FB654">
        <v>0</v>
      </c>
      <c r="FC654">
        <v>0</v>
      </c>
      <c r="FD654">
        <v>0</v>
      </c>
      <c r="FE654">
        <v>0</v>
      </c>
      <c r="FF654">
        <v>0</v>
      </c>
      <c r="FG654">
        <v>0</v>
      </c>
      <c r="FH654">
        <v>0</v>
      </c>
      <c r="FI654">
        <v>0</v>
      </c>
      <c r="FJ654">
        <v>0</v>
      </c>
      <c r="FK654">
        <v>0</v>
      </c>
      <c r="FL654">
        <v>0</v>
      </c>
      <c r="FM654">
        <v>0</v>
      </c>
      <c r="FN654">
        <v>0</v>
      </c>
      <c r="FO654">
        <v>0</v>
      </c>
      <c r="FP654">
        <v>0</v>
      </c>
      <c r="FQ654">
        <v>0</v>
      </c>
      <c r="FR654">
        <v>0</v>
      </c>
      <c r="FS654">
        <v>0</v>
      </c>
      <c r="FT654">
        <v>0</v>
      </c>
      <c r="FU654">
        <v>0</v>
      </c>
      <c r="FV654">
        <v>0</v>
      </c>
      <c r="FW654">
        <v>0</v>
      </c>
      <c r="FX654">
        <v>0</v>
      </c>
      <c r="FY654">
        <v>0</v>
      </c>
      <c r="FZ654">
        <v>0</v>
      </c>
      <c r="GA654">
        <v>0</v>
      </c>
      <c r="GB654">
        <v>0</v>
      </c>
      <c r="GC654">
        <v>0</v>
      </c>
      <c r="GD654">
        <v>0</v>
      </c>
      <c r="GE654">
        <v>0</v>
      </c>
      <c r="GF654">
        <v>0</v>
      </c>
      <c r="GG654">
        <v>0</v>
      </c>
      <c r="GH654">
        <v>0</v>
      </c>
      <c r="GI654">
        <v>0</v>
      </c>
      <c r="GJ654">
        <v>0</v>
      </c>
      <c r="GK654">
        <v>0</v>
      </c>
      <c r="GL654">
        <v>0</v>
      </c>
      <c r="GM654">
        <v>0</v>
      </c>
      <c r="GN654">
        <v>0</v>
      </c>
      <c r="GO654">
        <v>0</v>
      </c>
      <c r="GP654">
        <v>0</v>
      </c>
      <c r="GQ654">
        <v>0</v>
      </c>
      <c r="GR654">
        <v>0</v>
      </c>
      <c r="GS654">
        <v>0</v>
      </c>
      <c r="GT654">
        <v>0</v>
      </c>
      <c r="GU654">
        <v>0</v>
      </c>
      <c r="GV654">
        <v>0</v>
      </c>
      <c r="GW654">
        <v>0</v>
      </c>
      <c r="GX654">
        <v>0</v>
      </c>
      <c r="GY654">
        <v>0</v>
      </c>
      <c r="GZ654">
        <v>0</v>
      </c>
      <c r="HA654">
        <v>0</v>
      </c>
      <c r="HB654">
        <v>0</v>
      </c>
      <c r="HC654">
        <v>0</v>
      </c>
      <c r="HD654">
        <v>0</v>
      </c>
      <c r="HE654">
        <v>0</v>
      </c>
      <c r="HF654">
        <v>0</v>
      </c>
      <c r="HG654">
        <v>0</v>
      </c>
      <c r="HH654">
        <v>0</v>
      </c>
      <c r="HI654">
        <v>0</v>
      </c>
      <c r="HJ654">
        <v>0</v>
      </c>
      <c r="HK654">
        <v>0</v>
      </c>
      <c r="HL654">
        <v>0</v>
      </c>
      <c r="HM654">
        <v>0</v>
      </c>
      <c r="HN654">
        <v>0</v>
      </c>
      <c r="HO654">
        <v>0</v>
      </c>
      <c r="HP654">
        <v>0</v>
      </c>
      <c r="HQ654">
        <v>0</v>
      </c>
      <c r="HR654">
        <v>0</v>
      </c>
      <c r="HS654">
        <v>0</v>
      </c>
      <c r="HT654">
        <v>0</v>
      </c>
      <c r="HU654">
        <v>0</v>
      </c>
      <c r="HV654">
        <v>0</v>
      </c>
      <c r="HW654">
        <v>0</v>
      </c>
      <c r="HX654">
        <v>0</v>
      </c>
      <c r="HY654">
        <v>0</v>
      </c>
      <c r="HZ654">
        <v>0</v>
      </c>
      <c r="IA654">
        <v>0</v>
      </c>
      <c r="IB654">
        <v>0</v>
      </c>
      <c r="IC654">
        <v>0</v>
      </c>
      <c r="ID654">
        <v>0</v>
      </c>
      <c r="IE654">
        <v>0</v>
      </c>
      <c r="IF654">
        <v>0</v>
      </c>
      <c r="IG654">
        <v>0</v>
      </c>
      <c r="IH654">
        <v>0</v>
      </c>
      <c r="II654">
        <v>0</v>
      </c>
      <c r="IJ654">
        <v>0</v>
      </c>
      <c r="IK654">
        <v>0</v>
      </c>
    </row>
    <row r="655" spans="13:245" hidden="1">
      <c r="M655" s="340"/>
      <c r="N655" t="s">
        <v>1024</v>
      </c>
      <c r="O655">
        <v>2</v>
      </c>
      <c r="P655">
        <v>50</v>
      </c>
      <c r="Q655" s="183" t="str">
        <f t="shared" si="27"/>
        <v>SDH150250</v>
      </c>
      <c r="R655">
        <v>0</v>
      </c>
      <c r="S655">
        <v>169</v>
      </c>
      <c r="T655">
        <v>344</v>
      </c>
      <c r="U655">
        <v>525</v>
      </c>
      <c r="V655">
        <v>713</v>
      </c>
      <c r="W655">
        <v>910</v>
      </c>
      <c r="X655">
        <v>1115</v>
      </c>
      <c r="Y655">
        <v>1328</v>
      </c>
      <c r="Z655">
        <v>1553</v>
      </c>
      <c r="AA655">
        <v>2385</v>
      </c>
      <c r="AB655">
        <v>2718</v>
      </c>
      <c r="AC655">
        <v>3069</v>
      </c>
      <c r="AD655">
        <v>3441</v>
      </c>
      <c r="AE655">
        <v>3834</v>
      </c>
      <c r="AF655">
        <v>4255</v>
      </c>
      <c r="AG655">
        <v>4479</v>
      </c>
      <c r="AH655">
        <v>4724</v>
      </c>
      <c r="AI655">
        <v>4992</v>
      </c>
      <c r="AJ655">
        <v>5291</v>
      </c>
      <c r="AK655">
        <v>5623</v>
      </c>
      <c r="AL655">
        <v>6010</v>
      </c>
      <c r="AM655">
        <v>6445</v>
      </c>
      <c r="AN655">
        <v>6931</v>
      </c>
      <c r="AO655">
        <v>7490</v>
      </c>
      <c r="AP655">
        <v>8130</v>
      </c>
      <c r="AQ655">
        <v>8888</v>
      </c>
      <c r="AR655">
        <v>9757</v>
      </c>
      <c r="AS655">
        <v>10764</v>
      </c>
      <c r="AT655">
        <v>11961</v>
      </c>
      <c r="AU655">
        <v>0</v>
      </c>
      <c r="AV655">
        <v>0</v>
      </c>
      <c r="AW655">
        <v>0</v>
      </c>
      <c r="AX655">
        <v>0</v>
      </c>
      <c r="AY655">
        <v>0</v>
      </c>
      <c r="AZ655">
        <v>0</v>
      </c>
      <c r="BA655">
        <v>0</v>
      </c>
      <c r="BB655">
        <v>0</v>
      </c>
      <c r="BC655">
        <v>0</v>
      </c>
      <c r="BD655">
        <v>0</v>
      </c>
      <c r="BE655">
        <v>0</v>
      </c>
      <c r="BF655">
        <v>0</v>
      </c>
      <c r="BG655">
        <v>0</v>
      </c>
      <c r="BH655">
        <v>0</v>
      </c>
      <c r="BI655">
        <v>0</v>
      </c>
      <c r="BJ655">
        <v>0</v>
      </c>
      <c r="BK655">
        <v>0</v>
      </c>
      <c r="BL655">
        <v>0</v>
      </c>
      <c r="BM655">
        <v>0</v>
      </c>
      <c r="BN655">
        <v>0</v>
      </c>
      <c r="BO655">
        <v>0</v>
      </c>
      <c r="BP655">
        <v>0</v>
      </c>
      <c r="BQ655">
        <v>0</v>
      </c>
      <c r="BR655">
        <v>0</v>
      </c>
      <c r="BS655">
        <v>0</v>
      </c>
      <c r="BT655">
        <v>0</v>
      </c>
      <c r="BU655">
        <v>0</v>
      </c>
      <c r="BV655">
        <v>0</v>
      </c>
      <c r="BW655">
        <v>0</v>
      </c>
      <c r="BX655">
        <v>0</v>
      </c>
      <c r="BY655">
        <v>0</v>
      </c>
      <c r="BZ655">
        <v>0</v>
      </c>
      <c r="CA655">
        <v>0</v>
      </c>
      <c r="CB655">
        <v>0</v>
      </c>
      <c r="CC655">
        <v>0</v>
      </c>
      <c r="CD655">
        <v>0</v>
      </c>
      <c r="CE655">
        <v>0</v>
      </c>
      <c r="CF655">
        <v>0</v>
      </c>
      <c r="CG655">
        <v>0</v>
      </c>
      <c r="CH655">
        <v>0</v>
      </c>
      <c r="CI655">
        <v>0</v>
      </c>
      <c r="CJ655">
        <v>0</v>
      </c>
      <c r="CK655">
        <v>0</v>
      </c>
      <c r="CL655">
        <v>0</v>
      </c>
      <c r="CM655">
        <v>0</v>
      </c>
      <c r="CN655">
        <v>0</v>
      </c>
      <c r="CO655">
        <v>0</v>
      </c>
      <c r="CP655">
        <v>0</v>
      </c>
      <c r="CQ655">
        <v>0</v>
      </c>
      <c r="CR655">
        <v>0</v>
      </c>
      <c r="CS655">
        <v>0</v>
      </c>
      <c r="CT655">
        <v>0</v>
      </c>
      <c r="CU655">
        <v>0</v>
      </c>
      <c r="CV655">
        <v>0</v>
      </c>
      <c r="CW655">
        <v>0</v>
      </c>
      <c r="CX655">
        <v>0</v>
      </c>
      <c r="CY655">
        <v>0</v>
      </c>
      <c r="CZ655">
        <v>0</v>
      </c>
      <c r="DA655">
        <v>0</v>
      </c>
      <c r="DB655">
        <v>0</v>
      </c>
      <c r="DC655">
        <v>0</v>
      </c>
      <c r="DD655">
        <v>0</v>
      </c>
      <c r="DE655">
        <v>0</v>
      </c>
      <c r="DF655">
        <v>0</v>
      </c>
      <c r="DG655">
        <v>0</v>
      </c>
      <c r="DH655">
        <v>0</v>
      </c>
      <c r="DI655">
        <v>0</v>
      </c>
      <c r="DJ655">
        <v>0</v>
      </c>
      <c r="DK655">
        <v>0</v>
      </c>
      <c r="DL655">
        <v>0</v>
      </c>
      <c r="DM655">
        <v>0</v>
      </c>
      <c r="DN655">
        <v>0</v>
      </c>
      <c r="DO655">
        <v>0</v>
      </c>
      <c r="DP655">
        <v>0</v>
      </c>
      <c r="DQ655">
        <v>0</v>
      </c>
      <c r="DR655">
        <v>0</v>
      </c>
      <c r="DS655">
        <v>0</v>
      </c>
      <c r="DT655">
        <v>0</v>
      </c>
      <c r="DU655">
        <v>0</v>
      </c>
      <c r="DV655">
        <v>0</v>
      </c>
      <c r="DW655">
        <v>0</v>
      </c>
      <c r="DX655">
        <v>0</v>
      </c>
      <c r="DZ655" s="340"/>
      <c r="EA655" t="s">
        <v>1024</v>
      </c>
      <c r="EB655">
        <v>2</v>
      </c>
      <c r="EC655">
        <v>50</v>
      </c>
      <c r="ED655" s="183" t="str">
        <f t="shared" si="28"/>
        <v>SDH150250</v>
      </c>
      <c r="EE655">
        <v>0</v>
      </c>
      <c r="EF655">
        <v>221</v>
      </c>
      <c r="EG655">
        <v>450</v>
      </c>
      <c r="EH655">
        <v>727</v>
      </c>
      <c r="EI655">
        <v>999</v>
      </c>
      <c r="EJ655">
        <v>1266</v>
      </c>
      <c r="EK655">
        <v>1532</v>
      </c>
      <c r="EL655">
        <v>1801</v>
      </c>
      <c r="EM655">
        <v>2069</v>
      </c>
      <c r="EN655">
        <v>2440</v>
      </c>
      <c r="EO655">
        <v>2707</v>
      </c>
      <c r="EP655">
        <v>2980</v>
      </c>
      <c r="EQ655">
        <v>3263</v>
      </c>
      <c r="ER655">
        <v>3559</v>
      </c>
      <c r="ES655">
        <v>0</v>
      </c>
      <c r="ET655">
        <v>0</v>
      </c>
      <c r="EU655">
        <v>0</v>
      </c>
      <c r="EV655">
        <v>0</v>
      </c>
      <c r="EW655">
        <v>0</v>
      </c>
      <c r="EX655">
        <v>0</v>
      </c>
      <c r="EY655">
        <v>0</v>
      </c>
      <c r="EZ655">
        <v>0</v>
      </c>
      <c r="FA655">
        <v>0</v>
      </c>
      <c r="FB655">
        <v>0</v>
      </c>
      <c r="FC655">
        <v>0</v>
      </c>
      <c r="FD655">
        <v>0</v>
      </c>
      <c r="FE655">
        <v>0</v>
      </c>
      <c r="FF655">
        <v>0</v>
      </c>
      <c r="FG655">
        <v>0</v>
      </c>
      <c r="FH655">
        <v>0</v>
      </c>
      <c r="FI655">
        <v>0</v>
      </c>
      <c r="FJ655">
        <v>0</v>
      </c>
      <c r="FK655">
        <v>0</v>
      </c>
      <c r="FL655">
        <v>0</v>
      </c>
      <c r="FM655">
        <v>0</v>
      </c>
      <c r="FN655">
        <v>0</v>
      </c>
      <c r="FO655">
        <v>0</v>
      </c>
      <c r="FP655">
        <v>0</v>
      </c>
      <c r="FQ655">
        <v>0</v>
      </c>
      <c r="FR655">
        <v>0</v>
      </c>
      <c r="FS655">
        <v>0</v>
      </c>
      <c r="FT655">
        <v>0</v>
      </c>
      <c r="FU655">
        <v>0</v>
      </c>
      <c r="FV655">
        <v>0</v>
      </c>
      <c r="FW655">
        <v>0</v>
      </c>
      <c r="FX655">
        <v>0</v>
      </c>
      <c r="FY655">
        <v>0</v>
      </c>
      <c r="FZ655">
        <v>0</v>
      </c>
      <c r="GA655">
        <v>0</v>
      </c>
      <c r="GB655">
        <v>0</v>
      </c>
      <c r="GC655">
        <v>0</v>
      </c>
      <c r="GD655">
        <v>0</v>
      </c>
      <c r="GE655">
        <v>0</v>
      </c>
      <c r="GF655">
        <v>0</v>
      </c>
      <c r="GG655">
        <v>0</v>
      </c>
      <c r="GH655">
        <v>0</v>
      </c>
      <c r="GI655">
        <v>0</v>
      </c>
      <c r="GJ655">
        <v>0</v>
      </c>
      <c r="GK655">
        <v>0</v>
      </c>
      <c r="GL655">
        <v>0</v>
      </c>
      <c r="GM655">
        <v>0</v>
      </c>
      <c r="GN655">
        <v>0</v>
      </c>
      <c r="GO655">
        <v>0</v>
      </c>
      <c r="GP655">
        <v>0</v>
      </c>
      <c r="GQ655">
        <v>0</v>
      </c>
      <c r="GR655">
        <v>0</v>
      </c>
      <c r="GS655">
        <v>0</v>
      </c>
      <c r="GT655">
        <v>0</v>
      </c>
      <c r="GU655">
        <v>0</v>
      </c>
      <c r="GV655">
        <v>0</v>
      </c>
      <c r="GW655">
        <v>0</v>
      </c>
      <c r="GX655">
        <v>0</v>
      </c>
      <c r="GY655">
        <v>0</v>
      </c>
      <c r="GZ655">
        <v>0</v>
      </c>
      <c r="HA655">
        <v>0</v>
      </c>
      <c r="HB655">
        <v>0</v>
      </c>
      <c r="HC655">
        <v>0</v>
      </c>
      <c r="HD655">
        <v>0</v>
      </c>
      <c r="HE655">
        <v>0</v>
      </c>
      <c r="HF655">
        <v>0</v>
      </c>
      <c r="HG655">
        <v>0</v>
      </c>
      <c r="HH655">
        <v>0</v>
      </c>
      <c r="HI655">
        <v>0</v>
      </c>
      <c r="HJ655">
        <v>0</v>
      </c>
      <c r="HK655">
        <v>0</v>
      </c>
      <c r="HL655">
        <v>0</v>
      </c>
      <c r="HM655">
        <v>0</v>
      </c>
      <c r="HN655">
        <v>0</v>
      </c>
      <c r="HO655">
        <v>0</v>
      </c>
      <c r="HP655">
        <v>0</v>
      </c>
      <c r="HQ655">
        <v>0</v>
      </c>
      <c r="HR655">
        <v>0</v>
      </c>
      <c r="HS655">
        <v>0</v>
      </c>
      <c r="HT655">
        <v>0</v>
      </c>
      <c r="HU655">
        <v>0</v>
      </c>
      <c r="HV655">
        <v>0</v>
      </c>
      <c r="HW655">
        <v>0</v>
      </c>
      <c r="HX655">
        <v>0</v>
      </c>
      <c r="HY655">
        <v>0</v>
      </c>
      <c r="HZ655">
        <v>0</v>
      </c>
      <c r="IA655">
        <v>0</v>
      </c>
      <c r="IB655">
        <v>0</v>
      </c>
      <c r="IC655">
        <v>0</v>
      </c>
      <c r="ID655">
        <v>0</v>
      </c>
      <c r="IE655">
        <v>0</v>
      </c>
      <c r="IF655">
        <v>0</v>
      </c>
      <c r="IG655">
        <v>0</v>
      </c>
      <c r="IH655">
        <v>0</v>
      </c>
      <c r="II655">
        <v>0</v>
      </c>
      <c r="IJ655">
        <v>0</v>
      </c>
      <c r="IK655">
        <v>0</v>
      </c>
    </row>
    <row r="656" spans="13:245" hidden="1">
      <c r="M656" s="340"/>
      <c r="N656" t="s">
        <v>1024</v>
      </c>
      <c r="O656">
        <v>2</v>
      </c>
      <c r="P656">
        <v>51</v>
      </c>
      <c r="Q656" s="183" t="str">
        <f t="shared" si="27"/>
        <v>SDH150251</v>
      </c>
      <c r="R656">
        <v>0</v>
      </c>
      <c r="S656">
        <v>170</v>
      </c>
      <c r="T656">
        <v>346</v>
      </c>
      <c r="U656">
        <v>528</v>
      </c>
      <c r="V656">
        <v>719</v>
      </c>
      <c r="W656">
        <v>917</v>
      </c>
      <c r="X656">
        <v>1124</v>
      </c>
      <c r="Y656">
        <v>1340</v>
      </c>
      <c r="Z656">
        <v>1566</v>
      </c>
      <c r="AA656">
        <v>2409</v>
      </c>
      <c r="AB656">
        <v>2746</v>
      </c>
      <c r="AC656">
        <v>3102</v>
      </c>
      <c r="AD656">
        <v>3478</v>
      </c>
      <c r="AE656">
        <v>3880</v>
      </c>
      <c r="AF656">
        <v>4316</v>
      </c>
      <c r="AG656">
        <v>4546</v>
      </c>
      <c r="AH656">
        <v>4796</v>
      </c>
      <c r="AI656">
        <v>5075</v>
      </c>
      <c r="AJ656">
        <v>5383</v>
      </c>
      <c r="AK656">
        <v>5743</v>
      </c>
      <c r="AL656">
        <v>6146</v>
      </c>
      <c r="AM656">
        <v>6595</v>
      </c>
      <c r="AN656">
        <v>7110</v>
      </c>
      <c r="AO656">
        <v>7700</v>
      </c>
      <c r="AP656">
        <v>8407</v>
      </c>
      <c r="AQ656">
        <v>9214</v>
      </c>
      <c r="AR656">
        <v>10147</v>
      </c>
      <c r="AS656">
        <v>11254</v>
      </c>
      <c r="AT656">
        <v>12541</v>
      </c>
      <c r="AU656">
        <v>0</v>
      </c>
      <c r="AV656">
        <v>0</v>
      </c>
      <c r="AW656">
        <v>0</v>
      </c>
      <c r="AX656">
        <v>0</v>
      </c>
      <c r="AY656">
        <v>0</v>
      </c>
      <c r="AZ656">
        <v>0</v>
      </c>
      <c r="BA656">
        <v>0</v>
      </c>
      <c r="BB656">
        <v>0</v>
      </c>
      <c r="BC656">
        <v>0</v>
      </c>
      <c r="BD656">
        <v>0</v>
      </c>
      <c r="BE656">
        <v>0</v>
      </c>
      <c r="BF656">
        <v>0</v>
      </c>
      <c r="BG656">
        <v>0</v>
      </c>
      <c r="BH656">
        <v>0</v>
      </c>
      <c r="BI656">
        <v>0</v>
      </c>
      <c r="BJ656">
        <v>0</v>
      </c>
      <c r="BK656">
        <v>0</v>
      </c>
      <c r="BL656">
        <v>0</v>
      </c>
      <c r="BM656">
        <v>0</v>
      </c>
      <c r="BN656">
        <v>0</v>
      </c>
      <c r="BO656">
        <v>0</v>
      </c>
      <c r="BP656">
        <v>0</v>
      </c>
      <c r="BQ656">
        <v>0</v>
      </c>
      <c r="BR656">
        <v>0</v>
      </c>
      <c r="BS656">
        <v>0</v>
      </c>
      <c r="BT656">
        <v>0</v>
      </c>
      <c r="BU656">
        <v>0</v>
      </c>
      <c r="BV656">
        <v>0</v>
      </c>
      <c r="BW656">
        <v>0</v>
      </c>
      <c r="BX656">
        <v>0</v>
      </c>
      <c r="BY656">
        <v>0</v>
      </c>
      <c r="BZ656">
        <v>0</v>
      </c>
      <c r="CA656">
        <v>0</v>
      </c>
      <c r="CB656">
        <v>0</v>
      </c>
      <c r="CC656">
        <v>0</v>
      </c>
      <c r="CD656">
        <v>0</v>
      </c>
      <c r="CE656">
        <v>0</v>
      </c>
      <c r="CF656">
        <v>0</v>
      </c>
      <c r="CG656">
        <v>0</v>
      </c>
      <c r="CH656">
        <v>0</v>
      </c>
      <c r="CI656">
        <v>0</v>
      </c>
      <c r="CJ656">
        <v>0</v>
      </c>
      <c r="CK656">
        <v>0</v>
      </c>
      <c r="CL656">
        <v>0</v>
      </c>
      <c r="CM656">
        <v>0</v>
      </c>
      <c r="CN656">
        <v>0</v>
      </c>
      <c r="CO656">
        <v>0</v>
      </c>
      <c r="CP656">
        <v>0</v>
      </c>
      <c r="CQ656">
        <v>0</v>
      </c>
      <c r="CR656">
        <v>0</v>
      </c>
      <c r="CS656">
        <v>0</v>
      </c>
      <c r="CT656">
        <v>0</v>
      </c>
      <c r="CU656">
        <v>0</v>
      </c>
      <c r="CV656">
        <v>0</v>
      </c>
      <c r="CW656">
        <v>0</v>
      </c>
      <c r="CX656">
        <v>0</v>
      </c>
      <c r="CY656">
        <v>0</v>
      </c>
      <c r="CZ656">
        <v>0</v>
      </c>
      <c r="DA656">
        <v>0</v>
      </c>
      <c r="DB656">
        <v>0</v>
      </c>
      <c r="DC656">
        <v>0</v>
      </c>
      <c r="DD656">
        <v>0</v>
      </c>
      <c r="DE656">
        <v>0</v>
      </c>
      <c r="DF656">
        <v>0</v>
      </c>
      <c r="DG656">
        <v>0</v>
      </c>
      <c r="DH656">
        <v>0</v>
      </c>
      <c r="DI656">
        <v>0</v>
      </c>
      <c r="DJ656">
        <v>0</v>
      </c>
      <c r="DK656">
        <v>0</v>
      </c>
      <c r="DL656">
        <v>0</v>
      </c>
      <c r="DM656">
        <v>0</v>
      </c>
      <c r="DN656">
        <v>0</v>
      </c>
      <c r="DO656">
        <v>0</v>
      </c>
      <c r="DP656">
        <v>0</v>
      </c>
      <c r="DQ656">
        <v>0</v>
      </c>
      <c r="DR656">
        <v>0</v>
      </c>
      <c r="DS656">
        <v>0</v>
      </c>
      <c r="DT656">
        <v>0</v>
      </c>
      <c r="DU656">
        <v>0</v>
      </c>
      <c r="DV656">
        <v>0</v>
      </c>
      <c r="DW656">
        <v>0</v>
      </c>
      <c r="DX656">
        <v>0</v>
      </c>
      <c r="DZ656" s="340"/>
      <c r="EA656" t="s">
        <v>1024</v>
      </c>
      <c r="EB656">
        <v>2</v>
      </c>
      <c r="EC656">
        <v>51</v>
      </c>
      <c r="ED656" s="183" t="str">
        <f t="shared" si="28"/>
        <v>SDH150251</v>
      </c>
      <c r="EE656">
        <v>0</v>
      </c>
      <c r="EF656">
        <v>212</v>
      </c>
      <c r="EG656">
        <v>433</v>
      </c>
      <c r="EH656">
        <v>697</v>
      </c>
      <c r="EI656">
        <v>959</v>
      </c>
      <c r="EJ656">
        <v>1213</v>
      </c>
      <c r="EK656">
        <v>1468</v>
      </c>
      <c r="EL656">
        <v>1723</v>
      </c>
      <c r="EM656">
        <v>1977</v>
      </c>
      <c r="EN656">
        <v>2330</v>
      </c>
      <c r="EO656">
        <v>2584</v>
      </c>
      <c r="EP656">
        <v>2845</v>
      </c>
      <c r="EQ656">
        <v>3115</v>
      </c>
      <c r="ER656">
        <v>3401</v>
      </c>
      <c r="ES656">
        <v>0</v>
      </c>
      <c r="ET656">
        <v>0</v>
      </c>
      <c r="EU656">
        <v>0</v>
      </c>
      <c r="EV656">
        <v>0</v>
      </c>
      <c r="EW656">
        <v>0</v>
      </c>
      <c r="EX656">
        <v>0</v>
      </c>
      <c r="EY656">
        <v>0</v>
      </c>
      <c r="EZ656">
        <v>0</v>
      </c>
      <c r="FA656">
        <v>0</v>
      </c>
      <c r="FB656">
        <v>0</v>
      </c>
      <c r="FC656">
        <v>0</v>
      </c>
      <c r="FD656">
        <v>0</v>
      </c>
      <c r="FE656">
        <v>0</v>
      </c>
      <c r="FF656">
        <v>0</v>
      </c>
      <c r="FG656">
        <v>0</v>
      </c>
      <c r="FH656">
        <v>0</v>
      </c>
      <c r="FI656">
        <v>0</v>
      </c>
      <c r="FJ656">
        <v>0</v>
      </c>
      <c r="FK656">
        <v>0</v>
      </c>
      <c r="FL656">
        <v>0</v>
      </c>
      <c r="FM656">
        <v>0</v>
      </c>
      <c r="FN656">
        <v>0</v>
      </c>
      <c r="FO656">
        <v>0</v>
      </c>
      <c r="FP656">
        <v>0</v>
      </c>
      <c r="FQ656">
        <v>0</v>
      </c>
      <c r="FR656">
        <v>0</v>
      </c>
      <c r="FS656">
        <v>0</v>
      </c>
      <c r="FT656">
        <v>0</v>
      </c>
      <c r="FU656">
        <v>0</v>
      </c>
      <c r="FV656">
        <v>0</v>
      </c>
      <c r="FW656">
        <v>0</v>
      </c>
      <c r="FX656">
        <v>0</v>
      </c>
      <c r="FY656">
        <v>0</v>
      </c>
      <c r="FZ656">
        <v>0</v>
      </c>
      <c r="GA656">
        <v>0</v>
      </c>
      <c r="GB656">
        <v>0</v>
      </c>
      <c r="GC656">
        <v>0</v>
      </c>
      <c r="GD656">
        <v>0</v>
      </c>
      <c r="GE656">
        <v>0</v>
      </c>
      <c r="GF656">
        <v>0</v>
      </c>
      <c r="GG656">
        <v>0</v>
      </c>
      <c r="GH656">
        <v>0</v>
      </c>
      <c r="GI656">
        <v>0</v>
      </c>
      <c r="GJ656">
        <v>0</v>
      </c>
      <c r="GK656">
        <v>0</v>
      </c>
      <c r="GL656">
        <v>0</v>
      </c>
      <c r="GM656">
        <v>0</v>
      </c>
      <c r="GN656">
        <v>0</v>
      </c>
      <c r="GO656">
        <v>0</v>
      </c>
      <c r="GP656">
        <v>0</v>
      </c>
      <c r="GQ656">
        <v>0</v>
      </c>
      <c r="GR656">
        <v>0</v>
      </c>
      <c r="GS656">
        <v>0</v>
      </c>
      <c r="GT656">
        <v>0</v>
      </c>
      <c r="GU656">
        <v>0</v>
      </c>
      <c r="GV656">
        <v>0</v>
      </c>
      <c r="GW656">
        <v>0</v>
      </c>
      <c r="GX656">
        <v>0</v>
      </c>
      <c r="GY656">
        <v>0</v>
      </c>
      <c r="GZ656">
        <v>0</v>
      </c>
      <c r="HA656">
        <v>0</v>
      </c>
      <c r="HB656">
        <v>0</v>
      </c>
      <c r="HC656">
        <v>0</v>
      </c>
      <c r="HD656">
        <v>0</v>
      </c>
      <c r="HE656">
        <v>0</v>
      </c>
      <c r="HF656">
        <v>0</v>
      </c>
      <c r="HG656">
        <v>0</v>
      </c>
      <c r="HH656">
        <v>0</v>
      </c>
      <c r="HI656">
        <v>0</v>
      </c>
      <c r="HJ656">
        <v>0</v>
      </c>
      <c r="HK656">
        <v>0</v>
      </c>
      <c r="HL656">
        <v>0</v>
      </c>
      <c r="HM656">
        <v>0</v>
      </c>
      <c r="HN656">
        <v>0</v>
      </c>
      <c r="HO656">
        <v>0</v>
      </c>
      <c r="HP656">
        <v>0</v>
      </c>
      <c r="HQ656">
        <v>0</v>
      </c>
      <c r="HR656">
        <v>0</v>
      </c>
      <c r="HS656">
        <v>0</v>
      </c>
      <c r="HT656">
        <v>0</v>
      </c>
      <c r="HU656">
        <v>0</v>
      </c>
      <c r="HV656">
        <v>0</v>
      </c>
      <c r="HW656">
        <v>0</v>
      </c>
      <c r="HX656">
        <v>0</v>
      </c>
      <c r="HY656">
        <v>0</v>
      </c>
      <c r="HZ656">
        <v>0</v>
      </c>
      <c r="IA656">
        <v>0</v>
      </c>
      <c r="IB656">
        <v>0</v>
      </c>
      <c r="IC656">
        <v>0</v>
      </c>
      <c r="ID656">
        <v>0</v>
      </c>
      <c r="IE656">
        <v>0</v>
      </c>
      <c r="IF656">
        <v>0</v>
      </c>
      <c r="IG656">
        <v>0</v>
      </c>
      <c r="IH656">
        <v>0</v>
      </c>
      <c r="II656">
        <v>0</v>
      </c>
      <c r="IJ656">
        <v>0</v>
      </c>
      <c r="IK656">
        <v>0</v>
      </c>
    </row>
    <row r="657" spans="13:245" hidden="1">
      <c r="M657" s="340"/>
      <c r="N657" t="s">
        <v>1024</v>
      </c>
      <c r="O657">
        <v>2</v>
      </c>
      <c r="P657">
        <v>52</v>
      </c>
      <c r="Q657" s="183" t="str">
        <f t="shared" si="27"/>
        <v>SDH150252</v>
      </c>
      <c r="R657">
        <v>0</v>
      </c>
      <c r="S657">
        <v>170</v>
      </c>
      <c r="T657">
        <v>345</v>
      </c>
      <c r="U657">
        <v>529</v>
      </c>
      <c r="V657">
        <v>719</v>
      </c>
      <c r="W657">
        <v>917</v>
      </c>
      <c r="X657">
        <v>1124</v>
      </c>
      <c r="Y657">
        <v>1341</v>
      </c>
      <c r="Z657">
        <v>1570</v>
      </c>
      <c r="AA657">
        <v>2415</v>
      </c>
      <c r="AB657">
        <v>2754</v>
      </c>
      <c r="AC657">
        <v>3112</v>
      </c>
      <c r="AD657">
        <v>3492</v>
      </c>
      <c r="AE657">
        <v>3904</v>
      </c>
      <c r="AF657">
        <v>4345</v>
      </c>
      <c r="AG657">
        <v>4577</v>
      </c>
      <c r="AH657">
        <v>4834</v>
      </c>
      <c r="AI657">
        <v>5117</v>
      </c>
      <c r="AJ657">
        <v>5449</v>
      </c>
      <c r="AK657">
        <v>5819</v>
      </c>
      <c r="AL657">
        <v>6230</v>
      </c>
      <c r="AM657">
        <v>6699</v>
      </c>
      <c r="AN657">
        <v>7234</v>
      </c>
      <c r="AO657">
        <v>7882</v>
      </c>
      <c r="AP657">
        <v>8623</v>
      </c>
      <c r="AQ657">
        <v>9478</v>
      </c>
      <c r="AR657">
        <v>10489</v>
      </c>
      <c r="AS657">
        <v>11661</v>
      </c>
      <c r="AT657">
        <v>13058</v>
      </c>
      <c r="AU657">
        <v>0</v>
      </c>
      <c r="AV657">
        <v>0</v>
      </c>
      <c r="AW657">
        <v>0</v>
      </c>
      <c r="AX657">
        <v>0</v>
      </c>
      <c r="AY657">
        <v>0</v>
      </c>
      <c r="AZ657">
        <v>0</v>
      </c>
      <c r="BA657">
        <v>0</v>
      </c>
      <c r="BB657">
        <v>0</v>
      </c>
      <c r="BC657">
        <v>0</v>
      </c>
      <c r="BD657">
        <v>0</v>
      </c>
      <c r="BE657">
        <v>0</v>
      </c>
      <c r="BF657">
        <v>0</v>
      </c>
      <c r="BG657">
        <v>0</v>
      </c>
      <c r="BH657">
        <v>0</v>
      </c>
      <c r="BI657">
        <v>0</v>
      </c>
      <c r="BJ657">
        <v>0</v>
      </c>
      <c r="BK657">
        <v>0</v>
      </c>
      <c r="BL657">
        <v>0</v>
      </c>
      <c r="BM657">
        <v>0</v>
      </c>
      <c r="BN657">
        <v>0</v>
      </c>
      <c r="BO657">
        <v>0</v>
      </c>
      <c r="BP657">
        <v>0</v>
      </c>
      <c r="BQ657">
        <v>0</v>
      </c>
      <c r="BR657">
        <v>0</v>
      </c>
      <c r="BS657">
        <v>0</v>
      </c>
      <c r="BT657">
        <v>0</v>
      </c>
      <c r="BU657">
        <v>0</v>
      </c>
      <c r="BV657">
        <v>0</v>
      </c>
      <c r="BW657">
        <v>0</v>
      </c>
      <c r="BX657">
        <v>0</v>
      </c>
      <c r="BY657">
        <v>0</v>
      </c>
      <c r="BZ657">
        <v>0</v>
      </c>
      <c r="CA657">
        <v>0</v>
      </c>
      <c r="CB657">
        <v>0</v>
      </c>
      <c r="CC657">
        <v>0</v>
      </c>
      <c r="CD657">
        <v>0</v>
      </c>
      <c r="CE657">
        <v>0</v>
      </c>
      <c r="CF657">
        <v>0</v>
      </c>
      <c r="CG657">
        <v>0</v>
      </c>
      <c r="CH657">
        <v>0</v>
      </c>
      <c r="CI657">
        <v>0</v>
      </c>
      <c r="CJ657">
        <v>0</v>
      </c>
      <c r="CK657">
        <v>0</v>
      </c>
      <c r="CL657">
        <v>0</v>
      </c>
      <c r="CM657">
        <v>0</v>
      </c>
      <c r="CN657">
        <v>0</v>
      </c>
      <c r="CO657">
        <v>0</v>
      </c>
      <c r="CP657">
        <v>0</v>
      </c>
      <c r="CQ657">
        <v>0</v>
      </c>
      <c r="CR657">
        <v>0</v>
      </c>
      <c r="CS657">
        <v>0</v>
      </c>
      <c r="CT657">
        <v>0</v>
      </c>
      <c r="CU657">
        <v>0</v>
      </c>
      <c r="CV657">
        <v>0</v>
      </c>
      <c r="CW657">
        <v>0</v>
      </c>
      <c r="CX657">
        <v>0</v>
      </c>
      <c r="CY657">
        <v>0</v>
      </c>
      <c r="CZ657">
        <v>0</v>
      </c>
      <c r="DA657">
        <v>0</v>
      </c>
      <c r="DB657">
        <v>0</v>
      </c>
      <c r="DC657">
        <v>0</v>
      </c>
      <c r="DD657">
        <v>0</v>
      </c>
      <c r="DE657">
        <v>0</v>
      </c>
      <c r="DF657">
        <v>0</v>
      </c>
      <c r="DG657">
        <v>0</v>
      </c>
      <c r="DH657">
        <v>0</v>
      </c>
      <c r="DI657">
        <v>0</v>
      </c>
      <c r="DJ657">
        <v>0</v>
      </c>
      <c r="DK657">
        <v>0</v>
      </c>
      <c r="DL657">
        <v>0</v>
      </c>
      <c r="DM657">
        <v>0</v>
      </c>
      <c r="DN657">
        <v>0</v>
      </c>
      <c r="DO657">
        <v>0</v>
      </c>
      <c r="DP657">
        <v>0</v>
      </c>
      <c r="DQ657">
        <v>0</v>
      </c>
      <c r="DR657">
        <v>0</v>
      </c>
      <c r="DS657">
        <v>0</v>
      </c>
      <c r="DT657">
        <v>0</v>
      </c>
      <c r="DU657">
        <v>0</v>
      </c>
      <c r="DV657">
        <v>0</v>
      </c>
      <c r="DW657">
        <v>0</v>
      </c>
      <c r="DX657">
        <v>0</v>
      </c>
      <c r="DZ657" s="340"/>
      <c r="EA657" t="s">
        <v>1024</v>
      </c>
      <c r="EB657">
        <v>2</v>
      </c>
      <c r="EC657">
        <v>52</v>
      </c>
      <c r="ED657" s="183" t="str">
        <f t="shared" si="28"/>
        <v>SDH150252</v>
      </c>
      <c r="EE657">
        <v>0</v>
      </c>
      <c r="EF657">
        <v>204</v>
      </c>
      <c r="EG657">
        <v>415</v>
      </c>
      <c r="EH657">
        <v>670</v>
      </c>
      <c r="EI657">
        <v>919</v>
      </c>
      <c r="EJ657">
        <v>1163</v>
      </c>
      <c r="EK657">
        <v>1404</v>
      </c>
      <c r="EL657">
        <v>1647</v>
      </c>
      <c r="EM657">
        <v>1890</v>
      </c>
      <c r="EN657">
        <v>2225</v>
      </c>
      <c r="EO657">
        <v>2467</v>
      </c>
      <c r="EP657">
        <v>2717</v>
      </c>
      <c r="EQ657">
        <v>2976</v>
      </c>
      <c r="ER657">
        <v>3258</v>
      </c>
      <c r="ES657">
        <v>0</v>
      </c>
      <c r="ET657">
        <v>0</v>
      </c>
      <c r="EU657">
        <v>0</v>
      </c>
      <c r="EV657">
        <v>0</v>
      </c>
      <c r="EW657">
        <v>0</v>
      </c>
      <c r="EX657">
        <v>0</v>
      </c>
      <c r="EY657">
        <v>0</v>
      </c>
      <c r="EZ657">
        <v>0</v>
      </c>
      <c r="FA657">
        <v>0</v>
      </c>
      <c r="FB657">
        <v>0</v>
      </c>
      <c r="FC657">
        <v>0</v>
      </c>
      <c r="FD657">
        <v>0</v>
      </c>
      <c r="FE657">
        <v>0</v>
      </c>
      <c r="FF657">
        <v>0</v>
      </c>
      <c r="FG657">
        <v>0</v>
      </c>
      <c r="FH657">
        <v>0</v>
      </c>
      <c r="FI657">
        <v>0</v>
      </c>
      <c r="FJ657">
        <v>0</v>
      </c>
      <c r="FK657">
        <v>0</v>
      </c>
      <c r="FL657">
        <v>0</v>
      </c>
      <c r="FM657">
        <v>0</v>
      </c>
      <c r="FN657">
        <v>0</v>
      </c>
      <c r="FO657">
        <v>0</v>
      </c>
      <c r="FP657">
        <v>0</v>
      </c>
      <c r="FQ657">
        <v>0</v>
      </c>
      <c r="FR657">
        <v>0</v>
      </c>
      <c r="FS657">
        <v>0</v>
      </c>
      <c r="FT657">
        <v>0</v>
      </c>
      <c r="FU657">
        <v>0</v>
      </c>
      <c r="FV657">
        <v>0</v>
      </c>
      <c r="FW657">
        <v>0</v>
      </c>
      <c r="FX657">
        <v>0</v>
      </c>
      <c r="FY657">
        <v>0</v>
      </c>
      <c r="FZ657">
        <v>0</v>
      </c>
      <c r="GA657">
        <v>0</v>
      </c>
      <c r="GB657">
        <v>0</v>
      </c>
      <c r="GC657">
        <v>0</v>
      </c>
      <c r="GD657">
        <v>0</v>
      </c>
      <c r="GE657">
        <v>0</v>
      </c>
      <c r="GF657">
        <v>0</v>
      </c>
      <c r="GG657">
        <v>0</v>
      </c>
      <c r="GH657">
        <v>0</v>
      </c>
      <c r="GI657">
        <v>0</v>
      </c>
      <c r="GJ657">
        <v>0</v>
      </c>
      <c r="GK657">
        <v>0</v>
      </c>
      <c r="GL657">
        <v>0</v>
      </c>
      <c r="GM657">
        <v>0</v>
      </c>
      <c r="GN657">
        <v>0</v>
      </c>
      <c r="GO657">
        <v>0</v>
      </c>
      <c r="GP657">
        <v>0</v>
      </c>
      <c r="GQ657">
        <v>0</v>
      </c>
      <c r="GR657">
        <v>0</v>
      </c>
      <c r="GS657">
        <v>0</v>
      </c>
      <c r="GT657">
        <v>0</v>
      </c>
      <c r="GU657">
        <v>0</v>
      </c>
      <c r="GV657">
        <v>0</v>
      </c>
      <c r="GW657">
        <v>0</v>
      </c>
      <c r="GX657">
        <v>0</v>
      </c>
      <c r="GY657">
        <v>0</v>
      </c>
      <c r="GZ657">
        <v>0</v>
      </c>
      <c r="HA657">
        <v>0</v>
      </c>
      <c r="HB657">
        <v>0</v>
      </c>
      <c r="HC657">
        <v>0</v>
      </c>
      <c r="HD657">
        <v>0</v>
      </c>
      <c r="HE657">
        <v>0</v>
      </c>
      <c r="HF657">
        <v>0</v>
      </c>
      <c r="HG657">
        <v>0</v>
      </c>
      <c r="HH657">
        <v>0</v>
      </c>
      <c r="HI657">
        <v>0</v>
      </c>
      <c r="HJ657">
        <v>0</v>
      </c>
      <c r="HK657">
        <v>0</v>
      </c>
      <c r="HL657">
        <v>0</v>
      </c>
      <c r="HM657">
        <v>0</v>
      </c>
      <c r="HN657">
        <v>0</v>
      </c>
      <c r="HO657">
        <v>0</v>
      </c>
      <c r="HP657">
        <v>0</v>
      </c>
      <c r="HQ657">
        <v>0</v>
      </c>
      <c r="HR657">
        <v>0</v>
      </c>
      <c r="HS657">
        <v>0</v>
      </c>
      <c r="HT657">
        <v>0</v>
      </c>
      <c r="HU657">
        <v>0</v>
      </c>
      <c r="HV657">
        <v>0</v>
      </c>
      <c r="HW657">
        <v>0</v>
      </c>
      <c r="HX657">
        <v>0</v>
      </c>
      <c r="HY657">
        <v>0</v>
      </c>
      <c r="HZ657">
        <v>0</v>
      </c>
      <c r="IA657">
        <v>0</v>
      </c>
      <c r="IB657">
        <v>0</v>
      </c>
      <c r="IC657">
        <v>0</v>
      </c>
      <c r="ID657">
        <v>0</v>
      </c>
      <c r="IE657">
        <v>0</v>
      </c>
      <c r="IF657">
        <v>0</v>
      </c>
      <c r="IG657">
        <v>0</v>
      </c>
      <c r="IH657">
        <v>0</v>
      </c>
      <c r="II657">
        <v>0</v>
      </c>
      <c r="IJ657">
        <v>0</v>
      </c>
      <c r="IK657">
        <v>0</v>
      </c>
    </row>
    <row r="658" spans="13:245" hidden="1">
      <c r="M658" s="340"/>
      <c r="N658" t="s">
        <v>1024</v>
      </c>
      <c r="O658">
        <v>2</v>
      </c>
      <c r="P658">
        <v>53</v>
      </c>
      <c r="Q658" s="183" t="str">
        <f t="shared" si="27"/>
        <v>SDH150253</v>
      </c>
      <c r="R658">
        <v>0</v>
      </c>
      <c r="S658">
        <v>170</v>
      </c>
      <c r="T658">
        <v>347</v>
      </c>
      <c r="U658">
        <v>530</v>
      </c>
      <c r="V658">
        <v>721</v>
      </c>
      <c r="W658">
        <v>920</v>
      </c>
      <c r="X658">
        <v>1127</v>
      </c>
      <c r="Y658">
        <v>1347</v>
      </c>
      <c r="Z658">
        <v>1577</v>
      </c>
      <c r="AA658">
        <v>2427</v>
      </c>
      <c r="AB658">
        <v>2768</v>
      </c>
      <c r="AC658">
        <v>3130</v>
      </c>
      <c r="AD658">
        <v>3521</v>
      </c>
      <c r="AE658">
        <v>3937</v>
      </c>
      <c r="AF658">
        <v>4379</v>
      </c>
      <c r="AG658">
        <v>4616</v>
      </c>
      <c r="AH658">
        <v>4877</v>
      </c>
      <c r="AI658">
        <v>5183</v>
      </c>
      <c r="AJ658">
        <v>5523</v>
      </c>
      <c r="AK658">
        <v>5898</v>
      </c>
      <c r="AL658">
        <v>6324</v>
      </c>
      <c r="AM658">
        <v>6808</v>
      </c>
      <c r="AN658">
        <v>7398</v>
      </c>
      <c r="AO658">
        <v>8073</v>
      </c>
      <c r="AP658">
        <v>8853</v>
      </c>
      <c r="AQ658">
        <v>9774</v>
      </c>
      <c r="AR658">
        <v>10836</v>
      </c>
      <c r="AS658">
        <v>12106</v>
      </c>
      <c r="AT658">
        <v>13600</v>
      </c>
      <c r="AU658">
        <v>0</v>
      </c>
      <c r="AV658">
        <v>0</v>
      </c>
      <c r="AW658">
        <v>0</v>
      </c>
      <c r="AX658">
        <v>0</v>
      </c>
      <c r="AY658">
        <v>0</v>
      </c>
      <c r="AZ658">
        <v>0</v>
      </c>
      <c r="BA658">
        <v>0</v>
      </c>
      <c r="BB658">
        <v>0</v>
      </c>
      <c r="BC658">
        <v>0</v>
      </c>
      <c r="BD658">
        <v>0</v>
      </c>
      <c r="BE658">
        <v>0</v>
      </c>
      <c r="BF658">
        <v>0</v>
      </c>
      <c r="BG658">
        <v>0</v>
      </c>
      <c r="BH658">
        <v>0</v>
      </c>
      <c r="BI658">
        <v>0</v>
      </c>
      <c r="BJ658">
        <v>0</v>
      </c>
      <c r="BK658">
        <v>0</v>
      </c>
      <c r="BL658">
        <v>0</v>
      </c>
      <c r="BM658">
        <v>0</v>
      </c>
      <c r="BN658">
        <v>0</v>
      </c>
      <c r="BO658">
        <v>0</v>
      </c>
      <c r="BP658">
        <v>0</v>
      </c>
      <c r="BQ658">
        <v>0</v>
      </c>
      <c r="BR658">
        <v>0</v>
      </c>
      <c r="BS658">
        <v>0</v>
      </c>
      <c r="BT658">
        <v>0</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0</v>
      </c>
      <c r="CP658">
        <v>0</v>
      </c>
      <c r="CQ658">
        <v>0</v>
      </c>
      <c r="CR658">
        <v>0</v>
      </c>
      <c r="CS658">
        <v>0</v>
      </c>
      <c r="CT658">
        <v>0</v>
      </c>
      <c r="CU658">
        <v>0</v>
      </c>
      <c r="CV658">
        <v>0</v>
      </c>
      <c r="CW658">
        <v>0</v>
      </c>
      <c r="CX658">
        <v>0</v>
      </c>
      <c r="CY658">
        <v>0</v>
      </c>
      <c r="CZ658">
        <v>0</v>
      </c>
      <c r="DA658">
        <v>0</v>
      </c>
      <c r="DB658">
        <v>0</v>
      </c>
      <c r="DC658">
        <v>0</v>
      </c>
      <c r="DD658">
        <v>0</v>
      </c>
      <c r="DE658">
        <v>0</v>
      </c>
      <c r="DF658">
        <v>0</v>
      </c>
      <c r="DG658">
        <v>0</v>
      </c>
      <c r="DH658">
        <v>0</v>
      </c>
      <c r="DI658">
        <v>0</v>
      </c>
      <c r="DJ658">
        <v>0</v>
      </c>
      <c r="DK658">
        <v>0</v>
      </c>
      <c r="DL658">
        <v>0</v>
      </c>
      <c r="DM658">
        <v>0</v>
      </c>
      <c r="DN658">
        <v>0</v>
      </c>
      <c r="DO658">
        <v>0</v>
      </c>
      <c r="DP658">
        <v>0</v>
      </c>
      <c r="DQ658">
        <v>0</v>
      </c>
      <c r="DR658">
        <v>0</v>
      </c>
      <c r="DS658">
        <v>0</v>
      </c>
      <c r="DT658">
        <v>0</v>
      </c>
      <c r="DU658">
        <v>0</v>
      </c>
      <c r="DV658">
        <v>0</v>
      </c>
      <c r="DW658">
        <v>0</v>
      </c>
      <c r="DX658">
        <v>0</v>
      </c>
      <c r="DZ658" s="340"/>
      <c r="EA658" t="s">
        <v>1024</v>
      </c>
      <c r="EB658">
        <v>2</v>
      </c>
      <c r="EC658">
        <v>53</v>
      </c>
      <c r="ED658" s="183" t="str">
        <f t="shared" si="28"/>
        <v>SDH150253</v>
      </c>
      <c r="EE658">
        <v>0</v>
      </c>
      <c r="EF658">
        <v>195</v>
      </c>
      <c r="EG658">
        <v>400</v>
      </c>
      <c r="EH658">
        <v>642</v>
      </c>
      <c r="EI658">
        <v>881</v>
      </c>
      <c r="EJ658">
        <v>1112</v>
      </c>
      <c r="EK658">
        <v>1342</v>
      </c>
      <c r="EL658">
        <v>1575</v>
      </c>
      <c r="EM658">
        <v>1805</v>
      </c>
      <c r="EN658">
        <v>2123</v>
      </c>
      <c r="EO658">
        <v>2354</v>
      </c>
      <c r="EP658">
        <v>2592</v>
      </c>
      <c r="EQ658">
        <v>2848</v>
      </c>
      <c r="ER658">
        <v>3117</v>
      </c>
      <c r="ES658">
        <v>0</v>
      </c>
      <c r="ET658">
        <v>0</v>
      </c>
      <c r="EU658">
        <v>0</v>
      </c>
      <c r="EV658">
        <v>0</v>
      </c>
      <c r="EW658">
        <v>0</v>
      </c>
      <c r="EX658">
        <v>0</v>
      </c>
      <c r="EY658">
        <v>0</v>
      </c>
      <c r="EZ658">
        <v>0</v>
      </c>
      <c r="FA658">
        <v>0</v>
      </c>
      <c r="FB658">
        <v>0</v>
      </c>
      <c r="FC658">
        <v>0</v>
      </c>
      <c r="FD658">
        <v>0</v>
      </c>
      <c r="FE658">
        <v>0</v>
      </c>
      <c r="FF658">
        <v>0</v>
      </c>
      <c r="FG658">
        <v>0</v>
      </c>
      <c r="FH658">
        <v>0</v>
      </c>
      <c r="FI658">
        <v>0</v>
      </c>
      <c r="FJ658">
        <v>0</v>
      </c>
      <c r="FK658">
        <v>0</v>
      </c>
      <c r="FL658">
        <v>0</v>
      </c>
      <c r="FM658">
        <v>0</v>
      </c>
      <c r="FN658">
        <v>0</v>
      </c>
      <c r="FO658">
        <v>0</v>
      </c>
      <c r="FP658">
        <v>0</v>
      </c>
      <c r="FQ658">
        <v>0</v>
      </c>
      <c r="FR658">
        <v>0</v>
      </c>
      <c r="FS658">
        <v>0</v>
      </c>
      <c r="FT658">
        <v>0</v>
      </c>
      <c r="FU658">
        <v>0</v>
      </c>
      <c r="FV658">
        <v>0</v>
      </c>
      <c r="FW658">
        <v>0</v>
      </c>
      <c r="FX658">
        <v>0</v>
      </c>
      <c r="FY658">
        <v>0</v>
      </c>
      <c r="FZ658">
        <v>0</v>
      </c>
      <c r="GA658">
        <v>0</v>
      </c>
      <c r="GB658">
        <v>0</v>
      </c>
      <c r="GC658">
        <v>0</v>
      </c>
      <c r="GD658">
        <v>0</v>
      </c>
      <c r="GE658">
        <v>0</v>
      </c>
      <c r="GF658">
        <v>0</v>
      </c>
      <c r="GG658">
        <v>0</v>
      </c>
      <c r="GH658">
        <v>0</v>
      </c>
      <c r="GI658">
        <v>0</v>
      </c>
      <c r="GJ658">
        <v>0</v>
      </c>
      <c r="GK658">
        <v>0</v>
      </c>
      <c r="GL658">
        <v>0</v>
      </c>
      <c r="GM658">
        <v>0</v>
      </c>
      <c r="GN658">
        <v>0</v>
      </c>
      <c r="GO658">
        <v>0</v>
      </c>
      <c r="GP658">
        <v>0</v>
      </c>
      <c r="GQ658">
        <v>0</v>
      </c>
      <c r="GR658">
        <v>0</v>
      </c>
      <c r="GS658">
        <v>0</v>
      </c>
      <c r="GT658">
        <v>0</v>
      </c>
      <c r="GU658">
        <v>0</v>
      </c>
      <c r="GV658">
        <v>0</v>
      </c>
      <c r="GW658">
        <v>0</v>
      </c>
      <c r="GX658">
        <v>0</v>
      </c>
      <c r="GY658">
        <v>0</v>
      </c>
      <c r="GZ658">
        <v>0</v>
      </c>
      <c r="HA658">
        <v>0</v>
      </c>
      <c r="HB658">
        <v>0</v>
      </c>
      <c r="HC658">
        <v>0</v>
      </c>
      <c r="HD658">
        <v>0</v>
      </c>
      <c r="HE658">
        <v>0</v>
      </c>
      <c r="HF658">
        <v>0</v>
      </c>
      <c r="HG658">
        <v>0</v>
      </c>
      <c r="HH658">
        <v>0</v>
      </c>
      <c r="HI658">
        <v>0</v>
      </c>
      <c r="HJ658">
        <v>0</v>
      </c>
      <c r="HK658">
        <v>0</v>
      </c>
      <c r="HL658">
        <v>0</v>
      </c>
      <c r="HM658">
        <v>0</v>
      </c>
      <c r="HN658">
        <v>0</v>
      </c>
      <c r="HO658">
        <v>0</v>
      </c>
      <c r="HP658">
        <v>0</v>
      </c>
      <c r="HQ658">
        <v>0</v>
      </c>
      <c r="HR658">
        <v>0</v>
      </c>
      <c r="HS658">
        <v>0</v>
      </c>
      <c r="HT658">
        <v>0</v>
      </c>
      <c r="HU658">
        <v>0</v>
      </c>
      <c r="HV658">
        <v>0</v>
      </c>
      <c r="HW658">
        <v>0</v>
      </c>
      <c r="HX658">
        <v>0</v>
      </c>
      <c r="HY658">
        <v>0</v>
      </c>
      <c r="HZ658">
        <v>0</v>
      </c>
      <c r="IA658">
        <v>0</v>
      </c>
      <c r="IB658">
        <v>0</v>
      </c>
      <c r="IC658">
        <v>0</v>
      </c>
      <c r="ID658">
        <v>0</v>
      </c>
      <c r="IE658">
        <v>0</v>
      </c>
      <c r="IF658">
        <v>0</v>
      </c>
      <c r="IG658">
        <v>0</v>
      </c>
      <c r="IH658">
        <v>0</v>
      </c>
      <c r="II658">
        <v>0</v>
      </c>
      <c r="IJ658">
        <v>0</v>
      </c>
      <c r="IK658">
        <v>0</v>
      </c>
    </row>
    <row r="659" spans="13:245" hidden="1">
      <c r="M659" s="340"/>
      <c r="N659" t="s">
        <v>1024</v>
      </c>
      <c r="O659">
        <v>2</v>
      </c>
      <c r="P659">
        <v>54</v>
      </c>
      <c r="Q659" s="183" t="str">
        <f t="shared" si="27"/>
        <v>SDH150254</v>
      </c>
      <c r="R659">
        <v>0</v>
      </c>
      <c r="S659">
        <v>170</v>
      </c>
      <c r="T659">
        <v>346</v>
      </c>
      <c r="U659">
        <v>529</v>
      </c>
      <c r="V659">
        <v>719</v>
      </c>
      <c r="W659">
        <v>917</v>
      </c>
      <c r="X659">
        <v>1127</v>
      </c>
      <c r="Y659">
        <v>1346</v>
      </c>
      <c r="Z659">
        <v>1577</v>
      </c>
      <c r="AA659">
        <v>2426</v>
      </c>
      <c r="AB659">
        <v>2769</v>
      </c>
      <c r="AC659">
        <v>3138</v>
      </c>
      <c r="AD659">
        <v>3530</v>
      </c>
      <c r="AE659">
        <v>3945</v>
      </c>
      <c r="AF659">
        <v>4390</v>
      </c>
      <c r="AG659">
        <v>4627</v>
      </c>
      <c r="AH659">
        <v>4908</v>
      </c>
      <c r="AI659">
        <v>5217</v>
      </c>
      <c r="AJ659">
        <v>5557</v>
      </c>
      <c r="AK659">
        <v>5941</v>
      </c>
      <c r="AL659">
        <v>6375</v>
      </c>
      <c r="AM659">
        <v>6907</v>
      </c>
      <c r="AN659">
        <v>7513</v>
      </c>
      <c r="AO659">
        <v>8214</v>
      </c>
      <c r="AP659">
        <v>9044</v>
      </c>
      <c r="AQ659">
        <v>9997</v>
      </c>
      <c r="AR659">
        <v>11138</v>
      </c>
      <c r="AS659">
        <v>12476</v>
      </c>
      <c r="AT659">
        <v>14104</v>
      </c>
      <c r="AU659">
        <v>0</v>
      </c>
      <c r="AV659">
        <v>0</v>
      </c>
      <c r="AW659">
        <v>0</v>
      </c>
      <c r="AX659">
        <v>0</v>
      </c>
      <c r="AY659">
        <v>0</v>
      </c>
      <c r="AZ659">
        <v>0</v>
      </c>
      <c r="BA659">
        <v>0</v>
      </c>
      <c r="BB659">
        <v>0</v>
      </c>
      <c r="BC659">
        <v>0</v>
      </c>
      <c r="BD659">
        <v>0</v>
      </c>
      <c r="BE659">
        <v>0</v>
      </c>
      <c r="BF659">
        <v>0</v>
      </c>
      <c r="BG659">
        <v>0</v>
      </c>
      <c r="BH659">
        <v>0</v>
      </c>
      <c r="BI659">
        <v>0</v>
      </c>
      <c r="BJ659">
        <v>0</v>
      </c>
      <c r="BK659">
        <v>0</v>
      </c>
      <c r="BL659">
        <v>0</v>
      </c>
      <c r="BM659">
        <v>0</v>
      </c>
      <c r="BN659">
        <v>0</v>
      </c>
      <c r="BO659">
        <v>0</v>
      </c>
      <c r="BP659">
        <v>0</v>
      </c>
      <c r="BQ659">
        <v>0</v>
      </c>
      <c r="BR659">
        <v>0</v>
      </c>
      <c r="BS659">
        <v>0</v>
      </c>
      <c r="BT659">
        <v>0</v>
      </c>
      <c r="BU659">
        <v>0</v>
      </c>
      <c r="BV659">
        <v>0</v>
      </c>
      <c r="BW659">
        <v>0</v>
      </c>
      <c r="BX659">
        <v>0</v>
      </c>
      <c r="BY659">
        <v>0</v>
      </c>
      <c r="BZ659">
        <v>0</v>
      </c>
      <c r="CA659">
        <v>0</v>
      </c>
      <c r="CB659">
        <v>0</v>
      </c>
      <c r="CC659">
        <v>0</v>
      </c>
      <c r="CD659">
        <v>0</v>
      </c>
      <c r="CE659">
        <v>0</v>
      </c>
      <c r="CF659">
        <v>0</v>
      </c>
      <c r="CG659">
        <v>0</v>
      </c>
      <c r="CH659">
        <v>0</v>
      </c>
      <c r="CI659">
        <v>0</v>
      </c>
      <c r="CJ659">
        <v>0</v>
      </c>
      <c r="CK659">
        <v>0</v>
      </c>
      <c r="CL659">
        <v>0</v>
      </c>
      <c r="CM659">
        <v>0</v>
      </c>
      <c r="CN659">
        <v>0</v>
      </c>
      <c r="CO659">
        <v>0</v>
      </c>
      <c r="CP659">
        <v>0</v>
      </c>
      <c r="CQ659">
        <v>0</v>
      </c>
      <c r="CR659">
        <v>0</v>
      </c>
      <c r="CS659">
        <v>0</v>
      </c>
      <c r="CT659">
        <v>0</v>
      </c>
      <c r="CU659">
        <v>0</v>
      </c>
      <c r="CV659">
        <v>0</v>
      </c>
      <c r="CW659">
        <v>0</v>
      </c>
      <c r="CX659">
        <v>0</v>
      </c>
      <c r="CY659">
        <v>0</v>
      </c>
      <c r="CZ659">
        <v>0</v>
      </c>
      <c r="DA659">
        <v>0</v>
      </c>
      <c r="DB659">
        <v>0</v>
      </c>
      <c r="DC659">
        <v>0</v>
      </c>
      <c r="DD659">
        <v>0</v>
      </c>
      <c r="DE659">
        <v>0</v>
      </c>
      <c r="DF659">
        <v>0</v>
      </c>
      <c r="DG659">
        <v>0</v>
      </c>
      <c r="DH659">
        <v>0</v>
      </c>
      <c r="DI659">
        <v>0</v>
      </c>
      <c r="DJ659">
        <v>0</v>
      </c>
      <c r="DK659">
        <v>0</v>
      </c>
      <c r="DL659">
        <v>0</v>
      </c>
      <c r="DM659">
        <v>0</v>
      </c>
      <c r="DN659">
        <v>0</v>
      </c>
      <c r="DO659">
        <v>0</v>
      </c>
      <c r="DP659">
        <v>0</v>
      </c>
      <c r="DQ659">
        <v>0</v>
      </c>
      <c r="DR659">
        <v>0</v>
      </c>
      <c r="DS659">
        <v>0</v>
      </c>
      <c r="DT659">
        <v>0</v>
      </c>
      <c r="DU659">
        <v>0</v>
      </c>
      <c r="DV659">
        <v>0</v>
      </c>
      <c r="DW659">
        <v>0</v>
      </c>
      <c r="DX659">
        <v>0</v>
      </c>
      <c r="DZ659" s="340"/>
      <c r="EA659" t="s">
        <v>1024</v>
      </c>
      <c r="EB659">
        <v>2</v>
      </c>
      <c r="EC659">
        <v>54</v>
      </c>
      <c r="ED659" s="183" t="str">
        <f t="shared" si="28"/>
        <v>SDH150254</v>
      </c>
      <c r="EE659">
        <v>0</v>
      </c>
      <c r="EF659">
        <v>188</v>
      </c>
      <c r="EG659">
        <v>384</v>
      </c>
      <c r="EH659">
        <v>616</v>
      </c>
      <c r="EI659">
        <v>844</v>
      </c>
      <c r="EJ659">
        <v>1065</v>
      </c>
      <c r="EK659">
        <v>1285</v>
      </c>
      <c r="EL659">
        <v>1507</v>
      </c>
      <c r="EM659">
        <v>1726</v>
      </c>
      <c r="EN659">
        <v>2029</v>
      </c>
      <c r="EO659">
        <v>2250</v>
      </c>
      <c r="EP659">
        <v>2483</v>
      </c>
      <c r="EQ659">
        <v>2728</v>
      </c>
      <c r="ER659">
        <v>2984</v>
      </c>
      <c r="ES659">
        <v>0</v>
      </c>
      <c r="ET659">
        <v>0</v>
      </c>
      <c r="EU659">
        <v>0</v>
      </c>
      <c r="EV659">
        <v>0</v>
      </c>
      <c r="EW659">
        <v>0</v>
      </c>
      <c r="EX659">
        <v>0</v>
      </c>
      <c r="EY659">
        <v>0</v>
      </c>
      <c r="EZ659">
        <v>0</v>
      </c>
      <c r="FA659">
        <v>0</v>
      </c>
      <c r="FB659">
        <v>0</v>
      </c>
      <c r="FC659">
        <v>0</v>
      </c>
      <c r="FD659">
        <v>0</v>
      </c>
      <c r="FE659">
        <v>0</v>
      </c>
      <c r="FF659">
        <v>0</v>
      </c>
      <c r="FG659">
        <v>0</v>
      </c>
      <c r="FH659">
        <v>0</v>
      </c>
      <c r="FI659">
        <v>0</v>
      </c>
      <c r="FJ659">
        <v>0</v>
      </c>
      <c r="FK659">
        <v>0</v>
      </c>
      <c r="FL659">
        <v>0</v>
      </c>
      <c r="FM659">
        <v>0</v>
      </c>
      <c r="FN659">
        <v>0</v>
      </c>
      <c r="FO659">
        <v>0</v>
      </c>
      <c r="FP659">
        <v>0</v>
      </c>
      <c r="FQ659">
        <v>0</v>
      </c>
      <c r="FR659">
        <v>0</v>
      </c>
      <c r="FS659">
        <v>0</v>
      </c>
      <c r="FT659">
        <v>0</v>
      </c>
      <c r="FU659">
        <v>0</v>
      </c>
      <c r="FV659">
        <v>0</v>
      </c>
      <c r="FW659">
        <v>0</v>
      </c>
      <c r="FX659">
        <v>0</v>
      </c>
      <c r="FY659">
        <v>0</v>
      </c>
      <c r="FZ659">
        <v>0</v>
      </c>
      <c r="GA659">
        <v>0</v>
      </c>
      <c r="GB659">
        <v>0</v>
      </c>
      <c r="GC659">
        <v>0</v>
      </c>
      <c r="GD659">
        <v>0</v>
      </c>
      <c r="GE659">
        <v>0</v>
      </c>
      <c r="GF659">
        <v>0</v>
      </c>
      <c r="GG659">
        <v>0</v>
      </c>
      <c r="GH659">
        <v>0</v>
      </c>
      <c r="GI659">
        <v>0</v>
      </c>
      <c r="GJ659">
        <v>0</v>
      </c>
      <c r="GK659">
        <v>0</v>
      </c>
      <c r="GL659">
        <v>0</v>
      </c>
      <c r="GM659">
        <v>0</v>
      </c>
      <c r="GN659">
        <v>0</v>
      </c>
      <c r="GO659">
        <v>0</v>
      </c>
      <c r="GP659">
        <v>0</v>
      </c>
      <c r="GQ659">
        <v>0</v>
      </c>
      <c r="GR659">
        <v>0</v>
      </c>
      <c r="GS659">
        <v>0</v>
      </c>
      <c r="GT659">
        <v>0</v>
      </c>
      <c r="GU659">
        <v>0</v>
      </c>
      <c r="GV659">
        <v>0</v>
      </c>
      <c r="GW659">
        <v>0</v>
      </c>
      <c r="GX659">
        <v>0</v>
      </c>
      <c r="GY659">
        <v>0</v>
      </c>
      <c r="GZ659">
        <v>0</v>
      </c>
      <c r="HA659">
        <v>0</v>
      </c>
      <c r="HB659">
        <v>0</v>
      </c>
      <c r="HC659">
        <v>0</v>
      </c>
      <c r="HD659">
        <v>0</v>
      </c>
      <c r="HE659">
        <v>0</v>
      </c>
      <c r="HF659">
        <v>0</v>
      </c>
      <c r="HG659">
        <v>0</v>
      </c>
      <c r="HH659">
        <v>0</v>
      </c>
      <c r="HI659">
        <v>0</v>
      </c>
      <c r="HJ659">
        <v>0</v>
      </c>
      <c r="HK659">
        <v>0</v>
      </c>
      <c r="HL659">
        <v>0</v>
      </c>
      <c r="HM659">
        <v>0</v>
      </c>
      <c r="HN659">
        <v>0</v>
      </c>
      <c r="HO659">
        <v>0</v>
      </c>
      <c r="HP659">
        <v>0</v>
      </c>
      <c r="HQ659">
        <v>0</v>
      </c>
      <c r="HR659">
        <v>0</v>
      </c>
      <c r="HS659">
        <v>0</v>
      </c>
      <c r="HT659">
        <v>0</v>
      </c>
      <c r="HU659">
        <v>0</v>
      </c>
      <c r="HV659">
        <v>0</v>
      </c>
      <c r="HW659">
        <v>0</v>
      </c>
      <c r="HX659">
        <v>0</v>
      </c>
      <c r="HY659">
        <v>0</v>
      </c>
      <c r="HZ659">
        <v>0</v>
      </c>
      <c r="IA659">
        <v>0</v>
      </c>
      <c r="IB659">
        <v>0</v>
      </c>
      <c r="IC659">
        <v>0</v>
      </c>
      <c r="ID659">
        <v>0</v>
      </c>
      <c r="IE659">
        <v>0</v>
      </c>
      <c r="IF659">
        <v>0</v>
      </c>
      <c r="IG659">
        <v>0</v>
      </c>
      <c r="IH659">
        <v>0</v>
      </c>
      <c r="II659">
        <v>0</v>
      </c>
      <c r="IJ659">
        <v>0</v>
      </c>
      <c r="IK659">
        <v>0</v>
      </c>
    </row>
    <row r="660" spans="13:245" hidden="1">
      <c r="M660" s="340"/>
      <c r="N660" t="s">
        <v>1024</v>
      </c>
      <c r="O660">
        <v>2</v>
      </c>
      <c r="P660">
        <v>55</v>
      </c>
      <c r="Q660" s="183" t="str">
        <f t="shared" si="27"/>
        <v>SDH150255</v>
      </c>
      <c r="R660">
        <v>0</v>
      </c>
      <c r="S660">
        <v>170</v>
      </c>
      <c r="T660">
        <v>345</v>
      </c>
      <c r="U660">
        <v>527</v>
      </c>
      <c r="V660">
        <v>718</v>
      </c>
      <c r="W660">
        <v>917</v>
      </c>
      <c r="X660">
        <v>1127</v>
      </c>
      <c r="Y660">
        <v>1347</v>
      </c>
      <c r="Z660">
        <v>1579</v>
      </c>
      <c r="AA660">
        <v>2431</v>
      </c>
      <c r="AB660">
        <v>2781</v>
      </c>
      <c r="AC660">
        <v>3151</v>
      </c>
      <c r="AD660">
        <v>3542</v>
      </c>
      <c r="AE660">
        <v>3959</v>
      </c>
      <c r="AF660">
        <v>4404</v>
      </c>
      <c r="AG660">
        <v>4661</v>
      </c>
      <c r="AH660">
        <v>4943</v>
      </c>
      <c r="AI660">
        <v>5251</v>
      </c>
      <c r="AJ660">
        <v>5597</v>
      </c>
      <c r="AK660">
        <v>5986</v>
      </c>
      <c r="AL660">
        <v>6466</v>
      </c>
      <c r="AM660">
        <v>7010</v>
      </c>
      <c r="AN660">
        <v>7635</v>
      </c>
      <c r="AO660">
        <v>8376</v>
      </c>
      <c r="AP660">
        <v>9227</v>
      </c>
      <c r="AQ660">
        <v>10250</v>
      </c>
      <c r="AR660">
        <v>11444</v>
      </c>
      <c r="AS660">
        <v>12893</v>
      </c>
      <c r="AT660">
        <v>14625</v>
      </c>
      <c r="AU660">
        <v>0</v>
      </c>
      <c r="AV660">
        <v>0</v>
      </c>
      <c r="AW660">
        <v>0</v>
      </c>
      <c r="AX660">
        <v>0</v>
      </c>
      <c r="AY660">
        <v>0</v>
      </c>
      <c r="AZ660">
        <v>0</v>
      </c>
      <c r="BA660">
        <v>0</v>
      </c>
      <c r="BB660">
        <v>0</v>
      </c>
      <c r="BC660">
        <v>0</v>
      </c>
      <c r="BD660">
        <v>0</v>
      </c>
      <c r="BE660">
        <v>0</v>
      </c>
      <c r="BF660">
        <v>0</v>
      </c>
      <c r="BG660">
        <v>0</v>
      </c>
      <c r="BH660">
        <v>0</v>
      </c>
      <c r="BI660">
        <v>0</v>
      </c>
      <c r="BJ660">
        <v>0</v>
      </c>
      <c r="BK660">
        <v>0</v>
      </c>
      <c r="BL660">
        <v>0</v>
      </c>
      <c r="BM660">
        <v>0</v>
      </c>
      <c r="BN660">
        <v>0</v>
      </c>
      <c r="BO660">
        <v>0</v>
      </c>
      <c r="BP660">
        <v>0</v>
      </c>
      <c r="BQ660">
        <v>0</v>
      </c>
      <c r="BR660">
        <v>0</v>
      </c>
      <c r="BS660">
        <v>0</v>
      </c>
      <c r="BT660">
        <v>0</v>
      </c>
      <c r="BU660">
        <v>0</v>
      </c>
      <c r="BV660">
        <v>0</v>
      </c>
      <c r="BW660">
        <v>0</v>
      </c>
      <c r="BX660">
        <v>0</v>
      </c>
      <c r="BY660">
        <v>0</v>
      </c>
      <c r="BZ660">
        <v>0</v>
      </c>
      <c r="CA660">
        <v>0</v>
      </c>
      <c r="CB660">
        <v>0</v>
      </c>
      <c r="CC660">
        <v>0</v>
      </c>
      <c r="CD660">
        <v>0</v>
      </c>
      <c r="CE660">
        <v>0</v>
      </c>
      <c r="CF660">
        <v>0</v>
      </c>
      <c r="CG660">
        <v>0</v>
      </c>
      <c r="CH660">
        <v>0</v>
      </c>
      <c r="CI660">
        <v>0</v>
      </c>
      <c r="CJ660">
        <v>0</v>
      </c>
      <c r="CK660">
        <v>0</v>
      </c>
      <c r="CL660">
        <v>0</v>
      </c>
      <c r="CM660">
        <v>0</v>
      </c>
      <c r="CN660">
        <v>0</v>
      </c>
      <c r="CO660">
        <v>0</v>
      </c>
      <c r="CP660">
        <v>0</v>
      </c>
      <c r="CQ660">
        <v>0</v>
      </c>
      <c r="CR660">
        <v>0</v>
      </c>
      <c r="CS660">
        <v>0</v>
      </c>
      <c r="CT660">
        <v>0</v>
      </c>
      <c r="CU660">
        <v>0</v>
      </c>
      <c r="CV660">
        <v>0</v>
      </c>
      <c r="CW660">
        <v>0</v>
      </c>
      <c r="CX660">
        <v>0</v>
      </c>
      <c r="CY660">
        <v>0</v>
      </c>
      <c r="CZ660">
        <v>0</v>
      </c>
      <c r="DA660">
        <v>0</v>
      </c>
      <c r="DB660">
        <v>0</v>
      </c>
      <c r="DC660">
        <v>0</v>
      </c>
      <c r="DD660">
        <v>0</v>
      </c>
      <c r="DE660">
        <v>0</v>
      </c>
      <c r="DF660">
        <v>0</v>
      </c>
      <c r="DG660">
        <v>0</v>
      </c>
      <c r="DH660">
        <v>0</v>
      </c>
      <c r="DI660">
        <v>0</v>
      </c>
      <c r="DJ660">
        <v>0</v>
      </c>
      <c r="DK660">
        <v>0</v>
      </c>
      <c r="DL660">
        <v>0</v>
      </c>
      <c r="DM660">
        <v>0</v>
      </c>
      <c r="DN660">
        <v>0</v>
      </c>
      <c r="DO660">
        <v>0</v>
      </c>
      <c r="DP660">
        <v>0</v>
      </c>
      <c r="DQ660">
        <v>0</v>
      </c>
      <c r="DR660">
        <v>0</v>
      </c>
      <c r="DS660">
        <v>0</v>
      </c>
      <c r="DT660">
        <v>0</v>
      </c>
      <c r="DU660">
        <v>0</v>
      </c>
      <c r="DV660">
        <v>0</v>
      </c>
      <c r="DW660">
        <v>0</v>
      </c>
      <c r="DX660">
        <v>0</v>
      </c>
      <c r="DZ660" s="340"/>
      <c r="EA660" t="s">
        <v>1024</v>
      </c>
      <c r="EB660">
        <v>2</v>
      </c>
      <c r="EC660">
        <v>55</v>
      </c>
      <c r="ED660" s="183" t="str">
        <f t="shared" si="28"/>
        <v>SDH150255</v>
      </c>
      <c r="EE660">
        <v>0</v>
      </c>
      <c r="EF660">
        <v>182</v>
      </c>
      <c r="EG660">
        <v>369</v>
      </c>
      <c r="EH660">
        <v>592</v>
      </c>
      <c r="EI660">
        <v>811</v>
      </c>
      <c r="EJ660">
        <v>1024</v>
      </c>
      <c r="EK660">
        <v>1234</v>
      </c>
      <c r="EL660">
        <v>1447</v>
      </c>
      <c r="EM660">
        <v>1655</v>
      </c>
      <c r="EN660">
        <v>1946</v>
      </c>
      <c r="EO660">
        <v>2163</v>
      </c>
      <c r="EP660">
        <v>2386</v>
      </c>
      <c r="EQ660">
        <v>2618</v>
      </c>
      <c r="ER660">
        <v>2865</v>
      </c>
      <c r="ES660">
        <v>0</v>
      </c>
      <c r="ET660">
        <v>0</v>
      </c>
      <c r="EU660">
        <v>0</v>
      </c>
      <c r="EV660">
        <v>0</v>
      </c>
      <c r="EW660">
        <v>0</v>
      </c>
      <c r="EX660">
        <v>0</v>
      </c>
      <c r="EY660">
        <v>0</v>
      </c>
      <c r="EZ660">
        <v>0</v>
      </c>
      <c r="FA660">
        <v>0</v>
      </c>
      <c r="FB660">
        <v>0</v>
      </c>
      <c r="FC660">
        <v>0</v>
      </c>
      <c r="FD660">
        <v>0</v>
      </c>
      <c r="FE660">
        <v>0</v>
      </c>
      <c r="FF660">
        <v>0</v>
      </c>
      <c r="FG660">
        <v>0</v>
      </c>
      <c r="FH660">
        <v>0</v>
      </c>
      <c r="FI660">
        <v>0</v>
      </c>
      <c r="FJ660">
        <v>0</v>
      </c>
      <c r="FK660">
        <v>0</v>
      </c>
      <c r="FL660">
        <v>0</v>
      </c>
      <c r="FM660">
        <v>0</v>
      </c>
      <c r="FN660">
        <v>0</v>
      </c>
      <c r="FO660">
        <v>0</v>
      </c>
      <c r="FP660">
        <v>0</v>
      </c>
      <c r="FQ660">
        <v>0</v>
      </c>
      <c r="FR660">
        <v>0</v>
      </c>
      <c r="FS660">
        <v>0</v>
      </c>
      <c r="FT660">
        <v>0</v>
      </c>
      <c r="FU660">
        <v>0</v>
      </c>
      <c r="FV660">
        <v>0</v>
      </c>
      <c r="FW660">
        <v>0</v>
      </c>
      <c r="FX660">
        <v>0</v>
      </c>
      <c r="FY660">
        <v>0</v>
      </c>
      <c r="FZ660">
        <v>0</v>
      </c>
      <c r="GA660">
        <v>0</v>
      </c>
      <c r="GB660">
        <v>0</v>
      </c>
      <c r="GC660">
        <v>0</v>
      </c>
      <c r="GD660">
        <v>0</v>
      </c>
      <c r="GE660">
        <v>0</v>
      </c>
      <c r="GF660">
        <v>0</v>
      </c>
      <c r="GG660">
        <v>0</v>
      </c>
      <c r="GH660">
        <v>0</v>
      </c>
      <c r="GI660">
        <v>0</v>
      </c>
      <c r="GJ660">
        <v>0</v>
      </c>
      <c r="GK660">
        <v>0</v>
      </c>
      <c r="GL660">
        <v>0</v>
      </c>
      <c r="GM660">
        <v>0</v>
      </c>
      <c r="GN660">
        <v>0</v>
      </c>
      <c r="GO660">
        <v>0</v>
      </c>
      <c r="GP660">
        <v>0</v>
      </c>
      <c r="GQ660">
        <v>0</v>
      </c>
      <c r="GR660">
        <v>0</v>
      </c>
      <c r="GS660">
        <v>0</v>
      </c>
      <c r="GT660">
        <v>0</v>
      </c>
      <c r="GU660">
        <v>0</v>
      </c>
      <c r="GV660">
        <v>0</v>
      </c>
      <c r="GW660">
        <v>0</v>
      </c>
      <c r="GX660">
        <v>0</v>
      </c>
      <c r="GY660">
        <v>0</v>
      </c>
      <c r="GZ660">
        <v>0</v>
      </c>
      <c r="HA660">
        <v>0</v>
      </c>
      <c r="HB660">
        <v>0</v>
      </c>
      <c r="HC660">
        <v>0</v>
      </c>
      <c r="HD660">
        <v>0</v>
      </c>
      <c r="HE660">
        <v>0</v>
      </c>
      <c r="HF660">
        <v>0</v>
      </c>
      <c r="HG660">
        <v>0</v>
      </c>
      <c r="HH660">
        <v>0</v>
      </c>
      <c r="HI660">
        <v>0</v>
      </c>
      <c r="HJ660">
        <v>0</v>
      </c>
      <c r="HK660">
        <v>0</v>
      </c>
      <c r="HL660">
        <v>0</v>
      </c>
      <c r="HM660">
        <v>0</v>
      </c>
      <c r="HN660">
        <v>0</v>
      </c>
      <c r="HO660">
        <v>0</v>
      </c>
      <c r="HP660">
        <v>0</v>
      </c>
      <c r="HQ660">
        <v>0</v>
      </c>
      <c r="HR660">
        <v>0</v>
      </c>
      <c r="HS660">
        <v>0</v>
      </c>
      <c r="HT660">
        <v>0</v>
      </c>
      <c r="HU660">
        <v>0</v>
      </c>
      <c r="HV660">
        <v>0</v>
      </c>
      <c r="HW660">
        <v>0</v>
      </c>
      <c r="HX660">
        <v>0</v>
      </c>
      <c r="HY660">
        <v>0</v>
      </c>
      <c r="HZ660">
        <v>0</v>
      </c>
      <c r="IA660">
        <v>0</v>
      </c>
      <c r="IB660">
        <v>0</v>
      </c>
      <c r="IC660">
        <v>0</v>
      </c>
      <c r="ID660">
        <v>0</v>
      </c>
      <c r="IE660">
        <v>0</v>
      </c>
      <c r="IF660">
        <v>0</v>
      </c>
      <c r="IG660">
        <v>0</v>
      </c>
      <c r="IH660">
        <v>0</v>
      </c>
      <c r="II660">
        <v>0</v>
      </c>
      <c r="IJ660">
        <v>0</v>
      </c>
      <c r="IK660">
        <v>0</v>
      </c>
    </row>
    <row r="661" spans="13:245" hidden="1">
      <c r="M661" s="340"/>
      <c r="N661" t="s">
        <v>944</v>
      </c>
      <c r="O661">
        <v>1</v>
      </c>
      <c r="P661">
        <v>0</v>
      </c>
      <c r="Q661" s="183" t="str">
        <f t="shared" si="27"/>
        <v>SDH200100</v>
      </c>
      <c r="R661">
        <v>119</v>
      </c>
      <c r="S661">
        <v>338</v>
      </c>
      <c r="T661">
        <v>562</v>
      </c>
      <c r="U661">
        <v>791</v>
      </c>
      <c r="V661">
        <v>1026</v>
      </c>
      <c r="W661">
        <v>1265</v>
      </c>
      <c r="X661">
        <v>1509</v>
      </c>
      <c r="Y661">
        <v>1758</v>
      </c>
      <c r="Z661">
        <v>2012</v>
      </c>
      <c r="AA661">
        <v>3028</v>
      </c>
      <c r="AB661">
        <v>3381</v>
      </c>
      <c r="AC661">
        <v>3742</v>
      </c>
      <c r="AD661">
        <v>4111</v>
      </c>
      <c r="AE661">
        <v>4488</v>
      </c>
      <c r="AF661">
        <v>4874</v>
      </c>
      <c r="AG661">
        <v>5270</v>
      </c>
      <c r="AH661">
        <v>5676</v>
      </c>
      <c r="AI661">
        <v>6094</v>
      </c>
      <c r="AJ661">
        <v>6525</v>
      </c>
      <c r="AK661">
        <v>6969</v>
      </c>
      <c r="AL661">
        <v>7136</v>
      </c>
      <c r="AM661">
        <v>7305</v>
      </c>
      <c r="AN661">
        <v>7480</v>
      </c>
      <c r="AO661">
        <v>7658</v>
      </c>
      <c r="AP661">
        <v>7841</v>
      </c>
      <c r="AQ661">
        <v>8028</v>
      </c>
      <c r="AR661">
        <v>8220</v>
      </c>
      <c r="AS661">
        <v>8418</v>
      </c>
      <c r="AT661">
        <v>8621</v>
      </c>
      <c r="AU661">
        <v>8831</v>
      </c>
      <c r="AV661">
        <v>9049</v>
      </c>
      <c r="AW661">
        <v>9274</v>
      </c>
      <c r="AX661">
        <v>9507</v>
      </c>
      <c r="AY661">
        <v>9749</v>
      </c>
      <c r="AZ661">
        <v>0</v>
      </c>
      <c r="BA661">
        <v>0</v>
      </c>
      <c r="BB661">
        <v>0</v>
      </c>
      <c r="BC661">
        <v>0</v>
      </c>
      <c r="BD661">
        <v>0</v>
      </c>
      <c r="BE661">
        <v>0</v>
      </c>
      <c r="BF661">
        <v>0</v>
      </c>
      <c r="BG661">
        <v>0</v>
      </c>
      <c r="BH661">
        <v>0</v>
      </c>
      <c r="BI661">
        <v>0</v>
      </c>
      <c r="BJ661">
        <v>0</v>
      </c>
      <c r="BK661">
        <v>0</v>
      </c>
      <c r="BL661">
        <v>0</v>
      </c>
      <c r="BM661">
        <v>0</v>
      </c>
      <c r="BN661">
        <v>0</v>
      </c>
      <c r="BO661">
        <v>0</v>
      </c>
      <c r="BP661">
        <v>0</v>
      </c>
      <c r="BQ661">
        <v>0</v>
      </c>
      <c r="BR661">
        <v>0</v>
      </c>
      <c r="BS661">
        <v>0</v>
      </c>
      <c r="BT661">
        <v>0</v>
      </c>
      <c r="BU661">
        <v>0</v>
      </c>
      <c r="BV661">
        <v>0</v>
      </c>
      <c r="BW661">
        <v>0</v>
      </c>
      <c r="BX661">
        <v>0</v>
      </c>
      <c r="BY661">
        <v>0</v>
      </c>
      <c r="BZ661">
        <v>0</v>
      </c>
      <c r="CA661">
        <v>0</v>
      </c>
      <c r="CB661">
        <v>0</v>
      </c>
      <c r="CC661">
        <v>0</v>
      </c>
      <c r="CD661">
        <v>0</v>
      </c>
      <c r="CE661">
        <v>0</v>
      </c>
      <c r="CF661">
        <v>0</v>
      </c>
      <c r="CG661">
        <v>0</v>
      </c>
      <c r="CH661">
        <v>0</v>
      </c>
      <c r="CI661">
        <v>0</v>
      </c>
      <c r="CJ661">
        <v>0</v>
      </c>
      <c r="CK661">
        <v>0</v>
      </c>
      <c r="CL661">
        <v>0</v>
      </c>
      <c r="CM661">
        <v>0</v>
      </c>
      <c r="CN661">
        <v>0</v>
      </c>
      <c r="CO661">
        <v>0</v>
      </c>
      <c r="CP661">
        <v>0</v>
      </c>
      <c r="CQ661">
        <v>0</v>
      </c>
      <c r="CR661">
        <v>0</v>
      </c>
      <c r="CS661">
        <v>0</v>
      </c>
      <c r="CT661">
        <v>0</v>
      </c>
      <c r="CU661">
        <v>0</v>
      </c>
      <c r="CV661">
        <v>0</v>
      </c>
      <c r="CW661">
        <v>0</v>
      </c>
      <c r="CX661">
        <v>0</v>
      </c>
      <c r="CY661">
        <v>0</v>
      </c>
      <c r="CZ661">
        <v>0</v>
      </c>
      <c r="DA661">
        <v>0</v>
      </c>
      <c r="DB661">
        <v>0</v>
      </c>
      <c r="DC661">
        <v>0</v>
      </c>
      <c r="DD661">
        <v>0</v>
      </c>
      <c r="DE661">
        <v>0</v>
      </c>
      <c r="DF661">
        <v>0</v>
      </c>
      <c r="DG661">
        <v>0</v>
      </c>
      <c r="DH661">
        <v>0</v>
      </c>
      <c r="DI661">
        <v>0</v>
      </c>
      <c r="DJ661">
        <v>0</v>
      </c>
      <c r="DK661">
        <v>0</v>
      </c>
      <c r="DL661">
        <v>0</v>
      </c>
      <c r="DM661">
        <v>0</v>
      </c>
      <c r="DN661">
        <v>0</v>
      </c>
      <c r="DO661">
        <v>0</v>
      </c>
      <c r="DP661">
        <v>0</v>
      </c>
      <c r="DQ661">
        <v>0</v>
      </c>
      <c r="DR661">
        <v>0</v>
      </c>
      <c r="DS661">
        <v>0</v>
      </c>
      <c r="DT661">
        <v>0</v>
      </c>
      <c r="DU661">
        <v>0</v>
      </c>
      <c r="DV661">
        <v>0</v>
      </c>
      <c r="DW661">
        <v>0</v>
      </c>
      <c r="DX661">
        <v>0</v>
      </c>
      <c r="DZ661" s="340"/>
      <c r="EA661" t="s">
        <v>944</v>
      </c>
      <c r="EB661">
        <v>1</v>
      </c>
      <c r="EC661">
        <v>0</v>
      </c>
      <c r="ED661" s="183" t="str">
        <f t="shared" si="28"/>
        <v>SDH200100</v>
      </c>
      <c r="EE661">
        <v>238</v>
      </c>
      <c r="EF661">
        <v>685</v>
      </c>
      <c r="EG661">
        <v>1244</v>
      </c>
      <c r="EH661">
        <v>1793</v>
      </c>
      <c r="EI661">
        <v>2332</v>
      </c>
      <c r="EJ661">
        <v>2858</v>
      </c>
      <c r="EK661">
        <v>3373</v>
      </c>
      <c r="EL661">
        <v>3876</v>
      </c>
      <c r="EM661">
        <v>4368</v>
      </c>
      <c r="EN661">
        <v>5017</v>
      </c>
      <c r="EO661">
        <v>5485</v>
      </c>
      <c r="EP661">
        <v>5944</v>
      </c>
      <c r="EQ661">
        <v>6394</v>
      </c>
      <c r="ER661">
        <v>6836</v>
      </c>
      <c r="ES661">
        <v>7271</v>
      </c>
      <c r="ET661">
        <v>7702</v>
      </c>
      <c r="EU661">
        <v>8128</v>
      </c>
      <c r="EV661">
        <v>8552</v>
      </c>
      <c r="EW661">
        <v>8976</v>
      </c>
      <c r="EX661">
        <v>0</v>
      </c>
      <c r="EY661">
        <v>0</v>
      </c>
      <c r="EZ661">
        <v>0</v>
      </c>
      <c r="FA661">
        <v>0</v>
      </c>
      <c r="FB661">
        <v>0</v>
      </c>
      <c r="FC661">
        <v>0</v>
      </c>
      <c r="FD661">
        <v>0</v>
      </c>
      <c r="FE661">
        <v>0</v>
      </c>
      <c r="FF661">
        <v>0</v>
      </c>
      <c r="FG661">
        <v>0</v>
      </c>
      <c r="FH661">
        <v>0</v>
      </c>
      <c r="FI661">
        <v>0</v>
      </c>
      <c r="FJ661">
        <v>0</v>
      </c>
      <c r="FK661">
        <v>0</v>
      </c>
      <c r="FL661">
        <v>0</v>
      </c>
      <c r="FM661">
        <v>0</v>
      </c>
      <c r="FN661">
        <v>0</v>
      </c>
      <c r="FO661">
        <v>0</v>
      </c>
      <c r="FP661">
        <v>0</v>
      </c>
      <c r="FQ661">
        <v>0</v>
      </c>
      <c r="FR661">
        <v>0</v>
      </c>
      <c r="FS661">
        <v>0</v>
      </c>
      <c r="FT661">
        <v>0</v>
      </c>
      <c r="FU661">
        <v>0</v>
      </c>
      <c r="FV661">
        <v>0</v>
      </c>
      <c r="FW661">
        <v>0</v>
      </c>
      <c r="FX661">
        <v>0</v>
      </c>
      <c r="FY661">
        <v>0</v>
      </c>
      <c r="FZ661">
        <v>0</v>
      </c>
      <c r="GA661">
        <v>0</v>
      </c>
      <c r="GB661">
        <v>0</v>
      </c>
      <c r="GC661">
        <v>0</v>
      </c>
      <c r="GD661">
        <v>0</v>
      </c>
      <c r="GE661">
        <v>0</v>
      </c>
      <c r="GF661">
        <v>0</v>
      </c>
      <c r="GG661">
        <v>0</v>
      </c>
      <c r="GH661">
        <v>0</v>
      </c>
      <c r="GI661">
        <v>0</v>
      </c>
      <c r="GJ661">
        <v>0</v>
      </c>
      <c r="GK661">
        <v>0</v>
      </c>
      <c r="GL661">
        <v>0</v>
      </c>
      <c r="GM661">
        <v>0</v>
      </c>
      <c r="GN661">
        <v>0</v>
      </c>
      <c r="GO661">
        <v>0</v>
      </c>
      <c r="GP661">
        <v>0</v>
      </c>
      <c r="GQ661">
        <v>0</v>
      </c>
      <c r="GR661">
        <v>0</v>
      </c>
      <c r="GS661">
        <v>0</v>
      </c>
      <c r="GT661">
        <v>0</v>
      </c>
      <c r="GU661">
        <v>0</v>
      </c>
      <c r="GV661">
        <v>0</v>
      </c>
      <c r="GW661">
        <v>0</v>
      </c>
      <c r="GX661">
        <v>0</v>
      </c>
      <c r="GY661">
        <v>0</v>
      </c>
      <c r="GZ661">
        <v>0</v>
      </c>
      <c r="HA661">
        <v>0</v>
      </c>
      <c r="HB661">
        <v>0</v>
      </c>
      <c r="HC661">
        <v>0</v>
      </c>
      <c r="HD661">
        <v>0</v>
      </c>
      <c r="HE661">
        <v>0</v>
      </c>
      <c r="HF661">
        <v>0</v>
      </c>
      <c r="HG661">
        <v>0</v>
      </c>
      <c r="HH661">
        <v>0</v>
      </c>
      <c r="HI661">
        <v>0</v>
      </c>
      <c r="HJ661">
        <v>0</v>
      </c>
      <c r="HK661">
        <v>0</v>
      </c>
      <c r="HL661">
        <v>0</v>
      </c>
      <c r="HM661">
        <v>0</v>
      </c>
      <c r="HN661">
        <v>0</v>
      </c>
      <c r="HO661">
        <v>0</v>
      </c>
      <c r="HP661">
        <v>0</v>
      </c>
      <c r="HQ661">
        <v>0</v>
      </c>
      <c r="HR661">
        <v>0</v>
      </c>
      <c r="HS661">
        <v>0</v>
      </c>
      <c r="HT661">
        <v>0</v>
      </c>
      <c r="HU661">
        <v>0</v>
      </c>
      <c r="HV661">
        <v>0</v>
      </c>
      <c r="HW661">
        <v>0</v>
      </c>
      <c r="HX661">
        <v>0</v>
      </c>
      <c r="HY661">
        <v>0</v>
      </c>
      <c r="HZ661">
        <v>0</v>
      </c>
      <c r="IA661">
        <v>0</v>
      </c>
      <c r="IB661">
        <v>0</v>
      </c>
      <c r="IC661">
        <v>0</v>
      </c>
      <c r="ID661">
        <v>0</v>
      </c>
      <c r="IE661">
        <v>0</v>
      </c>
      <c r="IF661">
        <v>0</v>
      </c>
      <c r="IG661">
        <v>0</v>
      </c>
      <c r="IH661">
        <v>0</v>
      </c>
      <c r="II661">
        <v>0</v>
      </c>
      <c r="IJ661">
        <v>0</v>
      </c>
      <c r="IK661">
        <v>0</v>
      </c>
    </row>
    <row r="662" spans="13:245" hidden="1">
      <c r="M662" s="340"/>
      <c r="N662" t="s">
        <v>944</v>
      </c>
      <c r="O662">
        <v>1</v>
      </c>
      <c r="P662">
        <v>1</v>
      </c>
      <c r="Q662" s="183" t="str">
        <f t="shared" si="27"/>
        <v>SDH200101</v>
      </c>
      <c r="R662">
        <v>117</v>
      </c>
      <c r="S662">
        <v>335</v>
      </c>
      <c r="T662">
        <v>559</v>
      </c>
      <c r="U662">
        <v>787</v>
      </c>
      <c r="V662">
        <v>1020</v>
      </c>
      <c r="W662">
        <v>1259</v>
      </c>
      <c r="X662">
        <v>1501</v>
      </c>
      <c r="Y662">
        <v>1748</v>
      </c>
      <c r="Z662">
        <v>2002</v>
      </c>
      <c r="AA662">
        <v>3013</v>
      </c>
      <c r="AB662">
        <v>3365</v>
      </c>
      <c r="AC662">
        <v>3725</v>
      </c>
      <c r="AD662">
        <v>4093</v>
      </c>
      <c r="AE662">
        <v>4469</v>
      </c>
      <c r="AF662">
        <v>4855</v>
      </c>
      <c r="AG662">
        <v>5251</v>
      </c>
      <c r="AH662">
        <v>5658</v>
      </c>
      <c r="AI662">
        <v>6079</v>
      </c>
      <c r="AJ662">
        <v>6511</v>
      </c>
      <c r="AK662">
        <v>6954</v>
      </c>
      <c r="AL662">
        <v>7119</v>
      </c>
      <c r="AM662">
        <v>7289</v>
      </c>
      <c r="AN662">
        <v>7463</v>
      </c>
      <c r="AO662">
        <v>7641</v>
      </c>
      <c r="AP662">
        <v>7823</v>
      </c>
      <c r="AQ662">
        <v>8010</v>
      </c>
      <c r="AR662">
        <v>8202</v>
      </c>
      <c r="AS662">
        <v>8401</v>
      </c>
      <c r="AT662">
        <v>8605</v>
      </c>
      <c r="AU662">
        <v>8817</v>
      </c>
      <c r="AV662">
        <v>9037</v>
      </c>
      <c r="AW662">
        <v>9263</v>
      </c>
      <c r="AX662">
        <v>9498</v>
      </c>
      <c r="AY662">
        <v>9743</v>
      </c>
      <c r="AZ662">
        <v>0</v>
      </c>
      <c r="BA662">
        <v>0</v>
      </c>
      <c r="BB662">
        <v>0</v>
      </c>
      <c r="BC662">
        <v>0</v>
      </c>
      <c r="BD662">
        <v>0</v>
      </c>
      <c r="BE662">
        <v>0</v>
      </c>
      <c r="BF662">
        <v>0</v>
      </c>
      <c r="BG662">
        <v>0</v>
      </c>
      <c r="BH662">
        <v>0</v>
      </c>
      <c r="BI662">
        <v>0</v>
      </c>
      <c r="BJ662">
        <v>0</v>
      </c>
      <c r="BK662">
        <v>0</v>
      </c>
      <c r="BL662">
        <v>0</v>
      </c>
      <c r="BM662">
        <v>0</v>
      </c>
      <c r="BN662">
        <v>0</v>
      </c>
      <c r="BO662">
        <v>0</v>
      </c>
      <c r="BP662">
        <v>0</v>
      </c>
      <c r="BQ662">
        <v>0</v>
      </c>
      <c r="BR662">
        <v>0</v>
      </c>
      <c r="BS662">
        <v>0</v>
      </c>
      <c r="BT662">
        <v>0</v>
      </c>
      <c r="BU662">
        <v>0</v>
      </c>
      <c r="BV662">
        <v>0</v>
      </c>
      <c r="BW662">
        <v>0</v>
      </c>
      <c r="BX662">
        <v>0</v>
      </c>
      <c r="BY662">
        <v>0</v>
      </c>
      <c r="BZ662">
        <v>0</v>
      </c>
      <c r="CA662">
        <v>0</v>
      </c>
      <c r="CB662">
        <v>0</v>
      </c>
      <c r="CC662">
        <v>0</v>
      </c>
      <c r="CD662">
        <v>0</v>
      </c>
      <c r="CE662">
        <v>0</v>
      </c>
      <c r="CF662">
        <v>0</v>
      </c>
      <c r="CG662">
        <v>0</v>
      </c>
      <c r="CH662">
        <v>0</v>
      </c>
      <c r="CI662">
        <v>0</v>
      </c>
      <c r="CJ662">
        <v>0</v>
      </c>
      <c r="CK662">
        <v>0</v>
      </c>
      <c r="CL662">
        <v>0</v>
      </c>
      <c r="CM662">
        <v>0</v>
      </c>
      <c r="CN662">
        <v>0</v>
      </c>
      <c r="CO662">
        <v>0</v>
      </c>
      <c r="CP662">
        <v>0</v>
      </c>
      <c r="CQ662">
        <v>0</v>
      </c>
      <c r="CR662">
        <v>0</v>
      </c>
      <c r="CS662">
        <v>0</v>
      </c>
      <c r="CT662">
        <v>0</v>
      </c>
      <c r="CU662">
        <v>0</v>
      </c>
      <c r="CV662">
        <v>0</v>
      </c>
      <c r="CW662">
        <v>0</v>
      </c>
      <c r="CX662">
        <v>0</v>
      </c>
      <c r="CY662">
        <v>0</v>
      </c>
      <c r="CZ662">
        <v>0</v>
      </c>
      <c r="DA662">
        <v>0</v>
      </c>
      <c r="DB662">
        <v>0</v>
      </c>
      <c r="DC662">
        <v>0</v>
      </c>
      <c r="DD662">
        <v>0</v>
      </c>
      <c r="DE662">
        <v>0</v>
      </c>
      <c r="DF662">
        <v>0</v>
      </c>
      <c r="DG662">
        <v>0</v>
      </c>
      <c r="DH662">
        <v>0</v>
      </c>
      <c r="DI662">
        <v>0</v>
      </c>
      <c r="DJ662">
        <v>0</v>
      </c>
      <c r="DK662">
        <v>0</v>
      </c>
      <c r="DL662">
        <v>0</v>
      </c>
      <c r="DM662">
        <v>0</v>
      </c>
      <c r="DN662">
        <v>0</v>
      </c>
      <c r="DO662">
        <v>0</v>
      </c>
      <c r="DP662">
        <v>0</v>
      </c>
      <c r="DQ662">
        <v>0</v>
      </c>
      <c r="DR662">
        <v>0</v>
      </c>
      <c r="DS662">
        <v>0</v>
      </c>
      <c r="DT662">
        <v>0</v>
      </c>
      <c r="DU662">
        <v>0</v>
      </c>
      <c r="DV662">
        <v>0</v>
      </c>
      <c r="DW662">
        <v>0</v>
      </c>
      <c r="DX662">
        <v>0</v>
      </c>
      <c r="DZ662" s="340"/>
      <c r="EA662" t="s">
        <v>944</v>
      </c>
      <c r="EB662">
        <v>1</v>
      </c>
      <c r="EC662">
        <v>1</v>
      </c>
      <c r="ED662" s="183" t="str">
        <f t="shared" si="28"/>
        <v>SDH200101</v>
      </c>
      <c r="EE662">
        <v>234</v>
      </c>
      <c r="EF662">
        <v>678</v>
      </c>
      <c r="EG662">
        <v>1238</v>
      </c>
      <c r="EH662">
        <v>1782</v>
      </c>
      <c r="EI662">
        <v>2317</v>
      </c>
      <c r="EJ662">
        <v>2841</v>
      </c>
      <c r="EK662">
        <v>3351</v>
      </c>
      <c r="EL662">
        <v>3851</v>
      </c>
      <c r="EM662">
        <v>4342</v>
      </c>
      <c r="EN662">
        <v>4986</v>
      </c>
      <c r="EO662">
        <v>5453</v>
      </c>
      <c r="EP662">
        <v>5911</v>
      </c>
      <c r="EQ662">
        <v>6360</v>
      </c>
      <c r="ER662">
        <v>6800</v>
      </c>
      <c r="ES662">
        <v>7237</v>
      </c>
      <c r="ET662">
        <v>7669</v>
      </c>
      <c r="EU662">
        <v>8099</v>
      </c>
      <c r="EV662">
        <v>8531</v>
      </c>
      <c r="EW662">
        <v>8957</v>
      </c>
      <c r="EX662">
        <v>0</v>
      </c>
      <c r="EY662">
        <v>0</v>
      </c>
      <c r="EZ662">
        <v>0</v>
      </c>
      <c r="FA662">
        <v>0</v>
      </c>
      <c r="FB662">
        <v>0</v>
      </c>
      <c r="FC662">
        <v>0</v>
      </c>
      <c r="FD662">
        <v>0</v>
      </c>
      <c r="FE662">
        <v>0</v>
      </c>
      <c r="FF662">
        <v>0</v>
      </c>
      <c r="FG662">
        <v>0</v>
      </c>
      <c r="FH662">
        <v>0</v>
      </c>
      <c r="FI662">
        <v>0</v>
      </c>
      <c r="FJ662">
        <v>0</v>
      </c>
      <c r="FK662">
        <v>0</v>
      </c>
      <c r="FL662">
        <v>0</v>
      </c>
      <c r="FM662">
        <v>0</v>
      </c>
      <c r="FN662">
        <v>0</v>
      </c>
      <c r="FO662">
        <v>0</v>
      </c>
      <c r="FP662">
        <v>0</v>
      </c>
      <c r="FQ662">
        <v>0</v>
      </c>
      <c r="FR662">
        <v>0</v>
      </c>
      <c r="FS662">
        <v>0</v>
      </c>
      <c r="FT662">
        <v>0</v>
      </c>
      <c r="FU662">
        <v>0</v>
      </c>
      <c r="FV662">
        <v>0</v>
      </c>
      <c r="FW662">
        <v>0</v>
      </c>
      <c r="FX662">
        <v>0</v>
      </c>
      <c r="FY662">
        <v>0</v>
      </c>
      <c r="FZ662">
        <v>0</v>
      </c>
      <c r="GA662">
        <v>0</v>
      </c>
      <c r="GB662">
        <v>0</v>
      </c>
      <c r="GC662">
        <v>0</v>
      </c>
      <c r="GD662">
        <v>0</v>
      </c>
      <c r="GE662">
        <v>0</v>
      </c>
      <c r="GF662">
        <v>0</v>
      </c>
      <c r="GG662">
        <v>0</v>
      </c>
      <c r="GH662">
        <v>0</v>
      </c>
      <c r="GI662">
        <v>0</v>
      </c>
      <c r="GJ662">
        <v>0</v>
      </c>
      <c r="GK662">
        <v>0</v>
      </c>
      <c r="GL662">
        <v>0</v>
      </c>
      <c r="GM662">
        <v>0</v>
      </c>
      <c r="GN662">
        <v>0</v>
      </c>
      <c r="GO662">
        <v>0</v>
      </c>
      <c r="GP662">
        <v>0</v>
      </c>
      <c r="GQ662">
        <v>0</v>
      </c>
      <c r="GR662">
        <v>0</v>
      </c>
      <c r="GS662">
        <v>0</v>
      </c>
      <c r="GT662">
        <v>0</v>
      </c>
      <c r="GU662">
        <v>0</v>
      </c>
      <c r="GV662">
        <v>0</v>
      </c>
      <c r="GW662">
        <v>0</v>
      </c>
      <c r="GX662">
        <v>0</v>
      </c>
      <c r="GY662">
        <v>0</v>
      </c>
      <c r="GZ662">
        <v>0</v>
      </c>
      <c r="HA662">
        <v>0</v>
      </c>
      <c r="HB662">
        <v>0</v>
      </c>
      <c r="HC662">
        <v>0</v>
      </c>
      <c r="HD662">
        <v>0</v>
      </c>
      <c r="HE662">
        <v>0</v>
      </c>
      <c r="HF662">
        <v>0</v>
      </c>
      <c r="HG662">
        <v>0</v>
      </c>
      <c r="HH662">
        <v>0</v>
      </c>
      <c r="HI662">
        <v>0</v>
      </c>
      <c r="HJ662">
        <v>0</v>
      </c>
      <c r="HK662">
        <v>0</v>
      </c>
      <c r="HL662">
        <v>0</v>
      </c>
      <c r="HM662">
        <v>0</v>
      </c>
      <c r="HN662">
        <v>0</v>
      </c>
      <c r="HO662">
        <v>0</v>
      </c>
      <c r="HP662">
        <v>0</v>
      </c>
      <c r="HQ662">
        <v>0</v>
      </c>
      <c r="HR662">
        <v>0</v>
      </c>
      <c r="HS662">
        <v>0</v>
      </c>
      <c r="HT662">
        <v>0</v>
      </c>
      <c r="HU662">
        <v>0</v>
      </c>
      <c r="HV662">
        <v>0</v>
      </c>
      <c r="HW662">
        <v>0</v>
      </c>
      <c r="HX662">
        <v>0</v>
      </c>
      <c r="HY662">
        <v>0</v>
      </c>
      <c r="HZ662">
        <v>0</v>
      </c>
      <c r="IA662">
        <v>0</v>
      </c>
      <c r="IB662">
        <v>0</v>
      </c>
      <c r="IC662">
        <v>0</v>
      </c>
      <c r="ID662">
        <v>0</v>
      </c>
      <c r="IE662">
        <v>0</v>
      </c>
      <c r="IF662">
        <v>0</v>
      </c>
      <c r="IG662">
        <v>0</v>
      </c>
      <c r="IH662">
        <v>0</v>
      </c>
      <c r="II662">
        <v>0</v>
      </c>
      <c r="IJ662">
        <v>0</v>
      </c>
      <c r="IK662">
        <v>0</v>
      </c>
    </row>
    <row r="663" spans="13:245" hidden="1">
      <c r="M663" s="340"/>
      <c r="N663" t="s">
        <v>944</v>
      </c>
      <c r="O663">
        <v>1</v>
      </c>
      <c r="P663">
        <v>2</v>
      </c>
      <c r="Q663" s="183" t="str">
        <f t="shared" si="27"/>
        <v>SDH200102</v>
      </c>
      <c r="R663">
        <v>114</v>
      </c>
      <c r="S663">
        <v>332</v>
      </c>
      <c r="T663">
        <v>555</v>
      </c>
      <c r="U663">
        <v>782</v>
      </c>
      <c r="V663">
        <v>1014</v>
      </c>
      <c r="W663">
        <v>1250</v>
      </c>
      <c r="X663">
        <v>1492</v>
      </c>
      <c r="Y663">
        <v>1739</v>
      </c>
      <c r="Z663">
        <v>1991</v>
      </c>
      <c r="AA663">
        <v>2998</v>
      </c>
      <c r="AB663">
        <v>3349</v>
      </c>
      <c r="AC663">
        <v>3708</v>
      </c>
      <c r="AD663">
        <v>4075</v>
      </c>
      <c r="AE663">
        <v>4451</v>
      </c>
      <c r="AF663">
        <v>4837</v>
      </c>
      <c r="AG663">
        <v>5233</v>
      </c>
      <c r="AH663">
        <v>5642</v>
      </c>
      <c r="AI663">
        <v>6063</v>
      </c>
      <c r="AJ663">
        <v>6495</v>
      </c>
      <c r="AK663">
        <v>6936</v>
      </c>
      <c r="AL663">
        <v>7101</v>
      </c>
      <c r="AM663">
        <v>7270</v>
      </c>
      <c r="AN663">
        <v>7443</v>
      </c>
      <c r="AO663">
        <v>7620</v>
      </c>
      <c r="AP663">
        <v>7802</v>
      </c>
      <c r="AQ663">
        <v>7990</v>
      </c>
      <c r="AR663">
        <v>8183</v>
      </c>
      <c r="AS663">
        <v>8382</v>
      </c>
      <c r="AT663">
        <v>8588</v>
      </c>
      <c r="AU663">
        <v>8802</v>
      </c>
      <c r="AV663">
        <v>9022</v>
      </c>
      <c r="AW663">
        <v>9251</v>
      </c>
      <c r="AX663">
        <v>9490</v>
      </c>
      <c r="AY663">
        <v>9740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v>
      </c>
      <c r="CP663">
        <v>0</v>
      </c>
      <c r="CQ663">
        <v>0</v>
      </c>
      <c r="CR663">
        <v>0</v>
      </c>
      <c r="CS663">
        <v>0</v>
      </c>
      <c r="CT663">
        <v>0</v>
      </c>
      <c r="CU663">
        <v>0</v>
      </c>
      <c r="CV663">
        <v>0</v>
      </c>
      <c r="CW663">
        <v>0</v>
      </c>
      <c r="CX663">
        <v>0</v>
      </c>
      <c r="CY663">
        <v>0</v>
      </c>
      <c r="CZ663">
        <v>0</v>
      </c>
      <c r="DA663">
        <v>0</v>
      </c>
      <c r="DB663">
        <v>0</v>
      </c>
      <c r="DC663">
        <v>0</v>
      </c>
      <c r="DD663">
        <v>0</v>
      </c>
      <c r="DE663">
        <v>0</v>
      </c>
      <c r="DF663">
        <v>0</v>
      </c>
      <c r="DG663">
        <v>0</v>
      </c>
      <c r="DH663">
        <v>0</v>
      </c>
      <c r="DI663">
        <v>0</v>
      </c>
      <c r="DJ663">
        <v>0</v>
      </c>
      <c r="DK663">
        <v>0</v>
      </c>
      <c r="DL663">
        <v>0</v>
      </c>
      <c r="DM663">
        <v>0</v>
      </c>
      <c r="DN663">
        <v>0</v>
      </c>
      <c r="DO663">
        <v>0</v>
      </c>
      <c r="DP663">
        <v>0</v>
      </c>
      <c r="DQ663">
        <v>0</v>
      </c>
      <c r="DR663">
        <v>0</v>
      </c>
      <c r="DS663">
        <v>0</v>
      </c>
      <c r="DT663">
        <v>0</v>
      </c>
      <c r="DU663">
        <v>0</v>
      </c>
      <c r="DV663">
        <v>0</v>
      </c>
      <c r="DW663">
        <v>0</v>
      </c>
      <c r="DX663">
        <v>0</v>
      </c>
      <c r="DZ663" s="340"/>
      <c r="EA663" t="s">
        <v>944</v>
      </c>
      <c r="EB663">
        <v>1</v>
      </c>
      <c r="EC663">
        <v>2</v>
      </c>
      <c r="ED663" s="183" t="str">
        <f t="shared" si="28"/>
        <v>SDH200102</v>
      </c>
      <c r="EE663">
        <v>228</v>
      </c>
      <c r="EF663">
        <v>673</v>
      </c>
      <c r="EG663">
        <v>1229</v>
      </c>
      <c r="EH663">
        <v>1769</v>
      </c>
      <c r="EI663">
        <v>2302</v>
      </c>
      <c r="EJ663">
        <v>2819</v>
      </c>
      <c r="EK663">
        <v>3326</v>
      </c>
      <c r="EL663">
        <v>3825</v>
      </c>
      <c r="EM663">
        <v>4312</v>
      </c>
      <c r="EN663">
        <v>4955</v>
      </c>
      <c r="EO663">
        <v>5421</v>
      </c>
      <c r="EP663">
        <v>5877</v>
      </c>
      <c r="EQ663">
        <v>6325</v>
      </c>
      <c r="ER663">
        <v>6768</v>
      </c>
      <c r="ES663">
        <v>7206</v>
      </c>
      <c r="ET663">
        <v>7641</v>
      </c>
      <c r="EU663">
        <v>8075</v>
      </c>
      <c r="EV663">
        <v>8508</v>
      </c>
      <c r="EW663">
        <v>8935</v>
      </c>
      <c r="EX663">
        <v>0</v>
      </c>
      <c r="EY663">
        <v>0</v>
      </c>
      <c r="EZ663">
        <v>0</v>
      </c>
      <c r="FA663">
        <v>0</v>
      </c>
      <c r="FB663">
        <v>0</v>
      </c>
      <c r="FC663">
        <v>0</v>
      </c>
      <c r="FD663">
        <v>0</v>
      </c>
      <c r="FE663">
        <v>0</v>
      </c>
      <c r="FF663">
        <v>0</v>
      </c>
      <c r="FG663">
        <v>0</v>
      </c>
      <c r="FH663">
        <v>0</v>
      </c>
      <c r="FI663">
        <v>0</v>
      </c>
      <c r="FJ663">
        <v>0</v>
      </c>
      <c r="FK663">
        <v>0</v>
      </c>
      <c r="FL663">
        <v>0</v>
      </c>
      <c r="FM663">
        <v>0</v>
      </c>
      <c r="FN663">
        <v>0</v>
      </c>
      <c r="FO663">
        <v>0</v>
      </c>
      <c r="FP663">
        <v>0</v>
      </c>
      <c r="FQ663">
        <v>0</v>
      </c>
      <c r="FR663">
        <v>0</v>
      </c>
      <c r="FS663">
        <v>0</v>
      </c>
      <c r="FT663">
        <v>0</v>
      </c>
      <c r="FU663">
        <v>0</v>
      </c>
      <c r="FV663">
        <v>0</v>
      </c>
      <c r="FW663">
        <v>0</v>
      </c>
      <c r="FX663">
        <v>0</v>
      </c>
      <c r="FY663">
        <v>0</v>
      </c>
      <c r="FZ663">
        <v>0</v>
      </c>
      <c r="GA663">
        <v>0</v>
      </c>
      <c r="GB663">
        <v>0</v>
      </c>
      <c r="GC663">
        <v>0</v>
      </c>
      <c r="GD663">
        <v>0</v>
      </c>
      <c r="GE663">
        <v>0</v>
      </c>
      <c r="GF663">
        <v>0</v>
      </c>
      <c r="GG663">
        <v>0</v>
      </c>
      <c r="GH663">
        <v>0</v>
      </c>
      <c r="GI663">
        <v>0</v>
      </c>
      <c r="GJ663">
        <v>0</v>
      </c>
      <c r="GK663">
        <v>0</v>
      </c>
      <c r="GL663">
        <v>0</v>
      </c>
      <c r="GM663">
        <v>0</v>
      </c>
      <c r="GN663">
        <v>0</v>
      </c>
      <c r="GO663">
        <v>0</v>
      </c>
      <c r="GP663">
        <v>0</v>
      </c>
      <c r="GQ663">
        <v>0</v>
      </c>
      <c r="GR663">
        <v>0</v>
      </c>
      <c r="GS663">
        <v>0</v>
      </c>
      <c r="GT663">
        <v>0</v>
      </c>
      <c r="GU663">
        <v>0</v>
      </c>
      <c r="GV663">
        <v>0</v>
      </c>
      <c r="GW663">
        <v>0</v>
      </c>
      <c r="GX663">
        <v>0</v>
      </c>
      <c r="GY663">
        <v>0</v>
      </c>
      <c r="GZ663">
        <v>0</v>
      </c>
      <c r="HA663">
        <v>0</v>
      </c>
      <c r="HB663">
        <v>0</v>
      </c>
      <c r="HC663">
        <v>0</v>
      </c>
      <c r="HD663">
        <v>0</v>
      </c>
      <c r="HE663">
        <v>0</v>
      </c>
      <c r="HF663">
        <v>0</v>
      </c>
      <c r="HG663">
        <v>0</v>
      </c>
      <c r="HH663">
        <v>0</v>
      </c>
      <c r="HI663">
        <v>0</v>
      </c>
      <c r="HJ663">
        <v>0</v>
      </c>
      <c r="HK663">
        <v>0</v>
      </c>
      <c r="HL663">
        <v>0</v>
      </c>
      <c r="HM663">
        <v>0</v>
      </c>
      <c r="HN663">
        <v>0</v>
      </c>
      <c r="HO663">
        <v>0</v>
      </c>
      <c r="HP663">
        <v>0</v>
      </c>
      <c r="HQ663">
        <v>0</v>
      </c>
      <c r="HR663">
        <v>0</v>
      </c>
      <c r="HS663">
        <v>0</v>
      </c>
      <c r="HT663">
        <v>0</v>
      </c>
      <c r="HU663">
        <v>0</v>
      </c>
      <c r="HV663">
        <v>0</v>
      </c>
      <c r="HW663">
        <v>0</v>
      </c>
      <c r="HX663">
        <v>0</v>
      </c>
      <c r="HY663">
        <v>0</v>
      </c>
      <c r="HZ663">
        <v>0</v>
      </c>
      <c r="IA663">
        <v>0</v>
      </c>
      <c r="IB663">
        <v>0</v>
      </c>
      <c r="IC663">
        <v>0</v>
      </c>
      <c r="ID663">
        <v>0</v>
      </c>
      <c r="IE663">
        <v>0</v>
      </c>
      <c r="IF663">
        <v>0</v>
      </c>
      <c r="IG663">
        <v>0</v>
      </c>
      <c r="IH663">
        <v>0</v>
      </c>
      <c r="II663">
        <v>0</v>
      </c>
      <c r="IJ663">
        <v>0</v>
      </c>
      <c r="IK663">
        <v>0</v>
      </c>
    </row>
    <row r="664" spans="13:245" hidden="1">
      <c r="M664" s="340"/>
      <c r="N664" t="s">
        <v>944</v>
      </c>
      <c r="O664">
        <v>1</v>
      </c>
      <c r="P664">
        <v>3</v>
      </c>
      <c r="Q664" s="183" t="str">
        <f t="shared" si="27"/>
        <v>SDH200103</v>
      </c>
      <c r="R664">
        <v>112</v>
      </c>
      <c r="S664">
        <v>329</v>
      </c>
      <c r="T664">
        <v>550</v>
      </c>
      <c r="U664">
        <v>776</v>
      </c>
      <c r="V664">
        <v>1007</v>
      </c>
      <c r="W664">
        <v>1242</v>
      </c>
      <c r="X664">
        <v>1483</v>
      </c>
      <c r="Y664">
        <v>1729</v>
      </c>
      <c r="Z664">
        <v>1979</v>
      </c>
      <c r="AA664">
        <v>2982</v>
      </c>
      <c r="AB664">
        <v>3331</v>
      </c>
      <c r="AC664">
        <v>3689</v>
      </c>
      <c r="AD664">
        <v>4056</v>
      </c>
      <c r="AE664">
        <v>4432</v>
      </c>
      <c r="AF664">
        <v>4818</v>
      </c>
      <c r="AG664">
        <v>5216</v>
      </c>
      <c r="AH664">
        <v>5625</v>
      </c>
      <c r="AI664">
        <v>6046</v>
      </c>
      <c r="AJ664">
        <v>6475</v>
      </c>
      <c r="AK664">
        <v>6915</v>
      </c>
      <c r="AL664">
        <v>7079</v>
      </c>
      <c r="AM664">
        <v>7247</v>
      </c>
      <c r="AN664">
        <v>7420</v>
      </c>
      <c r="AO664">
        <v>7597</v>
      </c>
      <c r="AP664">
        <v>7779</v>
      </c>
      <c r="AQ664">
        <v>7967</v>
      </c>
      <c r="AR664">
        <v>8161</v>
      </c>
      <c r="AS664">
        <v>8362</v>
      </c>
      <c r="AT664">
        <v>8569</v>
      </c>
      <c r="AU664">
        <v>8784</v>
      </c>
      <c r="AV664">
        <v>9007</v>
      </c>
      <c r="AW664">
        <v>9238</v>
      </c>
      <c r="AX664">
        <v>9482</v>
      </c>
      <c r="AY664">
        <v>9735</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c r="BV664">
        <v>0</v>
      </c>
      <c r="BW664">
        <v>0</v>
      </c>
      <c r="BX664">
        <v>0</v>
      </c>
      <c r="BY664">
        <v>0</v>
      </c>
      <c r="BZ664">
        <v>0</v>
      </c>
      <c r="CA664">
        <v>0</v>
      </c>
      <c r="CB664">
        <v>0</v>
      </c>
      <c r="CC664">
        <v>0</v>
      </c>
      <c r="CD664">
        <v>0</v>
      </c>
      <c r="CE664">
        <v>0</v>
      </c>
      <c r="CF664">
        <v>0</v>
      </c>
      <c r="CG664">
        <v>0</v>
      </c>
      <c r="CH664">
        <v>0</v>
      </c>
      <c r="CI664">
        <v>0</v>
      </c>
      <c r="CJ664">
        <v>0</v>
      </c>
      <c r="CK664">
        <v>0</v>
      </c>
      <c r="CL664">
        <v>0</v>
      </c>
      <c r="CM664">
        <v>0</v>
      </c>
      <c r="CN664">
        <v>0</v>
      </c>
      <c r="CO664">
        <v>0</v>
      </c>
      <c r="CP664">
        <v>0</v>
      </c>
      <c r="CQ664">
        <v>0</v>
      </c>
      <c r="CR664">
        <v>0</v>
      </c>
      <c r="CS664">
        <v>0</v>
      </c>
      <c r="CT664">
        <v>0</v>
      </c>
      <c r="CU664">
        <v>0</v>
      </c>
      <c r="CV664">
        <v>0</v>
      </c>
      <c r="CW664">
        <v>0</v>
      </c>
      <c r="CX664">
        <v>0</v>
      </c>
      <c r="CY664">
        <v>0</v>
      </c>
      <c r="CZ664">
        <v>0</v>
      </c>
      <c r="DA664">
        <v>0</v>
      </c>
      <c r="DB664">
        <v>0</v>
      </c>
      <c r="DC664">
        <v>0</v>
      </c>
      <c r="DD664">
        <v>0</v>
      </c>
      <c r="DE664">
        <v>0</v>
      </c>
      <c r="DF664">
        <v>0</v>
      </c>
      <c r="DG664">
        <v>0</v>
      </c>
      <c r="DH664">
        <v>0</v>
      </c>
      <c r="DI664">
        <v>0</v>
      </c>
      <c r="DJ664">
        <v>0</v>
      </c>
      <c r="DK664">
        <v>0</v>
      </c>
      <c r="DL664">
        <v>0</v>
      </c>
      <c r="DM664">
        <v>0</v>
      </c>
      <c r="DN664">
        <v>0</v>
      </c>
      <c r="DO664">
        <v>0</v>
      </c>
      <c r="DP664">
        <v>0</v>
      </c>
      <c r="DQ664">
        <v>0</v>
      </c>
      <c r="DR664">
        <v>0</v>
      </c>
      <c r="DS664">
        <v>0</v>
      </c>
      <c r="DT664">
        <v>0</v>
      </c>
      <c r="DU664">
        <v>0</v>
      </c>
      <c r="DV664">
        <v>0</v>
      </c>
      <c r="DW664">
        <v>0</v>
      </c>
      <c r="DX664">
        <v>0</v>
      </c>
      <c r="DZ664" s="340"/>
      <c r="EA664" t="s">
        <v>944</v>
      </c>
      <c r="EB664">
        <v>1</v>
      </c>
      <c r="EC664">
        <v>3</v>
      </c>
      <c r="ED664" s="183" t="str">
        <f t="shared" si="28"/>
        <v>SDH200103</v>
      </c>
      <c r="EE664">
        <v>225</v>
      </c>
      <c r="EF664">
        <v>663</v>
      </c>
      <c r="EG664">
        <v>1215</v>
      </c>
      <c r="EH664">
        <v>1753</v>
      </c>
      <c r="EI664">
        <v>2281</v>
      </c>
      <c r="EJ664">
        <v>2797</v>
      </c>
      <c r="EK664">
        <v>3301</v>
      </c>
      <c r="EL664">
        <v>3797</v>
      </c>
      <c r="EM664">
        <v>4281</v>
      </c>
      <c r="EN664">
        <v>4923</v>
      </c>
      <c r="EO664">
        <v>5385</v>
      </c>
      <c r="EP664">
        <v>5840</v>
      </c>
      <c r="EQ664">
        <v>6289</v>
      </c>
      <c r="ER664">
        <v>6735</v>
      </c>
      <c r="ES664">
        <v>7175</v>
      </c>
      <c r="ET664">
        <v>7615</v>
      </c>
      <c r="EU664">
        <v>8051</v>
      </c>
      <c r="EV664">
        <v>8483</v>
      </c>
      <c r="EW664">
        <v>8904</v>
      </c>
      <c r="EX664">
        <v>0</v>
      </c>
      <c r="EY664">
        <v>0</v>
      </c>
      <c r="EZ664">
        <v>0</v>
      </c>
      <c r="FA664">
        <v>0</v>
      </c>
      <c r="FB664">
        <v>0</v>
      </c>
      <c r="FC664">
        <v>0</v>
      </c>
      <c r="FD664">
        <v>0</v>
      </c>
      <c r="FE664">
        <v>0</v>
      </c>
      <c r="FF664">
        <v>0</v>
      </c>
      <c r="FG664">
        <v>0</v>
      </c>
      <c r="FH664">
        <v>0</v>
      </c>
      <c r="FI664">
        <v>0</v>
      </c>
      <c r="FJ664">
        <v>0</v>
      </c>
      <c r="FK664">
        <v>0</v>
      </c>
      <c r="FL664">
        <v>0</v>
      </c>
      <c r="FM664">
        <v>0</v>
      </c>
      <c r="FN664">
        <v>0</v>
      </c>
      <c r="FO664">
        <v>0</v>
      </c>
      <c r="FP664">
        <v>0</v>
      </c>
      <c r="FQ664">
        <v>0</v>
      </c>
      <c r="FR664">
        <v>0</v>
      </c>
      <c r="FS664">
        <v>0</v>
      </c>
      <c r="FT664">
        <v>0</v>
      </c>
      <c r="FU664">
        <v>0</v>
      </c>
      <c r="FV664">
        <v>0</v>
      </c>
      <c r="FW664">
        <v>0</v>
      </c>
      <c r="FX664">
        <v>0</v>
      </c>
      <c r="FY664">
        <v>0</v>
      </c>
      <c r="FZ664">
        <v>0</v>
      </c>
      <c r="GA664">
        <v>0</v>
      </c>
      <c r="GB664">
        <v>0</v>
      </c>
      <c r="GC664">
        <v>0</v>
      </c>
      <c r="GD664">
        <v>0</v>
      </c>
      <c r="GE664">
        <v>0</v>
      </c>
      <c r="GF664">
        <v>0</v>
      </c>
      <c r="GG664">
        <v>0</v>
      </c>
      <c r="GH664">
        <v>0</v>
      </c>
      <c r="GI664">
        <v>0</v>
      </c>
      <c r="GJ664">
        <v>0</v>
      </c>
      <c r="GK664">
        <v>0</v>
      </c>
      <c r="GL664">
        <v>0</v>
      </c>
      <c r="GM664">
        <v>0</v>
      </c>
      <c r="GN664">
        <v>0</v>
      </c>
      <c r="GO664">
        <v>0</v>
      </c>
      <c r="GP664">
        <v>0</v>
      </c>
      <c r="GQ664">
        <v>0</v>
      </c>
      <c r="GR664">
        <v>0</v>
      </c>
      <c r="GS664">
        <v>0</v>
      </c>
      <c r="GT664">
        <v>0</v>
      </c>
      <c r="GU664">
        <v>0</v>
      </c>
      <c r="GV664">
        <v>0</v>
      </c>
      <c r="GW664">
        <v>0</v>
      </c>
      <c r="GX664">
        <v>0</v>
      </c>
      <c r="GY664">
        <v>0</v>
      </c>
      <c r="GZ664">
        <v>0</v>
      </c>
      <c r="HA664">
        <v>0</v>
      </c>
      <c r="HB664">
        <v>0</v>
      </c>
      <c r="HC664">
        <v>0</v>
      </c>
      <c r="HD664">
        <v>0</v>
      </c>
      <c r="HE664">
        <v>0</v>
      </c>
      <c r="HF664">
        <v>0</v>
      </c>
      <c r="HG664">
        <v>0</v>
      </c>
      <c r="HH664">
        <v>0</v>
      </c>
      <c r="HI664">
        <v>0</v>
      </c>
      <c r="HJ664">
        <v>0</v>
      </c>
      <c r="HK664">
        <v>0</v>
      </c>
      <c r="HL664">
        <v>0</v>
      </c>
      <c r="HM664">
        <v>0</v>
      </c>
      <c r="HN664">
        <v>0</v>
      </c>
      <c r="HO664">
        <v>0</v>
      </c>
      <c r="HP664">
        <v>0</v>
      </c>
      <c r="HQ664">
        <v>0</v>
      </c>
      <c r="HR664">
        <v>0</v>
      </c>
      <c r="HS664">
        <v>0</v>
      </c>
      <c r="HT664">
        <v>0</v>
      </c>
      <c r="HU664">
        <v>0</v>
      </c>
      <c r="HV664">
        <v>0</v>
      </c>
      <c r="HW664">
        <v>0</v>
      </c>
      <c r="HX664">
        <v>0</v>
      </c>
      <c r="HY664">
        <v>0</v>
      </c>
      <c r="HZ664">
        <v>0</v>
      </c>
      <c r="IA664">
        <v>0</v>
      </c>
      <c r="IB664">
        <v>0</v>
      </c>
      <c r="IC664">
        <v>0</v>
      </c>
      <c r="ID664">
        <v>0</v>
      </c>
      <c r="IE664">
        <v>0</v>
      </c>
      <c r="IF664">
        <v>0</v>
      </c>
      <c r="IG664">
        <v>0</v>
      </c>
      <c r="IH664">
        <v>0</v>
      </c>
      <c r="II664">
        <v>0</v>
      </c>
      <c r="IJ664">
        <v>0</v>
      </c>
      <c r="IK664">
        <v>0</v>
      </c>
    </row>
    <row r="665" spans="13:245" hidden="1">
      <c r="M665" s="340"/>
      <c r="N665" t="s">
        <v>944</v>
      </c>
      <c r="O665">
        <v>1</v>
      </c>
      <c r="P665">
        <v>4</v>
      </c>
      <c r="Q665" s="183" t="str">
        <f t="shared" si="27"/>
        <v>SDH200104</v>
      </c>
      <c r="R665">
        <v>109</v>
      </c>
      <c r="S665">
        <v>324</v>
      </c>
      <c r="T665">
        <v>545</v>
      </c>
      <c r="U665">
        <v>770</v>
      </c>
      <c r="V665">
        <v>999</v>
      </c>
      <c r="W665">
        <v>1233</v>
      </c>
      <c r="X665">
        <v>1473</v>
      </c>
      <c r="Y665">
        <v>1718</v>
      </c>
      <c r="Z665">
        <v>1967</v>
      </c>
      <c r="AA665">
        <v>2964</v>
      </c>
      <c r="AB665">
        <v>3313</v>
      </c>
      <c r="AC665">
        <v>3670</v>
      </c>
      <c r="AD665">
        <v>4036</v>
      </c>
      <c r="AE665">
        <v>4412</v>
      </c>
      <c r="AF665">
        <v>4799</v>
      </c>
      <c r="AG665">
        <v>5197</v>
      </c>
      <c r="AH665">
        <v>5606</v>
      </c>
      <c r="AI665">
        <v>6023</v>
      </c>
      <c r="AJ665">
        <v>6452</v>
      </c>
      <c r="AK665">
        <v>6889</v>
      </c>
      <c r="AL665">
        <v>7053</v>
      </c>
      <c r="AM665">
        <v>7220</v>
      </c>
      <c r="AN665">
        <v>7392</v>
      </c>
      <c r="AO665">
        <v>7570</v>
      </c>
      <c r="AP665">
        <v>7752</v>
      </c>
      <c r="AQ665">
        <v>7941</v>
      </c>
      <c r="AR665">
        <v>8136</v>
      </c>
      <c r="AS665">
        <v>8338</v>
      </c>
      <c r="AT665">
        <v>8547</v>
      </c>
      <c r="AU665">
        <v>8763</v>
      </c>
      <c r="AV665">
        <v>8989</v>
      </c>
      <c r="AW665">
        <v>9225</v>
      </c>
      <c r="AX665">
        <v>9471</v>
      </c>
      <c r="AY665">
        <v>9729</v>
      </c>
      <c r="AZ665">
        <v>0</v>
      </c>
      <c r="BA665">
        <v>0</v>
      </c>
      <c r="BB665">
        <v>0</v>
      </c>
      <c r="BC665">
        <v>0</v>
      </c>
      <c r="BD665">
        <v>0</v>
      </c>
      <c r="BE665">
        <v>0</v>
      </c>
      <c r="BF665">
        <v>0</v>
      </c>
      <c r="BG665">
        <v>0</v>
      </c>
      <c r="BH665">
        <v>0</v>
      </c>
      <c r="BI665">
        <v>0</v>
      </c>
      <c r="BJ665">
        <v>0</v>
      </c>
      <c r="BK665">
        <v>0</v>
      </c>
      <c r="BL665">
        <v>0</v>
      </c>
      <c r="BM665">
        <v>0</v>
      </c>
      <c r="BN665">
        <v>0</v>
      </c>
      <c r="BO665">
        <v>0</v>
      </c>
      <c r="BP665">
        <v>0</v>
      </c>
      <c r="BQ665">
        <v>0</v>
      </c>
      <c r="BR665">
        <v>0</v>
      </c>
      <c r="BS665">
        <v>0</v>
      </c>
      <c r="BT665">
        <v>0</v>
      </c>
      <c r="BU665">
        <v>0</v>
      </c>
      <c r="BV665">
        <v>0</v>
      </c>
      <c r="BW665">
        <v>0</v>
      </c>
      <c r="BX665">
        <v>0</v>
      </c>
      <c r="BY665">
        <v>0</v>
      </c>
      <c r="BZ665">
        <v>0</v>
      </c>
      <c r="CA665">
        <v>0</v>
      </c>
      <c r="CB665">
        <v>0</v>
      </c>
      <c r="CC665">
        <v>0</v>
      </c>
      <c r="CD665">
        <v>0</v>
      </c>
      <c r="CE665">
        <v>0</v>
      </c>
      <c r="CF665">
        <v>0</v>
      </c>
      <c r="CG665">
        <v>0</v>
      </c>
      <c r="CH665">
        <v>0</v>
      </c>
      <c r="CI665">
        <v>0</v>
      </c>
      <c r="CJ665">
        <v>0</v>
      </c>
      <c r="CK665">
        <v>0</v>
      </c>
      <c r="CL665">
        <v>0</v>
      </c>
      <c r="CM665">
        <v>0</v>
      </c>
      <c r="CN665">
        <v>0</v>
      </c>
      <c r="CO665">
        <v>0</v>
      </c>
      <c r="CP665">
        <v>0</v>
      </c>
      <c r="CQ665">
        <v>0</v>
      </c>
      <c r="CR665">
        <v>0</v>
      </c>
      <c r="CS665">
        <v>0</v>
      </c>
      <c r="CT665">
        <v>0</v>
      </c>
      <c r="CU665">
        <v>0</v>
      </c>
      <c r="CV665">
        <v>0</v>
      </c>
      <c r="CW665">
        <v>0</v>
      </c>
      <c r="CX665">
        <v>0</v>
      </c>
      <c r="CY665">
        <v>0</v>
      </c>
      <c r="CZ665">
        <v>0</v>
      </c>
      <c r="DA665">
        <v>0</v>
      </c>
      <c r="DB665">
        <v>0</v>
      </c>
      <c r="DC665">
        <v>0</v>
      </c>
      <c r="DD665">
        <v>0</v>
      </c>
      <c r="DE665">
        <v>0</v>
      </c>
      <c r="DF665">
        <v>0</v>
      </c>
      <c r="DG665">
        <v>0</v>
      </c>
      <c r="DH665">
        <v>0</v>
      </c>
      <c r="DI665">
        <v>0</v>
      </c>
      <c r="DJ665">
        <v>0</v>
      </c>
      <c r="DK665">
        <v>0</v>
      </c>
      <c r="DL665">
        <v>0</v>
      </c>
      <c r="DM665">
        <v>0</v>
      </c>
      <c r="DN665">
        <v>0</v>
      </c>
      <c r="DO665">
        <v>0</v>
      </c>
      <c r="DP665">
        <v>0</v>
      </c>
      <c r="DQ665">
        <v>0</v>
      </c>
      <c r="DR665">
        <v>0</v>
      </c>
      <c r="DS665">
        <v>0</v>
      </c>
      <c r="DT665">
        <v>0</v>
      </c>
      <c r="DU665">
        <v>0</v>
      </c>
      <c r="DV665">
        <v>0</v>
      </c>
      <c r="DW665">
        <v>0</v>
      </c>
      <c r="DX665">
        <v>0</v>
      </c>
      <c r="DZ665" s="340"/>
      <c r="EA665" t="s">
        <v>944</v>
      </c>
      <c r="EB665">
        <v>1</v>
      </c>
      <c r="EC665">
        <v>4</v>
      </c>
      <c r="ED665" s="183" t="str">
        <f t="shared" si="28"/>
        <v>SDH200104</v>
      </c>
      <c r="EE665">
        <v>219</v>
      </c>
      <c r="EF665">
        <v>652</v>
      </c>
      <c r="EG665">
        <v>1201</v>
      </c>
      <c r="EH665">
        <v>1737</v>
      </c>
      <c r="EI665">
        <v>2261</v>
      </c>
      <c r="EJ665">
        <v>2772</v>
      </c>
      <c r="EK665">
        <v>3275</v>
      </c>
      <c r="EL665">
        <v>3767</v>
      </c>
      <c r="EM665">
        <v>4249</v>
      </c>
      <c r="EN665">
        <v>4887</v>
      </c>
      <c r="EO665">
        <v>5350</v>
      </c>
      <c r="EP665">
        <v>5805</v>
      </c>
      <c r="EQ665">
        <v>6253</v>
      </c>
      <c r="ER665">
        <v>6700</v>
      </c>
      <c r="ES665">
        <v>7145</v>
      </c>
      <c r="ET665">
        <v>7585</v>
      </c>
      <c r="EU665">
        <v>8021</v>
      </c>
      <c r="EV665">
        <v>8447</v>
      </c>
      <c r="EW665">
        <v>8870</v>
      </c>
      <c r="EX665">
        <v>0</v>
      </c>
      <c r="EY665">
        <v>0</v>
      </c>
      <c r="EZ665">
        <v>0</v>
      </c>
      <c r="FA665">
        <v>0</v>
      </c>
      <c r="FB665">
        <v>0</v>
      </c>
      <c r="FC665">
        <v>0</v>
      </c>
      <c r="FD665">
        <v>0</v>
      </c>
      <c r="FE665">
        <v>0</v>
      </c>
      <c r="FF665">
        <v>0</v>
      </c>
      <c r="FG665">
        <v>0</v>
      </c>
      <c r="FH665">
        <v>0</v>
      </c>
      <c r="FI665">
        <v>0</v>
      </c>
      <c r="FJ665">
        <v>0</v>
      </c>
      <c r="FK665">
        <v>0</v>
      </c>
      <c r="FL665">
        <v>0</v>
      </c>
      <c r="FM665">
        <v>0</v>
      </c>
      <c r="FN665">
        <v>0</v>
      </c>
      <c r="FO665">
        <v>0</v>
      </c>
      <c r="FP665">
        <v>0</v>
      </c>
      <c r="FQ665">
        <v>0</v>
      </c>
      <c r="FR665">
        <v>0</v>
      </c>
      <c r="FS665">
        <v>0</v>
      </c>
      <c r="FT665">
        <v>0</v>
      </c>
      <c r="FU665">
        <v>0</v>
      </c>
      <c r="FV665">
        <v>0</v>
      </c>
      <c r="FW665">
        <v>0</v>
      </c>
      <c r="FX665">
        <v>0</v>
      </c>
      <c r="FY665">
        <v>0</v>
      </c>
      <c r="FZ665">
        <v>0</v>
      </c>
      <c r="GA665">
        <v>0</v>
      </c>
      <c r="GB665">
        <v>0</v>
      </c>
      <c r="GC665">
        <v>0</v>
      </c>
      <c r="GD665">
        <v>0</v>
      </c>
      <c r="GE665">
        <v>0</v>
      </c>
      <c r="GF665">
        <v>0</v>
      </c>
      <c r="GG665">
        <v>0</v>
      </c>
      <c r="GH665">
        <v>0</v>
      </c>
      <c r="GI665">
        <v>0</v>
      </c>
      <c r="GJ665">
        <v>0</v>
      </c>
      <c r="GK665">
        <v>0</v>
      </c>
      <c r="GL665">
        <v>0</v>
      </c>
      <c r="GM665">
        <v>0</v>
      </c>
      <c r="GN665">
        <v>0</v>
      </c>
      <c r="GO665">
        <v>0</v>
      </c>
      <c r="GP665">
        <v>0</v>
      </c>
      <c r="GQ665">
        <v>0</v>
      </c>
      <c r="GR665">
        <v>0</v>
      </c>
      <c r="GS665">
        <v>0</v>
      </c>
      <c r="GT665">
        <v>0</v>
      </c>
      <c r="GU665">
        <v>0</v>
      </c>
      <c r="GV665">
        <v>0</v>
      </c>
      <c r="GW665">
        <v>0</v>
      </c>
      <c r="GX665">
        <v>0</v>
      </c>
      <c r="GY665">
        <v>0</v>
      </c>
      <c r="GZ665">
        <v>0</v>
      </c>
      <c r="HA665">
        <v>0</v>
      </c>
      <c r="HB665">
        <v>0</v>
      </c>
      <c r="HC665">
        <v>0</v>
      </c>
      <c r="HD665">
        <v>0</v>
      </c>
      <c r="HE665">
        <v>0</v>
      </c>
      <c r="HF665">
        <v>0</v>
      </c>
      <c r="HG665">
        <v>0</v>
      </c>
      <c r="HH665">
        <v>0</v>
      </c>
      <c r="HI665">
        <v>0</v>
      </c>
      <c r="HJ665">
        <v>0</v>
      </c>
      <c r="HK665">
        <v>0</v>
      </c>
      <c r="HL665">
        <v>0</v>
      </c>
      <c r="HM665">
        <v>0</v>
      </c>
      <c r="HN665">
        <v>0</v>
      </c>
      <c r="HO665">
        <v>0</v>
      </c>
      <c r="HP665">
        <v>0</v>
      </c>
      <c r="HQ665">
        <v>0</v>
      </c>
      <c r="HR665">
        <v>0</v>
      </c>
      <c r="HS665">
        <v>0</v>
      </c>
      <c r="HT665">
        <v>0</v>
      </c>
      <c r="HU665">
        <v>0</v>
      </c>
      <c r="HV665">
        <v>0</v>
      </c>
      <c r="HW665">
        <v>0</v>
      </c>
      <c r="HX665">
        <v>0</v>
      </c>
      <c r="HY665">
        <v>0</v>
      </c>
      <c r="HZ665">
        <v>0</v>
      </c>
      <c r="IA665">
        <v>0</v>
      </c>
      <c r="IB665">
        <v>0</v>
      </c>
      <c r="IC665">
        <v>0</v>
      </c>
      <c r="ID665">
        <v>0</v>
      </c>
      <c r="IE665">
        <v>0</v>
      </c>
      <c r="IF665">
        <v>0</v>
      </c>
      <c r="IG665">
        <v>0</v>
      </c>
      <c r="IH665">
        <v>0</v>
      </c>
      <c r="II665">
        <v>0</v>
      </c>
      <c r="IJ665">
        <v>0</v>
      </c>
      <c r="IK665">
        <v>0</v>
      </c>
    </row>
    <row r="666" spans="13:245" hidden="1">
      <c r="M666" s="340"/>
      <c r="N666" t="s">
        <v>944</v>
      </c>
      <c r="O666">
        <v>1</v>
      </c>
      <c r="P666">
        <v>5</v>
      </c>
      <c r="Q666" s="183" t="str">
        <f t="shared" si="27"/>
        <v>SDH200105</v>
      </c>
      <c r="R666">
        <v>106</v>
      </c>
      <c r="S666">
        <v>320</v>
      </c>
      <c r="T666">
        <v>539</v>
      </c>
      <c r="U666">
        <v>762</v>
      </c>
      <c r="V666">
        <v>991</v>
      </c>
      <c r="W666">
        <v>1224</v>
      </c>
      <c r="X666">
        <v>1463</v>
      </c>
      <c r="Y666">
        <v>1706</v>
      </c>
      <c r="Z666">
        <v>1955</v>
      </c>
      <c r="AA666">
        <v>2946</v>
      </c>
      <c r="AB666">
        <v>3293</v>
      </c>
      <c r="AC666">
        <v>3649</v>
      </c>
      <c r="AD666">
        <v>4015</v>
      </c>
      <c r="AE666">
        <v>4392</v>
      </c>
      <c r="AF666">
        <v>4779</v>
      </c>
      <c r="AG666">
        <v>5176</v>
      </c>
      <c r="AH666">
        <v>5581</v>
      </c>
      <c r="AI666">
        <v>5997</v>
      </c>
      <c r="AJ666">
        <v>6423</v>
      </c>
      <c r="AK666">
        <v>6859</v>
      </c>
      <c r="AL666">
        <v>7022</v>
      </c>
      <c r="AM666">
        <v>7189</v>
      </c>
      <c r="AN666">
        <v>7361</v>
      </c>
      <c r="AO666">
        <v>7538</v>
      </c>
      <c r="AP666">
        <v>7721</v>
      </c>
      <c r="AQ666">
        <v>7911</v>
      </c>
      <c r="AR666">
        <v>8107</v>
      </c>
      <c r="AS666">
        <v>8310</v>
      </c>
      <c r="AT666">
        <v>8520</v>
      </c>
      <c r="AU666">
        <v>8739</v>
      </c>
      <c r="AV666">
        <v>8969</v>
      </c>
      <c r="AW666">
        <v>9208</v>
      </c>
      <c r="AX666">
        <v>9458</v>
      </c>
      <c r="AY666">
        <v>9722</v>
      </c>
      <c r="AZ666">
        <v>0</v>
      </c>
      <c r="BA666">
        <v>0</v>
      </c>
      <c r="BB666">
        <v>0</v>
      </c>
      <c r="BC666">
        <v>0</v>
      </c>
      <c r="BD666">
        <v>0</v>
      </c>
      <c r="BE666">
        <v>0</v>
      </c>
      <c r="BF666">
        <v>0</v>
      </c>
      <c r="BG666">
        <v>0</v>
      </c>
      <c r="BH666">
        <v>0</v>
      </c>
      <c r="BI666">
        <v>0</v>
      </c>
      <c r="BJ666">
        <v>0</v>
      </c>
      <c r="BK666">
        <v>0</v>
      </c>
      <c r="BL666">
        <v>0</v>
      </c>
      <c r="BM666">
        <v>0</v>
      </c>
      <c r="BN666">
        <v>0</v>
      </c>
      <c r="BO666">
        <v>0</v>
      </c>
      <c r="BP666">
        <v>0</v>
      </c>
      <c r="BQ666">
        <v>0</v>
      </c>
      <c r="BR666">
        <v>0</v>
      </c>
      <c r="BS666">
        <v>0</v>
      </c>
      <c r="BT666">
        <v>0</v>
      </c>
      <c r="BU666">
        <v>0</v>
      </c>
      <c r="BV666">
        <v>0</v>
      </c>
      <c r="BW666">
        <v>0</v>
      </c>
      <c r="BX666">
        <v>0</v>
      </c>
      <c r="BY666">
        <v>0</v>
      </c>
      <c r="BZ666">
        <v>0</v>
      </c>
      <c r="CA666">
        <v>0</v>
      </c>
      <c r="CB666">
        <v>0</v>
      </c>
      <c r="CC666">
        <v>0</v>
      </c>
      <c r="CD666">
        <v>0</v>
      </c>
      <c r="CE666">
        <v>0</v>
      </c>
      <c r="CF666">
        <v>0</v>
      </c>
      <c r="CG666">
        <v>0</v>
      </c>
      <c r="CH666">
        <v>0</v>
      </c>
      <c r="CI666">
        <v>0</v>
      </c>
      <c r="CJ666">
        <v>0</v>
      </c>
      <c r="CK666">
        <v>0</v>
      </c>
      <c r="CL666">
        <v>0</v>
      </c>
      <c r="CM666">
        <v>0</v>
      </c>
      <c r="CN666">
        <v>0</v>
      </c>
      <c r="CO666">
        <v>0</v>
      </c>
      <c r="CP666">
        <v>0</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v>
      </c>
      <c r="DL666">
        <v>0</v>
      </c>
      <c r="DM666">
        <v>0</v>
      </c>
      <c r="DN666">
        <v>0</v>
      </c>
      <c r="DO666">
        <v>0</v>
      </c>
      <c r="DP666">
        <v>0</v>
      </c>
      <c r="DQ666">
        <v>0</v>
      </c>
      <c r="DR666">
        <v>0</v>
      </c>
      <c r="DS666">
        <v>0</v>
      </c>
      <c r="DT666">
        <v>0</v>
      </c>
      <c r="DU666">
        <v>0</v>
      </c>
      <c r="DV666">
        <v>0</v>
      </c>
      <c r="DW666">
        <v>0</v>
      </c>
      <c r="DX666">
        <v>0</v>
      </c>
      <c r="DZ666" s="340"/>
      <c r="EA666" t="s">
        <v>944</v>
      </c>
      <c r="EB666">
        <v>1</v>
      </c>
      <c r="EC666">
        <v>5</v>
      </c>
      <c r="ED666" s="183" t="str">
        <f t="shared" si="28"/>
        <v>SDH200105</v>
      </c>
      <c r="EE666">
        <v>213</v>
      </c>
      <c r="EF666">
        <v>640</v>
      </c>
      <c r="EG666">
        <v>1185</v>
      </c>
      <c r="EH666">
        <v>1717</v>
      </c>
      <c r="EI666">
        <v>2238</v>
      </c>
      <c r="EJ666">
        <v>2747</v>
      </c>
      <c r="EK666">
        <v>3246</v>
      </c>
      <c r="EL666">
        <v>3736</v>
      </c>
      <c r="EM666">
        <v>4216</v>
      </c>
      <c r="EN666">
        <v>4852</v>
      </c>
      <c r="EO666">
        <v>5311</v>
      </c>
      <c r="EP666">
        <v>5767</v>
      </c>
      <c r="EQ666">
        <v>6218</v>
      </c>
      <c r="ER666">
        <v>6668</v>
      </c>
      <c r="ES666">
        <v>7114</v>
      </c>
      <c r="ET666">
        <v>7554</v>
      </c>
      <c r="EU666">
        <v>7983</v>
      </c>
      <c r="EV666">
        <v>8407</v>
      </c>
      <c r="EW666">
        <v>8826</v>
      </c>
      <c r="EX666">
        <v>0</v>
      </c>
      <c r="EY666">
        <v>0</v>
      </c>
      <c r="EZ666">
        <v>0</v>
      </c>
      <c r="FA666">
        <v>0</v>
      </c>
      <c r="FB666">
        <v>0</v>
      </c>
      <c r="FC666">
        <v>0</v>
      </c>
      <c r="FD666">
        <v>0</v>
      </c>
      <c r="FE666">
        <v>0</v>
      </c>
      <c r="FF666">
        <v>0</v>
      </c>
      <c r="FG666">
        <v>0</v>
      </c>
      <c r="FH666">
        <v>0</v>
      </c>
      <c r="FI666">
        <v>0</v>
      </c>
      <c r="FJ666">
        <v>0</v>
      </c>
      <c r="FK666">
        <v>0</v>
      </c>
      <c r="FL666">
        <v>0</v>
      </c>
      <c r="FM666">
        <v>0</v>
      </c>
      <c r="FN666">
        <v>0</v>
      </c>
      <c r="FO666">
        <v>0</v>
      </c>
      <c r="FP666">
        <v>0</v>
      </c>
      <c r="FQ666">
        <v>0</v>
      </c>
      <c r="FR666">
        <v>0</v>
      </c>
      <c r="FS666">
        <v>0</v>
      </c>
      <c r="FT666">
        <v>0</v>
      </c>
      <c r="FU666">
        <v>0</v>
      </c>
      <c r="FV666">
        <v>0</v>
      </c>
      <c r="FW666">
        <v>0</v>
      </c>
      <c r="FX666">
        <v>0</v>
      </c>
      <c r="FY666">
        <v>0</v>
      </c>
      <c r="FZ666">
        <v>0</v>
      </c>
      <c r="GA666">
        <v>0</v>
      </c>
      <c r="GB666">
        <v>0</v>
      </c>
      <c r="GC666">
        <v>0</v>
      </c>
      <c r="GD666">
        <v>0</v>
      </c>
      <c r="GE666">
        <v>0</v>
      </c>
      <c r="GF666">
        <v>0</v>
      </c>
      <c r="GG666">
        <v>0</v>
      </c>
      <c r="GH666">
        <v>0</v>
      </c>
      <c r="GI666">
        <v>0</v>
      </c>
      <c r="GJ666">
        <v>0</v>
      </c>
      <c r="GK666">
        <v>0</v>
      </c>
      <c r="GL666">
        <v>0</v>
      </c>
      <c r="GM666">
        <v>0</v>
      </c>
      <c r="GN666">
        <v>0</v>
      </c>
      <c r="GO666">
        <v>0</v>
      </c>
      <c r="GP666">
        <v>0</v>
      </c>
      <c r="GQ666">
        <v>0</v>
      </c>
      <c r="GR666">
        <v>0</v>
      </c>
      <c r="GS666">
        <v>0</v>
      </c>
      <c r="GT666">
        <v>0</v>
      </c>
      <c r="GU666">
        <v>0</v>
      </c>
      <c r="GV666">
        <v>0</v>
      </c>
      <c r="GW666">
        <v>0</v>
      </c>
      <c r="GX666">
        <v>0</v>
      </c>
      <c r="GY666">
        <v>0</v>
      </c>
      <c r="GZ666">
        <v>0</v>
      </c>
      <c r="HA666">
        <v>0</v>
      </c>
      <c r="HB666">
        <v>0</v>
      </c>
      <c r="HC666">
        <v>0</v>
      </c>
      <c r="HD666">
        <v>0</v>
      </c>
      <c r="HE666">
        <v>0</v>
      </c>
      <c r="HF666">
        <v>0</v>
      </c>
      <c r="HG666">
        <v>0</v>
      </c>
      <c r="HH666">
        <v>0</v>
      </c>
      <c r="HI666">
        <v>0</v>
      </c>
      <c r="HJ666">
        <v>0</v>
      </c>
      <c r="HK666">
        <v>0</v>
      </c>
      <c r="HL666">
        <v>0</v>
      </c>
      <c r="HM666">
        <v>0</v>
      </c>
      <c r="HN666">
        <v>0</v>
      </c>
      <c r="HO666">
        <v>0</v>
      </c>
      <c r="HP666">
        <v>0</v>
      </c>
      <c r="HQ666">
        <v>0</v>
      </c>
      <c r="HR666">
        <v>0</v>
      </c>
      <c r="HS666">
        <v>0</v>
      </c>
      <c r="HT666">
        <v>0</v>
      </c>
      <c r="HU666">
        <v>0</v>
      </c>
      <c r="HV666">
        <v>0</v>
      </c>
      <c r="HW666">
        <v>0</v>
      </c>
      <c r="HX666">
        <v>0</v>
      </c>
      <c r="HY666">
        <v>0</v>
      </c>
      <c r="HZ666">
        <v>0</v>
      </c>
      <c r="IA666">
        <v>0</v>
      </c>
      <c r="IB666">
        <v>0</v>
      </c>
      <c r="IC666">
        <v>0</v>
      </c>
      <c r="ID666">
        <v>0</v>
      </c>
      <c r="IE666">
        <v>0</v>
      </c>
      <c r="IF666">
        <v>0</v>
      </c>
      <c r="IG666">
        <v>0</v>
      </c>
      <c r="IH666">
        <v>0</v>
      </c>
      <c r="II666">
        <v>0</v>
      </c>
      <c r="IJ666">
        <v>0</v>
      </c>
      <c r="IK666">
        <v>0</v>
      </c>
    </row>
    <row r="667" spans="13:245" hidden="1">
      <c r="M667" s="340"/>
      <c r="N667" t="s">
        <v>944</v>
      </c>
      <c r="O667">
        <v>1</v>
      </c>
      <c r="P667">
        <v>6</v>
      </c>
      <c r="Q667" s="183" t="str">
        <f t="shared" si="27"/>
        <v>SDH200106</v>
      </c>
      <c r="R667">
        <v>102</v>
      </c>
      <c r="S667">
        <v>315</v>
      </c>
      <c r="T667">
        <v>533</v>
      </c>
      <c r="U667">
        <v>755</v>
      </c>
      <c r="V667">
        <v>983</v>
      </c>
      <c r="W667">
        <v>1214</v>
      </c>
      <c r="X667">
        <v>1451</v>
      </c>
      <c r="Y667">
        <v>1694</v>
      </c>
      <c r="Z667">
        <v>1941</v>
      </c>
      <c r="AA667">
        <v>2926</v>
      </c>
      <c r="AB667">
        <v>3273</v>
      </c>
      <c r="AC667">
        <v>3628</v>
      </c>
      <c r="AD667">
        <v>3994</v>
      </c>
      <c r="AE667">
        <v>4370</v>
      </c>
      <c r="AF667">
        <v>4756</v>
      </c>
      <c r="AG667">
        <v>5150</v>
      </c>
      <c r="AH667">
        <v>5554</v>
      </c>
      <c r="AI667">
        <v>5967</v>
      </c>
      <c r="AJ667">
        <v>6390</v>
      </c>
      <c r="AK667">
        <v>6824</v>
      </c>
      <c r="AL667">
        <v>6986</v>
      </c>
      <c r="AM667">
        <v>7153</v>
      </c>
      <c r="AN667">
        <v>7325</v>
      </c>
      <c r="AO667">
        <v>7503</v>
      </c>
      <c r="AP667">
        <v>7687</v>
      </c>
      <c r="AQ667">
        <v>7878</v>
      </c>
      <c r="AR667">
        <v>8074</v>
      </c>
      <c r="AS667">
        <v>8279</v>
      </c>
      <c r="AT667">
        <v>8491</v>
      </c>
      <c r="AU667">
        <v>8714</v>
      </c>
      <c r="AV667">
        <v>8946</v>
      </c>
      <c r="AW667">
        <v>9189</v>
      </c>
      <c r="AX667">
        <v>9445</v>
      </c>
      <c r="AY667">
        <v>9715</v>
      </c>
      <c r="AZ667">
        <v>0</v>
      </c>
      <c r="BA667">
        <v>0</v>
      </c>
      <c r="BB667">
        <v>0</v>
      </c>
      <c r="BC667">
        <v>0</v>
      </c>
      <c r="BD667">
        <v>0</v>
      </c>
      <c r="BE667">
        <v>0</v>
      </c>
      <c r="BF667">
        <v>0</v>
      </c>
      <c r="BG667">
        <v>0</v>
      </c>
      <c r="BH667">
        <v>0</v>
      </c>
      <c r="BI667">
        <v>0</v>
      </c>
      <c r="BJ667">
        <v>0</v>
      </c>
      <c r="BK667">
        <v>0</v>
      </c>
      <c r="BL667">
        <v>0</v>
      </c>
      <c r="BM667">
        <v>0</v>
      </c>
      <c r="BN667">
        <v>0</v>
      </c>
      <c r="BO667">
        <v>0</v>
      </c>
      <c r="BP667">
        <v>0</v>
      </c>
      <c r="BQ667">
        <v>0</v>
      </c>
      <c r="BR667">
        <v>0</v>
      </c>
      <c r="BS667">
        <v>0</v>
      </c>
      <c r="BT667">
        <v>0</v>
      </c>
      <c r="BU667">
        <v>0</v>
      </c>
      <c r="BV667">
        <v>0</v>
      </c>
      <c r="BW667">
        <v>0</v>
      </c>
      <c r="BX667">
        <v>0</v>
      </c>
      <c r="BY667">
        <v>0</v>
      </c>
      <c r="BZ667">
        <v>0</v>
      </c>
      <c r="CA667">
        <v>0</v>
      </c>
      <c r="CB667">
        <v>0</v>
      </c>
      <c r="CC667">
        <v>0</v>
      </c>
      <c r="CD667">
        <v>0</v>
      </c>
      <c r="CE667">
        <v>0</v>
      </c>
      <c r="CF667">
        <v>0</v>
      </c>
      <c r="CG667">
        <v>0</v>
      </c>
      <c r="CH667">
        <v>0</v>
      </c>
      <c r="CI667">
        <v>0</v>
      </c>
      <c r="CJ667">
        <v>0</v>
      </c>
      <c r="CK667">
        <v>0</v>
      </c>
      <c r="CL667">
        <v>0</v>
      </c>
      <c r="CM667">
        <v>0</v>
      </c>
      <c r="CN667">
        <v>0</v>
      </c>
      <c r="CO667">
        <v>0</v>
      </c>
      <c r="CP667">
        <v>0</v>
      </c>
      <c r="CQ667">
        <v>0</v>
      </c>
      <c r="CR667">
        <v>0</v>
      </c>
      <c r="CS667">
        <v>0</v>
      </c>
      <c r="CT667">
        <v>0</v>
      </c>
      <c r="CU667">
        <v>0</v>
      </c>
      <c r="CV667">
        <v>0</v>
      </c>
      <c r="CW667">
        <v>0</v>
      </c>
      <c r="CX667">
        <v>0</v>
      </c>
      <c r="CY667">
        <v>0</v>
      </c>
      <c r="CZ667">
        <v>0</v>
      </c>
      <c r="DA667">
        <v>0</v>
      </c>
      <c r="DB667">
        <v>0</v>
      </c>
      <c r="DC667">
        <v>0</v>
      </c>
      <c r="DD667">
        <v>0</v>
      </c>
      <c r="DE667">
        <v>0</v>
      </c>
      <c r="DF667">
        <v>0</v>
      </c>
      <c r="DG667">
        <v>0</v>
      </c>
      <c r="DH667">
        <v>0</v>
      </c>
      <c r="DI667">
        <v>0</v>
      </c>
      <c r="DJ667">
        <v>0</v>
      </c>
      <c r="DK667">
        <v>0</v>
      </c>
      <c r="DL667">
        <v>0</v>
      </c>
      <c r="DM667">
        <v>0</v>
      </c>
      <c r="DN667">
        <v>0</v>
      </c>
      <c r="DO667">
        <v>0</v>
      </c>
      <c r="DP667">
        <v>0</v>
      </c>
      <c r="DQ667">
        <v>0</v>
      </c>
      <c r="DR667">
        <v>0</v>
      </c>
      <c r="DS667">
        <v>0</v>
      </c>
      <c r="DT667">
        <v>0</v>
      </c>
      <c r="DU667">
        <v>0</v>
      </c>
      <c r="DV667">
        <v>0</v>
      </c>
      <c r="DW667">
        <v>0</v>
      </c>
      <c r="DX667">
        <v>0</v>
      </c>
      <c r="DZ667" s="340"/>
      <c r="EA667" t="s">
        <v>944</v>
      </c>
      <c r="EB667">
        <v>1</v>
      </c>
      <c r="EC667">
        <v>6</v>
      </c>
      <c r="ED667" s="183" t="str">
        <f t="shared" si="28"/>
        <v>SDH200106</v>
      </c>
      <c r="EE667">
        <v>205</v>
      </c>
      <c r="EF667">
        <v>628</v>
      </c>
      <c r="EG667">
        <v>1169</v>
      </c>
      <c r="EH667">
        <v>1699</v>
      </c>
      <c r="EI667">
        <v>2216</v>
      </c>
      <c r="EJ667">
        <v>2720</v>
      </c>
      <c r="EK667">
        <v>3215</v>
      </c>
      <c r="EL667">
        <v>3702</v>
      </c>
      <c r="EM667">
        <v>4179</v>
      </c>
      <c r="EN667">
        <v>4813</v>
      </c>
      <c r="EO667">
        <v>5276</v>
      </c>
      <c r="EP667">
        <v>5731</v>
      </c>
      <c r="EQ667">
        <v>6186</v>
      </c>
      <c r="ER667">
        <v>6634</v>
      </c>
      <c r="ES667">
        <v>7078</v>
      </c>
      <c r="ET667">
        <v>7513</v>
      </c>
      <c r="EU667">
        <v>7942</v>
      </c>
      <c r="EV667">
        <v>8362</v>
      </c>
      <c r="EW667">
        <v>8775</v>
      </c>
      <c r="EX667">
        <v>0</v>
      </c>
      <c r="EY667">
        <v>0</v>
      </c>
      <c r="EZ667">
        <v>0</v>
      </c>
      <c r="FA667">
        <v>0</v>
      </c>
      <c r="FB667">
        <v>0</v>
      </c>
      <c r="FC667">
        <v>0</v>
      </c>
      <c r="FD667">
        <v>0</v>
      </c>
      <c r="FE667">
        <v>0</v>
      </c>
      <c r="FF667">
        <v>0</v>
      </c>
      <c r="FG667">
        <v>0</v>
      </c>
      <c r="FH667">
        <v>0</v>
      </c>
      <c r="FI667">
        <v>0</v>
      </c>
      <c r="FJ667">
        <v>0</v>
      </c>
      <c r="FK667">
        <v>0</v>
      </c>
      <c r="FL667">
        <v>0</v>
      </c>
      <c r="FM667">
        <v>0</v>
      </c>
      <c r="FN667">
        <v>0</v>
      </c>
      <c r="FO667">
        <v>0</v>
      </c>
      <c r="FP667">
        <v>0</v>
      </c>
      <c r="FQ667">
        <v>0</v>
      </c>
      <c r="FR667">
        <v>0</v>
      </c>
      <c r="FS667">
        <v>0</v>
      </c>
      <c r="FT667">
        <v>0</v>
      </c>
      <c r="FU667">
        <v>0</v>
      </c>
      <c r="FV667">
        <v>0</v>
      </c>
      <c r="FW667">
        <v>0</v>
      </c>
      <c r="FX667">
        <v>0</v>
      </c>
      <c r="FY667">
        <v>0</v>
      </c>
      <c r="FZ667">
        <v>0</v>
      </c>
      <c r="GA667">
        <v>0</v>
      </c>
      <c r="GB667">
        <v>0</v>
      </c>
      <c r="GC667">
        <v>0</v>
      </c>
      <c r="GD667">
        <v>0</v>
      </c>
      <c r="GE667">
        <v>0</v>
      </c>
      <c r="GF667">
        <v>0</v>
      </c>
      <c r="GG667">
        <v>0</v>
      </c>
      <c r="GH667">
        <v>0</v>
      </c>
      <c r="GI667">
        <v>0</v>
      </c>
      <c r="GJ667">
        <v>0</v>
      </c>
      <c r="GK667">
        <v>0</v>
      </c>
      <c r="GL667">
        <v>0</v>
      </c>
      <c r="GM667">
        <v>0</v>
      </c>
      <c r="GN667">
        <v>0</v>
      </c>
      <c r="GO667">
        <v>0</v>
      </c>
      <c r="GP667">
        <v>0</v>
      </c>
      <c r="GQ667">
        <v>0</v>
      </c>
      <c r="GR667">
        <v>0</v>
      </c>
      <c r="GS667">
        <v>0</v>
      </c>
      <c r="GT667">
        <v>0</v>
      </c>
      <c r="GU667">
        <v>0</v>
      </c>
      <c r="GV667">
        <v>0</v>
      </c>
      <c r="GW667">
        <v>0</v>
      </c>
      <c r="GX667">
        <v>0</v>
      </c>
      <c r="GY667">
        <v>0</v>
      </c>
      <c r="GZ667">
        <v>0</v>
      </c>
      <c r="HA667">
        <v>0</v>
      </c>
      <c r="HB667">
        <v>0</v>
      </c>
      <c r="HC667">
        <v>0</v>
      </c>
      <c r="HD667">
        <v>0</v>
      </c>
      <c r="HE667">
        <v>0</v>
      </c>
      <c r="HF667">
        <v>0</v>
      </c>
      <c r="HG667">
        <v>0</v>
      </c>
      <c r="HH667">
        <v>0</v>
      </c>
      <c r="HI667">
        <v>0</v>
      </c>
      <c r="HJ667">
        <v>0</v>
      </c>
      <c r="HK667">
        <v>0</v>
      </c>
      <c r="HL667">
        <v>0</v>
      </c>
      <c r="HM667">
        <v>0</v>
      </c>
      <c r="HN667">
        <v>0</v>
      </c>
      <c r="HO667">
        <v>0</v>
      </c>
      <c r="HP667">
        <v>0</v>
      </c>
      <c r="HQ667">
        <v>0</v>
      </c>
      <c r="HR667">
        <v>0</v>
      </c>
      <c r="HS667">
        <v>0</v>
      </c>
      <c r="HT667">
        <v>0</v>
      </c>
      <c r="HU667">
        <v>0</v>
      </c>
      <c r="HV667">
        <v>0</v>
      </c>
      <c r="HW667">
        <v>0</v>
      </c>
      <c r="HX667">
        <v>0</v>
      </c>
      <c r="HY667">
        <v>0</v>
      </c>
      <c r="HZ667">
        <v>0</v>
      </c>
      <c r="IA667">
        <v>0</v>
      </c>
      <c r="IB667">
        <v>0</v>
      </c>
      <c r="IC667">
        <v>0</v>
      </c>
      <c r="ID667">
        <v>0</v>
      </c>
      <c r="IE667">
        <v>0</v>
      </c>
      <c r="IF667">
        <v>0</v>
      </c>
      <c r="IG667">
        <v>0</v>
      </c>
      <c r="IH667">
        <v>0</v>
      </c>
      <c r="II667">
        <v>0</v>
      </c>
      <c r="IJ667">
        <v>0</v>
      </c>
      <c r="IK667">
        <v>0</v>
      </c>
    </row>
    <row r="668" spans="13:245" hidden="1">
      <c r="M668" s="340"/>
      <c r="N668" t="s">
        <v>944</v>
      </c>
      <c r="O668">
        <v>1</v>
      </c>
      <c r="P668">
        <v>7</v>
      </c>
      <c r="Q668" s="183" t="str">
        <f t="shared" si="27"/>
        <v>SDH200107</v>
      </c>
      <c r="R668">
        <v>99</v>
      </c>
      <c r="S668">
        <v>311</v>
      </c>
      <c r="T668">
        <v>527</v>
      </c>
      <c r="U668">
        <v>748</v>
      </c>
      <c r="V668">
        <v>974</v>
      </c>
      <c r="W668">
        <v>1204</v>
      </c>
      <c r="X668">
        <v>1440</v>
      </c>
      <c r="Y668">
        <v>1681</v>
      </c>
      <c r="Z668">
        <v>1927</v>
      </c>
      <c r="AA668">
        <v>2906</v>
      </c>
      <c r="AB668">
        <v>3251</v>
      </c>
      <c r="AC668">
        <v>3606</v>
      </c>
      <c r="AD668">
        <v>3971</v>
      </c>
      <c r="AE668">
        <v>4346</v>
      </c>
      <c r="AF668">
        <v>4728</v>
      </c>
      <c r="AG668">
        <v>5120</v>
      </c>
      <c r="AH668">
        <v>5521</v>
      </c>
      <c r="AI668">
        <v>5932</v>
      </c>
      <c r="AJ668">
        <v>6353</v>
      </c>
      <c r="AK668">
        <v>6785</v>
      </c>
      <c r="AL668">
        <v>6947</v>
      </c>
      <c r="AM668">
        <v>7113</v>
      </c>
      <c r="AN668">
        <v>7285</v>
      </c>
      <c r="AO668">
        <v>7464</v>
      </c>
      <c r="AP668">
        <v>7649</v>
      </c>
      <c r="AQ668">
        <v>7840</v>
      </c>
      <c r="AR668">
        <v>8038</v>
      </c>
      <c r="AS668">
        <v>8244</v>
      </c>
      <c r="AT668">
        <v>8460</v>
      </c>
      <c r="AU668">
        <v>8686</v>
      </c>
      <c r="AV668">
        <v>8921</v>
      </c>
      <c r="AW668">
        <v>9169</v>
      </c>
      <c r="AX668">
        <v>9431</v>
      </c>
      <c r="AY668">
        <v>9708</v>
      </c>
      <c r="AZ668">
        <v>0</v>
      </c>
      <c r="BA668">
        <v>0</v>
      </c>
      <c r="BB668">
        <v>0</v>
      </c>
      <c r="BC668">
        <v>0</v>
      </c>
      <c r="BD668">
        <v>0</v>
      </c>
      <c r="BE668">
        <v>0</v>
      </c>
      <c r="BF668">
        <v>0</v>
      </c>
      <c r="BG668">
        <v>0</v>
      </c>
      <c r="BH668">
        <v>0</v>
      </c>
      <c r="BI668">
        <v>0</v>
      </c>
      <c r="BJ668">
        <v>0</v>
      </c>
      <c r="BK668">
        <v>0</v>
      </c>
      <c r="BL668">
        <v>0</v>
      </c>
      <c r="BM668">
        <v>0</v>
      </c>
      <c r="BN668">
        <v>0</v>
      </c>
      <c r="BO668">
        <v>0</v>
      </c>
      <c r="BP668">
        <v>0</v>
      </c>
      <c r="BQ668">
        <v>0</v>
      </c>
      <c r="BR668">
        <v>0</v>
      </c>
      <c r="BS668">
        <v>0</v>
      </c>
      <c r="BT668">
        <v>0</v>
      </c>
      <c r="BU668">
        <v>0</v>
      </c>
      <c r="BV668">
        <v>0</v>
      </c>
      <c r="BW668">
        <v>0</v>
      </c>
      <c r="BX668">
        <v>0</v>
      </c>
      <c r="BY668">
        <v>0</v>
      </c>
      <c r="BZ668">
        <v>0</v>
      </c>
      <c r="CA668">
        <v>0</v>
      </c>
      <c r="CB668">
        <v>0</v>
      </c>
      <c r="CC668">
        <v>0</v>
      </c>
      <c r="CD668">
        <v>0</v>
      </c>
      <c r="CE668">
        <v>0</v>
      </c>
      <c r="CF668">
        <v>0</v>
      </c>
      <c r="CG668">
        <v>0</v>
      </c>
      <c r="CH668">
        <v>0</v>
      </c>
      <c r="CI668">
        <v>0</v>
      </c>
      <c r="CJ668">
        <v>0</v>
      </c>
      <c r="CK668">
        <v>0</v>
      </c>
      <c r="CL668">
        <v>0</v>
      </c>
      <c r="CM668">
        <v>0</v>
      </c>
      <c r="CN668">
        <v>0</v>
      </c>
      <c r="CO668">
        <v>0</v>
      </c>
      <c r="CP668">
        <v>0</v>
      </c>
      <c r="CQ668">
        <v>0</v>
      </c>
      <c r="CR668">
        <v>0</v>
      </c>
      <c r="CS668">
        <v>0</v>
      </c>
      <c r="CT668">
        <v>0</v>
      </c>
      <c r="CU668">
        <v>0</v>
      </c>
      <c r="CV668">
        <v>0</v>
      </c>
      <c r="CW668">
        <v>0</v>
      </c>
      <c r="CX668">
        <v>0</v>
      </c>
      <c r="CY668">
        <v>0</v>
      </c>
      <c r="CZ668">
        <v>0</v>
      </c>
      <c r="DA668">
        <v>0</v>
      </c>
      <c r="DB668">
        <v>0</v>
      </c>
      <c r="DC668">
        <v>0</v>
      </c>
      <c r="DD668">
        <v>0</v>
      </c>
      <c r="DE668">
        <v>0</v>
      </c>
      <c r="DF668">
        <v>0</v>
      </c>
      <c r="DG668">
        <v>0</v>
      </c>
      <c r="DH668">
        <v>0</v>
      </c>
      <c r="DI668">
        <v>0</v>
      </c>
      <c r="DJ668">
        <v>0</v>
      </c>
      <c r="DK668">
        <v>0</v>
      </c>
      <c r="DL668">
        <v>0</v>
      </c>
      <c r="DM668">
        <v>0</v>
      </c>
      <c r="DN668">
        <v>0</v>
      </c>
      <c r="DO668">
        <v>0</v>
      </c>
      <c r="DP668">
        <v>0</v>
      </c>
      <c r="DQ668">
        <v>0</v>
      </c>
      <c r="DR668">
        <v>0</v>
      </c>
      <c r="DS668">
        <v>0</v>
      </c>
      <c r="DT668">
        <v>0</v>
      </c>
      <c r="DU668">
        <v>0</v>
      </c>
      <c r="DV668">
        <v>0</v>
      </c>
      <c r="DW668">
        <v>0</v>
      </c>
      <c r="DX668">
        <v>0</v>
      </c>
      <c r="DZ668" s="340"/>
      <c r="EA668" t="s">
        <v>944</v>
      </c>
      <c r="EB668">
        <v>1</v>
      </c>
      <c r="EC668">
        <v>7</v>
      </c>
      <c r="ED668" s="183" t="str">
        <f t="shared" si="28"/>
        <v>SDH200107</v>
      </c>
      <c r="EE668">
        <v>199</v>
      </c>
      <c r="EF668">
        <v>616</v>
      </c>
      <c r="EG668">
        <v>1153</v>
      </c>
      <c r="EH668">
        <v>1678</v>
      </c>
      <c r="EI668">
        <v>2191</v>
      </c>
      <c r="EJ668">
        <v>2692</v>
      </c>
      <c r="EK668">
        <v>3185</v>
      </c>
      <c r="EL668">
        <v>3668</v>
      </c>
      <c r="EM668">
        <v>4143</v>
      </c>
      <c r="EN668">
        <v>4777</v>
      </c>
      <c r="EO668">
        <v>5237</v>
      </c>
      <c r="EP668">
        <v>5695</v>
      </c>
      <c r="EQ668">
        <v>6148</v>
      </c>
      <c r="ER668">
        <v>6597</v>
      </c>
      <c r="ES668">
        <v>7034</v>
      </c>
      <c r="ET668">
        <v>7466</v>
      </c>
      <c r="EU668">
        <v>7889</v>
      </c>
      <c r="EV668">
        <v>8308</v>
      </c>
      <c r="EW668">
        <v>8719</v>
      </c>
      <c r="EX668">
        <v>0</v>
      </c>
      <c r="EY668">
        <v>0</v>
      </c>
      <c r="EZ668">
        <v>0</v>
      </c>
      <c r="FA668">
        <v>0</v>
      </c>
      <c r="FB668">
        <v>0</v>
      </c>
      <c r="FC668">
        <v>0</v>
      </c>
      <c r="FD668">
        <v>0</v>
      </c>
      <c r="FE668">
        <v>0</v>
      </c>
      <c r="FF668">
        <v>0</v>
      </c>
      <c r="FG668">
        <v>0</v>
      </c>
      <c r="FH668">
        <v>0</v>
      </c>
      <c r="FI668">
        <v>0</v>
      </c>
      <c r="FJ668">
        <v>0</v>
      </c>
      <c r="FK668">
        <v>0</v>
      </c>
      <c r="FL668">
        <v>0</v>
      </c>
      <c r="FM668">
        <v>0</v>
      </c>
      <c r="FN668">
        <v>0</v>
      </c>
      <c r="FO668">
        <v>0</v>
      </c>
      <c r="FP668">
        <v>0</v>
      </c>
      <c r="FQ668">
        <v>0</v>
      </c>
      <c r="FR668">
        <v>0</v>
      </c>
      <c r="FS668">
        <v>0</v>
      </c>
      <c r="FT668">
        <v>0</v>
      </c>
      <c r="FU668">
        <v>0</v>
      </c>
      <c r="FV668">
        <v>0</v>
      </c>
      <c r="FW668">
        <v>0</v>
      </c>
      <c r="FX668">
        <v>0</v>
      </c>
      <c r="FY668">
        <v>0</v>
      </c>
      <c r="FZ668">
        <v>0</v>
      </c>
      <c r="GA668">
        <v>0</v>
      </c>
      <c r="GB668">
        <v>0</v>
      </c>
      <c r="GC668">
        <v>0</v>
      </c>
      <c r="GD668">
        <v>0</v>
      </c>
      <c r="GE668">
        <v>0</v>
      </c>
      <c r="GF668">
        <v>0</v>
      </c>
      <c r="GG668">
        <v>0</v>
      </c>
      <c r="GH668">
        <v>0</v>
      </c>
      <c r="GI668">
        <v>0</v>
      </c>
      <c r="GJ668">
        <v>0</v>
      </c>
      <c r="GK668">
        <v>0</v>
      </c>
      <c r="GL668">
        <v>0</v>
      </c>
      <c r="GM668">
        <v>0</v>
      </c>
      <c r="GN668">
        <v>0</v>
      </c>
      <c r="GO668">
        <v>0</v>
      </c>
      <c r="GP668">
        <v>0</v>
      </c>
      <c r="GQ668">
        <v>0</v>
      </c>
      <c r="GR668">
        <v>0</v>
      </c>
      <c r="GS668">
        <v>0</v>
      </c>
      <c r="GT668">
        <v>0</v>
      </c>
      <c r="GU668">
        <v>0</v>
      </c>
      <c r="GV668">
        <v>0</v>
      </c>
      <c r="GW668">
        <v>0</v>
      </c>
      <c r="GX668">
        <v>0</v>
      </c>
      <c r="GY668">
        <v>0</v>
      </c>
      <c r="GZ668">
        <v>0</v>
      </c>
      <c r="HA668">
        <v>0</v>
      </c>
      <c r="HB668">
        <v>0</v>
      </c>
      <c r="HC668">
        <v>0</v>
      </c>
      <c r="HD668">
        <v>0</v>
      </c>
      <c r="HE668">
        <v>0</v>
      </c>
      <c r="HF668">
        <v>0</v>
      </c>
      <c r="HG668">
        <v>0</v>
      </c>
      <c r="HH668">
        <v>0</v>
      </c>
      <c r="HI668">
        <v>0</v>
      </c>
      <c r="HJ668">
        <v>0</v>
      </c>
      <c r="HK668">
        <v>0</v>
      </c>
      <c r="HL668">
        <v>0</v>
      </c>
      <c r="HM668">
        <v>0</v>
      </c>
      <c r="HN668">
        <v>0</v>
      </c>
      <c r="HO668">
        <v>0</v>
      </c>
      <c r="HP668">
        <v>0</v>
      </c>
      <c r="HQ668">
        <v>0</v>
      </c>
      <c r="HR668">
        <v>0</v>
      </c>
      <c r="HS668">
        <v>0</v>
      </c>
      <c r="HT668">
        <v>0</v>
      </c>
      <c r="HU668">
        <v>0</v>
      </c>
      <c r="HV668">
        <v>0</v>
      </c>
      <c r="HW668">
        <v>0</v>
      </c>
      <c r="HX668">
        <v>0</v>
      </c>
      <c r="HY668">
        <v>0</v>
      </c>
      <c r="HZ668">
        <v>0</v>
      </c>
      <c r="IA668">
        <v>0</v>
      </c>
      <c r="IB668">
        <v>0</v>
      </c>
      <c r="IC668">
        <v>0</v>
      </c>
      <c r="ID668">
        <v>0</v>
      </c>
      <c r="IE668">
        <v>0</v>
      </c>
      <c r="IF668">
        <v>0</v>
      </c>
      <c r="IG668">
        <v>0</v>
      </c>
      <c r="IH668">
        <v>0</v>
      </c>
      <c r="II668">
        <v>0</v>
      </c>
      <c r="IJ668">
        <v>0</v>
      </c>
      <c r="IK668">
        <v>0</v>
      </c>
    </row>
    <row r="669" spans="13:245" hidden="1">
      <c r="M669" s="340"/>
      <c r="N669" t="s">
        <v>944</v>
      </c>
      <c r="O669">
        <v>1</v>
      </c>
      <c r="P669">
        <v>8</v>
      </c>
      <c r="Q669" s="183" t="str">
        <f t="shared" si="27"/>
        <v>SDH200108</v>
      </c>
      <c r="R669">
        <v>95</v>
      </c>
      <c r="S669">
        <v>305</v>
      </c>
      <c r="T669">
        <v>521</v>
      </c>
      <c r="U669">
        <v>740</v>
      </c>
      <c r="V669">
        <v>964</v>
      </c>
      <c r="W669">
        <v>1193</v>
      </c>
      <c r="X669">
        <v>1427</v>
      </c>
      <c r="Y669">
        <v>1667</v>
      </c>
      <c r="Z669">
        <v>1912</v>
      </c>
      <c r="AA669">
        <v>2884</v>
      </c>
      <c r="AB669">
        <v>3229</v>
      </c>
      <c r="AC669">
        <v>3583</v>
      </c>
      <c r="AD669">
        <v>3946</v>
      </c>
      <c r="AE669">
        <v>4317</v>
      </c>
      <c r="AF669">
        <v>4697</v>
      </c>
      <c r="AG669">
        <v>5087</v>
      </c>
      <c r="AH669">
        <v>5485</v>
      </c>
      <c r="AI669">
        <v>5893</v>
      </c>
      <c r="AJ669">
        <v>6312</v>
      </c>
      <c r="AK669">
        <v>6741</v>
      </c>
      <c r="AL669">
        <v>6903</v>
      </c>
      <c r="AM669">
        <v>7070</v>
      </c>
      <c r="AN669">
        <v>7242</v>
      </c>
      <c r="AO669">
        <v>7421</v>
      </c>
      <c r="AP669">
        <v>7607</v>
      </c>
      <c r="AQ669">
        <v>7799</v>
      </c>
      <c r="AR669">
        <v>7999</v>
      </c>
      <c r="AS669">
        <v>8208</v>
      </c>
      <c r="AT669">
        <v>8427</v>
      </c>
      <c r="AU669">
        <v>8655</v>
      </c>
      <c r="AV669">
        <v>8895</v>
      </c>
      <c r="AW669">
        <v>9149</v>
      </c>
      <c r="AX669">
        <v>9417</v>
      </c>
      <c r="AY669">
        <v>9700</v>
      </c>
      <c r="AZ669">
        <v>0</v>
      </c>
      <c r="BA669">
        <v>0</v>
      </c>
      <c r="BB669">
        <v>0</v>
      </c>
      <c r="BC669">
        <v>0</v>
      </c>
      <c r="BD669">
        <v>0</v>
      </c>
      <c r="BE669">
        <v>0</v>
      </c>
      <c r="BF669">
        <v>0</v>
      </c>
      <c r="BG669">
        <v>0</v>
      </c>
      <c r="BH669">
        <v>0</v>
      </c>
      <c r="BI669">
        <v>0</v>
      </c>
      <c r="BJ669">
        <v>0</v>
      </c>
      <c r="BK669">
        <v>0</v>
      </c>
      <c r="BL669">
        <v>0</v>
      </c>
      <c r="BM669">
        <v>0</v>
      </c>
      <c r="BN669">
        <v>0</v>
      </c>
      <c r="BO669">
        <v>0</v>
      </c>
      <c r="BP669">
        <v>0</v>
      </c>
      <c r="BQ669">
        <v>0</v>
      </c>
      <c r="BR669">
        <v>0</v>
      </c>
      <c r="BS669">
        <v>0</v>
      </c>
      <c r="BT669">
        <v>0</v>
      </c>
      <c r="BU669">
        <v>0</v>
      </c>
      <c r="BV669">
        <v>0</v>
      </c>
      <c r="BW669">
        <v>0</v>
      </c>
      <c r="BX669">
        <v>0</v>
      </c>
      <c r="BY669">
        <v>0</v>
      </c>
      <c r="BZ669">
        <v>0</v>
      </c>
      <c r="CA669">
        <v>0</v>
      </c>
      <c r="CB669">
        <v>0</v>
      </c>
      <c r="CC669">
        <v>0</v>
      </c>
      <c r="CD669">
        <v>0</v>
      </c>
      <c r="CE669">
        <v>0</v>
      </c>
      <c r="CF669">
        <v>0</v>
      </c>
      <c r="CG669">
        <v>0</v>
      </c>
      <c r="CH669">
        <v>0</v>
      </c>
      <c r="CI669">
        <v>0</v>
      </c>
      <c r="CJ669">
        <v>0</v>
      </c>
      <c r="CK669">
        <v>0</v>
      </c>
      <c r="CL669">
        <v>0</v>
      </c>
      <c r="CM669">
        <v>0</v>
      </c>
      <c r="CN669">
        <v>0</v>
      </c>
      <c r="CO669">
        <v>0</v>
      </c>
      <c r="CP669">
        <v>0</v>
      </c>
      <c r="CQ669">
        <v>0</v>
      </c>
      <c r="CR669">
        <v>0</v>
      </c>
      <c r="CS669">
        <v>0</v>
      </c>
      <c r="CT669">
        <v>0</v>
      </c>
      <c r="CU669">
        <v>0</v>
      </c>
      <c r="CV669">
        <v>0</v>
      </c>
      <c r="CW669">
        <v>0</v>
      </c>
      <c r="CX669">
        <v>0</v>
      </c>
      <c r="CY669">
        <v>0</v>
      </c>
      <c r="CZ669">
        <v>0</v>
      </c>
      <c r="DA669">
        <v>0</v>
      </c>
      <c r="DB669">
        <v>0</v>
      </c>
      <c r="DC669">
        <v>0</v>
      </c>
      <c r="DD669">
        <v>0</v>
      </c>
      <c r="DE669">
        <v>0</v>
      </c>
      <c r="DF669">
        <v>0</v>
      </c>
      <c r="DG669">
        <v>0</v>
      </c>
      <c r="DH669">
        <v>0</v>
      </c>
      <c r="DI669">
        <v>0</v>
      </c>
      <c r="DJ669">
        <v>0</v>
      </c>
      <c r="DK669">
        <v>0</v>
      </c>
      <c r="DL669">
        <v>0</v>
      </c>
      <c r="DM669">
        <v>0</v>
      </c>
      <c r="DN669">
        <v>0</v>
      </c>
      <c r="DO669">
        <v>0</v>
      </c>
      <c r="DP669">
        <v>0</v>
      </c>
      <c r="DQ669">
        <v>0</v>
      </c>
      <c r="DR669">
        <v>0</v>
      </c>
      <c r="DS669">
        <v>0</v>
      </c>
      <c r="DT669">
        <v>0</v>
      </c>
      <c r="DU669">
        <v>0</v>
      </c>
      <c r="DV669">
        <v>0</v>
      </c>
      <c r="DW669">
        <v>0</v>
      </c>
      <c r="DX669">
        <v>0</v>
      </c>
      <c r="DZ669" s="340"/>
      <c r="EA669" t="s">
        <v>944</v>
      </c>
      <c r="EB669">
        <v>1</v>
      </c>
      <c r="EC669">
        <v>8</v>
      </c>
      <c r="ED669" s="183" t="str">
        <f t="shared" si="28"/>
        <v>SDH200108</v>
      </c>
      <c r="EE669">
        <v>191</v>
      </c>
      <c r="EF669">
        <v>602</v>
      </c>
      <c r="EG669">
        <v>1137</v>
      </c>
      <c r="EH669">
        <v>1655</v>
      </c>
      <c r="EI669">
        <v>2165</v>
      </c>
      <c r="EJ669">
        <v>2663</v>
      </c>
      <c r="EK669">
        <v>3151</v>
      </c>
      <c r="EL669">
        <v>3632</v>
      </c>
      <c r="EM669">
        <v>4106</v>
      </c>
      <c r="EN669">
        <v>4738</v>
      </c>
      <c r="EO669">
        <v>5200</v>
      </c>
      <c r="EP669">
        <v>5658</v>
      </c>
      <c r="EQ669">
        <v>6107</v>
      </c>
      <c r="ER669">
        <v>6550</v>
      </c>
      <c r="ES669">
        <v>6983</v>
      </c>
      <c r="ET669">
        <v>7412</v>
      </c>
      <c r="EU669">
        <v>7832</v>
      </c>
      <c r="EV669">
        <v>8247</v>
      </c>
      <c r="EW669">
        <v>8655</v>
      </c>
      <c r="EX669">
        <v>0</v>
      </c>
      <c r="EY669">
        <v>0</v>
      </c>
      <c r="EZ669">
        <v>0</v>
      </c>
      <c r="FA669">
        <v>0</v>
      </c>
      <c r="FB669">
        <v>0</v>
      </c>
      <c r="FC669">
        <v>0</v>
      </c>
      <c r="FD669">
        <v>0</v>
      </c>
      <c r="FE669">
        <v>0</v>
      </c>
      <c r="FF669">
        <v>0</v>
      </c>
      <c r="FG669">
        <v>0</v>
      </c>
      <c r="FH669">
        <v>0</v>
      </c>
      <c r="FI669">
        <v>0</v>
      </c>
      <c r="FJ669">
        <v>0</v>
      </c>
      <c r="FK669">
        <v>0</v>
      </c>
      <c r="FL669">
        <v>0</v>
      </c>
      <c r="FM669">
        <v>0</v>
      </c>
      <c r="FN669">
        <v>0</v>
      </c>
      <c r="FO669">
        <v>0</v>
      </c>
      <c r="FP669">
        <v>0</v>
      </c>
      <c r="FQ669">
        <v>0</v>
      </c>
      <c r="FR669">
        <v>0</v>
      </c>
      <c r="FS669">
        <v>0</v>
      </c>
      <c r="FT669">
        <v>0</v>
      </c>
      <c r="FU669">
        <v>0</v>
      </c>
      <c r="FV669">
        <v>0</v>
      </c>
      <c r="FW669">
        <v>0</v>
      </c>
      <c r="FX669">
        <v>0</v>
      </c>
      <c r="FY669">
        <v>0</v>
      </c>
      <c r="FZ669">
        <v>0</v>
      </c>
      <c r="GA669">
        <v>0</v>
      </c>
      <c r="GB669">
        <v>0</v>
      </c>
      <c r="GC669">
        <v>0</v>
      </c>
      <c r="GD669">
        <v>0</v>
      </c>
      <c r="GE669">
        <v>0</v>
      </c>
      <c r="GF669">
        <v>0</v>
      </c>
      <c r="GG669">
        <v>0</v>
      </c>
      <c r="GH669">
        <v>0</v>
      </c>
      <c r="GI669">
        <v>0</v>
      </c>
      <c r="GJ669">
        <v>0</v>
      </c>
      <c r="GK669">
        <v>0</v>
      </c>
      <c r="GL669">
        <v>0</v>
      </c>
      <c r="GM669">
        <v>0</v>
      </c>
      <c r="GN669">
        <v>0</v>
      </c>
      <c r="GO669">
        <v>0</v>
      </c>
      <c r="GP669">
        <v>0</v>
      </c>
      <c r="GQ669">
        <v>0</v>
      </c>
      <c r="GR669">
        <v>0</v>
      </c>
      <c r="GS669">
        <v>0</v>
      </c>
      <c r="GT669">
        <v>0</v>
      </c>
      <c r="GU669">
        <v>0</v>
      </c>
      <c r="GV669">
        <v>0</v>
      </c>
      <c r="GW669">
        <v>0</v>
      </c>
      <c r="GX669">
        <v>0</v>
      </c>
      <c r="GY669">
        <v>0</v>
      </c>
      <c r="GZ669">
        <v>0</v>
      </c>
      <c r="HA669">
        <v>0</v>
      </c>
      <c r="HB669">
        <v>0</v>
      </c>
      <c r="HC669">
        <v>0</v>
      </c>
      <c r="HD669">
        <v>0</v>
      </c>
      <c r="HE669">
        <v>0</v>
      </c>
      <c r="HF669">
        <v>0</v>
      </c>
      <c r="HG669">
        <v>0</v>
      </c>
      <c r="HH669">
        <v>0</v>
      </c>
      <c r="HI669">
        <v>0</v>
      </c>
      <c r="HJ669">
        <v>0</v>
      </c>
      <c r="HK669">
        <v>0</v>
      </c>
      <c r="HL669">
        <v>0</v>
      </c>
      <c r="HM669">
        <v>0</v>
      </c>
      <c r="HN669">
        <v>0</v>
      </c>
      <c r="HO669">
        <v>0</v>
      </c>
      <c r="HP669">
        <v>0</v>
      </c>
      <c r="HQ669">
        <v>0</v>
      </c>
      <c r="HR669">
        <v>0</v>
      </c>
      <c r="HS669">
        <v>0</v>
      </c>
      <c r="HT669">
        <v>0</v>
      </c>
      <c r="HU669">
        <v>0</v>
      </c>
      <c r="HV669">
        <v>0</v>
      </c>
      <c r="HW669">
        <v>0</v>
      </c>
      <c r="HX669">
        <v>0</v>
      </c>
      <c r="HY669">
        <v>0</v>
      </c>
      <c r="HZ669">
        <v>0</v>
      </c>
      <c r="IA669">
        <v>0</v>
      </c>
      <c r="IB669">
        <v>0</v>
      </c>
      <c r="IC669">
        <v>0</v>
      </c>
      <c r="ID669">
        <v>0</v>
      </c>
      <c r="IE669">
        <v>0</v>
      </c>
      <c r="IF669">
        <v>0</v>
      </c>
      <c r="IG669">
        <v>0</v>
      </c>
      <c r="IH669">
        <v>0</v>
      </c>
      <c r="II669">
        <v>0</v>
      </c>
      <c r="IJ669">
        <v>0</v>
      </c>
      <c r="IK669">
        <v>0</v>
      </c>
    </row>
    <row r="670" spans="13:245" hidden="1">
      <c r="M670" s="340"/>
      <c r="N670" t="s">
        <v>944</v>
      </c>
      <c r="O670">
        <v>1</v>
      </c>
      <c r="P670">
        <v>9</v>
      </c>
      <c r="Q670" s="183" t="str">
        <f t="shared" si="27"/>
        <v>SDH200109</v>
      </c>
      <c r="R670">
        <v>92</v>
      </c>
      <c r="S670">
        <v>300</v>
      </c>
      <c r="T670">
        <v>513</v>
      </c>
      <c r="U670">
        <v>731</v>
      </c>
      <c r="V670">
        <v>954</v>
      </c>
      <c r="W670">
        <v>1181</v>
      </c>
      <c r="X670">
        <v>1413</v>
      </c>
      <c r="Y670">
        <v>1652</v>
      </c>
      <c r="Z670">
        <v>1895</v>
      </c>
      <c r="AA670">
        <v>2861</v>
      </c>
      <c r="AB670">
        <v>3204</v>
      </c>
      <c r="AC670">
        <v>3556</v>
      </c>
      <c r="AD670">
        <v>3916</v>
      </c>
      <c r="AE670">
        <v>4285</v>
      </c>
      <c r="AF670">
        <v>4662</v>
      </c>
      <c r="AG670">
        <v>5048</v>
      </c>
      <c r="AH670">
        <v>5444</v>
      </c>
      <c r="AI670">
        <v>5849</v>
      </c>
      <c r="AJ670">
        <v>6265</v>
      </c>
      <c r="AK670">
        <v>6692</v>
      </c>
      <c r="AL670">
        <v>6854</v>
      </c>
      <c r="AM670">
        <v>7021</v>
      </c>
      <c r="AN670">
        <v>7194</v>
      </c>
      <c r="AO670">
        <v>7373</v>
      </c>
      <c r="AP670">
        <v>7559</v>
      </c>
      <c r="AQ670">
        <v>7753</v>
      </c>
      <c r="AR670">
        <v>7956</v>
      </c>
      <c r="AS670">
        <v>8167</v>
      </c>
      <c r="AT670">
        <v>8388</v>
      </c>
      <c r="AU670">
        <v>8621</v>
      </c>
      <c r="AV670">
        <v>8867</v>
      </c>
      <c r="AW670">
        <v>9126</v>
      </c>
      <c r="AX670">
        <v>9400</v>
      </c>
      <c r="AY670">
        <v>9690</v>
      </c>
      <c r="AZ670">
        <v>0</v>
      </c>
      <c r="BA670">
        <v>0</v>
      </c>
      <c r="BB670">
        <v>0</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c r="BV670">
        <v>0</v>
      </c>
      <c r="BW670">
        <v>0</v>
      </c>
      <c r="BX670">
        <v>0</v>
      </c>
      <c r="BY670">
        <v>0</v>
      </c>
      <c r="BZ670">
        <v>0</v>
      </c>
      <c r="CA670">
        <v>0</v>
      </c>
      <c r="CB670">
        <v>0</v>
      </c>
      <c r="CC670">
        <v>0</v>
      </c>
      <c r="CD670">
        <v>0</v>
      </c>
      <c r="CE670">
        <v>0</v>
      </c>
      <c r="CF670">
        <v>0</v>
      </c>
      <c r="CG670">
        <v>0</v>
      </c>
      <c r="CH670">
        <v>0</v>
      </c>
      <c r="CI670">
        <v>0</v>
      </c>
      <c r="CJ670">
        <v>0</v>
      </c>
      <c r="CK670">
        <v>0</v>
      </c>
      <c r="CL670">
        <v>0</v>
      </c>
      <c r="CM670">
        <v>0</v>
      </c>
      <c r="CN670">
        <v>0</v>
      </c>
      <c r="CO670">
        <v>0</v>
      </c>
      <c r="CP670">
        <v>0</v>
      </c>
      <c r="CQ670">
        <v>0</v>
      </c>
      <c r="CR670">
        <v>0</v>
      </c>
      <c r="CS670">
        <v>0</v>
      </c>
      <c r="CT670">
        <v>0</v>
      </c>
      <c r="CU670">
        <v>0</v>
      </c>
      <c r="CV670">
        <v>0</v>
      </c>
      <c r="CW670">
        <v>0</v>
      </c>
      <c r="CX670">
        <v>0</v>
      </c>
      <c r="CY670">
        <v>0</v>
      </c>
      <c r="CZ670">
        <v>0</v>
      </c>
      <c r="DA670">
        <v>0</v>
      </c>
      <c r="DB670">
        <v>0</v>
      </c>
      <c r="DC670">
        <v>0</v>
      </c>
      <c r="DD670">
        <v>0</v>
      </c>
      <c r="DE670">
        <v>0</v>
      </c>
      <c r="DF670">
        <v>0</v>
      </c>
      <c r="DG670">
        <v>0</v>
      </c>
      <c r="DH670">
        <v>0</v>
      </c>
      <c r="DI670">
        <v>0</v>
      </c>
      <c r="DJ670">
        <v>0</v>
      </c>
      <c r="DK670">
        <v>0</v>
      </c>
      <c r="DL670">
        <v>0</v>
      </c>
      <c r="DM670">
        <v>0</v>
      </c>
      <c r="DN670">
        <v>0</v>
      </c>
      <c r="DO670">
        <v>0</v>
      </c>
      <c r="DP670">
        <v>0</v>
      </c>
      <c r="DQ670">
        <v>0</v>
      </c>
      <c r="DR670">
        <v>0</v>
      </c>
      <c r="DS670">
        <v>0</v>
      </c>
      <c r="DT670">
        <v>0</v>
      </c>
      <c r="DU670">
        <v>0</v>
      </c>
      <c r="DV670">
        <v>0</v>
      </c>
      <c r="DW670">
        <v>0</v>
      </c>
      <c r="DX670">
        <v>0</v>
      </c>
      <c r="DZ670" s="340"/>
      <c r="EA670" t="s">
        <v>944</v>
      </c>
      <c r="EB670">
        <v>1</v>
      </c>
      <c r="EC670">
        <v>9</v>
      </c>
      <c r="ED670" s="183" t="str">
        <f t="shared" si="28"/>
        <v>SDH200109</v>
      </c>
      <c r="EE670">
        <v>185</v>
      </c>
      <c r="EF670">
        <v>588</v>
      </c>
      <c r="EG670">
        <v>1117</v>
      </c>
      <c r="EH670">
        <v>1633</v>
      </c>
      <c r="EI670">
        <v>2138</v>
      </c>
      <c r="EJ670">
        <v>2631</v>
      </c>
      <c r="EK670">
        <v>3114</v>
      </c>
      <c r="EL670">
        <v>3594</v>
      </c>
      <c r="EM670">
        <v>4067</v>
      </c>
      <c r="EN670">
        <v>4699</v>
      </c>
      <c r="EO670">
        <v>5159</v>
      </c>
      <c r="EP670">
        <v>5613</v>
      </c>
      <c r="EQ670">
        <v>6058</v>
      </c>
      <c r="ER670">
        <v>6496</v>
      </c>
      <c r="ES670">
        <v>6927</v>
      </c>
      <c r="ET670">
        <v>7351</v>
      </c>
      <c r="EU670">
        <v>7768</v>
      </c>
      <c r="EV670">
        <v>8177</v>
      </c>
      <c r="EW670">
        <v>8583</v>
      </c>
      <c r="EX670">
        <v>0</v>
      </c>
      <c r="EY670">
        <v>0</v>
      </c>
      <c r="EZ670">
        <v>0</v>
      </c>
      <c r="FA670">
        <v>0</v>
      </c>
      <c r="FB670">
        <v>0</v>
      </c>
      <c r="FC670">
        <v>0</v>
      </c>
      <c r="FD670">
        <v>0</v>
      </c>
      <c r="FE670">
        <v>0</v>
      </c>
      <c r="FF670">
        <v>0</v>
      </c>
      <c r="FG670">
        <v>0</v>
      </c>
      <c r="FH670">
        <v>0</v>
      </c>
      <c r="FI670">
        <v>0</v>
      </c>
      <c r="FJ670">
        <v>0</v>
      </c>
      <c r="FK670">
        <v>0</v>
      </c>
      <c r="FL670">
        <v>0</v>
      </c>
      <c r="FM670">
        <v>0</v>
      </c>
      <c r="FN670">
        <v>0</v>
      </c>
      <c r="FO670">
        <v>0</v>
      </c>
      <c r="FP670">
        <v>0</v>
      </c>
      <c r="FQ670">
        <v>0</v>
      </c>
      <c r="FR670">
        <v>0</v>
      </c>
      <c r="FS670">
        <v>0</v>
      </c>
      <c r="FT670">
        <v>0</v>
      </c>
      <c r="FU670">
        <v>0</v>
      </c>
      <c r="FV670">
        <v>0</v>
      </c>
      <c r="FW670">
        <v>0</v>
      </c>
      <c r="FX670">
        <v>0</v>
      </c>
      <c r="FY670">
        <v>0</v>
      </c>
      <c r="FZ670">
        <v>0</v>
      </c>
      <c r="GA670">
        <v>0</v>
      </c>
      <c r="GB670">
        <v>0</v>
      </c>
      <c r="GC670">
        <v>0</v>
      </c>
      <c r="GD670">
        <v>0</v>
      </c>
      <c r="GE670">
        <v>0</v>
      </c>
      <c r="GF670">
        <v>0</v>
      </c>
      <c r="GG670">
        <v>0</v>
      </c>
      <c r="GH670">
        <v>0</v>
      </c>
      <c r="GI670">
        <v>0</v>
      </c>
      <c r="GJ670">
        <v>0</v>
      </c>
      <c r="GK670">
        <v>0</v>
      </c>
      <c r="GL670">
        <v>0</v>
      </c>
      <c r="GM670">
        <v>0</v>
      </c>
      <c r="GN670">
        <v>0</v>
      </c>
      <c r="GO670">
        <v>0</v>
      </c>
      <c r="GP670">
        <v>0</v>
      </c>
      <c r="GQ670">
        <v>0</v>
      </c>
      <c r="GR670">
        <v>0</v>
      </c>
      <c r="GS670">
        <v>0</v>
      </c>
      <c r="GT670">
        <v>0</v>
      </c>
      <c r="GU670">
        <v>0</v>
      </c>
      <c r="GV670">
        <v>0</v>
      </c>
      <c r="GW670">
        <v>0</v>
      </c>
      <c r="GX670">
        <v>0</v>
      </c>
      <c r="GY670">
        <v>0</v>
      </c>
      <c r="GZ670">
        <v>0</v>
      </c>
      <c r="HA670">
        <v>0</v>
      </c>
      <c r="HB670">
        <v>0</v>
      </c>
      <c r="HC670">
        <v>0</v>
      </c>
      <c r="HD670">
        <v>0</v>
      </c>
      <c r="HE670">
        <v>0</v>
      </c>
      <c r="HF670">
        <v>0</v>
      </c>
      <c r="HG670">
        <v>0</v>
      </c>
      <c r="HH670">
        <v>0</v>
      </c>
      <c r="HI670">
        <v>0</v>
      </c>
      <c r="HJ670">
        <v>0</v>
      </c>
      <c r="HK670">
        <v>0</v>
      </c>
      <c r="HL670">
        <v>0</v>
      </c>
      <c r="HM670">
        <v>0</v>
      </c>
      <c r="HN670">
        <v>0</v>
      </c>
      <c r="HO670">
        <v>0</v>
      </c>
      <c r="HP670">
        <v>0</v>
      </c>
      <c r="HQ670">
        <v>0</v>
      </c>
      <c r="HR670">
        <v>0</v>
      </c>
      <c r="HS670">
        <v>0</v>
      </c>
      <c r="HT670">
        <v>0</v>
      </c>
      <c r="HU670">
        <v>0</v>
      </c>
      <c r="HV670">
        <v>0</v>
      </c>
      <c r="HW670">
        <v>0</v>
      </c>
      <c r="HX670">
        <v>0</v>
      </c>
      <c r="HY670">
        <v>0</v>
      </c>
      <c r="HZ670">
        <v>0</v>
      </c>
      <c r="IA670">
        <v>0</v>
      </c>
      <c r="IB670">
        <v>0</v>
      </c>
      <c r="IC670">
        <v>0</v>
      </c>
      <c r="ID670">
        <v>0</v>
      </c>
      <c r="IE670">
        <v>0</v>
      </c>
      <c r="IF670">
        <v>0</v>
      </c>
      <c r="IG670">
        <v>0</v>
      </c>
      <c r="IH670">
        <v>0</v>
      </c>
      <c r="II670">
        <v>0</v>
      </c>
      <c r="IJ670">
        <v>0</v>
      </c>
      <c r="IK670">
        <v>0</v>
      </c>
    </row>
    <row r="671" spans="13:245" hidden="1">
      <c r="M671" s="340"/>
      <c r="N671" t="s">
        <v>944</v>
      </c>
      <c r="O671">
        <v>1</v>
      </c>
      <c r="P671">
        <v>10</v>
      </c>
      <c r="Q671" s="183" t="str">
        <f t="shared" si="27"/>
        <v>SDH200110</v>
      </c>
      <c r="R671">
        <v>87</v>
      </c>
      <c r="S671">
        <v>294</v>
      </c>
      <c r="T671">
        <v>506</v>
      </c>
      <c r="U671">
        <v>722</v>
      </c>
      <c r="V671">
        <v>942</v>
      </c>
      <c r="W671">
        <v>1168</v>
      </c>
      <c r="X671">
        <v>1398</v>
      </c>
      <c r="Y671">
        <v>1635</v>
      </c>
      <c r="Z671">
        <v>1877</v>
      </c>
      <c r="AA671">
        <v>2836</v>
      </c>
      <c r="AB671">
        <v>3176</v>
      </c>
      <c r="AC671">
        <v>3525</v>
      </c>
      <c r="AD671">
        <v>3882</v>
      </c>
      <c r="AE671">
        <v>4247</v>
      </c>
      <c r="AF671">
        <v>4621</v>
      </c>
      <c r="AG671">
        <v>5004</v>
      </c>
      <c r="AH671">
        <v>5397</v>
      </c>
      <c r="AI671">
        <v>5799</v>
      </c>
      <c r="AJ671">
        <v>6213</v>
      </c>
      <c r="AK671">
        <v>6637</v>
      </c>
      <c r="AL671">
        <v>6799</v>
      </c>
      <c r="AM671">
        <v>6966</v>
      </c>
      <c r="AN671">
        <v>7139</v>
      </c>
      <c r="AO671">
        <v>7319</v>
      </c>
      <c r="AP671">
        <v>7506</v>
      </c>
      <c r="AQ671">
        <v>7702</v>
      </c>
      <c r="AR671">
        <v>7907</v>
      </c>
      <c r="AS671">
        <v>8121</v>
      </c>
      <c r="AT671">
        <v>8346</v>
      </c>
      <c r="AU671">
        <v>8583</v>
      </c>
      <c r="AV671">
        <v>8834</v>
      </c>
      <c r="AW671">
        <v>9099</v>
      </c>
      <c r="AX671">
        <v>9380</v>
      </c>
      <c r="AY671">
        <v>9679</v>
      </c>
      <c r="AZ671">
        <v>0</v>
      </c>
      <c r="BA671">
        <v>0</v>
      </c>
      <c r="BB671">
        <v>0</v>
      </c>
      <c r="BC671">
        <v>0</v>
      </c>
      <c r="BD671">
        <v>0</v>
      </c>
      <c r="BE671">
        <v>0</v>
      </c>
      <c r="BF671">
        <v>0</v>
      </c>
      <c r="BG671">
        <v>0</v>
      </c>
      <c r="BH671">
        <v>0</v>
      </c>
      <c r="BI671">
        <v>0</v>
      </c>
      <c r="BJ671">
        <v>0</v>
      </c>
      <c r="BK671">
        <v>0</v>
      </c>
      <c r="BL671">
        <v>0</v>
      </c>
      <c r="BM671">
        <v>0</v>
      </c>
      <c r="BN671">
        <v>0</v>
      </c>
      <c r="BO671">
        <v>0</v>
      </c>
      <c r="BP671">
        <v>0</v>
      </c>
      <c r="BQ671">
        <v>0</v>
      </c>
      <c r="BR671">
        <v>0</v>
      </c>
      <c r="BS671">
        <v>0</v>
      </c>
      <c r="BT671">
        <v>0</v>
      </c>
      <c r="BU671">
        <v>0</v>
      </c>
      <c r="BV671">
        <v>0</v>
      </c>
      <c r="BW671">
        <v>0</v>
      </c>
      <c r="BX671">
        <v>0</v>
      </c>
      <c r="BY671">
        <v>0</v>
      </c>
      <c r="BZ671">
        <v>0</v>
      </c>
      <c r="CA671">
        <v>0</v>
      </c>
      <c r="CB671">
        <v>0</v>
      </c>
      <c r="CC671">
        <v>0</v>
      </c>
      <c r="CD671">
        <v>0</v>
      </c>
      <c r="CE671">
        <v>0</v>
      </c>
      <c r="CF671">
        <v>0</v>
      </c>
      <c r="CG671">
        <v>0</v>
      </c>
      <c r="CH671">
        <v>0</v>
      </c>
      <c r="CI671">
        <v>0</v>
      </c>
      <c r="CJ671">
        <v>0</v>
      </c>
      <c r="CK671">
        <v>0</v>
      </c>
      <c r="CL671">
        <v>0</v>
      </c>
      <c r="CM671">
        <v>0</v>
      </c>
      <c r="CN671">
        <v>0</v>
      </c>
      <c r="CO671">
        <v>0</v>
      </c>
      <c r="CP671">
        <v>0</v>
      </c>
      <c r="CQ671">
        <v>0</v>
      </c>
      <c r="CR671">
        <v>0</v>
      </c>
      <c r="CS671">
        <v>0</v>
      </c>
      <c r="CT671">
        <v>0</v>
      </c>
      <c r="CU671">
        <v>0</v>
      </c>
      <c r="CV671">
        <v>0</v>
      </c>
      <c r="CW671">
        <v>0</v>
      </c>
      <c r="CX671">
        <v>0</v>
      </c>
      <c r="CY671">
        <v>0</v>
      </c>
      <c r="CZ671">
        <v>0</v>
      </c>
      <c r="DA671">
        <v>0</v>
      </c>
      <c r="DB671">
        <v>0</v>
      </c>
      <c r="DC671">
        <v>0</v>
      </c>
      <c r="DD671">
        <v>0</v>
      </c>
      <c r="DE671">
        <v>0</v>
      </c>
      <c r="DF671">
        <v>0</v>
      </c>
      <c r="DG671">
        <v>0</v>
      </c>
      <c r="DH671">
        <v>0</v>
      </c>
      <c r="DI671">
        <v>0</v>
      </c>
      <c r="DJ671">
        <v>0</v>
      </c>
      <c r="DK671">
        <v>0</v>
      </c>
      <c r="DL671">
        <v>0</v>
      </c>
      <c r="DM671">
        <v>0</v>
      </c>
      <c r="DN671">
        <v>0</v>
      </c>
      <c r="DO671">
        <v>0</v>
      </c>
      <c r="DP671">
        <v>0</v>
      </c>
      <c r="DQ671">
        <v>0</v>
      </c>
      <c r="DR671">
        <v>0</v>
      </c>
      <c r="DS671">
        <v>0</v>
      </c>
      <c r="DT671">
        <v>0</v>
      </c>
      <c r="DU671">
        <v>0</v>
      </c>
      <c r="DV671">
        <v>0</v>
      </c>
      <c r="DW671">
        <v>0</v>
      </c>
      <c r="DX671">
        <v>0</v>
      </c>
      <c r="DZ671" s="340"/>
      <c r="EA671" t="s">
        <v>944</v>
      </c>
      <c r="EB671">
        <v>1</v>
      </c>
      <c r="EC671">
        <v>10</v>
      </c>
      <c r="ED671" s="183" t="str">
        <f t="shared" si="28"/>
        <v>SDH200110</v>
      </c>
      <c r="EE671">
        <v>175</v>
      </c>
      <c r="EF671">
        <v>575</v>
      </c>
      <c r="EG671">
        <v>1096</v>
      </c>
      <c r="EH671">
        <v>1607</v>
      </c>
      <c r="EI671">
        <v>2106</v>
      </c>
      <c r="EJ671">
        <v>2596</v>
      </c>
      <c r="EK671">
        <v>3076</v>
      </c>
      <c r="EL671">
        <v>3554</v>
      </c>
      <c r="EM671">
        <v>4026</v>
      </c>
      <c r="EN671">
        <v>4657</v>
      </c>
      <c r="EO671">
        <v>5113</v>
      </c>
      <c r="EP671">
        <v>5561</v>
      </c>
      <c r="EQ671">
        <v>6002</v>
      </c>
      <c r="ER671">
        <v>6435</v>
      </c>
      <c r="ES671">
        <v>6861</v>
      </c>
      <c r="ET671">
        <v>7280</v>
      </c>
      <c r="EU671">
        <v>7694</v>
      </c>
      <c r="EV671">
        <v>8099</v>
      </c>
      <c r="EW671">
        <v>8502</v>
      </c>
      <c r="EX671">
        <v>0</v>
      </c>
      <c r="EY671">
        <v>0</v>
      </c>
      <c r="EZ671">
        <v>0</v>
      </c>
      <c r="FA671">
        <v>0</v>
      </c>
      <c r="FB671">
        <v>0</v>
      </c>
      <c r="FC671">
        <v>0</v>
      </c>
      <c r="FD671">
        <v>0</v>
      </c>
      <c r="FE671">
        <v>0</v>
      </c>
      <c r="FF671">
        <v>0</v>
      </c>
      <c r="FG671">
        <v>0</v>
      </c>
      <c r="FH671">
        <v>0</v>
      </c>
      <c r="FI671">
        <v>0</v>
      </c>
      <c r="FJ671">
        <v>0</v>
      </c>
      <c r="FK671">
        <v>0</v>
      </c>
      <c r="FL671">
        <v>0</v>
      </c>
      <c r="FM671">
        <v>0</v>
      </c>
      <c r="FN671">
        <v>0</v>
      </c>
      <c r="FO671">
        <v>0</v>
      </c>
      <c r="FP671">
        <v>0</v>
      </c>
      <c r="FQ671">
        <v>0</v>
      </c>
      <c r="FR671">
        <v>0</v>
      </c>
      <c r="FS671">
        <v>0</v>
      </c>
      <c r="FT671">
        <v>0</v>
      </c>
      <c r="FU671">
        <v>0</v>
      </c>
      <c r="FV671">
        <v>0</v>
      </c>
      <c r="FW671">
        <v>0</v>
      </c>
      <c r="FX671">
        <v>0</v>
      </c>
      <c r="FY671">
        <v>0</v>
      </c>
      <c r="FZ671">
        <v>0</v>
      </c>
      <c r="GA671">
        <v>0</v>
      </c>
      <c r="GB671">
        <v>0</v>
      </c>
      <c r="GC671">
        <v>0</v>
      </c>
      <c r="GD671">
        <v>0</v>
      </c>
      <c r="GE671">
        <v>0</v>
      </c>
      <c r="GF671">
        <v>0</v>
      </c>
      <c r="GG671">
        <v>0</v>
      </c>
      <c r="GH671">
        <v>0</v>
      </c>
      <c r="GI671">
        <v>0</v>
      </c>
      <c r="GJ671">
        <v>0</v>
      </c>
      <c r="GK671">
        <v>0</v>
      </c>
      <c r="GL671">
        <v>0</v>
      </c>
      <c r="GM671">
        <v>0</v>
      </c>
      <c r="GN671">
        <v>0</v>
      </c>
      <c r="GO671">
        <v>0</v>
      </c>
      <c r="GP671">
        <v>0</v>
      </c>
      <c r="GQ671">
        <v>0</v>
      </c>
      <c r="GR671">
        <v>0</v>
      </c>
      <c r="GS671">
        <v>0</v>
      </c>
      <c r="GT671">
        <v>0</v>
      </c>
      <c r="GU671">
        <v>0</v>
      </c>
      <c r="GV671">
        <v>0</v>
      </c>
      <c r="GW671">
        <v>0</v>
      </c>
      <c r="GX671">
        <v>0</v>
      </c>
      <c r="GY671">
        <v>0</v>
      </c>
      <c r="GZ671">
        <v>0</v>
      </c>
      <c r="HA671">
        <v>0</v>
      </c>
      <c r="HB671">
        <v>0</v>
      </c>
      <c r="HC671">
        <v>0</v>
      </c>
      <c r="HD671">
        <v>0</v>
      </c>
      <c r="HE671">
        <v>0</v>
      </c>
      <c r="HF671">
        <v>0</v>
      </c>
      <c r="HG671">
        <v>0</v>
      </c>
      <c r="HH671">
        <v>0</v>
      </c>
      <c r="HI671">
        <v>0</v>
      </c>
      <c r="HJ671">
        <v>0</v>
      </c>
      <c r="HK671">
        <v>0</v>
      </c>
      <c r="HL671">
        <v>0</v>
      </c>
      <c r="HM671">
        <v>0</v>
      </c>
      <c r="HN671">
        <v>0</v>
      </c>
      <c r="HO671">
        <v>0</v>
      </c>
      <c r="HP671">
        <v>0</v>
      </c>
      <c r="HQ671">
        <v>0</v>
      </c>
      <c r="HR671">
        <v>0</v>
      </c>
      <c r="HS671">
        <v>0</v>
      </c>
      <c r="HT671">
        <v>0</v>
      </c>
      <c r="HU671">
        <v>0</v>
      </c>
      <c r="HV671">
        <v>0</v>
      </c>
      <c r="HW671">
        <v>0</v>
      </c>
      <c r="HX671">
        <v>0</v>
      </c>
      <c r="HY671">
        <v>0</v>
      </c>
      <c r="HZ671">
        <v>0</v>
      </c>
      <c r="IA671">
        <v>0</v>
      </c>
      <c r="IB671">
        <v>0</v>
      </c>
      <c r="IC671">
        <v>0</v>
      </c>
      <c r="ID671">
        <v>0</v>
      </c>
      <c r="IE671">
        <v>0</v>
      </c>
      <c r="IF671">
        <v>0</v>
      </c>
      <c r="IG671">
        <v>0</v>
      </c>
      <c r="IH671">
        <v>0</v>
      </c>
      <c r="II671">
        <v>0</v>
      </c>
      <c r="IJ671">
        <v>0</v>
      </c>
      <c r="IK671">
        <v>0</v>
      </c>
    </row>
    <row r="672" spans="13:245" hidden="1">
      <c r="M672" s="340"/>
      <c r="N672" t="s">
        <v>944</v>
      </c>
      <c r="O672">
        <v>1</v>
      </c>
      <c r="P672">
        <v>11</v>
      </c>
      <c r="Q672" s="183" t="str">
        <f t="shared" si="27"/>
        <v>SDH200111</v>
      </c>
      <c r="R672">
        <v>83</v>
      </c>
      <c r="S672">
        <v>288</v>
      </c>
      <c r="T672">
        <v>497</v>
      </c>
      <c r="U672">
        <v>711</v>
      </c>
      <c r="V672">
        <v>929</v>
      </c>
      <c r="W672">
        <v>1153</v>
      </c>
      <c r="X672">
        <v>1382</v>
      </c>
      <c r="Y672">
        <v>1617</v>
      </c>
      <c r="Z672">
        <v>1858</v>
      </c>
      <c r="AA672">
        <v>2806</v>
      </c>
      <c r="AB672">
        <v>3143</v>
      </c>
      <c r="AC672">
        <v>3489</v>
      </c>
      <c r="AD672">
        <v>3842</v>
      </c>
      <c r="AE672">
        <v>4203</v>
      </c>
      <c r="AF672">
        <v>4574</v>
      </c>
      <c r="AG672">
        <v>4953</v>
      </c>
      <c r="AH672">
        <v>5343</v>
      </c>
      <c r="AI672">
        <v>5742</v>
      </c>
      <c r="AJ672">
        <v>6153</v>
      </c>
      <c r="AK672">
        <v>6575</v>
      </c>
      <c r="AL672">
        <v>6736</v>
      </c>
      <c r="AM672">
        <v>6903</v>
      </c>
      <c r="AN672">
        <v>7076</v>
      </c>
      <c r="AO672">
        <v>7257</v>
      </c>
      <c r="AP672">
        <v>7446</v>
      </c>
      <c r="AQ672">
        <v>7644</v>
      </c>
      <c r="AR672">
        <v>7850</v>
      </c>
      <c r="AS672">
        <v>8068</v>
      </c>
      <c r="AT672">
        <v>8297</v>
      </c>
      <c r="AU672">
        <v>8539</v>
      </c>
      <c r="AV672">
        <v>8795</v>
      </c>
      <c r="AW672">
        <v>9066</v>
      </c>
      <c r="AX672">
        <v>9355</v>
      </c>
      <c r="AY672">
        <v>9665</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0</v>
      </c>
      <c r="BV672">
        <v>0</v>
      </c>
      <c r="BW672">
        <v>0</v>
      </c>
      <c r="BX672">
        <v>0</v>
      </c>
      <c r="BY672">
        <v>0</v>
      </c>
      <c r="BZ672">
        <v>0</v>
      </c>
      <c r="CA672">
        <v>0</v>
      </c>
      <c r="CB672">
        <v>0</v>
      </c>
      <c r="CC672">
        <v>0</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0</v>
      </c>
      <c r="CY672">
        <v>0</v>
      </c>
      <c r="CZ672">
        <v>0</v>
      </c>
      <c r="DA672">
        <v>0</v>
      </c>
      <c r="DB672">
        <v>0</v>
      </c>
      <c r="DC672">
        <v>0</v>
      </c>
      <c r="DD672">
        <v>0</v>
      </c>
      <c r="DE672">
        <v>0</v>
      </c>
      <c r="DF672">
        <v>0</v>
      </c>
      <c r="DG672">
        <v>0</v>
      </c>
      <c r="DH672">
        <v>0</v>
      </c>
      <c r="DI672">
        <v>0</v>
      </c>
      <c r="DJ672">
        <v>0</v>
      </c>
      <c r="DK672">
        <v>0</v>
      </c>
      <c r="DL672">
        <v>0</v>
      </c>
      <c r="DM672">
        <v>0</v>
      </c>
      <c r="DN672">
        <v>0</v>
      </c>
      <c r="DO672">
        <v>0</v>
      </c>
      <c r="DP672">
        <v>0</v>
      </c>
      <c r="DQ672">
        <v>0</v>
      </c>
      <c r="DR672">
        <v>0</v>
      </c>
      <c r="DS672">
        <v>0</v>
      </c>
      <c r="DT672">
        <v>0</v>
      </c>
      <c r="DU672">
        <v>0</v>
      </c>
      <c r="DV672">
        <v>0</v>
      </c>
      <c r="DW672">
        <v>0</v>
      </c>
      <c r="DX672">
        <v>0</v>
      </c>
      <c r="DZ672" s="340"/>
      <c r="EA672" t="s">
        <v>944</v>
      </c>
      <c r="EB672">
        <v>1</v>
      </c>
      <c r="EC672">
        <v>11</v>
      </c>
      <c r="ED672" s="183" t="str">
        <f t="shared" si="28"/>
        <v>SDH200111</v>
      </c>
      <c r="EE672">
        <v>167</v>
      </c>
      <c r="EF672">
        <v>563</v>
      </c>
      <c r="EG672">
        <v>1074</v>
      </c>
      <c r="EH672">
        <v>1579</v>
      </c>
      <c r="EI672">
        <v>2074</v>
      </c>
      <c r="EJ672">
        <v>2558</v>
      </c>
      <c r="EK672">
        <v>3036</v>
      </c>
      <c r="EL672">
        <v>3513</v>
      </c>
      <c r="EM672">
        <v>3981</v>
      </c>
      <c r="EN672">
        <v>4607</v>
      </c>
      <c r="EO672">
        <v>5056</v>
      </c>
      <c r="EP672">
        <v>5501</v>
      </c>
      <c r="EQ672">
        <v>5935</v>
      </c>
      <c r="ER672">
        <v>6362</v>
      </c>
      <c r="ES672">
        <v>6783</v>
      </c>
      <c r="ET672">
        <v>7198</v>
      </c>
      <c r="EU672">
        <v>7607</v>
      </c>
      <c r="EV672">
        <v>8009</v>
      </c>
      <c r="EW672">
        <v>8410</v>
      </c>
      <c r="EX672">
        <v>0</v>
      </c>
      <c r="EY672">
        <v>0</v>
      </c>
      <c r="EZ672">
        <v>0</v>
      </c>
      <c r="FA672">
        <v>0</v>
      </c>
      <c r="FB672">
        <v>0</v>
      </c>
      <c r="FC672">
        <v>0</v>
      </c>
      <c r="FD672">
        <v>0</v>
      </c>
      <c r="FE672">
        <v>0</v>
      </c>
      <c r="FF672">
        <v>0</v>
      </c>
      <c r="FG672">
        <v>0</v>
      </c>
      <c r="FH672">
        <v>0</v>
      </c>
      <c r="FI672">
        <v>0</v>
      </c>
      <c r="FJ672">
        <v>0</v>
      </c>
      <c r="FK672">
        <v>0</v>
      </c>
      <c r="FL672">
        <v>0</v>
      </c>
      <c r="FM672">
        <v>0</v>
      </c>
      <c r="FN672">
        <v>0</v>
      </c>
      <c r="FO672">
        <v>0</v>
      </c>
      <c r="FP672">
        <v>0</v>
      </c>
      <c r="FQ672">
        <v>0</v>
      </c>
      <c r="FR672">
        <v>0</v>
      </c>
      <c r="FS672">
        <v>0</v>
      </c>
      <c r="FT672">
        <v>0</v>
      </c>
      <c r="FU672">
        <v>0</v>
      </c>
      <c r="FV672">
        <v>0</v>
      </c>
      <c r="FW672">
        <v>0</v>
      </c>
      <c r="FX672">
        <v>0</v>
      </c>
      <c r="FY672">
        <v>0</v>
      </c>
      <c r="FZ672">
        <v>0</v>
      </c>
      <c r="GA672">
        <v>0</v>
      </c>
      <c r="GB672">
        <v>0</v>
      </c>
      <c r="GC672">
        <v>0</v>
      </c>
      <c r="GD672">
        <v>0</v>
      </c>
      <c r="GE672">
        <v>0</v>
      </c>
      <c r="GF672">
        <v>0</v>
      </c>
      <c r="GG672">
        <v>0</v>
      </c>
      <c r="GH672">
        <v>0</v>
      </c>
      <c r="GI672">
        <v>0</v>
      </c>
      <c r="GJ672">
        <v>0</v>
      </c>
      <c r="GK672">
        <v>0</v>
      </c>
      <c r="GL672">
        <v>0</v>
      </c>
      <c r="GM672">
        <v>0</v>
      </c>
      <c r="GN672">
        <v>0</v>
      </c>
      <c r="GO672">
        <v>0</v>
      </c>
      <c r="GP672">
        <v>0</v>
      </c>
      <c r="GQ672">
        <v>0</v>
      </c>
      <c r="GR672">
        <v>0</v>
      </c>
      <c r="GS672">
        <v>0</v>
      </c>
      <c r="GT672">
        <v>0</v>
      </c>
      <c r="GU672">
        <v>0</v>
      </c>
      <c r="GV672">
        <v>0</v>
      </c>
      <c r="GW672">
        <v>0</v>
      </c>
      <c r="GX672">
        <v>0</v>
      </c>
      <c r="GY672">
        <v>0</v>
      </c>
      <c r="GZ672">
        <v>0</v>
      </c>
      <c r="HA672">
        <v>0</v>
      </c>
      <c r="HB672">
        <v>0</v>
      </c>
      <c r="HC672">
        <v>0</v>
      </c>
      <c r="HD672">
        <v>0</v>
      </c>
      <c r="HE672">
        <v>0</v>
      </c>
      <c r="HF672">
        <v>0</v>
      </c>
      <c r="HG672">
        <v>0</v>
      </c>
      <c r="HH672">
        <v>0</v>
      </c>
      <c r="HI672">
        <v>0</v>
      </c>
      <c r="HJ672">
        <v>0</v>
      </c>
      <c r="HK672">
        <v>0</v>
      </c>
      <c r="HL672">
        <v>0</v>
      </c>
      <c r="HM672">
        <v>0</v>
      </c>
      <c r="HN672">
        <v>0</v>
      </c>
      <c r="HO672">
        <v>0</v>
      </c>
      <c r="HP672">
        <v>0</v>
      </c>
      <c r="HQ672">
        <v>0</v>
      </c>
      <c r="HR672">
        <v>0</v>
      </c>
      <c r="HS672">
        <v>0</v>
      </c>
      <c r="HT672">
        <v>0</v>
      </c>
      <c r="HU672">
        <v>0</v>
      </c>
      <c r="HV672">
        <v>0</v>
      </c>
      <c r="HW672">
        <v>0</v>
      </c>
      <c r="HX672">
        <v>0</v>
      </c>
      <c r="HY672">
        <v>0</v>
      </c>
      <c r="HZ672">
        <v>0</v>
      </c>
      <c r="IA672">
        <v>0</v>
      </c>
      <c r="IB672">
        <v>0</v>
      </c>
      <c r="IC672">
        <v>0</v>
      </c>
      <c r="ID672">
        <v>0</v>
      </c>
      <c r="IE672">
        <v>0</v>
      </c>
      <c r="IF672">
        <v>0</v>
      </c>
      <c r="IG672">
        <v>0</v>
      </c>
      <c r="IH672">
        <v>0</v>
      </c>
      <c r="II672">
        <v>0</v>
      </c>
      <c r="IJ672">
        <v>0</v>
      </c>
      <c r="IK672">
        <v>0</v>
      </c>
    </row>
    <row r="673" spans="13:245" hidden="1">
      <c r="M673" s="340"/>
      <c r="N673" t="s">
        <v>944</v>
      </c>
      <c r="O673">
        <v>1</v>
      </c>
      <c r="P673">
        <v>12</v>
      </c>
      <c r="Q673" s="183" t="str">
        <f t="shared" si="27"/>
        <v>SDH200112</v>
      </c>
      <c r="R673">
        <v>79</v>
      </c>
      <c r="S673">
        <v>281</v>
      </c>
      <c r="T673">
        <v>488</v>
      </c>
      <c r="U673">
        <v>700</v>
      </c>
      <c r="V673">
        <v>916</v>
      </c>
      <c r="W673">
        <v>1137</v>
      </c>
      <c r="X673">
        <v>1364</v>
      </c>
      <c r="Y673">
        <v>1597</v>
      </c>
      <c r="Z673">
        <v>1836</v>
      </c>
      <c r="AA673">
        <v>2773</v>
      </c>
      <c r="AB673">
        <v>3107</v>
      </c>
      <c r="AC673">
        <v>3448</v>
      </c>
      <c r="AD673">
        <v>3797</v>
      </c>
      <c r="AE673">
        <v>4155</v>
      </c>
      <c r="AF673">
        <v>4522</v>
      </c>
      <c r="AG673">
        <v>4898</v>
      </c>
      <c r="AH673">
        <v>5284</v>
      </c>
      <c r="AI673">
        <v>5680</v>
      </c>
      <c r="AJ673">
        <v>6088</v>
      </c>
      <c r="AK673">
        <v>6507</v>
      </c>
      <c r="AL673">
        <v>6667</v>
      </c>
      <c r="AM673">
        <v>6834</v>
      </c>
      <c r="AN673">
        <v>7008</v>
      </c>
      <c r="AO673">
        <v>7190</v>
      </c>
      <c r="AP673">
        <v>7381</v>
      </c>
      <c r="AQ673">
        <v>7580</v>
      </c>
      <c r="AR673">
        <v>7789</v>
      </c>
      <c r="AS673">
        <v>8010</v>
      </c>
      <c r="AT673">
        <v>8244</v>
      </c>
      <c r="AU673">
        <v>8491</v>
      </c>
      <c r="AV673">
        <v>8752</v>
      </c>
      <c r="AW673">
        <v>9031</v>
      </c>
      <c r="AX673">
        <v>9329</v>
      </c>
      <c r="AY673">
        <v>9652</v>
      </c>
      <c r="AZ673">
        <v>0</v>
      </c>
      <c r="BA673">
        <v>0</v>
      </c>
      <c r="BB673">
        <v>0</v>
      </c>
      <c r="BC673">
        <v>0</v>
      </c>
      <c r="BD673">
        <v>0</v>
      </c>
      <c r="BE673">
        <v>0</v>
      </c>
      <c r="BF673">
        <v>0</v>
      </c>
      <c r="BG673">
        <v>0</v>
      </c>
      <c r="BH673">
        <v>0</v>
      </c>
      <c r="BI673">
        <v>0</v>
      </c>
      <c r="BJ673">
        <v>0</v>
      </c>
      <c r="BK673">
        <v>0</v>
      </c>
      <c r="BL673">
        <v>0</v>
      </c>
      <c r="BM673">
        <v>0</v>
      </c>
      <c r="BN673">
        <v>0</v>
      </c>
      <c r="BO673">
        <v>0</v>
      </c>
      <c r="BP673">
        <v>0</v>
      </c>
      <c r="BQ673">
        <v>0</v>
      </c>
      <c r="BR673">
        <v>0</v>
      </c>
      <c r="BS673">
        <v>0</v>
      </c>
      <c r="BT673">
        <v>0</v>
      </c>
      <c r="BU673">
        <v>0</v>
      </c>
      <c r="BV673">
        <v>0</v>
      </c>
      <c r="BW673">
        <v>0</v>
      </c>
      <c r="BX673">
        <v>0</v>
      </c>
      <c r="BY673">
        <v>0</v>
      </c>
      <c r="BZ673">
        <v>0</v>
      </c>
      <c r="CA673">
        <v>0</v>
      </c>
      <c r="CB673">
        <v>0</v>
      </c>
      <c r="CC673">
        <v>0</v>
      </c>
      <c r="CD673">
        <v>0</v>
      </c>
      <c r="CE673">
        <v>0</v>
      </c>
      <c r="CF673">
        <v>0</v>
      </c>
      <c r="CG673">
        <v>0</v>
      </c>
      <c r="CH673">
        <v>0</v>
      </c>
      <c r="CI673">
        <v>0</v>
      </c>
      <c r="CJ673">
        <v>0</v>
      </c>
      <c r="CK673">
        <v>0</v>
      </c>
      <c r="CL673">
        <v>0</v>
      </c>
      <c r="CM673">
        <v>0</v>
      </c>
      <c r="CN673">
        <v>0</v>
      </c>
      <c r="CO673">
        <v>0</v>
      </c>
      <c r="CP673">
        <v>0</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0</v>
      </c>
      <c r="DK673">
        <v>0</v>
      </c>
      <c r="DL673">
        <v>0</v>
      </c>
      <c r="DM673">
        <v>0</v>
      </c>
      <c r="DN673">
        <v>0</v>
      </c>
      <c r="DO673">
        <v>0</v>
      </c>
      <c r="DP673">
        <v>0</v>
      </c>
      <c r="DQ673">
        <v>0</v>
      </c>
      <c r="DR673">
        <v>0</v>
      </c>
      <c r="DS673">
        <v>0</v>
      </c>
      <c r="DT673">
        <v>0</v>
      </c>
      <c r="DU673">
        <v>0</v>
      </c>
      <c r="DV673">
        <v>0</v>
      </c>
      <c r="DW673">
        <v>0</v>
      </c>
      <c r="DX673">
        <v>0</v>
      </c>
      <c r="DZ673" s="340"/>
      <c r="EA673" t="s">
        <v>944</v>
      </c>
      <c r="EB673">
        <v>1</v>
      </c>
      <c r="EC673">
        <v>12</v>
      </c>
      <c r="ED673" s="183" t="str">
        <f t="shared" si="28"/>
        <v>SDH200112</v>
      </c>
      <c r="EE673">
        <v>158</v>
      </c>
      <c r="EF673">
        <v>549</v>
      </c>
      <c r="EG673">
        <v>1051</v>
      </c>
      <c r="EH673">
        <v>1550</v>
      </c>
      <c r="EI673">
        <v>2039</v>
      </c>
      <c r="EJ673">
        <v>2519</v>
      </c>
      <c r="EK673">
        <v>2996</v>
      </c>
      <c r="EL673">
        <v>3465</v>
      </c>
      <c r="EM673">
        <v>3930</v>
      </c>
      <c r="EN673">
        <v>4550</v>
      </c>
      <c r="EO673">
        <v>4995</v>
      </c>
      <c r="EP673">
        <v>5432</v>
      </c>
      <c r="EQ673">
        <v>5860</v>
      </c>
      <c r="ER673">
        <v>6283</v>
      </c>
      <c r="ES673">
        <v>6699</v>
      </c>
      <c r="ET673">
        <v>7109</v>
      </c>
      <c r="EU673">
        <v>7514</v>
      </c>
      <c r="EV673">
        <v>7913</v>
      </c>
      <c r="EW673">
        <v>8310</v>
      </c>
      <c r="EX673">
        <v>0</v>
      </c>
      <c r="EY673">
        <v>0</v>
      </c>
      <c r="EZ673">
        <v>0</v>
      </c>
      <c r="FA673">
        <v>0</v>
      </c>
      <c r="FB673">
        <v>0</v>
      </c>
      <c r="FC673">
        <v>0</v>
      </c>
      <c r="FD673">
        <v>0</v>
      </c>
      <c r="FE673">
        <v>0</v>
      </c>
      <c r="FF673">
        <v>0</v>
      </c>
      <c r="FG673">
        <v>0</v>
      </c>
      <c r="FH673">
        <v>0</v>
      </c>
      <c r="FI673">
        <v>0</v>
      </c>
      <c r="FJ673">
        <v>0</v>
      </c>
      <c r="FK673">
        <v>0</v>
      </c>
      <c r="FL673">
        <v>0</v>
      </c>
      <c r="FM673">
        <v>0</v>
      </c>
      <c r="FN673">
        <v>0</v>
      </c>
      <c r="FO673">
        <v>0</v>
      </c>
      <c r="FP673">
        <v>0</v>
      </c>
      <c r="FQ673">
        <v>0</v>
      </c>
      <c r="FR673">
        <v>0</v>
      </c>
      <c r="FS673">
        <v>0</v>
      </c>
      <c r="FT673">
        <v>0</v>
      </c>
      <c r="FU673">
        <v>0</v>
      </c>
      <c r="FV673">
        <v>0</v>
      </c>
      <c r="FW673">
        <v>0</v>
      </c>
      <c r="FX673">
        <v>0</v>
      </c>
      <c r="FY673">
        <v>0</v>
      </c>
      <c r="FZ673">
        <v>0</v>
      </c>
      <c r="GA673">
        <v>0</v>
      </c>
      <c r="GB673">
        <v>0</v>
      </c>
      <c r="GC673">
        <v>0</v>
      </c>
      <c r="GD673">
        <v>0</v>
      </c>
      <c r="GE673">
        <v>0</v>
      </c>
      <c r="GF673">
        <v>0</v>
      </c>
      <c r="GG673">
        <v>0</v>
      </c>
      <c r="GH673">
        <v>0</v>
      </c>
      <c r="GI673">
        <v>0</v>
      </c>
      <c r="GJ673">
        <v>0</v>
      </c>
      <c r="GK673">
        <v>0</v>
      </c>
      <c r="GL673">
        <v>0</v>
      </c>
      <c r="GM673">
        <v>0</v>
      </c>
      <c r="GN673">
        <v>0</v>
      </c>
      <c r="GO673">
        <v>0</v>
      </c>
      <c r="GP673">
        <v>0</v>
      </c>
      <c r="GQ673">
        <v>0</v>
      </c>
      <c r="GR673">
        <v>0</v>
      </c>
      <c r="GS673">
        <v>0</v>
      </c>
      <c r="GT673">
        <v>0</v>
      </c>
      <c r="GU673">
        <v>0</v>
      </c>
      <c r="GV673">
        <v>0</v>
      </c>
      <c r="GW673">
        <v>0</v>
      </c>
      <c r="GX673">
        <v>0</v>
      </c>
      <c r="GY673">
        <v>0</v>
      </c>
      <c r="GZ673">
        <v>0</v>
      </c>
      <c r="HA673">
        <v>0</v>
      </c>
      <c r="HB673">
        <v>0</v>
      </c>
      <c r="HC673">
        <v>0</v>
      </c>
      <c r="HD673">
        <v>0</v>
      </c>
      <c r="HE673">
        <v>0</v>
      </c>
      <c r="HF673">
        <v>0</v>
      </c>
      <c r="HG673">
        <v>0</v>
      </c>
      <c r="HH673">
        <v>0</v>
      </c>
      <c r="HI673">
        <v>0</v>
      </c>
      <c r="HJ673">
        <v>0</v>
      </c>
      <c r="HK673">
        <v>0</v>
      </c>
      <c r="HL673">
        <v>0</v>
      </c>
      <c r="HM673">
        <v>0</v>
      </c>
      <c r="HN673">
        <v>0</v>
      </c>
      <c r="HO673">
        <v>0</v>
      </c>
      <c r="HP673">
        <v>0</v>
      </c>
      <c r="HQ673">
        <v>0</v>
      </c>
      <c r="HR673">
        <v>0</v>
      </c>
      <c r="HS673">
        <v>0</v>
      </c>
      <c r="HT673">
        <v>0</v>
      </c>
      <c r="HU673">
        <v>0</v>
      </c>
      <c r="HV673">
        <v>0</v>
      </c>
      <c r="HW673">
        <v>0</v>
      </c>
      <c r="HX673">
        <v>0</v>
      </c>
      <c r="HY673">
        <v>0</v>
      </c>
      <c r="HZ673">
        <v>0</v>
      </c>
      <c r="IA673">
        <v>0</v>
      </c>
      <c r="IB673">
        <v>0</v>
      </c>
      <c r="IC673">
        <v>0</v>
      </c>
      <c r="ID673">
        <v>0</v>
      </c>
      <c r="IE673">
        <v>0</v>
      </c>
      <c r="IF673">
        <v>0</v>
      </c>
      <c r="IG673">
        <v>0</v>
      </c>
      <c r="IH673">
        <v>0</v>
      </c>
      <c r="II673">
        <v>0</v>
      </c>
      <c r="IJ673">
        <v>0</v>
      </c>
      <c r="IK673">
        <v>0</v>
      </c>
    </row>
    <row r="674" spans="13:245" hidden="1">
      <c r="M674" s="340"/>
      <c r="N674" t="s">
        <v>944</v>
      </c>
      <c r="O674">
        <v>1</v>
      </c>
      <c r="P674">
        <v>13</v>
      </c>
      <c r="Q674" s="183" t="str">
        <f t="shared" si="27"/>
        <v>SDH200113</v>
      </c>
      <c r="R674">
        <v>74</v>
      </c>
      <c r="S674">
        <v>274</v>
      </c>
      <c r="T674">
        <v>479</v>
      </c>
      <c r="U674">
        <v>687</v>
      </c>
      <c r="V674">
        <v>901</v>
      </c>
      <c r="W674">
        <v>1121</v>
      </c>
      <c r="X674">
        <v>1345</v>
      </c>
      <c r="Y674">
        <v>1576</v>
      </c>
      <c r="Z674">
        <v>1811</v>
      </c>
      <c r="AA674">
        <v>2737</v>
      </c>
      <c r="AB674">
        <v>3066</v>
      </c>
      <c r="AC674">
        <v>3403</v>
      </c>
      <c r="AD674">
        <v>3749</v>
      </c>
      <c r="AE674">
        <v>4103</v>
      </c>
      <c r="AF674">
        <v>4465</v>
      </c>
      <c r="AG674">
        <v>4838</v>
      </c>
      <c r="AH674">
        <v>5220</v>
      </c>
      <c r="AI674">
        <v>5613</v>
      </c>
      <c r="AJ674">
        <v>6017</v>
      </c>
      <c r="AK674">
        <v>6432</v>
      </c>
      <c r="AL674">
        <v>6593</v>
      </c>
      <c r="AM674">
        <v>6760</v>
      </c>
      <c r="AN674">
        <v>6935</v>
      </c>
      <c r="AO674">
        <v>7118</v>
      </c>
      <c r="AP674">
        <v>7310</v>
      </c>
      <c r="AQ674">
        <v>7512</v>
      </c>
      <c r="AR674">
        <v>7725</v>
      </c>
      <c r="AS674">
        <v>7949</v>
      </c>
      <c r="AT674">
        <v>8187</v>
      </c>
      <c r="AU674">
        <v>8439</v>
      </c>
      <c r="AV674">
        <v>8707</v>
      </c>
      <c r="AW674">
        <v>8994</v>
      </c>
      <c r="AX674">
        <v>9306</v>
      </c>
      <c r="AY674">
        <v>9640</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0</v>
      </c>
      <c r="BS674">
        <v>0</v>
      </c>
      <c r="BT674">
        <v>0</v>
      </c>
      <c r="BU674">
        <v>0</v>
      </c>
      <c r="BV674">
        <v>0</v>
      </c>
      <c r="BW674">
        <v>0</v>
      </c>
      <c r="BX674">
        <v>0</v>
      </c>
      <c r="BY674">
        <v>0</v>
      </c>
      <c r="BZ674">
        <v>0</v>
      </c>
      <c r="CA674">
        <v>0</v>
      </c>
      <c r="CB674">
        <v>0</v>
      </c>
      <c r="CC674">
        <v>0</v>
      </c>
      <c r="CD674">
        <v>0</v>
      </c>
      <c r="CE674">
        <v>0</v>
      </c>
      <c r="CF674">
        <v>0</v>
      </c>
      <c r="CG674">
        <v>0</v>
      </c>
      <c r="CH674">
        <v>0</v>
      </c>
      <c r="CI674">
        <v>0</v>
      </c>
      <c r="CJ674">
        <v>0</v>
      </c>
      <c r="CK674">
        <v>0</v>
      </c>
      <c r="CL674">
        <v>0</v>
      </c>
      <c r="CM674">
        <v>0</v>
      </c>
      <c r="CN674">
        <v>0</v>
      </c>
      <c r="CO674">
        <v>0</v>
      </c>
      <c r="CP674">
        <v>0</v>
      </c>
      <c r="CQ674">
        <v>0</v>
      </c>
      <c r="CR674">
        <v>0</v>
      </c>
      <c r="CS674">
        <v>0</v>
      </c>
      <c r="CT674">
        <v>0</v>
      </c>
      <c r="CU674">
        <v>0</v>
      </c>
      <c r="CV674">
        <v>0</v>
      </c>
      <c r="CW674">
        <v>0</v>
      </c>
      <c r="CX674">
        <v>0</v>
      </c>
      <c r="CY674">
        <v>0</v>
      </c>
      <c r="CZ674">
        <v>0</v>
      </c>
      <c r="DA674">
        <v>0</v>
      </c>
      <c r="DB674">
        <v>0</v>
      </c>
      <c r="DC674">
        <v>0</v>
      </c>
      <c r="DD674">
        <v>0</v>
      </c>
      <c r="DE674">
        <v>0</v>
      </c>
      <c r="DF674">
        <v>0</v>
      </c>
      <c r="DG674">
        <v>0</v>
      </c>
      <c r="DH674">
        <v>0</v>
      </c>
      <c r="DI674">
        <v>0</v>
      </c>
      <c r="DJ674">
        <v>0</v>
      </c>
      <c r="DK674">
        <v>0</v>
      </c>
      <c r="DL674">
        <v>0</v>
      </c>
      <c r="DM674">
        <v>0</v>
      </c>
      <c r="DN674">
        <v>0</v>
      </c>
      <c r="DO674">
        <v>0</v>
      </c>
      <c r="DP674">
        <v>0</v>
      </c>
      <c r="DQ674">
        <v>0</v>
      </c>
      <c r="DR674">
        <v>0</v>
      </c>
      <c r="DS674">
        <v>0</v>
      </c>
      <c r="DT674">
        <v>0</v>
      </c>
      <c r="DU674">
        <v>0</v>
      </c>
      <c r="DV674">
        <v>0</v>
      </c>
      <c r="DW674">
        <v>0</v>
      </c>
      <c r="DX674">
        <v>0</v>
      </c>
      <c r="DZ674" s="340"/>
      <c r="EA674" t="s">
        <v>944</v>
      </c>
      <c r="EB674">
        <v>1</v>
      </c>
      <c r="EC674">
        <v>13</v>
      </c>
      <c r="ED674" s="183" t="str">
        <f t="shared" si="28"/>
        <v>SDH200113</v>
      </c>
      <c r="EE674">
        <v>148</v>
      </c>
      <c r="EF674">
        <v>535</v>
      </c>
      <c r="EG674">
        <v>1025</v>
      </c>
      <c r="EH674">
        <v>1517</v>
      </c>
      <c r="EI674">
        <v>2002</v>
      </c>
      <c r="EJ674">
        <v>2480</v>
      </c>
      <c r="EK674">
        <v>2949</v>
      </c>
      <c r="EL674">
        <v>3417</v>
      </c>
      <c r="EM674">
        <v>3873</v>
      </c>
      <c r="EN674">
        <v>4488</v>
      </c>
      <c r="EO674">
        <v>4925</v>
      </c>
      <c r="EP674">
        <v>5356</v>
      </c>
      <c r="EQ674">
        <v>5779</v>
      </c>
      <c r="ER674">
        <v>6197</v>
      </c>
      <c r="ES674">
        <v>6605</v>
      </c>
      <c r="ET674">
        <v>7012</v>
      </c>
      <c r="EU674">
        <v>7412</v>
      </c>
      <c r="EV674">
        <v>7808</v>
      </c>
      <c r="EW674">
        <v>8200</v>
      </c>
      <c r="EX674">
        <v>0</v>
      </c>
      <c r="EY674">
        <v>0</v>
      </c>
      <c r="EZ674">
        <v>0</v>
      </c>
      <c r="FA674">
        <v>0</v>
      </c>
      <c r="FB674">
        <v>0</v>
      </c>
      <c r="FC674">
        <v>0</v>
      </c>
      <c r="FD674">
        <v>0</v>
      </c>
      <c r="FE674">
        <v>0</v>
      </c>
      <c r="FF674">
        <v>0</v>
      </c>
      <c r="FG674">
        <v>0</v>
      </c>
      <c r="FH674">
        <v>0</v>
      </c>
      <c r="FI674">
        <v>0</v>
      </c>
      <c r="FJ674">
        <v>0</v>
      </c>
      <c r="FK674">
        <v>0</v>
      </c>
      <c r="FL674">
        <v>0</v>
      </c>
      <c r="FM674">
        <v>0</v>
      </c>
      <c r="FN674">
        <v>0</v>
      </c>
      <c r="FO674">
        <v>0</v>
      </c>
      <c r="FP674">
        <v>0</v>
      </c>
      <c r="FQ674">
        <v>0</v>
      </c>
      <c r="FR674">
        <v>0</v>
      </c>
      <c r="FS674">
        <v>0</v>
      </c>
      <c r="FT674">
        <v>0</v>
      </c>
      <c r="FU674">
        <v>0</v>
      </c>
      <c r="FV674">
        <v>0</v>
      </c>
      <c r="FW674">
        <v>0</v>
      </c>
      <c r="FX674">
        <v>0</v>
      </c>
      <c r="FY674">
        <v>0</v>
      </c>
      <c r="FZ674">
        <v>0</v>
      </c>
      <c r="GA674">
        <v>0</v>
      </c>
      <c r="GB674">
        <v>0</v>
      </c>
      <c r="GC674">
        <v>0</v>
      </c>
      <c r="GD674">
        <v>0</v>
      </c>
      <c r="GE674">
        <v>0</v>
      </c>
      <c r="GF674">
        <v>0</v>
      </c>
      <c r="GG674">
        <v>0</v>
      </c>
      <c r="GH674">
        <v>0</v>
      </c>
      <c r="GI674">
        <v>0</v>
      </c>
      <c r="GJ674">
        <v>0</v>
      </c>
      <c r="GK674">
        <v>0</v>
      </c>
      <c r="GL674">
        <v>0</v>
      </c>
      <c r="GM674">
        <v>0</v>
      </c>
      <c r="GN674">
        <v>0</v>
      </c>
      <c r="GO674">
        <v>0</v>
      </c>
      <c r="GP674">
        <v>0</v>
      </c>
      <c r="GQ674">
        <v>0</v>
      </c>
      <c r="GR674">
        <v>0</v>
      </c>
      <c r="GS674">
        <v>0</v>
      </c>
      <c r="GT674">
        <v>0</v>
      </c>
      <c r="GU674">
        <v>0</v>
      </c>
      <c r="GV674">
        <v>0</v>
      </c>
      <c r="GW674">
        <v>0</v>
      </c>
      <c r="GX674">
        <v>0</v>
      </c>
      <c r="GY674">
        <v>0</v>
      </c>
      <c r="GZ674">
        <v>0</v>
      </c>
      <c r="HA674">
        <v>0</v>
      </c>
      <c r="HB674">
        <v>0</v>
      </c>
      <c r="HC674">
        <v>0</v>
      </c>
      <c r="HD674">
        <v>0</v>
      </c>
      <c r="HE674">
        <v>0</v>
      </c>
      <c r="HF674">
        <v>0</v>
      </c>
      <c r="HG674">
        <v>0</v>
      </c>
      <c r="HH674">
        <v>0</v>
      </c>
      <c r="HI674">
        <v>0</v>
      </c>
      <c r="HJ674">
        <v>0</v>
      </c>
      <c r="HK674">
        <v>0</v>
      </c>
      <c r="HL674">
        <v>0</v>
      </c>
      <c r="HM674">
        <v>0</v>
      </c>
      <c r="HN674">
        <v>0</v>
      </c>
      <c r="HO674">
        <v>0</v>
      </c>
      <c r="HP674">
        <v>0</v>
      </c>
      <c r="HQ674">
        <v>0</v>
      </c>
      <c r="HR674">
        <v>0</v>
      </c>
      <c r="HS674">
        <v>0</v>
      </c>
      <c r="HT674">
        <v>0</v>
      </c>
      <c r="HU674">
        <v>0</v>
      </c>
      <c r="HV674">
        <v>0</v>
      </c>
      <c r="HW674">
        <v>0</v>
      </c>
      <c r="HX674">
        <v>0</v>
      </c>
      <c r="HY674">
        <v>0</v>
      </c>
      <c r="HZ674">
        <v>0</v>
      </c>
      <c r="IA674">
        <v>0</v>
      </c>
      <c r="IB674">
        <v>0</v>
      </c>
      <c r="IC674">
        <v>0</v>
      </c>
      <c r="ID674">
        <v>0</v>
      </c>
      <c r="IE674">
        <v>0</v>
      </c>
      <c r="IF674">
        <v>0</v>
      </c>
      <c r="IG674">
        <v>0</v>
      </c>
      <c r="IH674">
        <v>0</v>
      </c>
      <c r="II674">
        <v>0</v>
      </c>
      <c r="IJ674">
        <v>0</v>
      </c>
      <c r="IK674">
        <v>0</v>
      </c>
    </row>
    <row r="675" spans="13:245" hidden="1">
      <c r="M675" s="340"/>
      <c r="N675" t="s">
        <v>944</v>
      </c>
      <c r="O675">
        <v>1</v>
      </c>
      <c r="P675">
        <v>14</v>
      </c>
      <c r="Q675" s="183" t="str">
        <f t="shared" si="27"/>
        <v>SDH200114</v>
      </c>
      <c r="R675">
        <v>69</v>
      </c>
      <c r="S675">
        <v>266</v>
      </c>
      <c r="T675">
        <v>468</v>
      </c>
      <c r="U675">
        <v>674</v>
      </c>
      <c r="V675">
        <v>886</v>
      </c>
      <c r="W675">
        <v>1103</v>
      </c>
      <c r="X675">
        <v>1325</v>
      </c>
      <c r="Y675">
        <v>1552</v>
      </c>
      <c r="Z675">
        <v>1784</v>
      </c>
      <c r="AA675">
        <v>2697</v>
      </c>
      <c r="AB675">
        <v>3022</v>
      </c>
      <c r="AC675">
        <v>3355</v>
      </c>
      <c r="AD675">
        <v>3696</v>
      </c>
      <c r="AE675">
        <v>4046</v>
      </c>
      <c r="AF675">
        <v>4404</v>
      </c>
      <c r="AG675">
        <v>4773</v>
      </c>
      <c r="AH675">
        <v>5151</v>
      </c>
      <c r="AI675">
        <v>5540</v>
      </c>
      <c r="AJ675">
        <v>5940</v>
      </c>
      <c r="AK675">
        <v>6352</v>
      </c>
      <c r="AL675">
        <v>6512</v>
      </c>
      <c r="AM675">
        <v>6680</v>
      </c>
      <c r="AN675">
        <v>6856</v>
      </c>
      <c r="AO675">
        <v>7040</v>
      </c>
      <c r="AP675">
        <v>7234</v>
      </c>
      <c r="AQ675">
        <v>7439</v>
      </c>
      <c r="AR675">
        <v>7655</v>
      </c>
      <c r="AS675">
        <v>7884</v>
      </c>
      <c r="AT675">
        <v>8125</v>
      </c>
      <c r="AU675">
        <v>8383</v>
      </c>
      <c r="AV675">
        <v>8660</v>
      </c>
      <c r="AW675">
        <v>8959</v>
      </c>
      <c r="AX675">
        <v>9281</v>
      </c>
      <c r="AY675">
        <v>9626</v>
      </c>
      <c r="AZ675">
        <v>0</v>
      </c>
      <c r="BA675">
        <v>0</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c r="BV675">
        <v>0</v>
      </c>
      <c r="BW675">
        <v>0</v>
      </c>
      <c r="BX675">
        <v>0</v>
      </c>
      <c r="BY675">
        <v>0</v>
      </c>
      <c r="BZ675">
        <v>0</v>
      </c>
      <c r="CA675">
        <v>0</v>
      </c>
      <c r="CB675">
        <v>0</v>
      </c>
      <c r="CC675">
        <v>0</v>
      </c>
      <c r="CD675">
        <v>0</v>
      </c>
      <c r="CE675">
        <v>0</v>
      </c>
      <c r="CF675">
        <v>0</v>
      </c>
      <c r="CG675">
        <v>0</v>
      </c>
      <c r="CH675">
        <v>0</v>
      </c>
      <c r="CI675">
        <v>0</v>
      </c>
      <c r="CJ675">
        <v>0</v>
      </c>
      <c r="CK675">
        <v>0</v>
      </c>
      <c r="CL675">
        <v>0</v>
      </c>
      <c r="CM675">
        <v>0</v>
      </c>
      <c r="CN675">
        <v>0</v>
      </c>
      <c r="CO675">
        <v>0</v>
      </c>
      <c r="CP675">
        <v>0</v>
      </c>
      <c r="CQ675">
        <v>0</v>
      </c>
      <c r="CR675">
        <v>0</v>
      </c>
      <c r="CS675">
        <v>0</v>
      </c>
      <c r="CT675">
        <v>0</v>
      </c>
      <c r="CU675">
        <v>0</v>
      </c>
      <c r="CV675">
        <v>0</v>
      </c>
      <c r="CW675">
        <v>0</v>
      </c>
      <c r="CX675">
        <v>0</v>
      </c>
      <c r="CY675">
        <v>0</v>
      </c>
      <c r="CZ675">
        <v>0</v>
      </c>
      <c r="DA675">
        <v>0</v>
      </c>
      <c r="DB675">
        <v>0</v>
      </c>
      <c r="DC675">
        <v>0</v>
      </c>
      <c r="DD675">
        <v>0</v>
      </c>
      <c r="DE675">
        <v>0</v>
      </c>
      <c r="DF675">
        <v>0</v>
      </c>
      <c r="DG675">
        <v>0</v>
      </c>
      <c r="DH675">
        <v>0</v>
      </c>
      <c r="DI675">
        <v>0</v>
      </c>
      <c r="DJ675">
        <v>0</v>
      </c>
      <c r="DK675">
        <v>0</v>
      </c>
      <c r="DL675">
        <v>0</v>
      </c>
      <c r="DM675">
        <v>0</v>
      </c>
      <c r="DN675">
        <v>0</v>
      </c>
      <c r="DO675">
        <v>0</v>
      </c>
      <c r="DP675">
        <v>0</v>
      </c>
      <c r="DQ675">
        <v>0</v>
      </c>
      <c r="DR675">
        <v>0</v>
      </c>
      <c r="DS675">
        <v>0</v>
      </c>
      <c r="DT675">
        <v>0</v>
      </c>
      <c r="DU675">
        <v>0</v>
      </c>
      <c r="DV675">
        <v>0</v>
      </c>
      <c r="DW675">
        <v>0</v>
      </c>
      <c r="DX675">
        <v>0</v>
      </c>
      <c r="DZ675" s="340"/>
      <c r="EA675" t="s">
        <v>944</v>
      </c>
      <c r="EB675">
        <v>1</v>
      </c>
      <c r="EC675">
        <v>14</v>
      </c>
      <c r="ED675" s="183" t="str">
        <f t="shared" si="28"/>
        <v>SDH200114</v>
      </c>
      <c r="EE675">
        <v>138</v>
      </c>
      <c r="EF675">
        <v>519</v>
      </c>
      <c r="EG675">
        <v>998</v>
      </c>
      <c r="EH675">
        <v>1485</v>
      </c>
      <c r="EI675">
        <v>1965</v>
      </c>
      <c r="EJ675">
        <v>2436</v>
      </c>
      <c r="EK675">
        <v>2901</v>
      </c>
      <c r="EL675">
        <v>3359</v>
      </c>
      <c r="EM675">
        <v>3810</v>
      </c>
      <c r="EN675">
        <v>4417</v>
      </c>
      <c r="EO675">
        <v>4849</v>
      </c>
      <c r="EP675">
        <v>5273</v>
      </c>
      <c r="EQ675">
        <v>5691</v>
      </c>
      <c r="ER675">
        <v>6102</v>
      </c>
      <c r="ES675">
        <v>6506</v>
      </c>
      <c r="ET675">
        <v>6907</v>
      </c>
      <c r="EU675">
        <v>7302</v>
      </c>
      <c r="EV675">
        <v>7693</v>
      </c>
      <c r="EW675">
        <v>8082</v>
      </c>
      <c r="EX675">
        <v>0</v>
      </c>
      <c r="EY675">
        <v>0</v>
      </c>
      <c r="EZ675">
        <v>0</v>
      </c>
      <c r="FA675">
        <v>0</v>
      </c>
      <c r="FB675">
        <v>0</v>
      </c>
      <c r="FC675">
        <v>0</v>
      </c>
      <c r="FD675">
        <v>0</v>
      </c>
      <c r="FE675">
        <v>0</v>
      </c>
      <c r="FF675">
        <v>0</v>
      </c>
      <c r="FG675">
        <v>0</v>
      </c>
      <c r="FH675">
        <v>0</v>
      </c>
      <c r="FI675">
        <v>0</v>
      </c>
      <c r="FJ675">
        <v>0</v>
      </c>
      <c r="FK675">
        <v>0</v>
      </c>
      <c r="FL675">
        <v>0</v>
      </c>
      <c r="FM675">
        <v>0</v>
      </c>
      <c r="FN675">
        <v>0</v>
      </c>
      <c r="FO675">
        <v>0</v>
      </c>
      <c r="FP675">
        <v>0</v>
      </c>
      <c r="FQ675">
        <v>0</v>
      </c>
      <c r="FR675">
        <v>0</v>
      </c>
      <c r="FS675">
        <v>0</v>
      </c>
      <c r="FT675">
        <v>0</v>
      </c>
      <c r="FU675">
        <v>0</v>
      </c>
      <c r="FV675">
        <v>0</v>
      </c>
      <c r="FW675">
        <v>0</v>
      </c>
      <c r="FX675">
        <v>0</v>
      </c>
      <c r="FY675">
        <v>0</v>
      </c>
      <c r="FZ675">
        <v>0</v>
      </c>
      <c r="GA675">
        <v>0</v>
      </c>
      <c r="GB675">
        <v>0</v>
      </c>
      <c r="GC675">
        <v>0</v>
      </c>
      <c r="GD675">
        <v>0</v>
      </c>
      <c r="GE675">
        <v>0</v>
      </c>
      <c r="GF675">
        <v>0</v>
      </c>
      <c r="GG675">
        <v>0</v>
      </c>
      <c r="GH675">
        <v>0</v>
      </c>
      <c r="GI675">
        <v>0</v>
      </c>
      <c r="GJ675">
        <v>0</v>
      </c>
      <c r="GK675">
        <v>0</v>
      </c>
      <c r="GL675">
        <v>0</v>
      </c>
      <c r="GM675">
        <v>0</v>
      </c>
      <c r="GN675">
        <v>0</v>
      </c>
      <c r="GO675">
        <v>0</v>
      </c>
      <c r="GP675">
        <v>0</v>
      </c>
      <c r="GQ675">
        <v>0</v>
      </c>
      <c r="GR675">
        <v>0</v>
      </c>
      <c r="GS675">
        <v>0</v>
      </c>
      <c r="GT675">
        <v>0</v>
      </c>
      <c r="GU675">
        <v>0</v>
      </c>
      <c r="GV675">
        <v>0</v>
      </c>
      <c r="GW675">
        <v>0</v>
      </c>
      <c r="GX675">
        <v>0</v>
      </c>
      <c r="GY675">
        <v>0</v>
      </c>
      <c r="GZ675">
        <v>0</v>
      </c>
      <c r="HA675">
        <v>0</v>
      </c>
      <c r="HB675">
        <v>0</v>
      </c>
      <c r="HC675">
        <v>0</v>
      </c>
      <c r="HD675">
        <v>0</v>
      </c>
      <c r="HE675">
        <v>0</v>
      </c>
      <c r="HF675">
        <v>0</v>
      </c>
      <c r="HG675">
        <v>0</v>
      </c>
      <c r="HH675">
        <v>0</v>
      </c>
      <c r="HI675">
        <v>0</v>
      </c>
      <c r="HJ675">
        <v>0</v>
      </c>
      <c r="HK675">
        <v>0</v>
      </c>
      <c r="HL675">
        <v>0</v>
      </c>
      <c r="HM675">
        <v>0</v>
      </c>
      <c r="HN675">
        <v>0</v>
      </c>
      <c r="HO675">
        <v>0</v>
      </c>
      <c r="HP675">
        <v>0</v>
      </c>
      <c r="HQ675">
        <v>0</v>
      </c>
      <c r="HR675">
        <v>0</v>
      </c>
      <c r="HS675">
        <v>0</v>
      </c>
      <c r="HT675">
        <v>0</v>
      </c>
      <c r="HU675">
        <v>0</v>
      </c>
      <c r="HV675">
        <v>0</v>
      </c>
      <c r="HW675">
        <v>0</v>
      </c>
      <c r="HX675">
        <v>0</v>
      </c>
      <c r="HY675">
        <v>0</v>
      </c>
      <c r="HZ675">
        <v>0</v>
      </c>
      <c r="IA675">
        <v>0</v>
      </c>
      <c r="IB675">
        <v>0</v>
      </c>
      <c r="IC675">
        <v>0</v>
      </c>
      <c r="ID675">
        <v>0</v>
      </c>
      <c r="IE675">
        <v>0</v>
      </c>
      <c r="IF675">
        <v>0</v>
      </c>
      <c r="IG675">
        <v>0</v>
      </c>
      <c r="IH675">
        <v>0</v>
      </c>
      <c r="II675">
        <v>0</v>
      </c>
      <c r="IJ675">
        <v>0</v>
      </c>
      <c r="IK675">
        <v>0</v>
      </c>
    </row>
    <row r="676" spans="13:245" hidden="1">
      <c r="M676" s="340"/>
      <c r="N676" t="s">
        <v>944</v>
      </c>
      <c r="O676">
        <v>1</v>
      </c>
      <c r="P676">
        <v>15</v>
      </c>
      <c r="Q676" s="183" t="str">
        <f t="shared" si="27"/>
        <v>SDH200115</v>
      </c>
      <c r="R676">
        <v>64</v>
      </c>
      <c r="S676">
        <v>258</v>
      </c>
      <c r="T676">
        <v>457</v>
      </c>
      <c r="U676">
        <v>661</v>
      </c>
      <c r="V676">
        <v>869</v>
      </c>
      <c r="W676">
        <v>1083</v>
      </c>
      <c r="X676">
        <v>1302</v>
      </c>
      <c r="Y676">
        <v>1526</v>
      </c>
      <c r="Z676">
        <v>1755</v>
      </c>
      <c r="AA676">
        <v>2653</v>
      </c>
      <c r="AB676">
        <v>2974</v>
      </c>
      <c r="AC676">
        <v>3302</v>
      </c>
      <c r="AD676">
        <v>3639</v>
      </c>
      <c r="AE676">
        <v>3984</v>
      </c>
      <c r="AF676">
        <v>4338</v>
      </c>
      <c r="AG676">
        <v>4702</v>
      </c>
      <c r="AH676">
        <v>5076</v>
      </c>
      <c r="AI676">
        <v>5460</v>
      </c>
      <c r="AJ676">
        <v>5856</v>
      </c>
      <c r="AK676">
        <v>6264</v>
      </c>
      <c r="AL676">
        <v>6426</v>
      </c>
      <c r="AM676">
        <v>6594</v>
      </c>
      <c r="AN676">
        <v>6770</v>
      </c>
      <c r="AO676">
        <v>6956</v>
      </c>
      <c r="AP676">
        <v>7153</v>
      </c>
      <c r="AQ676">
        <v>7360</v>
      </c>
      <c r="AR676">
        <v>7580</v>
      </c>
      <c r="AS676">
        <v>7812</v>
      </c>
      <c r="AT676">
        <v>8059</v>
      </c>
      <c r="AU676">
        <v>8324</v>
      </c>
      <c r="AV676">
        <v>8611</v>
      </c>
      <c r="AW676">
        <v>8920</v>
      </c>
      <c r="AX676">
        <v>9252</v>
      </c>
      <c r="AY676">
        <v>9611</v>
      </c>
      <c r="AZ676">
        <v>0</v>
      </c>
      <c r="BA676">
        <v>0</v>
      </c>
      <c r="BB676">
        <v>0</v>
      </c>
      <c r="BC676">
        <v>0</v>
      </c>
      <c r="BD676">
        <v>0</v>
      </c>
      <c r="BE676">
        <v>0</v>
      </c>
      <c r="BF676">
        <v>0</v>
      </c>
      <c r="BG676">
        <v>0</v>
      </c>
      <c r="BH676">
        <v>0</v>
      </c>
      <c r="BI676">
        <v>0</v>
      </c>
      <c r="BJ676">
        <v>0</v>
      </c>
      <c r="BK676">
        <v>0</v>
      </c>
      <c r="BL676">
        <v>0</v>
      </c>
      <c r="BM676">
        <v>0</v>
      </c>
      <c r="BN676">
        <v>0</v>
      </c>
      <c r="BO676">
        <v>0</v>
      </c>
      <c r="BP676">
        <v>0</v>
      </c>
      <c r="BQ676">
        <v>0</v>
      </c>
      <c r="BR676">
        <v>0</v>
      </c>
      <c r="BS676">
        <v>0</v>
      </c>
      <c r="BT676">
        <v>0</v>
      </c>
      <c r="BU676">
        <v>0</v>
      </c>
      <c r="BV676">
        <v>0</v>
      </c>
      <c r="BW676">
        <v>0</v>
      </c>
      <c r="BX676">
        <v>0</v>
      </c>
      <c r="BY676">
        <v>0</v>
      </c>
      <c r="BZ676">
        <v>0</v>
      </c>
      <c r="CA676">
        <v>0</v>
      </c>
      <c r="CB676">
        <v>0</v>
      </c>
      <c r="CC676">
        <v>0</v>
      </c>
      <c r="CD676">
        <v>0</v>
      </c>
      <c r="CE676">
        <v>0</v>
      </c>
      <c r="CF676">
        <v>0</v>
      </c>
      <c r="CG676">
        <v>0</v>
      </c>
      <c r="CH676">
        <v>0</v>
      </c>
      <c r="CI676">
        <v>0</v>
      </c>
      <c r="CJ676">
        <v>0</v>
      </c>
      <c r="CK676">
        <v>0</v>
      </c>
      <c r="CL676">
        <v>0</v>
      </c>
      <c r="CM676">
        <v>0</v>
      </c>
      <c r="CN676">
        <v>0</v>
      </c>
      <c r="CO676">
        <v>0</v>
      </c>
      <c r="CP676">
        <v>0</v>
      </c>
      <c r="CQ676">
        <v>0</v>
      </c>
      <c r="CR676">
        <v>0</v>
      </c>
      <c r="CS676">
        <v>0</v>
      </c>
      <c r="CT676">
        <v>0</v>
      </c>
      <c r="CU676">
        <v>0</v>
      </c>
      <c r="CV676">
        <v>0</v>
      </c>
      <c r="CW676">
        <v>0</v>
      </c>
      <c r="CX676">
        <v>0</v>
      </c>
      <c r="CY676">
        <v>0</v>
      </c>
      <c r="CZ676">
        <v>0</v>
      </c>
      <c r="DA676">
        <v>0</v>
      </c>
      <c r="DB676">
        <v>0</v>
      </c>
      <c r="DC676">
        <v>0</v>
      </c>
      <c r="DD676">
        <v>0</v>
      </c>
      <c r="DE676">
        <v>0</v>
      </c>
      <c r="DF676">
        <v>0</v>
      </c>
      <c r="DG676">
        <v>0</v>
      </c>
      <c r="DH676">
        <v>0</v>
      </c>
      <c r="DI676">
        <v>0</v>
      </c>
      <c r="DJ676">
        <v>0</v>
      </c>
      <c r="DK676">
        <v>0</v>
      </c>
      <c r="DL676">
        <v>0</v>
      </c>
      <c r="DM676">
        <v>0</v>
      </c>
      <c r="DN676">
        <v>0</v>
      </c>
      <c r="DO676">
        <v>0</v>
      </c>
      <c r="DP676">
        <v>0</v>
      </c>
      <c r="DQ676">
        <v>0</v>
      </c>
      <c r="DR676">
        <v>0</v>
      </c>
      <c r="DS676">
        <v>0</v>
      </c>
      <c r="DT676">
        <v>0</v>
      </c>
      <c r="DU676">
        <v>0</v>
      </c>
      <c r="DV676">
        <v>0</v>
      </c>
      <c r="DW676">
        <v>0</v>
      </c>
      <c r="DX676">
        <v>0</v>
      </c>
      <c r="DZ676" s="340"/>
      <c r="EA676" t="s">
        <v>944</v>
      </c>
      <c r="EB676">
        <v>1</v>
      </c>
      <c r="EC676">
        <v>15</v>
      </c>
      <c r="ED676" s="183" t="str">
        <f t="shared" si="28"/>
        <v>SDH200115</v>
      </c>
      <c r="EE676">
        <v>128</v>
      </c>
      <c r="EF676">
        <v>504</v>
      </c>
      <c r="EG676">
        <v>969</v>
      </c>
      <c r="EH676">
        <v>1451</v>
      </c>
      <c r="EI676">
        <v>1925</v>
      </c>
      <c r="EJ676">
        <v>2390</v>
      </c>
      <c r="EK676">
        <v>2847</v>
      </c>
      <c r="EL676">
        <v>3299</v>
      </c>
      <c r="EM676">
        <v>3741</v>
      </c>
      <c r="EN676">
        <v>4340</v>
      </c>
      <c r="EO676">
        <v>4766</v>
      </c>
      <c r="EP676">
        <v>5183</v>
      </c>
      <c r="EQ676">
        <v>5594</v>
      </c>
      <c r="ER676">
        <v>5999</v>
      </c>
      <c r="ES676">
        <v>6397</v>
      </c>
      <c r="ET676">
        <v>6793</v>
      </c>
      <c r="EU676">
        <v>7183</v>
      </c>
      <c r="EV676">
        <v>7569</v>
      </c>
      <c r="EW676">
        <v>7952</v>
      </c>
      <c r="EX676">
        <v>0</v>
      </c>
      <c r="EY676">
        <v>0</v>
      </c>
      <c r="EZ676">
        <v>0</v>
      </c>
      <c r="FA676">
        <v>0</v>
      </c>
      <c r="FB676">
        <v>0</v>
      </c>
      <c r="FC676">
        <v>0</v>
      </c>
      <c r="FD676">
        <v>0</v>
      </c>
      <c r="FE676">
        <v>0</v>
      </c>
      <c r="FF676">
        <v>0</v>
      </c>
      <c r="FG676">
        <v>0</v>
      </c>
      <c r="FH676">
        <v>0</v>
      </c>
      <c r="FI676">
        <v>0</v>
      </c>
      <c r="FJ676">
        <v>0</v>
      </c>
      <c r="FK676">
        <v>0</v>
      </c>
      <c r="FL676">
        <v>0</v>
      </c>
      <c r="FM676">
        <v>0</v>
      </c>
      <c r="FN676">
        <v>0</v>
      </c>
      <c r="FO676">
        <v>0</v>
      </c>
      <c r="FP676">
        <v>0</v>
      </c>
      <c r="FQ676">
        <v>0</v>
      </c>
      <c r="FR676">
        <v>0</v>
      </c>
      <c r="FS676">
        <v>0</v>
      </c>
      <c r="FT676">
        <v>0</v>
      </c>
      <c r="FU676">
        <v>0</v>
      </c>
      <c r="FV676">
        <v>0</v>
      </c>
      <c r="FW676">
        <v>0</v>
      </c>
      <c r="FX676">
        <v>0</v>
      </c>
      <c r="FY676">
        <v>0</v>
      </c>
      <c r="FZ676">
        <v>0</v>
      </c>
      <c r="GA676">
        <v>0</v>
      </c>
      <c r="GB676">
        <v>0</v>
      </c>
      <c r="GC676">
        <v>0</v>
      </c>
      <c r="GD676">
        <v>0</v>
      </c>
      <c r="GE676">
        <v>0</v>
      </c>
      <c r="GF676">
        <v>0</v>
      </c>
      <c r="GG676">
        <v>0</v>
      </c>
      <c r="GH676">
        <v>0</v>
      </c>
      <c r="GI676">
        <v>0</v>
      </c>
      <c r="GJ676">
        <v>0</v>
      </c>
      <c r="GK676">
        <v>0</v>
      </c>
      <c r="GL676">
        <v>0</v>
      </c>
      <c r="GM676">
        <v>0</v>
      </c>
      <c r="GN676">
        <v>0</v>
      </c>
      <c r="GO676">
        <v>0</v>
      </c>
      <c r="GP676">
        <v>0</v>
      </c>
      <c r="GQ676">
        <v>0</v>
      </c>
      <c r="GR676">
        <v>0</v>
      </c>
      <c r="GS676">
        <v>0</v>
      </c>
      <c r="GT676">
        <v>0</v>
      </c>
      <c r="GU676">
        <v>0</v>
      </c>
      <c r="GV676">
        <v>0</v>
      </c>
      <c r="GW676">
        <v>0</v>
      </c>
      <c r="GX676">
        <v>0</v>
      </c>
      <c r="GY676">
        <v>0</v>
      </c>
      <c r="GZ676">
        <v>0</v>
      </c>
      <c r="HA676">
        <v>0</v>
      </c>
      <c r="HB676">
        <v>0</v>
      </c>
      <c r="HC676">
        <v>0</v>
      </c>
      <c r="HD676">
        <v>0</v>
      </c>
      <c r="HE676">
        <v>0</v>
      </c>
      <c r="HF676">
        <v>0</v>
      </c>
      <c r="HG676">
        <v>0</v>
      </c>
      <c r="HH676">
        <v>0</v>
      </c>
      <c r="HI676">
        <v>0</v>
      </c>
      <c r="HJ676">
        <v>0</v>
      </c>
      <c r="HK676">
        <v>0</v>
      </c>
      <c r="HL676">
        <v>0</v>
      </c>
      <c r="HM676">
        <v>0</v>
      </c>
      <c r="HN676">
        <v>0</v>
      </c>
      <c r="HO676">
        <v>0</v>
      </c>
      <c r="HP676">
        <v>0</v>
      </c>
      <c r="HQ676">
        <v>0</v>
      </c>
      <c r="HR676">
        <v>0</v>
      </c>
      <c r="HS676">
        <v>0</v>
      </c>
      <c r="HT676">
        <v>0</v>
      </c>
      <c r="HU676">
        <v>0</v>
      </c>
      <c r="HV676">
        <v>0</v>
      </c>
      <c r="HW676">
        <v>0</v>
      </c>
      <c r="HX676">
        <v>0</v>
      </c>
      <c r="HY676">
        <v>0</v>
      </c>
      <c r="HZ676">
        <v>0</v>
      </c>
      <c r="IA676">
        <v>0</v>
      </c>
      <c r="IB676">
        <v>0</v>
      </c>
      <c r="IC676">
        <v>0</v>
      </c>
      <c r="ID676">
        <v>0</v>
      </c>
      <c r="IE676">
        <v>0</v>
      </c>
      <c r="IF676">
        <v>0</v>
      </c>
      <c r="IG676">
        <v>0</v>
      </c>
      <c r="IH676">
        <v>0</v>
      </c>
      <c r="II676">
        <v>0</v>
      </c>
      <c r="IJ676">
        <v>0</v>
      </c>
      <c r="IK676">
        <v>0</v>
      </c>
    </row>
    <row r="677" spans="13:245" hidden="1">
      <c r="M677" s="340"/>
      <c r="N677" t="s">
        <v>944</v>
      </c>
      <c r="O677">
        <v>1</v>
      </c>
      <c r="P677">
        <v>16</v>
      </c>
      <c r="Q677" s="183" t="str">
        <f t="shared" si="27"/>
        <v>SDH200116</v>
      </c>
      <c r="R677">
        <v>58</v>
      </c>
      <c r="S677">
        <v>249</v>
      </c>
      <c r="T677">
        <v>445</v>
      </c>
      <c r="U677">
        <v>646</v>
      </c>
      <c r="V677">
        <v>851</v>
      </c>
      <c r="W677">
        <v>1061</v>
      </c>
      <c r="X677">
        <v>1277</v>
      </c>
      <c r="Y677">
        <v>1497</v>
      </c>
      <c r="Z677">
        <v>1723</v>
      </c>
      <c r="AA677">
        <v>2605</v>
      </c>
      <c r="AB677">
        <v>2920</v>
      </c>
      <c r="AC677">
        <v>3244</v>
      </c>
      <c r="AD677">
        <v>3575</v>
      </c>
      <c r="AE677">
        <v>3915</v>
      </c>
      <c r="AF677">
        <v>4265</v>
      </c>
      <c r="AG677">
        <v>4623</v>
      </c>
      <c r="AH677">
        <v>4992</v>
      </c>
      <c r="AI677">
        <v>5372</v>
      </c>
      <c r="AJ677">
        <v>5763</v>
      </c>
      <c r="AK677">
        <v>6168</v>
      </c>
      <c r="AL677">
        <v>6329</v>
      </c>
      <c r="AM677">
        <v>6497</v>
      </c>
      <c r="AN677">
        <v>6675</v>
      </c>
      <c r="AO677">
        <v>6863</v>
      </c>
      <c r="AP677">
        <v>7061</v>
      </c>
      <c r="AQ677">
        <v>7271</v>
      </c>
      <c r="AR677">
        <v>7494</v>
      </c>
      <c r="AS677">
        <v>7731</v>
      </c>
      <c r="AT677">
        <v>7985</v>
      </c>
      <c r="AU677">
        <v>8259</v>
      </c>
      <c r="AV677">
        <v>8555</v>
      </c>
      <c r="AW677">
        <v>8873</v>
      </c>
      <c r="AX677">
        <v>9216</v>
      </c>
      <c r="AY677">
        <v>9589</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0</v>
      </c>
      <c r="BU677">
        <v>0</v>
      </c>
      <c r="BV677">
        <v>0</v>
      </c>
      <c r="BW677">
        <v>0</v>
      </c>
      <c r="BX677">
        <v>0</v>
      </c>
      <c r="BY677">
        <v>0</v>
      </c>
      <c r="BZ677">
        <v>0</v>
      </c>
      <c r="CA677">
        <v>0</v>
      </c>
      <c r="CB677">
        <v>0</v>
      </c>
      <c r="CC677">
        <v>0</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0</v>
      </c>
      <c r="CY677">
        <v>0</v>
      </c>
      <c r="CZ677">
        <v>0</v>
      </c>
      <c r="DA677">
        <v>0</v>
      </c>
      <c r="DB677">
        <v>0</v>
      </c>
      <c r="DC677">
        <v>0</v>
      </c>
      <c r="DD677">
        <v>0</v>
      </c>
      <c r="DE677">
        <v>0</v>
      </c>
      <c r="DF677">
        <v>0</v>
      </c>
      <c r="DG677">
        <v>0</v>
      </c>
      <c r="DH677">
        <v>0</v>
      </c>
      <c r="DI677">
        <v>0</v>
      </c>
      <c r="DJ677">
        <v>0</v>
      </c>
      <c r="DK677">
        <v>0</v>
      </c>
      <c r="DL677">
        <v>0</v>
      </c>
      <c r="DM677">
        <v>0</v>
      </c>
      <c r="DN677">
        <v>0</v>
      </c>
      <c r="DO677">
        <v>0</v>
      </c>
      <c r="DP677">
        <v>0</v>
      </c>
      <c r="DQ677">
        <v>0</v>
      </c>
      <c r="DR677">
        <v>0</v>
      </c>
      <c r="DS677">
        <v>0</v>
      </c>
      <c r="DT677">
        <v>0</v>
      </c>
      <c r="DU677">
        <v>0</v>
      </c>
      <c r="DV677">
        <v>0</v>
      </c>
      <c r="DW677">
        <v>0</v>
      </c>
      <c r="DX677">
        <v>0</v>
      </c>
      <c r="DZ677" s="340"/>
      <c r="EA677" t="s">
        <v>944</v>
      </c>
      <c r="EB677">
        <v>1</v>
      </c>
      <c r="EC677">
        <v>16</v>
      </c>
      <c r="ED677" s="183" t="str">
        <f t="shared" si="28"/>
        <v>SDH200116</v>
      </c>
      <c r="EE677">
        <v>116</v>
      </c>
      <c r="EF677">
        <v>486</v>
      </c>
      <c r="EG677">
        <v>939</v>
      </c>
      <c r="EH677">
        <v>1414</v>
      </c>
      <c r="EI677">
        <v>1881</v>
      </c>
      <c r="EJ677">
        <v>2336</v>
      </c>
      <c r="EK677">
        <v>2786</v>
      </c>
      <c r="EL677">
        <v>3229</v>
      </c>
      <c r="EM677">
        <v>3665</v>
      </c>
      <c r="EN677">
        <v>4256</v>
      </c>
      <c r="EO677">
        <v>4672</v>
      </c>
      <c r="EP677">
        <v>5083</v>
      </c>
      <c r="EQ677">
        <v>5486</v>
      </c>
      <c r="ER677">
        <v>5884</v>
      </c>
      <c r="ES677">
        <v>6278</v>
      </c>
      <c r="ET677">
        <v>6664</v>
      </c>
      <c r="EU677">
        <v>7049</v>
      </c>
      <c r="EV677">
        <v>7431</v>
      </c>
      <c r="EW677">
        <v>7809</v>
      </c>
      <c r="EX677">
        <v>0</v>
      </c>
      <c r="EY677">
        <v>0</v>
      </c>
      <c r="EZ677">
        <v>0</v>
      </c>
      <c r="FA677">
        <v>0</v>
      </c>
      <c r="FB677">
        <v>0</v>
      </c>
      <c r="FC677">
        <v>0</v>
      </c>
      <c r="FD677">
        <v>0</v>
      </c>
      <c r="FE677">
        <v>0</v>
      </c>
      <c r="FF677">
        <v>0</v>
      </c>
      <c r="FG677">
        <v>0</v>
      </c>
      <c r="FH677">
        <v>0</v>
      </c>
      <c r="FI677">
        <v>0</v>
      </c>
      <c r="FJ677">
        <v>0</v>
      </c>
      <c r="FK677">
        <v>0</v>
      </c>
      <c r="FL677">
        <v>0</v>
      </c>
      <c r="FM677">
        <v>0</v>
      </c>
      <c r="FN677">
        <v>0</v>
      </c>
      <c r="FO677">
        <v>0</v>
      </c>
      <c r="FP677">
        <v>0</v>
      </c>
      <c r="FQ677">
        <v>0</v>
      </c>
      <c r="FR677">
        <v>0</v>
      </c>
      <c r="FS677">
        <v>0</v>
      </c>
      <c r="FT677">
        <v>0</v>
      </c>
      <c r="FU677">
        <v>0</v>
      </c>
      <c r="FV677">
        <v>0</v>
      </c>
      <c r="FW677">
        <v>0</v>
      </c>
      <c r="FX677">
        <v>0</v>
      </c>
      <c r="FY677">
        <v>0</v>
      </c>
      <c r="FZ677">
        <v>0</v>
      </c>
      <c r="GA677">
        <v>0</v>
      </c>
      <c r="GB677">
        <v>0</v>
      </c>
      <c r="GC677">
        <v>0</v>
      </c>
      <c r="GD677">
        <v>0</v>
      </c>
      <c r="GE677">
        <v>0</v>
      </c>
      <c r="GF677">
        <v>0</v>
      </c>
      <c r="GG677">
        <v>0</v>
      </c>
      <c r="GH677">
        <v>0</v>
      </c>
      <c r="GI677">
        <v>0</v>
      </c>
      <c r="GJ677">
        <v>0</v>
      </c>
      <c r="GK677">
        <v>0</v>
      </c>
      <c r="GL677">
        <v>0</v>
      </c>
      <c r="GM677">
        <v>0</v>
      </c>
      <c r="GN677">
        <v>0</v>
      </c>
      <c r="GO677">
        <v>0</v>
      </c>
      <c r="GP677">
        <v>0</v>
      </c>
      <c r="GQ677">
        <v>0</v>
      </c>
      <c r="GR677">
        <v>0</v>
      </c>
      <c r="GS677">
        <v>0</v>
      </c>
      <c r="GT677">
        <v>0</v>
      </c>
      <c r="GU677">
        <v>0</v>
      </c>
      <c r="GV677">
        <v>0</v>
      </c>
      <c r="GW677">
        <v>0</v>
      </c>
      <c r="GX677">
        <v>0</v>
      </c>
      <c r="GY677">
        <v>0</v>
      </c>
      <c r="GZ677">
        <v>0</v>
      </c>
      <c r="HA677">
        <v>0</v>
      </c>
      <c r="HB677">
        <v>0</v>
      </c>
      <c r="HC677">
        <v>0</v>
      </c>
      <c r="HD677">
        <v>0</v>
      </c>
      <c r="HE677">
        <v>0</v>
      </c>
      <c r="HF677">
        <v>0</v>
      </c>
      <c r="HG677">
        <v>0</v>
      </c>
      <c r="HH677">
        <v>0</v>
      </c>
      <c r="HI677">
        <v>0</v>
      </c>
      <c r="HJ677">
        <v>0</v>
      </c>
      <c r="HK677">
        <v>0</v>
      </c>
      <c r="HL677">
        <v>0</v>
      </c>
      <c r="HM677">
        <v>0</v>
      </c>
      <c r="HN677">
        <v>0</v>
      </c>
      <c r="HO677">
        <v>0</v>
      </c>
      <c r="HP677">
        <v>0</v>
      </c>
      <c r="HQ677">
        <v>0</v>
      </c>
      <c r="HR677">
        <v>0</v>
      </c>
      <c r="HS677">
        <v>0</v>
      </c>
      <c r="HT677">
        <v>0</v>
      </c>
      <c r="HU677">
        <v>0</v>
      </c>
      <c r="HV677">
        <v>0</v>
      </c>
      <c r="HW677">
        <v>0</v>
      </c>
      <c r="HX677">
        <v>0</v>
      </c>
      <c r="HY677">
        <v>0</v>
      </c>
      <c r="HZ677">
        <v>0</v>
      </c>
      <c r="IA677">
        <v>0</v>
      </c>
      <c r="IB677">
        <v>0</v>
      </c>
      <c r="IC677">
        <v>0</v>
      </c>
      <c r="ID677">
        <v>0</v>
      </c>
      <c r="IE677">
        <v>0</v>
      </c>
      <c r="IF677">
        <v>0</v>
      </c>
      <c r="IG677">
        <v>0</v>
      </c>
      <c r="IH677">
        <v>0</v>
      </c>
      <c r="II677">
        <v>0</v>
      </c>
      <c r="IJ677">
        <v>0</v>
      </c>
      <c r="IK677">
        <v>0</v>
      </c>
    </row>
    <row r="678" spans="13:245" hidden="1">
      <c r="M678" s="340"/>
      <c r="N678" t="s">
        <v>944</v>
      </c>
      <c r="O678">
        <v>1</v>
      </c>
      <c r="P678">
        <v>17</v>
      </c>
      <c r="Q678" s="183" t="str">
        <f t="shared" si="27"/>
        <v>SDH200117</v>
      </c>
      <c r="R678">
        <v>52</v>
      </c>
      <c r="S678">
        <v>240</v>
      </c>
      <c r="T678">
        <v>433</v>
      </c>
      <c r="U678">
        <v>630</v>
      </c>
      <c r="V678">
        <v>832</v>
      </c>
      <c r="W678">
        <v>1039</v>
      </c>
      <c r="X678">
        <v>1250</v>
      </c>
      <c r="Y678">
        <v>1466</v>
      </c>
      <c r="Z678">
        <v>1688</v>
      </c>
      <c r="AA678">
        <v>2553</v>
      </c>
      <c r="AB678">
        <v>2864</v>
      </c>
      <c r="AC678">
        <v>3182</v>
      </c>
      <c r="AD678">
        <v>3508</v>
      </c>
      <c r="AE678">
        <v>3843</v>
      </c>
      <c r="AF678">
        <v>4187</v>
      </c>
      <c r="AG678">
        <v>4540</v>
      </c>
      <c r="AH678">
        <v>4904</v>
      </c>
      <c r="AI678">
        <v>5278</v>
      </c>
      <c r="AJ678">
        <v>5666</v>
      </c>
      <c r="AK678">
        <v>6066</v>
      </c>
      <c r="AL678">
        <v>6227</v>
      </c>
      <c r="AM678">
        <v>6396</v>
      </c>
      <c r="AN678">
        <v>6575</v>
      </c>
      <c r="AO678">
        <v>6765</v>
      </c>
      <c r="AP678">
        <v>6966</v>
      </c>
      <c r="AQ678">
        <v>7178</v>
      </c>
      <c r="AR678">
        <v>7405</v>
      </c>
      <c r="AS678">
        <v>7647</v>
      </c>
      <c r="AT678">
        <v>7910</v>
      </c>
      <c r="AU678">
        <v>8193</v>
      </c>
      <c r="AV678">
        <v>8496</v>
      </c>
      <c r="AW678">
        <v>8824</v>
      </c>
      <c r="AX678">
        <v>9181</v>
      </c>
      <c r="AY678">
        <v>9574</v>
      </c>
      <c r="AZ678">
        <v>0</v>
      </c>
      <c r="BA678">
        <v>0</v>
      </c>
      <c r="BB678">
        <v>0</v>
      </c>
      <c r="BC678">
        <v>0</v>
      </c>
      <c r="BD678">
        <v>0</v>
      </c>
      <c r="BE678">
        <v>0</v>
      </c>
      <c r="BF678">
        <v>0</v>
      </c>
      <c r="BG678">
        <v>0</v>
      </c>
      <c r="BH678">
        <v>0</v>
      </c>
      <c r="BI678">
        <v>0</v>
      </c>
      <c r="BJ678">
        <v>0</v>
      </c>
      <c r="BK678">
        <v>0</v>
      </c>
      <c r="BL678">
        <v>0</v>
      </c>
      <c r="BM678">
        <v>0</v>
      </c>
      <c r="BN678">
        <v>0</v>
      </c>
      <c r="BO678">
        <v>0</v>
      </c>
      <c r="BP678">
        <v>0</v>
      </c>
      <c r="BQ678">
        <v>0</v>
      </c>
      <c r="BR678">
        <v>0</v>
      </c>
      <c r="BS678">
        <v>0</v>
      </c>
      <c r="BT678">
        <v>0</v>
      </c>
      <c r="BU678">
        <v>0</v>
      </c>
      <c r="BV678">
        <v>0</v>
      </c>
      <c r="BW678">
        <v>0</v>
      </c>
      <c r="BX678">
        <v>0</v>
      </c>
      <c r="BY678">
        <v>0</v>
      </c>
      <c r="BZ678">
        <v>0</v>
      </c>
      <c r="CA678">
        <v>0</v>
      </c>
      <c r="CB678">
        <v>0</v>
      </c>
      <c r="CC678">
        <v>0</v>
      </c>
      <c r="CD678">
        <v>0</v>
      </c>
      <c r="CE678">
        <v>0</v>
      </c>
      <c r="CF678">
        <v>0</v>
      </c>
      <c r="CG678">
        <v>0</v>
      </c>
      <c r="CH678">
        <v>0</v>
      </c>
      <c r="CI678">
        <v>0</v>
      </c>
      <c r="CJ678">
        <v>0</v>
      </c>
      <c r="CK678">
        <v>0</v>
      </c>
      <c r="CL678">
        <v>0</v>
      </c>
      <c r="CM678">
        <v>0</v>
      </c>
      <c r="CN678">
        <v>0</v>
      </c>
      <c r="CO678">
        <v>0</v>
      </c>
      <c r="CP678">
        <v>0</v>
      </c>
      <c r="CQ678">
        <v>0</v>
      </c>
      <c r="CR678">
        <v>0</v>
      </c>
      <c r="CS678">
        <v>0</v>
      </c>
      <c r="CT678">
        <v>0</v>
      </c>
      <c r="CU678">
        <v>0</v>
      </c>
      <c r="CV678">
        <v>0</v>
      </c>
      <c r="CW678">
        <v>0</v>
      </c>
      <c r="CX678">
        <v>0</v>
      </c>
      <c r="CY678">
        <v>0</v>
      </c>
      <c r="CZ678">
        <v>0</v>
      </c>
      <c r="DA678">
        <v>0</v>
      </c>
      <c r="DB678">
        <v>0</v>
      </c>
      <c r="DC678">
        <v>0</v>
      </c>
      <c r="DD678">
        <v>0</v>
      </c>
      <c r="DE678">
        <v>0</v>
      </c>
      <c r="DF678">
        <v>0</v>
      </c>
      <c r="DG678">
        <v>0</v>
      </c>
      <c r="DH678">
        <v>0</v>
      </c>
      <c r="DI678">
        <v>0</v>
      </c>
      <c r="DJ678">
        <v>0</v>
      </c>
      <c r="DK678">
        <v>0</v>
      </c>
      <c r="DL678">
        <v>0</v>
      </c>
      <c r="DM678">
        <v>0</v>
      </c>
      <c r="DN678">
        <v>0</v>
      </c>
      <c r="DO678">
        <v>0</v>
      </c>
      <c r="DP678">
        <v>0</v>
      </c>
      <c r="DQ678">
        <v>0</v>
      </c>
      <c r="DR678">
        <v>0</v>
      </c>
      <c r="DS678">
        <v>0</v>
      </c>
      <c r="DT678">
        <v>0</v>
      </c>
      <c r="DU678">
        <v>0</v>
      </c>
      <c r="DV678">
        <v>0</v>
      </c>
      <c r="DW678">
        <v>0</v>
      </c>
      <c r="DX678">
        <v>0</v>
      </c>
      <c r="DZ678" s="340"/>
      <c r="EA678" t="s">
        <v>944</v>
      </c>
      <c r="EB678">
        <v>1</v>
      </c>
      <c r="EC678">
        <v>17</v>
      </c>
      <c r="ED678" s="183" t="str">
        <f t="shared" si="28"/>
        <v>SDH200117</v>
      </c>
      <c r="EE678">
        <v>104</v>
      </c>
      <c r="EF678">
        <v>469</v>
      </c>
      <c r="EG678">
        <v>909</v>
      </c>
      <c r="EH678">
        <v>1375</v>
      </c>
      <c r="EI678">
        <v>1833</v>
      </c>
      <c r="EJ678">
        <v>2281</v>
      </c>
      <c r="EK678">
        <v>2720</v>
      </c>
      <c r="EL678">
        <v>3155</v>
      </c>
      <c r="EM678">
        <v>3583</v>
      </c>
      <c r="EN678">
        <v>4164</v>
      </c>
      <c r="EO678">
        <v>4574</v>
      </c>
      <c r="EP678">
        <v>4977</v>
      </c>
      <c r="EQ678">
        <v>5373</v>
      </c>
      <c r="ER678">
        <v>5764</v>
      </c>
      <c r="ES678">
        <v>6150</v>
      </c>
      <c r="ET678">
        <v>6531</v>
      </c>
      <c r="EU678">
        <v>6910</v>
      </c>
      <c r="EV678">
        <v>7284</v>
      </c>
      <c r="EW678">
        <v>7661</v>
      </c>
      <c r="EX678">
        <v>0</v>
      </c>
      <c r="EY678">
        <v>0</v>
      </c>
      <c r="EZ678">
        <v>0</v>
      </c>
      <c r="FA678">
        <v>0</v>
      </c>
      <c r="FB678">
        <v>0</v>
      </c>
      <c r="FC678">
        <v>0</v>
      </c>
      <c r="FD678">
        <v>0</v>
      </c>
      <c r="FE678">
        <v>0</v>
      </c>
      <c r="FF678">
        <v>0</v>
      </c>
      <c r="FG678">
        <v>0</v>
      </c>
      <c r="FH678">
        <v>0</v>
      </c>
      <c r="FI678">
        <v>0</v>
      </c>
      <c r="FJ678">
        <v>0</v>
      </c>
      <c r="FK678">
        <v>0</v>
      </c>
      <c r="FL678">
        <v>0</v>
      </c>
      <c r="FM678">
        <v>0</v>
      </c>
      <c r="FN678">
        <v>0</v>
      </c>
      <c r="FO678">
        <v>0</v>
      </c>
      <c r="FP678">
        <v>0</v>
      </c>
      <c r="FQ678">
        <v>0</v>
      </c>
      <c r="FR678">
        <v>0</v>
      </c>
      <c r="FS678">
        <v>0</v>
      </c>
      <c r="FT678">
        <v>0</v>
      </c>
      <c r="FU678">
        <v>0</v>
      </c>
      <c r="FV678">
        <v>0</v>
      </c>
      <c r="FW678">
        <v>0</v>
      </c>
      <c r="FX678">
        <v>0</v>
      </c>
      <c r="FY678">
        <v>0</v>
      </c>
      <c r="FZ678">
        <v>0</v>
      </c>
      <c r="GA678">
        <v>0</v>
      </c>
      <c r="GB678">
        <v>0</v>
      </c>
      <c r="GC678">
        <v>0</v>
      </c>
      <c r="GD678">
        <v>0</v>
      </c>
      <c r="GE678">
        <v>0</v>
      </c>
      <c r="GF678">
        <v>0</v>
      </c>
      <c r="GG678">
        <v>0</v>
      </c>
      <c r="GH678">
        <v>0</v>
      </c>
      <c r="GI678">
        <v>0</v>
      </c>
      <c r="GJ678">
        <v>0</v>
      </c>
      <c r="GK678">
        <v>0</v>
      </c>
      <c r="GL678">
        <v>0</v>
      </c>
      <c r="GM678">
        <v>0</v>
      </c>
      <c r="GN678">
        <v>0</v>
      </c>
      <c r="GO678">
        <v>0</v>
      </c>
      <c r="GP678">
        <v>0</v>
      </c>
      <c r="GQ678">
        <v>0</v>
      </c>
      <c r="GR678">
        <v>0</v>
      </c>
      <c r="GS678">
        <v>0</v>
      </c>
      <c r="GT678">
        <v>0</v>
      </c>
      <c r="GU678">
        <v>0</v>
      </c>
      <c r="GV678">
        <v>0</v>
      </c>
      <c r="GW678">
        <v>0</v>
      </c>
      <c r="GX678">
        <v>0</v>
      </c>
      <c r="GY678">
        <v>0</v>
      </c>
      <c r="GZ678">
        <v>0</v>
      </c>
      <c r="HA678">
        <v>0</v>
      </c>
      <c r="HB678">
        <v>0</v>
      </c>
      <c r="HC678">
        <v>0</v>
      </c>
      <c r="HD678">
        <v>0</v>
      </c>
      <c r="HE678">
        <v>0</v>
      </c>
      <c r="HF678">
        <v>0</v>
      </c>
      <c r="HG678">
        <v>0</v>
      </c>
      <c r="HH678">
        <v>0</v>
      </c>
      <c r="HI678">
        <v>0</v>
      </c>
      <c r="HJ678">
        <v>0</v>
      </c>
      <c r="HK678">
        <v>0</v>
      </c>
      <c r="HL678">
        <v>0</v>
      </c>
      <c r="HM678">
        <v>0</v>
      </c>
      <c r="HN678">
        <v>0</v>
      </c>
      <c r="HO678">
        <v>0</v>
      </c>
      <c r="HP678">
        <v>0</v>
      </c>
      <c r="HQ678">
        <v>0</v>
      </c>
      <c r="HR678">
        <v>0</v>
      </c>
      <c r="HS678">
        <v>0</v>
      </c>
      <c r="HT678">
        <v>0</v>
      </c>
      <c r="HU678">
        <v>0</v>
      </c>
      <c r="HV678">
        <v>0</v>
      </c>
      <c r="HW678">
        <v>0</v>
      </c>
      <c r="HX678">
        <v>0</v>
      </c>
      <c r="HY678">
        <v>0</v>
      </c>
      <c r="HZ678">
        <v>0</v>
      </c>
      <c r="IA678">
        <v>0</v>
      </c>
      <c r="IB678">
        <v>0</v>
      </c>
      <c r="IC678">
        <v>0</v>
      </c>
      <c r="ID678">
        <v>0</v>
      </c>
      <c r="IE678">
        <v>0</v>
      </c>
      <c r="IF678">
        <v>0</v>
      </c>
      <c r="IG678">
        <v>0</v>
      </c>
      <c r="IH678">
        <v>0</v>
      </c>
      <c r="II678">
        <v>0</v>
      </c>
      <c r="IJ678">
        <v>0</v>
      </c>
      <c r="IK678">
        <v>0</v>
      </c>
    </row>
    <row r="679" spans="13:245" hidden="1">
      <c r="M679" s="340"/>
      <c r="N679" t="s">
        <v>944</v>
      </c>
      <c r="O679">
        <v>1</v>
      </c>
      <c r="P679">
        <v>18</v>
      </c>
      <c r="Q679" s="183" t="str">
        <f t="shared" si="27"/>
        <v>SDH200118</v>
      </c>
      <c r="R679">
        <v>46</v>
      </c>
      <c r="S679">
        <v>231</v>
      </c>
      <c r="T679">
        <v>420</v>
      </c>
      <c r="U679">
        <v>614</v>
      </c>
      <c r="V679">
        <v>812</v>
      </c>
      <c r="W679">
        <v>1014</v>
      </c>
      <c r="X679">
        <v>1222</v>
      </c>
      <c r="Y679">
        <v>1434</v>
      </c>
      <c r="Z679">
        <v>1652</v>
      </c>
      <c r="AA679">
        <v>2500</v>
      </c>
      <c r="AB679">
        <v>2804</v>
      </c>
      <c r="AC679">
        <v>3117</v>
      </c>
      <c r="AD679">
        <v>3438</v>
      </c>
      <c r="AE679">
        <v>3767</v>
      </c>
      <c r="AF679">
        <v>4105</v>
      </c>
      <c r="AG679">
        <v>4453</v>
      </c>
      <c r="AH679">
        <v>4811</v>
      </c>
      <c r="AI679">
        <v>5182</v>
      </c>
      <c r="AJ679">
        <v>5564</v>
      </c>
      <c r="AK679">
        <v>5960</v>
      </c>
      <c r="AL679">
        <v>6121</v>
      </c>
      <c r="AM679">
        <v>6291</v>
      </c>
      <c r="AN679">
        <v>6471</v>
      </c>
      <c r="AO679">
        <v>6663</v>
      </c>
      <c r="AP679">
        <v>6865</v>
      </c>
      <c r="AQ679">
        <v>7082</v>
      </c>
      <c r="AR679">
        <v>7313</v>
      </c>
      <c r="AS679">
        <v>7564</v>
      </c>
      <c r="AT679">
        <v>7834</v>
      </c>
      <c r="AU679">
        <v>8123</v>
      </c>
      <c r="AV679">
        <v>8436</v>
      </c>
      <c r="AW679">
        <v>8776</v>
      </c>
      <c r="AX679">
        <v>9152</v>
      </c>
      <c r="AY679">
        <v>9558</v>
      </c>
      <c r="AZ679">
        <v>0</v>
      </c>
      <c r="BA679">
        <v>0</v>
      </c>
      <c r="BB679">
        <v>0</v>
      </c>
      <c r="BC679">
        <v>0</v>
      </c>
      <c r="BD679">
        <v>0</v>
      </c>
      <c r="BE679">
        <v>0</v>
      </c>
      <c r="BF679">
        <v>0</v>
      </c>
      <c r="BG679">
        <v>0</v>
      </c>
      <c r="BH679">
        <v>0</v>
      </c>
      <c r="BI679">
        <v>0</v>
      </c>
      <c r="BJ679">
        <v>0</v>
      </c>
      <c r="BK679">
        <v>0</v>
      </c>
      <c r="BL679">
        <v>0</v>
      </c>
      <c r="BM679">
        <v>0</v>
      </c>
      <c r="BN679">
        <v>0</v>
      </c>
      <c r="BO679">
        <v>0</v>
      </c>
      <c r="BP679">
        <v>0</v>
      </c>
      <c r="BQ679">
        <v>0</v>
      </c>
      <c r="BR679">
        <v>0</v>
      </c>
      <c r="BS679">
        <v>0</v>
      </c>
      <c r="BT679">
        <v>0</v>
      </c>
      <c r="BU679">
        <v>0</v>
      </c>
      <c r="BV679">
        <v>0</v>
      </c>
      <c r="BW679">
        <v>0</v>
      </c>
      <c r="BX679">
        <v>0</v>
      </c>
      <c r="BY679">
        <v>0</v>
      </c>
      <c r="BZ679">
        <v>0</v>
      </c>
      <c r="CA679">
        <v>0</v>
      </c>
      <c r="CB679">
        <v>0</v>
      </c>
      <c r="CC679">
        <v>0</v>
      </c>
      <c r="CD679">
        <v>0</v>
      </c>
      <c r="CE679">
        <v>0</v>
      </c>
      <c r="CF679">
        <v>0</v>
      </c>
      <c r="CG679">
        <v>0</v>
      </c>
      <c r="CH679">
        <v>0</v>
      </c>
      <c r="CI679">
        <v>0</v>
      </c>
      <c r="CJ679">
        <v>0</v>
      </c>
      <c r="CK679">
        <v>0</v>
      </c>
      <c r="CL679">
        <v>0</v>
      </c>
      <c r="CM679">
        <v>0</v>
      </c>
      <c r="CN679">
        <v>0</v>
      </c>
      <c r="CO679">
        <v>0</v>
      </c>
      <c r="CP679">
        <v>0</v>
      </c>
      <c r="CQ679">
        <v>0</v>
      </c>
      <c r="CR679">
        <v>0</v>
      </c>
      <c r="CS679">
        <v>0</v>
      </c>
      <c r="CT679">
        <v>0</v>
      </c>
      <c r="CU679">
        <v>0</v>
      </c>
      <c r="CV679">
        <v>0</v>
      </c>
      <c r="CW679">
        <v>0</v>
      </c>
      <c r="CX679">
        <v>0</v>
      </c>
      <c r="CY679">
        <v>0</v>
      </c>
      <c r="CZ679">
        <v>0</v>
      </c>
      <c r="DA679">
        <v>0</v>
      </c>
      <c r="DB679">
        <v>0</v>
      </c>
      <c r="DC679">
        <v>0</v>
      </c>
      <c r="DD679">
        <v>0</v>
      </c>
      <c r="DE679">
        <v>0</v>
      </c>
      <c r="DF679">
        <v>0</v>
      </c>
      <c r="DG679">
        <v>0</v>
      </c>
      <c r="DH679">
        <v>0</v>
      </c>
      <c r="DI679">
        <v>0</v>
      </c>
      <c r="DJ679">
        <v>0</v>
      </c>
      <c r="DK679">
        <v>0</v>
      </c>
      <c r="DL679">
        <v>0</v>
      </c>
      <c r="DM679">
        <v>0</v>
      </c>
      <c r="DN679">
        <v>0</v>
      </c>
      <c r="DO679">
        <v>0</v>
      </c>
      <c r="DP679">
        <v>0</v>
      </c>
      <c r="DQ679">
        <v>0</v>
      </c>
      <c r="DR679">
        <v>0</v>
      </c>
      <c r="DS679">
        <v>0</v>
      </c>
      <c r="DT679">
        <v>0</v>
      </c>
      <c r="DU679">
        <v>0</v>
      </c>
      <c r="DV679">
        <v>0</v>
      </c>
      <c r="DW679">
        <v>0</v>
      </c>
      <c r="DX679">
        <v>0</v>
      </c>
      <c r="DZ679" s="340"/>
      <c r="EA679" t="s">
        <v>944</v>
      </c>
      <c r="EB679">
        <v>1</v>
      </c>
      <c r="EC679">
        <v>18</v>
      </c>
      <c r="ED679" s="183" t="str">
        <f t="shared" si="28"/>
        <v>SDH200118</v>
      </c>
      <c r="EE679">
        <v>92</v>
      </c>
      <c r="EF679">
        <v>451</v>
      </c>
      <c r="EG679">
        <v>877</v>
      </c>
      <c r="EH679">
        <v>1334</v>
      </c>
      <c r="EI679">
        <v>1783</v>
      </c>
      <c r="EJ679">
        <v>2220</v>
      </c>
      <c r="EK679">
        <v>2652</v>
      </c>
      <c r="EL679">
        <v>3077</v>
      </c>
      <c r="EM679">
        <v>3495</v>
      </c>
      <c r="EN679">
        <v>4070</v>
      </c>
      <c r="EO679">
        <v>4470</v>
      </c>
      <c r="EP679">
        <v>4865</v>
      </c>
      <c r="EQ679">
        <v>5254</v>
      </c>
      <c r="ER679">
        <v>5638</v>
      </c>
      <c r="ES679">
        <v>6016</v>
      </c>
      <c r="ET679">
        <v>6392</v>
      </c>
      <c r="EU679">
        <v>6764</v>
      </c>
      <c r="EV679">
        <v>7135</v>
      </c>
      <c r="EW679">
        <v>7505</v>
      </c>
      <c r="EX679">
        <v>0</v>
      </c>
      <c r="EY679">
        <v>0</v>
      </c>
      <c r="EZ679">
        <v>0</v>
      </c>
      <c r="FA679">
        <v>0</v>
      </c>
      <c r="FB679">
        <v>0</v>
      </c>
      <c r="FC679">
        <v>0</v>
      </c>
      <c r="FD679">
        <v>0</v>
      </c>
      <c r="FE679">
        <v>0</v>
      </c>
      <c r="FF679">
        <v>0</v>
      </c>
      <c r="FG679">
        <v>0</v>
      </c>
      <c r="FH679">
        <v>0</v>
      </c>
      <c r="FI679">
        <v>0</v>
      </c>
      <c r="FJ679">
        <v>0</v>
      </c>
      <c r="FK679">
        <v>0</v>
      </c>
      <c r="FL679">
        <v>0</v>
      </c>
      <c r="FM679">
        <v>0</v>
      </c>
      <c r="FN679">
        <v>0</v>
      </c>
      <c r="FO679">
        <v>0</v>
      </c>
      <c r="FP679">
        <v>0</v>
      </c>
      <c r="FQ679">
        <v>0</v>
      </c>
      <c r="FR679">
        <v>0</v>
      </c>
      <c r="FS679">
        <v>0</v>
      </c>
      <c r="FT679">
        <v>0</v>
      </c>
      <c r="FU679">
        <v>0</v>
      </c>
      <c r="FV679">
        <v>0</v>
      </c>
      <c r="FW679">
        <v>0</v>
      </c>
      <c r="FX679">
        <v>0</v>
      </c>
      <c r="FY679">
        <v>0</v>
      </c>
      <c r="FZ679">
        <v>0</v>
      </c>
      <c r="GA679">
        <v>0</v>
      </c>
      <c r="GB679">
        <v>0</v>
      </c>
      <c r="GC679">
        <v>0</v>
      </c>
      <c r="GD679">
        <v>0</v>
      </c>
      <c r="GE679">
        <v>0</v>
      </c>
      <c r="GF679">
        <v>0</v>
      </c>
      <c r="GG679">
        <v>0</v>
      </c>
      <c r="GH679">
        <v>0</v>
      </c>
      <c r="GI679">
        <v>0</v>
      </c>
      <c r="GJ679">
        <v>0</v>
      </c>
      <c r="GK679">
        <v>0</v>
      </c>
      <c r="GL679">
        <v>0</v>
      </c>
      <c r="GM679">
        <v>0</v>
      </c>
      <c r="GN679">
        <v>0</v>
      </c>
      <c r="GO679">
        <v>0</v>
      </c>
      <c r="GP679">
        <v>0</v>
      </c>
      <c r="GQ679">
        <v>0</v>
      </c>
      <c r="GR679">
        <v>0</v>
      </c>
      <c r="GS679">
        <v>0</v>
      </c>
      <c r="GT679">
        <v>0</v>
      </c>
      <c r="GU679">
        <v>0</v>
      </c>
      <c r="GV679">
        <v>0</v>
      </c>
      <c r="GW679">
        <v>0</v>
      </c>
      <c r="GX679">
        <v>0</v>
      </c>
      <c r="GY679">
        <v>0</v>
      </c>
      <c r="GZ679">
        <v>0</v>
      </c>
      <c r="HA679">
        <v>0</v>
      </c>
      <c r="HB679">
        <v>0</v>
      </c>
      <c r="HC679">
        <v>0</v>
      </c>
      <c r="HD679">
        <v>0</v>
      </c>
      <c r="HE679">
        <v>0</v>
      </c>
      <c r="HF679">
        <v>0</v>
      </c>
      <c r="HG679">
        <v>0</v>
      </c>
      <c r="HH679">
        <v>0</v>
      </c>
      <c r="HI679">
        <v>0</v>
      </c>
      <c r="HJ679">
        <v>0</v>
      </c>
      <c r="HK679">
        <v>0</v>
      </c>
      <c r="HL679">
        <v>0</v>
      </c>
      <c r="HM679">
        <v>0</v>
      </c>
      <c r="HN679">
        <v>0</v>
      </c>
      <c r="HO679">
        <v>0</v>
      </c>
      <c r="HP679">
        <v>0</v>
      </c>
      <c r="HQ679">
        <v>0</v>
      </c>
      <c r="HR679">
        <v>0</v>
      </c>
      <c r="HS679">
        <v>0</v>
      </c>
      <c r="HT679">
        <v>0</v>
      </c>
      <c r="HU679">
        <v>0</v>
      </c>
      <c r="HV679">
        <v>0</v>
      </c>
      <c r="HW679">
        <v>0</v>
      </c>
      <c r="HX679">
        <v>0</v>
      </c>
      <c r="HY679">
        <v>0</v>
      </c>
      <c r="HZ679">
        <v>0</v>
      </c>
      <c r="IA679">
        <v>0</v>
      </c>
      <c r="IB679">
        <v>0</v>
      </c>
      <c r="IC679">
        <v>0</v>
      </c>
      <c r="ID679">
        <v>0</v>
      </c>
      <c r="IE679">
        <v>0</v>
      </c>
      <c r="IF679">
        <v>0</v>
      </c>
      <c r="IG679">
        <v>0</v>
      </c>
      <c r="IH679">
        <v>0</v>
      </c>
      <c r="II679">
        <v>0</v>
      </c>
      <c r="IJ679">
        <v>0</v>
      </c>
      <c r="IK679">
        <v>0</v>
      </c>
    </row>
    <row r="680" spans="13:245" hidden="1">
      <c r="M680" s="340"/>
      <c r="N680" t="s">
        <v>944</v>
      </c>
      <c r="O680">
        <v>1</v>
      </c>
      <c r="P680">
        <v>19</v>
      </c>
      <c r="Q680" s="183" t="str">
        <f t="shared" si="27"/>
        <v>SDH200119</v>
      </c>
      <c r="R680">
        <v>40</v>
      </c>
      <c r="S680">
        <v>221</v>
      </c>
      <c r="T680">
        <v>407</v>
      </c>
      <c r="U680">
        <v>596</v>
      </c>
      <c r="V680">
        <v>790</v>
      </c>
      <c r="W680">
        <v>989</v>
      </c>
      <c r="X680">
        <v>1192</v>
      </c>
      <c r="Y680">
        <v>1400</v>
      </c>
      <c r="Z680">
        <v>1614</v>
      </c>
      <c r="AA680">
        <v>2444</v>
      </c>
      <c r="AB680">
        <v>2743</v>
      </c>
      <c r="AC680">
        <v>3050</v>
      </c>
      <c r="AD680">
        <v>3365</v>
      </c>
      <c r="AE680">
        <v>3688</v>
      </c>
      <c r="AF680">
        <v>4020</v>
      </c>
      <c r="AG680">
        <v>4362</v>
      </c>
      <c r="AH680">
        <v>4716</v>
      </c>
      <c r="AI680">
        <v>5081</v>
      </c>
      <c r="AJ680">
        <v>5458</v>
      </c>
      <c r="AK680">
        <v>5849</v>
      </c>
      <c r="AL680">
        <v>6011</v>
      </c>
      <c r="AM680">
        <v>6182</v>
      </c>
      <c r="AN680">
        <v>6364</v>
      </c>
      <c r="AO680">
        <v>6556</v>
      </c>
      <c r="AP680">
        <v>6762</v>
      </c>
      <c r="AQ680">
        <v>6983</v>
      </c>
      <c r="AR680">
        <v>7222</v>
      </c>
      <c r="AS680">
        <v>7479</v>
      </c>
      <c r="AT680">
        <v>7755</v>
      </c>
      <c r="AU680">
        <v>8053</v>
      </c>
      <c r="AV680">
        <v>8377</v>
      </c>
      <c r="AW680">
        <v>8734</v>
      </c>
      <c r="AX680">
        <v>9121</v>
      </c>
      <c r="AY680">
        <v>9542</v>
      </c>
      <c r="AZ680">
        <v>0</v>
      </c>
      <c r="BA680">
        <v>0</v>
      </c>
      <c r="BB680">
        <v>0</v>
      </c>
      <c r="BC680">
        <v>0</v>
      </c>
      <c r="BD680">
        <v>0</v>
      </c>
      <c r="BE680">
        <v>0</v>
      </c>
      <c r="BF680">
        <v>0</v>
      </c>
      <c r="BG680">
        <v>0</v>
      </c>
      <c r="BH680">
        <v>0</v>
      </c>
      <c r="BI680">
        <v>0</v>
      </c>
      <c r="BJ680">
        <v>0</v>
      </c>
      <c r="BK680">
        <v>0</v>
      </c>
      <c r="BL680">
        <v>0</v>
      </c>
      <c r="BM680">
        <v>0</v>
      </c>
      <c r="BN680">
        <v>0</v>
      </c>
      <c r="BO680">
        <v>0</v>
      </c>
      <c r="BP680">
        <v>0</v>
      </c>
      <c r="BQ680">
        <v>0</v>
      </c>
      <c r="BR680">
        <v>0</v>
      </c>
      <c r="BS680">
        <v>0</v>
      </c>
      <c r="BT680">
        <v>0</v>
      </c>
      <c r="BU680">
        <v>0</v>
      </c>
      <c r="BV680">
        <v>0</v>
      </c>
      <c r="BW680">
        <v>0</v>
      </c>
      <c r="BX680">
        <v>0</v>
      </c>
      <c r="BY680">
        <v>0</v>
      </c>
      <c r="BZ680">
        <v>0</v>
      </c>
      <c r="CA680">
        <v>0</v>
      </c>
      <c r="CB680">
        <v>0</v>
      </c>
      <c r="CC680">
        <v>0</v>
      </c>
      <c r="CD680">
        <v>0</v>
      </c>
      <c r="CE680">
        <v>0</v>
      </c>
      <c r="CF680">
        <v>0</v>
      </c>
      <c r="CG680">
        <v>0</v>
      </c>
      <c r="CH680">
        <v>0</v>
      </c>
      <c r="CI680">
        <v>0</v>
      </c>
      <c r="CJ680">
        <v>0</v>
      </c>
      <c r="CK680">
        <v>0</v>
      </c>
      <c r="CL680">
        <v>0</v>
      </c>
      <c r="CM680">
        <v>0</v>
      </c>
      <c r="CN680">
        <v>0</v>
      </c>
      <c r="CO680">
        <v>0</v>
      </c>
      <c r="CP680">
        <v>0</v>
      </c>
      <c r="CQ680">
        <v>0</v>
      </c>
      <c r="CR680">
        <v>0</v>
      </c>
      <c r="CS680">
        <v>0</v>
      </c>
      <c r="CT680">
        <v>0</v>
      </c>
      <c r="CU680">
        <v>0</v>
      </c>
      <c r="CV680">
        <v>0</v>
      </c>
      <c r="CW680">
        <v>0</v>
      </c>
      <c r="CX680">
        <v>0</v>
      </c>
      <c r="CY680">
        <v>0</v>
      </c>
      <c r="CZ680">
        <v>0</v>
      </c>
      <c r="DA680">
        <v>0</v>
      </c>
      <c r="DB680">
        <v>0</v>
      </c>
      <c r="DC680">
        <v>0</v>
      </c>
      <c r="DD680">
        <v>0</v>
      </c>
      <c r="DE680">
        <v>0</v>
      </c>
      <c r="DF680">
        <v>0</v>
      </c>
      <c r="DG680">
        <v>0</v>
      </c>
      <c r="DH680">
        <v>0</v>
      </c>
      <c r="DI680">
        <v>0</v>
      </c>
      <c r="DJ680">
        <v>0</v>
      </c>
      <c r="DK680">
        <v>0</v>
      </c>
      <c r="DL680">
        <v>0</v>
      </c>
      <c r="DM680">
        <v>0</v>
      </c>
      <c r="DN680">
        <v>0</v>
      </c>
      <c r="DO680">
        <v>0</v>
      </c>
      <c r="DP680">
        <v>0</v>
      </c>
      <c r="DQ680">
        <v>0</v>
      </c>
      <c r="DR680">
        <v>0</v>
      </c>
      <c r="DS680">
        <v>0</v>
      </c>
      <c r="DT680">
        <v>0</v>
      </c>
      <c r="DU680">
        <v>0</v>
      </c>
      <c r="DV680">
        <v>0</v>
      </c>
      <c r="DW680">
        <v>0</v>
      </c>
      <c r="DX680">
        <v>0</v>
      </c>
      <c r="DZ680" s="340"/>
      <c r="EA680" t="s">
        <v>944</v>
      </c>
      <c r="EB680">
        <v>1</v>
      </c>
      <c r="EC680">
        <v>19</v>
      </c>
      <c r="ED680" s="183" t="str">
        <f t="shared" si="28"/>
        <v>SDH200119</v>
      </c>
      <c r="EE680">
        <v>80</v>
      </c>
      <c r="EF680">
        <v>432</v>
      </c>
      <c r="EG680">
        <v>842</v>
      </c>
      <c r="EH680">
        <v>1289</v>
      </c>
      <c r="EI680">
        <v>1728</v>
      </c>
      <c r="EJ680">
        <v>2157</v>
      </c>
      <c r="EK680">
        <v>2578</v>
      </c>
      <c r="EL680">
        <v>2995</v>
      </c>
      <c r="EM680">
        <v>3405</v>
      </c>
      <c r="EN680">
        <v>3971</v>
      </c>
      <c r="EO680">
        <v>4362</v>
      </c>
      <c r="EP680">
        <v>4749</v>
      </c>
      <c r="EQ680">
        <v>5130</v>
      </c>
      <c r="ER680">
        <v>5506</v>
      </c>
      <c r="ES680">
        <v>5876</v>
      </c>
      <c r="ET680">
        <v>6245</v>
      </c>
      <c r="EU680">
        <v>6613</v>
      </c>
      <c r="EV680">
        <v>6977</v>
      </c>
      <c r="EW680">
        <v>7343</v>
      </c>
      <c r="EX680">
        <v>0</v>
      </c>
      <c r="EY680">
        <v>0</v>
      </c>
      <c r="EZ680">
        <v>0</v>
      </c>
      <c r="FA680">
        <v>0</v>
      </c>
      <c r="FB680">
        <v>0</v>
      </c>
      <c r="FC680">
        <v>0</v>
      </c>
      <c r="FD680">
        <v>0</v>
      </c>
      <c r="FE680">
        <v>0</v>
      </c>
      <c r="FF680">
        <v>0</v>
      </c>
      <c r="FG680">
        <v>0</v>
      </c>
      <c r="FH680">
        <v>0</v>
      </c>
      <c r="FI680">
        <v>0</v>
      </c>
      <c r="FJ680">
        <v>0</v>
      </c>
      <c r="FK680">
        <v>0</v>
      </c>
      <c r="FL680">
        <v>0</v>
      </c>
      <c r="FM680">
        <v>0</v>
      </c>
      <c r="FN680">
        <v>0</v>
      </c>
      <c r="FO680">
        <v>0</v>
      </c>
      <c r="FP680">
        <v>0</v>
      </c>
      <c r="FQ680">
        <v>0</v>
      </c>
      <c r="FR680">
        <v>0</v>
      </c>
      <c r="FS680">
        <v>0</v>
      </c>
      <c r="FT680">
        <v>0</v>
      </c>
      <c r="FU680">
        <v>0</v>
      </c>
      <c r="FV680">
        <v>0</v>
      </c>
      <c r="FW680">
        <v>0</v>
      </c>
      <c r="FX680">
        <v>0</v>
      </c>
      <c r="FY680">
        <v>0</v>
      </c>
      <c r="FZ680">
        <v>0</v>
      </c>
      <c r="GA680">
        <v>0</v>
      </c>
      <c r="GB680">
        <v>0</v>
      </c>
      <c r="GC680">
        <v>0</v>
      </c>
      <c r="GD680">
        <v>0</v>
      </c>
      <c r="GE680">
        <v>0</v>
      </c>
      <c r="GF680">
        <v>0</v>
      </c>
      <c r="GG680">
        <v>0</v>
      </c>
      <c r="GH680">
        <v>0</v>
      </c>
      <c r="GI680">
        <v>0</v>
      </c>
      <c r="GJ680">
        <v>0</v>
      </c>
      <c r="GK680">
        <v>0</v>
      </c>
      <c r="GL680">
        <v>0</v>
      </c>
      <c r="GM680">
        <v>0</v>
      </c>
      <c r="GN680">
        <v>0</v>
      </c>
      <c r="GO680">
        <v>0</v>
      </c>
      <c r="GP680">
        <v>0</v>
      </c>
      <c r="GQ680">
        <v>0</v>
      </c>
      <c r="GR680">
        <v>0</v>
      </c>
      <c r="GS680">
        <v>0</v>
      </c>
      <c r="GT680">
        <v>0</v>
      </c>
      <c r="GU680">
        <v>0</v>
      </c>
      <c r="GV680">
        <v>0</v>
      </c>
      <c r="GW680">
        <v>0</v>
      </c>
      <c r="GX680">
        <v>0</v>
      </c>
      <c r="GY680">
        <v>0</v>
      </c>
      <c r="GZ680">
        <v>0</v>
      </c>
      <c r="HA680">
        <v>0</v>
      </c>
      <c r="HB680">
        <v>0</v>
      </c>
      <c r="HC680">
        <v>0</v>
      </c>
      <c r="HD680">
        <v>0</v>
      </c>
      <c r="HE680">
        <v>0</v>
      </c>
      <c r="HF680">
        <v>0</v>
      </c>
      <c r="HG680">
        <v>0</v>
      </c>
      <c r="HH680">
        <v>0</v>
      </c>
      <c r="HI680">
        <v>0</v>
      </c>
      <c r="HJ680">
        <v>0</v>
      </c>
      <c r="HK680">
        <v>0</v>
      </c>
      <c r="HL680">
        <v>0</v>
      </c>
      <c r="HM680">
        <v>0</v>
      </c>
      <c r="HN680">
        <v>0</v>
      </c>
      <c r="HO680">
        <v>0</v>
      </c>
      <c r="HP680">
        <v>0</v>
      </c>
      <c r="HQ680">
        <v>0</v>
      </c>
      <c r="HR680">
        <v>0</v>
      </c>
      <c r="HS680">
        <v>0</v>
      </c>
      <c r="HT680">
        <v>0</v>
      </c>
      <c r="HU680">
        <v>0</v>
      </c>
      <c r="HV680">
        <v>0</v>
      </c>
      <c r="HW680">
        <v>0</v>
      </c>
      <c r="HX680">
        <v>0</v>
      </c>
      <c r="HY680">
        <v>0</v>
      </c>
      <c r="HZ680">
        <v>0</v>
      </c>
      <c r="IA680">
        <v>0</v>
      </c>
      <c r="IB680">
        <v>0</v>
      </c>
      <c r="IC680">
        <v>0</v>
      </c>
      <c r="ID680">
        <v>0</v>
      </c>
      <c r="IE680">
        <v>0</v>
      </c>
      <c r="IF680">
        <v>0</v>
      </c>
      <c r="IG680">
        <v>0</v>
      </c>
      <c r="IH680">
        <v>0</v>
      </c>
      <c r="II680">
        <v>0</v>
      </c>
      <c r="IJ680">
        <v>0</v>
      </c>
      <c r="IK680">
        <v>0</v>
      </c>
    </row>
    <row r="681" spans="13:245" hidden="1">
      <c r="M681" s="340"/>
      <c r="N681" t="s">
        <v>944</v>
      </c>
      <c r="O681">
        <v>1</v>
      </c>
      <c r="P681">
        <v>20</v>
      </c>
      <c r="Q681" s="183" t="str">
        <f t="shared" ref="Q681:Q744" si="29">N681&amp;TEXT(O681,"00")&amp;TEXT(P681,"00")</f>
        <v>SDH200120</v>
      </c>
      <c r="R681">
        <v>33</v>
      </c>
      <c r="S681">
        <v>211</v>
      </c>
      <c r="T681">
        <v>392</v>
      </c>
      <c r="U681">
        <v>578</v>
      </c>
      <c r="V681">
        <v>767</v>
      </c>
      <c r="W681">
        <v>962</v>
      </c>
      <c r="X681">
        <v>1161</v>
      </c>
      <c r="Y681">
        <v>1365</v>
      </c>
      <c r="Z681">
        <v>1574</v>
      </c>
      <c r="AA681">
        <v>2384</v>
      </c>
      <c r="AB681">
        <v>2678</v>
      </c>
      <c r="AC681">
        <v>2978</v>
      </c>
      <c r="AD681">
        <v>3287</v>
      </c>
      <c r="AE681">
        <v>3604</v>
      </c>
      <c r="AF681">
        <v>3930</v>
      </c>
      <c r="AG681">
        <v>4267</v>
      </c>
      <c r="AH681">
        <v>4615</v>
      </c>
      <c r="AI681">
        <v>4974</v>
      </c>
      <c r="AJ681">
        <v>5346</v>
      </c>
      <c r="AK681">
        <v>5733</v>
      </c>
      <c r="AL681">
        <v>5895</v>
      </c>
      <c r="AM681">
        <v>6067</v>
      </c>
      <c r="AN681">
        <v>6249</v>
      </c>
      <c r="AO681">
        <v>6444</v>
      </c>
      <c r="AP681">
        <v>6654</v>
      </c>
      <c r="AQ681">
        <v>6881</v>
      </c>
      <c r="AR681">
        <v>7125</v>
      </c>
      <c r="AS681">
        <v>7388</v>
      </c>
      <c r="AT681">
        <v>7671</v>
      </c>
      <c r="AU681">
        <v>7979</v>
      </c>
      <c r="AV681">
        <v>8318</v>
      </c>
      <c r="AW681">
        <v>8687</v>
      </c>
      <c r="AX681">
        <v>9086</v>
      </c>
      <c r="AY681">
        <v>9521</v>
      </c>
      <c r="AZ681">
        <v>0</v>
      </c>
      <c r="BA681">
        <v>0</v>
      </c>
      <c r="BB681">
        <v>0</v>
      </c>
      <c r="BC681">
        <v>0</v>
      </c>
      <c r="BD681">
        <v>0</v>
      </c>
      <c r="BE681">
        <v>0</v>
      </c>
      <c r="BF681">
        <v>0</v>
      </c>
      <c r="BG681">
        <v>0</v>
      </c>
      <c r="BH681">
        <v>0</v>
      </c>
      <c r="BI681">
        <v>0</v>
      </c>
      <c r="BJ681">
        <v>0</v>
      </c>
      <c r="BK681">
        <v>0</v>
      </c>
      <c r="BL681">
        <v>0</v>
      </c>
      <c r="BM681">
        <v>0</v>
      </c>
      <c r="BN681">
        <v>0</v>
      </c>
      <c r="BO681">
        <v>0</v>
      </c>
      <c r="BP681">
        <v>0</v>
      </c>
      <c r="BQ681">
        <v>0</v>
      </c>
      <c r="BR681">
        <v>0</v>
      </c>
      <c r="BS681">
        <v>0</v>
      </c>
      <c r="BT681">
        <v>0</v>
      </c>
      <c r="BU681">
        <v>0</v>
      </c>
      <c r="BV681">
        <v>0</v>
      </c>
      <c r="BW681">
        <v>0</v>
      </c>
      <c r="BX681">
        <v>0</v>
      </c>
      <c r="BY681">
        <v>0</v>
      </c>
      <c r="BZ681">
        <v>0</v>
      </c>
      <c r="CA681">
        <v>0</v>
      </c>
      <c r="CB681">
        <v>0</v>
      </c>
      <c r="CC681">
        <v>0</v>
      </c>
      <c r="CD681">
        <v>0</v>
      </c>
      <c r="CE681">
        <v>0</v>
      </c>
      <c r="CF681">
        <v>0</v>
      </c>
      <c r="CG681">
        <v>0</v>
      </c>
      <c r="CH681">
        <v>0</v>
      </c>
      <c r="CI681">
        <v>0</v>
      </c>
      <c r="CJ681">
        <v>0</v>
      </c>
      <c r="CK681">
        <v>0</v>
      </c>
      <c r="CL681">
        <v>0</v>
      </c>
      <c r="CM681">
        <v>0</v>
      </c>
      <c r="CN681">
        <v>0</v>
      </c>
      <c r="CO681">
        <v>0</v>
      </c>
      <c r="CP681">
        <v>0</v>
      </c>
      <c r="CQ681">
        <v>0</v>
      </c>
      <c r="CR681">
        <v>0</v>
      </c>
      <c r="CS681">
        <v>0</v>
      </c>
      <c r="CT681">
        <v>0</v>
      </c>
      <c r="CU681">
        <v>0</v>
      </c>
      <c r="CV681">
        <v>0</v>
      </c>
      <c r="CW681">
        <v>0</v>
      </c>
      <c r="CX681">
        <v>0</v>
      </c>
      <c r="CY681">
        <v>0</v>
      </c>
      <c r="CZ681">
        <v>0</v>
      </c>
      <c r="DA681">
        <v>0</v>
      </c>
      <c r="DB681">
        <v>0</v>
      </c>
      <c r="DC681">
        <v>0</v>
      </c>
      <c r="DD681">
        <v>0</v>
      </c>
      <c r="DE681">
        <v>0</v>
      </c>
      <c r="DF681">
        <v>0</v>
      </c>
      <c r="DG681">
        <v>0</v>
      </c>
      <c r="DH681">
        <v>0</v>
      </c>
      <c r="DI681">
        <v>0</v>
      </c>
      <c r="DJ681">
        <v>0</v>
      </c>
      <c r="DK681">
        <v>0</v>
      </c>
      <c r="DL681">
        <v>0</v>
      </c>
      <c r="DM681">
        <v>0</v>
      </c>
      <c r="DN681">
        <v>0</v>
      </c>
      <c r="DO681">
        <v>0</v>
      </c>
      <c r="DP681">
        <v>0</v>
      </c>
      <c r="DQ681">
        <v>0</v>
      </c>
      <c r="DR681">
        <v>0</v>
      </c>
      <c r="DS681">
        <v>0</v>
      </c>
      <c r="DT681">
        <v>0</v>
      </c>
      <c r="DU681">
        <v>0</v>
      </c>
      <c r="DV681">
        <v>0</v>
      </c>
      <c r="DW681">
        <v>0</v>
      </c>
      <c r="DX681">
        <v>0</v>
      </c>
      <c r="DZ681" s="340"/>
      <c r="EA681" t="s">
        <v>944</v>
      </c>
      <c r="EB681">
        <v>1</v>
      </c>
      <c r="EC681">
        <v>20</v>
      </c>
      <c r="ED681" s="183" t="str">
        <f t="shared" ref="ED681:ED744" si="30">EA681&amp;TEXT(EB681,"00")&amp;TEXT(EC681,"00")</f>
        <v>SDH200120</v>
      </c>
      <c r="EE681">
        <v>66</v>
      </c>
      <c r="EF681">
        <v>413</v>
      </c>
      <c r="EG681">
        <v>804</v>
      </c>
      <c r="EH681">
        <v>1243</v>
      </c>
      <c r="EI681">
        <v>1671</v>
      </c>
      <c r="EJ681">
        <v>2090</v>
      </c>
      <c r="EK681">
        <v>2502</v>
      </c>
      <c r="EL681">
        <v>2909</v>
      </c>
      <c r="EM681">
        <v>3310</v>
      </c>
      <c r="EN681">
        <v>3864</v>
      </c>
      <c r="EO681">
        <v>4249</v>
      </c>
      <c r="EP681">
        <v>4626</v>
      </c>
      <c r="EQ681">
        <v>4998</v>
      </c>
      <c r="ER681">
        <v>5366</v>
      </c>
      <c r="ES681">
        <v>5730</v>
      </c>
      <c r="ET681">
        <v>6092</v>
      </c>
      <c r="EU681">
        <v>6453</v>
      </c>
      <c r="EV681">
        <v>6813</v>
      </c>
      <c r="EW681">
        <v>7173</v>
      </c>
      <c r="EX681">
        <v>0</v>
      </c>
      <c r="EY681">
        <v>0</v>
      </c>
      <c r="EZ681">
        <v>0</v>
      </c>
      <c r="FA681">
        <v>0</v>
      </c>
      <c r="FB681">
        <v>0</v>
      </c>
      <c r="FC681">
        <v>0</v>
      </c>
      <c r="FD681">
        <v>0</v>
      </c>
      <c r="FE681">
        <v>0</v>
      </c>
      <c r="FF681">
        <v>0</v>
      </c>
      <c r="FG681">
        <v>0</v>
      </c>
      <c r="FH681">
        <v>0</v>
      </c>
      <c r="FI681">
        <v>0</v>
      </c>
      <c r="FJ681">
        <v>0</v>
      </c>
      <c r="FK681">
        <v>0</v>
      </c>
      <c r="FL681">
        <v>0</v>
      </c>
      <c r="FM681">
        <v>0</v>
      </c>
      <c r="FN681">
        <v>0</v>
      </c>
      <c r="FO681">
        <v>0</v>
      </c>
      <c r="FP681">
        <v>0</v>
      </c>
      <c r="FQ681">
        <v>0</v>
      </c>
      <c r="FR681">
        <v>0</v>
      </c>
      <c r="FS681">
        <v>0</v>
      </c>
      <c r="FT681">
        <v>0</v>
      </c>
      <c r="FU681">
        <v>0</v>
      </c>
      <c r="FV681">
        <v>0</v>
      </c>
      <c r="FW681">
        <v>0</v>
      </c>
      <c r="FX681">
        <v>0</v>
      </c>
      <c r="FY681">
        <v>0</v>
      </c>
      <c r="FZ681">
        <v>0</v>
      </c>
      <c r="GA681">
        <v>0</v>
      </c>
      <c r="GB681">
        <v>0</v>
      </c>
      <c r="GC681">
        <v>0</v>
      </c>
      <c r="GD681">
        <v>0</v>
      </c>
      <c r="GE681">
        <v>0</v>
      </c>
      <c r="GF681">
        <v>0</v>
      </c>
      <c r="GG681">
        <v>0</v>
      </c>
      <c r="GH681">
        <v>0</v>
      </c>
      <c r="GI681">
        <v>0</v>
      </c>
      <c r="GJ681">
        <v>0</v>
      </c>
      <c r="GK681">
        <v>0</v>
      </c>
      <c r="GL681">
        <v>0</v>
      </c>
      <c r="GM681">
        <v>0</v>
      </c>
      <c r="GN681">
        <v>0</v>
      </c>
      <c r="GO681">
        <v>0</v>
      </c>
      <c r="GP681">
        <v>0</v>
      </c>
      <c r="GQ681">
        <v>0</v>
      </c>
      <c r="GR681">
        <v>0</v>
      </c>
      <c r="GS681">
        <v>0</v>
      </c>
      <c r="GT681">
        <v>0</v>
      </c>
      <c r="GU681">
        <v>0</v>
      </c>
      <c r="GV681">
        <v>0</v>
      </c>
      <c r="GW681">
        <v>0</v>
      </c>
      <c r="GX681">
        <v>0</v>
      </c>
      <c r="GY681">
        <v>0</v>
      </c>
      <c r="GZ681">
        <v>0</v>
      </c>
      <c r="HA681">
        <v>0</v>
      </c>
      <c r="HB681">
        <v>0</v>
      </c>
      <c r="HC681">
        <v>0</v>
      </c>
      <c r="HD681">
        <v>0</v>
      </c>
      <c r="HE681">
        <v>0</v>
      </c>
      <c r="HF681">
        <v>0</v>
      </c>
      <c r="HG681">
        <v>0</v>
      </c>
      <c r="HH681">
        <v>0</v>
      </c>
      <c r="HI681">
        <v>0</v>
      </c>
      <c r="HJ681">
        <v>0</v>
      </c>
      <c r="HK681">
        <v>0</v>
      </c>
      <c r="HL681">
        <v>0</v>
      </c>
      <c r="HM681">
        <v>0</v>
      </c>
      <c r="HN681">
        <v>0</v>
      </c>
      <c r="HO681">
        <v>0</v>
      </c>
      <c r="HP681">
        <v>0</v>
      </c>
      <c r="HQ681">
        <v>0</v>
      </c>
      <c r="HR681">
        <v>0</v>
      </c>
      <c r="HS681">
        <v>0</v>
      </c>
      <c r="HT681">
        <v>0</v>
      </c>
      <c r="HU681">
        <v>0</v>
      </c>
      <c r="HV681">
        <v>0</v>
      </c>
      <c r="HW681">
        <v>0</v>
      </c>
      <c r="HX681">
        <v>0</v>
      </c>
      <c r="HY681">
        <v>0</v>
      </c>
      <c r="HZ681">
        <v>0</v>
      </c>
      <c r="IA681">
        <v>0</v>
      </c>
      <c r="IB681">
        <v>0</v>
      </c>
      <c r="IC681">
        <v>0</v>
      </c>
      <c r="ID681">
        <v>0</v>
      </c>
      <c r="IE681">
        <v>0</v>
      </c>
      <c r="IF681">
        <v>0</v>
      </c>
      <c r="IG681">
        <v>0</v>
      </c>
      <c r="IH681">
        <v>0</v>
      </c>
      <c r="II681">
        <v>0</v>
      </c>
      <c r="IJ681">
        <v>0</v>
      </c>
      <c r="IK681">
        <v>0</v>
      </c>
    </row>
    <row r="682" spans="13:245" hidden="1">
      <c r="M682" s="340"/>
      <c r="N682" t="s">
        <v>944</v>
      </c>
      <c r="O682">
        <v>1</v>
      </c>
      <c r="P682">
        <v>21</v>
      </c>
      <c r="Q682" s="183" t="str">
        <f t="shared" si="29"/>
        <v>SDH200121</v>
      </c>
      <c r="R682">
        <v>26</v>
      </c>
      <c r="S682">
        <v>200</v>
      </c>
      <c r="T682">
        <v>377</v>
      </c>
      <c r="U682">
        <v>557</v>
      </c>
      <c r="V682">
        <v>743</v>
      </c>
      <c r="W682">
        <v>933</v>
      </c>
      <c r="X682">
        <v>1128</v>
      </c>
      <c r="Y682">
        <v>1327</v>
      </c>
      <c r="Z682">
        <v>1532</v>
      </c>
      <c r="AA682">
        <v>2321</v>
      </c>
      <c r="AB682">
        <v>2607</v>
      </c>
      <c r="AC682">
        <v>2901</v>
      </c>
      <c r="AD682">
        <v>3203</v>
      </c>
      <c r="AE682">
        <v>3514</v>
      </c>
      <c r="AF682">
        <v>3834</v>
      </c>
      <c r="AG682">
        <v>4165</v>
      </c>
      <c r="AH682">
        <v>4506</v>
      </c>
      <c r="AI682">
        <v>4859</v>
      </c>
      <c r="AJ682">
        <v>5226</v>
      </c>
      <c r="AK682">
        <v>5607</v>
      </c>
      <c r="AL682">
        <v>5769</v>
      </c>
      <c r="AM682">
        <v>5941</v>
      </c>
      <c r="AN682">
        <v>6126</v>
      </c>
      <c r="AO682">
        <v>6324</v>
      </c>
      <c r="AP682">
        <v>6539</v>
      </c>
      <c r="AQ682">
        <v>6770</v>
      </c>
      <c r="AR682">
        <v>7019</v>
      </c>
      <c r="AS682">
        <v>7287</v>
      </c>
      <c r="AT682">
        <v>7579</v>
      </c>
      <c r="AU682">
        <v>7901</v>
      </c>
      <c r="AV682">
        <v>8250</v>
      </c>
      <c r="AW682">
        <v>8628</v>
      </c>
      <c r="AX682">
        <v>9041</v>
      </c>
      <c r="AY682">
        <v>9494</v>
      </c>
      <c r="AZ682">
        <v>0</v>
      </c>
      <c r="BA682">
        <v>0</v>
      </c>
      <c r="BB682">
        <v>0</v>
      </c>
      <c r="BC682">
        <v>0</v>
      </c>
      <c r="BD682">
        <v>0</v>
      </c>
      <c r="BE682">
        <v>0</v>
      </c>
      <c r="BF682">
        <v>0</v>
      </c>
      <c r="BG682">
        <v>0</v>
      </c>
      <c r="BH682">
        <v>0</v>
      </c>
      <c r="BI682">
        <v>0</v>
      </c>
      <c r="BJ682">
        <v>0</v>
      </c>
      <c r="BK682">
        <v>0</v>
      </c>
      <c r="BL682">
        <v>0</v>
      </c>
      <c r="BM682">
        <v>0</v>
      </c>
      <c r="BN682">
        <v>0</v>
      </c>
      <c r="BO682">
        <v>0</v>
      </c>
      <c r="BP682">
        <v>0</v>
      </c>
      <c r="BQ682">
        <v>0</v>
      </c>
      <c r="BR682">
        <v>0</v>
      </c>
      <c r="BS682">
        <v>0</v>
      </c>
      <c r="BT682">
        <v>0</v>
      </c>
      <c r="BU682">
        <v>0</v>
      </c>
      <c r="BV682">
        <v>0</v>
      </c>
      <c r="BW682">
        <v>0</v>
      </c>
      <c r="BX682">
        <v>0</v>
      </c>
      <c r="BY682">
        <v>0</v>
      </c>
      <c r="BZ682">
        <v>0</v>
      </c>
      <c r="CA682">
        <v>0</v>
      </c>
      <c r="CB682">
        <v>0</v>
      </c>
      <c r="CC682">
        <v>0</v>
      </c>
      <c r="CD682">
        <v>0</v>
      </c>
      <c r="CE682">
        <v>0</v>
      </c>
      <c r="CF682">
        <v>0</v>
      </c>
      <c r="CG682">
        <v>0</v>
      </c>
      <c r="CH682">
        <v>0</v>
      </c>
      <c r="CI682">
        <v>0</v>
      </c>
      <c r="CJ682">
        <v>0</v>
      </c>
      <c r="CK682">
        <v>0</v>
      </c>
      <c r="CL682">
        <v>0</v>
      </c>
      <c r="CM682">
        <v>0</v>
      </c>
      <c r="CN682">
        <v>0</v>
      </c>
      <c r="CO682">
        <v>0</v>
      </c>
      <c r="CP682">
        <v>0</v>
      </c>
      <c r="CQ682">
        <v>0</v>
      </c>
      <c r="CR682">
        <v>0</v>
      </c>
      <c r="CS682">
        <v>0</v>
      </c>
      <c r="CT682">
        <v>0</v>
      </c>
      <c r="CU682">
        <v>0</v>
      </c>
      <c r="CV682">
        <v>0</v>
      </c>
      <c r="CW682">
        <v>0</v>
      </c>
      <c r="CX682">
        <v>0</v>
      </c>
      <c r="CY682">
        <v>0</v>
      </c>
      <c r="CZ682">
        <v>0</v>
      </c>
      <c r="DA682">
        <v>0</v>
      </c>
      <c r="DB682">
        <v>0</v>
      </c>
      <c r="DC682">
        <v>0</v>
      </c>
      <c r="DD682">
        <v>0</v>
      </c>
      <c r="DE682">
        <v>0</v>
      </c>
      <c r="DF682">
        <v>0</v>
      </c>
      <c r="DG682">
        <v>0</v>
      </c>
      <c r="DH682">
        <v>0</v>
      </c>
      <c r="DI682">
        <v>0</v>
      </c>
      <c r="DJ682">
        <v>0</v>
      </c>
      <c r="DK682">
        <v>0</v>
      </c>
      <c r="DL682">
        <v>0</v>
      </c>
      <c r="DM682">
        <v>0</v>
      </c>
      <c r="DN682">
        <v>0</v>
      </c>
      <c r="DO682">
        <v>0</v>
      </c>
      <c r="DP682">
        <v>0</v>
      </c>
      <c r="DQ682">
        <v>0</v>
      </c>
      <c r="DR682">
        <v>0</v>
      </c>
      <c r="DS682">
        <v>0</v>
      </c>
      <c r="DT682">
        <v>0</v>
      </c>
      <c r="DU682">
        <v>0</v>
      </c>
      <c r="DV682">
        <v>0</v>
      </c>
      <c r="DW682">
        <v>0</v>
      </c>
      <c r="DX682">
        <v>0</v>
      </c>
      <c r="DZ682" s="340"/>
      <c r="EA682" t="s">
        <v>944</v>
      </c>
      <c r="EB682">
        <v>1</v>
      </c>
      <c r="EC682">
        <v>21</v>
      </c>
      <c r="ED682" s="183" t="str">
        <f t="shared" si="30"/>
        <v>SDH200121</v>
      </c>
      <c r="EE682">
        <v>52</v>
      </c>
      <c r="EF682">
        <v>391</v>
      </c>
      <c r="EG682">
        <v>765</v>
      </c>
      <c r="EH682">
        <v>1191</v>
      </c>
      <c r="EI682">
        <v>1611</v>
      </c>
      <c r="EJ682">
        <v>2018</v>
      </c>
      <c r="EK682">
        <v>2421</v>
      </c>
      <c r="EL682">
        <v>2816</v>
      </c>
      <c r="EM682">
        <v>3207</v>
      </c>
      <c r="EN682">
        <v>3751</v>
      </c>
      <c r="EO682">
        <v>4124</v>
      </c>
      <c r="EP682">
        <v>4493</v>
      </c>
      <c r="EQ682">
        <v>4856</v>
      </c>
      <c r="ER682">
        <v>5217</v>
      </c>
      <c r="ES682">
        <v>5573</v>
      </c>
      <c r="ET682">
        <v>5928</v>
      </c>
      <c r="EU682">
        <v>6281</v>
      </c>
      <c r="EV682">
        <v>6634</v>
      </c>
      <c r="EW682">
        <v>6990</v>
      </c>
      <c r="EX682">
        <v>0</v>
      </c>
      <c r="EY682">
        <v>0</v>
      </c>
      <c r="EZ682">
        <v>0</v>
      </c>
      <c r="FA682">
        <v>0</v>
      </c>
      <c r="FB682">
        <v>0</v>
      </c>
      <c r="FC682">
        <v>0</v>
      </c>
      <c r="FD682">
        <v>0</v>
      </c>
      <c r="FE682">
        <v>0</v>
      </c>
      <c r="FF682">
        <v>0</v>
      </c>
      <c r="FG682">
        <v>0</v>
      </c>
      <c r="FH682">
        <v>0</v>
      </c>
      <c r="FI682">
        <v>0</v>
      </c>
      <c r="FJ682">
        <v>0</v>
      </c>
      <c r="FK682">
        <v>0</v>
      </c>
      <c r="FL682">
        <v>0</v>
      </c>
      <c r="FM682">
        <v>0</v>
      </c>
      <c r="FN682">
        <v>0</v>
      </c>
      <c r="FO682">
        <v>0</v>
      </c>
      <c r="FP682">
        <v>0</v>
      </c>
      <c r="FQ682">
        <v>0</v>
      </c>
      <c r="FR682">
        <v>0</v>
      </c>
      <c r="FS682">
        <v>0</v>
      </c>
      <c r="FT682">
        <v>0</v>
      </c>
      <c r="FU682">
        <v>0</v>
      </c>
      <c r="FV682">
        <v>0</v>
      </c>
      <c r="FW682">
        <v>0</v>
      </c>
      <c r="FX682">
        <v>0</v>
      </c>
      <c r="FY682">
        <v>0</v>
      </c>
      <c r="FZ682">
        <v>0</v>
      </c>
      <c r="GA682">
        <v>0</v>
      </c>
      <c r="GB682">
        <v>0</v>
      </c>
      <c r="GC682">
        <v>0</v>
      </c>
      <c r="GD682">
        <v>0</v>
      </c>
      <c r="GE682">
        <v>0</v>
      </c>
      <c r="GF682">
        <v>0</v>
      </c>
      <c r="GG682">
        <v>0</v>
      </c>
      <c r="GH682">
        <v>0</v>
      </c>
      <c r="GI682">
        <v>0</v>
      </c>
      <c r="GJ682">
        <v>0</v>
      </c>
      <c r="GK682">
        <v>0</v>
      </c>
      <c r="GL682">
        <v>0</v>
      </c>
      <c r="GM682">
        <v>0</v>
      </c>
      <c r="GN682">
        <v>0</v>
      </c>
      <c r="GO682">
        <v>0</v>
      </c>
      <c r="GP682">
        <v>0</v>
      </c>
      <c r="GQ682">
        <v>0</v>
      </c>
      <c r="GR682">
        <v>0</v>
      </c>
      <c r="GS682">
        <v>0</v>
      </c>
      <c r="GT682">
        <v>0</v>
      </c>
      <c r="GU682">
        <v>0</v>
      </c>
      <c r="GV682">
        <v>0</v>
      </c>
      <c r="GW682">
        <v>0</v>
      </c>
      <c r="GX682">
        <v>0</v>
      </c>
      <c r="GY682">
        <v>0</v>
      </c>
      <c r="GZ682">
        <v>0</v>
      </c>
      <c r="HA682">
        <v>0</v>
      </c>
      <c r="HB682">
        <v>0</v>
      </c>
      <c r="HC682">
        <v>0</v>
      </c>
      <c r="HD682">
        <v>0</v>
      </c>
      <c r="HE682">
        <v>0</v>
      </c>
      <c r="HF682">
        <v>0</v>
      </c>
      <c r="HG682">
        <v>0</v>
      </c>
      <c r="HH682">
        <v>0</v>
      </c>
      <c r="HI682">
        <v>0</v>
      </c>
      <c r="HJ682">
        <v>0</v>
      </c>
      <c r="HK682">
        <v>0</v>
      </c>
      <c r="HL682">
        <v>0</v>
      </c>
      <c r="HM682">
        <v>0</v>
      </c>
      <c r="HN682">
        <v>0</v>
      </c>
      <c r="HO682">
        <v>0</v>
      </c>
      <c r="HP682">
        <v>0</v>
      </c>
      <c r="HQ682">
        <v>0</v>
      </c>
      <c r="HR682">
        <v>0</v>
      </c>
      <c r="HS682">
        <v>0</v>
      </c>
      <c r="HT682">
        <v>0</v>
      </c>
      <c r="HU682">
        <v>0</v>
      </c>
      <c r="HV682">
        <v>0</v>
      </c>
      <c r="HW682">
        <v>0</v>
      </c>
      <c r="HX682">
        <v>0</v>
      </c>
      <c r="HY682">
        <v>0</v>
      </c>
      <c r="HZ682">
        <v>0</v>
      </c>
      <c r="IA682">
        <v>0</v>
      </c>
      <c r="IB682">
        <v>0</v>
      </c>
      <c r="IC682">
        <v>0</v>
      </c>
      <c r="ID682">
        <v>0</v>
      </c>
      <c r="IE682">
        <v>0</v>
      </c>
      <c r="IF682">
        <v>0</v>
      </c>
      <c r="IG682">
        <v>0</v>
      </c>
      <c r="IH682">
        <v>0</v>
      </c>
      <c r="II682">
        <v>0</v>
      </c>
      <c r="IJ682">
        <v>0</v>
      </c>
      <c r="IK682">
        <v>0</v>
      </c>
    </row>
    <row r="683" spans="13:245" hidden="1">
      <c r="M683" s="340"/>
      <c r="N683" t="s">
        <v>944</v>
      </c>
      <c r="O683">
        <v>1</v>
      </c>
      <c r="P683">
        <v>22</v>
      </c>
      <c r="Q683" s="183" t="str">
        <f t="shared" si="29"/>
        <v>SDH200122</v>
      </c>
      <c r="R683">
        <v>20</v>
      </c>
      <c r="S683">
        <v>188</v>
      </c>
      <c r="T683">
        <v>361</v>
      </c>
      <c r="U683">
        <v>538</v>
      </c>
      <c r="V683">
        <v>719</v>
      </c>
      <c r="W683">
        <v>904</v>
      </c>
      <c r="X683">
        <v>1094</v>
      </c>
      <c r="Y683">
        <v>1289</v>
      </c>
      <c r="Z683">
        <v>1487</v>
      </c>
      <c r="AA683">
        <v>2256</v>
      </c>
      <c r="AB683">
        <v>2536</v>
      </c>
      <c r="AC683">
        <v>2823</v>
      </c>
      <c r="AD683">
        <v>3118</v>
      </c>
      <c r="AE683">
        <v>3422</v>
      </c>
      <c r="AF683">
        <v>3736</v>
      </c>
      <c r="AG683">
        <v>4060</v>
      </c>
      <c r="AH683">
        <v>4395</v>
      </c>
      <c r="AI683">
        <v>4742</v>
      </c>
      <c r="AJ683">
        <v>5103</v>
      </c>
      <c r="AK683">
        <v>5479</v>
      </c>
      <c r="AL683">
        <v>5641</v>
      </c>
      <c r="AM683">
        <v>5815</v>
      </c>
      <c r="AN683">
        <v>6001</v>
      </c>
      <c r="AO683">
        <v>6204</v>
      </c>
      <c r="AP683">
        <v>6423</v>
      </c>
      <c r="AQ683">
        <v>6658</v>
      </c>
      <c r="AR683">
        <v>6912</v>
      </c>
      <c r="AS683">
        <v>7188</v>
      </c>
      <c r="AT683">
        <v>7492</v>
      </c>
      <c r="AU683">
        <v>7822</v>
      </c>
      <c r="AV683">
        <v>8180</v>
      </c>
      <c r="AW683">
        <v>8570</v>
      </c>
      <c r="AX683">
        <v>8999</v>
      </c>
      <c r="AY683">
        <v>9477</v>
      </c>
      <c r="AZ683">
        <v>0</v>
      </c>
      <c r="BA683">
        <v>0</v>
      </c>
      <c r="BB683">
        <v>0</v>
      </c>
      <c r="BC683">
        <v>0</v>
      </c>
      <c r="BD683">
        <v>0</v>
      </c>
      <c r="BE683">
        <v>0</v>
      </c>
      <c r="BF683">
        <v>0</v>
      </c>
      <c r="BG683">
        <v>0</v>
      </c>
      <c r="BH683">
        <v>0</v>
      </c>
      <c r="BI683">
        <v>0</v>
      </c>
      <c r="BJ683">
        <v>0</v>
      </c>
      <c r="BK683">
        <v>0</v>
      </c>
      <c r="BL683">
        <v>0</v>
      </c>
      <c r="BM683">
        <v>0</v>
      </c>
      <c r="BN683">
        <v>0</v>
      </c>
      <c r="BO683">
        <v>0</v>
      </c>
      <c r="BP683">
        <v>0</v>
      </c>
      <c r="BQ683">
        <v>0</v>
      </c>
      <c r="BR683">
        <v>0</v>
      </c>
      <c r="BS683">
        <v>0</v>
      </c>
      <c r="BT683">
        <v>0</v>
      </c>
      <c r="BU683">
        <v>0</v>
      </c>
      <c r="BV683">
        <v>0</v>
      </c>
      <c r="BW683">
        <v>0</v>
      </c>
      <c r="BX683">
        <v>0</v>
      </c>
      <c r="BY683">
        <v>0</v>
      </c>
      <c r="BZ683">
        <v>0</v>
      </c>
      <c r="CA683">
        <v>0</v>
      </c>
      <c r="CB683">
        <v>0</v>
      </c>
      <c r="CC683">
        <v>0</v>
      </c>
      <c r="CD683">
        <v>0</v>
      </c>
      <c r="CE683">
        <v>0</v>
      </c>
      <c r="CF683">
        <v>0</v>
      </c>
      <c r="CG683">
        <v>0</v>
      </c>
      <c r="CH683">
        <v>0</v>
      </c>
      <c r="CI683">
        <v>0</v>
      </c>
      <c r="CJ683">
        <v>0</v>
      </c>
      <c r="CK683">
        <v>0</v>
      </c>
      <c r="CL683">
        <v>0</v>
      </c>
      <c r="CM683">
        <v>0</v>
      </c>
      <c r="CN683">
        <v>0</v>
      </c>
      <c r="CO683">
        <v>0</v>
      </c>
      <c r="CP683">
        <v>0</v>
      </c>
      <c r="CQ683">
        <v>0</v>
      </c>
      <c r="CR683">
        <v>0</v>
      </c>
      <c r="CS683">
        <v>0</v>
      </c>
      <c r="CT683">
        <v>0</v>
      </c>
      <c r="CU683">
        <v>0</v>
      </c>
      <c r="CV683">
        <v>0</v>
      </c>
      <c r="CW683">
        <v>0</v>
      </c>
      <c r="CX683">
        <v>0</v>
      </c>
      <c r="CY683">
        <v>0</v>
      </c>
      <c r="CZ683">
        <v>0</v>
      </c>
      <c r="DA683">
        <v>0</v>
      </c>
      <c r="DB683">
        <v>0</v>
      </c>
      <c r="DC683">
        <v>0</v>
      </c>
      <c r="DD683">
        <v>0</v>
      </c>
      <c r="DE683">
        <v>0</v>
      </c>
      <c r="DF683">
        <v>0</v>
      </c>
      <c r="DG683">
        <v>0</v>
      </c>
      <c r="DH683">
        <v>0</v>
      </c>
      <c r="DI683">
        <v>0</v>
      </c>
      <c r="DJ683">
        <v>0</v>
      </c>
      <c r="DK683">
        <v>0</v>
      </c>
      <c r="DL683">
        <v>0</v>
      </c>
      <c r="DM683">
        <v>0</v>
      </c>
      <c r="DN683">
        <v>0</v>
      </c>
      <c r="DO683">
        <v>0</v>
      </c>
      <c r="DP683">
        <v>0</v>
      </c>
      <c r="DQ683">
        <v>0</v>
      </c>
      <c r="DR683">
        <v>0</v>
      </c>
      <c r="DS683">
        <v>0</v>
      </c>
      <c r="DT683">
        <v>0</v>
      </c>
      <c r="DU683">
        <v>0</v>
      </c>
      <c r="DV683">
        <v>0</v>
      </c>
      <c r="DW683">
        <v>0</v>
      </c>
      <c r="DX683">
        <v>0</v>
      </c>
      <c r="DZ683" s="340"/>
      <c r="EA683" t="s">
        <v>944</v>
      </c>
      <c r="EB683">
        <v>1</v>
      </c>
      <c r="EC683">
        <v>22</v>
      </c>
      <c r="ED683" s="183" t="str">
        <f t="shared" si="30"/>
        <v>SDH200122</v>
      </c>
      <c r="EE683">
        <v>40</v>
      </c>
      <c r="EF683">
        <v>368</v>
      </c>
      <c r="EG683">
        <v>725</v>
      </c>
      <c r="EH683">
        <v>1141</v>
      </c>
      <c r="EI683">
        <v>1548</v>
      </c>
      <c r="EJ683">
        <v>1945</v>
      </c>
      <c r="EK683">
        <v>2335</v>
      </c>
      <c r="EL683">
        <v>2723</v>
      </c>
      <c r="EM683">
        <v>3101</v>
      </c>
      <c r="EN683">
        <v>3636</v>
      </c>
      <c r="EO683">
        <v>4001</v>
      </c>
      <c r="EP683">
        <v>4358</v>
      </c>
      <c r="EQ683">
        <v>4713</v>
      </c>
      <c r="ER683">
        <v>5064</v>
      </c>
      <c r="ES683">
        <v>5413</v>
      </c>
      <c r="ET683">
        <v>5760</v>
      </c>
      <c r="EU683">
        <v>6107</v>
      </c>
      <c r="EV683">
        <v>6455</v>
      </c>
      <c r="EW683">
        <v>6804</v>
      </c>
      <c r="EX683">
        <v>0</v>
      </c>
      <c r="EY683">
        <v>0</v>
      </c>
      <c r="EZ683">
        <v>0</v>
      </c>
      <c r="FA683">
        <v>0</v>
      </c>
      <c r="FB683">
        <v>0</v>
      </c>
      <c r="FC683">
        <v>0</v>
      </c>
      <c r="FD683">
        <v>0</v>
      </c>
      <c r="FE683">
        <v>0</v>
      </c>
      <c r="FF683">
        <v>0</v>
      </c>
      <c r="FG683">
        <v>0</v>
      </c>
      <c r="FH683">
        <v>0</v>
      </c>
      <c r="FI683">
        <v>0</v>
      </c>
      <c r="FJ683">
        <v>0</v>
      </c>
      <c r="FK683">
        <v>0</v>
      </c>
      <c r="FL683">
        <v>0</v>
      </c>
      <c r="FM683">
        <v>0</v>
      </c>
      <c r="FN683">
        <v>0</v>
      </c>
      <c r="FO683">
        <v>0</v>
      </c>
      <c r="FP683">
        <v>0</v>
      </c>
      <c r="FQ683">
        <v>0</v>
      </c>
      <c r="FR683">
        <v>0</v>
      </c>
      <c r="FS683">
        <v>0</v>
      </c>
      <c r="FT683">
        <v>0</v>
      </c>
      <c r="FU683">
        <v>0</v>
      </c>
      <c r="FV683">
        <v>0</v>
      </c>
      <c r="FW683">
        <v>0</v>
      </c>
      <c r="FX683">
        <v>0</v>
      </c>
      <c r="FY683">
        <v>0</v>
      </c>
      <c r="FZ683">
        <v>0</v>
      </c>
      <c r="GA683">
        <v>0</v>
      </c>
      <c r="GB683">
        <v>0</v>
      </c>
      <c r="GC683">
        <v>0</v>
      </c>
      <c r="GD683">
        <v>0</v>
      </c>
      <c r="GE683">
        <v>0</v>
      </c>
      <c r="GF683">
        <v>0</v>
      </c>
      <c r="GG683">
        <v>0</v>
      </c>
      <c r="GH683">
        <v>0</v>
      </c>
      <c r="GI683">
        <v>0</v>
      </c>
      <c r="GJ683">
        <v>0</v>
      </c>
      <c r="GK683">
        <v>0</v>
      </c>
      <c r="GL683">
        <v>0</v>
      </c>
      <c r="GM683">
        <v>0</v>
      </c>
      <c r="GN683">
        <v>0</v>
      </c>
      <c r="GO683">
        <v>0</v>
      </c>
      <c r="GP683">
        <v>0</v>
      </c>
      <c r="GQ683">
        <v>0</v>
      </c>
      <c r="GR683">
        <v>0</v>
      </c>
      <c r="GS683">
        <v>0</v>
      </c>
      <c r="GT683">
        <v>0</v>
      </c>
      <c r="GU683">
        <v>0</v>
      </c>
      <c r="GV683">
        <v>0</v>
      </c>
      <c r="GW683">
        <v>0</v>
      </c>
      <c r="GX683">
        <v>0</v>
      </c>
      <c r="GY683">
        <v>0</v>
      </c>
      <c r="GZ683">
        <v>0</v>
      </c>
      <c r="HA683">
        <v>0</v>
      </c>
      <c r="HB683">
        <v>0</v>
      </c>
      <c r="HC683">
        <v>0</v>
      </c>
      <c r="HD683">
        <v>0</v>
      </c>
      <c r="HE683">
        <v>0</v>
      </c>
      <c r="HF683">
        <v>0</v>
      </c>
      <c r="HG683">
        <v>0</v>
      </c>
      <c r="HH683">
        <v>0</v>
      </c>
      <c r="HI683">
        <v>0</v>
      </c>
      <c r="HJ683">
        <v>0</v>
      </c>
      <c r="HK683">
        <v>0</v>
      </c>
      <c r="HL683">
        <v>0</v>
      </c>
      <c r="HM683">
        <v>0</v>
      </c>
      <c r="HN683">
        <v>0</v>
      </c>
      <c r="HO683">
        <v>0</v>
      </c>
      <c r="HP683">
        <v>0</v>
      </c>
      <c r="HQ683">
        <v>0</v>
      </c>
      <c r="HR683">
        <v>0</v>
      </c>
      <c r="HS683">
        <v>0</v>
      </c>
      <c r="HT683">
        <v>0</v>
      </c>
      <c r="HU683">
        <v>0</v>
      </c>
      <c r="HV683">
        <v>0</v>
      </c>
      <c r="HW683">
        <v>0</v>
      </c>
      <c r="HX683">
        <v>0</v>
      </c>
      <c r="HY683">
        <v>0</v>
      </c>
      <c r="HZ683">
        <v>0</v>
      </c>
      <c r="IA683">
        <v>0</v>
      </c>
      <c r="IB683">
        <v>0</v>
      </c>
      <c r="IC683">
        <v>0</v>
      </c>
      <c r="ID683">
        <v>0</v>
      </c>
      <c r="IE683">
        <v>0</v>
      </c>
      <c r="IF683">
        <v>0</v>
      </c>
      <c r="IG683">
        <v>0</v>
      </c>
      <c r="IH683">
        <v>0</v>
      </c>
      <c r="II683">
        <v>0</v>
      </c>
      <c r="IJ683">
        <v>0</v>
      </c>
      <c r="IK683">
        <v>0</v>
      </c>
    </row>
    <row r="684" spans="13:245" hidden="1">
      <c r="M684" s="340"/>
      <c r="N684" t="s">
        <v>944</v>
      </c>
      <c r="O684">
        <v>1</v>
      </c>
      <c r="P684">
        <v>23</v>
      </c>
      <c r="Q684" s="183" t="str">
        <f t="shared" si="29"/>
        <v>SDH200123</v>
      </c>
      <c r="R684">
        <v>12</v>
      </c>
      <c r="S684">
        <v>176</v>
      </c>
      <c r="T684">
        <v>344</v>
      </c>
      <c r="U684">
        <v>517</v>
      </c>
      <c r="V684">
        <v>693</v>
      </c>
      <c r="W684">
        <v>874</v>
      </c>
      <c r="X684">
        <v>1058</v>
      </c>
      <c r="Y684">
        <v>1248</v>
      </c>
      <c r="Z684">
        <v>1442</v>
      </c>
      <c r="AA684">
        <v>2189</v>
      </c>
      <c r="AB684">
        <v>2461</v>
      </c>
      <c r="AC684">
        <v>2741</v>
      </c>
      <c r="AD684">
        <v>3030</v>
      </c>
      <c r="AE684">
        <v>3328</v>
      </c>
      <c r="AF684">
        <v>3634</v>
      </c>
      <c r="AG684">
        <v>3951</v>
      </c>
      <c r="AH684">
        <v>4280</v>
      </c>
      <c r="AI684">
        <v>4621</v>
      </c>
      <c r="AJ684">
        <v>4976</v>
      </c>
      <c r="AK684">
        <v>5346</v>
      </c>
      <c r="AL684">
        <v>5509</v>
      </c>
      <c r="AM684">
        <v>5684</v>
      </c>
      <c r="AN684">
        <v>5874</v>
      </c>
      <c r="AO684">
        <v>6080</v>
      </c>
      <c r="AP684">
        <v>6302</v>
      </c>
      <c r="AQ684">
        <v>6542</v>
      </c>
      <c r="AR684">
        <v>6802</v>
      </c>
      <c r="AS684">
        <v>7089</v>
      </c>
      <c r="AT684">
        <v>7401</v>
      </c>
      <c r="AU684">
        <v>7738</v>
      </c>
      <c r="AV684">
        <v>8106</v>
      </c>
      <c r="AW684">
        <v>8511</v>
      </c>
      <c r="AX684">
        <v>8962</v>
      </c>
      <c r="AY684">
        <v>9455</v>
      </c>
      <c r="AZ684">
        <v>0</v>
      </c>
      <c r="BA684">
        <v>0</v>
      </c>
      <c r="BB684">
        <v>0</v>
      </c>
      <c r="BC684">
        <v>0</v>
      </c>
      <c r="BD684">
        <v>0</v>
      </c>
      <c r="BE684">
        <v>0</v>
      </c>
      <c r="BF684">
        <v>0</v>
      </c>
      <c r="BG684">
        <v>0</v>
      </c>
      <c r="BH684">
        <v>0</v>
      </c>
      <c r="BI684">
        <v>0</v>
      </c>
      <c r="BJ684">
        <v>0</v>
      </c>
      <c r="BK684">
        <v>0</v>
      </c>
      <c r="BL684">
        <v>0</v>
      </c>
      <c r="BM684">
        <v>0</v>
      </c>
      <c r="BN684">
        <v>0</v>
      </c>
      <c r="BO684">
        <v>0</v>
      </c>
      <c r="BP684">
        <v>0</v>
      </c>
      <c r="BQ684">
        <v>0</v>
      </c>
      <c r="BR684">
        <v>0</v>
      </c>
      <c r="BS684">
        <v>0</v>
      </c>
      <c r="BT684">
        <v>0</v>
      </c>
      <c r="BU684">
        <v>0</v>
      </c>
      <c r="BV684">
        <v>0</v>
      </c>
      <c r="BW684">
        <v>0</v>
      </c>
      <c r="BX684">
        <v>0</v>
      </c>
      <c r="BY684">
        <v>0</v>
      </c>
      <c r="BZ684">
        <v>0</v>
      </c>
      <c r="CA684">
        <v>0</v>
      </c>
      <c r="CB684">
        <v>0</v>
      </c>
      <c r="CC684">
        <v>0</v>
      </c>
      <c r="CD684">
        <v>0</v>
      </c>
      <c r="CE684">
        <v>0</v>
      </c>
      <c r="CF684">
        <v>0</v>
      </c>
      <c r="CG684">
        <v>0</v>
      </c>
      <c r="CH684">
        <v>0</v>
      </c>
      <c r="CI684">
        <v>0</v>
      </c>
      <c r="CJ684">
        <v>0</v>
      </c>
      <c r="CK684">
        <v>0</v>
      </c>
      <c r="CL684">
        <v>0</v>
      </c>
      <c r="CM684">
        <v>0</v>
      </c>
      <c r="CN684">
        <v>0</v>
      </c>
      <c r="CO684">
        <v>0</v>
      </c>
      <c r="CP684">
        <v>0</v>
      </c>
      <c r="CQ684">
        <v>0</v>
      </c>
      <c r="CR684">
        <v>0</v>
      </c>
      <c r="CS684">
        <v>0</v>
      </c>
      <c r="CT684">
        <v>0</v>
      </c>
      <c r="CU684">
        <v>0</v>
      </c>
      <c r="CV684">
        <v>0</v>
      </c>
      <c r="CW684">
        <v>0</v>
      </c>
      <c r="CX684">
        <v>0</v>
      </c>
      <c r="CY684">
        <v>0</v>
      </c>
      <c r="CZ684">
        <v>0</v>
      </c>
      <c r="DA684">
        <v>0</v>
      </c>
      <c r="DB684">
        <v>0</v>
      </c>
      <c r="DC684">
        <v>0</v>
      </c>
      <c r="DD684">
        <v>0</v>
      </c>
      <c r="DE684">
        <v>0</v>
      </c>
      <c r="DF684">
        <v>0</v>
      </c>
      <c r="DG684">
        <v>0</v>
      </c>
      <c r="DH684">
        <v>0</v>
      </c>
      <c r="DI684">
        <v>0</v>
      </c>
      <c r="DJ684">
        <v>0</v>
      </c>
      <c r="DK684">
        <v>0</v>
      </c>
      <c r="DL684">
        <v>0</v>
      </c>
      <c r="DM684">
        <v>0</v>
      </c>
      <c r="DN684">
        <v>0</v>
      </c>
      <c r="DO684">
        <v>0</v>
      </c>
      <c r="DP684">
        <v>0</v>
      </c>
      <c r="DQ684">
        <v>0</v>
      </c>
      <c r="DR684">
        <v>0</v>
      </c>
      <c r="DS684">
        <v>0</v>
      </c>
      <c r="DT684">
        <v>0</v>
      </c>
      <c r="DU684">
        <v>0</v>
      </c>
      <c r="DV684">
        <v>0</v>
      </c>
      <c r="DW684">
        <v>0</v>
      </c>
      <c r="DX684">
        <v>0</v>
      </c>
      <c r="DZ684" s="340"/>
      <c r="EA684" t="s">
        <v>944</v>
      </c>
      <c r="EB684">
        <v>1</v>
      </c>
      <c r="EC684">
        <v>23</v>
      </c>
      <c r="ED684" s="183" t="str">
        <f t="shared" si="30"/>
        <v>SDH200123</v>
      </c>
      <c r="EE684">
        <v>24</v>
      </c>
      <c r="EF684">
        <v>344</v>
      </c>
      <c r="EG684">
        <v>682</v>
      </c>
      <c r="EH684">
        <v>1087</v>
      </c>
      <c r="EI684">
        <v>1483</v>
      </c>
      <c r="EJ684">
        <v>1870</v>
      </c>
      <c r="EK684">
        <v>2248</v>
      </c>
      <c r="EL684">
        <v>2624</v>
      </c>
      <c r="EM684">
        <v>2993</v>
      </c>
      <c r="EN684">
        <v>3517</v>
      </c>
      <c r="EO684">
        <v>3870</v>
      </c>
      <c r="EP684">
        <v>4218</v>
      </c>
      <c r="EQ684">
        <v>4565</v>
      </c>
      <c r="ER684">
        <v>4908</v>
      </c>
      <c r="ES684">
        <v>5247</v>
      </c>
      <c r="ET684">
        <v>5587</v>
      </c>
      <c r="EU684">
        <v>5927</v>
      </c>
      <c r="EV684">
        <v>6268</v>
      </c>
      <c r="EW684">
        <v>6613</v>
      </c>
      <c r="EX684">
        <v>0</v>
      </c>
      <c r="EY684">
        <v>0</v>
      </c>
      <c r="EZ684">
        <v>0</v>
      </c>
      <c r="FA684">
        <v>0</v>
      </c>
      <c r="FB684">
        <v>0</v>
      </c>
      <c r="FC684">
        <v>0</v>
      </c>
      <c r="FD684">
        <v>0</v>
      </c>
      <c r="FE684">
        <v>0</v>
      </c>
      <c r="FF684">
        <v>0</v>
      </c>
      <c r="FG684">
        <v>0</v>
      </c>
      <c r="FH684">
        <v>0</v>
      </c>
      <c r="FI684">
        <v>0</v>
      </c>
      <c r="FJ684">
        <v>0</v>
      </c>
      <c r="FK684">
        <v>0</v>
      </c>
      <c r="FL684">
        <v>0</v>
      </c>
      <c r="FM684">
        <v>0</v>
      </c>
      <c r="FN684">
        <v>0</v>
      </c>
      <c r="FO684">
        <v>0</v>
      </c>
      <c r="FP684">
        <v>0</v>
      </c>
      <c r="FQ684">
        <v>0</v>
      </c>
      <c r="FR684">
        <v>0</v>
      </c>
      <c r="FS684">
        <v>0</v>
      </c>
      <c r="FT684">
        <v>0</v>
      </c>
      <c r="FU684">
        <v>0</v>
      </c>
      <c r="FV684">
        <v>0</v>
      </c>
      <c r="FW684">
        <v>0</v>
      </c>
      <c r="FX684">
        <v>0</v>
      </c>
      <c r="FY684">
        <v>0</v>
      </c>
      <c r="FZ684">
        <v>0</v>
      </c>
      <c r="GA684">
        <v>0</v>
      </c>
      <c r="GB684">
        <v>0</v>
      </c>
      <c r="GC684">
        <v>0</v>
      </c>
      <c r="GD684">
        <v>0</v>
      </c>
      <c r="GE684">
        <v>0</v>
      </c>
      <c r="GF684">
        <v>0</v>
      </c>
      <c r="GG684">
        <v>0</v>
      </c>
      <c r="GH684">
        <v>0</v>
      </c>
      <c r="GI684">
        <v>0</v>
      </c>
      <c r="GJ684">
        <v>0</v>
      </c>
      <c r="GK684">
        <v>0</v>
      </c>
      <c r="GL684">
        <v>0</v>
      </c>
      <c r="GM684">
        <v>0</v>
      </c>
      <c r="GN684">
        <v>0</v>
      </c>
      <c r="GO684">
        <v>0</v>
      </c>
      <c r="GP684">
        <v>0</v>
      </c>
      <c r="GQ684">
        <v>0</v>
      </c>
      <c r="GR684">
        <v>0</v>
      </c>
      <c r="GS684">
        <v>0</v>
      </c>
      <c r="GT684">
        <v>0</v>
      </c>
      <c r="GU684">
        <v>0</v>
      </c>
      <c r="GV684">
        <v>0</v>
      </c>
      <c r="GW684">
        <v>0</v>
      </c>
      <c r="GX684">
        <v>0</v>
      </c>
      <c r="GY684">
        <v>0</v>
      </c>
      <c r="GZ684">
        <v>0</v>
      </c>
      <c r="HA684">
        <v>0</v>
      </c>
      <c r="HB684">
        <v>0</v>
      </c>
      <c r="HC684">
        <v>0</v>
      </c>
      <c r="HD684">
        <v>0</v>
      </c>
      <c r="HE684">
        <v>0</v>
      </c>
      <c r="HF684">
        <v>0</v>
      </c>
      <c r="HG684">
        <v>0</v>
      </c>
      <c r="HH684">
        <v>0</v>
      </c>
      <c r="HI684">
        <v>0</v>
      </c>
      <c r="HJ684">
        <v>0</v>
      </c>
      <c r="HK684">
        <v>0</v>
      </c>
      <c r="HL684">
        <v>0</v>
      </c>
      <c r="HM684">
        <v>0</v>
      </c>
      <c r="HN684">
        <v>0</v>
      </c>
      <c r="HO684">
        <v>0</v>
      </c>
      <c r="HP684">
        <v>0</v>
      </c>
      <c r="HQ684">
        <v>0</v>
      </c>
      <c r="HR684">
        <v>0</v>
      </c>
      <c r="HS684">
        <v>0</v>
      </c>
      <c r="HT684">
        <v>0</v>
      </c>
      <c r="HU684">
        <v>0</v>
      </c>
      <c r="HV684">
        <v>0</v>
      </c>
      <c r="HW684">
        <v>0</v>
      </c>
      <c r="HX684">
        <v>0</v>
      </c>
      <c r="HY684">
        <v>0</v>
      </c>
      <c r="HZ684">
        <v>0</v>
      </c>
      <c r="IA684">
        <v>0</v>
      </c>
      <c r="IB684">
        <v>0</v>
      </c>
      <c r="IC684">
        <v>0</v>
      </c>
      <c r="ID684">
        <v>0</v>
      </c>
      <c r="IE684">
        <v>0</v>
      </c>
      <c r="IF684">
        <v>0</v>
      </c>
      <c r="IG684">
        <v>0</v>
      </c>
      <c r="IH684">
        <v>0</v>
      </c>
      <c r="II684">
        <v>0</v>
      </c>
      <c r="IJ684">
        <v>0</v>
      </c>
      <c r="IK684">
        <v>0</v>
      </c>
    </row>
    <row r="685" spans="13:245" hidden="1">
      <c r="M685" s="340"/>
      <c r="N685" t="s">
        <v>944</v>
      </c>
      <c r="O685">
        <v>1</v>
      </c>
      <c r="P685">
        <v>24</v>
      </c>
      <c r="Q685" s="183" t="str">
        <f t="shared" si="29"/>
        <v>SDH200124</v>
      </c>
      <c r="R685">
        <v>5</v>
      </c>
      <c r="S685">
        <v>164</v>
      </c>
      <c r="T685">
        <v>328</v>
      </c>
      <c r="U685">
        <v>495</v>
      </c>
      <c r="V685">
        <v>667</v>
      </c>
      <c r="W685">
        <v>842</v>
      </c>
      <c r="X685">
        <v>1022</v>
      </c>
      <c r="Y685">
        <v>1206</v>
      </c>
      <c r="Z685">
        <v>1395</v>
      </c>
      <c r="AA685">
        <v>2119</v>
      </c>
      <c r="AB685">
        <v>2384</v>
      </c>
      <c r="AC685">
        <v>2657</v>
      </c>
      <c r="AD685">
        <v>2939</v>
      </c>
      <c r="AE685">
        <v>3229</v>
      </c>
      <c r="AF685">
        <v>3528</v>
      </c>
      <c r="AG685">
        <v>3839</v>
      </c>
      <c r="AH685">
        <v>4161</v>
      </c>
      <c r="AI685">
        <v>4496</v>
      </c>
      <c r="AJ685">
        <v>4844</v>
      </c>
      <c r="AK685">
        <v>5208</v>
      </c>
      <c r="AL685">
        <v>5372</v>
      </c>
      <c r="AM685">
        <v>5550</v>
      </c>
      <c r="AN685">
        <v>5743</v>
      </c>
      <c r="AO685">
        <v>5951</v>
      </c>
      <c r="AP685">
        <v>6176</v>
      </c>
      <c r="AQ685">
        <v>6421</v>
      </c>
      <c r="AR685">
        <v>6691</v>
      </c>
      <c r="AS685">
        <v>6984</v>
      </c>
      <c r="AT685">
        <v>7302</v>
      </c>
      <c r="AU685">
        <v>7648</v>
      </c>
      <c r="AV685">
        <v>8028</v>
      </c>
      <c r="AW685">
        <v>8453</v>
      </c>
      <c r="AX685">
        <v>8917</v>
      </c>
      <c r="AY685">
        <v>9429</v>
      </c>
      <c r="AZ685">
        <v>0</v>
      </c>
      <c r="BA685">
        <v>0</v>
      </c>
      <c r="BB685">
        <v>0</v>
      </c>
      <c r="BC685">
        <v>0</v>
      </c>
      <c r="BD685">
        <v>0</v>
      </c>
      <c r="BE685">
        <v>0</v>
      </c>
      <c r="BF685">
        <v>0</v>
      </c>
      <c r="BG685">
        <v>0</v>
      </c>
      <c r="BH685">
        <v>0</v>
      </c>
      <c r="BI685">
        <v>0</v>
      </c>
      <c r="BJ685">
        <v>0</v>
      </c>
      <c r="BK685">
        <v>0</v>
      </c>
      <c r="BL685">
        <v>0</v>
      </c>
      <c r="BM685">
        <v>0</v>
      </c>
      <c r="BN685">
        <v>0</v>
      </c>
      <c r="BO685">
        <v>0</v>
      </c>
      <c r="BP685">
        <v>0</v>
      </c>
      <c r="BQ685">
        <v>0</v>
      </c>
      <c r="BR685">
        <v>0</v>
      </c>
      <c r="BS685">
        <v>0</v>
      </c>
      <c r="BT685">
        <v>0</v>
      </c>
      <c r="BU685">
        <v>0</v>
      </c>
      <c r="BV685">
        <v>0</v>
      </c>
      <c r="BW685">
        <v>0</v>
      </c>
      <c r="BX685">
        <v>0</v>
      </c>
      <c r="BY685">
        <v>0</v>
      </c>
      <c r="BZ685">
        <v>0</v>
      </c>
      <c r="CA685">
        <v>0</v>
      </c>
      <c r="CB685">
        <v>0</v>
      </c>
      <c r="CC685">
        <v>0</v>
      </c>
      <c r="CD685">
        <v>0</v>
      </c>
      <c r="CE685">
        <v>0</v>
      </c>
      <c r="CF685">
        <v>0</v>
      </c>
      <c r="CG685">
        <v>0</v>
      </c>
      <c r="CH685">
        <v>0</v>
      </c>
      <c r="CI685">
        <v>0</v>
      </c>
      <c r="CJ685">
        <v>0</v>
      </c>
      <c r="CK685">
        <v>0</v>
      </c>
      <c r="CL685">
        <v>0</v>
      </c>
      <c r="CM685">
        <v>0</v>
      </c>
      <c r="CN685">
        <v>0</v>
      </c>
      <c r="CO685">
        <v>0</v>
      </c>
      <c r="CP685">
        <v>0</v>
      </c>
      <c r="CQ685">
        <v>0</v>
      </c>
      <c r="CR685">
        <v>0</v>
      </c>
      <c r="CS685">
        <v>0</v>
      </c>
      <c r="CT685">
        <v>0</v>
      </c>
      <c r="CU685">
        <v>0</v>
      </c>
      <c r="CV685">
        <v>0</v>
      </c>
      <c r="CW685">
        <v>0</v>
      </c>
      <c r="CX685">
        <v>0</v>
      </c>
      <c r="CY685">
        <v>0</v>
      </c>
      <c r="CZ685">
        <v>0</v>
      </c>
      <c r="DA685">
        <v>0</v>
      </c>
      <c r="DB685">
        <v>0</v>
      </c>
      <c r="DC685">
        <v>0</v>
      </c>
      <c r="DD685">
        <v>0</v>
      </c>
      <c r="DE685">
        <v>0</v>
      </c>
      <c r="DF685">
        <v>0</v>
      </c>
      <c r="DG685">
        <v>0</v>
      </c>
      <c r="DH685">
        <v>0</v>
      </c>
      <c r="DI685">
        <v>0</v>
      </c>
      <c r="DJ685">
        <v>0</v>
      </c>
      <c r="DK685">
        <v>0</v>
      </c>
      <c r="DL685">
        <v>0</v>
      </c>
      <c r="DM685">
        <v>0</v>
      </c>
      <c r="DN685">
        <v>0</v>
      </c>
      <c r="DO685">
        <v>0</v>
      </c>
      <c r="DP685">
        <v>0</v>
      </c>
      <c r="DQ685">
        <v>0</v>
      </c>
      <c r="DR685">
        <v>0</v>
      </c>
      <c r="DS685">
        <v>0</v>
      </c>
      <c r="DT685">
        <v>0</v>
      </c>
      <c r="DU685">
        <v>0</v>
      </c>
      <c r="DV685">
        <v>0</v>
      </c>
      <c r="DW685">
        <v>0</v>
      </c>
      <c r="DX685">
        <v>0</v>
      </c>
      <c r="DZ685" s="340"/>
      <c r="EA685" t="s">
        <v>944</v>
      </c>
      <c r="EB685">
        <v>1</v>
      </c>
      <c r="EC685">
        <v>24</v>
      </c>
      <c r="ED685" s="183" t="str">
        <f t="shared" si="30"/>
        <v>SDH200124</v>
      </c>
      <c r="EE685">
        <v>10</v>
      </c>
      <c r="EF685">
        <v>320</v>
      </c>
      <c r="EG685">
        <v>639</v>
      </c>
      <c r="EH685">
        <v>1032</v>
      </c>
      <c r="EI685">
        <v>1417</v>
      </c>
      <c r="EJ685">
        <v>1791</v>
      </c>
      <c r="EK685">
        <v>2159</v>
      </c>
      <c r="EL685">
        <v>2522</v>
      </c>
      <c r="EM685">
        <v>2880</v>
      </c>
      <c r="EN685">
        <v>3393</v>
      </c>
      <c r="EO685">
        <v>3736</v>
      </c>
      <c r="EP685">
        <v>4075</v>
      </c>
      <c r="EQ685">
        <v>4412</v>
      </c>
      <c r="ER685">
        <v>4745</v>
      </c>
      <c r="ES685">
        <v>5076</v>
      </c>
      <c r="ET685">
        <v>5409</v>
      </c>
      <c r="EU685">
        <v>5742</v>
      </c>
      <c r="EV685">
        <v>6077</v>
      </c>
      <c r="EW685">
        <v>6415</v>
      </c>
      <c r="EX685">
        <v>0</v>
      </c>
      <c r="EY685">
        <v>0</v>
      </c>
      <c r="EZ685">
        <v>0</v>
      </c>
      <c r="FA685">
        <v>0</v>
      </c>
      <c r="FB685">
        <v>0</v>
      </c>
      <c r="FC685">
        <v>0</v>
      </c>
      <c r="FD685">
        <v>0</v>
      </c>
      <c r="FE685">
        <v>0</v>
      </c>
      <c r="FF685">
        <v>0</v>
      </c>
      <c r="FG685">
        <v>0</v>
      </c>
      <c r="FH685">
        <v>0</v>
      </c>
      <c r="FI685">
        <v>0</v>
      </c>
      <c r="FJ685">
        <v>0</v>
      </c>
      <c r="FK685">
        <v>0</v>
      </c>
      <c r="FL685">
        <v>0</v>
      </c>
      <c r="FM685">
        <v>0</v>
      </c>
      <c r="FN685">
        <v>0</v>
      </c>
      <c r="FO685">
        <v>0</v>
      </c>
      <c r="FP685">
        <v>0</v>
      </c>
      <c r="FQ685">
        <v>0</v>
      </c>
      <c r="FR685">
        <v>0</v>
      </c>
      <c r="FS685">
        <v>0</v>
      </c>
      <c r="FT685">
        <v>0</v>
      </c>
      <c r="FU685">
        <v>0</v>
      </c>
      <c r="FV685">
        <v>0</v>
      </c>
      <c r="FW685">
        <v>0</v>
      </c>
      <c r="FX685">
        <v>0</v>
      </c>
      <c r="FY685">
        <v>0</v>
      </c>
      <c r="FZ685">
        <v>0</v>
      </c>
      <c r="GA685">
        <v>0</v>
      </c>
      <c r="GB685">
        <v>0</v>
      </c>
      <c r="GC685">
        <v>0</v>
      </c>
      <c r="GD685">
        <v>0</v>
      </c>
      <c r="GE685">
        <v>0</v>
      </c>
      <c r="GF685">
        <v>0</v>
      </c>
      <c r="GG685">
        <v>0</v>
      </c>
      <c r="GH685">
        <v>0</v>
      </c>
      <c r="GI685">
        <v>0</v>
      </c>
      <c r="GJ685">
        <v>0</v>
      </c>
      <c r="GK685">
        <v>0</v>
      </c>
      <c r="GL685">
        <v>0</v>
      </c>
      <c r="GM685">
        <v>0</v>
      </c>
      <c r="GN685">
        <v>0</v>
      </c>
      <c r="GO685">
        <v>0</v>
      </c>
      <c r="GP685">
        <v>0</v>
      </c>
      <c r="GQ685">
        <v>0</v>
      </c>
      <c r="GR685">
        <v>0</v>
      </c>
      <c r="GS685">
        <v>0</v>
      </c>
      <c r="GT685">
        <v>0</v>
      </c>
      <c r="GU685">
        <v>0</v>
      </c>
      <c r="GV685">
        <v>0</v>
      </c>
      <c r="GW685">
        <v>0</v>
      </c>
      <c r="GX685">
        <v>0</v>
      </c>
      <c r="GY685">
        <v>0</v>
      </c>
      <c r="GZ685">
        <v>0</v>
      </c>
      <c r="HA685">
        <v>0</v>
      </c>
      <c r="HB685">
        <v>0</v>
      </c>
      <c r="HC685">
        <v>0</v>
      </c>
      <c r="HD685">
        <v>0</v>
      </c>
      <c r="HE685">
        <v>0</v>
      </c>
      <c r="HF685">
        <v>0</v>
      </c>
      <c r="HG685">
        <v>0</v>
      </c>
      <c r="HH685">
        <v>0</v>
      </c>
      <c r="HI685">
        <v>0</v>
      </c>
      <c r="HJ685">
        <v>0</v>
      </c>
      <c r="HK685">
        <v>0</v>
      </c>
      <c r="HL685">
        <v>0</v>
      </c>
      <c r="HM685">
        <v>0</v>
      </c>
      <c r="HN685">
        <v>0</v>
      </c>
      <c r="HO685">
        <v>0</v>
      </c>
      <c r="HP685">
        <v>0</v>
      </c>
      <c r="HQ685">
        <v>0</v>
      </c>
      <c r="HR685">
        <v>0</v>
      </c>
      <c r="HS685">
        <v>0</v>
      </c>
      <c r="HT685">
        <v>0</v>
      </c>
      <c r="HU685">
        <v>0</v>
      </c>
      <c r="HV685">
        <v>0</v>
      </c>
      <c r="HW685">
        <v>0</v>
      </c>
      <c r="HX685">
        <v>0</v>
      </c>
      <c r="HY685">
        <v>0</v>
      </c>
      <c r="HZ685">
        <v>0</v>
      </c>
      <c r="IA685">
        <v>0</v>
      </c>
      <c r="IB685">
        <v>0</v>
      </c>
      <c r="IC685">
        <v>0</v>
      </c>
      <c r="ID685">
        <v>0</v>
      </c>
      <c r="IE685">
        <v>0</v>
      </c>
      <c r="IF685">
        <v>0</v>
      </c>
      <c r="IG685">
        <v>0</v>
      </c>
      <c r="IH685">
        <v>0</v>
      </c>
      <c r="II685">
        <v>0</v>
      </c>
      <c r="IJ685">
        <v>0</v>
      </c>
      <c r="IK685">
        <v>0</v>
      </c>
    </row>
    <row r="686" spans="13:245" hidden="1">
      <c r="M686" s="340"/>
      <c r="N686" t="s">
        <v>944</v>
      </c>
      <c r="O686">
        <v>1</v>
      </c>
      <c r="P686">
        <v>25</v>
      </c>
      <c r="Q686" s="183" t="str">
        <f t="shared" si="29"/>
        <v>SDH200125</v>
      </c>
      <c r="R686">
        <v>0</v>
      </c>
      <c r="S686">
        <v>155</v>
      </c>
      <c r="T686">
        <v>314</v>
      </c>
      <c r="U686">
        <v>476</v>
      </c>
      <c r="V686">
        <v>642</v>
      </c>
      <c r="W686">
        <v>812</v>
      </c>
      <c r="X686">
        <v>987</v>
      </c>
      <c r="Y686">
        <v>1166</v>
      </c>
      <c r="Z686">
        <v>1349</v>
      </c>
      <c r="AA686">
        <v>2049</v>
      </c>
      <c r="AB686">
        <v>2308</v>
      </c>
      <c r="AC686">
        <v>2573</v>
      </c>
      <c r="AD686">
        <v>2847</v>
      </c>
      <c r="AE686">
        <v>3130</v>
      </c>
      <c r="AF686">
        <v>3422</v>
      </c>
      <c r="AG686">
        <v>3725</v>
      </c>
      <c r="AH686">
        <v>4040</v>
      </c>
      <c r="AI686">
        <v>4368</v>
      </c>
      <c r="AJ686">
        <v>4710</v>
      </c>
      <c r="AK686">
        <v>5069</v>
      </c>
      <c r="AL686">
        <v>5235</v>
      </c>
      <c r="AM686">
        <v>5414</v>
      </c>
      <c r="AN686">
        <v>5608</v>
      </c>
      <c r="AO686">
        <v>5819</v>
      </c>
      <c r="AP686">
        <v>6049</v>
      </c>
      <c r="AQ686">
        <v>6303</v>
      </c>
      <c r="AR686">
        <v>6578</v>
      </c>
      <c r="AS686">
        <v>6876</v>
      </c>
      <c r="AT686">
        <v>7201</v>
      </c>
      <c r="AU686">
        <v>7557</v>
      </c>
      <c r="AV686">
        <v>7956</v>
      </c>
      <c r="AW686">
        <v>8391</v>
      </c>
      <c r="AX686">
        <v>8872</v>
      </c>
      <c r="AY686">
        <v>9407</v>
      </c>
      <c r="AZ686">
        <v>0</v>
      </c>
      <c r="BA686">
        <v>0</v>
      </c>
      <c r="BB686">
        <v>0</v>
      </c>
      <c r="BC686">
        <v>0</v>
      </c>
      <c r="BD686">
        <v>0</v>
      </c>
      <c r="BE686">
        <v>0</v>
      </c>
      <c r="BF686">
        <v>0</v>
      </c>
      <c r="BG686">
        <v>0</v>
      </c>
      <c r="BH686">
        <v>0</v>
      </c>
      <c r="BI686">
        <v>0</v>
      </c>
      <c r="BJ686">
        <v>0</v>
      </c>
      <c r="BK686">
        <v>0</v>
      </c>
      <c r="BL686">
        <v>0</v>
      </c>
      <c r="BM686">
        <v>0</v>
      </c>
      <c r="BN686">
        <v>0</v>
      </c>
      <c r="BO686">
        <v>0</v>
      </c>
      <c r="BP686">
        <v>0</v>
      </c>
      <c r="BQ686">
        <v>0</v>
      </c>
      <c r="BR686">
        <v>0</v>
      </c>
      <c r="BS686">
        <v>0</v>
      </c>
      <c r="BT686">
        <v>0</v>
      </c>
      <c r="BU686">
        <v>0</v>
      </c>
      <c r="BV686">
        <v>0</v>
      </c>
      <c r="BW686">
        <v>0</v>
      </c>
      <c r="BX686">
        <v>0</v>
      </c>
      <c r="BY686">
        <v>0</v>
      </c>
      <c r="BZ686">
        <v>0</v>
      </c>
      <c r="CA686">
        <v>0</v>
      </c>
      <c r="CB686">
        <v>0</v>
      </c>
      <c r="CC686">
        <v>0</v>
      </c>
      <c r="CD686">
        <v>0</v>
      </c>
      <c r="CE686">
        <v>0</v>
      </c>
      <c r="CF686">
        <v>0</v>
      </c>
      <c r="CG686">
        <v>0</v>
      </c>
      <c r="CH686">
        <v>0</v>
      </c>
      <c r="CI686">
        <v>0</v>
      </c>
      <c r="CJ686">
        <v>0</v>
      </c>
      <c r="CK686">
        <v>0</v>
      </c>
      <c r="CL686">
        <v>0</v>
      </c>
      <c r="CM686">
        <v>0</v>
      </c>
      <c r="CN686">
        <v>0</v>
      </c>
      <c r="CO686">
        <v>0</v>
      </c>
      <c r="CP686">
        <v>0</v>
      </c>
      <c r="CQ686">
        <v>0</v>
      </c>
      <c r="CR686">
        <v>0</v>
      </c>
      <c r="CS686">
        <v>0</v>
      </c>
      <c r="CT686">
        <v>0</v>
      </c>
      <c r="CU686">
        <v>0</v>
      </c>
      <c r="CV686">
        <v>0</v>
      </c>
      <c r="CW686">
        <v>0</v>
      </c>
      <c r="CX686">
        <v>0</v>
      </c>
      <c r="CY686">
        <v>0</v>
      </c>
      <c r="CZ686">
        <v>0</v>
      </c>
      <c r="DA686">
        <v>0</v>
      </c>
      <c r="DB686">
        <v>0</v>
      </c>
      <c r="DC686">
        <v>0</v>
      </c>
      <c r="DD686">
        <v>0</v>
      </c>
      <c r="DE686">
        <v>0</v>
      </c>
      <c r="DF686">
        <v>0</v>
      </c>
      <c r="DG686">
        <v>0</v>
      </c>
      <c r="DH686">
        <v>0</v>
      </c>
      <c r="DI686">
        <v>0</v>
      </c>
      <c r="DJ686">
        <v>0</v>
      </c>
      <c r="DK686">
        <v>0</v>
      </c>
      <c r="DL686">
        <v>0</v>
      </c>
      <c r="DM686">
        <v>0</v>
      </c>
      <c r="DN686">
        <v>0</v>
      </c>
      <c r="DO686">
        <v>0</v>
      </c>
      <c r="DP686">
        <v>0</v>
      </c>
      <c r="DQ686">
        <v>0</v>
      </c>
      <c r="DR686">
        <v>0</v>
      </c>
      <c r="DS686">
        <v>0</v>
      </c>
      <c r="DT686">
        <v>0</v>
      </c>
      <c r="DU686">
        <v>0</v>
      </c>
      <c r="DV686">
        <v>0</v>
      </c>
      <c r="DW686">
        <v>0</v>
      </c>
      <c r="DX686">
        <v>0</v>
      </c>
      <c r="DZ686" s="340"/>
      <c r="EA686" t="s">
        <v>944</v>
      </c>
      <c r="EB686">
        <v>1</v>
      </c>
      <c r="EC686">
        <v>25</v>
      </c>
      <c r="ED686" s="183" t="str">
        <f t="shared" si="30"/>
        <v>SDH200125</v>
      </c>
      <c r="EE686">
        <v>0</v>
      </c>
      <c r="EF686">
        <v>302</v>
      </c>
      <c r="EG686">
        <v>602</v>
      </c>
      <c r="EH686">
        <v>981</v>
      </c>
      <c r="EI686">
        <v>1353</v>
      </c>
      <c r="EJ686">
        <v>1715</v>
      </c>
      <c r="EK686">
        <v>2071</v>
      </c>
      <c r="EL686">
        <v>2423</v>
      </c>
      <c r="EM686">
        <v>2768</v>
      </c>
      <c r="EN686">
        <v>3268</v>
      </c>
      <c r="EO686">
        <v>3602</v>
      </c>
      <c r="EP686">
        <v>3930</v>
      </c>
      <c r="EQ686">
        <v>4257</v>
      </c>
      <c r="ER686">
        <v>4581</v>
      </c>
      <c r="ES686">
        <v>4905</v>
      </c>
      <c r="ET686">
        <v>5228</v>
      </c>
      <c r="EU686">
        <v>5553</v>
      </c>
      <c r="EV686">
        <v>5881</v>
      </c>
      <c r="EW686">
        <v>6213</v>
      </c>
      <c r="EX686">
        <v>0</v>
      </c>
      <c r="EY686">
        <v>0</v>
      </c>
      <c r="EZ686">
        <v>0</v>
      </c>
      <c r="FA686">
        <v>0</v>
      </c>
      <c r="FB686">
        <v>0</v>
      </c>
      <c r="FC686">
        <v>0</v>
      </c>
      <c r="FD686">
        <v>0</v>
      </c>
      <c r="FE686">
        <v>0</v>
      </c>
      <c r="FF686">
        <v>0</v>
      </c>
      <c r="FG686">
        <v>0</v>
      </c>
      <c r="FH686">
        <v>0</v>
      </c>
      <c r="FI686">
        <v>0</v>
      </c>
      <c r="FJ686">
        <v>0</v>
      </c>
      <c r="FK686">
        <v>0</v>
      </c>
      <c r="FL686">
        <v>0</v>
      </c>
      <c r="FM686">
        <v>0</v>
      </c>
      <c r="FN686">
        <v>0</v>
      </c>
      <c r="FO686">
        <v>0</v>
      </c>
      <c r="FP686">
        <v>0</v>
      </c>
      <c r="FQ686">
        <v>0</v>
      </c>
      <c r="FR686">
        <v>0</v>
      </c>
      <c r="FS686">
        <v>0</v>
      </c>
      <c r="FT686">
        <v>0</v>
      </c>
      <c r="FU686">
        <v>0</v>
      </c>
      <c r="FV686">
        <v>0</v>
      </c>
      <c r="FW686">
        <v>0</v>
      </c>
      <c r="FX686">
        <v>0</v>
      </c>
      <c r="FY686">
        <v>0</v>
      </c>
      <c r="FZ686">
        <v>0</v>
      </c>
      <c r="GA686">
        <v>0</v>
      </c>
      <c r="GB686">
        <v>0</v>
      </c>
      <c r="GC686">
        <v>0</v>
      </c>
      <c r="GD686">
        <v>0</v>
      </c>
      <c r="GE686">
        <v>0</v>
      </c>
      <c r="GF686">
        <v>0</v>
      </c>
      <c r="GG686">
        <v>0</v>
      </c>
      <c r="GH686">
        <v>0</v>
      </c>
      <c r="GI686">
        <v>0</v>
      </c>
      <c r="GJ686">
        <v>0</v>
      </c>
      <c r="GK686">
        <v>0</v>
      </c>
      <c r="GL686">
        <v>0</v>
      </c>
      <c r="GM686">
        <v>0</v>
      </c>
      <c r="GN686">
        <v>0</v>
      </c>
      <c r="GO686">
        <v>0</v>
      </c>
      <c r="GP686">
        <v>0</v>
      </c>
      <c r="GQ686">
        <v>0</v>
      </c>
      <c r="GR686">
        <v>0</v>
      </c>
      <c r="GS686">
        <v>0</v>
      </c>
      <c r="GT686">
        <v>0</v>
      </c>
      <c r="GU686">
        <v>0</v>
      </c>
      <c r="GV686">
        <v>0</v>
      </c>
      <c r="GW686">
        <v>0</v>
      </c>
      <c r="GX686">
        <v>0</v>
      </c>
      <c r="GY686">
        <v>0</v>
      </c>
      <c r="GZ686">
        <v>0</v>
      </c>
      <c r="HA686">
        <v>0</v>
      </c>
      <c r="HB686">
        <v>0</v>
      </c>
      <c r="HC686">
        <v>0</v>
      </c>
      <c r="HD686">
        <v>0</v>
      </c>
      <c r="HE686">
        <v>0</v>
      </c>
      <c r="HF686">
        <v>0</v>
      </c>
      <c r="HG686">
        <v>0</v>
      </c>
      <c r="HH686">
        <v>0</v>
      </c>
      <c r="HI686">
        <v>0</v>
      </c>
      <c r="HJ686">
        <v>0</v>
      </c>
      <c r="HK686">
        <v>0</v>
      </c>
      <c r="HL686">
        <v>0</v>
      </c>
      <c r="HM686">
        <v>0</v>
      </c>
      <c r="HN686">
        <v>0</v>
      </c>
      <c r="HO686">
        <v>0</v>
      </c>
      <c r="HP686">
        <v>0</v>
      </c>
      <c r="HQ686">
        <v>0</v>
      </c>
      <c r="HR686">
        <v>0</v>
      </c>
      <c r="HS686">
        <v>0</v>
      </c>
      <c r="HT686">
        <v>0</v>
      </c>
      <c r="HU686">
        <v>0</v>
      </c>
      <c r="HV686">
        <v>0</v>
      </c>
      <c r="HW686">
        <v>0</v>
      </c>
      <c r="HX686">
        <v>0</v>
      </c>
      <c r="HY686">
        <v>0</v>
      </c>
      <c r="HZ686">
        <v>0</v>
      </c>
      <c r="IA686">
        <v>0</v>
      </c>
      <c r="IB686">
        <v>0</v>
      </c>
      <c r="IC686">
        <v>0</v>
      </c>
      <c r="ID686">
        <v>0</v>
      </c>
      <c r="IE686">
        <v>0</v>
      </c>
      <c r="IF686">
        <v>0</v>
      </c>
      <c r="IG686">
        <v>0</v>
      </c>
      <c r="IH686">
        <v>0</v>
      </c>
      <c r="II686">
        <v>0</v>
      </c>
      <c r="IJ686">
        <v>0</v>
      </c>
      <c r="IK686">
        <v>0</v>
      </c>
    </row>
    <row r="687" spans="13:245" hidden="1">
      <c r="M687" s="340"/>
      <c r="N687" t="s">
        <v>944</v>
      </c>
      <c r="O687">
        <v>1</v>
      </c>
      <c r="P687">
        <v>26</v>
      </c>
      <c r="Q687" s="183" t="str">
        <f t="shared" si="29"/>
        <v>SDH200126</v>
      </c>
      <c r="R687">
        <v>0</v>
      </c>
      <c r="S687">
        <v>149</v>
      </c>
      <c r="T687">
        <v>303</v>
      </c>
      <c r="U687">
        <v>460</v>
      </c>
      <c r="V687">
        <v>620</v>
      </c>
      <c r="W687">
        <v>785</v>
      </c>
      <c r="X687">
        <v>953</v>
      </c>
      <c r="Y687">
        <v>1125</v>
      </c>
      <c r="Z687">
        <v>1302</v>
      </c>
      <c r="AA687">
        <v>1979</v>
      </c>
      <c r="AB687">
        <v>2229</v>
      </c>
      <c r="AC687">
        <v>2487</v>
      </c>
      <c r="AD687">
        <v>2752</v>
      </c>
      <c r="AE687">
        <v>3026</v>
      </c>
      <c r="AF687">
        <v>3310</v>
      </c>
      <c r="AG687">
        <v>3605</v>
      </c>
      <c r="AH687">
        <v>3912</v>
      </c>
      <c r="AI687">
        <v>4231</v>
      </c>
      <c r="AJ687">
        <v>4566</v>
      </c>
      <c r="AK687">
        <v>4920</v>
      </c>
      <c r="AL687">
        <v>5087</v>
      </c>
      <c r="AM687">
        <v>5267</v>
      </c>
      <c r="AN687">
        <v>5463</v>
      </c>
      <c r="AO687">
        <v>5677</v>
      </c>
      <c r="AP687">
        <v>5914</v>
      </c>
      <c r="AQ687">
        <v>6171</v>
      </c>
      <c r="AR687">
        <v>6450</v>
      </c>
      <c r="AS687">
        <v>6753</v>
      </c>
      <c r="AT687">
        <v>7086</v>
      </c>
      <c r="AU687">
        <v>7458</v>
      </c>
      <c r="AV687">
        <v>7865</v>
      </c>
      <c r="AW687">
        <v>8313</v>
      </c>
      <c r="AX687">
        <v>8813</v>
      </c>
      <c r="AY687">
        <v>9367</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v>
      </c>
      <c r="BU687">
        <v>0</v>
      </c>
      <c r="BV687">
        <v>0</v>
      </c>
      <c r="BW687">
        <v>0</v>
      </c>
      <c r="BX687">
        <v>0</v>
      </c>
      <c r="BY687">
        <v>0</v>
      </c>
      <c r="BZ687">
        <v>0</v>
      </c>
      <c r="CA687">
        <v>0</v>
      </c>
      <c r="CB687">
        <v>0</v>
      </c>
      <c r="CC687">
        <v>0</v>
      </c>
      <c r="CD687">
        <v>0</v>
      </c>
      <c r="CE687">
        <v>0</v>
      </c>
      <c r="CF687">
        <v>0</v>
      </c>
      <c r="CG687">
        <v>0</v>
      </c>
      <c r="CH687">
        <v>0</v>
      </c>
      <c r="CI687">
        <v>0</v>
      </c>
      <c r="CJ687">
        <v>0</v>
      </c>
      <c r="CK687">
        <v>0</v>
      </c>
      <c r="CL687">
        <v>0</v>
      </c>
      <c r="CM687">
        <v>0</v>
      </c>
      <c r="CN687">
        <v>0</v>
      </c>
      <c r="CO687">
        <v>0</v>
      </c>
      <c r="CP687">
        <v>0</v>
      </c>
      <c r="CQ687">
        <v>0</v>
      </c>
      <c r="CR687">
        <v>0</v>
      </c>
      <c r="CS687">
        <v>0</v>
      </c>
      <c r="CT687">
        <v>0</v>
      </c>
      <c r="CU687">
        <v>0</v>
      </c>
      <c r="CV687">
        <v>0</v>
      </c>
      <c r="CW687">
        <v>0</v>
      </c>
      <c r="CX687">
        <v>0</v>
      </c>
      <c r="CY687">
        <v>0</v>
      </c>
      <c r="CZ687">
        <v>0</v>
      </c>
      <c r="DA687">
        <v>0</v>
      </c>
      <c r="DB687">
        <v>0</v>
      </c>
      <c r="DC687">
        <v>0</v>
      </c>
      <c r="DD687">
        <v>0</v>
      </c>
      <c r="DE687">
        <v>0</v>
      </c>
      <c r="DF687">
        <v>0</v>
      </c>
      <c r="DG687">
        <v>0</v>
      </c>
      <c r="DH687">
        <v>0</v>
      </c>
      <c r="DI687">
        <v>0</v>
      </c>
      <c r="DJ687">
        <v>0</v>
      </c>
      <c r="DK687">
        <v>0</v>
      </c>
      <c r="DL687">
        <v>0</v>
      </c>
      <c r="DM687">
        <v>0</v>
      </c>
      <c r="DN687">
        <v>0</v>
      </c>
      <c r="DO687">
        <v>0</v>
      </c>
      <c r="DP687">
        <v>0</v>
      </c>
      <c r="DQ687">
        <v>0</v>
      </c>
      <c r="DR687">
        <v>0</v>
      </c>
      <c r="DS687">
        <v>0</v>
      </c>
      <c r="DT687">
        <v>0</v>
      </c>
      <c r="DU687">
        <v>0</v>
      </c>
      <c r="DV687">
        <v>0</v>
      </c>
      <c r="DW687">
        <v>0</v>
      </c>
      <c r="DX687">
        <v>0</v>
      </c>
      <c r="DZ687" s="340"/>
      <c r="EA687" t="s">
        <v>944</v>
      </c>
      <c r="EB687">
        <v>1</v>
      </c>
      <c r="EC687">
        <v>26</v>
      </c>
      <c r="ED687" s="183" t="str">
        <f t="shared" si="30"/>
        <v>SDH200126</v>
      </c>
      <c r="EE687">
        <v>0</v>
      </c>
      <c r="EF687">
        <v>290</v>
      </c>
      <c r="EG687">
        <v>574</v>
      </c>
      <c r="EH687">
        <v>940</v>
      </c>
      <c r="EI687">
        <v>1298</v>
      </c>
      <c r="EJ687">
        <v>1644</v>
      </c>
      <c r="EK687">
        <v>1985</v>
      </c>
      <c r="EL687">
        <v>2324</v>
      </c>
      <c r="EM687">
        <v>2657</v>
      </c>
      <c r="EN687">
        <v>3144</v>
      </c>
      <c r="EO687">
        <v>3465</v>
      </c>
      <c r="EP687">
        <v>3784</v>
      </c>
      <c r="EQ687">
        <v>4098</v>
      </c>
      <c r="ER687">
        <v>4412</v>
      </c>
      <c r="ES687">
        <v>4725</v>
      </c>
      <c r="ET687">
        <v>5039</v>
      </c>
      <c r="EU687">
        <v>5356</v>
      </c>
      <c r="EV687">
        <v>5674</v>
      </c>
      <c r="EW687">
        <v>6000</v>
      </c>
      <c r="EX687">
        <v>0</v>
      </c>
      <c r="EY687">
        <v>0</v>
      </c>
      <c r="EZ687">
        <v>0</v>
      </c>
      <c r="FA687">
        <v>0</v>
      </c>
      <c r="FB687">
        <v>0</v>
      </c>
      <c r="FC687">
        <v>0</v>
      </c>
      <c r="FD687">
        <v>0</v>
      </c>
      <c r="FE687">
        <v>0</v>
      </c>
      <c r="FF687">
        <v>0</v>
      </c>
      <c r="FG687">
        <v>0</v>
      </c>
      <c r="FH687">
        <v>0</v>
      </c>
      <c r="FI687">
        <v>0</v>
      </c>
      <c r="FJ687">
        <v>0</v>
      </c>
      <c r="FK687">
        <v>0</v>
      </c>
      <c r="FL687">
        <v>0</v>
      </c>
      <c r="FM687">
        <v>0</v>
      </c>
      <c r="FN687">
        <v>0</v>
      </c>
      <c r="FO687">
        <v>0</v>
      </c>
      <c r="FP687">
        <v>0</v>
      </c>
      <c r="FQ687">
        <v>0</v>
      </c>
      <c r="FR687">
        <v>0</v>
      </c>
      <c r="FS687">
        <v>0</v>
      </c>
      <c r="FT687">
        <v>0</v>
      </c>
      <c r="FU687">
        <v>0</v>
      </c>
      <c r="FV687">
        <v>0</v>
      </c>
      <c r="FW687">
        <v>0</v>
      </c>
      <c r="FX687">
        <v>0</v>
      </c>
      <c r="FY687">
        <v>0</v>
      </c>
      <c r="FZ687">
        <v>0</v>
      </c>
      <c r="GA687">
        <v>0</v>
      </c>
      <c r="GB687">
        <v>0</v>
      </c>
      <c r="GC687">
        <v>0</v>
      </c>
      <c r="GD687">
        <v>0</v>
      </c>
      <c r="GE687">
        <v>0</v>
      </c>
      <c r="GF687">
        <v>0</v>
      </c>
      <c r="GG687">
        <v>0</v>
      </c>
      <c r="GH687">
        <v>0</v>
      </c>
      <c r="GI687">
        <v>0</v>
      </c>
      <c r="GJ687">
        <v>0</v>
      </c>
      <c r="GK687">
        <v>0</v>
      </c>
      <c r="GL687">
        <v>0</v>
      </c>
      <c r="GM687">
        <v>0</v>
      </c>
      <c r="GN687">
        <v>0</v>
      </c>
      <c r="GO687">
        <v>0</v>
      </c>
      <c r="GP687">
        <v>0</v>
      </c>
      <c r="GQ687">
        <v>0</v>
      </c>
      <c r="GR687">
        <v>0</v>
      </c>
      <c r="GS687">
        <v>0</v>
      </c>
      <c r="GT687">
        <v>0</v>
      </c>
      <c r="GU687">
        <v>0</v>
      </c>
      <c r="GV687">
        <v>0</v>
      </c>
      <c r="GW687">
        <v>0</v>
      </c>
      <c r="GX687">
        <v>0</v>
      </c>
      <c r="GY687">
        <v>0</v>
      </c>
      <c r="GZ687">
        <v>0</v>
      </c>
      <c r="HA687">
        <v>0</v>
      </c>
      <c r="HB687">
        <v>0</v>
      </c>
      <c r="HC687">
        <v>0</v>
      </c>
      <c r="HD687">
        <v>0</v>
      </c>
      <c r="HE687">
        <v>0</v>
      </c>
      <c r="HF687">
        <v>0</v>
      </c>
      <c r="HG687">
        <v>0</v>
      </c>
      <c r="HH687">
        <v>0</v>
      </c>
      <c r="HI687">
        <v>0</v>
      </c>
      <c r="HJ687">
        <v>0</v>
      </c>
      <c r="HK687">
        <v>0</v>
      </c>
      <c r="HL687">
        <v>0</v>
      </c>
      <c r="HM687">
        <v>0</v>
      </c>
      <c r="HN687">
        <v>0</v>
      </c>
      <c r="HO687">
        <v>0</v>
      </c>
      <c r="HP687">
        <v>0</v>
      </c>
      <c r="HQ687">
        <v>0</v>
      </c>
      <c r="HR687">
        <v>0</v>
      </c>
      <c r="HS687">
        <v>0</v>
      </c>
      <c r="HT687">
        <v>0</v>
      </c>
      <c r="HU687">
        <v>0</v>
      </c>
      <c r="HV687">
        <v>0</v>
      </c>
      <c r="HW687">
        <v>0</v>
      </c>
      <c r="HX687">
        <v>0</v>
      </c>
      <c r="HY687">
        <v>0</v>
      </c>
      <c r="HZ687">
        <v>0</v>
      </c>
      <c r="IA687">
        <v>0</v>
      </c>
      <c r="IB687">
        <v>0</v>
      </c>
      <c r="IC687">
        <v>0</v>
      </c>
      <c r="ID687">
        <v>0</v>
      </c>
      <c r="IE687">
        <v>0</v>
      </c>
      <c r="IF687">
        <v>0</v>
      </c>
      <c r="IG687">
        <v>0</v>
      </c>
      <c r="IH687">
        <v>0</v>
      </c>
      <c r="II687">
        <v>0</v>
      </c>
      <c r="IJ687">
        <v>0</v>
      </c>
      <c r="IK687">
        <v>0</v>
      </c>
    </row>
    <row r="688" spans="13:245" hidden="1">
      <c r="M688" s="340"/>
      <c r="N688" t="s">
        <v>944</v>
      </c>
      <c r="O688">
        <v>1</v>
      </c>
      <c r="P688">
        <v>27</v>
      </c>
      <c r="Q688" s="183" t="str">
        <f t="shared" si="29"/>
        <v>SDH200127</v>
      </c>
      <c r="R688">
        <v>0</v>
      </c>
      <c r="S688">
        <v>144</v>
      </c>
      <c r="T688">
        <v>292</v>
      </c>
      <c r="U688">
        <v>443</v>
      </c>
      <c r="V688">
        <v>598</v>
      </c>
      <c r="W688">
        <v>756</v>
      </c>
      <c r="X688">
        <v>918</v>
      </c>
      <c r="Y688">
        <v>1085</v>
      </c>
      <c r="Z688">
        <v>1256</v>
      </c>
      <c r="AA688">
        <v>1909</v>
      </c>
      <c r="AB688">
        <v>2150</v>
      </c>
      <c r="AC688">
        <v>2399</v>
      </c>
      <c r="AD688">
        <v>2656</v>
      </c>
      <c r="AE688">
        <v>2922</v>
      </c>
      <c r="AF688">
        <v>3198</v>
      </c>
      <c r="AG688">
        <v>3484</v>
      </c>
      <c r="AH688">
        <v>3782</v>
      </c>
      <c r="AI688">
        <v>4094</v>
      </c>
      <c r="AJ688">
        <v>4423</v>
      </c>
      <c r="AK688">
        <v>4770</v>
      </c>
      <c r="AL688">
        <v>4937</v>
      </c>
      <c r="AM688">
        <v>5118</v>
      </c>
      <c r="AN688">
        <v>5316</v>
      </c>
      <c r="AO688">
        <v>5536</v>
      </c>
      <c r="AP688">
        <v>5776</v>
      </c>
      <c r="AQ688">
        <v>6035</v>
      </c>
      <c r="AR688">
        <v>6318</v>
      </c>
      <c r="AS688">
        <v>6629</v>
      </c>
      <c r="AT688">
        <v>6975</v>
      </c>
      <c r="AU688">
        <v>7353</v>
      </c>
      <c r="AV688">
        <v>7772</v>
      </c>
      <c r="AW688">
        <v>8237</v>
      </c>
      <c r="AX688">
        <v>8753</v>
      </c>
      <c r="AY688">
        <v>9342</v>
      </c>
      <c r="AZ688">
        <v>0</v>
      </c>
      <c r="BA688">
        <v>0</v>
      </c>
      <c r="BB688">
        <v>0</v>
      </c>
      <c r="BC688">
        <v>0</v>
      </c>
      <c r="BD688">
        <v>0</v>
      </c>
      <c r="BE688">
        <v>0</v>
      </c>
      <c r="BF688">
        <v>0</v>
      </c>
      <c r="BG688">
        <v>0</v>
      </c>
      <c r="BH688">
        <v>0</v>
      </c>
      <c r="BI688">
        <v>0</v>
      </c>
      <c r="BJ688">
        <v>0</v>
      </c>
      <c r="BK688">
        <v>0</v>
      </c>
      <c r="BL688">
        <v>0</v>
      </c>
      <c r="BM688">
        <v>0</v>
      </c>
      <c r="BN688">
        <v>0</v>
      </c>
      <c r="BO688">
        <v>0</v>
      </c>
      <c r="BP688">
        <v>0</v>
      </c>
      <c r="BQ688">
        <v>0</v>
      </c>
      <c r="BR688">
        <v>0</v>
      </c>
      <c r="BS688">
        <v>0</v>
      </c>
      <c r="BT688">
        <v>0</v>
      </c>
      <c r="BU688">
        <v>0</v>
      </c>
      <c r="BV688">
        <v>0</v>
      </c>
      <c r="BW688">
        <v>0</v>
      </c>
      <c r="BX688">
        <v>0</v>
      </c>
      <c r="BY688">
        <v>0</v>
      </c>
      <c r="BZ688">
        <v>0</v>
      </c>
      <c r="CA688">
        <v>0</v>
      </c>
      <c r="CB688">
        <v>0</v>
      </c>
      <c r="CC688">
        <v>0</v>
      </c>
      <c r="CD688">
        <v>0</v>
      </c>
      <c r="CE688">
        <v>0</v>
      </c>
      <c r="CF688">
        <v>0</v>
      </c>
      <c r="CG688">
        <v>0</v>
      </c>
      <c r="CH688">
        <v>0</v>
      </c>
      <c r="CI688">
        <v>0</v>
      </c>
      <c r="CJ688">
        <v>0</v>
      </c>
      <c r="CK688">
        <v>0</v>
      </c>
      <c r="CL688">
        <v>0</v>
      </c>
      <c r="CM688">
        <v>0</v>
      </c>
      <c r="CN688">
        <v>0</v>
      </c>
      <c r="CO688">
        <v>0</v>
      </c>
      <c r="CP688">
        <v>0</v>
      </c>
      <c r="CQ688">
        <v>0</v>
      </c>
      <c r="CR688">
        <v>0</v>
      </c>
      <c r="CS688">
        <v>0</v>
      </c>
      <c r="CT688">
        <v>0</v>
      </c>
      <c r="CU688">
        <v>0</v>
      </c>
      <c r="CV688">
        <v>0</v>
      </c>
      <c r="CW688">
        <v>0</v>
      </c>
      <c r="CX688">
        <v>0</v>
      </c>
      <c r="CY688">
        <v>0</v>
      </c>
      <c r="CZ688">
        <v>0</v>
      </c>
      <c r="DA688">
        <v>0</v>
      </c>
      <c r="DB688">
        <v>0</v>
      </c>
      <c r="DC688">
        <v>0</v>
      </c>
      <c r="DD688">
        <v>0</v>
      </c>
      <c r="DE688">
        <v>0</v>
      </c>
      <c r="DF688">
        <v>0</v>
      </c>
      <c r="DG688">
        <v>0</v>
      </c>
      <c r="DH688">
        <v>0</v>
      </c>
      <c r="DI688">
        <v>0</v>
      </c>
      <c r="DJ688">
        <v>0</v>
      </c>
      <c r="DK688">
        <v>0</v>
      </c>
      <c r="DL688">
        <v>0</v>
      </c>
      <c r="DM688">
        <v>0</v>
      </c>
      <c r="DN688">
        <v>0</v>
      </c>
      <c r="DO688">
        <v>0</v>
      </c>
      <c r="DP688">
        <v>0</v>
      </c>
      <c r="DQ688">
        <v>0</v>
      </c>
      <c r="DR688">
        <v>0</v>
      </c>
      <c r="DS688">
        <v>0</v>
      </c>
      <c r="DT688">
        <v>0</v>
      </c>
      <c r="DU688">
        <v>0</v>
      </c>
      <c r="DV688">
        <v>0</v>
      </c>
      <c r="DW688">
        <v>0</v>
      </c>
      <c r="DX688">
        <v>0</v>
      </c>
      <c r="DZ688" s="340"/>
      <c r="EA688" t="s">
        <v>944</v>
      </c>
      <c r="EB688">
        <v>1</v>
      </c>
      <c r="EC688">
        <v>27</v>
      </c>
      <c r="ED688" s="183" t="str">
        <f t="shared" si="30"/>
        <v>SDH200127</v>
      </c>
      <c r="EE688">
        <v>0</v>
      </c>
      <c r="EF688">
        <v>280</v>
      </c>
      <c r="EG688">
        <v>550</v>
      </c>
      <c r="EH688">
        <v>895</v>
      </c>
      <c r="EI688">
        <v>1239</v>
      </c>
      <c r="EJ688">
        <v>1572</v>
      </c>
      <c r="EK688">
        <v>1899</v>
      </c>
      <c r="EL688">
        <v>2224</v>
      </c>
      <c r="EM688">
        <v>2544</v>
      </c>
      <c r="EN688">
        <v>3019</v>
      </c>
      <c r="EO688">
        <v>3327</v>
      </c>
      <c r="EP688">
        <v>3633</v>
      </c>
      <c r="EQ688">
        <v>3938</v>
      </c>
      <c r="ER688">
        <v>4241</v>
      </c>
      <c r="ES688">
        <v>4545</v>
      </c>
      <c r="ET688">
        <v>4848</v>
      </c>
      <c r="EU688">
        <v>5154</v>
      </c>
      <c r="EV688">
        <v>5467</v>
      </c>
      <c r="EW688">
        <v>5788</v>
      </c>
      <c r="EX688">
        <v>0</v>
      </c>
      <c r="EY688">
        <v>0</v>
      </c>
      <c r="EZ688">
        <v>0</v>
      </c>
      <c r="FA688">
        <v>0</v>
      </c>
      <c r="FB688">
        <v>0</v>
      </c>
      <c r="FC688">
        <v>0</v>
      </c>
      <c r="FD688">
        <v>0</v>
      </c>
      <c r="FE688">
        <v>0</v>
      </c>
      <c r="FF688">
        <v>0</v>
      </c>
      <c r="FG688">
        <v>0</v>
      </c>
      <c r="FH688">
        <v>0</v>
      </c>
      <c r="FI688">
        <v>0</v>
      </c>
      <c r="FJ688">
        <v>0</v>
      </c>
      <c r="FK688">
        <v>0</v>
      </c>
      <c r="FL688">
        <v>0</v>
      </c>
      <c r="FM688">
        <v>0</v>
      </c>
      <c r="FN688">
        <v>0</v>
      </c>
      <c r="FO688">
        <v>0</v>
      </c>
      <c r="FP688">
        <v>0</v>
      </c>
      <c r="FQ688">
        <v>0</v>
      </c>
      <c r="FR688">
        <v>0</v>
      </c>
      <c r="FS688">
        <v>0</v>
      </c>
      <c r="FT688">
        <v>0</v>
      </c>
      <c r="FU688">
        <v>0</v>
      </c>
      <c r="FV688">
        <v>0</v>
      </c>
      <c r="FW688">
        <v>0</v>
      </c>
      <c r="FX688">
        <v>0</v>
      </c>
      <c r="FY688">
        <v>0</v>
      </c>
      <c r="FZ688">
        <v>0</v>
      </c>
      <c r="GA688">
        <v>0</v>
      </c>
      <c r="GB688">
        <v>0</v>
      </c>
      <c r="GC688">
        <v>0</v>
      </c>
      <c r="GD688">
        <v>0</v>
      </c>
      <c r="GE688">
        <v>0</v>
      </c>
      <c r="GF688">
        <v>0</v>
      </c>
      <c r="GG688">
        <v>0</v>
      </c>
      <c r="GH688">
        <v>0</v>
      </c>
      <c r="GI688">
        <v>0</v>
      </c>
      <c r="GJ688">
        <v>0</v>
      </c>
      <c r="GK688">
        <v>0</v>
      </c>
      <c r="GL688">
        <v>0</v>
      </c>
      <c r="GM688">
        <v>0</v>
      </c>
      <c r="GN688">
        <v>0</v>
      </c>
      <c r="GO688">
        <v>0</v>
      </c>
      <c r="GP688">
        <v>0</v>
      </c>
      <c r="GQ688">
        <v>0</v>
      </c>
      <c r="GR688">
        <v>0</v>
      </c>
      <c r="GS688">
        <v>0</v>
      </c>
      <c r="GT688">
        <v>0</v>
      </c>
      <c r="GU688">
        <v>0</v>
      </c>
      <c r="GV688">
        <v>0</v>
      </c>
      <c r="GW688">
        <v>0</v>
      </c>
      <c r="GX688">
        <v>0</v>
      </c>
      <c r="GY688">
        <v>0</v>
      </c>
      <c r="GZ688">
        <v>0</v>
      </c>
      <c r="HA688">
        <v>0</v>
      </c>
      <c r="HB688">
        <v>0</v>
      </c>
      <c r="HC688">
        <v>0</v>
      </c>
      <c r="HD688">
        <v>0</v>
      </c>
      <c r="HE688">
        <v>0</v>
      </c>
      <c r="HF688">
        <v>0</v>
      </c>
      <c r="HG688">
        <v>0</v>
      </c>
      <c r="HH688">
        <v>0</v>
      </c>
      <c r="HI688">
        <v>0</v>
      </c>
      <c r="HJ688">
        <v>0</v>
      </c>
      <c r="HK688">
        <v>0</v>
      </c>
      <c r="HL688">
        <v>0</v>
      </c>
      <c r="HM688">
        <v>0</v>
      </c>
      <c r="HN688">
        <v>0</v>
      </c>
      <c r="HO688">
        <v>0</v>
      </c>
      <c r="HP688">
        <v>0</v>
      </c>
      <c r="HQ688">
        <v>0</v>
      </c>
      <c r="HR688">
        <v>0</v>
      </c>
      <c r="HS688">
        <v>0</v>
      </c>
      <c r="HT688">
        <v>0</v>
      </c>
      <c r="HU688">
        <v>0</v>
      </c>
      <c r="HV688">
        <v>0</v>
      </c>
      <c r="HW688">
        <v>0</v>
      </c>
      <c r="HX688">
        <v>0</v>
      </c>
      <c r="HY688">
        <v>0</v>
      </c>
      <c r="HZ688">
        <v>0</v>
      </c>
      <c r="IA688">
        <v>0</v>
      </c>
      <c r="IB688">
        <v>0</v>
      </c>
      <c r="IC688">
        <v>0</v>
      </c>
      <c r="ID688">
        <v>0</v>
      </c>
      <c r="IE688">
        <v>0</v>
      </c>
      <c r="IF688">
        <v>0</v>
      </c>
      <c r="IG688">
        <v>0</v>
      </c>
      <c r="IH688">
        <v>0</v>
      </c>
      <c r="II688">
        <v>0</v>
      </c>
      <c r="IJ688">
        <v>0</v>
      </c>
      <c r="IK688">
        <v>0</v>
      </c>
    </row>
    <row r="689" spans="13:245" hidden="1">
      <c r="M689" s="340"/>
      <c r="N689" t="s">
        <v>944</v>
      </c>
      <c r="O689">
        <v>1</v>
      </c>
      <c r="P689">
        <v>28</v>
      </c>
      <c r="Q689" s="183" t="str">
        <f t="shared" si="29"/>
        <v>SDH200128</v>
      </c>
      <c r="R689">
        <v>0</v>
      </c>
      <c r="S689">
        <v>139</v>
      </c>
      <c r="T689">
        <v>281</v>
      </c>
      <c r="U689">
        <v>426</v>
      </c>
      <c r="V689">
        <v>575</v>
      </c>
      <c r="W689">
        <v>728</v>
      </c>
      <c r="X689">
        <v>884</v>
      </c>
      <c r="Y689">
        <v>1044</v>
      </c>
      <c r="Z689">
        <v>1209</v>
      </c>
      <c r="AA689">
        <v>1838</v>
      </c>
      <c r="AB689">
        <v>2071</v>
      </c>
      <c r="AC689">
        <v>2311</v>
      </c>
      <c r="AD689">
        <v>2560</v>
      </c>
      <c r="AE689">
        <v>2818</v>
      </c>
      <c r="AF689">
        <v>3085</v>
      </c>
      <c r="AG689">
        <v>3363</v>
      </c>
      <c r="AH689">
        <v>3653</v>
      </c>
      <c r="AI689">
        <v>3959</v>
      </c>
      <c r="AJ689">
        <v>4281</v>
      </c>
      <c r="AK689">
        <v>4621</v>
      </c>
      <c r="AL689">
        <v>4788</v>
      </c>
      <c r="AM689">
        <v>4970</v>
      </c>
      <c r="AN689">
        <v>5173</v>
      </c>
      <c r="AO689">
        <v>5395</v>
      </c>
      <c r="AP689">
        <v>5637</v>
      </c>
      <c r="AQ689">
        <v>5899</v>
      </c>
      <c r="AR689">
        <v>6188</v>
      </c>
      <c r="AS689">
        <v>6510</v>
      </c>
      <c r="AT689">
        <v>6862</v>
      </c>
      <c r="AU689">
        <v>7250</v>
      </c>
      <c r="AV689">
        <v>7682</v>
      </c>
      <c r="AW689">
        <v>8161</v>
      </c>
      <c r="AX689">
        <v>8708</v>
      </c>
      <c r="AY689">
        <v>9319</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v>
      </c>
      <c r="BU689">
        <v>0</v>
      </c>
      <c r="BV689">
        <v>0</v>
      </c>
      <c r="BW689">
        <v>0</v>
      </c>
      <c r="BX689">
        <v>0</v>
      </c>
      <c r="BY689">
        <v>0</v>
      </c>
      <c r="BZ689">
        <v>0</v>
      </c>
      <c r="CA689">
        <v>0</v>
      </c>
      <c r="CB689">
        <v>0</v>
      </c>
      <c r="CC689">
        <v>0</v>
      </c>
      <c r="CD689">
        <v>0</v>
      </c>
      <c r="CE689">
        <v>0</v>
      </c>
      <c r="CF689">
        <v>0</v>
      </c>
      <c r="CG689">
        <v>0</v>
      </c>
      <c r="CH689">
        <v>0</v>
      </c>
      <c r="CI689">
        <v>0</v>
      </c>
      <c r="CJ689">
        <v>0</v>
      </c>
      <c r="CK689">
        <v>0</v>
      </c>
      <c r="CL689">
        <v>0</v>
      </c>
      <c r="CM689">
        <v>0</v>
      </c>
      <c r="CN689">
        <v>0</v>
      </c>
      <c r="CO689">
        <v>0</v>
      </c>
      <c r="CP689">
        <v>0</v>
      </c>
      <c r="CQ689">
        <v>0</v>
      </c>
      <c r="CR689">
        <v>0</v>
      </c>
      <c r="CS689">
        <v>0</v>
      </c>
      <c r="CT689">
        <v>0</v>
      </c>
      <c r="CU689">
        <v>0</v>
      </c>
      <c r="CV689">
        <v>0</v>
      </c>
      <c r="CW689">
        <v>0</v>
      </c>
      <c r="CX689">
        <v>0</v>
      </c>
      <c r="CY689">
        <v>0</v>
      </c>
      <c r="CZ689">
        <v>0</v>
      </c>
      <c r="DA689">
        <v>0</v>
      </c>
      <c r="DB689">
        <v>0</v>
      </c>
      <c r="DC689">
        <v>0</v>
      </c>
      <c r="DD689">
        <v>0</v>
      </c>
      <c r="DE689">
        <v>0</v>
      </c>
      <c r="DF689">
        <v>0</v>
      </c>
      <c r="DG689">
        <v>0</v>
      </c>
      <c r="DH689">
        <v>0</v>
      </c>
      <c r="DI689">
        <v>0</v>
      </c>
      <c r="DJ689">
        <v>0</v>
      </c>
      <c r="DK689">
        <v>0</v>
      </c>
      <c r="DL689">
        <v>0</v>
      </c>
      <c r="DM689">
        <v>0</v>
      </c>
      <c r="DN689">
        <v>0</v>
      </c>
      <c r="DO689">
        <v>0</v>
      </c>
      <c r="DP689">
        <v>0</v>
      </c>
      <c r="DQ689">
        <v>0</v>
      </c>
      <c r="DR689">
        <v>0</v>
      </c>
      <c r="DS689">
        <v>0</v>
      </c>
      <c r="DT689">
        <v>0</v>
      </c>
      <c r="DU689">
        <v>0</v>
      </c>
      <c r="DV689">
        <v>0</v>
      </c>
      <c r="DW689">
        <v>0</v>
      </c>
      <c r="DX689">
        <v>0</v>
      </c>
      <c r="DZ689" s="340"/>
      <c r="EA689" t="s">
        <v>944</v>
      </c>
      <c r="EB689">
        <v>1</v>
      </c>
      <c r="EC689">
        <v>28</v>
      </c>
      <c r="ED689" s="183" t="str">
        <f t="shared" si="30"/>
        <v>SDH200128</v>
      </c>
      <c r="EE689">
        <v>0</v>
      </c>
      <c r="EF689">
        <v>269</v>
      </c>
      <c r="EG689">
        <v>528</v>
      </c>
      <c r="EH689">
        <v>852</v>
      </c>
      <c r="EI689">
        <v>1179</v>
      </c>
      <c r="EJ689">
        <v>1500</v>
      </c>
      <c r="EK689">
        <v>1813</v>
      </c>
      <c r="EL689">
        <v>2126</v>
      </c>
      <c r="EM689">
        <v>2433</v>
      </c>
      <c r="EN689">
        <v>2894</v>
      </c>
      <c r="EO689">
        <v>3191</v>
      </c>
      <c r="EP689">
        <v>3485</v>
      </c>
      <c r="EQ689">
        <v>3778</v>
      </c>
      <c r="ER689">
        <v>4071</v>
      </c>
      <c r="ES689">
        <v>4364</v>
      </c>
      <c r="ET689">
        <v>4659</v>
      </c>
      <c r="EU689">
        <v>4957</v>
      </c>
      <c r="EV689">
        <v>5265</v>
      </c>
      <c r="EW689">
        <v>5579</v>
      </c>
      <c r="EX689">
        <v>0</v>
      </c>
      <c r="EY689">
        <v>0</v>
      </c>
      <c r="EZ689">
        <v>0</v>
      </c>
      <c r="FA689">
        <v>0</v>
      </c>
      <c r="FB689">
        <v>0</v>
      </c>
      <c r="FC689">
        <v>0</v>
      </c>
      <c r="FD689">
        <v>0</v>
      </c>
      <c r="FE689">
        <v>0</v>
      </c>
      <c r="FF689">
        <v>0</v>
      </c>
      <c r="FG689">
        <v>0</v>
      </c>
      <c r="FH689">
        <v>0</v>
      </c>
      <c r="FI689">
        <v>0</v>
      </c>
      <c r="FJ689">
        <v>0</v>
      </c>
      <c r="FK689">
        <v>0</v>
      </c>
      <c r="FL689">
        <v>0</v>
      </c>
      <c r="FM689">
        <v>0</v>
      </c>
      <c r="FN689">
        <v>0</v>
      </c>
      <c r="FO689">
        <v>0</v>
      </c>
      <c r="FP689">
        <v>0</v>
      </c>
      <c r="FQ689">
        <v>0</v>
      </c>
      <c r="FR689">
        <v>0</v>
      </c>
      <c r="FS689">
        <v>0</v>
      </c>
      <c r="FT689">
        <v>0</v>
      </c>
      <c r="FU689">
        <v>0</v>
      </c>
      <c r="FV689">
        <v>0</v>
      </c>
      <c r="FW689">
        <v>0</v>
      </c>
      <c r="FX689">
        <v>0</v>
      </c>
      <c r="FY689">
        <v>0</v>
      </c>
      <c r="FZ689">
        <v>0</v>
      </c>
      <c r="GA689">
        <v>0</v>
      </c>
      <c r="GB689">
        <v>0</v>
      </c>
      <c r="GC689">
        <v>0</v>
      </c>
      <c r="GD689">
        <v>0</v>
      </c>
      <c r="GE689">
        <v>0</v>
      </c>
      <c r="GF689">
        <v>0</v>
      </c>
      <c r="GG689">
        <v>0</v>
      </c>
      <c r="GH689">
        <v>0</v>
      </c>
      <c r="GI689">
        <v>0</v>
      </c>
      <c r="GJ689">
        <v>0</v>
      </c>
      <c r="GK689">
        <v>0</v>
      </c>
      <c r="GL689">
        <v>0</v>
      </c>
      <c r="GM689">
        <v>0</v>
      </c>
      <c r="GN689">
        <v>0</v>
      </c>
      <c r="GO689">
        <v>0</v>
      </c>
      <c r="GP689">
        <v>0</v>
      </c>
      <c r="GQ689">
        <v>0</v>
      </c>
      <c r="GR689">
        <v>0</v>
      </c>
      <c r="GS689">
        <v>0</v>
      </c>
      <c r="GT689">
        <v>0</v>
      </c>
      <c r="GU689">
        <v>0</v>
      </c>
      <c r="GV689">
        <v>0</v>
      </c>
      <c r="GW689">
        <v>0</v>
      </c>
      <c r="GX689">
        <v>0</v>
      </c>
      <c r="GY689">
        <v>0</v>
      </c>
      <c r="GZ689">
        <v>0</v>
      </c>
      <c r="HA689">
        <v>0</v>
      </c>
      <c r="HB689">
        <v>0</v>
      </c>
      <c r="HC689">
        <v>0</v>
      </c>
      <c r="HD689">
        <v>0</v>
      </c>
      <c r="HE689">
        <v>0</v>
      </c>
      <c r="HF689">
        <v>0</v>
      </c>
      <c r="HG689">
        <v>0</v>
      </c>
      <c r="HH689">
        <v>0</v>
      </c>
      <c r="HI689">
        <v>0</v>
      </c>
      <c r="HJ689">
        <v>0</v>
      </c>
      <c r="HK689">
        <v>0</v>
      </c>
      <c r="HL689">
        <v>0</v>
      </c>
      <c r="HM689">
        <v>0</v>
      </c>
      <c r="HN689">
        <v>0</v>
      </c>
      <c r="HO689">
        <v>0</v>
      </c>
      <c r="HP689">
        <v>0</v>
      </c>
      <c r="HQ689">
        <v>0</v>
      </c>
      <c r="HR689">
        <v>0</v>
      </c>
      <c r="HS689">
        <v>0</v>
      </c>
      <c r="HT689">
        <v>0</v>
      </c>
      <c r="HU689">
        <v>0</v>
      </c>
      <c r="HV689">
        <v>0</v>
      </c>
      <c r="HW689">
        <v>0</v>
      </c>
      <c r="HX689">
        <v>0</v>
      </c>
      <c r="HY689">
        <v>0</v>
      </c>
      <c r="HZ689">
        <v>0</v>
      </c>
      <c r="IA689">
        <v>0</v>
      </c>
      <c r="IB689">
        <v>0</v>
      </c>
      <c r="IC689">
        <v>0</v>
      </c>
      <c r="ID689">
        <v>0</v>
      </c>
      <c r="IE689">
        <v>0</v>
      </c>
      <c r="IF689">
        <v>0</v>
      </c>
      <c r="IG689">
        <v>0</v>
      </c>
      <c r="IH689">
        <v>0</v>
      </c>
      <c r="II689">
        <v>0</v>
      </c>
      <c r="IJ689">
        <v>0</v>
      </c>
      <c r="IK689">
        <v>0</v>
      </c>
    </row>
    <row r="690" spans="13:245" hidden="1">
      <c r="M690" s="340"/>
      <c r="N690" t="s">
        <v>944</v>
      </c>
      <c r="O690">
        <v>1</v>
      </c>
      <c r="P690">
        <v>29</v>
      </c>
      <c r="Q690" s="183" t="str">
        <f t="shared" si="29"/>
        <v>SDH200129</v>
      </c>
      <c r="R690">
        <v>0</v>
      </c>
      <c r="S690">
        <v>134</v>
      </c>
      <c r="T690">
        <v>269</v>
      </c>
      <c r="U690">
        <v>409</v>
      </c>
      <c r="V690">
        <v>552</v>
      </c>
      <c r="W690">
        <v>698</v>
      </c>
      <c r="X690">
        <v>848</v>
      </c>
      <c r="Y690">
        <v>1003</v>
      </c>
      <c r="Z690">
        <v>1162</v>
      </c>
      <c r="AA690">
        <v>1766</v>
      </c>
      <c r="AB690">
        <v>1990</v>
      </c>
      <c r="AC690">
        <v>2223</v>
      </c>
      <c r="AD690">
        <v>2463</v>
      </c>
      <c r="AE690">
        <v>2711</v>
      </c>
      <c r="AF690">
        <v>2970</v>
      </c>
      <c r="AG690">
        <v>3240</v>
      </c>
      <c r="AH690">
        <v>3524</v>
      </c>
      <c r="AI690">
        <v>3822</v>
      </c>
      <c r="AJ690">
        <v>4136</v>
      </c>
      <c r="AK690">
        <v>4468</v>
      </c>
      <c r="AL690">
        <v>4636</v>
      </c>
      <c r="AM690">
        <v>4823</v>
      </c>
      <c r="AN690">
        <v>5027</v>
      </c>
      <c r="AO690">
        <v>5250</v>
      </c>
      <c r="AP690">
        <v>5493</v>
      </c>
      <c r="AQ690">
        <v>5760</v>
      </c>
      <c r="AR690">
        <v>6058</v>
      </c>
      <c r="AS690">
        <v>6384</v>
      </c>
      <c r="AT690">
        <v>6743</v>
      </c>
      <c r="AU690">
        <v>7144</v>
      </c>
      <c r="AV690">
        <v>7587</v>
      </c>
      <c r="AW690">
        <v>8092</v>
      </c>
      <c r="AX690">
        <v>8658</v>
      </c>
      <c r="AY690">
        <v>9287</v>
      </c>
      <c r="AZ690">
        <v>0</v>
      </c>
      <c r="BA690">
        <v>0</v>
      </c>
      <c r="BB690">
        <v>0</v>
      </c>
      <c r="BC690">
        <v>0</v>
      </c>
      <c r="BD690">
        <v>0</v>
      </c>
      <c r="BE690">
        <v>0</v>
      </c>
      <c r="BF690">
        <v>0</v>
      </c>
      <c r="BG690">
        <v>0</v>
      </c>
      <c r="BH690">
        <v>0</v>
      </c>
      <c r="BI690">
        <v>0</v>
      </c>
      <c r="BJ690">
        <v>0</v>
      </c>
      <c r="BK690">
        <v>0</v>
      </c>
      <c r="BL690">
        <v>0</v>
      </c>
      <c r="BM690">
        <v>0</v>
      </c>
      <c r="BN690">
        <v>0</v>
      </c>
      <c r="BO690">
        <v>0</v>
      </c>
      <c r="BP690">
        <v>0</v>
      </c>
      <c r="BQ690">
        <v>0</v>
      </c>
      <c r="BR690">
        <v>0</v>
      </c>
      <c r="BS690">
        <v>0</v>
      </c>
      <c r="BT690">
        <v>0</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0</v>
      </c>
      <c r="CP690">
        <v>0</v>
      </c>
      <c r="CQ690">
        <v>0</v>
      </c>
      <c r="CR690">
        <v>0</v>
      </c>
      <c r="CS690">
        <v>0</v>
      </c>
      <c r="CT690">
        <v>0</v>
      </c>
      <c r="CU690">
        <v>0</v>
      </c>
      <c r="CV690">
        <v>0</v>
      </c>
      <c r="CW690">
        <v>0</v>
      </c>
      <c r="CX690">
        <v>0</v>
      </c>
      <c r="CY690">
        <v>0</v>
      </c>
      <c r="CZ690">
        <v>0</v>
      </c>
      <c r="DA690">
        <v>0</v>
      </c>
      <c r="DB690">
        <v>0</v>
      </c>
      <c r="DC690">
        <v>0</v>
      </c>
      <c r="DD690">
        <v>0</v>
      </c>
      <c r="DE690">
        <v>0</v>
      </c>
      <c r="DF690">
        <v>0</v>
      </c>
      <c r="DG690">
        <v>0</v>
      </c>
      <c r="DH690">
        <v>0</v>
      </c>
      <c r="DI690">
        <v>0</v>
      </c>
      <c r="DJ690">
        <v>0</v>
      </c>
      <c r="DK690">
        <v>0</v>
      </c>
      <c r="DL690">
        <v>0</v>
      </c>
      <c r="DM690">
        <v>0</v>
      </c>
      <c r="DN690">
        <v>0</v>
      </c>
      <c r="DO690">
        <v>0</v>
      </c>
      <c r="DP690">
        <v>0</v>
      </c>
      <c r="DQ690">
        <v>0</v>
      </c>
      <c r="DR690">
        <v>0</v>
      </c>
      <c r="DS690">
        <v>0</v>
      </c>
      <c r="DT690">
        <v>0</v>
      </c>
      <c r="DU690">
        <v>0</v>
      </c>
      <c r="DV690">
        <v>0</v>
      </c>
      <c r="DW690">
        <v>0</v>
      </c>
      <c r="DX690">
        <v>0</v>
      </c>
      <c r="DZ690" s="340"/>
      <c r="EA690" t="s">
        <v>944</v>
      </c>
      <c r="EB690">
        <v>1</v>
      </c>
      <c r="EC690">
        <v>29</v>
      </c>
      <c r="ED690" s="183" t="str">
        <f t="shared" si="30"/>
        <v>SDH200129</v>
      </c>
      <c r="EE690">
        <v>0</v>
      </c>
      <c r="EF690">
        <v>259</v>
      </c>
      <c r="EG690">
        <v>503</v>
      </c>
      <c r="EH690">
        <v>806</v>
      </c>
      <c r="EI690">
        <v>1121</v>
      </c>
      <c r="EJ690">
        <v>1425</v>
      </c>
      <c r="EK690">
        <v>1725</v>
      </c>
      <c r="EL690">
        <v>2024</v>
      </c>
      <c r="EM690">
        <v>2319</v>
      </c>
      <c r="EN690">
        <v>2765</v>
      </c>
      <c r="EO690">
        <v>3049</v>
      </c>
      <c r="EP690">
        <v>3334</v>
      </c>
      <c r="EQ690">
        <v>3615</v>
      </c>
      <c r="ER690">
        <v>3896</v>
      </c>
      <c r="ES690">
        <v>4179</v>
      </c>
      <c r="ET690">
        <v>4465</v>
      </c>
      <c r="EU690">
        <v>4758</v>
      </c>
      <c r="EV690">
        <v>5058</v>
      </c>
      <c r="EW690">
        <v>5364</v>
      </c>
      <c r="EX690">
        <v>0</v>
      </c>
      <c r="EY690">
        <v>0</v>
      </c>
      <c r="EZ690">
        <v>0</v>
      </c>
      <c r="FA690">
        <v>0</v>
      </c>
      <c r="FB690">
        <v>0</v>
      </c>
      <c r="FC690">
        <v>0</v>
      </c>
      <c r="FD690">
        <v>0</v>
      </c>
      <c r="FE690">
        <v>0</v>
      </c>
      <c r="FF690">
        <v>0</v>
      </c>
      <c r="FG690">
        <v>0</v>
      </c>
      <c r="FH690">
        <v>0</v>
      </c>
      <c r="FI690">
        <v>0</v>
      </c>
      <c r="FJ690">
        <v>0</v>
      </c>
      <c r="FK690">
        <v>0</v>
      </c>
      <c r="FL690">
        <v>0</v>
      </c>
      <c r="FM690">
        <v>0</v>
      </c>
      <c r="FN690">
        <v>0</v>
      </c>
      <c r="FO690">
        <v>0</v>
      </c>
      <c r="FP690">
        <v>0</v>
      </c>
      <c r="FQ690">
        <v>0</v>
      </c>
      <c r="FR690">
        <v>0</v>
      </c>
      <c r="FS690">
        <v>0</v>
      </c>
      <c r="FT690">
        <v>0</v>
      </c>
      <c r="FU690">
        <v>0</v>
      </c>
      <c r="FV690">
        <v>0</v>
      </c>
      <c r="FW690">
        <v>0</v>
      </c>
      <c r="FX690">
        <v>0</v>
      </c>
      <c r="FY690">
        <v>0</v>
      </c>
      <c r="FZ690">
        <v>0</v>
      </c>
      <c r="GA690">
        <v>0</v>
      </c>
      <c r="GB690">
        <v>0</v>
      </c>
      <c r="GC690">
        <v>0</v>
      </c>
      <c r="GD690">
        <v>0</v>
      </c>
      <c r="GE690">
        <v>0</v>
      </c>
      <c r="GF690">
        <v>0</v>
      </c>
      <c r="GG690">
        <v>0</v>
      </c>
      <c r="GH690">
        <v>0</v>
      </c>
      <c r="GI690">
        <v>0</v>
      </c>
      <c r="GJ690">
        <v>0</v>
      </c>
      <c r="GK690">
        <v>0</v>
      </c>
      <c r="GL690">
        <v>0</v>
      </c>
      <c r="GM690">
        <v>0</v>
      </c>
      <c r="GN690">
        <v>0</v>
      </c>
      <c r="GO690">
        <v>0</v>
      </c>
      <c r="GP690">
        <v>0</v>
      </c>
      <c r="GQ690">
        <v>0</v>
      </c>
      <c r="GR690">
        <v>0</v>
      </c>
      <c r="GS690">
        <v>0</v>
      </c>
      <c r="GT690">
        <v>0</v>
      </c>
      <c r="GU690">
        <v>0</v>
      </c>
      <c r="GV690">
        <v>0</v>
      </c>
      <c r="GW690">
        <v>0</v>
      </c>
      <c r="GX690">
        <v>0</v>
      </c>
      <c r="GY690">
        <v>0</v>
      </c>
      <c r="GZ690">
        <v>0</v>
      </c>
      <c r="HA690">
        <v>0</v>
      </c>
      <c r="HB690">
        <v>0</v>
      </c>
      <c r="HC690">
        <v>0</v>
      </c>
      <c r="HD690">
        <v>0</v>
      </c>
      <c r="HE690">
        <v>0</v>
      </c>
      <c r="HF690">
        <v>0</v>
      </c>
      <c r="HG690">
        <v>0</v>
      </c>
      <c r="HH690">
        <v>0</v>
      </c>
      <c r="HI690">
        <v>0</v>
      </c>
      <c r="HJ690">
        <v>0</v>
      </c>
      <c r="HK690">
        <v>0</v>
      </c>
      <c r="HL690">
        <v>0</v>
      </c>
      <c r="HM690">
        <v>0</v>
      </c>
      <c r="HN690">
        <v>0</v>
      </c>
      <c r="HO690">
        <v>0</v>
      </c>
      <c r="HP690">
        <v>0</v>
      </c>
      <c r="HQ690">
        <v>0</v>
      </c>
      <c r="HR690">
        <v>0</v>
      </c>
      <c r="HS690">
        <v>0</v>
      </c>
      <c r="HT690">
        <v>0</v>
      </c>
      <c r="HU690">
        <v>0</v>
      </c>
      <c r="HV690">
        <v>0</v>
      </c>
      <c r="HW690">
        <v>0</v>
      </c>
      <c r="HX690">
        <v>0</v>
      </c>
      <c r="HY690">
        <v>0</v>
      </c>
      <c r="HZ690">
        <v>0</v>
      </c>
      <c r="IA690">
        <v>0</v>
      </c>
      <c r="IB690">
        <v>0</v>
      </c>
      <c r="IC690">
        <v>0</v>
      </c>
      <c r="ID690">
        <v>0</v>
      </c>
      <c r="IE690">
        <v>0</v>
      </c>
      <c r="IF690">
        <v>0</v>
      </c>
      <c r="IG690">
        <v>0</v>
      </c>
      <c r="IH690">
        <v>0</v>
      </c>
      <c r="II690">
        <v>0</v>
      </c>
      <c r="IJ690">
        <v>0</v>
      </c>
      <c r="IK690">
        <v>0</v>
      </c>
    </row>
    <row r="691" spans="13:245" hidden="1">
      <c r="M691" s="340"/>
      <c r="N691" t="s">
        <v>944</v>
      </c>
      <c r="O691">
        <v>1</v>
      </c>
      <c r="P691">
        <v>30</v>
      </c>
      <c r="Q691" s="183" t="str">
        <f t="shared" si="29"/>
        <v>SDH200130</v>
      </c>
      <c r="R691">
        <v>0</v>
      </c>
      <c r="S691">
        <v>128</v>
      </c>
      <c r="T691">
        <v>258</v>
      </c>
      <c r="U691">
        <v>392</v>
      </c>
      <c r="V691">
        <v>529</v>
      </c>
      <c r="W691">
        <v>670</v>
      </c>
      <c r="X691">
        <v>814</v>
      </c>
      <c r="Y691">
        <v>962</v>
      </c>
      <c r="Z691">
        <v>1115</v>
      </c>
      <c r="AA691">
        <v>1695</v>
      </c>
      <c r="AB691">
        <v>1911</v>
      </c>
      <c r="AC691">
        <v>2135</v>
      </c>
      <c r="AD691">
        <v>2366</v>
      </c>
      <c r="AE691">
        <v>2606</v>
      </c>
      <c r="AF691">
        <v>2856</v>
      </c>
      <c r="AG691">
        <v>3119</v>
      </c>
      <c r="AH691">
        <v>3395</v>
      </c>
      <c r="AI691">
        <v>3685</v>
      </c>
      <c r="AJ691">
        <v>3992</v>
      </c>
      <c r="AK691">
        <v>4317</v>
      </c>
      <c r="AL691">
        <v>4489</v>
      </c>
      <c r="AM691">
        <v>4676</v>
      </c>
      <c r="AN691">
        <v>4880</v>
      </c>
      <c r="AO691">
        <v>5103</v>
      </c>
      <c r="AP691">
        <v>5350</v>
      </c>
      <c r="AQ691">
        <v>5626</v>
      </c>
      <c r="AR691">
        <v>5926</v>
      </c>
      <c r="AS691">
        <v>6258</v>
      </c>
      <c r="AT691">
        <v>6627</v>
      </c>
      <c r="AU691">
        <v>7036</v>
      </c>
      <c r="AV691">
        <v>7503</v>
      </c>
      <c r="AW691">
        <v>8024</v>
      </c>
      <c r="AX691">
        <v>8604</v>
      </c>
      <c r="AY691">
        <v>9261</v>
      </c>
      <c r="AZ691">
        <v>0</v>
      </c>
      <c r="BA691">
        <v>0</v>
      </c>
      <c r="BB691">
        <v>0</v>
      </c>
      <c r="BC691">
        <v>0</v>
      </c>
      <c r="BD691">
        <v>0</v>
      </c>
      <c r="BE691">
        <v>0</v>
      </c>
      <c r="BF691">
        <v>0</v>
      </c>
      <c r="BG691">
        <v>0</v>
      </c>
      <c r="BH691">
        <v>0</v>
      </c>
      <c r="BI691">
        <v>0</v>
      </c>
      <c r="BJ691">
        <v>0</v>
      </c>
      <c r="BK691">
        <v>0</v>
      </c>
      <c r="BL691">
        <v>0</v>
      </c>
      <c r="BM691">
        <v>0</v>
      </c>
      <c r="BN691">
        <v>0</v>
      </c>
      <c r="BO691">
        <v>0</v>
      </c>
      <c r="BP691">
        <v>0</v>
      </c>
      <c r="BQ691">
        <v>0</v>
      </c>
      <c r="BR691">
        <v>0</v>
      </c>
      <c r="BS691">
        <v>0</v>
      </c>
      <c r="BT691">
        <v>0</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0</v>
      </c>
      <c r="CP691">
        <v>0</v>
      </c>
      <c r="CQ691">
        <v>0</v>
      </c>
      <c r="CR691">
        <v>0</v>
      </c>
      <c r="CS691">
        <v>0</v>
      </c>
      <c r="CT691">
        <v>0</v>
      </c>
      <c r="CU691">
        <v>0</v>
      </c>
      <c r="CV691">
        <v>0</v>
      </c>
      <c r="CW691">
        <v>0</v>
      </c>
      <c r="CX691">
        <v>0</v>
      </c>
      <c r="CY691">
        <v>0</v>
      </c>
      <c r="CZ691">
        <v>0</v>
      </c>
      <c r="DA691">
        <v>0</v>
      </c>
      <c r="DB691">
        <v>0</v>
      </c>
      <c r="DC691">
        <v>0</v>
      </c>
      <c r="DD691">
        <v>0</v>
      </c>
      <c r="DE691">
        <v>0</v>
      </c>
      <c r="DF691">
        <v>0</v>
      </c>
      <c r="DG691">
        <v>0</v>
      </c>
      <c r="DH691">
        <v>0</v>
      </c>
      <c r="DI691">
        <v>0</v>
      </c>
      <c r="DJ691">
        <v>0</v>
      </c>
      <c r="DK691">
        <v>0</v>
      </c>
      <c r="DL691">
        <v>0</v>
      </c>
      <c r="DM691">
        <v>0</v>
      </c>
      <c r="DN691">
        <v>0</v>
      </c>
      <c r="DO691">
        <v>0</v>
      </c>
      <c r="DP691">
        <v>0</v>
      </c>
      <c r="DQ691">
        <v>0</v>
      </c>
      <c r="DR691">
        <v>0</v>
      </c>
      <c r="DS691">
        <v>0</v>
      </c>
      <c r="DT691">
        <v>0</v>
      </c>
      <c r="DU691">
        <v>0</v>
      </c>
      <c r="DV691">
        <v>0</v>
      </c>
      <c r="DW691">
        <v>0</v>
      </c>
      <c r="DX691">
        <v>0</v>
      </c>
      <c r="DZ691" s="340"/>
      <c r="EA691" t="s">
        <v>944</v>
      </c>
      <c r="EB691">
        <v>1</v>
      </c>
      <c r="EC691">
        <v>30</v>
      </c>
      <c r="ED691" s="183" t="str">
        <f t="shared" si="30"/>
        <v>SDH200130</v>
      </c>
      <c r="EE691">
        <v>0</v>
      </c>
      <c r="EF691">
        <v>246</v>
      </c>
      <c r="EG691">
        <v>481</v>
      </c>
      <c r="EH691">
        <v>763</v>
      </c>
      <c r="EI691">
        <v>1061</v>
      </c>
      <c r="EJ691">
        <v>1353</v>
      </c>
      <c r="EK691">
        <v>1639</v>
      </c>
      <c r="EL691">
        <v>1925</v>
      </c>
      <c r="EM691">
        <v>2207</v>
      </c>
      <c r="EN691">
        <v>2641</v>
      </c>
      <c r="EO691">
        <v>2913</v>
      </c>
      <c r="EP691">
        <v>3185</v>
      </c>
      <c r="EQ691">
        <v>3455</v>
      </c>
      <c r="ER691">
        <v>3726</v>
      </c>
      <c r="ES691">
        <v>3999</v>
      </c>
      <c r="ET691">
        <v>4278</v>
      </c>
      <c r="EU691">
        <v>4563</v>
      </c>
      <c r="EV691">
        <v>4853</v>
      </c>
      <c r="EW691">
        <v>5154</v>
      </c>
      <c r="EX691">
        <v>0</v>
      </c>
      <c r="EY691">
        <v>0</v>
      </c>
      <c r="EZ691">
        <v>0</v>
      </c>
      <c r="FA691">
        <v>0</v>
      </c>
      <c r="FB691">
        <v>0</v>
      </c>
      <c r="FC691">
        <v>0</v>
      </c>
      <c r="FD691">
        <v>0</v>
      </c>
      <c r="FE691">
        <v>0</v>
      </c>
      <c r="FF691">
        <v>0</v>
      </c>
      <c r="FG691">
        <v>0</v>
      </c>
      <c r="FH691">
        <v>0</v>
      </c>
      <c r="FI691">
        <v>0</v>
      </c>
      <c r="FJ691">
        <v>0</v>
      </c>
      <c r="FK691">
        <v>0</v>
      </c>
      <c r="FL691">
        <v>0</v>
      </c>
      <c r="FM691">
        <v>0</v>
      </c>
      <c r="FN691">
        <v>0</v>
      </c>
      <c r="FO691">
        <v>0</v>
      </c>
      <c r="FP691">
        <v>0</v>
      </c>
      <c r="FQ691">
        <v>0</v>
      </c>
      <c r="FR691">
        <v>0</v>
      </c>
      <c r="FS691">
        <v>0</v>
      </c>
      <c r="FT691">
        <v>0</v>
      </c>
      <c r="FU691">
        <v>0</v>
      </c>
      <c r="FV691">
        <v>0</v>
      </c>
      <c r="FW691">
        <v>0</v>
      </c>
      <c r="FX691">
        <v>0</v>
      </c>
      <c r="FY691">
        <v>0</v>
      </c>
      <c r="FZ691">
        <v>0</v>
      </c>
      <c r="GA691">
        <v>0</v>
      </c>
      <c r="GB691">
        <v>0</v>
      </c>
      <c r="GC691">
        <v>0</v>
      </c>
      <c r="GD691">
        <v>0</v>
      </c>
      <c r="GE691">
        <v>0</v>
      </c>
      <c r="GF691">
        <v>0</v>
      </c>
      <c r="GG691">
        <v>0</v>
      </c>
      <c r="GH691">
        <v>0</v>
      </c>
      <c r="GI691">
        <v>0</v>
      </c>
      <c r="GJ691">
        <v>0</v>
      </c>
      <c r="GK691">
        <v>0</v>
      </c>
      <c r="GL691">
        <v>0</v>
      </c>
      <c r="GM691">
        <v>0</v>
      </c>
      <c r="GN691">
        <v>0</v>
      </c>
      <c r="GO691">
        <v>0</v>
      </c>
      <c r="GP691">
        <v>0</v>
      </c>
      <c r="GQ691">
        <v>0</v>
      </c>
      <c r="GR691">
        <v>0</v>
      </c>
      <c r="GS691">
        <v>0</v>
      </c>
      <c r="GT691">
        <v>0</v>
      </c>
      <c r="GU691">
        <v>0</v>
      </c>
      <c r="GV691">
        <v>0</v>
      </c>
      <c r="GW691">
        <v>0</v>
      </c>
      <c r="GX691">
        <v>0</v>
      </c>
      <c r="GY691">
        <v>0</v>
      </c>
      <c r="GZ691">
        <v>0</v>
      </c>
      <c r="HA691">
        <v>0</v>
      </c>
      <c r="HB691">
        <v>0</v>
      </c>
      <c r="HC691">
        <v>0</v>
      </c>
      <c r="HD691">
        <v>0</v>
      </c>
      <c r="HE691">
        <v>0</v>
      </c>
      <c r="HF691">
        <v>0</v>
      </c>
      <c r="HG691">
        <v>0</v>
      </c>
      <c r="HH691">
        <v>0</v>
      </c>
      <c r="HI691">
        <v>0</v>
      </c>
      <c r="HJ691">
        <v>0</v>
      </c>
      <c r="HK691">
        <v>0</v>
      </c>
      <c r="HL691">
        <v>0</v>
      </c>
      <c r="HM691">
        <v>0</v>
      </c>
      <c r="HN691">
        <v>0</v>
      </c>
      <c r="HO691">
        <v>0</v>
      </c>
      <c r="HP691">
        <v>0</v>
      </c>
      <c r="HQ691">
        <v>0</v>
      </c>
      <c r="HR691">
        <v>0</v>
      </c>
      <c r="HS691">
        <v>0</v>
      </c>
      <c r="HT691">
        <v>0</v>
      </c>
      <c r="HU691">
        <v>0</v>
      </c>
      <c r="HV691">
        <v>0</v>
      </c>
      <c r="HW691">
        <v>0</v>
      </c>
      <c r="HX691">
        <v>0</v>
      </c>
      <c r="HY691">
        <v>0</v>
      </c>
      <c r="HZ691">
        <v>0</v>
      </c>
      <c r="IA691">
        <v>0</v>
      </c>
      <c r="IB691">
        <v>0</v>
      </c>
      <c r="IC691">
        <v>0</v>
      </c>
      <c r="ID691">
        <v>0</v>
      </c>
      <c r="IE691">
        <v>0</v>
      </c>
      <c r="IF691">
        <v>0</v>
      </c>
      <c r="IG691">
        <v>0</v>
      </c>
      <c r="IH691">
        <v>0</v>
      </c>
      <c r="II691">
        <v>0</v>
      </c>
      <c r="IJ691">
        <v>0</v>
      </c>
      <c r="IK691">
        <v>0</v>
      </c>
    </row>
    <row r="692" spans="13:245" hidden="1">
      <c r="M692" s="340"/>
      <c r="N692" t="s">
        <v>944</v>
      </c>
      <c r="O692">
        <v>1</v>
      </c>
      <c r="P692">
        <v>31</v>
      </c>
      <c r="Q692" s="183" t="str">
        <f t="shared" si="29"/>
        <v>SDH200131</v>
      </c>
      <c r="R692">
        <v>0</v>
      </c>
      <c r="S692">
        <v>122</v>
      </c>
      <c r="T692">
        <v>247</v>
      </c>
      <c r="U692">
        <v>374</v>
      </c>
      <c r="V692">
        <v>506</v>
      </c>
      <c r="W692">
        <v>641</v>
      </c>
      <c r="X692">
        <v>779</v>
      </c>
      <c r="Y692">
        <v>920</v>
      </c>
      <c r="Z692">
        <v>1066</v>
      </c>
      <c r="AA692">
        <v>1622</v>
      </c>
      <c r="AB692">
        <v>1830</v>
      </c>
      <c r="AC692">
        <v>2044</v>
      </c>
      <c r="AD692">
        <v>2267</v>
      </c>
      <c r="AE692">
        <v>2498</v>
      </c>
      <c r="AF692">
        <v>2741</v>
      </c>
      <c r="AG692">
        <v>2996</v>
      </c>
      <c r="AH692">
        <v>3263</v>
      </c>
      <c r="AI692">
        <v>3545</v>
      </c>
      <c r="AJ692">
        <v>3843</v>
      </c>
      <c r="AK692">
        <v>4164</v>
      </c>
      <c r="AL692">
        <v>4335</v>
      </c>
      <c r="AM692">
        <v>4521</v>
      </c>
      <c r="AN692">
        <v>4725</v>
      </c>
      <c r="AO692">
        <v>4951</v>
      </c>
      <c r="AP692">
        <v>5204</v>
      </c>
      <c r="AQ692">
        <v>5480</v>
      </c>
      <c r="AR692">
        <v>5785</v>
      </c>
      <c r="AS692">
        <v>6125</v>
      </c>
      <c r="AT692">
        <v>6500</v>
      </c>
      <c r="AU692">
        <v>6928</v>
      </c>
      <c r="AV692">
        <v>7407</v>
      </c>
      <c r="AW692">
        <v>7939</v>
      </c>
      <c r="AX692">
        <v>8542</v>
      </c>
      <c r="AY692">
        <v>9219</v>
      </c>
      <c r="AZ692">
        <v>0</v>
      </c>
      <c r="BA692">
        <v>0</v>
      </c>
      <c r="BB692">
        <v>0</v>
      </c>
      <c r="BC692">
        <v>0</v>
      </c>
      <c r="BD692">
        <v>0</v>
      </c>
      <c r="BE692">
        <v>0</v>
      </c>
      <c r="BF692">
        <v>0</v>
      </c>
      <c r="BG692">
        <v>0</v>
      </c>
      <c r="BH692">
        <v>0</v>
      </c>
      <c r="BI692">
        <v>0</v>
      </c>
      <c r="BJ692">
        <v>0</v>
      </c>
      <c r="BK692">
        <v>0</v>
      </c>
      <c r="BL692">
        <v>0</v>
      </c>
      <c r="BM692">
        <v>0</v>
      </c>
      <c r="BN692">
        <v>0</v>
      </c>
      <c r="BO692">
        <v>0</v>
      </c>
      <c r="BP692">
        <v>0</v>
      </c>
      <c r="BQ692">
        <v>0</v>
      </c>
      <c r="BR692">
        <v>0</v>
      </c>
      <c r="BS692">
        <v>0</v>
      </c>
      <c r="BT692">
        <v>0</v>
      </c>
      <c r="BU692">
        <v>0</v>
      </c>
      <c r="BV692">
        <v>0</v>
      </c>
      <c r="BW692">
        <v>0</v>
      </c>
      <c r="BX692">
        <v>0</v>
      </c>
      <c r="BY692">
        <v>0</v>
      </c>
      <c r="BZ692">
        <v>0</v>
      </c>
      <c r="CA692">
        <v>0</v>
      </c>
      <c r="CB692">
        <v>0</v>
      </c>
      <c r="CC692">
        <v>0</v>
      </c>
      <c r="CD692">
        <v>0</v>
      </c>
      <c r="CE692">
        <v>0</v>
      </c>
      <c r="CF692">
        <v>0</v>
      </c>
      <c r="CG692">
        <v>0</v>
      </c>
      <c r="CH692">
        <v>0</v>
      </c>
      <c r="CI692">
        <v>0</v>
      </c>
      <c r="CJ692">
        <v>0</v>
      </c>
      <c r="CK692">
        <v>0</v>
      </c>
      <c r="CL692">
        <v>0</v>
      </c>
      <c r="CM692">
        <v>0</v>
      </c>
      <c r="CN692">
        <v>0</v>
      </c>
      <c r="CO692">
        <v>0</v>
      </c>
      <c r="CP692">
        <v>0</v>
      </c>
      <c r="CQ692">
        <v>0</v>
      </c>
      <c r="CR692">
        <v>0</v>
      </c>
      <c r="CS692">
        <v>0</v>
      </c>
      <c r="CT692">
        <v>0</v>
      </c>
      <c r="CU692">
        <v>0</v>
      </c>
      <c r="CV692">
        <v>0</v>
      </c>
      <c r="CW692">
        <v>0</v>
      </c>
      <c r="CX692">
        <v>0</v>
      </c>
      <c r="CY692">
        <v>0</v>
      </c>
      <c r="CZ692">
        <v>0</v>
      </c>
      <c r="DA692">
        <v>0</v>
      </c>
      <c r="DB692">
        <v>0</v>
      </c>
      <c r="DC692">
        <v>0</v>
      </c>
      <c r="DD692">
        <v>0</v>
      </c>
      <c r="DE692">
        <v>0</v>
      </c>
      <c r="DF692">
        <v>0</v>
      </c>
      <c r="DG692">
        <v>0</v>
      </c>
      <c r="DH692">
        <v>0</v>
      </c>
      <c r="DI692">
        <v>0</v>
      </c>
      <c r="DJ692">
        <v>0</v>
      </c>
      <c r="DK692">
        <v>0</v>
      </c>
      <c r="DL692">
        <v>0</v>
      </c>
      <c r="DM692">
        <v>0</v>
      </c>
      <c r="DN692">
        <v>0</v>
      </c>
      <c r="DO692">
        <v>0</v>
      </c>
      <c r="DP692">
        <v>0</v>
      </c>
      <c r="DQ692">
        <v>0</v>
      </c>
      <c r="DR692">
        <v>0</v>
      </c>
      <c r="DS692">
        <v>0</v>
      </c>
      <c r="DT692">
        <v>0</v>
      </c>
      <c r="DU692">
        <v>0</v>
      </c>
      <c r="DV692">
        <v>0</v>
      </c>
      <c r="DW692">
        <v>0</v>
      </c>
      <c r="DX692">
        <v>0</v>
      </c>
      <c r="DZ692" s="340"/>
      <c r="EA692" t="s">
        <v>944</v>
      </c>
      <c r="EB692">
        <v>1</v>
      </c>
      <c r="EC692">
        <v>31</v>
      </c>
      <c r="ED692" s="183" t="str">
        <f t="shared" si="30"/>
        <v>SDH200131</v>
      </c>
      <c r="EE692">
        <v>0</v>
      </c>
      <c r="EF692">
        <v>234</v>
      </c>
      <c r="EG692">
        <v>458</v>
      </c>
      <c r="EH692">
        <v>716</v>
      </c>
      <c r="EI692">
        <v>1001</v>
      </c>
      <c r="EJ692">
        <v>1279</v>
      </c>
      <c r="EK692">
        <v>1552</v>
      </c>
      <c r="EL692">
        <v>1822</v>
      </c>
      <c r="EM692">
        <v>2092</v>
      </c>
      <c r="EN692">
        <v>2512</v>
      </c>
      <c r="EO692">
        <v>2774</v>
      </c>
      <c r="EP692">
        <v>3032</v>
      </c>
      <c r="EQ692">
        <v>3292</v>
      </c>
      <c r="ER692">
        <v>3552</v>
      </c>
      <c r="ES692">
        <v>3818</v>
      </c>
      <c r="ET692">
        <v>4088</v>
      </c>
      <c r="EU692">
        <v>4363</v>
      </c>
      <c r="EV692">
        <v>4646</v>
      </c>
      <c r="EW692">
        <v>4937</v>
      </c>
      <c r="EX692">
        <v>0</v>
      </c>
      <c r="EY692">
        <v>0</v>
      </c>
      <c r="EZ692">
        <v>0</v>
      </c>
      <c r="FA692">
        <v>0</v>
      </c>
      <c r="FB692">
        <v>0</v>
      </c>
      <c r="FC692">
        <v>0</v>
      </c>
      <c r="FD692">
        <v>0</v>
      </c>
      <c r="FE692">
        <v>0</v>
      </c>
      <c r="FF692">
        <v>0</v>
      </c>
      <c r="FG692">
        <v>0</v>
      </c>
      <c r="FH692">
        <v>0</v>
      </c>
      <c r="FI692">
        <v>0</v>
      </c>
      <c r="FJ692">
        <v>0</v>
      </c>
      <c r="FK692">
        <v>0</v>
      </c>
      <c r="FL692">
        <v>0</v>
      </c>
      <c r="FM692">
        <v>0</v>
      </c>
      <c r="FN692">
        <v>0</v>
      </c>
      <c r="FO692">
        <v>0</v>
      </c>
      <c r="FP692">
        <v>0</v>
      </c>
      <c r="FQ692">
        <v>0</v>
      </c>
      <c r="FR692">
        <v>0</v>
      </c>
      <c r="FS692">
        <v>0</v>
      </c>
      <c r="FT692">
        <v>0</v>
      </c>
      <c r="FU692">
        <v>0</v>
      </c>
      <c r="FV692">
        <v>0</v>
      </c>
      <c r="FW692">
        <v>0</v>
      </c>
      <c r="FX692">
        <v>0</v>
      </c>
      <c r="FY692">
        <v>0</v>
      </c>
      <c r="FZ692">
        <v>0</v>
      </c>
      <c r="GA692">
        <v>0</v>
      </c>
      <c r="GB692">
        <v>0</v>
      </c>
      <c r="GC692">
        <v>0</v>
      </c>
      <c r="GD692">
        <v>0</v>
      </c>
      <c r="GE692">
        <v>0</v>
      </c>
      <c r="GF692">
        <v>0</v>
      </c>
      <c r="GG692">
        <v>0</v>
      </c>
      <c r="GH692">
        <v>0</v>
      </c>
      <c r="GI692">
        <v>0</v>
      </c>
      <c r="GJ692">
        <v>0</v>
      </c>
      <c r="GK692">
        <v>0</v>
      </c>
      <c r="GL692">
        <v>0</v>
      </c>
      <c r="GM692">
        <v>0</v>
      </c>
      <c r="GN692">
        <v>0</v>
      </c>
      <c r="GO692">
        <v>0</v>
      </c>
      <c r="GP692">
        <v>0</v>
      </c>
      <c r="GQ692">
        <v>0</v>
      </c>
      <c r="GR692">
        <v>0</v>
      </c>
      <c r="GS692">
        <v>0</v>
      </c>
      <c r="GT692">
        <v>0</v>
      </c>
      <c r="GU692">
        <v>0</v>
      </c>
      <c r="GV692">
        <v>0</v>
      </c>
      <c r="GW692">
        <v>0</v>
      </c>
      <c r="GX692">
        <v>0</v>
      </c>
      <c r="GY692">
        <v>0</v>
      </c>
      <c r="GZ692">
        <v>0</v>
      </c>
      <c r="HA692">
        <v>0</v>
      </c>
      <c r="HB692">
        <v>0</v>
      </c>
      <c r="HC692">
        <v>0</v>
      </c>
      <c r="HD692">
        <v>0</v>
      </c>
      <c r="HE692">
        <v>0</v>
      </c>
      <c r="HF692">
        <v>0</v>
      </c>
      <c r="HG692">
        <v>0</v>
      </c>
      <c r="HH692">
        <v>0</v>
      </c>
      <c r="HI692">
        <v>0</v>
      </c>
      <c r="HJ692">
        <v>0</v>
      </c>
      <c r="HK692">
        <v>0</v>
      </c>
      <c r="HL692">
        <v>0</v>
      </c>
      <c r="HM692">
        <v>0</v>
      </c>
      <c r="HN692">
        <v>0</v>
      </c>
      <c r="HO692">
        <v>0</v>
      </c>
      <c r="HP692">
        <v>0</v>
      </c>
      <c r="HQ692">
        <v>0</v>
      </c>
      <c r="HR692">
        <v>0</v>
      </c>
      <c r="HS692">
        <v>0</v>
      </c>
      <c r="HT692">
        <v>0</v>
      </c>
      <c r="HU692">
        <v>0</v>
      </c>
      <c r="HV692">
        <v>0</v>
      </c>
      <c r="HW692">
        <v>0</v>
      </c>
      <c r="HX692">
        <v>0</v>
      </c>
      <c r="HY692">
        <v>0</v>
      </c>
      <c r="HZ692">
        <v>0</v>
      </c>
      <c r="IA692">
        <v>0</v>
      </c>
      <c r="IB692">
        <v>0</v>
      </c>
      <c r="IC692">
        <v>0</v>
      </c>
      <c r="ID692">
        <v>0</v>
      </c>
      <c r="IE692">
        <v>0</v>
      </c>
      <c r="IF692">
        <v>0</v>
      </c>
      <c r="IG692">
        <v>0</v>
      </c>
      <c r="IH692">
        <v>0</v>
      </c>
      <c r="II692">
        <v>0</v>
      </c>
      <c r="IJ692">
        <v>0</v>
      </c>
      <c r="IK692">
        <v>0</v>
      </c>
    </row>
    <row r="693" spans="13:245" hidden="1">
      <c r="M693" s="340"/>
      <c r="N693" t="s">
        <v>944</v>
      </c>
      <c r="O693">
        <v>1</v>
      </c>
      <c r="P693">
        <v>32</v>
      </c>
      <c r="Q693" s="183" t="str">
        <f t="shared" si="29"/>
        <v>SDH200132</v>
      </c>
      <c r="R693">
        <v>0</v>
      </c>
      <c r="S693">
        <v>116</v>
      </c>
      <c r="T693">
        <v>236</v>
      </c>
      <c r="U693">
        <v>358</v>
      </c>
      <c r="V693">
        <v>483</v>
      </c>
      <c r="W693">
        <v>611</v>
      </c>
      <c r="X693">
        <v>743</v>
      </c>
      <c r="Y693">
        <v>878</v>
      </c>
      <c r="Z693">
        <v>1019</v>
      </c>
      <c r="AA693">
        <v>1550</v>
      </c>
      <c r="AB693">
        <v>1749</v>
      </c>
      <c r="AC693">
        <v>1955</v>
      </c>
      <c r="AD693">
        <v>2169</v>
      </c>
      <c r="AE693">
        <v>2393</v>
      </c>
      <c r="AF693">
        <v>2627</v>
      </c>
      <c r="AG693">
        <v>2873</v>
      </c>
      <c r="AH693">
        <v>3132</v>
      </c>
      <c r="AI693">
        <v>3406</v>
      </c>
      <c r="AJ693">
        <v>3700</v>
      </c>
      <c r="AK693">
        <v>4013</v>
      </c>
      <c r="AL693">
        <v>4182</v>
      </c>
      <c r="AM693">
        <v>4367</v>
      </c>
      <c r="AN693">
        <v>4573</v>
      </c>
      <c r="AO693">
        <v>4804</v>
      </c>
      <c r="AP693">
        <v>5057</v>
      </c>
      <c r="AQ693">
        <v>5336</v>
      </c>
      <c r="AR693">
        <v>5647</v>
      </c>
      <c r="AS693">
        <v>5990</v>
      </c>
      <c r="AT693">
        <v>6382</v>
      </c>
      <c r="AU693">
        <v>6820</v>
      </c>
      <c r="AV693">
        <v>7307</v>
      </c>
      <c r="AW693">
        <v>7857</v>
      </c>
      <c r="AX693">
        <v>8476</v>
      </c>
      <c r="AY693">
        <v>9190</v>
      </c>
      <c r="AZ693">
        <v>0</v>
      </c>
      <c r="BA693">
        <v>0</v>
      </c>
      <c r="BB693">
        <v>0</v>
      </c>
      <c r="BC693">
        <v>0</v>
      </c>
      <c r="BD693">
        <v>0</v>
      </c>
      <c r="BE693">
        <v>0</v>
      </c>
      <c r="BF693">
        <v>0</v>
      </c>
      <c r="BG693">
        <v>0</v>
      </c>
      <c r="BH693">
        <v>0</v>
      </c>
      <c r="BI693">
        <v>0</v>
      </c>
      <c r="BJ693">
        <v>0</v>
      </c>
      <c r="BK693">
        <v>0</v>
      </c>
      <c r="BL693">
        <v>0</v>
      </c>
      <c r="BM693">
        <v>0</v>
      </c>
      <c r="BN693">
        <v>0</v>
      </c>
      <c r="BO693">
        <v>0</v>
      </c>
      <c r="BP693">
        <v>0</v>
      </c>
      <c r="BQ693">
        <v>0</v>
      </c>
      <c r="BR693">
        <v>0</v>
      </c>
      <c r="BS693">
        <v>0</v>
      </c>
      <c r="BT693">
        <v>0</v>
      </c>
      <c r="BU693">
        <v>0</v>
      </c>
      <c r="BV693">
        <v>0</v>
      </c>
      <c r="BW693">
        <v>0</v>
      </c>
      <c r="BX693">
        <v>0</v>
      </c>
      <c r="BY693">
        <v>0</v>
      </c>
      <c r="BZ693">
        <v>0</v>
      </c>
      <c r="CA693">
        <v>0</v>
      </c>
      <c r="CB693">
        <v>0</v>
      </c>
      <c r="CC693">
        <v>0</v>
      </c>
      <c r="CD693">
        <v>0</v>
      </c>
      <c r="CE693">
        <v>0</v>
      </c>
      <c r="CF693">
        <v>0</v>
      </c>
      <c r="CG693">
        <v>0</v>
      </c>
      <c r="CH693">
        <v>0</v>
      </c>
      <c r="CI693">
        <v>0</v>
      </c>
      <c r="CJ693">
        <v>0</v>
      </c>
      <c r="CK693">
        <v>0</v>
      </c>
      <c r="CL693">
        <v>0</v>
      </c>
      <c r="CM693">
        <v>0</v>
      </c>
      <c r="CN693">
        <v>0</v>
      </c>
      <c r="CO693">
        <v>0</v>
      </c>
      <c r="CP693">
        <v>0</v>
      </c>
      <c r="CQ693">
        <v>0</v>
      </c>
      <c r="CR693">
        <v>0</v>
      </c>
      <c r="CS693">
        <v>0</v>
      </c>
      <c r="CT693">
        <v>0</v>
      </c>
      <c r="CU693">
        <v>0</v>
      </c>
      <c r="CV693">
        <v>0</v>
      </c>
      <c r="CW693">
        <v>0</v>
      </c>
      <c r="CX693">
        <v>0</v>
      </c>
      <c r="CY693">
        <v>0</v>
      </c>
      <c r="CZ693">
        <v>0</v>
      </c>
      <c r="DA693">
        <v>0</v>
      </c>
      <c r="DB693">
        <v>0</v>
      </c>
      <c r="DC693">
        <v>0</v>
      </c>
      <c r="DD693">
        <v>0</v>
      </c>
      <c r="DE693">
        <v>0</v>
      </c>
      <c r="DF693">
        <v>0</v>
      </c>
      <c r="DG693">
        <v>0</v>
      </c>
      <c r="DH693">
        <v>0</v>
      </c>
      <c r="DI693">
        <v>0</v>
      </c>
      <c r="DJ693">
        <v>0</v>
      </c>
      <c r="DK693">
        <v>0</v>
      </c>
      <c r="DL693">
        <v>0</v>
      </c>
      <c r="DM693">
        <v>0</v>
      </c>
      <c r="DN693">
        <v>0</v>
      </c>
      <c r="DO693">
        <v>0</v>
      </c>
      <c r="DP693">
        <v>0</v>
      </c>
      <c r="DQ693">
        <v>0</v>
      </c>
      <c r="DR693">
        <v>0</v>
      </c>
      <c r="DS693">
        <v>0</v>
      </c>
      <c r="DT693">
        <v>0</v>
      </c>
      <c r="DU693">
        <v>0</v>
      </c>
      <c r="DV693">
        <v>0</v>
      </c>
      <c r="DW693">
        <v>0</v>
      </c>
      <c r="DX693">
        <v>0</v>
      </c>
      <c r="DZ693" s="340"/>
      <c r="EA693" t="s">
        <v>944</v>
      </c>
      <c r="EB693">
        <v>1</v>
      </c>
      <c r="EC693">
        <v>32</v>
      </c>
      <c r="ED693" s="183" t="str">
        <f t="shared" si="30"/>
        <v>SDH200132</v>
      </c>
      <c r="EE693">
        <v>0</v>
      </c>
      <c r="EF693">
        <v>221</v>
      </c>
      <c r="EG693">
        <v>436</v>
      </c>
      <c r="EH693">
        <v>673</v>
      </c>
      <c r="EI693">
        <v>944</v>
      </c>
      <c r="EJ693">
        <v>1206</v>
      </c>
      <c r="EK693">
        <v>1466</v>
      </c>
      <c r="EL693">
        <v>1723</v>
      </c>
      <c r="EM693">
        <v>1980</v>
      </c>
      <c r="EN693">
        <v>2387</v>
      </c>
      <c r="EO693">
        <v>2636</v>
      </c>
      <c r="EP693">
        <v>2883</v>
      </c>
      <c r="EQ693">
        <v>3132</v>
      </c>
      <c r="ER693">
        <v>3384</v>
      </c>
      <c r="ES693">
        <v>3640</v>
      </c>
      <c r="ET693">
        <v>3900</v>
      </c>
      <c r="EU693">
        <v>4167</v>
      </c>
      <c r="EV693">
        <v>4442</v>
      </c>
      <c r="EW693">
        <v>4732</v>
      </c>
      <c r="EX693">
        <v>0</v>
      </c>
      <c r="EY693">
        <v>0</v>
      </c>
      <c r="EZ693">
        <v>0</v>
      </c>
      <c r="FA693">
        <v>0</v>
      </c>
      <c r="FB693">
        <v>0</v>
      </c>
      <c r="FC693">
        <v>0</v>
      </c>
      <c r="FD693">
        <v>0</v>
      </c>
      <c r="FE693">
        <v>0</v>
      </c>
      <c r="FF693">
        <v>0</v>
      </c>
      <c r="FG693">
        <v>0</v>
      </c>
      <c r="FH693">
        <v>0</v>
      </c>
      <c r="FI693">
        <v>0</v>
      </c>
      <c r="FJ693">
        <v>0</v>
      </c>
      <c r="FK693">
        <v>0</v>
      </c>
      <c r="FL693">
        <v>0</v>
      </c>
      <c r="FM693">
        <v>0</v>
      </c>
      <c r="FN693">
        <v>0</v>
      </c>
      <c r="FO693">
        <v>0</v>
      </c>
      <c r="FP693">
        <v>0</v>
      </c>
      <c r="FQ693">
        <v>0</v>
      </c>
      <c r="FR693">
        <v>0</v>
      </c>
      <c r="FS693">
        <v>0</v>
      </c>
      <c r="FT693">
        <v>0</v>
      </c>
      <c r="FU693">
        <v>0</v>
      </c>
      <c r="FV693">
        <v>0</v>
      </c>
      <c r="FW693">
        <v>0</v>
      </c>
      <c r="FX693">
        <v>0</v>
      </c>
      <c r="FY693">
        <v>0</v>
      </c>
      <c r="FZ693">
        <v>0</v>
      </c>
      <c r="GA693">
        <v>0</v>
      </c>
      <c r="GB693">
        <v>0</v>
      </c>
      <c r="GC693">
        <v>0</v>
      </c>
      <c r="GD693">
        <v>0</v>
      </c>
      <c r="GE693">
        <v>0</v>
      </c>
      <c r="GF693">
        <v>0</v>
      </c>
      <c r="GG693">
        <v>0</v>
      </c>
      <c r="GH693">
        <v>0</v>
      </c>
      <c r="GI693">
        <v>0</v>
      </c>
      <c r="GJ693">
        <v>0</v>
      </c>
      <c r="GK693">
        <v>0</v>
      </c>
      <c r="GL693">
        <v>0</v>
      </c>
      <c r="GM693">
        <v>0</v>
      </c>
      <c r="GN693">
        <v>0</v>
      </c>
      <c r="GO693">
        <v>0</v>
      </c>
      <c r="GP693">
        <v>0</v>
      </c>
      <c r="GQ693">
        <v>0</v>
      </c>
      <c r="GR693">
        <v>0</v>
      </c>
      <c r="GS693">
        <v>0</v>
      </c>
      <c r="GT693">
        <v>0</v>
      </c>
      <c r="GU693">
        <v>0</v>
      </c>
      <c r="GV693">
        <v>0</v>
      </c>
      <c r="GW693">
        <v>0</v>
      </c>
      <c r="GX693">
        <v>0</v>
      </c>
      <c r="GY693">
        <v>0</v>
      </c>
      <c r="GZ693">
        <v>0</v>
      </c>
      <c r="HA693">
        <v>0</v>
      </c>
      <c r="HB693">
        <v>0</v>
      </c>
      <c r="HC693">
        <v>0</v>
      </c>
      <c r="HD693">
        <v>0</v>
      </c>
      <c r="HE693">
        <v>0</v>
      </c>
      <c r="HF693">
        <v>0</v>
      </c>
      <c r="HG693">
        <v>0</v>
      </c>
      <c r="HH693">
        <v>0</v>
      </c>
      <c r="HI693">
        <v>0</v>
      </c>
      <c r="HJ693">
        <v>0</v>
      </c>
      <c r="HK693">
        <v>0</v>
      </c>
      <c r="HL693">
        <v>0</v>
      </c>
      <c r="HM693">
        <v>0</v>
      </c>
      <c r="HN693">
        <v>0</v>
      </c>
      <c r="HO693">
        <v>0</v>
      </c>
      <c r="HP693">
        <v>0</v>
      </c>
      <c r="HQ693">
        <v>0</v>
      </c>
      <c r="HR693">
        <v>0</v>
      </c>
      <c r="HS693">
        <v>0</v>
      </c>
      <c r="HT693">
        <v>0</v>
      </c>
      <c r="HU693">
        <v>0</v>
      </c>
      <c r="HV693">
        <v>0</v>
      </c>
      <c r="HW693">
        <v>0</v>
      </c>
      <c r="HX693">
        <v>0</v>
      </c>
      <c r="HY693">
        <v>0</v>
      </c>
      <c r="HZ693">
        <v>0</v>
      </c>
      <c r="IA693">
        <v>0</v>
      </c>
      <c r="IB693">
        <v>0</v>
      </c>
      <c r="IC693">
        <v>0</v>
      </c>
      <c r="ID693">
        <v>0</v>
      </c>
      <c r="IE693">
        <v>0</v>
      </c>
      <c r="IF693">
        <v>0</v>
      </c>
      <c r="IG693">
        <v>0</v>
      </c>
      <c r="IH693">
        <v>0</v>
      </c>
      <c r="II693">
        <v>0</v>
      </c>
      <c r="IJ693">
        <v>0</v>
      </c>
      <c r="IK693">
        <v>0</v>
      </c>
    </row>
    <row r="694" spans="13:245" hidden="1">
      <c r="M694" s="340"/>
      <c r="N694" t="s">
        <v>944</v>
      </c>
      <c r="O694">
        <v>1</v>
      </c>
      <c r="P694">
        <v>33</v>
      </c>
      <c r="Q694" s="183" t="str">
        <f t="shared" si="29"/>
        <v>SDH200133</v>
      </c>
      <c r="R694">
        <v>0</v>
      </c>
      <c r="S694">
        <v>111</v>
      </c>
      <c r="T694">
        <v>224</v>
      </c>
      <c r="U694">
        <v>341</v>
      </c>
      <c r="V694">
        <v>460</v>
      </c>
      <c r="W694">
        <v>583</v>
      </c>
      <c r="X694">
        <v>708</v>
      </c>
      <c r="Y694">
        <v>838</v>
      </c>
      <c r="Z694">
        <v>971</v>
      </c>
      <c r="AA694">
        <v>1479</v>
      </c>
      <c r="AB694">
        <v>1669</v>
      </c>
      <c r="AC694">
        <v>1866</v>
      </c>
      <c r="AD694">
        <v>2073</v>
      </c>
      <c r="AE694">
        <v>2288</v>
      </c>
      <c r="AF694">
        <v>2514</v>
      </c>
      <c r="AG694">
        <v>2751</v>
      </c>
      <c r="AH694">
        <v>3002</v>
      </c>
      <c r="AI694">
        <v>3271</v>
      </c>
      <c r="AJ694">
        <v>3556</v>
      </c>
      <c r="AK694">
        <v>3860</v>
      </c>
      <c r="AL694">
        <v>4028</v>
      </c>
      <c r="AM694">
        <v>4214</v>
      </c>
      <c r="AN694">
        <v>4423</v>
      </c>
      <c r="AO694">
        <v>4653</v>
      </c>
      <c r="AP694">
        <v>4907</v>
      </c>
      <c r="AQ694">
        <v>5191</v>
      </c>
      <c r="AR694">
        <v>5504</v>
      </c>
      <c r="AS694">
        <v>5862</v>
      </c>
      <c r="AT694">
        <v>6261</v>
      </c>
      <c r="AU694">
        <v>6704</v>
      </c>
      <c r="AV694">
        <v>7205</v>
      </c>
      <c r="AW694">
        <v>7769</v>
      </c>
      <c r="AX694">
        <v>8418</v>
      </c>
      <c r="AY694">
        <v>9155</v>
      </c>
      <c r="AZ694">
        <v>0</v>
      </c>
      <c r="BA694">
        <v>0</v>
      </c>
      <c r="BB694">
        <v>0</v>
      </c>
      <c r="BC694">
        <v>0</v>
      </c>
      <c r="BD694">
        <v>0</v>
      </c>
      <c r="BE694">
        <v>0</v>
      </c>
      <c r="BF694">
        <v>0</v>
      </c>
      <c r="BG694">
        <v>0</v>
      </c>
      <c r="BH694">
        <v>0</v>
      </c>
      <c r="BI694">
        <v>0</v>
      </c>
      <c r="BJ694">
        <v>0</v>
      </c>
      <c r="BK694">
        <v>0</v>
      </c>
      <c r="BL694">
        <v>0</v>
      </c>
      <c r="BM694">
        <v>0</v>
      </c>
      <c r="BN694">
        <v>0</v>
      </c>
      <c r="BO694">
        <v>0</v>
      </c>
      <c r="BP694">
        <v>0</v>
      </c>
      <c r="BQ694">
        <v>0</v>
      </c>
      <c r="BR694">
        <v>0</v>
      </c>
      <c r="BS694">
        <v>0</v>
      </c>
      <c r="BT694">
        <v>0</v>
      </c>
      <c r="BU694">
        <v>0</v>
      </c>
      <c r="BV694">
        <v>0</v>
      </c>
      <c r="BW694">
        <v>0</v>
      </c>
      <c r="BX694">
        <v>0</v>
      </c>
      <c r="BY694">
        <v>0</v>
      </c>
      <c r="BZ694">
        <v>0</v>
      </c>
      <c r="CA694">
        <v>0</v>
      </c>
      <c r="CB694">
        <v>0</v>
      </c>
      <c r="CC694">
        <v>0</v>
      </c>
      <c r="CD694">
        <v>0</v>
      </c>
      <c r="CE694">
        <v>0</v>
      </c>
      <c r="CF694">
        <v>0</v>
      </c>
      <c r="CG694">
        <v>0</v>
      </c>
      <c r="CH694">
        <v>0</v>
      </c>
      <c r="CI694">
        <v>0</v>
      </c>
      <c r="CJ694">
        <v>0</v>
      </c>
      <c r="CK694">
        <v>0</v>
      </c>
      <c r="CL694">
        <v>0</v>
      </c>
      <c r="CM694">
        <v>0</v>
      </c>
      <c r="CN694">
        <v>0</v>
      </c>
      <c r="CO694">
        <v>0</v>
      </c>
      <c r="CP694">
        <v>0</v>
      </c>
      <c r="CQ694">
        <v>0</v>
      </c>
      <c r="CR694">
        <v>0</v>
      </c>
      <c r="CS694">
        <v>0</v>
      </c>
      <c r="CT694">
        <v>0</v>
      </c>
      <c r="CU694">
        <v>0</v>
      </c>
      <c r="CV694">
        <v>0</v>
      </c>
      <c r="CW694">
        <v>0</v>
      </c>
      <c r="CX694">
        <v>0</v>
      </c>
      <c r="CY694">
        <v>0</v>
      </c>
      <c r="CZ694">
        <v>0</v>
      </c>
      <c r="DA694">
        <v>0</v>
      </c>
      <c r="DB694">
        <v>0</v>
      </c>
      <c r="DC694">
        <v>0</v>
      </c>
      <c r="DD694">
        <v>0</v>
      </c>
      <c r="DE694">
        <v>0</v>
      </c>
      <c r="DF694">
        <v>0</v>
      </c>
      <c r="DG694">
        <v>0</v>
      </c>
      <c r="DH694">
        <v>0</v>
      </c>
      <c r="DI694">
        <v>0</v>
      </c>
      <c r="DJ694">
        <v>0</v>
      </c>
      <c r="DK694">
        <v>0</v>
      </c>
      <c r="DL694">
        <v>0</v>
      </c>
      <c r="DM694">
        <v>0</v>
      </c>
      <c r="DN694">
        <v>0</v>
      </c>
      <c r="DO694">
        <v>0</v>
      </c>
      <c r="DP694">
        <v>0</v>
      </c>
      <c r="DQ694">
        <v>0</v>
      </c>
      <c r="DR694">
        <v>0</v>
      </c>
      <c r="DS694">
        <v>0</v>
      </c>
      <c r="DT694">
        <v>0</v>
      </c>
      <c r="DU694">
        <v>0</v>
      </c>
      <c r="DV694">
        <v>0</v>
      </c>
      <c r="DW694">
        <v>0</v>
      </c>
      <c r="DX694">
        <v>0</v>
      </c>
      <c r="DZ694" s="340"/>
      <c r="EA694" t="s">
        <v>944</v>
      </c>
      <c r="EB694">
        <v>1</v>
      </c>
      <c r="EC694">
        <v>33</v>
      </c>
      <c r="ED694" s="183" t="str">
        <f t="shared" si="30"/>
        <v>SDH200133</v>
      </c>
      <c r="EE694">
        <v>0</v>
      </c>
      <c r="EF694">
        <v>211</v>
      </c>
      <c r="EG694">
        <v>411</v>
      </c>
      <c r="EH694">
        <v>630</v>
      </c>
      <c r="EI694">
        <v>885</v>
      </c>
      <c r="EJ694">
        <v>1135</v>
      </c>
      <c r="EK694">
        <v>1380</v>
      </c>
      <c r="EL694">
        <v>1626</v>
      </c>
      <c r="EM694">
        <v>1869</v>
      </c>
      <c r="EN694">
        <v>2263</v>
      </c>
      <c r="EO694">
        <v>2499</v>
      </c>
      <c r="EP694">
        <v>2735</v>
      </c>
      <c r="EQ694">
        <v>2975</v>
      </c>
      <c r="ER694">
        <v>3217</v>
      </c>
      <c r="ES694">
        <v>3463</v>
      </c>
      <c r="ET694">
        <v>3714</v>
      </c>
      <c r="EU694">
        <v>3972</v>
      </c>
      <c r="EV694">
        <v>4244</v>
      </c>
      <c r="EW694">
        <v>4525</v>
      </c>
      <c r="EX694">
        <v>0</v>
      </c>
      <c r="EY694">
        <v>0</v>
      </c>
      <c r="EZ694">
        <v>0</v>
      </c>
      <c r="FA694">
        <v>0</v>
      </c>
      <c r="FB694">
        <v>0</v>
      </c>
      <c r="FC694">
        <v>0</v>
      </c>
      <c r="FD694">
        <v>0</v>
      </c>
      <c r="FE694">
        <v>0</v>
      </c>
      <c r="FF694">
        <v>0</v>
      </c>
      <c r="FG694">
        <v>0</v>
      </c>
      <c r="FH694">
        <v>0</v>
      </c>
      <c r="FI694">
        <v>0</v>
      </c>
      <c r="FJ694">
        <v>0</v>
      </c>
      <c r="FK694">
        <v>0</v>
      </c>
      <c r="FL694">
        <v>0</v>
      </c>
      <c r="FM694">
        <v>0</v>
      </c>
      <c r="FN694">
        <v>0</v>
      </c>
      <c r="FO694">
        <v>0</v>
      </c>
      <c r="FP694">
        <v>0</v>
      </c>
      <c r="FQ694">
        <v>0</v>
      </c>
      <c r="FR694">
        <v>0</v>
      </c>
      <c r="FS694">
        <v>0</v>
      </c>
      <c r="FT694">
        <v>0</v>
      </c>
      <c r="FU694">
        <v>0</v>
      </c>
      <c r="FV694">
        <v>0</v>
      </c>
      <c r="FW694">
        <v>0</v>
      </c>
      <c r="FX694">
        <v>0</v>
      </c>
      <c r="FY694">
        <v>0</v>
      </c>
      <c r="FZ694">
        <v>0</v>
      </c>
      <c r="GA694">
        <v>0</v>
      </c>
      <c r="GB694">
        <v>0</v>
      </c>
      <c r="GC694">
        <v>0</v>
      </c>
      <c r="GD694">
        <v>0</v>
      </c>
      <c r="GE694">
        <v>0</v>
      </c>
      <c r="GF694">
        <v>0</v>
      </c>
      <c r="GG694">
        <v>0</v>
      </c>
      <c r="GH694">
        <v>0</v>
      </c>
      <c r="GI694">
        <v>0</v>
      </c>
      <c r="GJ694">
        <v>0</v>
      </c>
      <c r="GK694">
        <v>0</v>
      </c>
      <c r="GL694">
        <v>0</v>
      </c>
      <c r="GM694">
        <v>0</v>
      </c>
      <c r="GN694">
        <v>0</v>
      </c>
      <c r="GO694">
        <v>0</v>
      </c>
      <c r="GP694">
        <v>0</v>
      </c>
      <c r="GQ694">
        <v>0</v>
      </c>
      <c r="GR694">
        <v>0</v>
      </c>
      <c r="GS694">
        <v>0</v>
      </c>
      <c r="GT694">
        <v>0</v>
      </c>
      <c r="GU694">
        <v>0</v>
      </c>
      <c r="GV694">
        <v>0</v>
      </c>
      <c r="GW694">
        <v>0</v>
      </c>
      <c r="GX694">
        <v>0</v>
      </c>
      <c r="GY694">
        <v>0</v>
      </c>
      <c r="GZ694">
        <v>0</v>
      </c>
      <c r="HA694">
        <v>0</v>
      </c>
      <c r="HB694">
        <v>0</v>
      </c>
      <c r="HC694">
        <v>0</v>
      </c>
      <c r="HD694">
        <v>0</v>
      </c>
      <c r="HE694">
        <v>0</v>
      </c>
      <c r="HF694">
        <v>0</v>
      </c>
      <c r="HG694">
        <v>0</v>
      </c>
      <c r="HH694">
        <v>0</v>
      </c>
      <c r="HI694">
        <v>0</v>
      </c>
      <c r="HJ694">
        <v>0</v>
      </c>
      <c r="HK694">
        <v>0</v>
      </c>
      <c r="HL694">
        <v>0</v>
      </c>
      <c r="HM694">
        <v>0</v>
      </c>
      <c r="HN694">
        <v>0</v>
      </c>
      <c r="HO694">
        <v>0</v>
      </c>
      <c r="HP694">
        <v>0</v>
      </c>
      <c r="HQ694">
        <v>0</v>
      </c>
      <c r="HR694">
        <v>0</v>
      </c>
      <c r="HS694">
        <v>0</v>
      </c>
      <c r="HT694">
        <v>0</v>
      </c>
      <c r="HU694">
        <v>0</v>
      </c>
      <c r="HV694">
        <v>0</v>
      </c>
      <c r="HW694">
        <v>0</v>
      </c>
      <c r="HX694">
        <v>0</v>
      </c>
      <c r="HY694">
        <v>0</v>
      </c>
      <c r="HZ694">
        <v>0</v>
      </c>
      <c r="IA694">
        <v>0</v>
      </c>
      <c r="IB694">
        <v>0</v>
      </c>
      <c r="IC694">
        <v>0</v>
      </c>
      <c r="ID694">
        <v>0</v>
      </c>
      <c r="IE694">
        <v>0</v>
      </c>
      <c r="IF694">
        <v>0</v>
      </c>
      <c r="IG694">
        <v>0</v>
      </c>
      <c r="IH694">
        <v>0</v>
      </c>
      <c r="II694">
        <v>0</v>
      </c>
      <c r="IJ694">
        <v>0</v>
      </c>
      <c r="IK694">
        <v>0</v>
      </c>
    </row>
    <row r="695" spans="13:245" hidden="1">
      <c r="M695" s="340"/>
      <c r="N695" t="s">
        <v>944</v>
      </c>
      <c r="O695">
        <v>1</v>
      </c>
      <c r="P695">
        <v>34</v>
      </c>
      <c r="Q695" s="183" t="str">
        <f t="shared" si="29"/>
        <v>SDH200134</v>
      </c>
      <c r="R695">
        <v>0</v>
      </c>
      <c r="S695">
        <v>106</v>
      </c>
      <c r="T695">
        <v>214</v>
      </c>
      <c r="U695">
        <v>325</v>
      </c>
      <c r="V695">
        <v>438</v>
      </c>
      <c r="W695">
        <v>554</v>
      </c>
      <c r="X695">
        <v>674</v>
      </c>
      <c r="Y695">
        <v>798</v>
      </c>
      <c r="Z695">
        <v>926</v>
      </c>
      <c r="AA695">
        <v>1409</v>
      </c>
      <c r="AB695">
        <v>1591</v>
      </c>
      <c r="AC695">
        <v>1781</v>
      </c>
      <c r="AD695">
        <v>1979</v>
      </c>
      <c r="AE695">
        <v>2186</v>
      </c>
      <c r="AF695">
        <v>2404</v>
      </c>
      <c r="AG695">
        <v>2633</v>
      </c>
      <c r="AH695">
        <v>2878</v>
      </c>
      <c r="AI695">
        <v>3138</v>
      </c>
      <c r="AJ695">
        <v>3415</v>
      </c>
      <c r="AK695">
        <v>3710</v>
      </c>
      <c r="AL695">
        <v>3878</v>
      </c>
      <c r="AM695">
        <v>4067</v>
      </c>
      <c r="AN695">
        <v>4274</v>
      </c>
      <c r="AO695">
        <v>4504</v>
      </c>
      <c r="AP695">
        <v>4762</v>
      </c>
      <c r="AQ695">
        <v>5047</v>
      </c>
      <c r="AR695">
        <v>5372</v>
      </c>
      <c r="AS695">
        <v>5734</v>
      </c>
      <c r="AT695">
        <v>6137</v>
      </c>
      <c r="AU695">
        <v>6592</v>
      </c>
      <c r="AV695">
        <v>7103</v>
      </c>
      <c r="AW695">
        <v>7692</v>
      </c>
      <c r="AX695">
        <v>8360</v>
      </c>
      <c r="AY695">
        <v>9126</v>
      </c>
      <c r="AZ695">
        <v>0</v>
      </c>
      <c r="BA695">
        <v>0</v>
      </c>
      <c r="BB695">
        <v>0</v>
      </c>
      <c r="BC695">
        <v>0</v>
      </c>
      <c r="BD695">
        <v>0</v>
      </c>
      <c r="BE695">
        <v>0</v>
      </c>
      <c r="BF695">
        <v>0</v>
      </c>
      <c r="BG695">
        <v>0</v>
      </c>
      <c r="BH695">
        <v>0</v>
      </c>
      <c r="BI695">
        <v>0</v>
      </c>
      <c r="BJ695">
        <v>0</v>
      </c>
      <c r="BK695">
        <v>0</v>
      </c>
      <c r="BL695">
        <v>0</v>
      </c>
      <c r="BM695">
        <v>0</v>
      </c>
      <c r="BN695">
        <v>0</v>
      </c>
      <c r="BO695">
        <v>0</v>
      </c>
      <c r="BP695">
        <v>0</v>
      </c>
      <c r="BQ695">
        <v>0</v>
      </c>
      <c r="BR695">
        <v>0</v>
      </c>
      <c r="BS695">
        <v>0</v>
      </c>
      <c r="BT695">
        <v>0</v>
      </c>
      <c r="BU695">
        <v>0</v>
      </c>
      <c r="BV695">
        <v>0</v>
      </c>
      <c r="BW695">
        <v>0</v>
      </c>
      <c r="BX695">
        <v>0</v>
      </c>
      <c r="BY695">
        <v>0</v>
      </c>
      <c r="BZ695">
        <v>0</v>
      </c>
      <c r="CA695">
        <v>0</v>
      </c>
      <c r="CB695">
        <v>0</v>
      </c>
      <c r="CC695">
        <v>0</v>
      </c>
      <c r="CD695">
        <v>0</v>
      </c>
      <c r="CE695">
        <v>0</v>
      </c>
      <c r="CF695">
        <v>0</v>
      </c>
      <c r="CG695">
        <v>0</v>
      </c>
      <c r="CH695">
        <v>0</v>
      </c>
      <c r="CI695">
        <v>0</v>
      </c>
      <c r="CJ695">
        <v>0</v>
      </c>
      <c r="CK695">
        <v>0</v>
      </c>
      <c r="CL695">
        <v>0</v>
      </c>
      <c r="CM695">
        <v>0</v>
      </c>
      <c r="CN695">
        <v>0</v>
      </c>
      <c r="CO695">
        <v>0</v>
      </c>
      <c r="CP695">
        <v>0</v>
      </c>
      <c r="CQ695">
        <v>0</v>
      </c>
      <c r="CR695">
        <v>0</v>
      </c>
      <c r="CS695">
        <v>0</v>
      </c>
      <c r="CT695">
        <v>0</v>
      </c>
      <c r="CU695">
        <v>0</v>
      </c>
      <c r="CV695">
        <v>0</v>
      </c>
      <c r="CW695">
        <v>0</v>
      </c>
      <c r="CX695">
        <v>0</v>
      </c>
      <c r="CY695">
        <v>0</v>
      </c>
      <c r="CZ695">
        <v>0</v>
      </c>
      <c r="DA695">
        <v>0</v>
      </c>
      <c r="DB695">
        <v>0</v>
      </c>
      <c r="DC695">
        <v>0</v>
      </c>
      <c r="DD695">
        <v>0</v>
      </c>
      <c r="DE695">
        <v>0</v>
      </c>
      <c r="DF695">
        <v>0</v>
      </c>
      <c r="DG695">
        <v>0</v>
      </c>
      <c r="DH695">
        <v>0</v>
      </c>
      <c r="DI695">
        <v>0</v>
      </c>
      <c r="DJ695">
        <v>0</v>
      </c>
      <c r="DK695">
        <v>0</v>
      </c>
      <c r="DL695">
        <v>0</v>
      </c>
      <c r="DM695">
        <v>0</v>
      </c>
      <c r="DN695">
        <v>0</v>
      </c>
      <c r="DO695">
        <v>0</v>
      </c>
      <c r="DP695">
        <v>0</v>
      </c>
      <c r="DQ695">
        <v>0</v>
      </c>
      <c r="DR695">
        <v>0</v>
      </c>
      <c r="DS695">
        <v>0</v>
      </c>
      <c r="DT695">
        <v>0</v>
      </c>
      <c r="DU695">
        <v>0</v>
      </c>
      <c r="DV695">
        <v>0</v>
      </c>
      <c r="DW695">
        <v>0</v>
      </c>
      <c r="DX695">
        <v>0</v>
      </c>
      <c r="DZ695" s="340"/>
      <c r="EA695" t="s">
        <v>944</v>
      </c>
      <c r="EB695">
        <v>1</v>
      </c>
      <c r="EC695">
        <v>34</v>
      </c>
      <c r="ED695" s="183" t="str">
        <f t="shared" si="30"/>
        <v>SDH200134</v>
      </c>
      <c r="EE695">
        <v>0</v>
      </c>
      <c r="EF695">
        <v>200</v>
      </c>
      <c r="EG695">
        <v>391</v>
      </c>
      <c r="EH695">
        <v>587</v>
      </c>
      <c r="EI695">
        <v>829</v>
      </c>
      <c r="EJ695">
        <v>1064</v>
      </c>
      <c r="EK695">
        <v>1297</v>
      </c>
      <c r="EL695">
        <v>1530</v>
      </c>
      <c r="EM695">
        <v>1761</v>
      </c>
      <c r="EN695">
        <v>2141</v>
      </c>
      <c r="EO695">
        <v>2367</v>
      </c>
      <c r="EP695">
        <v>2594</v>
      </c>
      <c r="EQ695">
        <v>2823</v>
      </c>
      <c r="ER695">
        <v>3055</v>
      </c>
      <c r="ES695">
        <v>3292</v>
      </c>
      <c r="ET695">
        <v>3534</v>
      </c>
      <c r="EU695">
        <v>3787</v>
      </c>
      <c r="EV695">
        <v>4050</v>
      </c>
      <c r="EW695">
        <v>4322</v>
      </c>
      <c r="EX695">
        <v>0</v>
      </c>
      <c r="EY695">
        <v>0</v>
      </c>
      <c r="EZ695">
        <v>0</v>
      </c>
      <c r="FA695">
        <v>0</v>
      </c>
      <c r="FB695">
        <v>0</v>
      </c>
      <c r="FC695">
        <v>0</v>
      </c>
      <c r="FD695">
        <v>0</v>
      </c>
      <c r="FE695">
        <v>0</v>
      </c>
      <c r="FF695">
        <v>0</v>
      </c>
      <c r="FG695">
        <v>0</v>
      </c>
      <c r="FH695">
        <v>0</v>
      </c>
      <c r="FI695">
        <v>0</v>
      </c>
      <c r="FJ695">
        <v>0</v>
      </c>
      <c r="FK695">
        <v>0</v>
      </c>
      <c r="FL695">
        <v>0</v>
      </c>
      <c r="FM695">
        <v>0</v>
      </c>
      <c r="FN695">
        <v>0</v>
      </c>
      <c r="FO695">
        <v>0</v>
      </c>
      <c r="FP695">
        <v>0</v>
      </c>
      <c r="FQ695">
        <v>0</v>
      </c>
      <c r="FR695">
        <v>0</v>
      </c>
      <c r="FS695">
        <v>0</v>
      </c>
      <c r="FT695">
        <v>0</v>
      </c>
      <c r="FU695">
        <v>0</v>
      </c>
      <c r="FV695">
        <v>0</v>
      </c>
      <c r="FW695">
        <v>0</v>
      </c>
      <c r="FX695">
        <v>0</v>
      </c>
      <c r="FY695">
        <v>0</v>
      </c>
      <c r="FZ695">
        <v>0</v>
      </c>
      <c r="GA695">
        <v>0</v>
      </c>
      <c r="GB695">
        <v>0</v>
      </c>
      <c r="GC695">
        <v>0</v>
      </c>
      <c r="GD695">
        <v>0</v>
      </c>
      <c r="GE695">
        <v>0</v>
      </c>
      <c r="GF695">
        <v>0</v>
      </c>
      <c r="GG695">
        <v>0</v>
      </c>
      <c r="GH695">
        <v>0</v>
      </c>
      <c r="GI695">
        <v>0</v>
      </c>
      <c r="GJ695">
        <v>0</v>
      </c>
      <c r="GK695">
        <v>0</v>
      </c>
      <c r="GL695">
        <v>0</v>
      </c>
      <c r="GM695">
        <v>0</v>
      </c>
      <c r="GN695">
        <v>0</v>
      </c>
      <c r="GO695">
        <v>0</v>
      </c>
      <c r="GP695">
        <v>0</v>
      </c>
      <c r="GQ695">
        <v>0</v>
      </c>
      <c r="GR695">
        <v>0</v>
      </c>
      <c r="GS695">
        <v>0</v>
      </c>
      <c r="GT695">
        <v>0</v>
      </c>
      <c r="GU695">
        <v>0</v>
      </c>
      <c r="GV695">
        <v>0</v>
      </c>
      <c r="GW695">
        <v>0</v>
      </c>
      <c r="GX695">
        <v>0</v>
      </c>
      <c r="GY695">
        <v>0</v>
      </c>
      <c r="GZ695">
        <v>0</v>
      </c>
      <c r="HA695">
        <v>0</v>
      </c>
      <c r="HB695">
        <v>0</v>
      </c>
      <c r="HC695">
        <v>0</v>
      </c>
      <c r="HD695">
        <v>0</v>
      </c>
      <c r="HE695">
        <v>0</v>
      </c>
      <c r="HF695">
        <v>0</v>
      </c>
      <c r="HG695">
        <v>0</v>
      </c>
      <c r="HH695">
        <v>0</v>
      </c>
      <c r="HI695">
        <v>0</v>
      </c>
      <c r="HJ695">
        <v>0</v>
      </c>
      <c r="HK695">
        <v>0</v>
      </c>
      <c r="HL695">
        <v>0</v>
      </c>
      <c r="HM695">
        <v>0</v>
      </c>
      <c r="HN695">
        <v>0</v>
      </c>
      <c r="HO695">
        <v>0</v>
      </c>
      <c r="HP695">
        <v>0</v>
      </c>
      <c r="HQ695">
        <v>0</v>
      </c>
      <c r="HR695">
        <v>0</v>
      </c>
      <c r="HS695">
        <v>0</v>
      </c>
      <c r="HT695">
        <v>0</v>
      </c>
      <c r="HU695">
        <v>0</v>
      </c>
      <c r="HV695">
        <v>0</v>
      </c>
      <c r="HW695">
        <v>0</v>
      </c>
      <c r="HX695">
        <v>0</v>
      </c>
      <c r="HY695">
        <v>0</v>
      </c>
      <c r="HZ695">
        <v>0</v>
      </c>
      <c r="IA695">
        <v>0</v>
      </c>
      <c r="IB695">
        <v>0</v>
      </c>
      <c r="IC695">
        <v>0</v>
      </c>
      <c r="ID695">
        <v>0</v>
      </c>
      <c r="IE695">
        <v>0</v>
      </c>
      <c r="IF695">
        <v>0</v>
      </c>
      <c r="IG695">
        <v>0</v>
      </c>
      <c r="IH695">
        <v>0</v>
      </c>
      <c r="II695">
        <v>0</v>
      </c>
      <c r="IJ695">
        <v>0</v>
      </c>
      <c r="IK695">
        <v>0</v>
      </c>
    </row>
    <row r="696" spans="13:245" hidden="1">
      <c r="M696" s="340"/>
      <c r="N696" t="s">
        <v>944</v>
      </c>
      <c r="O696">
        <v>1</v>
      </c>
      <c r="P696">
        <v>35</v>
      </c>
      <c r="Q696" s="183" t="str">
        <f t="shared" si="29"/>
        <v>SDH200135</v>
      </c>
      <c r="R696">
        <v>0</v>
      </c>
      <c r="S696">
        <v>101</v>
      </c>
      <c r="T696">
        <v>203</v>
      </c>
      <c r="U696">
        <v>308</v>
      </c>
      <c r="V696">
        <v>416</v>
      </c>
      <c r="W696">
        <v>527</v>
      </c>
      <c r="X696">
        <v>641</v>
      </c>
      <c r="Y696">
        <v>758</v>
      </c>
      <c r="Z696">
        <v>880</v>
      </c>
      <c r="AA696">
        <v>1340</v>
      </c>
      <c r="AB696">
        <v>1515</v>
      </c>
      <c r="AC696">
        <v>1696</v>
      </c>
      <c r="AD696">
        <v>1886</v>
      </c>
      <c r="AE696">
        <v>2085</v>
      </c>
      <c r="AF696">
        <v>2294</v>
      </c>
      <c r="AG696">
        <v>2517</v>
      </c>
      <c r="AH696">
        <v>2754</v>
      </c>
      <c r="AI696">
        <v>3005</v>
      </c>
      <c r="AJ696">
        <v>3272</v>
      </c>
      <c r="AK696">
        <v>3561</v>
      </c>
      <c r="AL696">
        <v>3730</v>
      </c>
      <c r="AM696">
        <v>3916</v>
      </c>
      <c r="AN696">
        <v>4123</v>
      </c>
      <c r="AO696">
        <v>4356</v>
      </c>
      <c r="AP696">
        <v>4613</v>
      </c>
      <c r="AQ696">
        <v>4907</v>
      </c>
      <c r="AR696">
        <v>5235</v>
      </c>
      <c r="AS696">
        <v>5599</v>
      </c>
      <c r="AT696">
        <v>6010</v>
      </c>
      <c r="AU696">
        <v>6471</v>
      </c>
      <c r="AV696">
        <v>7003</v>
      </c>
      <c r="AW696">
        <v>7605</v>
      </c>
      <c r="AX696">
        <v>8295</v>
      </c>
      <c r="AY696">
        <v>9083</v>
      </c>
      <c r="AZ696">
        <v>0</v>
      </c>
      <c r="BA696">
        <v>0</v>
      </c>
      <c r="BB696">
        <v>0</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c r="BV696">
        <v>0</v>
      </c>
      <c r="BW696">
        <v>0</v>
      </c>
      <c r="BX696">
        <v>0</v>
      </c>
      <c r="BY696">
        <v>0</v>
      </c>
      <c r="BZ696">
        <v>0</v>
      </c>
      <c r="CA696">
        <v>0</v>
      </c>
      <c r="CB696">
        <v>0</v>
      </c>
      <c r="CC696">
        <v>0</v>
      </c>
      <c r="CD696">
        <v>0</v>
      </c>
      <c r="CE696">
        <v>0</v>
      </c>
      <c r="CF696">
        <v>0</v>
      </c>
      <c r="CG696">
        <v>0</v>
      </c>
      <c r="CH696">
        <v>0</v>
      </c>
      <c r="CI696">
        <v>0</v>
      </c>
      <c r="CJ696">
        <v>0</v>
      </c>
      <c r="CK696">
        <v>0</v>
      </c>
      <c r="CL696">
        <v>0</v>
      </c>
      <c r="CM696">
        <v>0</v>
      </c>
      <c r="CN696">
        <v>0</v>
      </c>
      <c r="CO696">
        <v>0</v>
      </c>
      <c r="CP696">
        <v>0</v>
      </c>
      <c r="CQ696">
        <v>0</v>
      </c>
      <c r="CR696">
        <v>0</v>
      </c>
      <c r="CS696">
        <v>0</v>
      </c>
      <c r="CT696">
        <v>0</v>
      </c>
      <c r="CU696">
        <v>0</v>
      </c>
      <c r="CV696">
        <v>0</v>
      </c>
      <c r="CW696">
        <v>0</v>
      </c>
      <c r="CX696">
        <v>0</v>
      </c>
      <c r="CY696">
        <v>0</v>
      </c>
      <c r="CZ696">
        <v>0</v>
      </c>
      <c r="DA696">
        <v>0</v>
      </c>
      <c r="DB696">
        <v>0</v>
      </c>
      <c r="DC696">
        <v>0</v>
      </c>
      <c r="DD696">
        <v>0</v>
      </c>
      <c r="DE696">
        <v>0</v>
      </c>
      <c r="DF696">
        <v>0</v>
      </c>
      <c r="DG696">
        <v>0</v>
      </c>
      <c r="DH696">
        <v>0</v>
      </c>
      <c r="DI696">
        <v>0</v>
      </c>
      <c r="DJ696">
        <v>0</v>
      </c>
      <c r="DK696">
        <v>0</v>
      </c>
      <c r="DL696">
        <v>0</v>
      </c>
      <c r="DM696">
        <v>0</v>
      </c>
      <c r="DN696">
        <v>0</v>
      </c>
      <c r="DO696">
        <v>0</v>
      </c>
      <c r="DP696">
        <v>0</v>
      </c>
      <c r="DQ696">
        <v>0</v>
      </c>
      <c r="DR696">
        <v>0</v>
      </c>
      <c r="DS696">
        <v>0</v>
      </c>
      <c r="DT696">
        <v>0</v>
      </c>
      <c r="DU696">
        <v>0</v>
      </c>
      <c r="DV696">
        <v>0</v>
      </c>
      <c r="DW696">
        <v>0</v>
      </c>
      <c r="DX696">
        <v>0</v>
      </c>
      <c r="DZ696" s="340"/>
      <c r="EA696" t="s">
        <v>944</v>
      </c>
      <c r="EB696">
        <v>1</v>
      </c>
      <c r="EC696">
        <v>35</v>
      </c>
      <c r="ED696" s="183" t="str">
        <f t="shared" si="30"/>
        <v>SDH200135</v>
      </c>
      <c r="EE696">
        <v>0</v>
      </c>
      <c r="EF696">
        <v>190</v>
      </c>
      <c r="EG696">
        <v>368</v>
      </c>
      <c r="EH696">
        <v>543</v>
      </c>
      <c r="EI696">
        <v>772</v>
      </c>
      <c r="EJ696">
        <v>995</v>
      </c>
      <c r="EK696">
        <v>1215</v>
      </c>
      <c r="EL696">
        <v>1436</v>
      </c>
      <c r="EM696">
        <v>1654</v>
      </c>
      <c r="EN696">
        <v>2022</v>
      </c>
      <c r="EO696">
        <v>2238</v>
      </c>
      <c r="EP696">
        <v>2453</v>
      </c>
      <c r="EQ696">
        <v>2673</v>
      </c>
      <c r="ER696">
        <v>2894</v>
      </c>
      <c r="ES696">
        <v>3121</v>
      </c>
      <c r="ET696">
        <v>3357</v>
      </c>
      <c r="EU696">
        <v>3602</v>
      </c>
      <c r="EV696">
        <v>3855</v>
      </c>
      <c r="EW696">
        <v>4117</v>
      </c>
      <c r="EX696">
        <v>0</v>
      </c>
      <c r="EY696">
        <v>0</v>
      </c>
      <c r="EZ696">
        <v>0</v>
      </c>
      <c r="FA696">
        <v>0</v>
      </c>
      <c r="FB696">
        <v>0</v>
      </c>
      <c r="FC696">
        <v>0</v>
      </c>
      <c r="FD696">
        <v>0</v>
      </c>
      <c r="FE696">
        <v>0</v>
      </c>
      <c r="FF696">
        <v>0</v>
      </c>
      <c r="FG696">
        <v>0</v>
      </c>
      <c r="FH696">
        <v>0</v>
      </c>
      <c r="FI696">
        <v>0</v>
      </c>
      <c r="FJ696">
        <v>0</v>
      </c>
      <c r="FK696">
        <v>0</v>
      </c>
      <c r="FL696">
        <v>0</v>
      </c>
      <c r="FM696">
        <v>0</v>
      </c>
      <c r="FN696">
        <v>0</v>
      </c>
      <c r="FO696">
        <v>0</v>
      </c>
      <c r="FP696">
        <v>0</v>
      </c>
      <c r="FQ696">
        <v>0</v>
      </c>
      <c r="FR696">
        <v>0</v>
      </c>
      <c r="FS696">
        <v>0</v>
      </c>
      <c r="FT696">
        <v>0</v>
      </c>
      <c r="FU696">
        <v>0</v>
      </c>
      <c r="FV696">
        <v>0</v>
      </c>
      <c r="FW696">
        <v>0</v>
      </c>
      <c r="FX696">
        <v>0</v>
      </c>
      <c r="FY696">
        <v>0</v>
      </c>
      <c r="FZ696">
        <v>0</v>
      </c>
      <c r="GA696">
        <v>0</v>
      </c>
      <c r="GB696">
        <v>0</v>
      </c>
      <c r="GC696">
        <v>0</v>
      </c>
      <c r="GD696">
        <v>0</v>
      </c>
      <c r="GE696">
        <v>0</v>
      </c>
      <c r="GF696">
        <v>0</v>
      </c>
      <c r="GG696">
        <v>0</v>
      </c>
      <c r="GH696">
        <v>0</v>
      </c>
      <c r="GI696">
        <v>0</v>
      </c>
      <c r="GJ696">
        <v>0</v>
      </c>
      <c r="GK696">
        <v>0</v>
      </c>
      <c r="GL696">
        <v>0</v>
      </c>
      <c r="GM696">
        <v>0</v>
      </c>
      <c r="GN696">
        <v>0</v>
      </c>
      <c r="GO696">
        <v>0</v>
      </c>
      <c r="GP696">
        <v>0</v>
      </c>
      <c r="GQ696">
        <v>0</v>
      </c>
      <c r="GR696">
        <v>0</v>
      </c>
      <c r="GS696">
        <v>0</v>
      </c>
      <c r="GT696">
        <v>0</v>
      </c>
      <c r="GU696">
        <v>0</v>
      </c>
      <c r="GV696">
        <v>0</v>
      </c>
      <c r="GW696">
        <v>0</v>
      </c>
      <c r="GX696">
        <v>0</v>
      </c>
      <c r="GY696">
        <v>0</v>
      </c>
      <c r="GZ696">
        <v>0</v>
      </c>
      <c r="HA696">
        <v>0</v>
      </c>
      <c r="HB696">
        <v>0</v>
      </c>
      <c r="HC696">
        <v>0</v>
      </c>
      <c r="HD696">
        <v>0</v>
      </c>
      <c r="HE696">
        <v>0</v>
      </c>
      <c r="HF696">
        <v>0</v>
      </c>
      <c r="HG696">
        <v>0</v>
      </c>
      <c r="HH696">
        <v>0</v>
      </c>
      <c r="HI696">
        <v>0</v>
      </c>
      <c r="HJ696">
        <v>0</v>
      </c>
      <c r="HK696">
        <v>0</v>
      </c>
      <c r="HL696">
        <v>0</v>
      </c>
      <c r="HM696">
        <v>0</v>
      </c>
      <c r="HN696">
        <v>0</v>
      </c>
      <c r="HO696">
        <v>0</v>
      </c>
      <c r="HP696">
        <v>0</v>
      </c>
      <c r="HQ696">
        <v>0</v>
      </c>
      <c r="HR696">
        <v>0</v>
      </c>
      <c r="HS696">
        <v>0</v>
      </c>
      <c r="HT696">
        <v>0</v>
      </c>
      <c r="HU696">
        <v>0</v>
      </c>
      <c r="HV696">
        <v>0</v>
      </c>
      <c r="HW696">
        <v>0</v>
      </c>
      <c r="HX696">
        <v>0</v>
      </c>
      <c r="HY696">
        <v>0</v>
      </c>
      <c r="HZ696">
        <v>0</v>
      </c>
      <c r="IA696">
        <v>0</v>
      </c>
      <c r="IB696">
        <v>0</v>
      </c>
      <c r="IC696">
        <v>0</v>
      </c>
      <c r="ID696">
        <v>0</v>
      </c>
      <c r="IE696">
        <v>0</v>
      </c>
      <c r="IF696">
        <v>0</v>
      </c>
      <c r="IG696">
        <v>0</v>
      </c>
      <c r="IH696">
        <v>0</v>
      </c>
      <c r="II696">
        <v>0</v>
      </c>
      <c r="IJ696">
        <v>0</v>
      </c>
      <c r="IK696">
        <v>0</v>
      </c>
    </row>
    <row r="697" spans="13:245" hidden="1">
      <c r="M697" s="340"/>
      <c r="N697" t="s">
        <v>944</v>
      </c>
      <c r="O697">
        <v>1</v>
      </c>
      <c r="P697">
        <v>36</v>
      </c>
      <c r="Q697" s="183" t="str">
        <f t="shared" si="29"/>
        <v>SDH200136</v>
      </c>
      <c r="R697">
        <v>0</v>
      </c>
      <c r="S697">
        <v>95</v>
      </c>
      <c r="T697">
        <v>192</v>
      </c>
      <c r="U697">
        <v>291</v>
      </c>
      <c r="V697">
        <v>394</v>
      </c>
      <c r="W697">
        <v>499</v>
      </c>
      <c r="X697">
        <v>607</v>
      </c>
      <c r="Y697">
        <v>719</v>
      </c>
      <c r="Z697">
        <v>834</v>
      </c>
      <c r="AA697">
        <v>1272</v>
      </c>
      <c r="AB697">
        <v>1438</v>
      </c>
      <c r="AC697">
        <v>1611</v>
      </c>
      <c r="AD697">
        <v>1792</v>
      </c>
      <c r="AE697">
        <v>1983</v>
      </c>
      <c r="AF697">
        <v>2186</v>
      </c>
      <c r="AG697">
        <v>2400</v>
      </c>
      <c r="AH697">
        <v>2628</v>
      </c>
      <c r="AI697">
        <v>2869</v>
      </c>
      <c r="AJ697">
        <v>3129</v>
      </c>
      <c r="AK697">
        <v>3412</v>
      </c>
      <c r="AL697">
        <v>3578</v>
      </c>
      <c r="AM697">
        <v>3762</v>
      </c>
      <c r="AN697">
        <v>3970</v>
      </c>
      <c r="AO697">
        <v>4201</v>
      </c>
      <c r="AP697">
        <v>4465</v>
      </c>
      <c r="AQ697">
        <v>4760</v>
      </c>
      <c r="AR697">
        <v>5087</v>
      </c>
      <c r="AS697">
        <v>5456</v>
      </c>
      <c r="AT697">
        <v>5869</v>
      </c>
      <c r="AU697">
        <v>6347</v>
      </c>
      <c r="AV697">
        <v>6887</v>
      </c>
      <c r="AW697">
        <v>7505</v>
      </c>
      <c r="AX697">
        <v>8210</v>
      </c>
      <c r="AY697">
        <v>9031</v>
      </c>
      <c r="AZ697">
        <v>0</v>
      </c>
      <c r="BA697">
        <v>0</v>
      </c>
      <c r="BB697">
        <v>0</v>
      </c>
      <c r="BC697">
        <v>0</v>
      </c>
      <c r="BD697">
        <v>0</v>
      </c>
      <c r="BE697">
        <v>0</v>
      </c>
      <c r="BF697">
        <v>0</v>
      </c>
      <c r="BG697">
        <v>0</v>
      </c>
      <c r="BH697">
        <v>0</v>
      </c>
      <c r="BI697">
        <v>0</v>
      </c>
      <c r="BJ697">
        <v>0</v>
      </c>
      <c r="BK697">
        <v>0</v>
      </c>
      <c r="BL697">
        <v>0</v>
      </c>
      <c r="BM697">
        <v>0</v>
      </c>
      <c r="BN697">
        <v>0</v>
      </c>
      <c r="BO697">
        <v>0</v>
      </c>
      <c r="BP697">
        <v>0</v>
      </c>
      <c r="BQ697">
        <v>0</v>
      </c>
      <c r="BR697">
        <v>0</v>
      </c>
      <c r="BS697">
        <v>0</v>
      </c>
      <c r="BT697">
        <v>0</v>
      </c>
      <c r="BU697">
        <v>0</v>
      </c>
      <c r="BV697">
        <v>0</v>
      </c>
      <c r="BW697">
        <v>0</v>
      </c>
      <c r="BX697">
        <v>0</v>
      </c>
      <c r="BY697">
        <v>0</v>
      </c>
      <c r="BZ697">
        <v>0</v>
      </c>
      <c r="CA697">
        <v>0</v>
      </c>
      <c r="CB697">
        <v>0</v>
      </c>
      <c r="CC697">
        <v>0</v>
      </c>
      <c r="CD697">
        <v>0</v>
      </c>
      <c r="CE697">
        <v>0</v>
      </c>
      <c r="CF697">
        <v>0</v>
      </c>
      <c r="CG697">
        <v>0</v>
      </c>
      <c r="CH697">
        <v>0</v>
      </c>
      <c r="CI697">
        <v>0</v>
      </c>
      <c r="CJ697">
        <v>0</v>
      </c>
      <c r="CK697">
        <v>0</v>
      </c>
      <c r="CL697">
        <v>0</v>
      </c>
      <c r="CM697">
        <v>0</v>
      </c>
      <c r="CN697">
        <v>0</v>
      </c>
      <c r="CO697">
        <v>0</v>
      </c>
      <c r="CP697">
        <v>0</v>
      </c>
      <c r="CQ697">
        <v>0</v>
      </c>
      <c r="CR697">
        <v>0</v>
      </c>
      <c r="CS697">
        <v>0</v>
      </c>
      <c r="CT697">
        <v>0</v>
      </c>
      <c r="CU697">
        <v>0</v>
      </c>
      <c r="CV697">
        <v>0</v>
      </c>
      <c r="CW697">
        <v>0</v>
      </c>
      <c r="CX697">
        <v>0</v>
      </c>
      <c r="CY697">
        <v>0</v>
      </c>
      <c r="CZ697">
        <v>0</v>
      </c>
      <c r="DA697">
        <v>0</v>
      </c>
      <c r="DB697">
        <v>0</v>
      </c>
      <c r="DC697">
        <v>0</v>
      </c>
      <c r="DD697">
        <v>0</v>
      </c>
      <c r="DE697">
        <v>0</v>
      </c>
      <c r="DF697">
        <v>0</v>
      </c>
      <c r="DG697">
        <v>0</v>
      </c>
      <c r="DH697">
        <v>0</v>
      </c>
      <c r="DI697">
        <v>0</v>
      </c>
      <c r="DJ697">
        <v>0</v>
      </c>
      <c r="DK697">
        <v>0</v>
      </c>
      <c r="DL697">
        <v>0</v>
      </c>
      <c r="DM697">
        <v>0</v>
      </c>
      <c r="DN697">
        <v>0</v>
      </c>
      <c r="DO697">
        <v>0</v>
      </c>
      <c r="DP697">
        <v>0</v>
      </c>
      <c r="DQ697">
        <v>0</v>
      </c>
      <c r="DR697">
        <v>0</v>
      </c>
      <c r="DS697">
        <v>0</v>
      </c>
      <c r="DT697">
        <v>0</v>
      </c>
      <c r="DU697">
        <v>0</v>
      </c>
      <c r="DV697">
        <v>0</v>
      </c>
      <c r="DW697">
        <v>0</v>
      </c>
      <c r="DX697">
        <v>0</v>
      </c>
      <c r="DZ697" s="340"/>
      <c r="EA697" t="s">
        <v>944</v>
      </c>
      <c r="EB697">
        <v>1</v>
      </c>
      <c r="EC697">
        <v>36</v>
      </c>
      <c r="ED697" s="183" t="str">
        <f t="shared" si="30"/>
        <v>SDH200136</v>
      </c>
      <c r="EE697">
        <v>0</v>
      </c>
      <c r="EF697">
        <v>177</v>
      </c>
      <c r="EG697">
        <v>346</v>
      </c>
      <c r="EH697">
        <v>506</v>
      </c>
      <c r="EI697">
        <v>718</v>
      </c>
      <c r="EJ697">
        <v>927</v>
      </c>
      <c r="EK697">
        <v>1134</v>
      </c>
      <c r="EL697">
        <v>1342</v>
      </c>
      <c r="EM697">
        <v>1549</v>
      </c>
      <c r="EN697">
        <v>1906</v>
      </c>
      <c r="EO697">
        <v>2109</v>
      </c>
      <c r="EP697">
        <v>2315</v>
      </c>
      <c r="EQ697">
        <v>2523</v>
      </c>
      <c r="ER697">
        <v>2735</v>
      </c>
      <c r="ES697">
        <v>2956</v>
      </c>
      <c r="ET697">
        <v>3182</v>
      </c>
      <c r="EU697">
        <v>3417</v>
      </c>
      <c r="EV697">
        <v>3659</v>
      </c>
      <c r="EW697">
        <v>3915</v>
      </c>
      <c r="EX697">
        <v>0</v>
      </c>
      <c r="EY697">
        <v>0</v>
      </c>
      <c r="EZ697">
        <v>0</v>
      </c>
      <c r="FA697">
        <v>0</v>
      </c>
      <c r="FB697">
        <v>0</v>
      </c>
      <c r="FC697">
        <v>0</v>
      </c>
      <c r="FD697">
        <v>0</v>
      </c>
      <c r="FE697">
        <v>0</v>
      </c>
      <c r="FF697">
        <v>0</v>
      </c>
      <c r="FG697">
        <v>0</v>
      </c>
      <c r="FH697">
        <v>0</v>
      </c>
      <c r="FI697">
        <v>0</v>
      </c>
      <c r="FJ697">
        <v>0</v>
      </c>
      <c r="FK697">
        <v>0</v>
      </c>
      <c r="FL697">
        <v>0</v>
      </c>
      <c r="FM697">
        <v>0</v>
      </c>
      <c r="FN697">
        <v>0</v>
      </c>
      <c r="FO697">
        <v>0</v>
      </c>
      <c r="FP697">
        <v>0</v>
      </c>
      <c r="FQ697">
        <v>0</v>
      </c>
      <c r="FR697">
        <v>0</v>
      </c>
      <c r="FS697">
        <v>0</v>
      </c>
      <c r="FT697">
        <v>0</v>
      </c>
      <c r="FU697">
        <v>0</v>
      </c>
      <c r="FV697">
        <v>0</v>
      </c>
      <c r="FW697">
        <v>0</v>
      </c>
      <c r="FX697">
        <v>0</v>
      </c>
      <c r="FY697">
        <v>0</v>
      </c>
      <c r="FZ697">
        <v>0</v>
      </c>
      <c r="GA697">
        <v>0</v>
      </c>
      <c r="GB697">
        <v>0</v>
      </c>
      <c r="GC697">
        <v>0</v>
      </c>
      <c r="GD697">
        <v>0</v>
      </c>
      <c r="GE697">
        <v>0</v>
      </c>
      <c r="GF697">
        <v>0</v>
      </c>
      <c r="GG697">
        <v>0</v>
      </c>
      <c r="GH697">
        <v>0</v>
      </c>
      <c r="GI697">
        <v>0</v>
      </c>
      <c r="GJ697">
        <v>0</v>
      </c>
      <c r="GK697">
        <v>0</v>
      </c>
      <c r="GL697">
        <v>0</v>
      </c>
      <c r="GM697">
        <v>0</v>
      </c>
      <c r="GN697">
        <v>0</v>
      </c>
      <c r="GO697">
        <v>0</v>
      </c>
      <c r="GP697">
        <v>0</v>
      </c>
      <c r="GQ697">
        <v>0</v>
      </c>
      <c r="GR697">
        <v>0</v>
      </c>
      <c r="GS697">
        <v>0</v>
      </c>
      <c r="GT697">
        <v>0</v>
      </c>
      <c r="GU697">
        <v>0</v>
      </c>
      <c r="GV697">
        <v>0</v>
      </c>
      <c r="GW697">
        <v>0</v>
      </c>
      <c r="GX697">
        <v>0</v>
      </c>
      <c r="GY697">
        <v>0</v>
      </c>
      <c r="GZ697">
        <v>0</v>
      </c>
      <c r="HA697">
        <v>0</v>
      </c>
      <c r="HB697">
        <v>0</v>
      </c>
      <c r="HC697">
        <v>0</v>
      </c>
      <c r="HD697">
        <v>0</v>
      </c>
      <c r="HE697">
        <v>0</v>
      </c>
      <c r="HF697">
        <v>0</v>
      </c>
      <c r="HG697">
        <v>0</v>
      </c>
      <c r="HH697">
        <v>0</v>
      </c>
      <c r="HI697">
        <v>0</v>
      </c>
      <c r="HJ697">
        <v>0</v>
      </c>
      <c r="HK697">
        <v>0</v>
      </c>
      <c r="HL697">
        <v>0</v>
      </c>
      <c r="HM697">
        <v>0</v>
      </c>
      <c r="HN697">
        <v>0</v>
      </c>
      <c r="HO697">
        <v>0</v>
      </c>
      <c r="HP697">
        <v>0</v>
      </c>
      <c r="HQ697">
        <v>0</v>
      </c>
      <c r="HR697">
        <v>0</v>
      </c>
      <c r="HS697">
        <v>0</v>
      </c>
      <c r="HT697">
        <v>0</v>
      </c>
      <c r="HU697">
        <v>0</v>
      </c>
      <c r="HV697">
        <v>0</v>
      </c>
      <c r="HW697">
        <v>0</v>
      </c>
      <c r="HX697">
        <v>0</v>
      </c>
      <c r="HY697">
        <v>0</v>
      </c>
      <c r="HZ697">
        <v>0</v>
      </c>
      <c r="IA697">
        <v>0</v>
      </c>
      <c r="IB697">
        <v>0</v>
      </c>
      <c r="IC697">
        <v>0</v>
      </c>
      <c r="ID697">
        <v>0</v>
      </c>
      <c r="IE697">
        <v>0</v>
      </c>
      <c r="IF697">
        <v>0</v>
      </c>
      <c r="IG697">
        <v>0</v>
      </c>
      <c r="IH697">
        <v>0</v>
      </c>
      <c r="II697">
        <v>0</v>
      </c>
      <c r="IJ697">
        <v>0</v>
      </c>
      <c r="IK697">
        <v>0</v>
      </c>
    </row>
    <row r="698" spans="13:245" hidden="1">
      <c r="M698" s="340"/>
      <c r="N698" t="s">
        <v>944</v>
      </c>
      <c r="O698">
        <v>1</v>
      </c>
      <c r="P698">
        <v>37</v>
      </c>
      <c r="Q698" s="183" t="str">
        <f t="shared" si="29"/>
        <v>SDH200137</v>
      </c>
      <c r="R698">
        <v>0</v>
      </c>
      <c r="S698">
        <v>89</v>
      </c>
      <c r="T698">
        <v>182</v>
      </c>
      <c r="U698">
        <v>276</v>
      </c>
      <c r="V698">
        <v>373</v>
      </c>
      <c r="W698">
        <v>473</v>
      </c>
      <c r="X698">
        <v>575</v>
      </c>
      <c r="Y698">
        <v>680</v>
      </c>
      <c r="Z698">
        <v>791</v>
      </c>
      <c r="AA698">
        <v>1206</v>
      </c>
      <c r="AB698">
        <v>1364</v>
      </c>
      <c r="AC698">
        <v>1530</v>
      </c>
      <c r="AD698">
        <v>1703</v>
      </c>
      <c r="AE698">
        <v>1887</v>
      </c>
      <c r="AF698">
        <v>2082</v>
      </c>
      <c r="AG698">
        <v>2287</v>
      </c>
      <c r="AH698">
        <v>2506</v>
      </c>
      <c r="AI698">
        <v>2740</v>
      </c>
      <c r="AJ698">
        <v>2994</v>
      </c>
      <c r="AK698">
        <v>3266</v>
      </c>
      <c r="AL698">
        <v>3431</v>
      </c>
      <c r="AM698">
        <v>3615</v>
      </c>
      <c r="AN698">
        <v>3820</v>
      </c>
      <c r="AO698">
        <v>4056</v>
      </c>
      <c r="AP698">
        <v>4320</v>
      </c>
      <c r="AQ698">
        <v>4613</v>
      </c>
      <c r="AR698">
        <v>4943</v>
      </c>
      <c r="AS698">
        <v>5313</v>
      </c>
      <c r="AT698">
        <v>5740</v>
      </c>
      <c r="AU698">
        <v>6223</v>
      </c>
      <c r="AV698">
        <v>6775</v>
      </c>
      <c r="AW698">
        <v>7403</v>
      </c>
      <c r="AX698">
        <v>8133</v>
      </c>
      <c r="AY698">
        <v>8997</v>
      </c>
      <c r="AZ698">
        <v>0</v>
      </c>
      <c r="BA698">
        <v>0</v>
      </c>
      <c r="BB698">
        <v>0</v>
      </c>
      <c r="BC698">
        <v>0</v>
      </c>
      <c r="BD698">
        <v>0</v>
      </c>
      <c r="BE698">
        <v>0</v>
      </c>
      <c r="BF698">
        <v>0</v>
      </c>
      <c r="BG698">
        <v>0</v>
      </c>
      <c r="BH698">
        <v>0</v>
      </c>
      <c r="BI698">
        <v>0</v>
      </c>
      <c r="BJ698">
        <v>0</v>
      </c>
      <c r="BK698">
        <v>0</v>
      </c>
      <c r="BL698">
        <v>0</v>
      </c>
      <c r="BM698">
        <v>0</v>
      </c>
      <c r="BN698">
        <v>0</v>
      </c>
      <c r="BO698">
        <v>0</v>
      </c>
      <c r="BP698">
        <v>0</v>
      </c>
      <c r="BQ698">
        <v>0</v>
      </c>
      <c r="BR698">
        <v>0</v>
      </c>
      <c r="BS698">
        <v>0</v>
      </c>
      <c r="BT698">
        <v>0</v>
      </c>
      <c r="BU698">
        <v>0</v>
      </c>
      <c r="BV698">
        <v>0</v>
      </c>
      <c r="BW698">
        <v>0</v>
      </c>
      <c r="BX698">
        <v>0</v>
      </c>
      <c r="BY698">
        <v>0</v>
      </c>
      <c r="BZ698">
        <v>0</v>
      </c>
      <c r="CA698">
        <v>0</v>
      </c>
      <c r="CB698">
        <v>0</v>
      </c>
      <c r="CC698">
        <v>0</v>
      </c>
      <c r="CD698">
        <v>0</v>
      </c>
      <c r="CE698">
        <v>0</v>
      </c>
      <c r="CF698">
        <v>0</v>
      </c>
      <c r="CG698">
        <v>0</v>
      </c>
      <c r="CH698">
        <v>0</v>
      </c>
      <c r="CI698">
        <v>0</v>
      </c>
      <c r="CJ698">
        <v>0</v>
      </c>
      <c r="CK698">
        <v>0</v>
      </c>
      <c r="CL698">
        <v>0</v>
      </c>
      <c r="CM698">
        <v>0</v>
      </c>
      <c r="CN698">
        <v>0</v>
      </c>
      <c r="CO698">
        <v>0</v>
      </c>
      <c r="CP698">
        <v>0</v>
      </c>
      <c r="CQ698">
        <v>0</v>
      </c>
      <c r="CR698">
        <v>0</v>
      </c>
      <c r="CS698">
        <v>0</v>
      </c>
      <c r="CT698">
        <v>0</v>
      </c>
      <c r="CU698">
        <v>0</v>
      </c>
      <c r="CV698">
        <v>0</v>
      </c>
      <c r="CW698">
        <v>0</v>
      </c>
      <c r="CX698">
        <v>0</v>
      </c>
      <c r="CY698">
        <v>0</v>
      </c>
      <c r="CZ698">
        <v>0</v>
      </c>
      <c r="DA698">
        <v>0</v>
      </c>
      <c r="DB698">
        <v>0</v>
      </c>
      <c r="DC698">
        <v>0</v>
      </c>
      <c r="DD698">
        <v>0</v>
      </c>
      <c r="DE698">
        <v>0</v>
      </c>
      <c r="DF698">
        <v>0</v>
      </c>
      <c r="DG698">
        <v>0</v>
      </c>
      <c r="DH698">
        <v>0</v>
      </c>
      <c r="DI698">
        <v>0</v>
      </c>
      <c r="DJ698">
        <v>0</v>
      </c>
      <c r="DK698">
        <v>0</v>
      </c>
      <c r="DL698">
        <v>0</v>
      </c>
      <c r="DM698">
        <v>0</v>
      </c>
      <c r="DN698">
        <v>0</v>
      </c>
      <c r="DO698">
        <v>0</v>
      </c>
      <c r="DP698">
        <v>0</v>
      </c>
      <c r="DQ698">
        <v>0</v>
      </c>
      <c r="DR698">
        <v>0</v>
      </c>
      <c r="DS698">
        <v>0</v>
      </c>
      <c r="DT698">
        <v>0</v>
      </c>
      <c r="DU698">
        <v>0</v>
      </c>
      <c r="DV698">
        <v>0</v>
      </c>
      <c r="DW698">
        <v>0</v>
      </c>
      <c r="DX698">
        <v>0</v>
      </c>
      <c r="DZ698" s="340"/>
      <c r="EA698" t="s">
        <v>944</v>
      </c>
      <c r="EB698">
        <v>1</v>
      </c>
      <c r="EC698">
        <v>37</v>
      </c>
      <c r="ED698" s="183" t="str">
        <f t="shared" si="30"/>
        <v>SDH200137</v>
      </c>
      <c r="EE698">
        <v>0</v>
      </c>
      <c r="EF698">
        <v>165</v>
      </c>
      <c r="EG698">
        <v>326</v>
      </c>
      <c r="EH698">
        <v>476</v>
      </c>
      <c r="EI698">
        <v>665</v>
      </c>
      <c r="EJ698">
        <v>863</v>
      </c>
      <c r="EK698">
        <v>1057</v>
      </c>
      <c r="EL698">
        <v>1253</v>
      </c>
      <c r="EM698">
        <v>1450</v>
      </c>
      <c r="EN698">
        <v>1794</v>
      </c>
      <c r="EO698">
        <v>1988</v>
      </c>
      <c r="EP698">
        <v>2184</v>
      </c>
      <c r="EQ698">
        <v>2381</v>
      </c>
      <c r="ER698">
        <v>2587</v>
      </c>
      <c r="ES698">
        <v>2798</v>
      </c>
      <c r="ET698">
        <v>3014</v>
      </c>
      <c r="EU698">
        <v>3240</v>
      </c>
      <c r="EV698">
        <v>3476</v>
      </c>
      <c r="EW698">
        <v>3727</v>
      </c>
      <c r="EX698">
        <v>0</v>
      </c>
      <c r="EY698">
        <v>0</v>
      </c>
      <c r="EZ698">
        <v>0</v>
      </c>
      <c r="FA698">
        <v>0</v>
      </c>
      <c r="FB698">
        <v>0</v>
      </c>
      <c r="FC698">
        <v>0</v>
      </c>
      <c r="FD698">
        <v>0</v>
      </c>
      <c r="FE698">
        <v>0</v>
      </c>
      <c r="FF698">
        <v>0</v>
      </c>
      <c r="FG698">
        <v>0</v>
      </c>
      <c r="FH698">
        <v>0</v>
      </c>
      <c r="FI698">
        <v>0</v>
      </c>
      <c r="FJ698">
        <v>0</v>
      </c>
      <c r="FK698">
        <v>0</v>
      </c>
      <c r="FL698">
        <v>0</v>
      </c>
      <c r="FM698">
        <v>0</v>
      </c>
      <c r="FN698">
        <v>0</v>
      </c>
      <c r="FO698">
        <v>0</v>
      </c>
      <c r="FP698">
        <v>0</v>
      </c>
      <c r="FQ698">
        <v>0</v>
      </c>
      <c r="FR698">
        <v>0</v>
      </c>
      <c r="FS698">
        <v>0</v>
      </c>
      <c r="FT698">
        <v>0</v>
      </c>
      <c r="FU698">
        <v>0</v>
      </c>
      <c r="FV698">
        <v>0</v>
      </c>
      <c r="FW698">
        <v>0</v>
      </c>
      <c r="FX698">
        <v>0</v>
      </c>
      <c r="FY698">
        <v>0</v>
      </c>
      <c r="FZ698">
        <v>0</v>
      </c>
      <c r="GA698">
        <v>0</v>
      </c>
      <c r="GB698">
        <v>0</v>
      </c>
      <c r="GC698">
        <v>0</v>
      </c>
      <c r="GD698">
        <v>0</v>
      </c>
      <c r="GE698">
        <v>0</v>
      </c>
      <c r="GF698">
        <v>0</v>
      </c>
      <c r="GG698">
        <v>0</v>
      </c>
      <c r="GH698">
        <v>0</v>
      </c>
      <c r="GI698">
        <v>0</v>
      </c>
      <c r="GJ698">
        <v>0</v>
      </c>
      <c r="GK698">
        <v>0</v>
      </c>
      <c r="GL698">
        <v>0</v>
      </c>
      <c r="GM698">
        <v>0</v>
      </c>
      <c r="GN698">
        <v>0</v>
      </c>
      <c r="GO698">
        <v>0</v>
      </c>
      <c r="GP698">
        <v>0</v>
      </c>
      <c r="GQ698">
        <v>0</v>
      </c>
      <c r="GR698">
        <v>0</v>
      </c>
      <c r="GS698">
        <v>0</v>
      </c>
      <c r="GT698">
        <v>0</v>
      </c>
      <c r="GU698">
        <v>0</v>
      </c>
      <c r="GV698">
        <v>0</v>
      </c>
      <c r="GW698">
        <v>0</v>
      </c>
      <c r="GX698">
        <v>0</v>
      </c>
      <c r="GY698">
        <v>0</v>
      </c>
      <c r="GZ698">
        <v>0</v>
      </c>
      <c r="HA698">
        <v>0</v>
      </c>
      <c r="HB698">
        <v>0</v>
      </c>
      <c r="HC698">
        <v>0</v>
      </c>
      <c r="HD698">
        <v>0</v>
      </c>
      <c r="HE698">
        <v>0</v>
      </c>
      <c r="HF698">
        <v>0</v>
      </c>
      <c r="HG698">
        <v>0</v>
      </c>
      <c r="HH698">
        <v>0</v>
      </c>
      <c r="HI698">
        <v>0</v>
      </c>
      <c r="HJ698">
        <v>0</v>
      </c>
      <c r="HK698">
        <v>0</v>
      </c>
      <c r="HL698">
        <v>0</v>
      </c>
      <c r="HM698">
        <v>0</v>
      </c>
      <c r="HN698">
        <v>0</v>
      </c>
      <c r="HO698">
        <v>0</v>
      </c>
      <c r="HP698">
        <v>0</v>
      </c>
      <c r="HQ698">
        <v>0</v>
      </c>
      <c r="HR698">
        <v>0</v>
      </c>
      <c r="HS698">
        <v>0</v>
      </c>
      <c r="HT698">
        <v>0</v>
      </c>
      <c r="HU698">
        <v>0</v>
      </c>
      <c r="HV698">
        <v>0</v>
      </c>
      <c r="HW698">
        <v>0</v>
      </c>
      <c r="HX698">
        <v>0</v>
      </c>
      <c r="HY698">
        <v>0</v>
      </c>
      <c r="HZ698">
        <v>0</v>
      </c>
      <c r="IA698">
        <v>0</v>
      </c>
      <c r="IB698">
        <v>0</v>
      </c>
      <c r="IC698">
        <v>0</v>
      </c>
      <c r="ID698">
        <v>0</v>
      </c>
      <c r="IE698">
        <v>0</v>
      </c>
      <c r="IF698">
        <v>0</v>
      </c>
      <c r="IG698">
        <v>0</v>
      </c>
      <c r="IH698">
        <v>0</v>
      </c>
      <c r="II698">
        <v>0</v>
      </c>
      <c r="IJ698">
        <v>0</v>
      </c>
      <c r="IK698">
        <v>0</v>
      </c>
    </row>
    <row r="699" spans="13:245" hidden="1">
      <c r="M699" s="340"/>
      <c r="N699" t="s">
        <v>944</v>
      </c>
      <c r="O699">
        <v>1</v>
      </c>
      <c r="P699">
        <v>38</v>
      </c>
      <c r="Q699" s="183" t="str">
        <f t="shared" si="29"/>
        <v>SDH200138</v>
      </c>
      <c r="R699">
        <v>0</v>
      </c>
      <c r="S699">
        <v>85</v>
      </c>
      <c r="T699">
        <v>172</v>
      </c>
      <c r="U699">
        <v>261</v>
      </c>
      <c r="V699">
        <v>353</v>
      </c>
      <c r="W699">
        <v>447</v>
      </c>
      <c r="X699">
        <v>544</v>
      </c>
      <c r="Y699">
        <v>645</v>
      </c>
      <c r="Z699">
        <v>749</v>
      </c>
      <c r="AA699">
        <v>1143</v>
      </c>
      <c r="AB699">
        <v>1294</v>
      </c>
      <c r="AC699">
        <v>1452</v>
      </c>
      <c r="AD699">
        <v>1619</v>
      </c>
      <c r="AE699">
        <v>1795</v>
      </c>
      <c r="AF699">
        <v>1981</v>
      </c>
      <c r="AG699">
        <v>2178</v>
      </c>
      <c r="AH699">
        <v>2389</v>
      </c>
      <c r="AI699">
        <v>2617</v>
      </c>
      <c r="AJ699">
        <v>2861</v>
      </c>
      <c r="AK699">
        <v>3125</v>
      </c>
      <c r="AL699">
        <v>3289</v>
      </c>
      <c r="AM699">
        <v>3470</v>
      </c>
      <c r="AN699">
        <v>3679</v>
      </c>
      <c r="AO699">
        <v>3914</v>
      </c>
      <c r="AP699">
        <v>4175</v>
      </c>
      <c r="AQ699">
        <v>4469</v>
      </c>
      <c r="AR699">
        <v>4799</v>
      </c>
      <c r="AS699">
        <v>5179</v>
      </c>
      <c r="AT699">
        <v>5608</v>
      </c>
      <c r="AU699">
        <v>6099</v>
      </c>
      <c r="AV699">
        <v>6656</v>
      </c>
      <c r="AW699">
        <v>7304</v>
      </c>
      <c r="AX699">
        <v>8069</v>
      </c>
      <c r="AY699">
        <v>8957</v>
      </c>
      <c r="AZ699">
        <v>0</v>
      </c>
      <c r="BA699">
        <v>0</v>
      </c>
      <c r="BB699">
        <v>0</v>
      </c>
      <c r="BC699">
        <v>0</v>
      </c>
      <c r="BD699">
        <v>0</v>
      </c>
      <c r="BE699">
        <v>0</v>
      </c>
      <c r="BF699">
        <v>0</v>
      </c>
      <c r="BG699">
        <v>0</v>
      </c>
      <c r="BH699">
        <v>0</v>
      </c>
      <c r="BI699">
        <v>0</v>
      </c>
      <c r="BJ699">
        <v>0</v>
      </c>
      <c r="BK699">
        <v>0</v>
      </c>
      <c r="BL699">
        <v>0</v>
      </c>
      <c r="BM699">
        <v>0</v>
      </c>
      <c r="BN699">
        <v>0</v>
      </c>
      <c r="BO699">
        <v>0</v>
      </c>
      <c r="BP699">
        <v>0</v>
      </c>
      <c r="BQ699">
        <v>0</v>
      </c>
      <c r="BR699">
        <v>0</v>
      </c>
      <c r="BS699">
        <v>0</v>
      </c>
      <c r="BT699">
        <v>0</v>
      </c>
      <c r="BU699">
        <v>0</v>
      </c>
      <c r="BV699">
        <v>0</v>
      </c>
      <c r="BW699">
        <v>0</v>
      </c>
      <c r="BX699">
        <v>0</v>
      </c>
      <c r="BY699">
        <v>0</v>
      </c>
      <c r="BZ699">
        <v>0</v>
      </c>
      <c r="CA699">
        <v>0</v>
      </c>
      <c r="CB699">
        <v>0</v>
      </c>
      <c r="CC699">
        <v>0</v>
      </c>
      <c r="CD699">
        <v>0</v>
      </c>
      <c r="CE699">
        <v>0</v>
      </c>
      <c r="CF699">
        <v>0</v>
      </c>
      <c r="CG699">
        <v>0</v>
      </c>
      <c r="CH699">
        <v>0</v>
      </c>
      <c r="CI699">
        <v>0</v>
      </c>
      <c r="CJ699">
        <v>0</v>
      </c>
      <c r="CK699">
        <v>0</v>
      </c>
      <c r="CL699">
        <v>0</v>
      </c>
      <c r="CM699">
        <v>0</v>
      </c>
      <c r="CN699">
        <v>0</v>
      </c>
      <c r="CO699">
        <v>0</v>
      </c>
      <c r="CP699">
        <v>0</v>
      </c>
      <c r="CQ699">
        <v>0</v>
      </c>
      <c r="CR699">
        <v>0</v>
      </c>
      <c r="CS699">
        <v>0</v>
      </c>
      <c r="CT699">
        <v>0</v>
      </c>
      <c r="CU699">
        <v>0</v>
      </c>
      <c r="CV699">
        <v>0</v>
      </c>
      <c r="CW699">
        <v>0</v>
      </c>
      <c r="CX699">
        <v>0</v>
      </c>
      <c r="CY699">
        <v>0</v>
      </c>
      <c r="CZ699">
        <v>0</v>
      </c>
      <c r="DA699">
        <v>0</v>
      </c>
      <c r="DB699">
        <v>0</v>
      </c>
      <c r="DC699">
        <v>0</v>
      </c>
      <c r="DD699">
        <v>0</v>
      </c>
      <c r="DE699">
        <v>0</v>
      </c>
      <c r="DF699">
        <v>0</v>
      </c>
      <c r="DG699">
        <v>0</v>
      </c>
      <c r="DH699">
        <v>0</v>
      </c>
      <c r="DI699">
        <v>0</v>
      </c>
      <c r="DJ699">
        <v>0</v>
      </c>
      <c r="DK699">
        <v>0</v>
      </c>
      <c r="DL699">
        <v>0</v>
      </c>
      <c r="DM699">
        <v>0</v>
      </c>
      <c r="DN699">
        <v>0</v>
      </c>
      <c r="DO699">
        <v>0</v>
      </c>
      <c r="DP699">
        <v>0</v>
      </c>
      <c r="DQ699">
        <v>0</v>
      </c>
      <c r="DR699">
        <v>0</v>
      </c>
      <c r="DS699">
        <v>0</v>
      </c>
      <c r="DT699">
        <v>0</v>
      </c>
      <c r="DU699">
        <v>0</v>
      </c>
      <c r="DV699">
        <v>0</v>
      </c>
      <c r="DW699">
        <v>0</v>
      </c>
      <c r="DX699">
        <v>0</v>
      </c>
      <c r="DZ699" s="340"/>
      <c r="EA699" t="s">
        <v>944</v>
      </c>
      <c r="EB699">
        <v>1</v>
      </c>
      <c r="EC699">
        <v>38</v>
      </c>
      <c r="ED699" s="183" t="str">
        <f t="shared" si="30"/>
        <v>SDH200138</v>
      </c>
      <c r="EE699">
        <v>0</v>
      </c>
      <c r="EF699">
        <v>156</v>
      </c>
      <c r="EG699">
        <v>305</v>
      </c>
      <c r="EH699">
        <v>447</v>
      </c>
      <c r="EI699">
        <v>615</v>
      </c>
      <c r="EJ699">
        <v>801</v>
      </c>
      <c r="EK699">
        <v>984</v>
      </c>
      <c r="EL699">
        <v>1171</v>
      </c>
      <c r="EM699">
        <v>1356</v>
      </c>
      <c r="EN699">
        <v>1688</v>
      </c>
      <c r="EO699">
        <v>1872</v>
      </c>
      <c r="EP699">
        <v>2058</v>
      </c>
      <c r="EQ699">
        <v>2249</v>
      </c>
      <c r="ER699">
        <v>2445</v>
      </c>
      <c r="ES699">
        <v>2646</v>
      </c>
      <c r="ET699">
        <v>2853</v>
      </c>
      <c r="EU699">
        <v>3070</v>
      </c>
      <c r="EV699">
        <v>3301</v>
      </c>
      <c r="EW699">
        <v>3541</v>
      </c>
      <c r="EX699">
        <v>0</v>
      </c>
      <c r="EY699">
        <v>0</v>
      </c>
      <c r="EZ699">
        <v>0</v>
      </c>
      <c r="FA699">
        <v>0</v>
      </c>
      <c r="FB699">
        <v>0</v>
      </c>
      <c r="FC699">
        <v>0</v>
      </c>
      <c r="FD699">
        <v>0</v>
      </c>
      <c r="FE699">
        <v>0</v>
      </c>
      <c r="FF699">
        <v>0</v>
      </c>
      <c r="FG699">
        <v>0</v>
      </c>
      <c r="FH699">
        <v>0</v>
      </c>
      <c r="FI699">
        <v>0</v>
      </c>
      <c r="FJ699">
        <v>0</v>
      </c>
      <c r="FK699">
        <v>0</v>
      </c>
      <c r="FL699">
        <v>0</v>
      </c>
      <c r="FM699">
        <v>0</v>
      </c>
      <c r="FN699">
        <v>0</v>
      </c>
      <c r="FO699">
        <v>0</v>
      </c>
      <c r="FP699">
        <v>0</v>
      </c>
      <c r="FQ699">
        <v>0</v>
      </c>
      <c r="FR699">
        <v>0</v>
      </c>
      <c r="FS699">
        <v>0</v>
      </c>
      <c r="FT699">
        <v>0</v>
      </c>
      <c r="FU699">
        <v>0</v>
      </c>
      <c r="FV699">
        <v>0</v>
      </c>
      <c r="FW699">
        <v>0</v>
      </c>
      <c r="FX699">
        <v>0</v>
      </c>
      <c r="FY699">
        <v>0</v>
      </c>
      <c r="FZ699">
        <v>0</v>
      </c>
      <c r="GA699">
        <v>0</v>
      </c>
      <c r="GB699">
        <v>0</v>
      </c>
      <c r="GC699">
        <v>0</v>
      </c>
      <c r="GD699">
        <v>0</v>
      </c>
      <c r="GE699">
        <v>0</v>
      </c>
      <c r="GF699">
        <v>0</v>
      </c>
      <c r="GG699">
        <v>0</v>
      </c>
      <c r="GH699">
        <v>0</v>
      </c>
      <c r="GI699">
        <v>0</v>
      </c>
      <c r="GJ699">
        <v>0</v>
      </c>
      <c r="GK699">
        <v>0</v>
      </c>
      <c r="GL699">
        <v>0</v>
      </c>
      <c r="GM699">
        <v>0</v>
      </c>
      <c r="GN699">
        <v>0</v>
      </c>
      <c r="GO699">
        <v>0</v>
      </c>
      <c r="GP699">
        <v>0</v>
      </c>
      <c r="GQ699">
        <v>0</v>
      </c>
      <c r="GR699">
        <v>0</v>
      </c>
      <c r="GS699">
        <v>0</v>
      </c>
      <c r="GT699">
        <v>0</v>
      </c>
      <c r="GU699">
        <v>0</v>
      </c>
      <c r="GV699">
        <v>0</v>
      </c>
      <c r="GW699">
        <v>0</v>
      </c>
      <c r="GX699">
        <v>0</v>
      </c>
      <c r="GY699">
        <v>0</v>
      </c>
      <c r="GZ699">
        <v>0</v>
      </c>
      <c r="HA699">
        <v>0</v>
      </c>
      <c r="HB699">
        <v>0</v>
      </c>
      <c r="HC699">
        <v>0</v>
      </c>
      <c r="HD699">
        <v>0</v>
      </c>
      <c r="HE699">
        <v>0</v>
      </c>
      <c r="HF699">
        <v>0</v>
      </c>
      <c r="HG699">
        <v>0</v>
      </c>
      <c r="HH699">
        <v>0</v>
      </c>
      <c r="HI699">
        <v>0</v>
      </c>
      <c r="HJ699">
        <v>0</v>
      </c>
      <c r="HK699">
        <v>0</v>
      </c>
      <c r="HL699">
        <v>0</v>
      </c>
      <c r="HM699">
        <v>0</v>
      </c>
      <c r="HN699">
        <v>0</v>
      </c>
      <c r="HO699">
        <v>0</v>
      </c>
      <c r="HP699">
        <v>0</v>
      </c>
      <c r="HQ699">
        <v>0</v>
      </c>
      <c r="HR699">
        <v>0</v>
      </c>
      <c r="HS699">
        <v>0</v>
      </c>
      <c r="HT699">
        <v>0</v>
      </c>
      <c r="HU699">
        <v>0</v>
      </c>
      <c r="HV699">
        <v>0</v>
      </c>
      <c r="HW699">
        <v>0</v>
      </c>
      <c r="HX699">
        <v>0</v>
      </c>
      <c r="HY699">
        <v>0</v>
      </c>
      <c r="HZ699">
        <v>0</v>
      </c>
      <c r="IA699">
        <v>0</v>
      </c>
      <c r="IB699">
        <v>0</v>
      </c>
      <c r="IC699">
        <v>0</v>
      </c>
      <c r="ID699">
        <v>0</v>
      </c>
      <c r="IE699">
        <v>0</v>
      </c>
      <c r="IF699">
        <v>0</v>
      </c>
      <c r="IG699">
        <v>0</v>
      </c>
      <c r="IH699">
        <v>0</v>
      </c>
      <c r="II699">
        <v>0</v>
      </c>
      <c r="IJ699">
        <v>0</v>
      </c>
      <c r="IK699">
        <v>0</v>
      </c>
    </row>
    <row r="700" spans="13:245" hidden="1">
      <c r="M700" s="340"/>
      <c r="N700" t="s">
        <v>944</v>
      </c>
      <c r="O700">
        <v>1</v>
      </c>
      <c r="P700">
        <v>39</v>
      </c>
      <c r="Q700" s="183" t="str">
        <f t="shared" si="29"/>
        <v>SDH200139</v>
      </c>
      <c r="R700">
        <v>0</v>
      </c>
      <c r="S700">
        <v>81</v>
      </c>
      <c r="T700">
        <v>164</v>
      </c>
      <c r="U700">
        <v>249</v>
      </c>
      <c r="V700">
        <v>336</v>
      </c>
      <c r="W700">
        <v>425</v>
      </c>
      <c r="X700">
        <v>518</v>
      </c>
      <c r="Y700">
        <v>615</v>
      </c>
      <c r="Z700">
        <v>714</v>
      </c>
      <c r="AA700">
        <v>1091</v>
      </c>
      <c r="AB700">
        <v>1235</v>
      </c>
      <c r="AC700">
        <v>1388</v>
      </c>
      <c r="AD700">
        <v>1549</v>
      </c>
      <c r="AE700">
        <v>1718</v>
      </c>
      <c r="AF700">
        <v>1897</v>
      </c>
      <c r="AG700">
        <v>2088</v>
      </c>
      <c r="AH700">
        <v>2294</v>
      </c>
      <c r="AI700">
        <v>2514</v>
      </c>
      <c r="AJ700">
        <v>2752</v>
      </c>
      <c r="AK700">
        <v>3011</v>
      </c>
      <c r="AL700">
        <v>3173</v>
      </c>
      <c r="AM700">
        <v>3358</v>
      </c>
      <c r="AN700">
        <v>3565</v>
      </c>
      <c r="AO700">
        <v>3798</v>
      </c>
      <c r="AP700">
        <v>4061</v>
      </c>
      <c r="AQ700">
        <v>4355</v>
      </c>
      <c r="AR700">
        <v>4695</v>
      </c>
      <c r="AS700">
        <v>5078</v>
      </c>
      <c r="AT700">
        <v>5515</v>
      </c>
      <c r="AU700">
        <v>6011</v>
      </c>
      <c r="AV700">
        <v>6586</v>
      </c>
      <c r="AW700">
        <v>7265</v>
      </c>
      <c r="AX700">
        <v>8053</v>
      </c>
      <c r="AY700">
        <v>8977</v>
      </c>
      <c r="AZ700">
        <v>0</v>
      </c>
      <c r="BA700">
        <v>0</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c r="BU700">
        <v>0</v>
      </c>
      <c r="BV700">
        <v>0</v>
      </c>
      <c r="BW700">
        <v>0</v>
      </c>
      <c r="BX700">
        <v>0</v>
      </c>
      <c r="BY700">
        <v>0</v>
      </c>
      <c r="BZ700">
        <v>0</v>
      </c>
      <c r="CA700">
        <v>0</v>
      </c>
      <c r="CB700">
        <v>0</v>
      </c>
      <c r="CC700">
        <v>0</v>
      </c>
      <c r="CD700">
        <v>0</v>
      </c>
      <c r="CE700">
        <v>0</v>
      </c>
      <c r="CF700">
        <v>0</v>
      </c>
      <c r="CG700">
        <v>0</v>
      </c>
      <c r="CH700">
        <v>0</v>
      </c>
      <c r="CI700">
        <v>0</v>
      </c>
      <c r="CJ700">
        <v>0</v>
      </c>
      <c r="CK700">
        <v>0</v>
      </c>
      <c r="CL700">
        <v>0</v>
      </c>
      <c r="CM700">
        <v>0</v>
      </c>
      <c r="CN700">
        <v>0</v>
      </c>
      <c r="CO700">
        <v>0</v>
      </c>
      <c r="CP700">
        <v>0</v>
      </c>
      <c r="CQ700">
        <v>0</v>
      </c>
      <c r="CR700">
        <v>0</v>
      </c>
      <c r="CS700">
        <v>0</v>
      </c>
      <c r="CT700">
        <v>0</v>
      </c>
      <c r="CU700">
        <v>0</v>
      </c>
      <c r="CV700">
        <v>0</v>
      </c>
      <c r="CW700">
        <v>0</v>
      </c>
      <c r="CX700">
        <v>0</v>
      </c>
      <c r="CY700">
        <v>0</v>
      </c>
      <c r="CZ700">
        <v>0</v>
      </c>
      <c r="DA700">
        <v>0</v>
      </c>
      <c r="DB700">
        <v>0</v>
      </c>
      <c r="DC700">
        <v>0</v>
      </c>
      <c r="DD700">
        <v>0</v>
      </c>
      <c r="DE700">
        <v>0</v>
      </c>
      <c r="DF700">
        <v>0</v>
      </c>
      <c r="DG700">
        <v>0</v>
      </c>
      <c r="DH700">
        <v>0</v>
      </c>
      <c r="DI700">
        <v>0</v>
      </c>
      <c r="DJ700">
        <v>0</v>
      </c>
      <c r="DK700">
        <v>0</v>
      </c>
      <c r="DL700">
        <v>0</v>
      </c>
      <c r="DM700">
        <v>0</v>
      </c>
      <c r="DN700">
        <v>0</v>
      </c>
      <c r="DO700">
        <v>0</v>
      </c>
      <c r="DP700">
        <v>0</v>
      </c>
      <c r="DQ700">
        <v>0</v>
      </c>
      <c r="DR700">
        <v>0</v>
      </c>
      <c r="DS700">
        <v>0</v>
      </c>
      <c r="DT700">
        <v>0</v>
      </c>
      <c r="DU700">
        <v>0</v>
      </c>
      <c r="DV700">
        <v>0</v>
      </c>
      <c r="DW700">
        <v>0</v>
      </c>
      <c r="DX700">
        <v>0</v>
      </c>
      <c r="DZ700" s="340"/>
      <c r="EA700" t="s">
        <v>944</v>
      </c>
      <c r="EB700">
        <v>1</v>
      </c>
      <c r="EC700">
        <v>39</v>
      </c>
      <c r="ED700" s="183" t="str">
        <f t="shared" si="30"/>
        <v>SDH200139</v>
      </c>
      <c r="EE700">
        <v>0</v>
      </c>
      <c r="EF700">
        <v>147</v>
      </c>
      <c r="EG700">
        <v>287</v>
      </c>
      <c r="EH700">
        <v>421</v>
      </c>
      <c r="EI700">
        <v>571</v>
      </c>
      <c r="EJ700">
        <v>744</v>
      </c>
      <c r="EK700">
        <v>918</v>
      </c>
      <c r="EL700">
        <v>1095</v>
      </c>
      <c r="EM700">
        <v>1269</v>
      </c>
      <c r="EN700">
        <v>1591</v>
      </c>
      <c r="EO700">
        <v>1764</v>
      </c>
      <c r="EP700">
        <v>1943</v>
      </c>
      <c r="EQ700">
        <v>2125</v>
      </c>
      <c r="ER700">
        <v>2311</v>
      </c>
      <c r="ES700">
        <v>2502</v>
      </c>
      <c r="ET700">
        <v>2701</v>
      </c>
      <c r="EU700">
        <v>2912</v>
      </c>
      <c r="EV700">
        <v>3132</v>
      </c>
      <c r="EW700">
        <v>3364</v>
      </c>
      <c r="EX700">
        <v>0</v>
      </c>
      <c r="EY700">
        <v>0</v>
      </c>
      <c r="EZ700">
        <v>0</v>
      </c>
      <c r="FA700">
        <v>0</v>
      </c>
      <c r="FB700">
        <v>0</v>
      </c>
      <c r="FC700">
        <v>0</v>
      </c>
      <c r="FD700">
        <v>0</v>
      </c>
      <c r="FE700">
        <v>0</v>
      </c>
      <c r="FF700">
        <v>0</v>
      </c>
      <c r="FG700">
        <v>0</v>
      </c>
      <c r="FH700">
        <v>0</v>
      </c>
      <c r="FI700">
        <v>0</v>
      </c>
      <c r="FJ700">
        <v>0</v>
      </c>
      <c r="FK700">
        <v>0</v>
      </c>
      <c r="FL700">
        <v>0</v>
      </c>
      <c r="FM700">
        <v>0</v>
      </c>
      <c r="FN700">
        <v>0</v>
      </c>
      <c r="FO700">
        <v>0</v>
      </c>
      <c r="FP700">
        <v>0</v>
      </c>
      <c r="FQ700">
        <v>0</v>
      </c>
      <c r="FR700">
        <v>0</v>
      </c>
      <c r="FS700">
        <v>0</v>
      </c>
      <c r="FT700">
        <v>0</v>
      </c>
      <c r="FU700">
        <v>0</v>
      </c>
      <c r="FV700">
        <v>0</v>
      </c>
      <c r="FW700">
        <v>0</v>
      </c>
      <c r="FX700">
        <v>0</v>
      </c>
      <c r="FY700">
        <v>0</v>
      </c>
      <c r="FZ700">
        <v>0</v>
      </c>
      <c r="GA700">
        <v>0</v>
      </c>
      <c r="GB700">
        <v>0</v>
      </c>
      <c r="GC700">
        <v>0</v>
      </c>
      <c r="GD700">
        <v>0</v>
      </c>
      <c r="GE700">
        <v>0</v>
      </c>
      <c r="GF700">
        <v>0</v>
      </c>
      <c r="GG700">
        <v>0</v>
      </c>
      <c r="GH700">
        <v>0</v>
      </c>
      <c r="GI700">
        <v>0</v>
      </c>
      <c r="GJ700">
        <v>0</v>
      </c>
      <c r="GK700">
        <v>0</v>
      </c>
      <c r="GL700">
        <v>0</v>
      </c>
      <c r="GM700">
        <v>0</v>
      </c>
      <c r="GN700">
        <v>0</v>
      </c>
      <c r="GO700">
        <v>0</v>
      </c>
      <c r="GP700">
        <v>0</v>
      </c>
      <c r="GQ700">
        <v>0</v>
      </c>
      <c r="GR700">
        <v>0</v>
      </c>
      <c r="GS700">
        <v>0</v>
      </c>
      <c r="GT700">
        <v>0</v>
      </c>
      <c r="GU700">
        <v>0</v>
      </c>
      <c r="GV700">
        <v>0</v>
      </c>
      <c r="GW700">
        <v>0</v>
      </c>
      <c r="GX700">
        <v>0</v>
      </c>
      <c r="GY700">
        <v>0</v>
      </c>
      <c r="GZ700">
        <v>0</v>
      </c>
      <c r="HA700">
        <v>0</v>
      </c>
      <c r="HB700">
        <v>0</v>
      </c>
      <c r="HC700">
        <v>0</v>
      </c>
      <c r="HD700">
        <v>0</v>
      </c>
      <c r="HE700">
        <v>0</v>
      </c>
      <c r="HF700">
        <v>0</v>
      </c>
      <c r="HG700">
        <v>0</v>
      </c>
      <c r="HH700">
        <v>0</v>
      </c>
      <c r="HI700">
        <v>0</v>
      </c>
      <c r="HJ700">
        <v>0</v>
      </c>
      <c r="HK700">
        <v>0</v>
      </c>
      <c r="HL700">
        <v>0</v>
      </c>
      <c r="HM700">
        <v>0</v>
      </c>
      <c r="HN700">
        <v>0</v>
      </c>
      <c r="HO700">
        <v>0</v>
      </c>
      <c r="HP700">
        <v>0</v>
      </c>
      <c r="HQ700">
        <v>0</v>
      </c>
      <c r="HR700">
        <v>0</v>
      </c>
      <c r="HS700">
        <v>0</v>
      </c>
      <c r="HT700">
        <v>0</v>
      </c>
      <c r="HU700">
        <v>0</v>
      </c>
      <c r="HV700">
        <v>0</v>
      </c>
      <c r="HW700">
        <v>0</v>
      </c>
      <c r="HX700">
        <v>0</v>
      </c>
      <c r="HY700">
        <v>0</v>
      </c>
      <c r="HZ700">
        <v>0</v>
      </c>
      <c r="IA700">
        <v>0</v>
      </c>
      <c r="IB700">
        <v>0</v>
      </c>
      <c r="IC700">
        <v>0</v>
      </c>
      <c r="ID700">
        <v>0</v>
      </c>
      <c r="IE700">
        <v>0</v>
      </c>
      <c r="IF700">
        <v>0</v>
      </c>
      <c r="IG700">
        <v>0</v>
      </c>
      <c r="IH700">
        <v>0</v>
      </c>
      <c r="II700">
        <v>0</v>
      </c>
      <c r="IJ700">
        <v>0</v>
      </c>
      <c r="IK700">
        <v>0</v>
      </c>
    </row>
    <row r="701" spans="13:245" hidden="1">
      <c r="M701" s="340"/>
      <c r="N701" t="s">
        <v>944</v>
      </c>
      <c r="O701">
        <v>1</v>
      </c>
      <c r="P701">
        <v>40</v>
      </c>
      <c r="Q701" s="183" t="str">
        <f t="shared" si="29"/>
        <v>SDH200140</v>
      </c>
      <c r="R701">
        <v>0</v>
      </c>
      <c r="S701">
        <v>79</v>
      </c>
      <c r="T701">
        <v>159</v>
      </c>
      <c r="U701">
        <v>242</v>
      </c>
      <c r="V701">
        <v>327</v>
      </c>
      <c r="W701">
        <v>415</v>
      </c>
      <c r="X701">
        <v>506</v>
      </c>
      <c r="Y701">
        <v>599</v>
      </c>
      <c r="Z701">
        <v>697</v>
      </c>
      <c r="AA701">
        <v>1065</v>
      </c>
      <c r="AB701">
        <v>1209</v>
      </c>
      <c r="AC701">
        <v>1359</v>
      </c>
      <c r="AD701">
        <v>1517</v>
      </c>
      <c r="AE701">
        <v>1684</v>
      </c>
      <c r="AF701">
        <v>1861</v>
      </c>
      <c r="AG701">
        <v>2052</v>
      </c>
      <c r="AH701">
        <v>2255</v>
      </c>
      <c r="AI701">
        <v>2475</v>
      </c>
      <c r="AJ701">
        <v>2714</v>
      </c>
      <c r="AK701">
        <v>2972</v>
      </c>
      <c r="AL701">
        <v>3140</v>
      </c>
      <c r="AM701">
        <v>3328</v>
      </c>
      <c r="AN701">
        <v>3538</v>
      </c>
      <c r="AO701">
        <v>3777</v>
      </c>
      <c r="AP701">
        <v>4045</v>
      </c>
      <c r="AQ701">
        <v>4355</v>
      </c>
      <c r="AR701">
        <v>4704</v>
      </c>
      <c r="AS701">
        <v>5101</v>
      </c>
      <c r="AT701">
        <v>5551</v>
      </c>
      <c r="AU701">
        <v>6072</v>
      </c>
      <c r="AV701">
        <v>6688</v>
      </c>
      <c r="AW701">
        <v>7400</v>
      </c>
      <c r="AX701">
        <v>8234</v>
      </c>
      <c r="AY701">
        <v>9220</v>
      </c>
      <c r="AZ701">
        <v>0</v>
      </c>
      <c r="BA701">
        <v>0</v>
      </c>
      <c r="BB701">
        <v>0</v>
      </c>
      <c r="BC701">
        <v>0</v>
      </c>
      <c r="BD701">
        <v>0</v>
      </c>
      <c r="BE701">
        <v>0</v>
      </c>
      <c r="BF701">
        <v>0</v>
      </c>
      <c r="BG701">
        <v>0</v>
      </c>
      <c r="BH701">
        <v>0</v>
      </c>
      <c r="BI701">
        <v>0</v>
      </c>
      <c r="BJ701">
        <v>0</v>
      </c>
      <c r="BK701">
        <v>0</v>
      </c>
      <c r="BL701">
        <v>0</v>
      </c>
      <c r="BM701">
        <v>0</v>
      </c>
      <c r="BN701">
        <v>0</v>
      </c>
      <c r="BO701">
        <v>0</v>
      </c>
      <c r="BP701">
        <v>0</v>
      </c>
      <c r="BQ701">
        <v>0</v>
      </c>
      <c r="BR701">
        <v>0</v>
      </c>
      <c r="BS701">
        <v>0</v>
      </c>
      <c r="BT701">
        <v>0</v>
      </c>
      <c r="BU701">
        <v>0</v>
      </c>
      <c r="BV701">
        <v>0</v>
      </c>
      <c r="BW701">
        <v>0</v>
      </c>
      <c r="BX701">
        <v>0</v>
      </c>
      <c r="BY701">
        <v>0</v>
      </c>
      <c r="BZ701">
        <v>0</v>
      </c>
      <c r="CA701">
        <v>0</v>
      </c>
      <c r="CB701">
        <v>0</v>
      </c>
      <c r="CC701">
        <v>0</v>
      </c>
      <c r="CD701">
        <v>0</v>
      </c>
      <c r="CE701">
        <v>0</v>
      </c>
      <c r="CF701">
        <v>0</v>
      </c>
      <c r="CG701">
        <v>0</v>
      </c>
      <c r="CH701">
        <v>0</v>
      </c>
      <c r="CI701">
        <v>0</v>
      </c>
      <c r="CJ701">
        <v>0</v>
      </c>
      <c r="CK701">
        <v>0</v>
      </c>
      <c r="CL701">
        <v>0</v>
      </c>
      <c r="CM701">
        <v>0</v>
      </c>
      <c r="CN701">
        <v>0</v>
      </c>
      <c r="CO701">
        <v>0</v>
      </c>
      <c r="CP701">
        <v>0</v>
      </c>
      <c r="CQ701">
        <v>0</v>
      </c>
      <c r="CR701">
        <v>0</v>
      </c>
      <c r="CS701">
        <v>0</v>
      </c>
      <c r="CT701">
        <v>0</v>
      </c>
      <c r="CU701">
        <v>0</v>
      </c>
      <c r="CV701">
        <v>0</v>
      </c>
      <c r="CW701">
        <v>0</v>
      </c>
      <c r="CX701">
        <v>0</v>
      </c>
      <c r="CY701">
        <v>0</v>
      </c>
      <c r="CZ701">
        <v>0</v>
      </c>
      <c r="DA701">
        <v>0</v>
      </c>
      <c r="DB701">
        <v>0</v>
      </c>
      <c r="DC701">
        <v>0</v>
      </c>
      <c r="DD701">
        <v>0</v>
      </c>
      <c r="DE701">
        <v>0</v>
      </c>
      <c r="DF701">
        <v>0</v>
      </c>
      <c r="DG701">
        <v>0</v>
      </c>
      <c r="DH701">
        <v>0</v>
      </c>
      <c r="DI701">
        <v>0</v>
      </c>
      <c r="DJ701">
        <v>0</v>
      </c>
      <c r="DK701">
        <v>0</v>
      </c>
      <c r="DL701">
        <v>0</v>
      </c>
      <c r="DM701">
        <v>0</v>
      </c>
      <c r="DN701">
        <v>0</v>
      </c>
      <c r="DO701">
        <v>0</v>
      </c>
      <c r="DP701">
        <v>0</v>
      </c>
      <c r="DQ701">
        <v>0</v>
      </c>
      <c r="DR701">
        <v>0</v>
      </c>
      <c r="DS701">
        <v>0</v>
      </c>
      <c r="DT701">
        <v>0</v>
      </c>
      <c r="DU701">
        <v>0</v>
      </c>
      <c r="DV701">
        <v>0</v>
      </c>
      <c r="DW701">
        <v>0</v>
      </c>
      <c r="DX701">
        <v>0</v>
      </c>
      <c r="DZ701" s="340"/>
      <c r="EA701" t="s">
        <v>944</v>
      </c>
      <c r="EB701">
        <v>1</v>
      </c>
      <c r="EC701">
        <v>40</v>
      </c>
      <c r="ED701" s="183" t="str">
        <f t="shared" si="30"/>
        <v>SDH200140</v>
      </c>
      <c r="EE701">
        <v>0</v>
      </c>
      <c r="EF701">
        <v>140</v>
      </c>
      <c r="EG701">
        <v>271</v>
      </c>
      <c r="EH701">
        <v>397</v>
      </c>
      <c r="EI701">
        <v>535</v>
      </c>
      <c r="EJ701">
        <v>701</v>
      </c>
      <c r="EK701">
        <v>866</v>
      </c>
      <c r="EL701">
        <v>1032</v>
      </c>
      <c r="EM701">
        <v>1198</v>
      </c>
      <c r="EN701">
        <v>1506</v>
      </c>
      <c r="EO701">
        <v>1675</v>
      </c>
      <c r="EP701">
        <v>1844</v>
      </c>
      <c r="EQ701">
        <v>2017</v>
      </c>
      <c r="ER701">
        <v>2194</v>
      </c>
      <c r="ES701">
        <v>2376</v>
      </c>
      <c r="ET701">
        <v>2568</v>
      </c>
      <c r="EU701">
        <v>2766</v>
      </c>
      <c r="EV701">
        <v>2976</v>
      </c>
      <c r="EW701">
        <v>3199</v>
      </c>
      <c r="EX701">
        <v>0</v>
      </c>
      <c r="EY701">
        <v>0</v>
      </c>
      <c r="EZ701">
        <v>0</v>
      </c>
      <c r="FA701">
        <v>0</v>
      </c>
      <c r="FB701">
        <v>0</v>
      </c>
      <c r="FC701">
        <v>0</v>
      </c>
      <c r="FD701">
        <v>0</v>
      </c>
      <c r="FE701">
        <v>0</v>
      </c>
      <c r="FF701">
        <v>0</v>
      </c>
      <c r="FG701">
        <v>0</v>
      </c>
      <c r="FH701">
        <v>0</v>
      </c>
      <c r="FI701">
        <v>0</v>
      </c>
      <c r="FJ701">
        <v>0</v>
      </c>
      <c r="FK701">
        <v>0</v>
      </c>
      <c r="FL701">
        <v>0</v>
      </c>
      <c r="FM701">
        <v>0</v>
      </c>
      <c r="FN701">
        <v>0</v>
      </c>
      <c r="FO701">
        <v>0</v>
      </c>
      <c r="FP701">
        <v>0</v>
      </c>
      <c r="FQ701">
        <v>0</v>
      </c>
      <c r="FR701">
        <v>0</v>
      </c>
      <c r="FS701">
        <v>0</v>
      </c>
      <c r="FT701">
        <v>0</v>
      </c>
      <c r="FU701">
        <v>0</v>
      </c>
      <c r="FV701">
        <v>0</v>
      </c>
      <c r="FW701">
        <v>0</v>
      </c>
      <c r="FX701">
        <v>0</v>
      </c>
      <c r="FY701">
        <v>0</v>
      </c>
      <c r="FZ701">
        <v>0</v>
      </c>
      <c r="GA701">
        <v>0</v>
      </c>
      <c r="GB701">
        <v>0</v>
      </c>
      <c r="GC701">
        <v>0</v>
      </c>
      <c r="GD701">
        <v>0</v>
      </c>
      <c r="GE701">
        <v>0</v>
      </c>
      <c r="GF701">
        <v>0</v>
      </c>
      <c r="GG701">
        <v>0</v>
      </c>
      <c r="GH701">
        <v>0</v>
      </c>
      <c r="GI701">
        <v>0</v>
      </c>
      <c r="GJ701">
        <v>0</v>
      </c>
      <c r="GK701">
        <v>0</v>
      </c>
      <c r="GL701">
        <v>0</v>
      </c>
      <c r="GM701">
        <v>0</v>
      </c>
      <c r="GN701">
        <v>0</v>
      </c>
      <c r="GO701">
        <v>0</v>
      </c>
      <c r="GP701">
        <v>0</v>
      </c>
      <c r="GQ701">
        <v>0</v>
      </c>
      <c r="GR701">
        <v>0</v>
      </c>
      <c r="GS701">
        <v>0</v>
      </c>
      <c r="GT701">
        <v>0</v>
      </c>
      <c r="GU701">
        <v>0</v>
      </c>
      <c r="GV701">
        <v>0</v>
      </c>
      <c r="GW701">
        <v>0</v>
      </c>
      <c r="GX701">
        <v>0</v>
      </c>
      <c r="GY701">
        <v>0</v>
      </c>
      <c r="GZ701">
        <v>0</v>
      </c>
      <c r="HA701">
        <v>0</v>
      </c>
      <c r="HB701">
        <v>0</v>
      </c>
      <c r="HC701">
        <v>0</v>
      </c>
      <c r="HD701">
        <v>0</v>
      </c>
      <c r="HE701">
        <v>0</v>
      </c>
      <c r="HF701">
        <v>0</v>
      </c>
      <c r="HG701">
        <v>0</v>
      </c>
      <c r="HH701">
        <v>0</v>
      </c>
      <c r="HI701">
        <v>0</v>
      </c>
      <c r="HJ701">
        <v>0</v>
      </c>
      <c r="HK701">
        <v>0</v>
      </c>
      <c r="HL701">
        <v>0</v>
      </c>
      <c r="HM701">
        <v>0</v>
      </c>
      <c r="HN701">
        <v>0</v>
      </c>
      <c r="HO701">
        <v>0</v>
      </c>
      <c r="HP701">
        <v>0</v>
      </c>
      <c r="HQ701">
        <v>0</v>
      </c>
      <c r="HR701">
        <v>0</v>
      </c>
      <c r="HS701">
        <v>0</v>
      </c>
      <c r="HT701">
        <v>0</v>
      </c>
      <c r="HU701">
        <v>0</v>
      </c>
      <c r="HV701">
        <v>0</v>
      </c>
      <c r="HW701">
        <v>0</v>
      </c>
      <c r="HX701">
        <v>0</v>
      </c>
      <c r="HY701">
        <v>0</v>
      </c>
      <c r="HZ701">
        <v>0</v>
      </c>
      <c r="IA701">
        <v>0</v>
      </c>
      <c r="IB701">
        <v>0</v>
      </c>
      <c r="IC701">
        <v>0</v>
      </c>
      <c r="ID701">
        <v>0</v>
      </c>
      <c r="IE701">
        <v>0</v>
      </c>
      <c r="IF701">
        <v>0</v>
      </c>
      <c r="IG701">
        <v>0</v>
      </c>
      <c r="IH701">
        <v>0</v>
      </c>
      <c r="II701">
        <v>0</v>
      </c>
      <c r="IJ701">
        <v>0</v>
      </c>
      <c r="IK701">
        <v>0</v>
      </c>
    </row>
    <row r="702" spans="13:245" hidden="1">
      <c r="M702" s="340"/>
      <c r="N702" t="s">
        <v>944</v>
      </c>
      <c r="O702">
        <v>1</v>
      </c>
      <c r="P702">
        <v>41</v>
      </c>
      <c r="Q702" s="183" t="str">
        <f t="shared" si="29"/>
        <v>SDH200141</v>
      </c>
      <c r="R702">
        <v>0</v>
      </c>
      <c r="S702">
        <v>78</v>
      </c>
      <c r="T702">
        <v>158</v>
      </c>
      <c r="U702">
        <v>239</v>
      </c>
      <c r="V702">
        <v>324</v>
      </c>
      <c r="W702">
        <v>411</v>
      </c>
      <c r="X702">
        <v>501</v>
      </c>
      <c r="Y702">
        <v>595</v>
      </c>
      <c r="Z702">
        <v>692</v>
      </c>
      <c r="AA702">
        <v>1059</v>
      </c>
      <c r="AB702">
        <v>1203</v>
      </c>
      <c r="AC702">
        <v>1353</v>
      </c>
      <c r="AD702">
        <v>1511</v>
      </c>
      <c r="AE702">
        <v>1679</v>
      </c>
      <c r="AF702">
        <v>1859</v>
      </c>
      <c r="AG702">
        <v>2051</v>
      </c>
      <c r="AH702">
        <v>2257</v>
      </c>
      <c r="AI702">
        <v>2481</v>
      </c>
      <c r="AJ702">
        <v>2722</v>
      </c>
      <c r="AK702">
        <v>2988</v>
      </c>
      <c r="AL702">
        <v>3160</v>
      </c>
      <c r="AM702">
        <v>3353</v>
      </c>
      <c r="AN702">
        <v>3571</v>
      </c>
      <c r="AO702">
        <v>3817</v>
      </c>
      <c r="AP702">
        <v>4104</v>
      </c>
      <c r="AQ702">
        <v>4425</v>
      </c>
      <c r="AR702">
        <v>4791</v>
      </c>
      <c r="AS702">
        <v>5204</v>
      </c>
      <c r="AT702">
        <v>5682</v>
      </c>
      <c r="AU702">
        <v>6246</v>
      </c>
      <c r="AV702">
        <v>6897</v>
      </c>
      <c r="AW702">
        <v>7658</v>
      </c>
      <c r="AX702">
        <v>8557</v>
      </c>
      <c r="AY702">
        <v>9619</v>
      </c>
      <c r="AZ702">
        <v>0</v>
      </c>
      <c r="BA702">
        <v>0</v>
      </c>
      <c r="BB702">
        <v>0</v>
      </c>
      <c r="BC702">
        <v>0</v>
      </c>
      <c r="BD702">
        <v>0</v>
      </c>
      <c r="BE702">
        <v>0</v>
      </c>
      <c r="BF702">
        <v>0</v>
      </c>
      <c r="BG702">
        <v>0</v>
      </c>
      <c r="BH702">
        <v>0</v>
      </c>
      <c r="BI702">
        <v>0</v>
      </c>
      <c r="BJ702">
        <v>0</v>
      </c>
      <c r="BK702">
        <v>0</v>
      </c>
      <c r="BL702">
        <v>0</v>
      </c>
      <c r="BM702">
        <v>0</v>
      </c>
      <c r="BN702">
        <v>0</v>
      </c>
      <c r="BO702">
        <v>0</v>
      </c>
      <c r="BP702">
        <v>0</v>
      </c>
      <c r="BQ702">
        <v>0</v>
      </c>
      <c r="BR702">
        <v>0</v>
      </c>
      <c r="BS702">
        <v>0</v>
      </c>
      <c r="BT702">
        <v>0</v>
      </c>
      <c r="BU702">
        <v>0</v>
      </c>
      <c r="BV702">
        <v>0</v>
      </c>
      <c r="BW702">
        <v>0</v>
      </c>
      <c r="BX702">
        <v>0</v>
      </c>
      <c r="BY702">
        <v>0</v>
      </c>
      <c r="BZ702">
        <v>0</v>
      </c>
      <c r="CA702">
        <v>0</v>
      </c>
      <c r="CB702">
        <v>0</v>
      </c>
      <c r="CC702">
        <v>0</v>
      </c>
      <c r="CD702">
        <v>0</v>
      </c>
      <c r="CE702">
        <v>0</v>
      </c>
      <c r="CF702">
        <v>0</v>
      </c>
      <c r="CG702">
        <v>0</v>
      </c>
      <c r="CH702">
        <v>0</v>
      </c>
      <c r="CI702">
        <v>0</v>
      </c>
      <c r="CJ702">
        <v>0</v>
      </c>
      <c r="CK702">
        <v>0</v>
      </c>
      <c r="CL702">
        <v>0</v>
      </c>
      <c r="CM702">
        <v>0</v>
      </c>
      <c r="CN702">
        <v>0</v>
      </c>
      <c r="CO702">
        <v>0</v>
      </c>
      <c r="CP702">
        <v>0</v>
      </c>
      <c r="CQ702">
        <v>0</v>
      </c>
      <c r="CR702">
        <v>0</v>
      </c>
      <c r="CS702">
        <v>0</v>
      </c>
      <c r="CT702">
        <v>0</v>
      </c>
      <c r="CU702">
        <v>0</v>
      </c>
      <c r="CV702">
        <v>0</v>
      </c>
      <c r="CW702">
        <v>0</v>
      </c>
      <c r="CX702">
        <v>0</v>
      </c>
      <c r="CY702">
        <v>0</v>
      </c>
      <c r="CZ702">
        <v>0</v>
      </c>
      <c r="DA702">
        <v>0</v>
      </c>
      <c r="DB702">
        <v>0</v>
      </c>
      <c r="DC702">
        <v>0</v>
      </c>
      <c r="DD702">
        <v>0</v>
      </c>
      <c r="DE702">
        <v>0</v>
      </c>
      <c r="DF702">
        <v>0</v>
      </c>
      <c r="DG702">
        <v>0</v>
      </c>
      <c r="DH702">
        <v>0</v>
      </c>
      <c r="DI702">
        <v>0</v>
      </c>
      <c r="DJ702">
        <v>0</v>
      </c>
      <c r="DK702">
        <v>0</v>
      </c>
      <c r="DL702">
        <v>0</v>
      </c>
      <c r="DM702">
        <v>0</v>
      </c>
      <c r="DN702">
        <v>0</v>
      </c>
      <c r="DO702">
        <v>0</v>
      </c>
      <c r="DP702">
        <v>0</v>
      </c>
      <c r="DQ702">
        <v>0</v>
      </c>
      <c r="DR702">
        <v>0</v>
      </c>
      <c r="DS702">
        <v>0</v>
      </c>
      <c r="DT702">
        <v>0</v>
      </c>
      <c r="DU702">
        <v>0</v>
      </c>
      <c r="DV702">
        <v>0</v>
      </c>
      <c r="DW702">
        <v>0</v>
      </c>
      <c r="DX702">
        <v>0</v>
      </c>
      <c r="DZ702" s="340"/>
      <c r="EA702" t="s">
        <v>944</v>
      </c>
      <c r="EB702">
        <v>1</v>
      </c>
      <c r="EC702">
        <v>41</v>
      </c>
      <c r="ED702" s="183" t="str">
        <f t="shared" si="30"/>
        <v>SDH200141</v>
      </c>
      <c r="EE702">
        <v>0</v>
      </c>
      <c r="EF702">
        <v>132</v>
      </c>
      <c r="EG702">
        <v>258</v>
      </c>
      <c r="EH702">
        <v>376</v>
      </c>
      <c r="EI702">
        <v>507</v>
      </c>
      <c r="EJ702">
        <v>664</v>
      </c>
      <c r="EK702">
        <v>821</v>
      </c>
      <c r="EL702">
        <v>980</v>
      </c>
      <c r="EM702">
        <v>1138</v>
      </c>
      <c r="EN702">
        <v>1433</v>
      </c>
      <c r="EO702">
        <v>1593</v>
      </c>
      <c r="EP702">
        <v>1753</v>
      </c>
      <c r="EQ702">
        <v>1916</v>
      </c>
      <c r="ER702">
        <v>2084</v>
      </c>
      <c r="ES702">
        <v>2259</v>
      </c>
      <c r="ET702">
        <v>2439</v>
      </c>
      <c r="EU702">
        <v>2627</v>
      </c>
      <c r="EV702">
        <v>2825</v>
      </c>
      <c r="EW702">
        <v>3037</v>
      </c>
      <c r="EX702">
        <v>0</v>
      </c>
      <c r="EY702">
        <v>0</v>
      </c>
      <c r="EZ702">
        <v>0</v>
      </c>
      <c r="FA702">
        <v>0</v>
      </c>
      <c r="FB702">
        <v>0</v>
      </c>
      <c r="FC702">
        <v>0</v>
      </c>
      <c r="FD702">
        <v>0</v>
      </c>
      <c r="FE702">
        <v>0</v>
      </c>
      <c r="FF702">
        <v>0</v>
      </c>
      <c r="FG702">
        <v>0</v>
      </c>
      <c r="FH702">
        <v>0</v>
      </c>
      <c r="FI702">
        <v>0</v>
      </c>
      <c r="FJ702">
        <v>0</v>
      </c>
      <c r="FK702">
        <v>0</v>
      </c>
      <c r="FL702">
        <v>0</v>
      </c>
      <c r="FM702">
        <v>0</v>
      </c>
      <c r="FN702">
        <v>0</v>
      </c>
      <c r="FO702">
        <v>0</v>
      </c>
      <c r="FP702">
        <v>0</v>
      </c>
      <c r="FQ702">
        <v>0</v>
      </c>
      <c r="FR702">
        <v>0</v>
      </c>
      <c r="FS702">
        <v>0</v>
      </c>
      <c r="FT702">
        <v>0</v>
      </c>
      <c r="FU702">
        <v>0</v>
      </c>
      <c r="FV702">
        <v>0</v>
      </c>
      <c r="FW702">
        <v>0</v>
      </c>
      <c r="FX702">
        <v>0</v>
      </c>
      <c r="FY702">
        <v>0</v>
      </c>
      <c r="FZ702">
        <v>0</v>
      </c>
      <c r="GA702">
        <v>0</v>
      </c>
      <c r="GB702">
        <v>0</v>
      </c>
      <c r="GC702">
        <v>0</v>
      </c>
      <c r="GD702">
        <v>0</v>
      </c>
      <c r="GE702">
        <v>0</v>
      </c>
      <c r="GF702">
        <v>0</v>
      </c>
      <c r="GG702">
        <v>0</v>
      </c>
      <c r="GH702">
        <v>0</v>
      </c>
      <c r="GI702">
        <v>0</v>
      </c>
      <c r="GJ702">
        <v>0</v>
      </c>
      <c r="GK702">
        <v>0</v>
      </c>
      <c r="GL702">
        <v>0</v>
      </c>
      <c r="GM702">
        <v>0</v>
      </c>
      <c r="GN702">
        <v>0</v>
      </c>
      <c r="GO702">
        <v>0</v>
      </c>
      <c r="GP702">
        <v>0</v>
      </c>
      <c r="GQ702">
        <v>0</v>
      </c>
      <c r="GR702">
        <v>0</v>
      </c>
      <c r="GS702">
        <v>0</v>
      </c>
      <c r="GT702">
        <v>0</v>
      </c>
      <c r="GU702">
        <v>0</v>
      </c>
      <c r="GV702">
        <v>0</v>
      </c>
      <c r="GW702">
        <v>0</v>
      </c>
      <c r="GX702">
        <v>0</v>
      </c>
      <c r="GY702">
        <v>0</v>
      </c>
      <c r="GZ702">
        <v>0</v>
      </c>
      <c r="HA702">
        <v>0</v>
      </c>
      <c r="HB702">
        <v>0</v>
      </c>
      <c r="HC702">
        <v>0</v>
      </c>
      <c r="HD702">
        <v>0</v>
      </c>
      <c r="HE702">
        <v>0</v>
      </c>
      <c r="HF702">
        <v>0</v>
      </c>
      <c r="HG702">
        <v>0</v>
      </c>
      <c r="HH702">
        <v>0</v>
      </c>
      <c r="HI702">
        <v>0</v>
      </c>
      <c r="HJ702">
        <v>0</v>
      </c>
      <c r="HK702">
        <v>0</v>
      </c>
      <c r="HL702">
        <v>0</v>
      </c>
      <c r="HM702">
        <v>0</v>
      </c>
      <c r="HN702">
        <v>0</v>
      </c>
      <c r="HO702">
        <v>0</v>
      </c>
      <c r="HP702">
        <v>0</v>
      </c>
      <c r="HQ702">
        <v>0</v>
      </c>
      <c r="HR702">
        <v>0</v>
      </c>
      <c r="HS702">
        <v>0</v>
      </c>
      <c r="HT702">
        <v>0</v>
      </c>
      <c r="HU702">
        <v>0</v>
      </c>
      <c r="HV702">
        <v>0</v>
      </c>
      <c r="HW702">
        <v>0</v>
      </c>
      <c r="HX702">
        <v>0</v>
      </c>
      <c r="HY702">
        <v>0</v>
      </c>
      <c r="HZ702">
        <v>0</v>
      </c>
      <c r="IA702">
        <v>0</v>
      </c>
      <c r="IB702">
        <v>0</v>
      </c>
      <c r="IC702">
        <v>0</v>
      </c>
      <c r="ID702">
        <v>0</v>
      </c>
      <c r="IE702">
        <v>0</v>
      </c>
      <c r="IF702">
        <v>0</v>
      </c>
      <c r="IG702">
        <v>0</v>
      </c>
      <c r="IH702">
        <v>0</v>
      </c>
      <c r="II702">
        <v>0</v>
      </c>
      <c r="IJ702">
        <v>0</v>
      </c>
      <c r="IK702">
        <v>0</v>
      </c>
    </row>
    <row r="703" spans="13:245" hidden="1">
      <c r="M703" s="340"/>
      <c r="N703" t="s">
        <v>944</v>
      </c>
      <c r="O703">
        <v>1</v>
      </c>
      <c r="P703">
        <v>42</v>
      </c>
      <c r="Q703" s="183" t="str">
        <f t="shared" si="29"/>
        <v>SDH200142</v>
      </c>
      <c r="R703">
        <v>0</v>
      </c>
      <c r="S703">
        <v>77</v>
      </c>
      <c r="T703">
        <v>155</v>
      </c>
      <c r="U703">
        <v>237</v>
      </c>
      <c r="V703">
        <v>320</v>
      </c>
      <c r="W703">
        <v>407</v>
      </c>
      <c r="X703">
        <v>497</v>
      </c>
      <c r="Y703">
        <v>589</v>
      </c>
      <c r="Z703">
        <v>687</v>
      </c>
      <c r="AA703">
        <v>1052</v>
      </c>
      <c r="AB703">
        <v>1195</v>
      </c>
      <c r="AC703">
        <v>1345</v>
      </c>
      <c r="AD703">
        <v>1503</v>
      </c>
      <c r="AE703">
        <v>1673</v>
      </c>
      <c r="AF703">
        <v>1853</v>
      </c>
      <c r="AG703">
        <v>2047</v>
      </c>
      <c r="AH703">
        <v>2256</v>
      </c>
      <c r="AI703">
        <v>2482</v>
      </c>
      <c r="AJ703">
        <v>2728</v>
      </c>
      <c r="AK703">
        <v>2996</v>
      </c>
      <c r="AL703">
        <v>3172</v>
      </c>
      <c r="AM703">
        <v>3370</v>
      </c>
      <c r="AN703">
        <v>3593</v>
      </c>
      <c r="AO703">
        <v>3855</v>
      </c>
      <c r="AP703">
        <v>4150</v>
      </c>
      <c r="AQ703">
        <v>4484</v>
      </c>
      <c r="AR703">
        <v>4860</v>
      </c>
      <c r="AS703">
        <v>5295</v>
      </c>
      <c r="AT703">
        <v>5808</v>
      </c>
      <c r="AU703">
        <v>6399</v>
      </c>
      <c r="AV703">
        <v>7088</v>
      </c>
      <c r="AW703">
        <v>7900</v>
      </c>
      <c r="AX703">
        <v>8858</v>
      </c>
      <c r="AY703">
        <v>10031</v>
      </c>
      <c r="AZ703">
        <v>0</v>
      </c>
      <c r="BA703">
        <v>0</v>
      </c>
      <c r="BB703">
        <v>0</v>
      </c>
      <c r="BC703">
        <v>0</v>
      </c>
      <c r="BD703">
        <v>0</v>
      </c>
      <c r="BE703">
        <v>0</v>
      </c>
      <c r="BF703">
        <v>0</v>
      </c>
      <c r="BG703">
        <v>0</v>
      </c>
      <c r="BH703">
        <v>0</v>
      </c>
      <c r="BI703">
        <v>0</v>
      </c>
      <c r="BJ703">
        <v>0</v>
      </c>
      <c r="BK703">
        <v>0</v>
      </c>
      <c r="BL703">
        <v>0</v>
      </c>
      <c r="BM703">
        <v>0</v>
      </c>
      <c r="BN703">
        <v>0</v>
      </c>
      <c r="BO703">
        <v>0</v>
      </c>
      <c r="BP703">
        <v>0</v>
      </c>
      <c r="BQ703">
        <v>0</v>
      </c>
      <c r="BR703">
        <v>0</v>
      </c>
      <c r="BS703">
        <v>0</v>
      </c>
      <c r="BT703">
        <v>0</v>
      </c>
      <c r="BU703">
        <v>0</v>
      </c>
      <c r="BV703">
        <v>0</v>
      </c>
      <c r="BW703">
        <v>0</v>
      </c>
      <c r="BX703">
        <v>0</v>
      </c>
      <c r="BY703">
        <v>0</v>
      </c>
      <c r="BZ703">
        <v>0</v>
      </c>
      <c r="CA703">
        <v>0</v>
      </c>
      <c r="CB703">
        <v>0</v>
      </c>
      <c r="CC703">
        <v>0</v>
      </c>
      <c r="CD703">
        <v>0</v>
      </c>
      <c r="CE703">
        <v>0</v>
      </c>
      <c r="CF703">
        <v>0</v>
      </c>
      <c r="CG703">
        <v>0</v>
      </c>
      <c r="CH703">
        <v>0</v>
      </c>
      <c r="CI703">
        <v>0</v>
      </c>
      <c r="CJ703">
        <v>0</v>
      </c>
      <c r="CK703">
        <v>0</v>
      </c>
      <c r="CL703">
        <v>0</v>
      </c>
      <c r="CM703">
        <v>0</v>
      </c>
      <c r="CN703">
        <v>0</v>
      </c>
      <c r="CO703">
        <v>0</v>
      </c>
      <c r="CP703">
        <v>0</v>
      </c>
      <c r="CQ703">
        <v>0</v>
      </c>
      <c r="CR703">
        <v>0</v>
      </c>
      <c r="CS703">
        <v>0</v>
      </c>
      <c r="CT703">
        <v>0</v>
      </c>
      <c r="CU703">
        <v>0</v>
      </c>
      <c r="CV703">
        <v>0</v>
      </c>
      <c r="CW703">
        <v>0</v>
      </c>
      <c r="CX703">
        <v>0</v>
      </c>
      <c r="CY703">
        <v>0</v>
      </c>
      <c r="CZ703">
        <v>0</v>
      </c>
      <c r="DA703">
        <v>0</v>
      </c>
      <c r="DB703">
        <v>0</v>
      </c>
      <c r="DC703">
        <v>0</v>
      </c>
      <c r="DD703">
        <v>0</v>
      </c>
      <c r="DE703">
        <v>0</v>
      </c>
      <c r="DF703">
        <v>0</v>
      </c>
      <c r="DG703">
        <v>0</v>
      </c>
      <c r="DH703">
        <v>0</v>
      </c>
      <c r="DI703">
        <v>0</v>
      </c>
      <c r="DJ703">
        <v>0</v>
      </c>
      <c r="DK703">
        <v>0</v>
      </c>
      <c r="DL703">
        <v>0</v>
      </c>
      <c r="DM703">
        <v>0</v>
      </c>
      <c r="DN703">
        <v>0</v>
      </c>
      <c r="DO703">
        <v>0</v>
      </c>
      <c r="DP703">
        <v>0</v>
      </c>
      <c r="DQ703">
        <v>0</v>
      </c>
      <c r="DR703">
        <v>0</v>
      </c>
      <c r="DS703">
        <v>0</v>
      </c>
      <c r="DT703">
        <v>0</v>
      </c>
      <c r="DU703">
        <v>0</v>
      </c>
      <c r="DV703">
        <v>0</v>
      </c>
      <c r="DW703">
        <v>0</v>
      </c>
      <c r="DX703">
        <v>0</v>
      </c>
      <c r="DZ703" s="340"/>
      <c r="EA703" t="s">
        <v>944</v>
      </c>
      <c r="EB703">
        <v>1</v>
      </c>
      <c r="EC703">
        <v>42</v>
      </c>
      <c r="ED703" s="183" t="str">
        <f t="shared" si="30"/>
        <v>SDH200142</v>
      </c>
      <c r="EE703">
        <v>0</v>
      </c>
      <c r="EF703">
        <v>126</v>
      </c>
      <c r="EG703">
        <v>244</v>
      </c>
      <c r="EH703">
        <v>359</v>
      </c>
      <c r="EI703">
        <v>480</v>
      </c>
      <c r="EJ703">
        <v>629</v>
      </c>
      <c r="EK703">
        <v>779</v>
      </c>
      <c r="EL703">
        <v>928</v>
      </c>
      <c r="EM703">
        <v>1081</v>
      </c>
      <c r="EN703">
        <v>1363</v>
      </c>
      <c r="EO703">
        <v>1514</v>
      </c>
      <c r="EP703">
        <v>1666</v>
      </c>
      <c r="EQ703">
        <v>1820</v>
      </c>
      <c r="ER703">
        <v>1981</v>
      </c>
      <c r="ES703">
        <v>2144</v>
      </c>
      <c r="ET703">
        <v>2315</v>
      </c>
      <c r="EU703">
        <v>2493</v>
      </c>
      <c r="EV703">
        <v>2681</v>
      </c>
      <c r="EW703">
        <v>2888</v>
      </c>
      <c r="EX703">
        <v>0</v>
      </c>
      <c r="EY703">
        <v>0</v>
      </c>
      <c r="EZ703">
        <v>0</v>
      </c>
      <c r="FA703">
        <v>0</v>
      </c>
      <c r="FB703">
        <v>0</v>
      </c>
      <c r="FC703">
        <v>0</v>
      </c>
      <c r="FD703">
        <v>0</v>
      </c>
      <c r="FE703">
        <v>0</v>
      </c>
      <c r="FF703">
        <v>0</v>
      </c>
      <c r="FG703">
        <v>0</v>
      </c>
      <c r="FH703">
        <v>0</v>
      </c>
      <c r="FI703">
        <v>0</v>
      </c>
      <c r="FJ703">
        <v>0</v>
      </c>
      <c r="FK703">
        <v>0</v>
      </c>
      <c r="FL703">
        <v>0</v>
      </c>
      <c r="FM703">
        <v>0</v>
      </c>
      <c r="FN703">
        <v>0</v>
      </c>
      <c r="FO703">
        <v>0</v>
      </c>
      <c r="FP703">
        <v>0</v>
      </c>
      <c r="FQ703">
        <v>0</v>
      </c>
      <c r="FR703">
        <v>0</v>
      </c>
      <c r="FS703">
        <v>0</v>
      </c>
      <c r="FT703">
        <v>0</v>
      </c>
      <c r="FU703">
        <v>0</v>
      </c>
      <c r="FV703">
        <v>0</v>
      </c>
      <c r="FW703">
        <v>0</v>
      </c>
      <c r="FX703">
        <v>0</v>
      </c>
      <c r="FY703">
        <v>0</v>
      </c>
      <c r="FZ703">
        <v>0</v>
      </c>
      <c r="GA703">
        <v>0</v>
      </c>
      <c r="GB703">
        <v>0</v>
      </c>
      <c r="GC703">
        <v>0</v>
      </c>
      <c r="GD703">
        <v>0</v>
      </c>
      <c r="GE703">
        <v>0</v>
      </c>
      <c r="GF703">
        <v>0</v>
      </c>
      <c r="GG703">
        <v>0</v>
      </c>
      <c r="GH703">
        <v>0</v>
      </c>
      <c r="GI703">
        <v>0</v>
      </c>
      <c r="GJ703">
        <v>0</v>
      </c>
      <c r="GK703">
        <v>0</v>
      </c>
      <c r="GL703">
        <v>0</v>
      </c>
      <c r="GM703">
        <v>0</v>
      </c>
      <c r="GN703">
        <v>0</v>
      </c>
      <c r="GO703">
        <v>0</v>
      </c>
      <c r="GP703">
        <v>0</v>
      </c>
      <c r="GQ703">
        <v>0</v>
      </c>
      <c r="GR703">
        <v>0</v>
      </c>
      <c r="GS703">
        <v>0</v>
      </c>
      <c r="GT703">
        <v>0</v>
      </c>
      <c r="GU703">
        <v>0</v>
      </c>
      <c r="GV703">
        <v>0</v>
      </c>
      <c r="GW703">
        <v>0</v>
      </c>
      <c r="GX703">
        <v>0</v>
      </c>
      <c r="GY703">
        <v>0</v>
      </c>
      <c r="GZ703">
        <v>0</v>
      </c>
      <c r="HA703">
        <v>0</v>
      </c>
      <c r="HB703">
        <v>0</v>
      </c>
      <c r="HC703">
        <v>0</v>
      </c>
      <c r="HD703">
        <v>0</v>
      </c>
      <c r="HE703">
        <v>0</v>
      </c>
      <c r="HF703">
        <v>0</v>
      </c>
      <c r="HG703">
        <v>0</v>
      </c>
      <c r="HH703">
        <v>0</v>
      </c>
      <c r="HI703">
        <v>0</v>
      </c>
      <c r="HJ703">
        <v>0</v>
      </c>
      <c r="HK703">
        <v>0</v>
      </c>
      <c r="HL703">
        <v>0</v>
      </c>
      <c r="HM703">
        <v>0</v>
      </c>
      <c r="HN703">
        <v>0</v>
      </c>
      <c r="HO703">
        <v>0</v>
      </c>
      <c r="HP703">
        <v>0</v>
      </c>
      <c r="HQ703">
        <v>0</v>
      </c>
      <c r="HR703">
        <v>0</v>
      </c>
      <c r="HS703">
        <v>0</v>
      </c>
      <c r="HT703">
        <v>0</v>
      </c>
      <c r="HU703">
        <v>0</v>
      </c>
      <c r="HV703">
        <v>0</v>
      </c>
      <c r="HW703">
        <v>0</v>
      </c>
      <c r="HX703">
        <v>0</v>
      </c>
      <c r="HY703">
        <v>0</v>
      </c>
      <c r="HZ703">
        <v>0</v>
      </c>
      <c r="IA703">
        <v>0</v>
      </c>
      <c r="IB703">
        <v>0</v>
      </c>
      <c r="IC703">
        <v>0</v>
      </c>
      <c r="ID703">
        <v>0</v>
      </c>
      <c r="IE703">
        <v>0</v>
      </c>
      <c r="IF703">
        <v>0</v>
      </c>
      <c r="IG703">
        <v>0</v>
      </c>
      <c r="IH703">
        <v>0</v>
      </c>
      <c r="II703">
        <v>0</v>
      </c>
      <c r="IJ703">
        <v>0</v>
      </c>
      <c r="IK703">
        <v>0</v>
      </c>
    </row>
    <row r="704" spans="13:245" hidden="1">
      <c r="M704" s="340"/>
      <c r="N704" t="s">
        <v>944</v>
      </c>
      <c r="O704">
        <v>1</v>
      </c>
      <c r="P704">
        <v>43</v>
      </c>
      <c r="Q704" s="183" t="str">
        <f t="shared" si="29"/>
        <v>SDH200143</v>
      </c>
      <c r="R704">
        <v>0</v>
      </c>
      <c r="S704">
        <v>77</v>
      </c>
      <c r="T704">
        <v>157</v>
      </c>
      <c r="U704">
        <v>239</v>
      </c>
      <c r="V704">
        <v>323</v>
      </c>
      <c r="W704">
        <v>410</v>
      </c>
      <c r="X704">
        <v>500</v>
      </c>
      <c r="Y704">
        <v>596</v>
      </c>
      <c r="Z704">
        <v>695</v>
      </c>
      <c r="AA704">
        <v>1064</v>
      </c>
      <c r="AB704">
        <v>1209</v>
      </c>
      <c r="AC704">
        <v>1362</v>
      </c>
      <c r="AD704">
        <v>1525</v>
      </c>
      <c r="AE704">
        <v>1698</v>
      </c>
      <c r="AF704">
        <v>1883</v>
      </c>
      <c r="AG704">
        <v>2083</v>
      </c>
      <c r="AH704">
        <v>2298</v>
      </c>
      <c r="AI704">
        <v>2531</v>
      </c>
      <c r="AJ704">
        <v>2784</v>
      </c>
      <c r="AK704">
        <v>3058</v>
      </c>
      <c r="AL704">
        <v>3241</v>
      </c>
      <c r="AM704">
        <v>3447</v>
      </c>
      <c r="AN704">
        <v>3687</v>
      </c>
      <c r="AO704">
        <v>3960</v>
      </c>
      <c r="AP704">
        <v>4270</v>
      </c>
      <c r="AQ704">
        <v>4618</v>
      </c>
      <c r="AR704">
        <v>5019</v>
      </c>
      <c r="AS704">
        <v>5492</v>
      </c>
      <c r="AT704">
        <v>6035</v>
      </c>
      <c r="AU704">
        <v>6667</v>
      </c>
      <c r="AV704">
        <v>7409</v>
      </c>
      <c r="AW704">
        <v>8283</v>
      </c>
      <c r="AX704">
        <v>9357</v>
      </c>
      <c r="AY704">
        <v>10651</v>
      </c>
      <c r="AZ704">
        <v>0</v>
      </c>
      <c r="BA704">
        <v>0</v>
      </c>
      <c r="BB704">
        <v>0</v>
      </c>
      <c r="BC704">
        <v>0</v>
      </c>
      <c r="BD704">
        <v>0</v>
      </c>
      <c r="BE704">
        <v>0</v>
      </c>
      <c r="BF704">
        <v>0</v>
      </c>
      <c r="BG704">
        <v>0</v>
      </c>
      <c r="BH704">
        <v>0</v>
      </c>
      <c r="BI704">
        <v>0</v>
      </c>
      <c r="BJ704">
        <v>0</v>
      </c>
      <c r="BK704">
        <v>0</v>
      </c>
      <c r="BL704">
        <v>0</v>
      </c>
      <c r="BM704">
        <v>0</v>
      </c>
      <c r="BN704">
        <v>0</v>
      </c>
      <c r="BO704">
        <v>0</v>
      </c>
      <c r="BP704">
        <v>0</v>
      </c>
      <c r="BQ704">
        <v>0</v>
      </c>
      <c r="BR704">
        <v>0</v>
      </c>
      <c r="BS704">
        <v>0</v>
      </c>
      <c r="BT704">
        <v>0</v>
      </c>
      <c r="BU704">
        <v>0</v>
      </c>
      <c r="BV704">
        <v>0</v>
      </c>
      <c r="BW704">
        <v>0</v>
      </c>
      <c r="BX704">
        <v>0</v>
      </c>
      <c r="BY704">
        <v>0</v>
      </c>
      <c r="BZ704">
        <v>0</v>
      </c>
      <c r="CA704">
        <v>0</v>
      </c>
      <c r="CB704">
        <v>0</v>
      </c>
      <c r="CC704">
        <v>0</v>
      </c>
      <c r="CD704">
        <v>0</v>
      </c>
      <c r="CE704">
        <v>0</v>
      </c>
      <c r="CF704">
        <v>0</v>
      </c>
      <c r="CG704">
        <v>0</v>
      </c>
      <c r="CH704">
        <v>0</v>
      </c>
      <c r="CI704">
        <v>0</v>
      </c>
      <c r="CJ704">
        <v>0</v>
      </c>
      <c r="CK704">
        <v>0</v>
      </c>
      <c r="CL704">
        <v>0</v>
      </c>
      <c r="CM704">
        <v>0</v>
      </c>
      <c r="CN704">
        <v>0</v>
      </c>
      <c r="CO704">
        <v>0</v>
      </c>
      <c r="CP704">
        <v>0</v>
      </c>
      <c r="CQ704">
        <v>0</v>
      </c>
      <c r="CR704">
        <v>0</v>
      </c>
      <c r="CS704">
        <v>0</v>
      </c>
      <c r="CT704">
        <v>0</v>
      </c>
      <c r="CU704">
        <v>0</v>
      </c>
      <c r="CV704">
        <v>0</v>
      </c>
      <c r="CW704">
        <v>0</v>
      </c>
      <c r="CX704">
        <v>0</v>
      </c>
      <c r="CY704">
        <v>0</v>
      </c>
      <c r="CZ704">
        <v>0</v>
      </c>
      <c r="DA704">
        <v>0</v>
      </c>
      <c r="DB704">
        <v>0</v>
      </c>
      <c r="DC704">
        <v>0</v>
      </c>
      <c r="DD704">
        <v>0</v>
      </c>
      <c r="DE704">
        <v>0</v>
      </c>
      <c r="DF704">
        <v>0</v>
      </c>
      <c r="DG704">
        <v>0</v>
      </c>
      <c r="DH704">
        <v>0</v>
      </c>
      <c r="DI704">
        <v>0</v>
      </c>
      <c r="DJ704">
        <v>0</v>
      </c>
      <c r="DK704">
        <v>0</v>
      </c>
      <c r="DL704">
        <v>0</v>
      </c>
      <c r="DM704">
        <v>0</v>
      </c>
      <c r="DN704">
        <v>0</v>
      </c>
      <c r="DO704">
        <v>0</v>
      </c>
      <c r="DP704">
        <v>0</v>
      </c>
      <c r="DQ704">
        <v>0</v>
      </c>
      <c r="DR704">
        <v>0</v>
      </c>
      <c r="DS704">
        <v>0</v>
      </c>
      <c r="DT704">
        <v>0</v>
      </c>
      <c r="DU704">
        <v>0</v>
      </c>
      <c r="DV704">
        <v>0</v>
      </c>
      <c r="DW704">
        <v>0</v>
      </c>
      <c r="DX704">
        <v>0</v>
      </c>
      <c r="DZ704" s="340"/>
      <c r="EA704" t="s">
        <v>944</v>
      </c>
      <c r="EB704">
        <v>1</v>
      </c>
      <c r="EC704">
        <v>43</v>
      </c>
      <c r="ED704" s="183" t="str">
        <f t="shared" si="30"/>
        <v>SDH200143</v>
      </c>
      <c r="EE704">
        <v>0</v>
      </c>
      <c r="EF704">
        <v>120</v>
      </c>
      <c r="EG704">
        <v>235</v>
      </c>
      <c r="EH704">
        <v>344</v>
      </c>
      <c r="EI704">
        <v>461</v>
      </c>
      <c r="EJ704">
        <v>604</v>
      </c>
      <c r="EK704">
        <v>745</v>
      </c>
      <c r="EL704">
        <v>891</v>
      </c>
      <c r="EM704">
        <v>1036</v>
      </c>
      <c r="EN704">
        <v>1303</v>
      </c>
      <c r="EO704">
        <v>1446</v>
      </c>
      <c r="EP704">
        <v>1590</v>
      </c>
      <c r="EQ704">
        <v>1738</v>
      </c>
      <c r="ER704">
        <v>1889</v>
      </c>
      <c r="ES704">
        <v>2043</v>
      </c>
      <c r="ET704">
        <v>2204</v>
      </c>
      <c r="EU704">
        <v>2372</v>
      </c>
      <c r="EV704">
        <v>2555</v>
      </c>
      <c r="EW704">
        <v>2754</v>
      </c>
      <c r="EX704">
        <v>0</v>
      </c>
      <c r="EY704">
        <v>0</v>
      </c>
      <c r="EZ704">
        <v>0</v>
      </c>
      <c r="FA704">
        <v>0</v>
      </c>
      <c r="FB704">
        <v>0</v>
      </c>
      <c r="FC704">
        <v>0</v>
      </c>
      <c r="FD704">
        <v>0</v>
      </c>
      <c r="FE704">
        <v>0</v>
      </c>
      <c r="FF704">
        <v>0</v>
      </c>
      <c r="FG704">
        <v>0</v>
      </c>
      <c r="FH704">
        <v>0</v>
      </c>
      <c r="FI704">
        <v>0</v>
      </c>
      <c r="FJ704">
        <v>0</v>
      </c>
      <c r="FK704">
        <v>0</v>
      </c>
      <c r="FL704">
        <v>0</v>
      </c>
      <c r="FM704">
        <v>0</v>
      </c>
      <c r="FN704">
        <v>0</v>
      </c>
      <c r="FO704">
        <v>0</v>
      </c>
      <c r="FP704">
        <v>0</v>
      </c>
      <c r="FQ704">
        <v>0</v>
      </c>
      <c r="FR704">
        <v>0</v>
      </c>
      <c r="FS704">
        <v>0</v>
      </c>
      <c r="FT704">
        <v>0</v>
      </c>
      <c r="FU704">
        <v>0</v>
      </c>
      <c r="FV704">
        <v>0</v>
      </c>
      <c r="FW704">
        <v>0</v>
      </c>
      <c r="FX704">
        <v>0</v>
      </c>
      <c r="FY704">
        <v>0</v>
      </c>
      <c r="FZ704">
        <v>0</v>
      </c>
      <c r="GA704">
        <v>0</v>
      </c>
      <c r="GB704">
        <v>0</v>
      </c>
      <c r="GC704">
        <v>0</v>
      </c>
      <c r="GD704">
        <v>0</v>
      </c>
      <c r="GE704">
        <v>0</v>
      </c>
      <c r="GF704">
        <v>0</v>
      </c>
      <c r="GG704">
        <v>0</v>
      </c>
      <c r="GH704">
        <v>0</v>
      </c>
      <c r="GI704">
        <v>0</v>
      </c>
      <c r="GJ704">
        <v>0</v>
      </c>
      <c r="GK704">
        <v>0</v>
      </c>
      <c r="GL704">
        <v>0</v>
      </c>
      <c r="GM704">
        <v>0</v>
      </c>
      <c r="GN704">
        <v>0</v>
      </c>
      <c r="GO704">
        <v>0</v>
      </c>
      <c r="GP704">
        <v>0</v>
      </c>
      <c r="GQ704">
        <v>0</v>
      </c>
      <c r="GR704">
        <v>0</v>
      </c>
      <c r="GS704">
        <v>0</v>
      </c>
      <c r="GT704">
        <v>0</v>
      </c>
      <c r="GU704">
        <v>0</v>
      </c>
      <c r="GV704">
        <v>0</v>
      </c>
      <c r="GW704">
        <v>0</v>
      </c>
      <c r="GX704">
        <v>0</v>
      </c>
      <c r="GY704">
        <v>0</v>
      </c>
      <c r="GZ704">
        <v>0</v>
      </c>
      <c r="HA704">
        <v>0</v>
      </c>
      <c r="HB704">
        <v>0</v>
      </c>
      <c r="HC704">
        <v>0</v>
      </c>
      <c r="HD704">
        <v>0</v>
      </c>
      <c r="HE704">
        <v>0</v>
      </c>
      <c r="HF704">
        <v>0</v>
      </c>
      <c r="HG704">
        <v>0</v>
      </c>
      <c r="HH704">
        <v>0</v>
      </c>
      <c r="HI704">
        <v>0</v>
      </c>
      <c r="HJ704">
        <v>0</v>
      </c>
      <c r="HK704">
        <v>0</v>
      </c>
      <c r="HL704">
        <v>0</v>
      </c>
      <c r="HM704">
        <v>0</v>
      </c>
      <c r="HN704">
        <v>0</v>
      </c>
      <c r="HO704">
        <v>0</v>
      </c>
      <c r="HP704">
        <v>0</v>
      </c>
      <c r="HQ704">
        <v>0</v>
      </c>
      <c r="HR704">
        <v>0</v>
      </c>
      <c r="HS704">
        <v>0</v>
      </c>
      <c r="HT704">
        <v>0</v>
      </c>
      <c r="HU704">
        <v>0</v>
      </c>
      <c r="HV704">
        <v>0</v>
      </c>
      <c r="HW704">
        <v>0</v>
      </c>
      <c r="HX704">
        <v>0</v>
      </c>
      <c r="HY704">
        <v>0</v>
      </c>
      <c r="HZ704">
        <v>0</v>
      </c>
      <c r="IA704">
        <v>0</v>
      </c>
      <c r="IB704">
        <v>0</v>
      </c>
      <c r="IC704">
        <v>0</v>
      </c>
      <c r="ID704">
        <v>0</v>
      </c>
      <c r="IE704">
        <v>0</v>
      </c>
      <c r="IF704">
        <v>0</v>
      </c>
      <c r="IG704">
        <v>0</v>
      </c>
      <c r="IH704">
        <v>0</v>
      </c>
      <c r="II704">
        <v>0</v>
      </c>
      <c r="IJ704">
        <v>0</v>
      </c>
      <c r="IK704">
        <v>0</v>
      </c>
    </row>
    <row r="705" spans="13:245" hidden="1">
      <c r="M705" s="340"/>
      <c r="N705" t="s">
        <v>944</v>
      </c>
      <c r="O705">
        <v>1</v>
      </c>
      <c r="P705">
        <v>44</v>
      </c>
      <c r="Q705" s="183" t="str">
        <f t="shared" si="29"/>
        <v>SDH200144</v>
      </c>
      <c r="R705">
        <v>0</v>
      </c>
      <c r="S705">
        <v>78</v>
      </c>
      <c r="T705">
        <v>158</v>
      </c>
      <c r="U705">
        <v>240</v>
      </c>
      <c r="V705">
        <v>325</v>
      </c>
      <c r="W705">
        <v>413</v>
      </c>
      <c r="X705">
        <v>506</v>
      </c>
      <c r="Y705">
        <v>602</v>
      </c>
      <c r="Z705">
        <v>701</v>
      </c>
      <c r="AA705">
        <v>1075</v>
      </c>
      <c r="AB705">
        <v>1222</v>
      </c>
      <c r="AC705">
        <v>1379</v>
      </c>
      <c r="AD705">
        <v>1545</v>
      </c>
      <c r="AE705">
        <v>1722</v>
      </c>
      <c r="AF705">
        <v>1912</v>
      </c>
      <c r="AG705">
        <v>2116</v>
      </c>
      <c r="AH705">
        <v>2337</v>
      </c>
      <c r="AI705">
        <v>2576</v>
      </c>
      <c r="AJ705">
        <v>2833</v>
      </c>
      <c r="AK705">
        <v>3114</v>
      </c>
      <c r="AL705">
        <v>3302</v>
      </c>
      <c r="AM705">
        <v>3522</v>
      </c>
      <c r="AN705">
        <v>3770</v>
      </c>
      <c r="AO705">
        <v>4054</v>
      </c>
      <c r="AP705">
        <v>4373</v>
      </c>
      <c r="AQ705">
        <v>4740</v>
      </c>
      <c r="AR705">
        <v>5173</v>
      </c>
      <c r="AS705">
        <v>5668</v>
      </c>
      <c r="AT705">
        <v>6242</v>
      </c>
      <c r="AU705">
        <v>6915</v>
      </c>
      <c r="AV705">
        <v>7704</v>
      </c>
      <c r="AW705">
        <v>8678</v>
      </c>
      <c r="AX705">
        <v>9849</v>
      </c>
      <c r="AY705">
        <v>11236</v>
      </c>
      <c r="AZ705">
        <v>0</v>
      </c>
      <c r="BA705">
        <v>0</v>
      </c>
      <c r="BB705">
        <v>0</v>
      </c>
      <c r="BC705">
        <v>0</v>
      </c>
      <c r="BD705">
        <v>0</v>
      </c>
      <c r="BE705">
        <v>0</v>
      </c>
      <c r="BF705">
        <v>0</v>
      </c>
      <c r="BG705">
        <v>0</v>
      </c>
      <c r="BH705">
        <v>0</v>
      </c>
      <c r="BI705">
        <v>0</v>
      </c>
      <c r="BJ705">
        <v>0</v>
      </c>
      <c r="BK705">
        <v>0</v>
      </c>
      <c r="BL705">
        <v>0</v>
      </c>
      <c r="BM705">
        <v>0</v>
      </c>
      <c r="BN705">
        <v>0</v>
      </c>
      <c r="BO705">
        <v>0</v>
      </c>
      <c r="BP705">
        <v>0</v>
      </c>
      <c r="BQ705">
        <v>0</v>
      </c>
      <c r="BR705">
        <v>0</v>
      </c>
      <c r="BS705">
        <v>0</v>
      </c>
      <c r="BT705">
        <v>0</v>
      </c>
      <c r="BU705">
        <v>0</v>
      </c>
      <c r="BV705">
        <v>0</v>
      </c>
      <c r="BW705">
        <v>0</v>
      </c>
      <c r="BX705">
        <v>0</v>
      </c>
      <c r="BY705">
        <v>0</v>
      </c>
      <c r="BZ705">
        <v>0</v>
      </c>
      <c r="CA705">
        <v>0</v>
      </c>
      <c r="CB705">
        <v>0</v>
      </c>
      <c r="CC705">
        <v>0</v>
      </c>
      <c r="CD705">
        <v>0</v>
      </c>
      <c r="CE705">
        <v>0</v>
      </c>
      <c r="CF705">
        <v>0</v>
      </c>
      <c r="CG705">
        <v>0</v>
      </c>
      <c r="CH705">
        <v>0</v>
      </c>
      <c r="CI705">
        <v>0</v>
      </c>
      <c r="CJ705">
        <v>0</v>
      </c>
      <c r="CK705">
        <v>0</v>
      </c>
      <c r="CL705">
        <v>0</v>
      </c>
      <c r="CM705">
        <v>0</v>
      </c>
      <c r="CN705">
        <v>0</v>
      </c>
      <c r="CO705">
        <v>0</v>
      </c>
      <c r="CP705">
        <v>0</v>
      </c>
      <c r="CQ705">
        <v>0</v>
      </c>
      <c r="CR705">
        <v>0</v>
      </c>
      <c r="CS705">
        <v>0</v>
      </c>
      <c r="CT705">
        <v>0</v>
      </c>
      <c r="CU705">
        <v>0</v>
      </c>
      <c r="CV705">
        <v>0</v>
      </c>
      <c r="CW705">
        <v>0</v>
      </c>
      <c r="CX705">
        <v>0</v>
      </c>
      <c r="CY705">
        <v>0</v>
      </c>
      <c r="CZ705">
        <v>0</v>
      </c>
      <c r="DA705">
        <v>0</v>
      </c>
      <c r="DB705">
        <v>0</v>
      </c>
      <c r="DC705">
        <v>0</v>
      </c>
      <c r="DD705">
        <v>0</v>
      </c>
      <c r="DE705">
        <v>0</v>
      </c>
      <c r="DF705">
        <v>0</v>
      </c>
      <c r="DG705">
        <v>0</v>
      </c>
      <c r="DH705">
        <v>0</v>
      </c>
      <c r="DI705">
        <v>0</v>
      </c>
      <c r="DJ705">
        <v>0</v>
      </c>
      <c r="DK705">
        <v>0</v>
      </c>
      <c r="DL705">
        <v>0</v>
      </c>
      <c r="DM705">
        <v>0</v>
      </c>
      <c r="DN705">
        <v>0</v>
      </c>
      <c r="DO705">
        <v>0</v>
      </c>
      <c r="DP705">
        <v>0</v>
      </c>
      <c r="DQ705">
        <v>0</v>
      </c>
      <c r="DR705">
        <v>0</v>
      </c>
      <c r="DS705">
        <v>0</v>
      </c>
      <c r="DT705">
        <v>0</v>
      </c>
      <c r="DU705">
        <v>0</v>
      </c>
      <c r="DV705">
        <v>0</v>
      </c>
      <c r="DW705">
        <v>0</v>
      </c>
      <c r="DX705">
        <v>0</v>
      </c>
      <c r="DZ705" s="340"/>
      <c r="EA705" t="s">
        <v>944</v>
      </c>
      <c r="EB705">
        <v>1</v>
      </c>
      <c r="EC705">
        <v>44</v>
      </c>
      <c r="ED705" s="183" t="str">
        <f t="shared" si="30"/>
        <v>SDH200144</v>
      </c>
      <c r="EE705">
        <v>0</v>
      </c>
      <c r="EF705">
        <v>116</v>
      </c>
      <c r="EG705">
        <v>225</v>
      </c>
      <c r="EH705">
        <v>329</v>
      </c>
      <c r="EI705">
        <v>442</v>
      </c>
      <c r="EJ705">
        <v>579</v>
      </c>
      <c r="EK705">
        <v>717</v>
      </c>
      <c r="EL705">
        <v>855</v>
      </c>
      <c r="EM705">
        <v>993</v>
      </c>
      <c r="EN705">
        <v>1247</v>
      </c>
      <c r="EO705">
        <v>1382</v>
      </c>
      <c r="EP705">
        <v>1520</v>
      </c>
      <c r="EQ705">
        <v>1660</v>
      </c>
      <c r="ER705">
        <v>1802</v>
      </c>
      <c r="ES705">
        <v>1948</v>
      </c>
      <c r="ET705">
        <v>2099</v>
      </c>
      <c r="EU705">
        <v>2263</v>
      </c>
      <c r="EV705">
        <v>2438</v>
      </c>
      <c r="EW705">
        <v>2628</v>
      </c>
      <c r="EX705">
        <v>0</v>
      </c>
      <c r="EY705">
        <v>0</v>
      </c>
      <c r="EZ705">
        <v>0</v>
      </c>
      <c r="FA705">
        <v>0</v>
      </c>
      <c r="FB705">
        <v>0</v>
      </c>
      <c r="FC705">
        <v>0</v>
      </c>
      <c r="FD705">
        <v>0</v>
      </c>
      <c r="FE705">
        <v>0</v>
      </c>
      <c r="FF705">
        <v>0</v>
      </c>
      <c r="FG705">
        <v>0</v>
      </c>
      <c r="FH705">
        <v>0</v>
      </c>
      <c r="FI705">
        <v>0</v>
      </c>
      <c r="FJ705">
        <v>0</v>
      </c>
      <c r="FK705">
        <v>0</v>
      </c>
      <c r="FL705">
        <v>0</v>
      </c>
      <c r="FM705">
        <v>0</v>
      </c>
      <c r="FN705">
        <v>0</v>
      </c>
      <c r="FO705">
        <v>0</v>
      </c>
      <c r="FP705">
        <v>0</v>
      </c>
      <c r="FQ705">
        <v>0</v>
      </c>
      <c r="FR705">
        <v>0</v>
      </c>
      <c r="FS705">
        <v>0</v>
      </c>
      <c r="FT705">
        <v>0</v>
      </c>
      <c r="FU705">
        <v>0</v>
      </c>
      <c r="FV705">
        <v>0</v>
      </c>
      <c r="FW705">
        <v>0</v>
      </c>
      <c r="FX705">
        <v>0</v>
      </c>
      <c r="FY705">
        <v>0</v>
      </c>
      <c r="FZ705">
        <v>0</v>
      </c>
      <c r="GA705">
        <v>0</v>
      </c>
      <c r="GB705">
        <v>0</v>
      </c>
      <c r="GC705">
        <v>0</v>
      </c>
      <c r="GD705">
        <v>0</v>
      </c>
      <c r="GE705">
        <v>0</v>
      </c>
      <c r="GF705">
        <v>0</v>
      </c>
      <c r="GG705">
        <v>0</v>
      </c>
      <c r="GH705">
        <v>0</v>
      </c>
      <c r="GI705">
        <v>0</v>
      </c>
      <c r="GJ705">
        <v>0</v>
      </c>
      <c r="GK705">
        <v>0</v>
      </c>
      <c r="GL705">
        <v>0</v>
      </c>
      <c r="GM705">
        <v>0</v>
      </c>
      <c r="GN705">
        <v>0</v>
      </c>
      <c r="GO705">
        <v>0</v>
      </c>
      <c r="GP705">
        <v>0</v>
      </c>
      <c r="GQ705">
        <v>0</v>
      </c>
      <c r="GR705">
        <v>0</v>
      </c>
      <c r="GS705">
        <v>0</v>
      </c>
      <c r="GT705">
        <v>0</v>
      </c>
      <c r="GU705">
        <v>0</v>
      </c>
      <c r="GV705">
        <v>0</v>
      </c>
      <c r="GW705">
        <v>0</v>
      </c>
      <c r="GX705">
        <v>0</v>
      </c>
      <c r="GY705">
        <v>0</v>
      </c>
      <c r="GZ705">
        <v>0</v>
      </c>
      <c r="HA705">
        <v>0</v>
      </c>
      <c r="HB705">
        <v>0</v>
      </c>
      <c r="HC705">
        <v>0</v>
      </c>
      <c r="HD705">
        <v>0</v>
      </c>
      <c r="HE705">
        <v>0</v>
      </c>
      <c r="HF705">
        <v>0</v>
      </c>
      <c r="HG705">
        <v>0</v>
      </c>
      <c r="HH705">
        <v>0</v>
      </c>
      <c r="HI705">
        <v>0</v>
      </c>
      <c r="HJ705">
        <v>0</v>
      </c>
      <c r="HK705">
        <v>0</v>
      </c>
      <c r="HL705">
        <v>0</v>
      </c>
      <c r="HM705">
        <v>0</v>
      </c>
      <c r="HN705">
        <v>0</v>
      </c>
      <c r="HO705">
        <v>0</v>
      </c>
      <c r="HP705">
        <v>0</v>
      </c>
      <c r="HQ705">
        <v>0</v>
      </c>
      <c r="HR705">
        <v>0</v>
      </c>
      <c r="HS705">
        <v>0</v>
      </c>
      <c r="HT705">
        <v>0</v>
      </c>
      <c r="HU705">
        <v>0</v>
      </c>
      <c r="HV705">
        <v>0</v>
      </c>
      <c r="HW705">
        <v>0</v>
      </c>
      <c r="HX705">
        <v>0</v>
      </c>
      <c r="HY705">
        <v>0</v>
      </c>
      <c r="HZ705">
        <v>0</v>
      </c>
      <c r="IA705">
        <v>0</v>
      </c>
      <c r="IB705">
        <v>0</v>
      </c>
      <c r="IC705">
        <v>0</v>
      </c>
      <c r="ID705">
        <v>0</v>
      </c>
      <c r="IE705">
        <v>0</v>
      </c>
      <c r="IF705">
        <v>0</v>
      </c>
      <c r="IG705">
        <v>0</v>
      </c>
      <c r="IH705">
        <v>0</v>
      </c>
      <c r="II705">
        <v>0</v>
      </c>
      <c r="IJ705">
        <v>0</v>
      </c>
      <c r="IK705">
        <v>0</v>
      </c>
    </row>
    <row r="706" spans="13:245" hidden="1">
      <c r="M706" s="340"/>
      <c r="N706" t="s">
        <v>944</v>
      </c>
      <c r="O706">
        <v>1</v>
      </c>
      <c r="P706">
        <v>45</v>
      </c>
      <c r="Q706" s="183" t="str">
        <f t="shared" si="29"/>
        <v>SDH200145</v>
      </c>
      <c r="R706">
        <v>0</v>
      </c>
      <c r="S706">
        <v>78</v>
      </c>
      <c r="T706">
        <v>159</v>
      </c>
      <c r="U706">
        <v>242</v>
      </c>
      <c r="V706">
        <v>328</v>
      </c>
      <c r="W706">
        <v>418</v>
      </c>
      <c r="X706">
        <v>511</v>
      </c>
      <c r="Y706">
        <v>608</v>
      </c>
      <c r="Z706">
        <v>710</v>
      </c>
      <c r="AA706">
        <v>1088</v>
      </c>
      <c r="AB706">
        <v>1239</v>
      </c>
      <c r="AC706">
        <v>1399</v>
      </c>
      <c r="AD706">
        <v>1568</v>
      </c>
      <c r="AE706">
        <v>1751</v>
      </c>
      <c r="AF706">
        <v>1945</v>
      </c>
      <c r="AG706">
        <v>2156</v>
      </c>
      <c r="AH706">
        <v>2381</v>
      </c>
      <c r="AI706">
        <v>2623</v>
      </c>
      <c r="AJ706">
        <v>2887</v>
      </c>
      <c r="AK706">
        <v>3173</v>
      </c>
      <c r="AL706">
        <v>3375</v>
      </c>
      <c r="AM706">
        <v>3601</v>
      </c>
      <c r="AN706">
        <v>3859</v>
      </c>
      <c r="AO706">
        <v>4150</v>
      </c>
      <c r="AP706">
        <v>4485</v>
      </c>
      <c r="AQ706">
        <v>4880</v>
      </c>
      <c r="AR706">
        <v>5330</v>
      </c>
      <c r="AS706">
        <v>5851</v>
      </c>
      <c r="AT706">
        <v>6458</v>
      </c>
      <c r="AU706">
        <v>7168</v>
      </c>
      <c r="AV706">
        <v>8048</v>
      </c>
      <c r="AW706">
        <v>9103</v>
      </c>
      <c r="AX706">
        <v>10349</v>
      </c>
      <c r="AY706">
        <v>11868</v>
      </c>
      <c r="AZ706">
        <v>0</v>
      </c>
      <c r="BA706">
        <v>0</v>
      </c>
      <c r="BB706">
        <v>0</v>
      </c>
      <c r="BC706">
        <v>0</v>
      </c>
      <c r="BD706">
        <v>0</v>
      </c>
      <c r="BE706">
        <v>0</v>
      </c>
      <c r="BF706">
        <v>0</v>
      </c>
      <c r="BG706">
        <v>0</v>
      </c>
      <c r="BH706">
        <v>0</v>
      </c>
      <c r="BI706">
        <v>0</v>
      </c>
      <c r="BJ706">
        <v>0</v>
      </c>
      <c r="BK706">
        <v>0</v>
      </c>
      <c r="BL706">
        <v>0</v>
      </c>
      <c r="BM706">
        <v>0</v>
      </c>
      <c r="BN706">
        <v>0</v>
      </c>
      <c r="BO706">
        <v>0</v>
      </c>
      <c r="BP706">
        <v>0</v>
      </c>
      <c r="BQ706">
        <v>0</v>
      </c>
      <c r="BR706">
        <v>0</v>
      </c>
      <c r="BS706">
        <v>0</v>
      </c>
      <c r="BT706">
        <v>0</v>
      </c>
      <c r="BU706">
        <v>0</v>
      </c>
      <c r="BV706">
        <v>0</v>
      </c>
      <c r="BW706">
        <v>0</v>
      </c>
      <c r="BX706">
        <v>0</v>
      </c>
      <c r="BY706">
        <v>0</v>
      </c>
      <c r="BZ706">
        <v>0</v>
      </c>
      <c r="CA706">
        <v>0</v>
      </c>
      <c r="CB706">
        <v>0</v>
      </c>
      <c r="CC706">
        <v>0</v>
      </c>
      <c r="CD706">
        <v>0</v>
      </c>
      <c r="CE706">
        <v>0</v>
      </c>
      <c r="CF706">
        <v>0</v>
      </c>
      <c r="CG706">
        <v>0</v>
      </c>
      <c r="CH706">
        <v>0</v>
      </c>
      <c r="CI706">
        <v>0</v>
      </c>
      <c r="CJ706">
        <v>0</v>
      </c>
      <c r="CK706">
        <v>0</v>
      </c>
      <c r="CL706">
        <v>0</v>
      </c>
      <c r="CM706">
        <v>0</v>
      </c>
      <c r="CN706">
        <v>0</v>
      </c>
      <c r="CO706">
        <v>0</v>
      </c>
      <c r="CP706">
        <v>0</v>
      </c>
      <c r="CQ706">
        <v>0</v>
      </c>
      <c r="CR706">
        <v>0</v>
      </c>
      <c r="CS706">
        <v>0</v>
      </c>
      <c r="CT706">
        <v>0</v>
      </c>
      <c r="CU706">
        <v>0</v>
      </c>
      <c r="CV706">
        <v>0</v>
      </c>
      <c r="CW706">
        <v>0</v>
      </c>
      <c r="CX706">
        <v>0</v>
      </c>
      <c r="CY706">
        <v>0</v>
      </c>
      <c r="CZ706">
        <v>0</v>
      </c>
      <c r="DA706">
        <v>0</v>
      </c>
      <c r="DB706">
        <v>0</v>
      </c>
      <c r="DC706">
        <v>0</v>
      </c>
      <c r="DD706">
        <v>0</v>
      </c>
      <c r="DE706">
        <v>0</v>
      </c>
      <c r="DF706">
        <v>0</v>
      </c>
      <c r="DG706">
        <v>0</v>
      </c>
      <c r="DH706">
        <v>0</v>
      </c>
      <c r="DI706">
        <v>0</v>
      </c>
      <c r="DJ706">
        <v>0</v>
      </c>
      <c r="DK706">
        <v>0</v>
      </c>
      <c r="DL706">
        <v>0</v>
      </c>
      <c r="DM706">
        <v>0</v>
      </c>
      <c r="DN706">
        <v>0</v>
      </c>
      <c r="DO706">
        <v>0</v>
      </c>
      <c r="DP706">
        <v>0</v>
      </c>
      <c r="DQ706">
        <v>0</v>
      </c>
      <c r="DR706">
        <v>0</v>
      </c>
      <c r="DS706">
        <v>0</v>
      </c>
      <c r="DT706">
        <v>0</v>
      </c>
      <c r="DU706">
        <v>0</v>
      </c>
      <c r="DV706">
        <v>0</v>
      </c>
      <c r="DW706">
        <v>0</v>
      </c>
      <c r="DX706">
        <v>0</v>
      </c>
      <c r="DZ706" s="340"/>
      <c r="EA706" t="s">
        <v>944</v>
      </c>
      <c r="EB706">
        <v>1</v>
      </c>
      <c r="EC706">
        <v>45</v>
      </c>
      <c r="ED706" s="183" t="str">
        <f t="shared" si="30"/>
        <v>SDH200145</v>
      </c>
      <c r="EE706">
        <v>0</v>
      </c>
      <c r="EF706">
        <v>111</v>
      </c>
      <c r="EG706">
        <v>216</v>
      </c>
      <c r="EH706">
        <v>316</v>
      </c>
      <c r="EI706">
        <v>426</v>
      </c>
      <c r="EJ706">
        <v>559</v>
      </c>
      <c r="EK706">
        <v>691</v>
      </c>
      <c r="EL706">
        <v>824</v>
      </c>
      <c r="EM706">
        <v>955</v>
      </c>
      <c r="EN706">
        <v>1197</v>
      </c>
      <c r="EO706">
        <v>1328</v>
      </c>
      <c r="EP706">
        <v>1459</v>
      </c>
      <c r="EQ706">
        <v>1591</v>
      </c>
      <c r="ER706">
        <v>1727</v>
      </c>
      <c r="ES706">
        <v>1865</v>
      </c>
      <c r="ET706">
        <v>2013</v>
      </c>
      <c r="EU706">
        <v>2169</v>
      </c>
      <c r="EV706">
        <v>2336</v>
      </c>
      <c r="EW706">
        <v>2520</v>
      </c>
      <c r="EX706">
        <v>0</v>
      </c>
      <c r="EY706">
        <v>0</v>
      </c>
      <c r="EZ706">
        <v>0</v>
      </c>
      <c r="FA706">
        <v>0</v>
      </c>
      <c r="FB706">
        <v>0</v>
      </c>
      <c r="FC706">
        <v>0</v>
      </c>
      <c r="FD706">
        <v>0</v>
      </c>
      <c r="FE706">
        <v>0</v>
      </c>
      <c r="FF706">
        <v>0</v>
      </c>
      <c r="FG706">
        <v>0</v>
      </c>
      <c r="FH706">
        <v>0</v>
      </c>
      <c r="FI706">
        <v>0</v>
      </c>
      <c r="FJ706">
        <v>0</v>
      </c>
      <c r="FK706">
        <v>0</v>
      </c>
      <c r="FL706">
        <v>0</v>
      </c>
      <c r="FM706">
        <v>0</v>
      </c>
      <c r="FN706">
        <v>0</v>
      </c>
      <c r="FO706">
        <v>0</v>
      </c>
      <c r="FP706">
        <v>0</v>
      </c>
      <c r="FQ706">
        <v>0</v>
      </c>
      <c r="FR706">
        <v>0</v>
      </c>
      <c r="FS706">
        <v>0</v>
      </c>
      <c r="FT706">
        <v>0</v>
      </c>
      <c r="FU706">
        <v>0</v>
      </c>
      <c r="FV706">
        <v>0</v>
      </c>
      <c r="FW706">
        <v>0</v>
      </c>
      <c r="FX706">
        <v>0</v>
      </c>
      <c r="FY706">
        <v>0</v>
      </c>
      <c r="FZ706">
        <v>0</v>
      </c>
      <c r="GA706">
        <v>0</v>
      </c>
      <c r="GB706">
        <v>0</v>
      </c>
      <c r="GC706">
        <v>0</v>
      </c>
      <c r="GD706">
        <v>0</v>
      </c>
      <c r="GE706">
        <v>0</v>
      </c>
      <c r="GF706">
        <v>0</v>
      </c>
      <c r="GG706">
        <v>0</v>
      </c>
      <c r="GH706">
        <v>0</v>
      </c>
      <c r="GI706">
        <v>0</v>
      </c>
      <c r="GJ706">
        <v>0</v>
      </c>
      <c r="GK706">
        <v>0</v>
      </c>
      <c r="GL706">
        <v>0</v>
      </c>
      <c r="GM706">
        <v>0</v>
      </c>
      <c r="GN706">
        <v>0</v>
      </c>
      <c r="GO706">
        <v>0</v>
      </c>
      <c r="GP706">
        <v>0</v>
      </c>
      <c r="GQ706">
        <v>0</v>
      </c>
      <c r="GR706">
        <v>0</v>
      </c>
      <c r="GS706">
        <v>0</v>
      </c>
      <c r="GT706">
        <v>0</v>
      </c>
      <c r="GU706">
        <v>0</v>
      </c>
      <c r="GV706">
        <v>0</v>
      </c>
      <c r="GW706">
        <v>0</v>
      </c>
      <c r="GX706">
        <v>0</v>
      </c>
      <c r="GY706">
        <v>0</v>
      </c>
      <c r="GZ706">
        <v>0</v>
      </c>
      <c r="HA706">
        <v>0</v>
      </c>
      <c r="HB706">
        <v>0</v>
      </c>
      <c r="HC706">
        <v>0</v>
      </c>
      <c r="HD706">
        <v>0</v>
      </c>
      <c r="HE706">
        <v>0</v>
      </c>
      <c r="HF706">
        <v>0</v>
      </c>
      <c r="HG706">
        <v>0</v>
      </c>
      <c r="HH706">
        <v>0</v>
      </c>
      <c r="HI706">
        <v>0</v>
      </c>
      <c r="HJ706">
        <v>0</v>
      </c>
      <c r="HK706">
        <v>0</v>
      </c>
      <c r="HL706">
        <v>0</v>
      </c>
      <c r="HM706">
        <v>0</v>
      </c>
      <c r="HN706">
        <v>0</v>
      </c>
      <c r="HO706">
        <v>0</v>
      </c>
      <c r="HP706">
        <v>0</v>
      </c>
      <c r="HQ706">
        <v>0</v>
      </c>
      <c r="HR706">
        <v>0</v>
      </c>
      <c r="HS706">
        <v>0</v>
      </c>
      <c r="HT706">
        <v>0</v>
      </c>
      <c r="HU706">
        <v>0</v>
      </c>
      <c r="HV706">
        <v>0</v>
      </c>
      <c r="HW706">
        <v>0</v>
      </c>
      <c r="HX706">
        <v>0</v>
      </c>
      <c r="HY706">
        <v>0</v>
      </c>
      <c r="HZ706">
        <v>0</v>
      </c>
      <c r="IA706">
        <v>0</v>
      </c>
      <c r="IB706">
        <v>0</v>
      </c>
      <c r="IC706">
        <v>0</v>
      </c>
      <c r="ID706">
        <v>0</v>
      </c>
      <c r="IE706">
        <v>0</v>
      </c>
      <c r="IF706">
        <v>0</v>
      </c>
      <c r="IG706">
        <v>0</v>
      </c>
      <c r="IH706">
        <v>0</v>
      </c>
      <c r="II706">
        <v>0</v>
      </c>
      <c r="IJ706">
        <v>0</v>
      </c>
      <c r="IK706">
        <v>0</v>
      </c>
    </row>
    <row r="707" spans="13:245" hidden="1">
      <c r="M707" s="340"/>
      <c r="N707" t="s">
        <v>944</v>
      </c>
      <c r="O707">
        <v>1</v>
      </c>
      <c r="P707">
        <v>46</v>
      </c>
      <c r="Q707" s="183" t="str">
        <f t="shared" si="29"/>
        <v>SDH200146</v>
      </c>
      <c r="R707">
        <v>0</v>
      </c>
      <c r="S707">
        <v>79</v>
      </c>
      <c r="T707">
        <v>161</v>
      </c>
      <c r="U707">
        <v>244</v>
      </c>
      <c r="V707">
        <v>332</v>
      </c>
      <c r="W707">
        <v>422</v>
      </c>
      <c r="X707">
        <v>517</v>
      </c>
      <c r="Y707">
        <v>616</v>
      </c>
      <c r="Z707">
        <v>719</v>
      </c>
      <c r="AA707">
        <v>1104</v>
      </c>
      <c r="AB707">
        <v>1257</v>
      </c>
      <c r="AC707">
        <v>1420</v>
      </c>
      <c r="AD707">
        <v>1595</v>
      </c>
      <c r="AE707">
        <v>1781</v>
      </c>
      <c r="AF707">
        <v>1982</v>
      </c>
      <c r="AG707">
        <v>2196</v>
      </c>
      <c r="AH707">
        <v>2425</v>
      </c>
      <c r="AI707">
        <v>2673</v>
      </c>
      <c r="AJ707">
        <v>2941</v>
      </c>
      <c r="AK707">
        <v>3240</v>
      </c>
      <c r="AL707">
        <v>3446</v>
      </c>
      <c r="AM707">
        <v>3680</v>
      </c>
      <c r="AN707">
        <v>3941</v>
      </c>
      <c r="AO707">
        <v>4244</v>
      </c>
      <c r="AP707">
        <v>4604</v>
      </c>
      <c r="AQ707">
        <v>5011</v>
      </c>
      <c r="AR707">
        <v>5480</v>
      </c>
      <c r="AS707">
        <v>6025</v>
      </c>
      <c r="AT707">
        <v>6659</v>
      </c>
      <c r="AU707">
        <v>7450</v>
      </c>
      <c r="AV707">
        <v>8395</v>
      </c>
      <c r="AW707">
        <v>9506</v>
      </c>
      <c r="AX707">
        <v>10855</v>
      </c>
      <c r="AY707">
        <v>12452</v>
      </c>
      <c r="AZ707">
        <v>0</v>
      </c>
      <c r="BA707">
        <v>0</v>
      </c>
      <c r="BB707">
        <v>0</v>
      </c>
      <c r="BC707">
        <v>0</v>
      </c>
      <c r="BD707">
        <v>0</v>
      </c>
      <c r="BE707">
        <v>0</v>
      </c>
      <c r="BF707">
        <v>0</v>
      </c>
      <c r="BG707">
        <v>0</v>
      </c>
      <c r="BH707">
        <v>0</v>
      </c>
      <c r="BI707">
        <v>0</v>
      </c>
      <c r="BJ707">
        <v>0</v>
      </c>
      <c r="BK707">
        <v>0</v>
      </c>
      <c r="BL707">
        <v>0</v>
      </c>
      <c r="BM707">
        <v>0</v>
      </c>
      <c r="BN707">
        <v>0</v>
      </c>
      <c r="BO707">
        <v>0</v>
      </c>
      <c r="BP707">
        <v>0</v>
      </c>
      <c r="BQ707">
        <v>0</v>
      </c>
      <c r="BR707">
        <v>0</v>
      </c>
      <c r="BS707">
        <v>0</v>
      </c>
      <c r="BT707">
        <v>0</v>
      </c>
      <c r="BU707">
        <v>0</v>
      </c>
      <c r="BV707">
        <v>0</v>
      </c>
      <c r="BW707">
        <v>0</v>
      </c>
      <c r="BX707">
        <v>0</v>
      </c>
      <c r="BY707">
        <v>0</v>
      </c>
      <c r="BZ707">
        <v>0</v>
      </c>
      <c r="CA707">
        <v>0</v>
      </c>
      <c r="CB707">
        <v>0</v>
      </c>
      <c r="CC707">
        <v>0</v>
      </c>
      <c r="CD707">
        <v>0</v>
      </c>
      <c r="CE707">
        <v>0</v>
      </c>
      <c r="CF707">
        <v>0</v>
      </c>
      <c r="CG707">
        <v>0</v>
      </c>
      <c r="CH707">
        <v>0</v>
      </c>
      <c r="CI707">
        <v>0</v>
      </c>
      <c r="CJ707">
        <v>0</v>
      </c>
      <c r="CK707">
        <v>0</v>
      </c>
      <c r="CL707">
        <v>0</v>
      </c>
      <c r="CM707">
        <v>0</v>
      </c>
      <c r="CN707">
        <v>0</v>
      </c>
      <c r="CO707">
        <v>0</v>
      </c>
      <c r="CP707">
        <v>0</v>
      </c>
      <c r="CQ707">
        <v>0</v>
      </c>
      <c r="CR707">
        <v>0</v>
      </c>
      <c r="CS707">
        <v>0</v>
      </c>
      <c r="CT707">
        <v>0</v>
      </c>
      <c r="CU707">
        <v>0</v>
      </c>
      <c r="CV707">
        <v>0</v>
      </c>
      <c r="CW707">
        <v>0</v>
      </c>
      <c r="CX707">
        <v>0</v>
      </c>
      <c r="CY707">
        <v>0</v>
      </c>
      <c r="CZ707">
        <v>0</v>
      </c>
      <c r="DA707">
        <v>0</v>
      </c>
      <c r="DB707">
        <v>0</v>
      </c>
      <c r="DC707">
        <v>0</v>
      </c>
      <c r="DD707">
        <v>0</v>
      </c>
      <c r="DE707">
        <v>0</v>
      </c>
      <c r="DF707">
        <v>0</v>
      </c>
      <c r="DG707">
        <v>0</v>
      </c>
      <c r="DH707">
        <v>0</v>
      </c>
      <c r="DI707">
        <v>0</v>
      </c>
      <c r="DJ707">
        <v>0</v>
      </c>
      <c r="DK707">
        <v>0</v>
      </c>
      <c r="DL707">
        <v>0</v>
      </c>
      <c r="DM707">
        <v>0</v>
      </c>
      <c r="DN707">
        <v>0</v>
      </c>
      <c r="DO707">
        <v>0</v>
      </c>
      <c r="DP707">
        <v>0</v>
      </c>
      <c r="DQ707">
        <v>0</v>
      </c>
      <c r="DR707">
        <v>0</v>
      </c>
      <c r="DS707">
        <v>0</v>
      </c>
      <c r="DT707">
        <v>0</v>
      </c>
      <c r="DU707">
        <v>0</v>
      </c>
      <c r="DV707">
        <v>0</v>
      </c>
      <c r="DW707">
        <v>0</v>
      </c>
      <c r="DX707">
        <v>0</v>
      </c>
      <c r="DZ707" s="340"/>
      <c r="EA707" t="s">
        <v>944</v>
      </c>
      <c r="EB707">
        <v>1</v>
      </c>
      <c r="EC707">
        <v>46</v>
      </c>
      <c r="ED707" s="183" t="str">
        <f t="shared" si="30"/>
        <v>SDH200146</v>
      </c>
      <c r="EE707">
        <v>0</v>
      </c>
      <c r="EF707">
        <v>107</v>
      </c>
      <c r="EG707">
        <v>210</v>
      </c>
      <c r="EH707">
        <v>305</v>
      </c>
      <c r="EI707">
        <v>413</v>
      </c>
      <c r="EJ707">
        <v>541</v>
      </c>
      <c r="EK707">
        <v>668</v>
      </c>
      <c r="EL707">
        <v>796</v>
      </c>
      <c r="EM707">
        <v>922</v>
      </c>
      <c r="EN707">
        <v>1155</v>
      </c>
      <c r="EO707">
        <v>1279</v>
      </c>
      <c r="EP707">
        <v>1404</v>
      </c>
      <c r="EQ707">
        <v>1531</v>
      </c>
      <c r="ER707">
        <v>1659</v>
      </c>
      <c r="ES707">
        <v>1794</v>
      </c>
      <c r="ET707">
        <v>1935</v>
      </c>
      <c r="EU707">
        <v>2084</v>
      </c>
      <c r="EV707">
        <v>2246</v>
      </c>
      <c r="EW707">
        <v>2422</v>
      </c>
      <c r="EX707">
        <v>0</v>
      </c>
      <c r="EY707">
        <v>0</v>
      </c>
      <c r="EZ707">
        <v>0</v>
      </c>
      <c r="FA707">
        <v>0</v>
      </c>
      <c r="FB707">
        <v>0</v>
      </c>
      <c r="FC707">
        <v>0</v>
      </c>
      <c r="FD707">
        <v>0</v>
      </c>
      <c r="FE707">
        <v>0</v>
      </c>
      <c r="FF707">
        <v>0</v>
      </c>
      <c r="FG707">
        <v>0</v>
      </c>
      <c r="FH707">
        <v>0</v>
      </c>
      <c r="FI707">
        <v>0</v>
      </c>
      <c r="FJ707">
        <v>0</v>
      </c>
      <c r="FK707">
        <v>0</v>
      </c>
      <c r="FL707">
        <v>0</v>
      </c>
      <c r="FM707">
        <v>0</v>
      </c>
      <c r="FN707">
        <v>0</v>
      </c>
      <c r="FO707">
        <v>0</v>
      </c>
      <c r="FP707">
        <v>0</v>
      </c>
      <c r="FQ707">
        <v>0</v>
      </c>
      <c r="FR707">
        <v>0</v>
      </c>
      <c r="FS707">
        <v>0</v>
      </c>
      <c r="FT707">
        <v>0</v>
      </c>
      <c r="FU707">
        <v>0</v>
      </c>
      <c r="FV707">
        <v>0</v>
      </c>
      <c r="FW707">
        <v>0</v>
      </c>
      <c r="FX707">
        <v>0</v>
      </c>
      <c r="FY707">
        <v>0</v>
      </c>
      <c r="FZ707">
        <v>0</v>
      </c>
      <c r="GA707">
        <v>0</v>
      </c>
      <c r="GB707">
        <v>0</v>
      </c>
      <c r="GC707">
        <v>0</v>
      </c>
      <c r="GD707">
        <v>0</v>
      </c>
      <c r="GE707">
        <v>0</v>
      </c>
      <c r="GF707">
        <v>0</v>
      </c>
      <c r="GG707">
        <v>0</v>
      </c>
      <c r="GH707">
        <v>0</v>
      </c>
      <c r="GI707">
        <v>0</v>
      </c>
      <c r="GJ707">
        <v>0</v>
      </c>
      <c r="GK707">
        <v>0</v>
      </c>
      <c r="GL707">
        <v>0</v>
      </c>
      <c r="GM707">
        <v>0</v>
      </c>
      <c r="GN707">
        <v>0</v>
      </c>
      <c r="GO707">
        <v>0</v>
      </c>
      <c r="GP707">
        <v>0</v>
      </c>
      <c r="GQ707">
        <v>0</v>
      </c>
      <c r="GR707">
        <v>0</v>
      </c>
      <c r="GS707">
        <v>0</v>
      </c>
      <c r="GT707">
        <v>0</v>
      </c>
      <c r="GU707">
        <v>0</v>
      </c>
      <c r="GV707">
        <v>0</v>
      </c>
      <c r="GW707">
        <v>0</v>
      </c>
      <c r="GX707">
        <v>0</v>
      </c>
      <c r="GY707">
        <v>0</v>
      </c>
      <c r="GZ707">
        <v>0</v>
      </c>
      <c r="HA707">
        <v>0</v>
      </c>
      <c r="HB707">
        <v>0</v>
      </c>
      <c r="HC707">
        <v>0</v>
      </c>
      <c r="HD707">
        <v>0</v>
      </c>
      <c r="HE707">
        <v>0</v>
      </c>
      <c r="HF707">
        <v>0</v>
      </c>
      <c r="HG707">
        <v>0</v>
      </c>
      <c r="HH707">
        <v>0</v>
      </c>
      <c r="HI707">
        <v>0</v>
      </c>
      <c r="HJ707">
        <v>0</v>
      </c>
      <c r="HK707">
        <v>0</v>
      </c>
      <c r="HL707">
        <v>0</v>
      </c>
      <c r="HM707">
        <v>0</v>
      </c>
      <c r="HN707">
        <v>0</v>
      </c>
      <c r="HO707">
        <v>0</v>
      </c>
      <c r="HP707">
        <v>0</v>
      </c>
      <c r="HQ707">
        <v>0</v>
      </c>
      <c r="HR707">
        <v>0</v>
      </c>
      <c r="HS707">
        <v>0</v>
      </c>
      <c r="HT707">
        <v>0</v>
      </c>
      <c r="HU707">
        <v>0</v>
      </c>
      <c r="HV707">
        <v>0</v>
      </c>
      <c r="HW707">
        <v>0</v>
      </c>
      <c r="HX707">
        <v>0</v>
      </c>
      <c r="HY707">
        <v>0</v>
      </c>
      <c r="HZ707">
        <v>0</v>
      </c>
      <c r="IA707">
        <v>0</v>
      </c>
      <c r="IB707">
        <v>0</v>
      </c>
      <c r="IC707">
        <v>0</v>
      </c>
      <c r="ID707">
        <v>0</v>
      </c>
      <c r="IE707">
        <v>0</v>
      </c>
      <c r="IF707">
        <v>0</v>
      </c>
      <c r="IG707">
        <v>0</v>
      </c>
      <c r="IH707">
        <v>0</v>
      </c>
      <c r="II707">
        <v>0</v>
      </c>
      <c r="IJ707">
        <v>0</v>
      </c>
      <c r="IK707">
        <v>0</v>
      </c>
    </row>
    <row r="708" spans="13:245" hidden="1">
      <c r="M708" s="340"/>
      <c r="N708" t="s">
        <v>944</v>
      </c>
      <c r="O708">
        <v>1</v>
      </c>
      <c r="P708">
        <v>47</v>
      </c>
      <c r="Q708" s="183" t="str">
        <f t="shared" si="29"/>
        <v>SDH200147</v>
      </c>
      <c r="R708">
        <v>0</v>
      </c>
      <c r="S708">
        <v>81</v>
      </c>
      <c r="T708">
        <v>165</v>
      </c>
      <c r="U708">
        <v>253</v>
      </c>
      <c r="V708">
        <v>344</v>
      </c>
      <c r="W708">
        <v>437</v>
      </c>
      <c r="X708">
        <v>535</v>
      </c>
      <c r="Y708">
        <v>638</v>
      </c>
      <c r="Z708">
        <v>746</v>
      </c>
      <c r="AA708">
        <v>1145</v>
      </c>
      <c r="AB708">
        <v>1306</v>
      </c>
      <c r="AC708">
        <v>1477</v>
      </c>
      <c r="AD708">
        <v>1660</v>
      </c>
      <c r="AE708">
        <v>1856</v>
      </c>
      <c r="AF708">
        <v>2064</v>
      </c>
      <c r="AG708">
        <v>2285</v>
      </c>
      <c r="AH708">
        <v>2524</v>
      </c>
      <c r="AI708">
        <v>2781</v>
      </c>
      <c r="AJ708">
        <v>3067</v>
      </c>
      <c r="AK708">
        <v>3377</v>
      </c>
      <c r="AL708">
        <v>3593</v>
      </c>
      <c r="AM708">
        <v>3832</v>
      </c>
      <c r="AN708">
        <v>4108</v>
      </c>
      <c r="AO708">
        <v>4439</v>
      </c>
      <c r="AP708">
        <v>4814</v>
      </c>
      <c r="AQ708">
        <v>5243</v>
      </c>
      <c r="AR708">
        <v>5739</v>
      </c>
      <c r="AS708">
        <v>6314</v>
      </c>
      <c r="AT708">
        <v>7036</v>
      </c>
      <c r="AU708">
        <v>7894</v>
      </c>
      <c r="AV708">
        <v>8897</v>
      </c>
      <c r="AW708">
        <v>10111</v>
      </c>
      <c r="AX708">
        <v>11541</v>
      </c>
      <c r="AY708">
        <v>13303</v>
      </c>
      <c r="AZ708">
        <v>0</v>
      </c>
      <c r="BA708">
        <v>0</v>
      </c>
      <c r="BB708">
        <v>0</v>
      </c>
      <c r="BC708">
        <v>0</v>
      </c>
      <c r="BD708">
        <v>0</v>
      </c>
      <c r="BE708">
        <v>0</v>
      </c>
      <c r="BF708">
        <v>0</v>
      </c>
      <c r="BG708">
        <v>0</v>
      </c>
      <c r="BH708">
        <v>0</v>
      </c>
      <c r="BI708">
        <v>0</v>
      </c>
      <c r="BJ708">
        <v>0</v>
      </c>
      <c r="BK708">
        <v>0</v>
      </c>
      <c r="BL708">
        <v>0</v>
      </c>
      <c r="BM708">
        <v>0</v>
      </c>
      <c r="BN708">
        <v>0</v>
      </c>
      <c r="BO708">
        <v>0</v>
      </c>
      <c r="BP708">
        <v>0</v>
      </c>
      <c r="BQ708">
        <v>0</v>
      </c>
      <c r="BR708">
        <v>0</v>
      </c>
      <c r="BS708">
        <v>0</v>
      </c>
      <c r="BT708">
        <v>0</v>
      </c>
      <c r="BU708">
        <v>0</v>
      </c>
      <c r="BV708">
        <v>0</v>
      </c>
      <c r="BW708">
        <v>0</v>
      </c>
      <c r="BX708">
        <v>0</v>
      </c>
      <c r="BY708">
        <v>0</v>
      </c>
      <c r="BZ708">
        <v>0</v>
      </c>
      <c r="CA708">
        <v>0</v>
      </c>
      <c r="CB708">
        <v>0</v>
      </c>
      <c r="CC708">
        <v>0</v>
      </c>
      <c r="CD708">
        <v>0</v>
      </c>
      <c r="CE708">
        <v>0</v>
      </c>
      <c r="CF708">
        <v>0</v>
      </c>
      <c r="CG708">
        <v>0</v>
      </c>
      <c r="CH708">
        <v>0</v>
      </c>
      <c r="CI708">
        <v>0</v>
      </c>
      <c r="CJ708">
        <v>0</v>
      </c>
      <c r="CK708">
        <v>0</v>
      </c>
      <c r="CL708">
        <v>0</v>
      </c>
      <c r="CM708">
        <v>0</v>
      </c>
      <c r="CN708">
        <v>0</v>
      </c>
      <c r="CO708">
        <v>0</v>
      </c>
      <c r="CP708">
        <v>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v>
      </c>
      <c r="DL708">
        <v>0</v>
      </c>
      <c r="DM708">
        <v>0</v>
      </c>
      <c r="DN708">
        <v>0</v>
      </c>
      <c r="DO708">
        <v>0</v>
      </c>
      <c r="DP708">
        <v>0</v>
      </c>
      <c r="DQ708">
        <v>0</v>
      </c>
      <c r="DR708">
        <v>0</v>
      </c>
      <c r="DS708">
        <v>0</v>
      </c>
      <c r="DT708">
        <v>0</v>
      </c>
      <c r="DU708">
        <v>0</v>
      </c>
      <c r="DV708">
        <v>0</v>
      </c>
      <c r="DW708">
        <v>0</v>
      </c>
      <c r="DX708">
        <v>0</v>
      </c>
      <c r="DZ708" s="340"/>
      <c r="EA708" t="s">
        <v>944</v>
      </c>
      <c r="EB708">
        <v>1</v>
      </c>
      <c r="EC708">
        <v>47</v>
      </c>
      <c r="ED708" s="183" t="str">
        <f t="shared" si="30"/>
        <v>SDH200147</v>
      </c>
      <c r="EE708">
        <v>0</v>
      </c>
      <c r="EF708">
        <v>104</v>
      </c>
      <c r="EG708">
        <v>203</v>
      </c>
      <c r="EH708">
        <v>298</v>
      </c>
      <c r="EI708">
        <v>407</v>
      </c>
      <c r="EJ708">
        <v>531</v>
      </c>
      <c r="EK708">
        <v>653</v>
      </c>
      <c r="EL708">
        <v>776</v>
      </c>
      <c r="EM708">
        <v>899</v>
      </c>
      <c r="EN708">
        <v>1119</v>
      </c>
      <c r="EO708">
        <v>1239</v>
      </c>
      <c r="EP708">
        <v>1358</v>
      </c>
      <c r="EQ708">
        <v>1479</v>
      </c>
      <c r="ER708">
        <v>1604</v>
      </c>
      <c r="ES708">
        <v>1732</v>
      </c>
      <c r="ET708">
        <v>1866</v>
      </c>
      <c r="EU708">
        <v>2011</v>
      </c>
      <c r="EV708">
        <v>2165</v>
      </c>
      <c r="EW708">
        <v>2341</v>
      </c>
      <c r="EX708">
        <v>0</v>
      </c>
      <c r="EY708">
        <v>0</v>
      </c>
      <c r="EZ708">
        <v>0</v>
      </c>
      <c r="FA708">
        <v>0</v>
      </c>
      <c r="FB708">
        <v>0</v>
      </c>
      <c r="FC708">
        <v>0</v>
      </c>
      <c r="FD708">
        <v>0</v>
      </c>
      <c r="FE708">
        <v>0</v>
      </c>
      <c r="FF708">
        <v>0</v>
      </c>
      <c r="FG708">
        <v>0</v>
      </c>
      <c r="FH708">
        <v>0</v>
      </c>
      <c r="FI708">
        <v>0</v>
      </c>
      <c r="FJ708">
        <v>0</v>
      </c>
      <c r="FK708">
        <v>0</v>
      </c>
      <c r="FL708">
        <v>0</v>
      </c>
      <c r="FM708">
        <v>0</v>
      </c>
      <c r="FN708">
        <v>0</v>
      </c>
      <c r="FO708">
        <v>0</v>
      </c>
      <c r="FP708">
        <v>0</v>
      </c>
      <c r="FQ708">
        <v>0</v>
      </c>
      <c r="FR708">
        <v>0</v>
      </c>
      <c r="FS708">
        <v>0</v>
      </c>
      <c r="FT708">
        <v>0</v>
      </c>
      <c r="FU708">
        <v>0</v>
      </c>
      <c r="FV708">
        <v>0</v>
      </c>
      <c r="FW708">
        <v>0</v>
      </c>
      <c r="FX708">
        <v>0</v>
      </c>
      <c r="FY708">
        <v>0</v>
      </c>
      <c r="FZ708">
        <v>0</v>
      </c>
      <c r="GA708">
        <v>0</v>
      </c>
      <c r="GB708">
        <v>0</v>
      </c>
      <c r="GC708">
        <v>0</v>
      </c>
      <c r="GD708">
        <v>0</v>
      </c>
      <c r="GE708">
        <v>0</v>
      </c>
      <c r="GF708">
        <v>0</v>
      </c>
      <c r="GG708">
        <v>0</v>
      </c>
      <c r="GH708">
        <v>0</v>
      </c>
      <c r="GI708">
        <v>0</v>
      </c>
      <c r="GJ708">
        <v>0</v>
      </c>
      <c r="GK708">
        <v>0</v>
      </c>
      <c r="GL708">
        <v>0</v>
      </c>
      <c r="GM708">
        <v>0</v>
      </c>
      <c r="GN708">
        <v>0</v>
      </c>
      <c r="GO708">
        <v>0</v>
      </c>
      <c r="GP708">
        <v>0</v>
      </c>
      <c r="GQ708">
        <v>0</v>
      </c>
      <c r="GR708">
        <v>0</v>
      </c>
      <c r="GS708">
        <v>0</v>
      </c>
      <c r="GT708">
        <v>0</v>
      </c>
      <c r="GU708">
        <v>0</v>
      </c>
      <c r="GV708">
        <v>0</v>
      </c>
      <c r="GW708">
        <v>0</v>
      </c>
      <c r="GX708">
        <v>0</v>
      </c>
      <c r="GY708">
        <v>0</v>
      </c>
      <c r="GZ708">
        <v>0</v>
      </c>
      <c r="HA708">
        <v>0</v>
      </c>
      <c r="HB708">
        <v>0</v>
      </c>
      <c r="HC708">
        <v>0</v>
      </c>
      <c r="HD708">
        <v>0</v>
      </c>
      <c r="HE708">
        <v>0</v>
      </c>
      <c r="HF708">
        <v>0</v>
      </c>
      <c r="HG708">
        <v>0</v>
      </c>
      <c r="HH708">
        <v>0</v>
      </c>
      <c r="HI708">
        <v>0</v>
      </c>
      <c r="HJ708">
        <v>0</v>
      </c>
      <c r="HK708">
        <v>0</v>
      </c>
      <c r="HL708">
        <v>0</v>
      </c>
      <c r="HM708">
        <v>0</v>
      </c>
      <c r="HN708">
        <v>0</v>
      </c>
      <c r="HO708">
        <v>0</v>
      </c>
      <c r="HP708">
        <v>0</v>
      </c>
      <c r="HQ708">
        <v>0</v>
      </c>
      <c r="HR708">
        <v>0</v>
      </c>
      <c r="HS708">
        <v>0</v>
      </c>
      <c r="HT708">
        <v>0</v>
      </c>
      <c r="HU708">
        <v>0</v>
      </c>
      <c r="HV708">
        <v>0</v>
      </c>
      <c r="HW708">
        <v>0</v>
      </c>
      <c r="HX708">
        <v>0</v>
      </c>
      <c r="HY708">
        <v>0</v>
      </c>
      <c r="HZ708">
        <v>0</v>
      </c>
      <c r="IA708">
        <v>0</v>
      </c>
      <c r="IB708">
        <v>0</v>
      </c>
      <c r="IC708">
        <v>0</v>
      </c>
      <c r="ID708">
        <v>0</v>
      </c>
      <c r="IE708">
        <v>0</v>
      </c>
      <c r="IF708">
        <v>0</v>
      </c>
      <c r="IG708">
        <v>0</v>
      </c>
      <c r="IH708">
        <v>0</v>
      </c>
      <c r="II708">
        <v>0</v>
      </c>
      <c r="IJ708">
        <v>0</v>
      </c>
      <c r="IK708">
        <v>0</v>
      </c>
    </row>
    <row r="709" spans="13:245" hidden="1">
      <c r="M709" s="340"/>
      <c r="N709" t="s">
        <v>944</v>
      </c>
      <c r="O709">
        <v>1</v>
      </c>
      <c r="P709">
        <v>48</v>
      </c>
      <c r="Q709" s="183" t="str">
        <f t="shared" si="29"/>
        <v>SDH200148</v>
      </c>
      <c r="R709">
        <v>0</v>
      </c>
      <c r="S709">
        <v>83</v>
      </c>
      <c r="T709">
        <v>170</v>
      </c>
      <c r="U709">
        <v>259</v>
      </c>
      <c r="V709">
        <v>351</v>
      </c>
      <c r="W709">
        <v>447</v>
      </c>
      <c r="X709">
        <v>548</v>
      </c>
      <c r="Y709">
        <v>653</v>
      </c>
      <c r="Z709">
        <v>764</v>
      </c>
      <c r="AA709">
        <v>1175</v>
      </c>
      <c r="AB709">
        <v>1341</v>
      </c>
      <c r="AC709">
        <v>1518</v>
      </c>
      <c r="AD709">
        <v>1707</v>
      </c>
      <c r="AE709">
        <v>1908</v>
      </c>
      <c r="AF709">
        <v>2121</v>
      </c>
      <c r="AG709">
        <v>2349</v>
      </c>
      <c r="AH709">
        <v>2593</v>
      </c>
      <c r="AI709">
        <v>2863</v>
      </c>
      <c r="AJ709">
        <v>3155</v>
      </c>
      <c r="AK709">
        <v>3473</v>
      </c>
      <c r="AL709">
        <v>3690</v>
      </c>
      <c r="AM709">
        <v>3938</v>
      </c>
      <c r="AN709">
        <v>4235</v>
      </c>
      <c r="AO709">
        <v>4572</v>
      </c>
      <c r="AP709">
        <v>4959</v>
      </c>
      <c r="AQ709">
        <v>5403</v>
      </c>
      <c r="AR709">
        <v>5915</v>
      </c>
      <c r="AS709">
        <v>6562</v>
      </c>
      <c r="AT709">
        <v>7327</v>
      </c>
      <c r="AU709">
        <v>8217</v>
      </c>
      <c r="AV709">
        <v>9289</v>
      </c>
      <c r="AW709">
        <v>10542</v>
      </c>
      <c r="AX709">
        <v>12091</v>
      </c>
      <c r="AY709">
        <v>13994</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v>
      </c>
      <c r="BU709">
        <v>0</v>
      </c>
      <c r="BV709">
        <v>0</v>
      </c>
      <c r="BW709">
        <v>0</v>
      </c>
      <c r="BX709">
        <v>0</v>
      </c>
      <c r="BY709">
        <v>0</v>
      </c>
      <c r="BZ709">
        <v>0</v>
      </c>
      <c r="CA709">
        <v>0</v>
      </c>
      <c r="CB709">
        <v>0</v>
      </c>
      <c r="CC709">
        <v>0</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0</v>
      </c>
      <c r="CY709">
        <v>0</v>
      </c>
      <c r="CZ709">
        <v>0</v>
      </c>
      <c r="DA709">
        <v>0</v>
      </c>
      <c r="DB709">
        <v>0</v>
      </c>
      <c r="DC709">
        <v>0</v>
      </c>
      <c r="DD709">
        <v>0</v>
      </c>
      <c r="DE709">
        <v>0</v>
      </c>
      <c r="DF709">
        <v>0</v>
      </c>
      <c r="DG709">
        <v>0</v>
      </c>
      <c r="DH709">
        <v>0</v>
      </c>
      <c r="DI709">
        <v>0</v>
      </c>
      <c r="DJ709">
        <v>0</v>
      </c>
      <c r="DK709">
        <v>0</v>
      </c>
      <c r="DL709">
        <v>0</v>
      </c>
      <c r="DM709">
        <v>0</v>
      </c>
      <c r="DN709">
        <v>0</v>
      </c>
      <c r="DO709">
        <v>0</v>
      </c>
      <c r="DP709">
        <v>0</v>
      </c>
      <c r="DQ709">
        <v>0</v>
      </c>
      <c r="DR709">
        <v>0</v>
      </c>
      <c r="DS709">
        <v>0</v>
      </c>
      <c r="DT709">
        <v>0</v>
      </c>
      <c r="DU709">
        <v>0</v>
      </c>
      <c r="DV709">
        <v>0</v>
      </c>
      <c r="DW709">
        <v>0</v>
      </c>
      <c r="DX709">
        <v>0</v>
      </c>
      <c r="DZ709" s="340"/>
      <c r="EA709" t="s">
        <v>944</v>
      </c>
      <c r="EB709">
        <v>1</v>
      </c>
      <c r="EC709">
        <v>48</v>
      </c>
      <c r="ED709" s="183" t="str">
        <f t="shared" si="30"/>
        <v>SDH200148</v>
      </c>
      <c r="EE709">
        <v>0</v>
      </c>
      <c r="EF709">
        <v>102</v>
      </c>
      <c r="EG709">
        <v>200</v>
      </c>
      <c r="EH709">
        <v>292</v>
      </c>
      <c r="EI709">
        <v>400</v>
      </c>
      <c r="EJ709">
        <v>520</v>
      </c>
      <c r="EK709">
        <v>639</v>
      </c>
      <c r="EL709">
        <v>759</v>
      </c>
      <c r="EM709">
        <v>878</v>
      </c>
      <c r="EN709">
        <v>1089</v>
      </c>
      <c r="EO709">
        <v>1204</v>
      </c>
      <c r="EP709">
        <v>1319</v>
      </c>
      <c r="EQ709">
        <v>1436</v>
      </c>
      <c r="ER709">
        <v>1556</v>
      </c>
      <c r="ES709">
        <v>1680</v>
      </c>
      <c r="ET709">
        <v>1810</v>
      </c>
      <c r="EU709">
        <v>1948</v>
      </c>
      <c r="EV709">
        <v>2103</v>
      </c>
      <c r="EW709">
        <v>2271</v>
      </c>
      <c r="EX709">
        <v>0</v>
      </c>
      <c r="EY709">
        <v>0</v>
      </c>
      <c r="EZ709">
        <v>0</v>
      </c>
      <c r="FA709">
        <v>0</v>
      </c>
      <c r="FB709">
        <v>0</v>
      </c>
      <c r="FC709">
        <v>0</v>
      </c>
      <c r="FD709">
        <v>0</v>
      </c>
      <c r="FE709">
        <v>0</v>
      </c>
      <c r="FF709">
        <v>0</v>
      </c>
      <c r="FG709">
        <v>0</v>
      </c>
      <c r="FH709">
        <v>0</v>
      </c>
      <c r="FI709">
        <v>0</v>
      </c>
      <c r="FJ709">
        <v>0</v>
      </c>
      <c r="FK709">
        <v>0</v>
      </c>
      <c r="FL709">
        <v>0</v>
      </c>
      <c r="FM709">
        <v>0</v>
      </c>
      <c r="FN709">
        <v>0</v>
      </c>
      <c r="FO709">
        <v>0</v>
      </c>
      <c r="FP709">
        <v>0</v>
      </c>
      <c r="FQ709">
        <v>0</v>
      </c>
      <c r="FR709">
        <v>0</v>
      </c>
      <c r="FS709">
        <v>0</v>
      </c>
      <c r="FT709">
        <v>0</v>
      </c>
      <c r="FU709">
        <v>0</v>
      </c>
      <c r="FV709">
        <v>0</v>
      </c>
      <c r="FW709">
        <v>0</v>
      </c>
      <c r="FX709">
        <v>0</v>
      </c>
      <c r="FY709">
        <v>0</v>
      </c>
      <c r="FZ709">
        <v>0</v>
      </c>
      <c r="GA709">
        <v>0</v>
      </c>
      <c r="GB709">
        <v>0</v>
      </c>
      <c r="GC709">
        <v>0</v>
      </c>
      <c r="GD709">
        <v>0</v>
      </c>
      <c r="GE709">
        <v>0</v>
      </c>
      <c r="GF709">
        <v>0</v>
      </c>
      <c r="GG709">
        <v>0</v>
      </c>
      <c r="GH709">
        <v>0</v>
      </c>
      <c r="GI709">
        <v>0</v>
      </c>
      <c r="GJ709">
        <v>0</v>
      </c>
      <c r="GK709">
        <v>0</v>
      </c>
      <c r="GL709">
        <v>0</v>
      </c>
      <c r="GM709">
        <v>0</v>
      </c>
      <c r="GN709">
        <v>0</v>
      </c>
      <c r="GO709">
        <v>0</v>
      </c>
      <c r="GP709">
        <v>0</v>
      </c>
      <c r="GQ709">
        <v>0</v>
      </c>
      <c r="GR709">
        <v>0</v>
      </c>
      <c r="GS709">
        <v>0</v>
      </c>
      <c r="GT709">
        <v>0</v>
      </c>
      <c r="GU709">
        <v>0</v>
      </c>
      <c r="GV709">
        <v>0</v>
      </c>
      <c r="GW709">
        <v>0</v>
      </c>
      <c r="GX709">
        <v>0</v>
      </c>
      <c r="GY709">
        <v>0</v>
      </c>
      <c r="GZ709">
        <v>0</v>
      </c>
      <c r="HA709">
        <v>0</v>
      </c>
      <c r="HB709">
        <v>0</v>
      </c>
      <c r="HC709">
        <v>0</v>
      </c>
      <c r="HD709">
        <v>0</v>
      </c>
      <c r="HE709">
        <v>0</v>
      </c>
      <c r="HF709">
        <v>0</v>
      </c>
      <c r="HG709">
        <v>0</v>
      </c>
      <c r="HH709">
        <v>0</v>
      </c>
      <c r="HI709">
        <v>0</v>
      </c>
      <c r="HJ709">
        <v>0</v>
      </c>
      <c r="HK709">
        <v>0</v>
      </c>
      <c r="HL709">
        <v>0</v>
      </c>
      <c r="HM709">
        <v>0</v>
      </c>
      <c r="HN709">
        <v>0</v>
      </c>
      <c r="HO709">
        <v>0</v>
      </c>
      <c r="HP709">
        <v>0</v>
      </c>
      <c r="HQ709">
        <v>0</v>
      </c>
      <c r="HR709">
        <v>0</v>
      </c>
      <c r="HS709">
        <v>0</v>
      </c>
      <c r="HT709">
        <v>0</v>
      </c>
      <c r="HU709">
        <v>0</v>
      </c>
      <c r="HV709">
        <v>0</v>
      </c>
      <c r="HW709">
        <v>0</v>
      </c>
      <c r="HX709">
        <v>0</v>
      </c>
      <c r="HY709">
        <v>0</v>
      </c>
      <c r="HZ709">
        <v>0</v>
      </c>
      <c r="IA709">
        <v>0</v>
      </c>
      <c r="IB709">
        <v>0</v>
      </c>
      <c r="IC709">
        <v>0</v>
      </c>
      <c r="ID709">
        <v>0</v>
      </c>
      <c r="IE709">
        <v>0</v>
      </c>
      <c r="IF709">
        <v>0</v>
      </c>
      <c r="IG709">
        <v>0</v>
      </c>
      <c r="IH709">
        <v>0</v>
      </c>
      <c r="II709">
        <v>0</v>
      </c>
      <c r="IJ709">
        <v>0</v>
      </c>
      <c r="IK709">
        <v>0</v>
      </c>
    </row>
    <row r="710" spans="13:245" hidden="1">
      <c r="M710" s="340"/>
      <c r="N710" t="s">
        <v>944</v>
      </c>
      <c r="O710">
        <v>1</v>
      </c>
      <c r="P710">
        <v>49</v>
      </c>
      <c r="Q710" s="183" t="str">
        <f t="shared" si="29"/>
        <v>SDH200149</v>
      </c>
      <c r="R710">
        <v>0</v>
      </c>
      <c r="S710">
        <v>87</v>
      </c>
      <c r="T710">
        <v>176</v>
      </c>
      <c r="U710">
        <v>269</v>
      </c>
      <c r="V710">
        <v>365</v>
      </c>
      <c r="W710">
        <v>465</v>
      </c>
      <c r="X710">
        <v>570</v>
      </c>
      <c r="Y710">
        <v>680</v>
      </c>
      <c r="Z710">
        <v>796</v>
      </c>
      <c r="AA710">
        <v>1225</v>
      </c>
      <c r="AB710">
        <v>1399</v>
      </c>
      <c r="AC710">
        <v>1586</v>
      </c>
      <c r="AD710">
        <v>1783</v>
      </c>
      <c r="AE710">
        <v>1990</v>
      </c>
      <c r="AF710">
        <v>2213</v>
      </c>
      <c r="AG710">
        <v>2448</v>
      </c>
      <c r="AH710">
        <v>2709</v>
      </c>
      <c r="AI710">
        <v>2989</v>
      </c>
      <c r="AJ710">
        <v>3292</v>
      </c>
      <c r="AK710">
        <v>3617</v>
      </c>
      <c r="AL710">
        <v>3843</v>
      </c>
      <c r="AM710">
        <v>4113</v>
      </c>
      <c r="AN710">
        <v>4417</v>
      </c>
      <c r="AO710">
        <v>4767</v>
      </c>
      <c r="AP710">
        <v>5169</v>
      </c>
      <c r="AQ710">
        <v>5629</v>
      </c>
      <c r="AR710">
        <v>6215</v>
      </c>
      <c r="AS710">
        <v>6905</v>
      </c>
      <c r="AT710">
        <v>7701</v>
      </c>
      <c r="AU710">
        <v>8655</v>
      </c>
      <c r="AV710">
        <v>9760</v>
      </c>
      <c r="AW710">
        <v>11132</v>
      </c>
      <c r="AX710">
        <v>12809</v>
      </c>
      <c r="AY710">
        <v>14851</v>
      </c>
      <c r="AZ710">
        <v>0</v>
      </c>
      <c r="BA710">
        <v>0</v>
      </c>
      <c r="BB710">
        <v>0</v>
      </c>
      <c r="BC710">
        <v>0</v>
      </c>
      <c r="BD710">
        <v>0</v>
      </c>
      <c r="BE710">
        <v>0</v>
      </c>
      <c r="BF710">
        <v>0</v>
      </c>
      <c r="BG710">
        <v>0</v>
      </c>
      <c r="BH710">
        <v>0</v>
      </c>
      <c r="BI710">
        <v>0</v>
      </c>
      <c r="BJ710">
        <v>0</v>
      </c>
      <c r="BK710">
        <v>0</v>
      </c>
      <c r="BL710">
        <v>0</v>
      </c>
      <c r="BM710">
        <v>0</v>
      </c>
      <c r="BN710">
        <v>0</v>
      </c>
      <c r="BO710">
        <v>0</v>
      </c>
      <c r="BP710">
        <v>0</v>
      </c>
      <c r="BQ710">
        <v>0</v>
      </c>
      <c r="BR710">
        <v>0</v>
      </c>
      <c r="BS710">
        <v>0</v>
      </c>
      <c r="BT710">
        <v>0</v>
      </c>
      <c r="BU710">
        <v>0</v>
      </c>
      <c r="BV710">
        <v>0</v>
      </c>
      <c r="BW710">
        <v>0</v>
      </c>
      <c r="BX710">
        <v>0</v>
      </c>
      <c r="BY710">
        <v>0</v>
      </c>
      <c r="BZ710">
        <v>0</v>
      </c>
      <c r="CA710">
        <v>0</v>
      </c>
      <c r="CB710">
        <v>0</v>
      </c>
      <c r="CC710">
        <v>0</v>
      </c>
      <c r="CD710">
        <v>0</v>
      </c>
      <c r="CE710">
        <v>0</v>
      </c>
      <c r="CF710">
        <v>0</v>
      </c>
      <c r="CG710">
        <v>0</v>
      </c>
      <c r="CH710">
        <v>0</v>
      </c>
      <c r="CI710">
        <v>0</v>
      </c>
      <c r="CJ710">
        <v>0</v>
      </c>
      <c r="CK710">
        <v>0</v>
      </c>
      <c r="CL710">
        <v>0</v>
      </c>
      <c r="CM710">
        <v>0</v>
      </c>
      <c r="CN710">
        <v>0</v>
      </c>
      <c r="CO710">
        <v>0</v>
      </c>
      <c r="CP710">
        <v>0</v>
      </c>
      <c r="CQ710">
        <v>0</v>
      </c>
      <c r="CR710">
        <v>0</v>
      </c>
      <c r="CS710">
        <v>0</v>
      </c>
      <c r="CT710">
        <v>0</v>
      </c>
      <c r="CU710">
        <v>0</v>
      </c>
      <c r="CV710">
        <v>0</v>
      </c>
      <c r="CW710">
        <v>0</v>
      </c>
      <c r="CX710">
        <v>0</v>
      </c>
      <c r="CY710">
        <v>0</v>
      </c>
      <c r="CZ710">
        <v>0</v>
      </c>
      <c r="DA710">
        <v>0</v>
      </c>
      <c r="DB710">
        <v>0</v>
      </c>
      <c r="DC710">
        <v>0</v>
      </c>
      <c r="DD710">
        <v>0</v>
      </c>
      <c r="DE710">
        <v>0</v>
      </c>
      <c r="DF710">
        <v>0</v>
      </c>
      <c r="DG710">
        <v>0</v>
      </c>
      <c r="DH710">
        <v>0</v>
      </c>
      <c r="DI710">
        <v>0</v>
      </c>
      <c r="DJ710">
        <v>0</v>
      </c>
      <c r="DK710">
        <v>0</v>
      </c>
      <c r="DL710">
        <v>0</v>
      </c>
      <c r="DM710">
        <v>0</v>
      </c>
      <c r="DN710">
        <v>0</v>
      </c>
      <c r="DO710">
        <v>0</v>
      </c>
      <c r="DP710">
        <v>0</v>
      </c>
      <c r="DQ710">
        <v>0</v>
      </c>
      <c r="DR710">
        <v>0</v>
      </c>
      <c r="DS710">
        <v>0</v>
      </c>
      <c r="DT710">
        <v>0</v>
      </c>
      <c r="DU710">
        <v>0</v>
      </c>
      <c r="DV710">
        <v>0</v>
      </c>
      <c r="DW710">
        <v>0</v>
      </c>
      <c r="DX710">
        <v>0</v>
      </c>
      <c r="DZ710" s="340"/>
      <c r="EA710" t="s">
        <v>944</v>
      </c>
      <c r="EB710">
        <v>1</v>
      </c>
      <c r="EC710">
        <v>49</v>
      </c>
      <c r="ED710" s="183" t="str">
        <f t="shared" si="30"/>
        <v>SDH200149</v>
      </c>
      <c r="EE710">
        <v>0</v>
      </c>
      <c r="EF710">
        <v>101</v>
      </c>
      <c r="EG710">
        <v>196</v>
      </c>
      <c r="EH710">
        <v>287</v>
      </c>
      <c r="EI710">
        <v>397</v>
      </c>
      <c r="EJ710">
        <v>515</v>
      </c>
      <c r="EK710">
        <v>632</v>
      </c>
      <c r="EL710">
        <v>748</v>
      </c>
      <c r="EM710">
        <v>864</v>
      </c>
      <c r="EN710">
        <v>1066</v>
      </c>
      <c r="EO710">
        <v>1177</v>
      </c>
      <c r="EP710">
        <v>1290</v>
      </c>
      <c r="EQ710">
        <v>1403</v>
      </c>
      <c r="ER710">
        <v>1517</v>
      </c>
      <c r="ES710">
        <v>1638</v>
      </c>
      <c r="ET710">
        <v>1763</v>
      </c>
      <c r="EU710">
        <v>1902</v>
      </c>
      <c r="EV710">
        <v>2051</v>
      </c>
      <c r="EW710">
        <v>2214</v>
      </c>
      <c r="EX710">
        <v>0</v>
      </c>
      <c r="EY710">
        <v>0</v>
      </c>
      <c r="EZ710">
        <v>0</v>
      </c>
      <c r="FA710">
        <v>0</v>
      </c>
      <c r="FB710">
        <v>0</v>
      </c>
      <c r="FC710">
        <v>0</v>
      </c>
      <c r="FD710">
        <v>0</v>
      </c>
      <c r="FE710">
        <v>0</v>
      </c>
      <c r="FF710">
        <v>0</v>
      </c>
      <c r="FG710">
        <v>0</v>
      </c>
      <c r="FH710">
        <v>0</v>
      </c>
      <c r="FI710">
        <v>0</v>
      </c>
      <c r="FJ710">
        <v>0</v>
      </c>
      <c r="FK710">
        <v>0</v>
      </c>
      <c r="FL710">
        <v>0</v>
      </c>
      <c r="FM710">
        <v>0</v>
      </c>
      <c r="FN710">
        <v>0</v>
      </c>
      <c r="FO710">
        <v>0</v>
      </c>
      <c r="FP710">
        <v>0</v>
      </c>
      <c r="FQ710">
        <v>0</v>
      </c>
      <c r="FR710">
        <v>0</v>
      </c>
      <c r="FS710">
        <v>0</v>
      </c>
      <c r="FT710">
        <v>0</v>
      </c>
      <c r="FU710">
        <v>0</v>
      </c>
      <c r="FV710">
        <v>0</v>
      </c>
      <c r="FW710">
        <v>0</v>
      </c>
      <c r="FX710">
        <v>0</v>
      </c>
      <c r="FY710">
        <v>0</v>
      </c>
      <c r="FZ710">
        <v>0</v>
      </c>
      <c r="GA710">
        <v>0</v>
      </c>
      <c r="GB710">
        <v>0</v>
      </c>
      <c r="GC710">
        <v>0</v>
      </c>
      <c r="GD710">
        <v>0</v>
      </c>
      <c r="GE710">
        <v>0</v>
      </c>
      <c r="GF710">
        <v>0</v>
      </c>
      <c r="GG710">
        <v>0</v>
      </c>
      <c r="GH710">
        <v>0</v>
      </c>
      <c r="GI710">
        <v>0</v>
      </c>
      <c r="GJ710">
        <v>0</v>
      </c>
      <c r="GK710">
        <v>0</v>
      </c>
      <c r="GL710">
        <v>0</v>
      </c>
      <c r="GM710">
        <v>0</v>
      </c>
      <c r="GN710">
        <v>0</v>
      </c>
      <c r="GO710">
        <v>0</v>
      </c>
      <c r="GP710">
        <v>0</v>
      </c>
      <c r="GQ710">
        <v>0</v>
      </c>
      <c r="GR710">
        <v>0</v>
      </c>
      <c r="GS710">
        <v>0</v>
      </c>
      <c r="GT710">
        <v>0</v>
      </c>
      <c r="GU710">
        <v>0</v>
      </c>
      <c r="GV710">
        <v>0</v>
      </c>
      <c r="GW710">
        <v>0</v>
      </c>
      <c r="GX710">
        <v>0</v>
      </c>
      <c r="GY710">
        <v>0</v>
      </c>
      <c r="GZ710">
        <v>0</v>
      </c>
      <c r="HA710">
        <v>0</v>
      </c>
      <c r="HB710">
        <v>0</v>
      </c>
      <c r="HC710">
        <v>0</v>
      </c>
      <c r="HD710">
        <v>0</v>
      </c>
      <c r="HE710">
        <v>0</v>
      </c>
      <c r="HF710">
        <v>0</v>
      </c>
      <c r="HG710">
        <v>0</v>
      </c>
      <c r="HH710">
        <v>0</v>
      </c>
      <c r="HI710">
        <v>0</v>
      </c>
      <c r="HJ710">
        <v>0</v>
      </c>
      <c r="HK710">
        <v>0</v>
      </c>
      <c r="HL710">
        <v>0</v>
      </c>
      <c r="HM710">
        <v>0</v>
      </c>
      <c r="HN710">
        <v>0</v>
      </c>
      <c r="HO710">
        <v>0</v>
      </c>
      <c r="HP710">
        <v>0</v>
      </c>
      <c r="HQ710">
        <v>0</v>
      </c>
      <c r="HR710">
        <v>0</v>
      </c>
      <c r="HS710">
        <v>0</v>
      </c>
      <c r="HT710">
        <v>0</v>
      </c>
      <c r="HU710">
        <v>0</v>
      </c>
      <c r="HV710">
        <v>0</v>
      </c>
      <c r="HW710">
        <v>0</v>
      </c>
      <c r="HX710">
        <v>0</v>
      </c>
      <c r="HY710">
        <v>0</v>
      </c>
      <c r="HZ710">
        <v>0</v>
      </c>
      <c r="IA710">
        <v>0</v>
      </c>
      <c r="IB710">
        <v>0</v>
      </c>
      <c r="IC710">
        <v>0</v>
      </c>
      <c r="ID710">
        <v>0</v>
      </c>
      <c r="IE710">
        <v>0</v>
      </c>
      <c r="IF710">
        <v>0</v>
      </c>
      <c r="IG710">
        <v>0</v>
      </c>
      <c r="IH710">
        <v>0</v>
      </c>
      <c r="II710">
        <v>0</v>
      </c>
      <c r="IJ710">
        <v>0</v>
      </c>
      <c r="IK710">
        <v>0</v>
      </c>
    </row>
    <row r="711" spans="13:245" hidden="1">
      <c r="M711" s="340"/>
      <c r="N711" t="s">
        <v>944</v>
      </c>
      <c r="O711">
        <v>1</v>
      </c>
      <c r="P711">
        <v>50</v>
      </c>
      <c r="Q711" s="183" t="str">
        <f t="shared" si="29"/>
        <v>SDH200150</v>
      </c>
      <c r="R711">
        <v>0</v>
      </c>
      <c r="S711">
        <v>92</v>
      </c>
      <c r="T711">
        <v>185</v>
      </c>
      <c r="U711">
        <v>283</v>
      </c>
      <c r="V711">
        <v>384</v>
      </c>
      <c r="W711">
        <v>491</v>
      </c>
      <c r="X711">
        <v>601</v>
      </c>
      <c r="Y711">
        <v>718</v>
      </c>
      <c r="Z711">
        <v>842</v>
      </c>
      <c r="AA711">
        <v>1297</v>
      </c>
      <c r="AB711">
        <v>1484</v>
      </c>
      <c r="AC711">
        <v>1680</v>
      </c>
      <c r="AD711">
        <v>1887</v>
      </c>
      <c r="AE711">
        <v>2107</v>
      </c>
      <c r="AF711">
        <v>2340</v>
      </c>
      <c r="AG711">
        <v>2596</v>
      </c>
      <c r="AH711">
        <v>2869</v>
      </c>
      <c r="AI711">
        <v>3163</v>
      </c>
      <c r="AJ711">
        <v>3477</v>
      </c>
      <c r="AK711">
        <v>3818</v>
      </c>
      <c r="AL711">
        <v>4068</v>
      </c>
      <c r="AM711">
        <v>4347</v>
      </c>
      <c r="AN711">
        <v>4664</v>
      </c>
      <c r="AO711">
        <v>5030</v>
      </c>
      <c r="AP711">
        <v>5448</v>
      </c>
      <c r="AQ711">
        <v>5987</v>
      </c>
      <c r="AR711">
        <v>6617</v>
      </c>
      <c r="AS711">
        <v>7337</v>
      </c>
      <c r="AT711">
        <v>8194</v>
      </c>
      <c r="AU711">
        <v>9178</v>
      </c>
      <c r="AV711">
        <v>10404</v>
      </c>
      <c r="AW711">
        <v>11895</v>
      </c>
      <c r="AX711">
        <v>13698</v>
      </c>
      <c r="AY711">
        <v>15923</v>
      </c>
      <c r="AZ711">
        <v>0</v>
      </c>
      <c r="BA711">
        <v>0</v>
      </c>
      <c r="BB711">
        <v>0</v>
      </c>
      <c r="BC711">
        <v>0</v>
      </c>
      <c r="BD711">
        <v>0</v>
      </c>
      <c r="BE711">
        <v>0</v>
      </c>
      <c r="BF711">
        <v>0</v>
      </c>
      <c r="BG711">
        <v>0</v>
      </c>
      <c r="BH711">
        <v>0</v>
      </c>
      <c r="BI711">
        <v>0</v>
      </c>
      <c r="BJ711">
        <v>0</v>
      </c>
      <c r="BK711">
        <v>0</v>
      </c>
      <c r="BL711">
        <v>0</v>
      </c>
      <c r="BM711">
        <v>0</v>
      </c>
      <c r="BN711">
        <v>0</v>
      </c>
      <c r="BO711">
        <v>0</v>
      </c>
      <c r="BP711">
        <v>0</v>
      </c>
      <c r="BQ711">
        <v>0</v>
      </c>
      <c r="BR711">
        <v>0</v>
      </c>
      <c r="BS711">
        <v>0</v>
      </c>
      <c r="BT711">
        <v>0</v>
      </c>
      <c r="BU711">
        <v>0</v>
      </c>
      <c r="BV711">
        <v>0</v>
      </c>
      <c r="BW711">
        <v>0</v>
      </c>
      <c r="BX711">
        <v>0</v>
      </c>
      <c r="BY711">
        <v>0</v>
      </c>
      <c r="BZ711">
        <v>0</v>
      </c>
      <c r="CA711">
        <v>0</v>
      </c>
      <c r="CB711">
        <v>0</v>
      </c>
      <c r="CC711">
        <v>0</v>
      </c>
      <c r="CD711">
        <v>0</v>
      </c>
      <c r="CE711">
        <v>0</v>
      </c>
      <c r="CF711">
        <v>0</v>
      </c>
      <c r="CG711">
        <v>0</v>
      </c>
      <c r="CH711">
        <v>0</v>
      </c>
      <c r="CI711">
        <v>0</v>
      </c>
      <c r="CJ711">
        <v>0</v>
      </c>
      <c r="CK711">
        <v>0</v>
      </c>
      <c r="CL711">
        <v>0</v>
      </c>
      <c r="CM711">
        <v>0</v>
      </c>
      <c r="CN711">
        <v>0</v>
      </c>
      <c r="CO711">
        <v>0</v>
      </c>
      <c r="CP711">
        <v>0</v>
      </c>
      <c r="CQ711">
        <v>0</v>
      </c>
      <c r="CR711">
        <v>0</v>
      </c>
      <c r="CS711">
        <v>0</v>
      </c>
      <c r="CT711">
        <v>0</v>
      </c>
      <c r="CU711">
        <v>0</v>
      </c>
      <c r="CV711">
        <v>0</v>
      </c>
      <c r="CW711">
        <v>0</v>
      </c>
      <c r="CX711">
        <v>0</v>
      </c>
      <c r="CY711">
        <v>0</v>
      </c>
      <c r="CZ711">
        <v>0</v>
      </c>
      <c r="DA711">
        <v>0</v>
      </c>
      <c r="DB711">
        <v>0</v>
      </c>
      <c r="DC711">
        <v>0</v>
      </c>
      <c r="DD711">
        <v>0</v>
      </c>
      <c r="DE711">
        <v>0</v>
      </c>
      <c r="DF711">
        <v>0</v>
      </c>
      <c r="DG711">
        <v>0</v>
      </c>
      <c r="DH711">
        <v>0</v>
      </c>
      <c r="DI711">
        <v>0</v>
      </c>
      <c r="DJ711">
        <v>0</v>
      </c>
      <c r="DK711">
        <v>0</v>
      </c>
      <c r="DL711">
        <v>0</v>
      </c>
      <c r="DM711">
        <v>0</v>
      </c>
      <c r="DN711">
        <v>0</v>
      </c>
      <c r="DO711">
        <v>0</v>
      </c>
      <c r="DP711">
        <v>0</v>
      </c>
      <c r="DQ711">
        <v>0</v>
      </c>
      <c r="DR711">
        <v>0</v>
      </c>
      <c r="DS711">
        <v>0</v>
      </c>
      <c r="DT711">
        <v>0</v>
      </c>
      <c r="DU711">
        <v>0</v>
      </c>
      <c r="DV711">
        <v>0</v>
      </c>
      <c r="DW711">
        <v>0</v>
      </c>
      <c r="DX711">
        <v>0</v>
      </c>
      <c r="DZ711" s="340"/>
      <c r="EA711" t="s">
        <v>944</v>
      </c>
      <c r="EB711">
        <v>1</v>
      </c>
      <c r="EC711">
        <v>50</v>
      </c>
      <c r="ED711" s="183" t="str">
        <f t="shared" si="30"/>
        <v>SDH200150</v>
      </c>
      <c r="EE711">
        <v>0</v>
      </c>
      <c r="EF711">
        <v>101</v>
      </c>
      <c r="EG711">
        <v>195</v>
      </c>
      <c r="EH711">
        <v>285</v>
      </c>
      <c r="EI711">
        <v>399</v>
      </c>
      <c r="EJ711">
        <v>515</v>
      </c>
      <c r="EK711">
        <v>629</v>
      </c>
      <c r="EL711">
        <v>744</v>
      </c>
      <c r="EM711">
        <v>858</v>
      </c>
      <c r="EN711">
        <v>1051</v>
      </c>
      <c r="EO711">
        <v>1160</v>
      </c>
      <c r="EP711">
        <v>1269</v>
      </c>
      <c r="EQ711">
        <v>1378</v>
      </c>
      <c r="ER711">
        <v>1491</v>
      </c>
      <c r="ES711">
        <v>1607</v>
      </c>
      <c r="ET711">
        <v>1734</v>
      </c>
      <c r="EU711">
        <v>1867</v>
      </c>
      <c r="EV711">
        <v>2012</v>
      </c>
      <c r="EW711">
        <v>2168</v>
      </c>
      <c r="EX711">
        <v>0</v>
      </c>
      <c r="EY711">
        <v>0</v>
      </c>
      <c r="EZ711">
        <v>0</v>
      </c>
      <c r="FA711">
        <v>0</v>
      </c>
      <c r="FB711">
        <v>0</v>
      </c>
      <c r="FC711">
        <v>0</v>
      </c>
      <c r="FD711">
        <v>0</v>
      </c>
      <c r="FE711">
        <v>0</v>
      </c>
      <c r="FF711">
        <v>0</v>
      </c>
      <c r="FG711">
        <v>0</v>
      </c>
      <c r="FH711">
        <v>0</v>
      </c>
      <c r="FI711">
        <v>0</v>
      </c>
      <c r="FJ711">
        <v>0</v>
      </c>
      <c r="FK711">
        <v>0</v>
      </c>
      <c r="FL711">
        <v>0</v>
      </c>
      <c r="FM711">
        <v>0</v>
      </c>
      <c r="FN711">
        <v>0</v>
      </c>
      <c r="FO711">
        <v>0</v>
      </c>
      <c r="FP711">
        <v>0</v>
      </c>
      <c r="FQ711">
        <v>0</v>
      </c>
      <c r="FR711">
        <v>0</v>
      </c>
      <c r="FS711">
        <v>0</v>
      </c>
      <c r="FT711">
        <v>0</v>
      </c>
      <c r="FU711">
        <v>0</v>
      </c>
      <c r="FV711">
        <v>0</v>
      </c>
      <c r="FW711">
        <v>0</v>
      </c>
      <c r="FX711">
        <v>0</v>
      </c>
      <c r="FY711">
        <v>0</v>
      </c>
      <c r="FZ711">
        <v>0</v>
      </c>
      <c r="GA711">
        <v>0</v>
      </c>
      <c r="GB711">
        <v>0</v>
      </c>
      <c r="GC711">
        <v>0</v>
      </c>
      <c r="GD711">
        <v>0</v>
      </c>
      <c r="GE711">
        <v>0</v>
      </c>
      <c r="GF711">
        <v>0</v>
      </c>
      <c r="GG711">
        <v>0</v>
      </c>
      <c r="GH711">
        <v>0</v>
      </c>
      <c r="GI711">
        <v>0</v>
      </c>
      <c r="GJ711">
        <v>0</v>
      </c>
      <c r="GK711">
        <v>0</v>
      </c>
      <c r="GL711">
        <v>0</v>
      </c>
      <c r="GM711">
        <v>0</v>
      </c>
      <c r="GN711">
        <v>0</v>
      </c>
      <c r="GO711">
        <v>0</v>
      </c>
      <c r="GP711">
        <v>0</v>
      </c>
      <c r="GQ711">
        <v>0</v>
      </c>
      <c r="GR711">
        <v>0</v>
      </c>
      <c r="GS711">
        <v>0</v>
      </c>
      <c r="GT711">
        <v>0</v>
      </c>
      <c r="GU711">
        <v>0</v>
      </c>
      <c r="GV711">
        <v>0</v>
      </c>
      <c r="GW711">
        <v>0</v>
      </c>
      <c r="GX711">
        <v>0</v>
      </c>
      <c r="GY711">
        <v>0</v>
      </c>
      <c r="GZ711">
        <v>0</v>
      </c>
      <c r="HA711">
        <v>0</v>
      </c>
      <c r="HB711">
        <v>0</v>
      </c>
      <c r="HC711">
        <v>0</v>
      </c>
      <c r="HD711">
        <v>0</v>
      </c>
      <c r="HE711">
        <v>0</v>
      </c>
      <c r="HF711">
        <v>0</v>
      </c>
      <c r="HG711">
        <v>0</v>
      </c>
      <c r="HH711">
        <v>0</v>
      </c>
      <c r="HI711">
        <v>0</v>
      </c>
      <c r="HJ711">
        <v>0</v>
      </c>
      <c r="HK711">
        <v>0</v>
      </c>
      <c r="HL711">
        <v>0</v>
      </c>
      <c r="HM711">
        <v>0</v>
      </c>
      <c r="HN711">
        <v>0</v>
      </c>
      <c r="HO711">
        <v>0</v>
      </c>
      <c r="HP711">
        <v>0</v>
      </c>
      <c r="HQ711">
        <v>0</v>
      </c>
      <c r="HR711">
        <v>0</v>
      </c>
      <c r="HS711">
        <v>0</v>
      </c>
      <c r="HT711">
        <v>0</v>
      </c>
      <c r="HU711">
        <v>0</v>
      </c>
      <c r="HV711">
        <v>0</v>
      </c>
      <c r="HW711">
        <v>0</v>
      </c>
      <c r="HX711">
        <v>0</v>
      </c>
      <c r="HY711">
        <v>0</v>
      </c>
      <c r="HZ711">
        <v>0</v>
      </c>
      <c r="IA711">
        <v>0</v>
      </c>
      <c r="IB711">
        <v>0</v>
      </c>
      <c r="IC711">
        <v>0</v>
      </c>
      <c r="ID711">
        <v>0</v>
      </c>
      <c r="IE711">
        <v>0</v>
      </c>
      <c r="IF711">
        <v>0</v>
      </c>
      <c r="IG711">
        <v>0</v>
      </c>
      <c r="IH711">
        <v>0</v>
      </c>
      <c r="II711">
        <v>0</v>
      </c>
      <c r="IJ711">
        <v>0</v>
      </c>
      <c r="IK711">
        <v>0</v>
      </c>
    </row>
    <row r="712" spans="13:245" hidden="1">
      <c r="M712" s="340"/>
      <c r="N712" t="s">
        <v>944</v>
      </c>
      <c r="O712">
        <v>2</v>
      </c>
      <c r="P712">
        <v>0</v>
      </c>
      <c r="Q712" s="183" t="str">
        <f t="shared" si="29"/>
        <v>SDH200200</v>
      </c>
      <c r="R712">
        <v>129</v>
      </c>
      <c r="S712">
        <v>345</v>
      </c>
      <c r="T712">
        <v>566</v>
      </c>
      <c r="U712">
        <v>793</v>
      </c>
      <c r="V712">
        <v>1024</v>
      </c>
      <c r="W712">
        <v>1259</v>
      </c>
      <c r="X712">
        <v>1500</v>
      </c>
      <c r="Y712">
        <v>1745</v>
      </c>
      <c r="Z712">
        <v>1997</v>
      </c>
      <c r="AA712">
        <v>3003</v>
      </c>
      <c r="AB712">
        <v>3352</v>
      </c>
      <c r="AC712">
        <v>3709</v>
      </c>
      <c r="AD712">
        <v>4074</v>
      </c>
      <c r="AE712">
        <v>4447</v>
      </c>
      <c r="AF712">
        <v>4829</v>
      </c>
      <c r="AG712">
        <v>5221</v>
      </c>
      <c r="AH712">
        <v>5624</v>
      </c>
      <c r="AI712">
        <v>6036</v>
      </c>
      <c r="AJ712">
        <v>6460</v>
      </c>
      <c r="AK712">
        <v>6896</v>
      </c>
      <c r="AL712">
        <v>7057</v>
      </c>
      <c r="AM712">
        <v>7222</v>
      </c>
      <c r="AN712">
        <v>7392</v>
      </c>
      <c r="AO712">
        <v>7568</v>
      </c>
      <c r="AP712">
        <v>7749</v>
      </c>
      <c r="AQ712">
        <v>7937</v>
      </c>
      <c r="AR712">
        <v>8130</v>
      </c>
      <c r="AS712">
        <v>8329</v>
      </c>
      <c r="AT712">
        <v>8538</v>
      </c>
      <c r="AU712">
        <v>8755</v>
      </c>
      <c r="AV712">
        <v>8982</v>
      </c>
      <c r="AW712">
        <v>9218</v>
      </c>
      <c r="AX712">
        <v>9467</v>
      </c>
      <c r="AY712">
        <v>9727</v>
      </c>
      <c r="AZ712">
        <v>0</v>
      </c>
      <c r="BA712">
        <v>0</v>
      </c>
      <c r="BB712">
        <v>0</v>
      </c>
      <c r="BC712">
        <v>0</v>
      </c>
      <c r="BD712">
        <v>0</v>
      </c>
      <c r="BE712">
        <v>0</v>
      </c>
      <c r="BF712">
        <v>0</v>
      </c>
      <c r="BG712">
        <v>0</v>
      </c>
      <c r="BH712">
        <v>0</v>
      </c>
      <c r="BI712">
        <v>0</v>
      </c>
      <c r="BJ712">
        <v>0</v>
      </c>
      <c r="BK712">
        <v>0</v>
      </c>
      <c r="BL712">
        <v>0</v>
      </c>
      <c r="BM712">
        <v>0</v>
      </c>
      <c r="BN712">
        <v>0</v>
      </c>
      <c r="BO712">
        <v>0</v>
      </c>
      <c r="BP712">
        <v>0</v>
      </c>
      <c r="BQ712">
        <v>0</v>
      </c>
      <c r="BR712">
        <v>0</v>
      </c>
      <c r="BS712">
        <v>0</v>
      </c>
      <c r="BT712">
        <v>0</v>
      </c>
      <c r="BU712">
        <v>0</v>
      </c>
      <c r="BV712">
        <v>0</v>
      </c>
      <c r="BW712">
        <v>0</v>
      </c>
      <c r="BX712">
        <v>0</v>
      </c>
      <c r="BY712">
        <v>0</v>
      </c>
      <c r="BZ712">
        <v>0</v>
      </c>
      <c r="CA712">
        <v>0</v>
      </c>
      <c r="CB712">
        <v>0</v>
      </c>
      <c r="CC712">
        <v>0</v>
      </c>
      <c r="CD712">
        <v>0</v>
      </c>
      <c r="CE712">
        <v>0</v>
      </c>
      <c r="CF712">
        <v>0</v>
      </c>
      <c r="CG712">
        <v>0</v>
      </c>
      <c r="CH712">
        <v>0</v>
      </c>
      <c r="CI712">
        <v>0</v>
      </c>
      <c r="CJ712">
        <v>0</v>
      </c>
      <c r="CK712">
        <v>0</v>
      </c>
      <c r="CL712">
        <v>0</v>
      </c>
      <c r="CM712">
        <v>0</v>
      </c>
      <c r="CN712">
        <v>0</v>
      </c>
      <c r="CO712">
        <v>0</v>
      </c>
      <c r="CP712">
        <v>0</v>
      </c>
      <c r="CQ712">
        <v>0</v>
      </c>
      <c r="CR712">
        <v>0</v>
      </c>
      <c r="CS712">
        <v>0</v>
      </c>
      <c r="CT712">
        <v>0</v>
      </c>
      <c r="CU712">
        <v>0</v>
      </c>
      <c r="CV712">
        <v>0</v>
      </c>
      <c r="CW712">
        <v>0</v>
      </c>
      <c r="CX712">
        <v>0</v>
      </c>
      <c r="CY712">
        <v>0</v>
      </c>
      <c r="CZ712">
        <v>0</v>
      </c>
      <c r="DA712">
        <v>0</v>
      </c>
      <c r="DB712">
        <v>0</v>
      </c>
      <c r="DC712">
        <v>0</v>
      </c>
      <c r="DD712">
        <v>0</v>
      </c>
      <c r="DE712">
        <v>0</v>
      </c>
      <c r="DF712">
        <v>0</v>
      </c>
      <c r="DG712">
        <v>0</v>
      </c>
      <c r="DH712">
        <v>0</v>
      </c>
      <c r="DI712">
        <v>0</v>
      </c>
      <c r="DJ712">
        <v>0</v>
      </c>
      <c r="DK712">
        <v>0</v>
      </c>
      <c r="DL712">
        <v>0</v>
      </c>
      <c r="DM712">
        <v>0</v>
      </c>
      <c r="DN712">
        <v>0</v>
      </c>
      <c r="DO712">
        <v>0</v>
      </c>
      <c r="DP712">
        <v>0</v>
      </c>
      <c r="DQ712">
        <v>0</v>
      </c>
      <c r="DR712">
        <v>0</v>
      </c>
      <c r="DS712">
        <v>0</v>
      </c>
      <c r="DT712">
        <v>0</v>
      </c>
      <c r="DU712">
        <v>0</v>
      </c>
      <c r="DV712">
        <v>0</v>
      </c>
      <c r="DW712">
        <v>0</v>
      </c>
      <c r="DX712">
        <v>0</v>
      </c>
      <c r="DZ712" s="340"/>
      <c r="EA712" t="s">
        <v>944</v>
      </c>
      <c r="EB712">
        <v>2</v>
      </c>
      <c r="EC712">
        <v>0</v>
      </c>
      <c r="ED712" s="183" t="str">
        <f t="shared" si="30"/>
        <v>SDH200200</v>
      </c>
      <c r="EE712">
        <v>260</v>
      </c>
      <c r="EF712">
        <v>710</v>
      </c>
      <c r="EG712">
        <v>1264</v>
      </c>
      <c r="EH712">
        <v>1808</v>
      </c>
      <c r="EI712">
        <v>2339</v>
      </c>
      <c r="EJ712">
        <v>2857</v>
      </c>
      <c r="EK712">
        <v>3366</v>
      </c>
      <c r="EL712">
        <v>3863</v>
      </c>
      <c r="EM712">
        <v>4350</v>
      </c>
      <c r="EN712">
        <v>4993</v>
      </c>
      <c r="EO712">
        <v>5457</v>
      </c>
      <c r="EP712">
        <v>5911</v>
      </c>
      <c r="EQ712">
        <v>6358</v>
      </c>
      <c r="ER712">
        <v>6796</v>
      </c>
      <c r="ES712">
        <v>7226</v>
      </c>
      <c r="ET712">
        <v>7652</v>
      </c>
      <c r="EU712">
        <v>8075</v>
      </c>
      <c r="EV712">
        <v>8491</v>
      </c>
      <c r="EW712">
        <v>8904</v>
      </c>
      <c r="EX712">
        <v>0</v>
      </c>
      <c r="EY712">
        <v>0</v>
      </c>
      <c r="EZ712">
        <v>0</v>
      </c>
      <c r="FA712">
        <v>0</v>
      </c>
      <c r="FB712">
        <v>0</v>
      </c>
      <c r="FC712">
        <v>0</v>
      </c>
      <c r="FD712">
        <v>0</v>
      </c>
      <c r="FE712">
        <v>0</v>
      </c>
      <c r="FF712">
        <v>0</v>
      </c>
      <c r="FG712">
        <v>0</v>
      </c>
      <c r="FH712">
        <v>0</v>
      </c>
      <c r="FI712">
        <v>0</v>
      </c>
      <c r="FJ712">
        <v>0</v>
      </c>
      <c r="FK712">
        <v>0</v>
      </c>
      <c r="FL712">
        <v>0</v>
      </c>
      <c r="FM712">
        <v>0</v>
      </c>
      <c r="FN712">
        <v>0</v>
      </c>
      <c r="FO712">
        <v>0</v>
      </c>
      <c r="FP712">
        <v>0</v>
      </c>
      <c r="FQ712">
        <v>0</v>
      </c>
      <c r="FR712">
        <v>0</v>
      </c>
      <c r="FS712">
        <v>0</v>
      </c>
      <c r="FT712">
        <v>0</v>
      </c>
      <c r="FU712">
        <v>0</v>
      </c>
      <c r="FV712">
        <v>0</v>
      </c>
      <c r="FW712">
        <v>0</v>
      </c>
      <c r="FX712">
        <v>0</v>
      </c>
      <c r="FY712">
        <v>0</v>
      </c>
      <c r="FZ712">
        <v>0</v>
      </c>
      <c r="GA712">
        <v>0</v>
      </c>
      <c r="GB712">
        <v>0</v>
      </c>
      <c r="GC712">
        <v>0</v>
      </c>
      <c r="GD712">
        <v>0</v>
      </c>
      <c r="GE712">
        <v>0</v>
      </c>
      <c r="GF712">
        <v>0</v>
      </c>
      <c r="GG712">
        <v>0</v>
      </c>
      <c r="GH712">
        <v>0</v>
      </c>
      <c r="GI712">
        <v>0</v>
      </c>
      <c r="GJ712">
        <v>0</v>
      </c>
      <c r="GK712">
        <v>0</v>
      </c>
      <c r="GL712">
        <v>0</v>
      </c>
      <c r="GM712">
        <v>0</v>
      </c>
      <c r="GN712">
        <v>0</v>
      </c>
      <c r="GO712">
        <v>0</v>
      </c>
      <c r="GP712">
        <v>0</v>
      </c>
      <c r="GQ712">
        <v>0</v>
      </c>
      <c r="GR712">
        <v>0</v>
      </c>
      <c r="GS712">
        <v>0</v>
      </c>
      <c r="GT712">
        <v>0</v>
      </c>
      <c r="GU712">
        <v>0</v>
      </c>
      <c r="GV712">
        <v>0</v>
      </c>
      <c r="GW712">
        <v>0</v>
      </c>
      <c r="GX712">
        <v>0</v>
      </c>
      <c r="GY712">
        <v>0</v>
      </c>
      <c r="GZ712">
        <v>0</v>
      </c>
      <c r="HA712">
        <v>0</v>
      </c>
      <c r="HB712">
        <v>0</v>
      </c>
      <c r="HC712">
        <v>0</v>
      </c>
      <c r="HD712">
        <v>0</v>
      </c>
      <c r="HE712">
        <v>0</v>
      </c>
      <c r="HF712">
        <v>0</v>
      </c>
      <c r="HG712">
        <v>0</v>
      </c>
      <c r="HH712">
        <v>0</v>
      </c>
      <c r="HI712">
        <v>0</v>
      </c>
      <c r="HJ712">
        <v>0</v>
      </c>
      <c r="HK712">
        <v>0</v>
      </c>
      <c r="HL712">
        <v>0</v>
      </c>
      <c r="HM712">
        <v>0</v>
      </c>
      <c r="HN712">
        <v>0</v>
      </c>
      <c r="HO712">
        <v>0</v>
      </c>
      <c r="HP712">
        <v>0</v>
      </c>
      <c r="HQ712">
        <v>0</v>
      </c>
      <c r="HR712">
        <v>0</v>
      </c>
      <c r="HS712">
        <v>0</v>
      </c>
      <c r="HT712">
        <v>0</v>
      </c>
      <c r="HU712">
        <v>0</v>
      </c>
      <c r="HV712">
        <v>0</v>
      </c>
      <c r="HW712">
        <v>0</v>
      </c>
      <c r="HX712">
        <v>0</v>
      </c>
      <c r="HY712">
        <v>0</v>
      </c>
      <c r="HZ712">
        <v>0</v>
      </c>
      <c r="IA712">
        <v>0</v>
      </c>
      <c r="IB712">
        <v>0</v>
      </c>
      <c r="IC712">
        <v>0</v>
      </c>
      <c r="ID712">
        <v>0</v>
      </c>
      <c r="IE712">
        <v>0</v>
      </c>
      <c r="IF712">
        <v>0</v>
      </c>
      <c r="IG712">
        <v>0</v>
      </c>
      <c r="IH712">
        <v>0</v>
      </c>
      <c r="II712">
        <v>0</v>
      </c>
      <c r="IJ712">
        <v>0</v>
      </c>
      <c r="IK712">
        <v>0</v>
      </c>
    </row>
    <row r="713" spans="13:245" hidden="1">
      <c r="M713" s="340"/>
      <c r="N713" t="s">
        <v>944</v>
      </c>
      <c r="O713">
        <v>2</v>
      </c>
      <c r="P713">
        <v>1</v>
      </c>
      <c r="Q713" s="183" t="str">
        <f t="shared" si="29"/>
        <v>SDH200201</v>
      </c>
      <c r="R713">
        <v>126</v>
      </c>
      <c r="S713">
        <v>341</v>
      </c>
      <c r="T713">
        <v>560</v>
      </c>
      <c r="U713">
        <v>785</v>
      </c>
      <c r="V713">
        <v>1015</v>
      </c>
      <c r="W713">
        <v>1249</v>
      </c>
      <c r="X713">
        <v>1488</v>
      </c>
      <c r="Y713">
        <v>1732</v>
      </c>
      <c r="Z713">
        <v>1981</v>
      </c>
      <c r="AA713">
        <v>2981</v>
      </c>
      <c r="AB713">
        <v>3328</v>
      </c>
      <c r="AC713">
        <v>3683</v>
      </c>
      <c r="AD713">
        <v>4046</v>
      </c>
      <c r="AE713">
        <v>4418</v>
      </c>
      <c r="AF713">
        <v>4799</v>
      </c>
      <c r="AG713">
        <v>5190</v>
      </c>
      <c r="AH713">
        <v>5591</v>
      </c>
      <c r="AI713">
        <v>6003</v>
      </c>
      <c r="AJ713">
        <v>6427</v>
      </c>
      <c r="AK713">
        <v>6860</v>
      </c>
      <c r="AL713">
        <v>7020</v>
      </c>
      <c r="AM713">
        <v>7186</v>
      </c>
      <c r="AN713">
        <v>7356</v>
      </c>
      <c r="AO713">
        <v>7532</v>
      </c>
      <c r="AP713">
        <v>7714</v>
      </c>
      <c r="AQ713">
        <v>7902</v>
      </c>
      <c r="AR713">
        <v>8096</v>
      </c>
      <c r="AS713">
        <v>8298</v>
      </c>
      <c r="AT713">
        <v>8510</v>
      </c>
      <c r="AU713">
        <v>8730</v>
      </c>
      <c r="AV713">
        <v>8960</v>
      </c>
      <c r="AW713">
        <v>9201</v>
      </c>
      <c r="AX713">
        <v>9454</v>
      </c>
      <c r="AY713">
        <v>9719</v>
      </c>
      <c r="AZ713">
        <v>0</v>
      </c>
      <c r="BA713">
        <v>0</v>
      </c>
      <c r="BB713">
        <v>0</v>
      </c>
      <c r="BC713">
        <v>0</v>
      </c>
      <c r="BD713">
        <v>0</v>
      </c>
      <c r="BE713">
        <v>0</v>
      </c>
      <c r="BF713">
        <v>0</v>
      </c>
      <c r="BG713">
        <v>0</v>
      </c>
      <c r="BH713">
        <v>0</v>
      </c>
      <c r="BI713">
        <v>0</v>
      </c>
      <c r="BJ713">
        <v>0</v>
      </c>
      <c r="BK713">
        <v>0</v>
      </c>
      <c r="BL713">
        <v>0</v>
      </c>
      <c r="BM713">
        <v>0</v>
      </c>
      <c r="BN713">
        <v>0</v>
      </c>
      <c r="BO713">
        <v>0</v>
      </c>
      <c r="BP713">
        <v>0</v>
      </c>
      <c r="BQ713">
        <v>0</v>
      </c>
      <c r="BR713">
        <v>0</v>
      </c>
      <c r="BS713">
        <v>0</v>
      </c>
      <c r="BT713">
        <v>0</v>
      </c>
      <c r="BU713">
        <v>0</v>
      </c>
      <c r="BV713">
        <v>0</v>
      </c>
      <c r="BW713">
        <v>0</v>
      </c>
      <c r="BX713">
        <v>0</v>
      </c>
      <c r="BY713">
        <v>0</v>
      </c>
      <c r="BZ713">
        <v>0</v>
      </c>
      <c r="CA713">
        <v>0</v>
      </c>
      <c r="CB713">
        <v>0</v>
      </c>
      <c r="CC713">
        <v>0</v>
      </c>
      <c r="CD713">
        <v>0</v>
      </c>
      <c r="CE713">
        <v>0</v>
      </c>
      <c r="CF713">
        <v>0</v>
      </c>
      <c r="CG713">
        <v>0</v>
      </c>
      <c r="CH713">
        <v>0</v>
      </c>
      <c r="CI713">
        <v>0</v>
      </c>
      <c r="CJ713">
        <v>0</v>
      </c>
      <c r="CK713">
        <v>0</v>
      </c>
      <c r="CL713">
        <v>0</v>
      </c>
      <c r="CM713">
        <v>0</v>
      </c>
      <c r="CN713">
        <v>0</v>
      </c>
      <c r="CO713">
        <v>0</v>
      </c>
      <c r="CP713">
        <v>0</v>
      </c>
      <c r="CQ713">
        <v>0</v>
      </c>
      <c r="CR713">
        <v>0</v>
      </c>
      <c r="CS713">
        <v>0</v>
      </c>
      <c r="CT713">
        <v>0</v>
      </c>
      <c r="CU713">
        <v>0</v>
      </c>
      <c r="CV713">
        <v>0</v>
      </c>
      <c r="CW713">
        <v>0</v>
      </c>
      <c r="CX713">
        <v>0</v>
      </c>
      <c r="CY713">
        <v>0</v>
      </c>
      <c r="CZ713">
        <v>0</v>
      </c>
      <c r="DA713">
        <v>0</v>
      </c>
      <c r="DB713">
        <v>0</v>
      </c>
      <c r="DC713">
        <v>0</v>
      </c>
      <c r="DD713">
        <v>0</v>
      </c>
      <c r="DE713">
        <v>0</v>
      </c>
      <c r="DF713">
        <v>0</v>
      </c>
      <c r="DG713">
        <v>0</v>
      </c>
      <c r="DH713">
        <v>0</v>
      </c>
      <c r="DI713">
        <v>0</v>
      </c>
      <c r="DJ713">
        <v>0</v>
      </c>
      <c r="DK713">
        <v>0</v>
      </c>
      <c r="DL713">
        <v>0</v>
      </c>
      <c r="DM713">
        <v>0</v>
      </c>
      <c r="DN713">
        <v>0</v>
      </c>
      <c r="DO713">
        <v>0</v>
      </c>
      <c r="DP713">
        <v>0</v>
      </c>
      <c r="DQ713">
        <v>0</v>
      </c>
      <c r="DR713">
        <v>0</v>
      </c>
      <c r="DS713">
        <v>0</v>
      </c>
      <c r="DT713">
        <v>0</v>
      </c>
      <c r="DU713">
        <v>0</v>
      </c>
      <c r="DV713">
        <v>0</v>
      </c>
      <c r="DW713">
        <v>0</v>
      </c>
      <c r="DX713">
        <v>0</v>
      </c>
      <c r="DZ713" s="340"/>
      <c r="EA713" t="s">
        <v>944</v>
      </c>
      <c r="EB713">
        <v>2</v>
      </c>
      <c r="EC713">
        <v>1</v>
      </c>
      <c r="ED713" s="183" t="str">
        <f t="shared" si="30"/>
        <v>SDH200201</v>
      </c>
      <c r="EE713">
        <v>254</v>
      </c>
      <c r="EF713">
        <v>699</v>
      </c>
      <c r="EG713">
        <v>1250</v>
      </c>
      <c r="EH713">
        <v>1789</v>
      </c>
      <c r="EI713">
        <v>2317</v>
      </c>
      <c r="EJ713">
        <v>2831</v>
      </c>
      <c r="EK713">
        <v>3335</v>
      </c>
      <c r="EL713">
        <v>3828</v>
      </c>
      <c r="EM713">
        <v>4311</v>
      </c>
      <c r="EN713">
        <v>4952</v>
      </c>
      <c r="EO713">
        <v>5412</v>
      </c>
      <c r="EP713">
        <v>5865</v>
      </c>
      <c r="EQ713">
        <v>6308</v>
      </c>
      <c r="ER713">
        <v>6745</v>
      </c>
      <c r="ES713">
        <v>7177</v>
      </c>
      <c r="ET713">
        <v>7602</v>
      </c>
      <c r="EU713">
        <v>8023</v>
      </c>
      <c r="EV713">
        <v>8441</v>
      </c>
      <c r="EW713">
        <v>8856</v>
      </c>
      <c r="EX713">
        <v>0</v>
      </c>
      <c r="EY713">
        <v>0</v>
      </c>
      <c r="EZ713">
        <v>0</v>
      </c>
      <c r="FA713">
        <v>0</v>
      </c>
      <c r="FB713">
        <v>0</v>
      </c>
      <c r="FC713">
        <v>0</v>
      </c>
      <c r="FD713">
        <v>0</v>
      </c>
      <c r="FE713">
        <v>0</v>
      </c>
      <c r="FF713">
        <v>0</v>
      </c>
      <c r="FG713">
        <v>0</v>
      </c>
      <c r="FH713">
        <v>0</v>
      </c>
      <c r="FI713">
        <v>0</v>
      </c>
      <c r="FJ713">
        <v>0</v>
      </c>
      <c r="FK713">
        <v>0</v>
      </c>
      <c r="FL713">
        <v>0</v>
      </c>
      <c r="FM713">
        <v>0</v>
      </c>
      <c r="FN713">
        <v>0</v>
      </c>
      <c r="FO713">
        <v>0</v>
      </c>
      <c r="FP713">
        <v>0</v>
      </c>
      <c r="FQ713">
        <v>0</v>
      </c>
      <c r="FR713">
        <v>0</v>
      </c>
      <c r="FS713">
        <v>0</v>
      </c>
      <c r="FT713">
        <v>0</v>
      </c>
      <c r="FU713">
        <v>0</v>
      </c>
      <c r="FV713">
        <v>0</v>
      </c>
      <c r="FW713">
        <v>0</v>
      </c>
      <c r="FX713">
        <v>0</v>
      </c>
      <c r="FY713">
        <v>0</v>
      </c>
      <c r="FZ713">
        <v>0</v>
      </c>
      <c r="GA713">
        <v>0</v>
      </c>
      <c r="GB713">
        <v>0</v>
      </c>
      <c r="GC713">
        <v>0</v>
      </c>
      <c r="GD713">
        <v>0</v>
      </c>
      <c r="GE713">
        <v>0</v>
      </c>
      <c r="GF713">
        <v>0</v>
      </c>
      <c r="GG713">
        <v>0</v>
      </c>
      <c r="GH713">
        <v>0</v>
      </c>
      <c r="GI713">
        <v>0</v>
      </c>
      <c r="GJ713">
        <v>0</v>
      </c>
      <c r="GK713">
        <v>0</v>
      </c>
      <c r="GL713">
        <v>0</v>
      </c>
      <c r="GM713">
        <v>0</v>
      </c>
      <c r="GN713">
        <v>0</v>
      </c>
      <c r="GO713">
        <v>0</v>
      </c>
      <c r="GP713">
        <v>0</v>
      </c>
      <c r="GQ713">
        <v>0</v>
      </c>
      <c r="GR713">
        <v>0</v>
      </c>
      <c r="GS713">
        <v>0</v>
      </c>
      <c r="GT713">
        <v>0</v>
      </c>
      <c r="GU713">
        <v>0</v>
      </c>
      <c r="GV713">
        <v>0</v>
      </c>
      <c r="GW713">
        <v>0</v>
      </c>
      <c r="GX713">
        <v>0</v>
      </c>
      <c r="GY713">
        <v>0</v>
      </c>
      <c r="GZ713">
        <v>0</v>
      </c>
      <c r="HA713">
        <v>0</v>
      </c>
      <c r="HB713">
        <v>0</v>
      </c>
      <c r="HC713">
        <v>0</v>
      </c>
      <c r="HD713">
        <v>0</v>
      </c>
      <c r="HE713">
        <v>0</v>
      </c>
      <c r="HF713">
        <v>0</v>
      </c>
      <c r="HG713">
        <v>0</v>
      </c>
      <c r="HH713">
        <v>0</v>
      </c>
      <c r="HI713">
        <v>0</v>
      </c>
      <c r="HJ713">
        <v>0</v>
      </c>
      <c r="HK713">
        <v>0</v>
      </c>
      <c r="HL713">
        <v>0</v>
      </c>
      <c r="HM713">
        <v>0</v>
      </c>
      <c r="HN713">
        <v>0</v>
      </c>
      <c r="HO713">
        <v>0</v>
      </c>
      <c r="HP713">
        <v>0</v>
      </c>
      <c r="HQ713">
        <v>0</v>
      </c>
      <c r="HR713">
        <v>0</v>
      </c>
      <c r="HS713">
        <v>0</v>
      </c>
      <c r="HT713">
        <v>0</v>
      </c>
      <c r="HU713">
        <v>0</v>
      </c>
      <c r="HV713">
        <v>0</v>
      </c>
      <c r="HW713">
        <v>0</v>
      </c>
      <c r="HX713">
        <v>0</v>
      </c>
      <c r="HY713">
        <v>0</v>
      </c>
      <c r="HZ713">
        <v>0</v>
      </c>
      <c r="IA713">
        <v>0</v>
      </c>
      <c r="IB713">
        <v>0</v>
      </c>
      <c r="IC713">
        <v>0</v>
      </c>
      <c r="ID713">
        <v>0</v>
      </c>
      <c r="IE713">
        <v>0</v>
      </c>
      <c r="IF713">
        <v>0</v>
      </c>
      <c r="IG713">
        <v>0</v>
      </c>
      <c r="IH713">
        <v>0</v>
      </c>
      <c r="II713">
        <v>0</v>
      </c>
      <c r="IJ713">
        <v>0</v>
      </c>
      <c r="IK713">
        <v>0</v>
      </c>
    </row>
    <row r="714" spans="13:245" hidden="1">
      <c r="M714" s="340"/>
      <c r="N714" t="s">
        <v>944</v>
      </c>
      <c r="O714">
        <v>2</v>
      </c>
      <c r="P714">
        <v>2</v>
      </c>
      <c r="Q714" s="183" t="str">
        <f t="shared" si="29"/>
        <v>SDH200202</v>
      </c>
      <c r="R714">
        <v>122</v>
      </c>
      <c r="S714">
        <v>336</v>
      </c>
      <c r="T714">
        <v>554</v>
      </c>
      <c r="U714">
        <v>778</v>
      </c>
      <c r="V714">
        <v>1005</v>
      </c>
      <c r="W714">
        <v>1238</v>
      </c>
      <c r="X714">
        <v>1475</v>
      </c>
      <c r="Y714">
        <v>1718</v>
      </c>
      <c r="Z714">
        <v>1965</v>
      </c>
      <c r="AA714">
        <v>2958</v>
      </c>
      <c r="AB714">
        <v>3303</v>
      </c>
      <c r="AC714">
        <v>3656</v>
      </c>
      <c r="AD714">
        <v>4017</v>
      </c>
      <c r="AE714">
        <v>4388</v>
      </c>
      <c r="AF714">
        <v>4768</v>
      </c>
      <c r="AG714">
        <v>5158</v>
      </c>
      <c r="AH714">
        <v>5558</v>
      </c>
      <c r="AI714">
        <v>5969</v>
      </c>
      <c r="AJ714">
        <v>6390</v>
      </c>
      <c r="AK714">
        <v>6821</v>
      </c>
      <c r="AL714">
        <v>6981</v>
      </c>
      <c r="AM714">
        <v>7146</v>
      </c>
      <c r="AN714">
        <v>7317</v>
      </c>
      <c r="AO714">
        <v>7494</v>
      </c>
      <c r="AP714">
        <v>7676</v>
      </c>
      <c r="AQ714">
        <v>7865</v>
      </c>
      <c r="AR714">
        <v>8061</v>
      </c>
      <c r="AS714">
        <v>8267</v>
      </c>
      <c r="AT714">
        <v>8481</v>
      </c>
      <c r="AU714">
        <v>8704</v>
      </c>
      <c r="AV714">
        <v>8938</v>
      </c>
      <c r="AW714">
        <v>9183</v>
      </c>
      <c r="AX714">
        <v>9441</v>
      </c>
      <c r="AY714">
        <v>9714</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0</v>
      </c>
      <c r="CP714">
        <v>0</v>
      </c>
      <c r="CQ714">
        <v>0</v>
      </c>
      <c r="CR714">
        <v>0</v>
      </c>
      <c r="CS714">
        <v>0</v>
      </c>
      <c r="CT714">
        <v>0</v>
      </c>
      <c r="CU714">
        <v>0</v>
      </c>
      <c r="CV714">
        <v>0</v>
      </c>
      <c r="CW714">
        <v>0</v>
      </c>
      <c r="CX714">
        <v>0</v>
      </c>
      <c r="CY714">
        <v>0</v>
      </c>
      <c r="CZ714">
        <v>0</v>
      </c>
      <c r="DA714">
        <v>0</v>
      </c>
      <c r="DB714">
        <v>0</v>
      </c>
      <c r="DC714">
        <v>0</v>
      </c>
      <c r="DD714">
        <v>0</v>
      </c>
      <c r="DE714">
        <v>0</v>
      </c>
      <c r="DF714">
        <v>0</v>
      </c>
      <c r="DG714">
        <v>0</v>
      </c>
      <c r="DH714">
        <v>0</v>
      </c>
      <c r="DI714">
        <v>0</v>
      </c>
      <c r="DJ714">
        <v>0</v>
      </c>
      <c r="DK714">
        <v>0</v>
      </c>
      <c r="DL714">
        <v>0</v>
      </c>
      <c r="DM714">
        <v>0</v>
      </c>
      <c r="DN714">
        <v>0</v>
      </c>
      <c r="DO714">
        <v>0</v>
      </c>
      <c r="DP714">
        <v>0</v>
      </c>
      <c r="DQ714">
        <v>0</v>
      </c>
      <c r="DR714">
        <v>0</v>
      </c>
      <c r="DS714">
        <v>0</v>
      </c>
      <c r="DT714">
        <v>0</v>
      </c>
      <c r="DU714">
        <v>0</v>
      </c>
      <c r="DV714">
        <v>0</v>
      </c>
      <c r="DW714">
        <v>0</v>
      </c>
      <c r="DX714">
        <v>0</v>
      </c>
      <c r="DZ714" s="340"/>
      <c r="EA714" t="s">
        <v>944</v>
      </c>
      <c r="EB714">
        <v>2</v>
      </c>
      <c r="EC714">
        <v>2</v>
      </c>
      <c r="ED714" s="183" t="str">
        <f t="shared" si="30"/>
        <v>SDH200202</v>
      </c>
      <c r="EE714">
        <v>247</v>
      </c>
      <c r="EF714">
        <v>688</v>
      </c>
      <c r="EG714">
        <v>1235</v>
      </c>
      <c r="EH714">
        <v>1770</v>
      </c>
      <c r="EI714">
        <v>2292</v>
      </c>
      <c r="EJ714">
        <v>2802</v>
      </c>
      <c r="EK714">
        <v>3303</v>
      </c>
      <c r="EL714">
        <v>3792</v>
      </c>
      <c r="EM714">
        <v>4272</v>
      </c>
      <c r="EN714">
        <v>4909</v>
      </c>
      <c r="EO714">
        <v>5366</v>
      </c>
      <c r="EP714">
        <v>5816</v>
      </c>
      <c r="EQ714">
        <v>6257</v>
      </c>
      <c r="ER714">
        <v>6694</v>
      </c>
      <c r="ES714">
        <v>7125</v>
      </c>
      <c r="ET714">
        <v>7551</v>
      </c>
      <c r="EU714">
        <v>7972</v>
      </c>
      <c r="EV714">
        <v>8389</v>
      </c>
      <c r="EW714">
        <v>8802</v>
      </c>
      <c r="EX714">
        <v>0</v>
      </c>
      <c r="EY714">
        <v>0</v>
      </c>
      <c r="EZ714">
        <v>0</v>
      </c>
      <c r="FA714">
        <v>0</v>
      </c>
      <c r="FB714">
        <v>0</v>
      </c>
      <c r="FC714">
        <v>0</v>
      </c>
      <c r="FD714">
        <v>0</v>
      </c>
      <c r="FE714">
        <v>0</v>
      </c>
      <c r="FF714">
        <v>0</v>
      </c>
      <c r="FG714">
        <v>0</v>
      </c>
      <c r="FH714">
        <v>0</v>
      </c>
      <c r="FI714">
        <v>0</v>
      </c>
      <c r="FJ714">
        <v>0</v>
      </c>
      <c r="FK714">
        <v>0</v>
      </c>
      <c r="FL714">
        <v>0</v>
      </c>
      <c r="FM714">
        <v>0</v>
      </c>
      <c r="FN714">
        <v>0</v>
      </c>
      <c r="FO714">
        <v>0</v>
      </c>
      <c r="FP714">
        <v>0</v>
      </c>
      <c r="FQ714">
        <v>0</v>
      </c>
      <c r="FR714">
        <v>0</v>
      </c>
      <c r="FS714">
        <v>0</v>
      </c>
      <c r="FT714">
        <v>0</v>
      </c>
      <c r="FU714">
        <v>0</v>
      </c>
      <c r="FV714">
        <v>0</v>
      </c>
      <c r="FW714">
        <v>0</v>
      </c>
      <c r="FX714">
        <v>0</v>
      </c>
      <c r="FY714">
        <v>0</v>
      </c>
      <c r="FZ714">
        <v>0</v>
      </c>
      <c r="GA714">
        <v>0</v>
      </c>
      <c r="GB714">
        <v>0</v>
      </c>
      <c r="GC714">
        <v>0</v>
      </c>
      <c r="GD714">
        <v>0</v>
      </c>
      <c r="GE714">
        <v>0</v>
      </c>
      <c r="GF714">
        <v>0</v>
      </c>
      <c r="GG714">
        <v>0</v>
      </c>
      <c r="GH714">
        <v>0</v>
      </c>
      <c r="GI714">
        <v>0</v>
      </c>
      <c r="GJ714">
        <v>0</v>
      </c>
      <c r="GK714">
        <v>0</v>
      </c>
      <c r="GL714">
        <v>0</v>
      </c>
      <c r="GM714">
        <v>0</v>
      </c>
      <c r="GN714">
        <v>0</v>
      </c>
      <c r="GO714">
        <v>0</v>
      </c>
      <c r="GP714">
        <v>0</v>
      </c>
      <c r="GQ714">
        <v>0</v>
      </c>
      <c r="GR714">
        <v>0</v>
      </c>
      <c r="GS714">
        <v>0</v>
      </c>
      <c r="GT714">
        <v>0</v>
      </c>
      <c r="GU714">
        <v>0</v>
      </c>
      <c r="GV714">
        <v>0</v>
      </c>
      <c r="GW714">
        <v>0</v>
      </c>
      <c r="GX714">
        <v>0</v>
      </c>
      <c r="GY714">
        <v>0</v>
      </c>
      <c r="GZ714">
        <v>0</v>
      </c>
      <c r="HA714">
        <v>0</v>
      </c>
      <c r="HB714">
        <v>0</v>
      </c>
      <c r="HC714">
        <v>0</v>
      </c>
      <c r="HD714">
        <v>0</v>
      </c>
      <c r="HE714">
        <v>0</v>
      </c>
      <c r="HF714">
        <v>0</v>
      </c>
      <c r="HG714">
        <v>0</v>
      </c>
      <c r="HH714">
        <v>0</v>
      </c>
      <c r="HI714">
        <v>0</v>
      </c>
      <c r="HJ714">
        <v>0</v>
      </c>
      <c r="HK714">
        <v>0</v>
      </c>
      <c r="HL714">
        <v>0</v>
      </c>
      <c r="HM714">
        <v>0</v>
      </c>
      <c r="HN714">
        <v>0</v>
      </c>
      <c r="HO714">
        <v>0</v>
      </c>
      <c r="HP714">
        <v>0</v>
      </c>
      <c r="HQ714">
        <v>0</v>
      </c>
      <c r="HR714">
        <v>0</v>
      </c>
      <c r="HS714">
        <v>0</v>
      </c>
      <c r="HT714">
        <v>0</v>
      </c>
      <c r="HU714">
        <v>0</v>
      </c>
      <c r="HV714">
        <v>0</v>
      </c>
      <c r="HW714">
        <v>0</v>
      </c>
      <c r="HX714">
        <v>0</v>
      </c>
      <c r="HY714">
        <v>0</v>
      </c>
      <c r="HZ714">
        <v>0</v>
      </c>
      <c r="IA714">
        <v>0</v>
      </c>
      <c r="IB714">
        <v>0</v>
      </c>
      <c r="IC714">
        <v>0</v>
      </c>
      <c r="ID714">
        <v>0</v>
      </c>
      <c r="IE714">
        <v>0</v>
      </c>
      <c r="IF714">
        <v>0</v>
      </c>
      <c r="IG714">
        <v>0</v>
      </c>
      <c r="IH714">
        <v>0</v>
      </c>
      <c r="II714">
        <v>0</v>
      </c>
      <c r="IJ714">
        <v>0</v>
      </c>
      <c r="IK714">
        <v>0</v>
      </c>
    </row>
    <row r="715" spans="13:245" hidden="1">
      <c r="M715" s="340"/>
      <c r="N715" t="s">
        <v>944</v>
      </c>
      <c r="O715">
        <v>2</v>
      </c>
      <c r="P715">
        <v>3</v>
      </c>
      <c r="Q715" s="183" t="str">
        <f t="shared" si="29"/>
        <v>SDH200203</v>
      </c>
      <c r="R715">
        <v>119</v>
      </c>
      <c r="S715">
        <v>332</v>
      </c>
      <c r="T715">
        <v>548</v>
      </c>
      <c r="U715">
        <v>770</v>
      </c>
      <c r="V715">
        <v>995</v>
      </c>
      <c r="W715">
        <v>1226</v>
      </c>
      <c r="X715">
        <v>1462</v>
      </c>
      <c r="Y715">
        <v>1703</v>
      </c>
      <c r="Z715">
        <v>1949</v>
      </c>
      <c r="AA715">
        <v>2934</v>
      </c>
      <c r="AB715">
        <v>3277</v>
      </c>
      <c r="AC715">
        <v>3628</v>
      </c>
      <c r="AD715">
        <v>3988</v>
      </c>
      <c r="AE715">
        <v>4357</v>
      </c>
      <c r="AF715">
        <v>4735</v>
      </c>
      <c r="AG715">
        <v>5124</v>
      </c>
      <c r="AH715">
        <v>5523</v>
      </c>
      <c r="AI715">
        <v>5931</v>
      </c>
      <c r="AJ715">
        <v>6349</v>
      </c>
      <c r="AK715">
        <v>6779</v>
      </c>
      <c r="AL715">
        <v>6939</v>
      </c>
      <c r="AM715">
        <v>7104</v>
      </c>
      <c r="AN715">
        <v>7276</v>
      </c>
      <c r="AO715">
        <v>7453</v>
      </c>
      <c r="AP715">
        <v>7636</v>
      </c>
      <c r="AQ715">
        <v>7826</v>
      </c>
      <c r="AR715">
        <v>8025</v>
      </c>
      <c r="AS715">
        <v>8233</v>
      </c>
      <c r="AT715">
        <v>8450</v>
      </c>
      <c r="AU715">
        <v>8677</v>
      </c>
      <c r="AV715">
        <v>8915</v>
      </c>
      <c r="AW715">
        <v>9165</v>
      </c>
      <c r="AX715">
        <v>9430</v>
      </c>
      <c r="AY715">
        <v>9708</v>
      </c>
      <c r="AZ715">
        <v>0</v>
      </c>
      <c r="BA715">
        <v>0</v>
      </c>
      <c r="BB715">
        <v>0</v>
      </c>
      <c r="BC715">
        <v>0</v>
      </c>
      <c r="BD715">
        <v>0</v>
      </c>
      <c r="BE715">
        <v>0</v>
      </c>
      <c r="BF715">
        <v>0</v>
      </c>
      <c r="BG715">
        <v>0</v>
      </c>
      <c r="BH715">
        <v>0</v>
      </c>
      <c r="BI715">
        <v>0</v>
      </c>
      <c r="BJ715">
        <v>0</v>
      </c>
      <c r="BK715">
        <v>0</v>
      </c>
      <c r="BL715">
        <v>0</v>
      </c>
      <c r="BM715">
        <v>0</v>
      </c>
      <c r="BN715">
        <v>0</v>
      </c>
      <c r="BO715">
        <v>0</v>
      </c>
      <c r="BP715">
        <v>0</v>
      </c>
      <c r="BQ715">
        <v>0</v>
      </c>
      <c r="BR715">
        <v>0</v>
      </c>
      <c r="BS715">
        <v>0</v>
      </c>
      <c r="BT715">
        <v>0</v>
      </c>
      <c r="BU715">
        <v>0</v>
      </c>
      <c r="BV715">
        <v>0</v>
      </c>
      <c r="BW715">
        <v>0</v>
      </c>
      <c r="BX715">
        <v>0</v>
      </c>
      <c r="BY715">
        <v>0</v>
      </c>
      <c r="BZ715">
        <v>0</v>
      </c>
      <c r="CA715">
        <v>0</v>
      </c>
      <c r="CB715">
        <v>0</v>
      </c>
      <c r="CC715">
        <v>0</v>
      </c>
      <c r="CD715">
        <v>0</v>
      </c>
      <c r="CE715">
        <v>0</v>
      </c>
      <c r="CF715">
        <v>0</v>
      </c>
      <c r="CG715">
        <v>0</v>
      </c>
      <c r="CH715">
        <v>0</v>
      </c>
      <c r="CI715">
        <v>0</v>
      </c>
      <c r="CJ715">
        <v>0</v>
      </c>
      <c r="CK715">
        <v>0</v>
      </c>
      <c r="CL715">
        <v>0</v>
      </c>
      <c r="CM715">
        <v>0</v>
      </c>
      <c r="CN715">
        <v>0</v>
      </c>
      <c r="CO715">
        <v>0</v>
      </c>
      <c r="CP715">
        <v>0</v>
      </c>
      <c r="CQ715">
        <v>0</v>
      </c>
      <c r="CR715">
        <v>0</v>
      </c>
      <c r="CS715">
        <v>0</v>
      </c>
      <c r="CT715">
        <v>0</v>
      </c>
      <c r="CU715">
        <v>0</v>
      </c>
      <c r="CV715">
        <v>0</v>
      </c>
      <c r="CW715">
        <v>0</v>
      </c>
      <c r="CX715">
        <v>0</v>
      </c>
      <c r="CY715">
        <v>0</v>
      </c>
      <c r="CZ715">
        <v>0</v>
      </c>
      <c r="DA715">
        <v>0</v>
      </c>
      <c r="DB715">
        <v>0</v>
      </c>
      <c r="DC715">
        <v>0</v>
      </c>
      <c r="DD715">
        <v>0</v>
      </c>
      <c r="DE715">
        <v>0</v>
      </c>
      <c r="DF715">
        <v>0</v>
      </c>
      <c r="DG715">
        <v>0</v>
      </c>
      <c r="DH715">
        <v>0</v>
      </c>
      <c r="DI715">
        <v>0</v>
      </c>
      <c r="DJ715">
        <v>0</v>
      </c>
      <c r="DK715">
        <v>0</v>
      </c>
      <c r="DL715">
        <v>0</v>
      </c>
      <c r="DM715">
        <v>0</v>
      </c>
      <c r="DN715">
        <v>0</v>
      </c>
      <c r="DO715">
        <v>0</v>
      </c>
      <c r="DP715">
        <v>0</v>
      </c>
      <c r="DQ715">
        <v>0</v>
      </c>
      <c r="DR715">
        <v>0</v>
      </c>
      <c r="DS715">
        <v>0</v>
      </c>
      <c r="DT715">
        <v>0</v>
      </c>
      <c r="DU715">
        <v>0</v>
      </c>
      <c r="DV715">
        <v>0</v>
      </c>
      <c r="DW715">
        <v>0</v>
      </c>
      <c r="DX715">
        <v>0</v>
      </c>
      <c r="DZ715" s="340"/>
      <c r="EA715" t="s">
        <v>944</v>
      </c>
      <c r="EB715">
        <v>2</v>
      </c>
      <c r="EC715">
        <v>3</v>
      </c>
      <c r="ED715" s="183" t="str">
        <f t="shared" si="30"/>
        <v>SDH200203</v>
      </c>
      <c r="EE715">
        <v>241</v>
      </c>
      <c r="EF715">
        <v>676</v>
      </c>
      <c r="EG715">
        <v>1220</v>
      </c>
      <c r="EH715">
        <v>1749</v>
      </c>
      <c r="EI715">
        <v>2266</v>
      </c>
      <c r="EJ715">
        <v>2771</v>
      </c>
      <c r="EK715">
        <v>3268</v>
      </c>
      <c r="EL715">
        <v>3754</v>
      </c>
      <c r="EM715">
        <v>4230</v>
      </c>
      <c r="EN715">
        <v>4864</v>
      </c>
      <c r="EO715">
        <v>5319</v>
      </c>
      <c r="EP715">
        <v>5766</v>
      </c>
      <c r="EQ715">
        <v>6207</v>
      </c>
      <c r="ER715">
        <v>6642</v>
      </c>
      <c r="ES715">
        <v>7070</v>
      </c>
      <c r="ET715">
        <v>7498</v>
      </c>
      <c r="EU715">
        <v>7918</v>
      </c>
      <c r="EV715">
        <v>8332</v>
      </c>
      <c r="EW715">
        <v>8739</v>
      </c>
      <c r="EX715">
        <v>0</v>
      </c>
      <c r="EY715">
        <v>0</v>
      </c>
      <c r="EZ715">
        <v>0</v>
      </c>
      <c r="FA715">
        <v>0</v>
      </c>
      <c r="FB715">
        <v>0</v>
      </c>
      <c r="FC715">
        <v>0</v>
      </c>
      <c r="FD715">
        <v>0</v>
      </c>
      <c r="FE715">
        <v>0</v>
      </c>
      <c r="FF715">
        <v>0</v>
      </c>
      <c r="FG715">
        <v>0</v>
      </c>
      <c r="FH715">
        <v>0</v>
      </c>
      <c r="FI715">
        <v>0</v>
      </c>
      <c r="FJ715">
        <v>0</v>
      </c>
      <c r="FK715">
        <v>0</v>
      </c>
      <c r="FL715">
        <v>0</v>
      </c>
      <c r="FM715">
        <v>0</v>
      </c>
      <c r="FN715">
        <v>0</v>
      </c>
      <c r="FO715">
        <v>0</v>
      </c>
      <c r="FP715">
        <v>0</v>
      </c>
      <c r="FQ715">
        <v>0</v>
      </c>
      <c r="FR715">
        <v>0</v>
      </c>
      <c r="FS715">
        <v>0</v>
      </c>
      <c r="FT715">
        <v>0</v>
      </c>
      <c r="FU715">
        <v>0</v>
      </c>
      <c r="FV715">
        <v>0</v>
      </c>
      <c r="FW715">
        <v>0</v>
      </c>
      <c r="FX715">
        <v>0</v>
      </c>
      <c r="FY715">
        <v>0</v>
      </c>
      <c r="FZ715">
        <v>0</v>
      </c>
      <c r="GA715">
        <v>0</v>
      </c>
      <c r="GB715">
        <v>0</v>
      </c>
      <c r="GC715">
        <v>0</v>
      </c>
      <c r="GD715">
        <v>0</v>
      </c>
      <c r="GE715">
        <v>0</v>
      </c>
      <c r="GF715">
        <v>0</v>
      </c>
      <c r="GG715">
        <v>0</v>
      </c>
      <c r="GH715">
        <v>0</v>
      </c>
      <c r="GI715">
        <v>0</v>
      </c>
      <c r="GJ715">
        <v>0</v>
      </c>
      <c r="GK715">
        <v>0</v>
      </c>
      <c r="GL715">
        <v>0</v>
      </c>
      <c r="GM715">
        <v>0</v>
      </c>
      <c r="GN715">
        <v>0</v>
      </c>
      <c r="GO715">
        <v>0</v>
      </c>
      <c r="GP715">
        <v>0</v>
      </c>
      <c r="GQ715">
        <v>0</v>
      </c>
      <c r="GR715">
        <v>0</v>
      </c>
      <c r="GS715">
        <v>0</v>
      </c>
      <c r="GT715">
        <v>0</v>
      </c>
      <c r="GU715">
        <v>0</v>
      </c>
      <c r="GV715">
        <v>0</v>
      </c>
      <c r="GW715">
        <v>0</v>
      </c>
      <c r="GX715">
        <v>0</v>
      </c>
      <c r="GY715">
        <v>0</v>
      </c>
      <c r="GZ715">
        <v>0</v>
      </c>
      <c r="HA715">
        <v>0</v>
      </c>
      <c r="HB715">
        <v>0</v>
      </c>
      <c r="HC715">
        <v>0</v>
      </c>
      <c r="HD715">
        <v>0</v>
      </c>
      <c r="HE715">
        <v>0</v>
      </c>
      <c r="HF715">
        <v>0</v>
      </c>
      <c r="HG715">
        <v>0</v>
      </c>
      <c r="HH715">
        <v>0</v>
      </c>
      <c r="HI715">
        <v>0</v>
      </c>
      <c r="HJ715">
        <v>0</v>
      </c>
      <c r="HK715">
        <v>0</v>
      </c>
      <c r="HL715">
        <v>0</v>
      </c>
      <c r="HM715">
        <v>0</v>
      </c>
      <c r="HN715">
        <v>0</v>
      </c>
      <c r="HO715">
        <v>0</v>
      </c>
      <c r="HP715">
        <v>0</v>
      </c>
      <c r="HQ715">
        <v>0</v>
      </c>
      <c r="HR715">
        <v>0</v>
      </c>
      <c r="HS715">
        <v>0</v>
      </c>
      <c r="HT715">
        <v>0</v>
      </c>
      <c r="HU715">
        <v>0</v>
      </c>
      <c r="HV715">
        <v>0</v>
      </c>
      <c r="HW715">
        <v>0</v>
      </c>
      <c r="HX715">
        <v>0</v>
      </c>
      <c r="HY715">
        <v>0</v>
      </c>
      <c r="HZ715">
        <v>0</v>
      </c>
      <c r="IA715">
        <v>0</v>
      </c>
      <c r="IB715">
        <v>0</v>
      </c>
      <c r="IC715">
        <v>0</v>
      </c>
      <c r="ID715">
        <v>0</v>
      </c>
      <c r="IE715">
        <v>0</v>
      </c>
      <c r="IF715">
        <v>0</v>
      </c>
      <c r="IG715">
        <v>0</v>
      </c>
      <c r="IH715">
        <v>0</v>
      </c>
      <c r="II715">
        <v>0</v>
      </c>
      <c r="IJ715">
        <v>0</v>
      </c>
      <c r="IK715">
        <v>0</v>
      </c>
    </row>
    <row r="716" spans="13:245" hidden="1">
      <c r="M716" s="340"/>
      <c r="N716" t="s">
        <v>944</v>
      </c>
      <c r="O716">
        <v>2</v>
      </c>
      <c r="P716">
        <v>4</v>
      </c>
      <c r="Q716" s="183" t="str">
        <f t="shared" si="29"/>
        <v>SDH200204</v>
      </c>
      <c r="R716">
        <v>116</v>
      </c>
      <c r="S716">
        <v>326</v>
      </c>
      <c r="T716">
        <v>541</v>
      </c>
      <c r="U716">
        <v>761</v>
      </c>
      <c r="V716">
        <v>985</v>
      </c>
      <c r="W716">
        <v>1214</v>
      </c>
      <c r="X716">
        <v>1447</v>
      </c>
      <c r="Y716">
        <v>1686</v>
      </c>
      <c r="Z716">
        <v>1931</v>
      </c>
      <c r="AA716">
        <v>2907</v>
      </c>
      <c r="AB716">
        <v>3248</v>
      </c>
      <c r="AC716">
        <v>3597</v>
      </c>
      <c r="AD716">
        <v>3956</v>
      </c>
      <c r="AE716">
        <v>4323</v>
      </c>
      <c r="AF716">
        <v>4699</v>
      </c>
      <c r="AG716">
        <v>5086</v>
      </c>
      <c r="AH716">
        <v>5482</v>
      </c>
      <c r="AI716">
        <v>5888</v>
      </c>
      <c r="AJ716">
        <v>6304</v>
      </c>
      <c r="AK716">
        <v>6731</v>
      </c>
      <c r="AL716">
        <v>6891</v>
      </c>
      <c r="AM716">
        <v>7057</v>
      </c>
      <c r="AN716">
        <v>7228</v>
      </c>
      <c r="AO716">
        <v>7405</v>
      </c>
      <c r="AP716">
        <v>7590</v>
      </c>
      <c r="AQ716">
        <v>7783</v>
      </c>
      <c r="AR716">
        <v>7985</v>
      </c>
      <c r="AS716">
        <v>8195</v>
      </c>
      <c r="AT716">
        <v>8415</v>
      </c>
      <c r="AU716">
        <v>8646</v>
      </c>
      <c r="AV716">
        <v>8888</v>
      </c>
      <c r="AW716">
        <v>9145</v>
      </c>
      <c r="AX716">
        <v>9414</v>
      </c>
      <c r="AY716">
        <v>9697</v>
      </c>
      <c r="AZ716">
        <v>0</v>
      </c>
      <c r="BA716">
        <v>0</v>
      </c>
      <c r="BB716">
        <v>0</v>
      </c>
      <c r="BC716">
        <v>0</v>
      </c>
      <c r="BD716">
        <v>0</v>
      </c>
      <c r="BE716">
        <v>0</v>
      </c>
      <c r="BF716">
        <v>0</v>
      </c>
      <c r="BG716">
        <v>0</v>
      </c>
      <c r="BH716">
        <v>0</v>
      </c>
      <c r="BI716">
        <v>0</v>
      </c>
      <c r="BJ716">
        <v>0</v>
      </c>
      <c r="BK716">
        <v>0</v>
      </c>
      <c r="BL716">
        <v>0</v>
      </c>
      <c r="BM716">
        <v>0</v>
      </c>
      <c r="BN716">
        <v>0</v>
      </c>
      <c r="BO716">
        <v>0</v>
      </c>
      <c r="BP716">
        <v>0</v>
      </c>
      <c r="BQ716">
        <v>0</v>
      </c>
      <c r="BR716">
        <v>0</v>
      </c>
      <c r="BS716">
        <v>0</v>
      </c>
      <c r="BT716">
        <v>0</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0</v>
      </c>
      <c r="CP716">
        <v>0</v>
      </c>
      <c r="CQ716">
        <v>0</v>
      </c>
      <c r="CR716">
        <v>0</v>
      </c>
      <c r="CS716">
        <v>0</v>
      </c>
      <c r="CT716">
        <v>0</v>
      </c>
      <c r="CU716">
        <v>0</v>
      </c>
      <c r="CV716">
        <v>0</v>
      </c>
      <c r="CW716">
        <v>0</v>
      </c>
      <c r="CX716">
        <v>0</v>
      </c>
      <c r="CY716">
        <v>0</v>
      </c>
      <c r="CZ716">
        <v>0</v>
      </c>
      <c r="DA716">
        <v>0</v>
      </c>
      <c r="DB716">
        <v>0</v>
      </c>
      <c r="DC716">
        <v>0</v>
      </c>
      <c r="DD716">
        <v>0</v>
      </c>
      <c r="DE716">
        <v>0</v>
      </c>
      <c r="DF716">
        <v>0</v>
      </c>
      <c r="DG716">
        <v>0</v>
      </c>
      <c r="DH716">
        <v>0</v>
      </c>
      <c r="DI716">
        <v>0</v>
      </c>
      <c r="DJ716">
        <v>0</v>
      </c>
      <c r="DK716">
        <v>0</v>
      </c>
      <c r="DL716">
        <v>0</v>
      </c>
      <c r="DM716">
        <v>0</v>
      </c>
      <c r="DN716">
        <v>0</v>
      </c>
      <c r="DO716">
        <v>0</v>
      </c>
      <c r="DP716">
        <v>0</v>
      </c>
      <c r="DQ716">
        <v>0</v>
      </c>
      <c r="DR716">
        <v>0</v>
      </c>
      <c r="DS716">
        <v>0</v>
      </c>
      <c r="DT716">
        <v>0</v>
      </c>
      <c r="DU716">
        <v>0</v>
      </c>
      <c r="DV716">
        <v>0</v>
      </c>
      <c r="DW716">
        <v>0</v>
      </c>
      <c r="DX716">
        <v>0</v>
      </c>
      <c r="DZ716" s="340"/>
      <c r="EA716" t="s">
        <v>944</v>
      </c>
      <c r="EB716">
        <v>2</v>
      </c>
      <c r="EC716">
        <v>4</v>
      </c>
      <c r="ED716" s="183" t="str">
        <f t="shared" si="30"/>
        <v>SDH200204</v>
      </c>
      <c r="EE716">
        <v>235</v>
      </c>
      <c r="EF716">
        <v>663</v>
      </c>
      <c r="EG716">
        <v>1200</v>
      </c>
      <c r="EH716">
        <v>1726</v>
      </c>
      <c r="EI716">
        <v>2239</v>
      </c>
      <c r="EJ716">
        <v>2740</v>
      </c>
      <c r="EK716">
        <v>3229</v>
      </c>
      <c r="EL716">
        <v>3712</v>
      </c>
      <c r="EM716">
        <v>4185</v>
      </c>
      <c r="EN716">
        <v>4814</v>
      </c>
      <c r="EO716">
        <v>5266</v>
      </c>
      <c r="EP716">
        <v>5711</v>
      </c>
      <c r="EQ716">
        <v>6151</v>
      </c>
      <c r="ER716">
        <v>6585</v>
      </c>
      <c r="ES716">
        <v>7012</v>
      </c>
      <c r="ET716">
        <v>7438</v>
      </c>
      <c r="EU716">
        <v>7855</v>
      </c>
      <c r="EV716">
        <v>8265</v>
      </c>
      <c r="EW716">
        <v>8669</v>
      </c>
      <c r="EX716">
        <v>0</v>
      </c>
      <c r="EY716">
        <v>0</v>
      </c>
      <c r="EZ716">
        <v>0</v>
      </c>
      <c r="FA716">
        <v>0</v>
      </c>
      <c r="FB716">
        <v>0</v>
      </c>
      <c r="FC716">
        <v>0</v>
      </c>
      <c r="FD716">
        <v>0</v>
      </c>
      <c r="FE716">
        <v>0</v>
      </c>
      <c r="FF716">
        <v>0</v>
      </c>
      <c r="FG716">
        <v>0</v>
      </c>
      <c r="FH716">
        <v>0</v>
      </c>
      <c r="FI716">
        <v>0</v>
      </c>
      <c r="FJ716">
        <v>0</v>
      </c>
      <c r="FK716">
        <v>0</v>
      </c>
      <c r="FL716">
        <v>0</v>
      </c>
      <c r="FM716">
        <v>0</v>
      </c>
      <c r="FN716">
        <v>0</v>
      </c>
      <c r="FO716">
        <v>0</v>
      </c>
      <c r="FP716">
        <v>0</v>
      </c>
      <c r="FQ716">
        <v>0</v>
      </c>
      <c r="FR716">
        <v>0</v>
      </c>
      <c r="FS716">
        <v>0</v>
      </c>
      <c r="FT716">
        <v>0</v>
      </c>
      <c r="FU716">
        <v>0</v>
      </c>
      <c r="FV716">
        <v>0</v>
      </c>
      <c r="FW716">
        <v>0</v>
      </c>
      <c r="FX716">
        <v>0</v>
      </c>
      <c r="FY716">
        <v>0</v>
      </c>
      <c r="FZ716">
        <v>0</v>
      </c>
      <c r="GA716">
        <v>0</v>
      </c>
      <c r="GB716">
        <v>0</v>
      </c>
      <c r="GC716">
        <v>0</v>
      </c>
      <c r="GD716">
        <v>0</v>
      </c>
      <c r="GE716">
        <v>0</v>
      </c>
      <c r="GF716">
        <v>0</v>
      </c>
      <c r="GG716">
        <v>0</v>
      </c>
      <c r="GH716">
        <v>0</v>
      </c>
      <c r="GI716">
        <v>0</v>
      </c>
      <c r="GJ716">
        <v>0</v>
      </c>
      <c r="GK716">
        <v>0</v>
      </c>
      <c r="GL716">
        <v>0</v>
      </c>
      <c r="GM716">
        <v>0</v>
      </c>
      <c r="GN716">
        <v>0</v>
      </c>
      <c r="GO716">
        <v>0</v>
      </c>
      <c r="GP716">
        <v>0</v>
      </c>
      <c r="GQ716">
        <v>0</v>
      </c>
      <c r="GR716">
        <v>0</v>
      </c>
      <c r="GS716">
        <v>0</v>
      </c>
      <c r="GT716">
        <v>0</v>
      </c>
      <c r="GU716">
        <v>0</v>
      </c>
      <c r="GV716">
        <v>0</v>
      </c>
      <c r="GW716">
        <v>0</v>
      </c>
      <c r="GX716">
        <v>0</v>
      </c>
      <c r="GY716">
        <v>0</v>
      </c>
      <c r="GZ716">
        <v>0</v>
      </c>
      <c r="HA716">
        <v>0</v>
      </c>
      <c r="HB716">
        <v>0</v>
      </c>
      <c r="HC716">
        <v>0</v>
      </c>
      <c r="HD716">
        <v>0</v>
      </c>
      <c r="HE716">
        <v>0</v>
      </c>
      <c r="HF716">
        <v>0</v>
      </c>
      <c r="HG716">
        <v>0</v>
      </c>
      <c r="HH716">
        <v>0</v>
      </c>
      <c r="HI716">
        <v>0</v>
      </c>
      <c r="HJ716">
        <v>0</v>
      </c>
      <c r="HK716">
        <v>0</v>
      </c>
      <c r="HL716">
        <v>0</v>
      </c>
      <c r="HM716">
        <v>0</v>
      </c>
      <c r="HN716">
        <v>0</v>
      </c>
      <c r="HO716">
        <v>0</v>
      </c>
      <c r="HP716">
        <v>0</v>
      </c>
      <c r="HQ716">
        <v>0</v>
      </c>
      <c r="HR716">
        <v>0</v>
      </c>
      <c r="HS716">
        <v>0</v>
      </c>
      <c r="HT716">
        <v>0</v>
      </c>
      <c r="HU716">
        <v>0</v>
      </c>
      <c r="HV716">
        <v>0</v>
      </c>
      <c r="HW716">
        <v>0</v>
      </c>
      <c r="HX716">
        <v>0</v>
      </c>
      <c r="HY716">
        <v>0</v>
      </c>
      <c r="HZ716">
        <v>0</v>
      </c>
      <c r="IA716">
        <v>0</v>
      </c>
      <c r="IB716">
        <v>0</v>
      </c>
      <c r="IC716">
        <v>0</v>
      </c>
      <c r="ID716">
        <v>0</v>
      </c>
      <c r="IE716">
        <v>0</v>
      </c>
      <c r="IF716">
        <v>0</v>
      </c>
      <c r="IG716">
        <v>0</v>
      </c>
      <c r="IH716">
        <v>0</v>
      </c>
      <c r="II716">
        <v>0</v>
      </c>
      <c r="IJ716">
        <v>0</v>
      </c>
      <c r="IK716">
        <v>0</v>
      </c>
    </row>
    <row r="717" spans="13:245" hidden="1">
      <c r="M717" s="340"/>
      <c r="N717" t="s">
        <v>944</v>
      </c>
      <c r="O717">
        <v>2</v>
      </c>
      <c r="P717">
        <v>5</v>
      </c>
      <c r="Q717" s="183" t="str">
        <f t="shared" si="29"/>
        <v>SDH200205</v>
      </c>
      <c r="R717">
        <v>113</v>
      </c>
      <c r="S717">
        <v>321</v>
      </c>
      <c r="T717">
        <v>533</v>
      </c>
      <c r="U717">
        <v>751</v>
      </c>
      <c r="V717">
        <v>973</v>
      </c>
      <c r="W717">
        <v>1200</v>
      </c>
      <c r="X717">
        <v>1432</v>
      </c>
      <c r="Y717">
        <v>1669</v>
      </c>
      <c r="Z717">
        <v>1911</v>
      </c>
      <c r="AA717">
        <v>2879</v>
      </c>
      <c r="AB717">
        <v>3218</v>
      </c>
      <c r="AC717">
        <v>3565</v>
      </c>
      <c r="AD717">
        <v>3921</v>
      </c>
      <c r="AE717">
        <v>4286</v>
      </c>
      <c r="AF717">
        <v>4661</v>
      </c>
      <c r="AG717">
        <v>5044</v>
      </c>
      <c r="AH717">
        <v>5437</v>
      </c>
      <c r="AI717">
        <v>5840</v>
      </c>
      <c r="AJ717">
        <v>6253</v>
      </c>
      <c r="AK717">
        <v>6678</v>
      </c>
      <c r="AL717">
        <v>6838</v>
      </c>
      <c r="AM717">
        <v>7004</v>
      </c>
      <c r="AN717">
        <v>7175</v>
      </c>
      <c r="AO717">
        <v>7354</v>
      </c>
      <c r="AP717">
        <v>7541</v>
      </c>
      <c r="AQ717">
        <v>7736</v>
      </c>
      <c r="AR717">
        <v>7939</v>
      </c>
      <c r="AS717">
        <v>8153</v>
      </c>
      <c r="AT717">
        <v>8376</v>
      </c>
      <c r="AU717">
        <v>8611</v>
      </c>
      <c r="AV717">
        <v>8860</v>
      </c>
      <c r="AW717">
        <v>9120</v>
      </c>
      <c r="AX717">
        <v>9395</v>
      </c>
      <c r="AY717">
        <v>9688</v>
      </c>
      <c r="AZ717">
        <v>0</v>
      </c>
      <c r="BA717">
        <v>0</v>
      </c>
      <c r="BB717">
        <v>0</v>
      </c>
      <c r="BC717">
        <v>0</v>
      </c>
      <c r="BD717">
        <v>0</v>
      </c>
      <c r="BE717">
        <v>0</v>
      </c>
      <c r="BF717">
        <v>0</v>
      </c>
      <c r="BG717">
        <v>0</v>
      </c>
      <c r="BH717">
        <v>0</v>
      </c>
      <c r="BI717">
        <v>0</v>
      </c>
      <c r="BJ717">
        <v>0</v>
      </c>
      <c r="BK717">
        <v>0</v>
      </c>
      <c r="BL717">
        <v>0</v>
      </c>
      <c r="BM717">
        <v>0</v>
      </c>
      <c r="BN717">
        <v>0</v>
      </c>
      <c r="BO717">
        <v>0</v>
      </c>
      <c r="BP717">
        <v>0</v>
      </c>
      <c r="BQ717">
        <v>0</v>
      </c>
      <c r="BR717">
        <v>0</v>
      </c>
      <c r="BS717">
        <v>0</v>
      </c>
      <c r="BT717">
        <v>0</v>
      </c>
      <c r="BU717">
        <v>0</v>
      </c>
      <c r="BV717">
        <v>0</v>
      </c>
      <c r="BW717">
        <v>0</v>
      </c>
      <c r="BX717">
        <v>0</v>
      </c>
      <c r="BY717">
        <v>0</v>
      </c>
      <c r="BZ717">
        <v>0</v>
      </c>
      <c r="CA717">
        <v>0</v>
      </c>
      <c r="CB717">
        <v>0</v>
      </c>
      <c r="CC717">
        <v>0</v>
      </c>
      <c r="CD717">
        <v>0</v>
      </c>
      <c r="CE717">
        <v>0</v>
      </c>
      <c r="CF717">
        <v>0</v>
      </c>
      <c r="CG717">
        <v>0</v>
      </c>
      <c r="CH717">
        <v>0</v>
      </c>
      <c r="CI717">
        <v>0</v>
      </c>
      <c r="CJ717">
        <v>0</v>
      </c>
      <c r="CK717">
        <v>0</v>
      </c>
      <c r="CL717">
        <v>0</v>
      </c>
      <c r="CM717">
        <v>0</v>
      </c>
      <c r="CN717">
        <v>0</v>
      </c>
      <c r="CO717">
        <v>0</v>
      </c>
      <c r="CP717">
        <v>0</v>
      </c>
      <c r="CQ717">
        <v>0</v>
      </c>
      <c r="CR717">
        <v>0</v>
      </c>
      <c r="CS717">
        <v>0</v>
      </c>
      <c r="CT717">
        <v>0</v>
      </c>
      <c r="CU717">
        <v>0</v>
      </c>
      <c r="CV717">
        <v>0</v>
      </c>
      <c r="CW717">
        <v>0</v>
      </c>
      <c r="CX717">
        <v>0</v>
      </c>
      <c r="CY717">
        <v>0</v>
      </c>
      <c r="CZ717">
        <v>0</v>
      </c>
      <c r="DA717">
        <v>0</v>
      </c>
      <c r="DB717">
        <v>0</v>
      </c>
      <c r="DC717">
        <v>0</v>
      </c>
      <c r="DD717">
        <v>0</v>
      </c>
      <c r="DE717">
        <v>0</v>
      </c>
      <c r="DF717">
        <v>0</v>
      </c>
      <c r="DG717">
        <v>0</v>
      </c>
      <c r="DH717">
        <v>0</v>
      </c>
      <c r="DI717">
        <v>0</v>
      </c>
      <c r="DJ717">
        <v>0</v>
      </c>
      <c r="DK717">
        <v>0</v>
      </c>
      <c r="DL717">
        <v>0</v>
      </c>
      <c r="DM717">
        <v>0</v>
      </c>
      <c r="DN717">
        <v>0</v>
      </c>
      <c r="DO717">
        <v>0</v>
      </c>
      <c r="DP717">
        <v>0</v>
      </c>
      <c r="DQ717">
        <v>0</v>
      </c>
      <c r="DR717">
        <v>0</v>
      </c>
      <c r="DS717">
        <v>0</v>
      </c>
      <c r="DT717">
        <v>0</v>
      </c>
      <c r="DU717">
        <v>0</v>
      </c>
      <c r="DV717">
        <v>0</v>
      </c>
      <c r="DW717">
        <v>0</v>
      </c>
      <c r="DX717">
        <v>0</v>
      </c>
      <c r="DZ717" s="340"/>
      <c r="EA717" t="s">
        <v>944</v>
      </c>
      <c r="EB717">
        <v>2</v>
      </c>
      <c r="EC717">
        <v>5</v>
      </c>
      <c r="ED717" s="183" t="str">
        <f t="shared" si="30"/>
        <v>SDH200205</v>
      </c>
      <c r="EE717">
        <v>229</v>
      </c>
      <c r="EF717">
        <v>649</v>
      </c>
      <c r="EG717">
        <v>1181</v>
      </c>
      <c r="EH717">
        <v>1700</v>
      </c>
      <c r="EI717">
        <v>2208</v>
      </c>
      <c r="EJ717">
        <v>2704</v>
      </c>
      <c r="EK717">
        <v>3190</v>
      </c>
      <c r="EL717">
        <v>3668</v>
      </c>
      <c r="EM717">
        <v>4137</v>
      </c>
      <c r="EN717">
        <v>4763</v>
      </c>
      <c r="EO717">
        <v>5213</v>
      </c>
      <c r="EP717">
        <v>5656</v>
      </c>
      <c r="EQ717">
        <v>6092</v>
      </c>
      <c r="ER717">
        <v>6525</v>
      </c>
      <c r="ES717">
        <v>6953</v>
      </c>
      <c r="ET717">
        <v>7372</v>
      </c>
      <c r="EU717">
        <v>7784</v>
      </c>
      <c r="EV717">
        <v>8191</v>
      </c>
      <c r="EW717">
        <v>8590</v>
      </c>
      <c r="EX717">
        <v>0</v>
      </c>
      <c r="EY717">
        <v>0</v>
      </c>
      <c r="EZ717">
        <v>0</v>
      </c>
      <c r="FA717">
        <v>0</v>
      </c>
      <c r="FB717">
        <v>0</v>
      </c>
      <c r="FC717">
        <v>0</v>
      </c>
      <c r="FD717">
        <v>0</v>
      </c>
      <c r="FE717">
        <v>0</v>
      </c>
      <c r="FF717">
        <v>0</v>
      </c>
      <c r="FG717">
        <v>0</v>
      </c>
      <c r="FH717">
        <v>0</v>
      </c>
      <c r="FI717">
        <v>0</v>
      </c>
      <c r="FJ717">
        <v>0</v>
      </c>
      <c r="FK717">
        <v>0</v>
      </c>
      <c r="FL717">
        <v>0</v>
      </c>
      <c r="FM717">
        <v>0</v>
      </c>
      <c r="FN717">
        <v>0</v>
      </c>
      <c r="FO717">
        <v>0</v>
      </c>
      <c r="FP717">
        <v>0</v>
      </c>
      <c r="FQ717">
        <v>0</v>
      </c>
      <c r="FR717">
        <v>0</v>
      </c>
      <c r="FS717">
        <v>0</v>
      </c>
      <c r="FT717">
        <v>0</v>
      </c>
      <c r="FU717">
        <v>0</v>
      </c>
      <c r="FV717">
        <v>0</v>
      </c>
      <c r="FW717">
        <v>0</v>
      </c>
      <c r="FX717">
        <v>0</v>
      </c>
      <c r="FY717">
        <v>0</v>
      </c>
      <c r="FZ717">
        <v>0</v>
      </c>
      <c r="GA717">
        <v>0</v>
      </c>
      <c r="GB717">
        <v>0</v>
      </c>
      <c r="GC717">
        <v>0</v>
      </c>
      <c r="GD717">
        <v>0</v>
      </c>
      <c r="GE717">
        <v>0</v>
      </c>
      <c r="GF717">
        <v>0</v>
      </c>
      <c r="GG717">
        <v>0</v>
      </c>
      <c r="GH717">
        <v>0</v>
      </c>
      <c r="GI717">
        <v>0</v>
      </c>
      <c r="GJ717">
        <v>0</v>
      </c>
      <c r="GK717">
        <v>0</v>
      </c>
      <c r="GL717">
        <v>0</v>
      </c>
      <c r="GM717">
        <v>0</v>
      </c>
      <c r="GN717">
        <v>0</v>
      </c>
      <c r="GO717">
        <v>0</v>
      </c>
      <c r="GP717">
        <v>0</v>
      </c>
      <c r="GQ717">
        <v>0</v>
      </c>
      <c r="GR717">
        <v>0</v>
      </c>
      <c r="GS717">
        <v>0</v>
      </c>
      <c r="GT717">
        <v>0</v>
      </c>
      <c r="GU717">
        <v>0</v>
      </c>
      <c r="GV717">
        <v>0</v>
      </c>
      <c r="GW717">
        <v>0</v>
      </c>
      <c r="GX717">
        <v>0</v>
      </c>
      <c r="GY717">
        <v>0</v>
      </c>
      <c r="GZ717">
        <v>0</v>
      </c>
      <c r="HA717">
        <v>0</v>
      </c>
      <c r="HB717">
        <v>0</v>
      </c>
      <c r="HC717">
        <v>0</v>
      </c>
      <c r="HD717">
        <v>0</v>
      </c>
      <c r="HE717">
        <v>0</v>
      </c>
      <c r="HF717">
        <v>0</v>
      </c>
      <c r="HG717">
        <v>0</v>
      </c>
      <c r="HH717">
        <v>0</v>
      </c>
      <c r="HI717">
        <v>0</v>
      </c>
      <c r="HJ717">
        <v>0</v>
      </c>
      <c r="HK717">
        <v>0</v>
      </c>
      <c r="HL717">
        <v>0</v>
      </c>
      <c r="HM717">
        <v>0</v>
      </c>
      <c r="HN717">
        <v>0</v>
      </c>
      <c r="HO717">
        <v>0</v>
      </c>
      <c r="HP717">
        <v>0</v>
      </c>
      <c r="HQ717">
        <v>0</v>
      </c>
      <c r="HR717">
        <v>0</v>
      </c>
      <c r="HS717">
        <v>0</v>
      </c>
      <c r="HT717">
        <v>0</v>
      </c>
      <c r="HU717">
        <v>0</v>
      </c>
      <c r="HV717">
        <v>0</v>
      </c>
      <c r="HW717">
        <v>0</v>
      </c>
      <c r="HX717">
        <v>0</v>
      </c>
      <c r="HY717">
        <v>0</v>
      </c>
      <c r="HZ717">
        <v>0</v>
      </c>
      <c r="IA717">
        <v>0</v>
      </c>
      <c r="IB717">
        <v>0</v>
      </c>
      <c r="IC717">
        <v>0</v>
      </c>
      <c r="ID717">
        <v>0</v>
      </c>
      <c r="IE717">
        <v>0</v>
      </c>
      <c r="IF717">
        <v>0</v>
      </c>
      <c r="IG717">
        <v>0</v>
      </c>
      <c r="IH717">
        <v>0</v>
      </c>
      <c r="II717">
        <v>0</v>
      </c>
      <c r="IJ717">
        <v>0</v>
      </c>
      <c r="IK717">
        <v>0</v>
      </c>
    </row>
    <row r="718" spans="13:245" hidden="1">
      <c r="M718" s="340"/>
      <c r="N718" t="s">
        <v>944</v>
      </c>
      <c r="O718">
        <v>2</v>
      </c>
      <c r="P718">
        <v>6</v>
      </c>
      <c r="Q718" s="183" t="str">
        <f t="shared" si="29"/>
        <v>SDH200206</v>
      </c>
      <c r="R718">
        <v>109</v>
      </c>
      <c r="S718">
        <v>315</v>
      </c>
      <c r="T718">
        <v>526</v>
      </c>
      <c r="U718">
        <v>741</v>
      </c>
      <c r="V718">
        <v>961</v>
      </c>
      <c r="W718">
        <v>1186</v>
      </c>
      <c r="X718">
        <v>1415</v>
      </c>
      <c r="Y718">
        <v>1651</v>
      </c>
      <c r="Z718">
        <v>1891</v>
      </c>
      <c r="AA718">
        <v>2849</v>
      </c>
      <c r="AB718">
        <v>3186</v>
      </c>
      <c r="AC718">
        <v>3530</v>
      </c>
      <c r="AD718">
        <v>3884</v>
      </c>
      <c r="AE718">
        <v>4247</v>
      </c>
      <c r="AF718">
        <v>4618</v>
      </c>
      <c r="AG718">
        <v>4998</v>
      </c>
      <c r="AH718">
        <v>5388</v>
      </c>
      <c r="AI718">
        <v>5788</v>
      </c>
      <c r="AJ718">
        <v>6198</v>
      </c>
      <c r="AK718">
        <v>6620</v>
      </c>
      <c r="AL718">
        <v>6780</v>
      </c>
      <c r="AM718">
        <v>6946</v>
      </c>
      <c r="AN718">
        <v>7118</v>
      </c>
      <c r="AO718">
        <v>7299</v>
      </c>
      <c r="AP718">
        <v>7488</v>
      </c>
      <c r="AQ718">
        <v>7684</v>
      </c>
      <c r="AR718">
        <v>7891</v>
      </c>
      <c r="AS718">
        <v>8107</v>
      </c>
      <c r="AT718">
        <v>8334</v>
      </c>
      <c r="AU718">
        <v>8575</v>
      </c>
      <c r="AV718">
        <v>8827</v>
      </c>
      <c r="AW718">
        <v>9093</v>
      </c>
      <c r="AX718">
        <v>9376</v>
      </c>
      <c r="AY718">
        <v>9678</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c r="BV718">
        <v>0</v>
      </c>
      <c r="BW718">
        <v>0</v>
      </c>
      <c r="BX718">
        <v>0</v>
      </c>
      <c r="BY718">
        <v>0</v>
      </c>
      <c r="BZ718">
        <v>0</v>
      </c>
      <c r="CA718">
        <v>0</v>
      </c>
      <c r="CB718">
        <v>0</v>
      </c>
      <c r="CC718">
        <v>0</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0</v>
      </c>
      <c r="CY718">
        <v>0</v>
      </c>
      <c r="CZ718">
        <v>0</v>
      </c>
      <c r="DA718">
        <v>0</v>
      </c>
      <c r="DB718">
        <v>0</v>
      </c>
      <c r="DC718">
        <v>0</v>
      </c>
      <c r="DD718">
        <v>0</v>
      </c>
      <c r="DE718">
        <v>0</v>
      </c>
      <c r="DF718">
        <v>0</v>
      </c>
      <c r="DG718">
        <v>0</v>
      </c>
      <c r="DH718">
        <v>0</v>
      </c>
      <c r="DI718">
        <v>0</v>
      </c>
      <c r="DJ718">
        <v>0</v>
      </c>
      <c r="DK718">
        <v>0</v>
      </c>
      <c r="DL718">
        <v>0</v>
      </c>
      <c r="DM718">
        <v>0</v>
      </c>
      <c r="DN718">
        <v>0</v>
      </c>
      <c r="DO718">
        <v>0</v>
      </c>
      <c r="DP718">
        <v>0</v>
      </c>
      <c r="DQ718">
        <v>0</v>
      </c>
      <c r="DR718">
        <v>0</v>
      </c>
      <c r="DS718">
        <v>0</v>
      </c>
      <c r="DT718">
        <v>0</v>
      </c>
      <c r="DU718">
        <v>0</v>
      </c>
      <c r="DV718">
        <v>0</v>
      </c>
      <c r="DW718">
        <v>0</v>
      </c>
      <c r="DX718">
        <v>0</v>
      </c>
      <c r="DZ718" s="340"/>
      <c r="EA718" t="s">
        <v>944</v>
      </c>
      <c r="EB718">
        <v>2</v>
      </c>
      <c r="EC718">
        <v>6</v>
      </c>
      <c r="ED718" s="183" t="str">
        <f t="shared" si="30"/>
        <v>SDH200206</v>
      </c>
      <c r="EE718">
        <v>221</v>
      </c>
      <c r="EF718">
        <v>633</v>
      </c>
      <c r="EG718">
        <v>1161</v>
      </c>
      <c r="EH718">
        <v>1674</v>
      </c>
      <c r="EI718">
        <v>2176</v>
      </c>
      <c r="EJ718">
        <v>2668</v>
      </c>
      <c r="EK718">
        <v>3148</v>
      </c>
      <c r="EL718">
        <v>3622</v>
      </c>
      <c r="EM718">
        <v>4087</v>
      </c>
      <c r="EN718">
        <v>4708</v>
      </c>
      <c r="EO718">
        <v>5156</v>
      </c>
      <c r="EP718">
        <v>5595</v>
      </c>
      <c r="EQ718">
        <v>6032</v>
      </c>
      <c r="ER718">
        <v>6461</v>
      </c>
      <c r="ES718">
        <v>6884</v>
      </c>
      <c r="ET718">
        <v>7298</v>
      </c>
      <c r="EU718">
        <v>7707</v>
      </c>
      <c r="EV718">
        <v>8110</v>
      </c>
      <c r="EW718">
        <v>8507</v>
      </c>
      <c r="EX718">
        <v>0</v>
      </c>
      <c r="EY718">
        <v>0</v>
      </c>
      <c r="EZ718">
        <v>0</v>
      </c>
      <c r="FA718">
        <v>0</v>
      </c>
      <c r="FB718">
        <v>0</v>
      </c>
      <c r="FC718">
        <v>0</v>
      </c>
      <c r="FD718">
        <v>0</v>
      </c>
      <c r="FE718">
        <v>0</v>
      </c>
      <c r="FF718">
        <v>0</v>
      </c>
      <c r="FG718">
        <v>0</v>
      </c>
      <c r="FH718">
        <v>0</v>
      </c>
      <c r="FI718">
        <v>0</v>
      </c>
      <c r="FJ718">
        <v>0</v>
      </c>
      <c r="FK718">
        <v>0</v>
      </c>
      <c r="FL718">
        <v>0</v>
      </c>
      <c r="FM718">
        <v>0</v>
      </c>
      <c r="FN718">
        <v>0</v>
      </c>
      <c r="FO718">
        <v>0</v>
      </c>
      <c r="FP718">
        <v>0</v>
      </c>
      <c r="FQ718">
        <v>0</v>
      </c>
      <c r="FR718">
        <v>0</v>
      </c>
      <c r="FS718">
        <v>0</v>
      </c>
      <c r="FT718">
        <v>0</v>
      </c>
      <c r="FU718">
        <v>0</v>
      </c>
      <c r="FV718">
        <v>0</v>
      </c>
      <c r="FW718">
        <v>0</v>
      </c>
      <c r="FX718">
        <v>0</v>
      </c>
      <c r="FY718">
        <v>0</v>
      </c>
      <c r="FZ718">
        <v>0</v>
      </c>
      <c r="GA718">
        <v>0</v>
      </c>
      <c r="GB718">
        <v>0</v>
      </c>
      <c r="GC718">
        <v>0</v>
      </c>
      <c r="GD718">
        <v>0</v>
      </c>
      <c r="GE718">
        <v>0</v>
      </c>
      <c r="GF718">
        <v>0</v>
      </c>
      <c r="GG718">
        <v>0</v>
      </c>
      <c r="GH718">
        <v>0</v>
      </c>
      <c r="GI718">
        <v>0</v>
      </c>
      <c r="GJ718">
        <v>0</v>
      </c>
      <c r="GK718">
        <v>0</v>
      </c>
      <c r="GL718">
        <v>0</v>
      </c>
      <c r="GM718">
        <v>0</v>
      </c>
      <c r="GN718">
        <v>0</v>
      </c>
      <c r="GO718">
        <v>0</v>
      </c>
      <c r="GP718">
        <v>0</v>
      </c>
      <c r="GQ718">
        <v>0</v>
      </c>
      <c r="GR718">
        <v>0</v>
      </c>
      <c r="GS718">
        <v>0</v>
      </c>
      <c r="GT718">
        <v>0</v>
      </c>
      <c r="GU718">
        <v>0</v>
      </c>
      <c r="GV718">
        <v>0</v>
      </c>
      <c r="GW718">
        <v>0</v>
      </c>
      <c r="GX718">
        <v>0</v>
      </c>
      <c r="GY718">
        <v>0</v>
      </c>
      <c r="GZ718">
        <v>0</v>
      </c>
      <c r="HA718">
        <v>0</v>
      </c>
      <c r="HB718">
        <v>0</v>
      </c>
      <c r="HC718">
        <v>0</v>
      </c>
      <c r="HD718">
        <v>0</v>
      </c>
      <c r="HE718">
        <v>0</v>
      </c>
      <c r="HF718">
        <v>0</v>
      </c>
      <c r="HG718">
        <v>0</v>
      </c>
      <c r="HH718">
        <v>0</v>
      </c>
      <c r="HI718">
        <v>0</v>
      </c>
      <c r="HJ718">
        <v>0</v>
      </c>
      <c r="HK718">
        <v>0</v>
      </c>
      <c r="HL718">
        <v>0</v>
      </c>
      <c r="HM718">
        <v>0</v>
      </c>
      <c r="HN718">
        <v>0</v>
      </c>
      <c r="HO718">
        <v>0</v>
      </c>
      <c r="HP718">
        <v>0</v>
      </c>
      <c r="HQ718">
        <v>0</v>
      </c>
      <c r="HR718">
        <v>0</v>
      </c>
      <c r="HS718">
        <v>0</v>
      </c>
      <c r="HT718">
        <v>0</v>
      </c>
      <c r="HU718">
        <v>0</v>
      </c>
      <c r="HV718">
        <v>0</v>
      </c>
      <c r="HW718">
        <v>0</v>
      </c>
      <c r="HX718">
        <v>0</v>
      </c>
      <c r="HY718">
        <v>0</v>
      </c>
      <c r="HZ718">
        <v>0</v>
      </c>
      <c r="IA718">
        <v>0</v>
      </c>
      <c r="IB718">
        <v>0</v>
      </c>
      <c r="IC718">
        <v>0</v>
      </c>
      <c r="ID718">
        <v>0</v>
      </c>
      <c r="IE718">
        <v>0</v>
      </c>
      <c r="IF718">
        <v>0</v>
      </c>
      <c r="IG718">
        <v>0</v>
      </c>
      <c r="IH718">
        <v>0</v>
      </c>
      <c r="II718">
        <v>0</v>
      </c>
      <c r="IJ718">
        <v>0</v>
      </c>
      <c r="IK718">
        <v>0</v>
      </c>
    </row>
    <row r="719" spans="13:245" hidden="1">
      <c r="M719" s="340"/>
      <c r="N719" t="s">
        <v>944</v>
      </c>
      <c r="O719">
        <v>2</v>
      </c>
      <c r="P719">
        <v>7</v>
      </c>
      <c r="Q719" s="183" t="str">
        <f t="shared" si="29"/>
        <v>SDH200207</v>
      </c>
      <c r="R719">
        <v>104</v>
      </c>
      <c r="S719">
        <v>308</v>
      </c>
      <c r="T719">
        <v>517</v>
      </c>
      <c r="U719">
        <v>731</v>
      </c>
      <c r="V719">
        <v>948</v>
      </c>
      <c r="W719">
        <v>1171</v>
      </c>
      <c r="X719">
        <v>1398</v>
      </c>
      <c r="Y719">
        <v>1631</v>
      </c>
      <c r="Z719">
        <v>1869</v>
      </c>
      <c r="AA719">
        <v>2818</v>
      </c>
      <c r="AB719">
        <v>3151</v>
      </c>
      <c r="AC719">
        <v>3493</v>
      </c>
      <c r="AD719">
        <v>3844</v>
      </c>
      <c r="AE719">
        <v>4203</v>
      </c>
      <c r="AF719">
        <v>4571</v>
      </c>
      <c r="AG719">
        <v>4947</v>
      </c>
      <c r="AH719">
        <v>5334</v>
      </c>
      <c r="AI719">
        <v>5731</v>
      </c>
      <c r="AJ719">
        <v>6139</v>
      </c>
      <c r="AK719">
        <v>6557</v>
      </c>
      <c r="AL719">
        <v>6717</v>
      </c>
      <c r="AM719">
        <v>6883</v>
      </c>
      <c r="AN719">
        <v>7057</v>
      </c>
      <c r="AO719">
        <v>7239</v>
      </c>
      <c r="AP719">
        <v>7429</v>
      </c>
      <c r="AQ719">
        <v>7629</v>
      </c>
      <c r="AR719">
        <v>7838</v>
      </c>
      <c r="AS719">
        <v>8058</v>
      </c>
      <c r="AT719">
        <v>8290</v>
      </c>
      <c r="AU719">
        <v>8534</v>
      </c>
      <c r="AV719">
        <v>8790</v>
      </c>
      <c r="AW719">
        <v>9064</v>
      </c>
      <c r="AX719">
        <v>9356</v>
      </c>
      <c r="AY719">
        <v>9667</v>
      </c>
      <c r="AZ719">
        <v>0</v>
      </c>
      <c r="BA719">
        <v>0</v>
      </c>
      <c r="BB719">
        <v>0</v>
      </c>
      <c r="BC719">
        <v>0</v>
      </c>
      <c r="BD719">
        <v>0</v>
      </c>
      <c r="BE719">
        <v>0</v>
      </c>
      <c r="BF719">
        <v>0</v>
      </c>
      <c r="BG719">
        <v>0</v>
      </c>
      <c r="BH719">
        <v>0</v>
      </c>
      <c r="BI719">
        <v>0</v>
      </c>
      <c r="BJ719">
        <v>0</v>
      </c>
      <c r="BK719">
        <v>0</v>
      </c>
      <c r="BL719">
        <v>0</v>
      </c>
      <c r="BM719">
        <v>0</v>
      </c>
      <c r="BN719">
        <v>0</v>
      </c>
      <c r="BO719">
        <v>0</v>
      </c>
      <c r="BP719">
        <v>0</v>
      </c>
      <c r="BQ719">
        <v>0</v>
      </c>
      <c r="BR719">
        <v>0</v>
      </c>
      <c r="BS719">
        <v>0</v>
      </c>
      <c r="BT719">
        <v>0</v>
      </c>
      <c r="BU719">
        <v>0</v>
      </c>
      <c r="BV719">
        <v>0</v>
      </c>
      <c r="BW719">
        <v>0</v>
      </c>
      <c r="BX719">
        <v>0</v>
      </c>
      <c r="BY719">
        <v>0</v>
      </c>
      <c r="BZ719">
        <v>0</v>
      </c>
      <c r="CA719">
        <v>0</v>
      </c>
      <c r="CB719">
        <v>0</v>
      </c>
      <c r="CC719">
        <v>0</v>
      </c>
      <c r="CD719">
        <v>0</v>
      </c>
      <c r="CE719">
        <v>0</v>
      </c>
      <c r="CF719">
        <v>0</v>
      </c>
      <c r="CG719">
        <v>0</v>
      </c>
      <c r="CH719">
        <v>0</v>
      </c>
      <c r="CI719">
        <v>0</v>
      </c>
      <c r="CJ719">
        <v>0</v>
      </c>
      <c r="CK719">
        <v>0</v>
      </c>
      <c r="CL719">
        <v>0</v>
      </c>
      <c r="CM719">
        <v>0</v>
      </c>
      <c r="CN719">
        <v>0</v>
      </c>
      <c r="CO719">
        <v>0</v>
      </c>
      <c r="CP719">
        <v>0</v>
      </c>
      <c r="CQ719">
        <v>0</v>
      </c>
      <c r="CR719">
        <v>0</v>
      </c>
      <c r="CS719">
        <v>0</v>
      </c>
      <c r="CT719">
        <v>0</v>
      </c>
      <c r="CU719">
        <v>0</v>
      </c>
      <c r="CV719">
        <v>0</v>
      </c>
      <c r="CW719">
        <v>0</v>
      </c>
      <c r="CX719">
        <v>0</v>
      </c>
      <c r="CY719">
        <v>0</v>
      </c>
      <c r="CZ719">
        <v>0</v>
      </c>
      <c r="DA719">
        <v>0</v>
      </c>
      <c r="DB719">
        <v>0</v>
      </c>
      <c r="DC719">
        <v>0</v>
      </c>
      <c r="DD719">
        <v>0</v>
      </c>
      <c r="DE719">
        <v>0</v>
      </c>
      <c r="DF719">
        <v>0</v>
      </c>
      <c r="DG719">
        <v>0</v>
      </c>
      <c r="DH719">
        <v>0</v>
      </c>
      <c r="DI719">
        <v>0</v>
      </c>
      <c r="DJ719">
        <v>0</v>
      </c>
      <c r="DK719">
        <v>0</v>
      </c>
      <c r="DL719">
        <v>0</v>
      </c>
      <c r="DM719">
        <v>0</v>
      </c>
      <c r="DN719">
        <v>0</v>
      </c>
      <c r="DO719">
        <v>0</v>
      </c>
      <c r="DP719">
        <v>0</v>
      </c>
      <c r="DQ719">
        <v>0</v>
      </c>
      <c r="DR719">
        <v>0</v>
      </c>
      <c r="DS719">
        <v>0</v>
      </c>
      <c r="DT719">
        <v>0</v>
      </c>
      <c r="DU719">
        <v>0</v>
      </c>
      <c r="DV719">
        <v>0</v>
      </c>
      <c r="DW719">
        <v>0</v>
      </c>
      <c r="DX719">
        <v>0</v>
      </c>
      <c r="DZ719" s="340"/>
      <c r="EA719" t="s">
        <v>944</v>
      </c>
      <c r="EB719">
        <v>2</v>
      </c>
      <c r="EC719">
        <v>7</v>
      </c>
      <c r="ED719" s="183" t="str">
        <f t="shared" si="30"/>
        <v>SDH200207</v>
      </c>
      <c r="EE719">
        <v>211</v>
      </c>
      <c r="EF719">
        <v>615</v>
      </c>
      <c r="EG719">
        <v>1137</v>
      </c>
      <c r="EH719">
        <v>1647</v>
      </c>
      <c r="EI719">
        <v>2143</v>
      </c>
      <c r="EJ719">
        <v>2629</v>
      </c>
      <c r="EK719">
        <v>3103</v>
      </c>
      <c r="EL719">
        <v>3573</v>
      </c>
      <c r="EM719">
        <v>4034</v>
      </c>
      <c r="EN719">
        <v>4653</v>
      </c>
      <c r="EO719">
        <v>5095</v>
      </c>
      <c r="EP719">
        <v>5534</v>
      </c>
      <c r="EQ719">
        <v>5965</v>
      </c>
      <c r="ER719">
        <v>6389</v>
      </c>
      <c r="ES719">
        <v>6807</v>
      </c>
      <c r="ET719">
        <v>7216</v>
      </c>
      <c r="EU719">
        <v>7621</v>
      </c>
      <c r="EV719">
        <v>8020</v>
      </c>
      <c r="EW719">
        <v>8415</v>
      </c>
      <c r="EX719">
        <v>0</v>
      </c>
      <c r="EY719">
        <v>0</v>
      </c>
      <c r="EZ719">
        <v>0</v>
      </c>
      <c r="FA719">
        <v>0</v>
      </c>
      <c r="FB719">
        <v>0</v>
      </c>
      <c r="FC719">
        <v>0</v>
      </c>
      <c r="FD719">
        <v>0</v>
      </c>
      <c r="FE719">
        <v>0</v>
      </c>
      <c r="FF719">
        <v>0</v>
      </c>
      <c r="FG719">
        <v>0</v>
      </c>
      <c r="FH719">
        <v>0</v>
      </c>
      <c r="FI719">
        <v>0</v>
      </c>
      <c r="FJ719">
        <v>0</v>
      </c>
      <c r="FK719">
        <v>0</v>
      </c>
      <c r="FL719">
        <v>0</v>
      </c>
      <c r="FM719">
        <v>0</v>
      </c>
      <c r="FN719">
        <v>0</v>
      </c>
      <c r="FO719">
        <v>0</v>
      </c>
      <c r="FP719">
        <v>0</v>
      </c>
      <c r="FQ719">
        <v>0</v>
      </c>
      <c r="FR719">
        <v>0</v>
      </c>
      <c r="FS719">
        <v>0</v>
      </c>
      <c r="FT719">
        <v>0</v>
      </c>
      <c r="FU719">
        <v>0</v>
      </c>
      <c r="FV719">
        <v>0</v>
      </c>
      <c r="FW719">
        <v>0</v>
      </c>
      <c r="FX719">
        <v>0</v>
      </c>
      <c r="FY719">
        <v>0</v>
      </c>
      <c r="FZ719">
        <v>0</v>
      </c>
      <c r="GA719">
        <v>0</v>
      </c>
      <c r="GB719">
        <v>0</v>
      </c>
      <c r="GC719">
        <v>0</v>
      </c>
      <c r="GD719">
        <v>0</v>
      </c>
      <c r="GE719">
        <v>0</v>
      </c>
      <c r="GF719">
        <v>0</v>
      </c>
      <c r="GG719">
        <v>0</v>
      </c>
      <c r="GH719">
        <v>0</v>
      </c>
      <c r="GI719">
        <v>0</v>
      </c>
      <c r="GJ719">
        <v>0</v>
      </c>
      <c r="GK719">
        <v>0</v>
      </c>
      <c r="GL719">
        <v>0</v>
      </c>
      <c r="GM719">
        <v>0</v>
      </c>
      <c r="GN719">
        <v>0</v>
      </c>
      <c r="GO719">
        <v>0</v>
      </c>
      <c r="GP719">
        <v>0</v>
      </c>
      <c r="GQ719">
        <v>0</v>
      </c>
      <c r="GR719">
        <v>0</v>
      </c>
      <c r="GS719">
        <v>0</v>
      </c>
      <c r="GT719">
        <v>0</v>
      </c>
      <c r="GU719">
        <v>0</v>
      </c>
      <c r="GV719">
        <v>0</v>
      </c>
      <c r="GW719">
        <v>0</v>
      </c>
      <c r="GX719">
        <v>0</v>
      </c>
      <c r="GY719">
        <v>0</v>
      </c>
      <c r="GZ719">
        <v>0</v>
      </c>
      <c r="HA719">
        <v>0</v>
      </c>
      <c r="HB719">
        <v>0</v>
      </c>
      <c r="HC719">
        <v>0</v>
      </c>
      <c r="HD719">
        <v>0</v>
      </c>
      <c r="HE719">
        <v>0</v>
      </c>
      <c r="HF719">
        <v>0</v>
      </c>
      <c r="HG719">
        <v>0</v>
      </c>
      <c r="HH719">
        <v>0</v>
      </c>
      <c r="HI719">
        <v>0</v>
      </c>
      <c r="HJ719">
        <v>0</v>
      </c>
      <c r="HK719">
        <v>0</v>
      </c>
      <c r="HL719">
        <v>0</v>
      </c>
      <c r="HM719">
        <v>0</v>
      </c>
      <c r="HN719">
        <v>0</v>
      </c>
      <c r="HO719">
        <v>0</v>
      </c>
      <c r="HP719">
        <v>0</v>
      </c>
      <c r="HQ719">
        <v>0</v>
      </c>
      <c r="HR719">
        <v>0</v>
      </c>
      <c r="HS719">
        <v>0</v>
      </c>
      <c r="HT719">
        <v>0</v>
      </c>
      <c r="HU719">
        <v>0</v>
      </c>
      <c r="HV719">
        <v>0</v>
      </c>
      <c r="HW719">
        <v>0</v>
      </c>
      <c r="HX719">
        <v>0</v>
      </c>
      <c r="HY719">
        <v>0</v>
      </c>
      <c r="HZ719">
        <v>0</v>
      </c>
      <c r="IA719">
        <v>0</v>
      </c>
      <c r="IB719">
        <v>0</v>
      </c>
      <c r="IC719">
        <v>0</v>
      </c>
      <c r="ID719">
        <v>0</v>
      </c>
      <c r="IE719">
        <v>0</v>
      </c>
      <c r="IF719">
        <v>0</v>
      </c>
      <c r="IG719">
        <v>0</v>
      </c>
      <c r="IH719">
        <v>0</v>
      </c>
      <c r="II719">
        <v>0</v>
      </c>
      <c r="IJ719">
        <v>0</v>
      </c>
      <c r="IK719">
        <v>0</v>
      </c>
    </row>
    <row r="720" spans="13:245" hidden="1">
      <c r="M720" s="340"/>
      <c r="N720" t="s">
        <v>944</v>
      </c>
      <c r="O720">
        <v>2</v>
      </c>
      <c r="P720">
        <v>8</v>
      </c>
      <c r="Q720" s="183" t="str">
        <f t="shared" si="29"/>
        <v>SDH200208</v>
      </c>
      <c r="R720">
        <v>101</v>
      </c>
      <c r="S720">
        <v>302</v>
      </c>
      <c r="T720">
        <v>509</v>
      </c>
      <c r="U720">
        <v>719</v>
      </c>
      <c r="V720">
        <v>935</v>
      </c>
      <c r="W720">
        <v>1155</v>
      </c>
      <c r="X720">
        <v>1380</v>
      </c>
      <c r="Y720">
        <v>1610</v>
      </c>
      <c r="Z720">
        <v>1847</v>
      </c>
      <c r="AA720">
        <v>2784</v>
      </c>
      <c r="AB720">
        <v>3115</v>
      </c>
      <c r="AC720">
        <v>3454</v>
      </c>
      <c r="AD720">
        <v>3801</v>
      </c>
      <c r="AE720">
        <v>4156</v>
      </c>
      <c r="AF720">
        <v>4520</v>
      </c>
      <c r="AG720">
        <v>4894</v>
      </c>
      <c r="AH720">
        <v>5277</v>
      </c>
      <c r="AI720">
        <v>5670</v>
      </c>
      <c r="AJ720">
        <v>6074</v>
      </c>
      <c r="AK720">
        <v>6490</v>
      </c>
      <c r="AL720">
        <v>6650</v>
      </c>
      <c r="AM720">
        <v>6818</v>
      </c>
      <c r="AN720">
        <v>6993</v>
      </c>
      <c r="AO720">
        <v>7176</v>
      </c>
      <c r="AP720">
        <v>7369</v>
      </c>
      <c r="AQ720">
        <v>7571</v>
      </c>
      <c r="AR720">
        <v>7783</v>
      </c>
      <c r="AS720">
        <v>8007</v>
      </c>
      <c r="AT720">
        <v>8242</v>
      </c>
      <c r="AU720">
        <v>8490</v>
      </c>
      <c r="AV720">
        <v>8755</v>
      </c>
      <c r="AW720">
        <v>9036</v>
      </c>
      <c r="AX720">
        <v>9337</v>
      </c>
      <c r="AY720">
        <v>9658</v>
      </c>
      <c r="AZ720">
        <v>0</v>
      </c>
      <c r="BA720">
        <v>0</v>
      </c>
      <c r="BB720">
        <v>0</v>
      </c>
      <c r="BC720">
        <v>0</v>
      </c>
      <c r="BD720">
        <v>0</v>
      </c>
      <c r="BE720">
        <v>0</v>
      </c>
      <c r="BF720">
        <v>0</v>
      </c>
      <c r="BG720">
        <v>0</v>
      </c>
      <c r="BH720">
        <v>0</v>
      </c>
      <c r="BI720">
        <v>0</v>
      </c>
      <c r="BJ720">
        <v>0</v>
      </c>
      <c r="BK720">
        <v>0</v>
      </c>
      <c r="BL720">
        <v>0</v>
      </c>
      <c r="BM720">
        <v>0</v>
      </c>
      <c r="BN720">
        <v>0</v>
      </c>
      <c r="BO720">
        <v>0</v>
      </c>
      <c r="BP720">
        <v>0</v>
      </c>
      <c r="BQ720">
        <v>0</v>
      </c>
      <c r="BR720">
        <v>0</v>
      </c>
      <c r="BS720">
        <v>0</v>
      </c>
      <c r="BT720">
        <v>0</v>
      </c>
      <c r="BU720">
        <v>0</v>
      </c>
      <c r="BV720">
        <v>0</v>
      </c>
      <c r="BW720">
        <v>0</v>
      </c>
      <c r="BX720">
        <v>0</v>
      </c>
      <c r="BY720">
        <v>0</v>
      </c>
      <c r="BZ720">
        <v>0</v>
      </c>
      <c r="CA720">
        <v>0</v>
      </c>
      <c r="CB720">
        <v>0</v>
      </c>
      <c r="CC720">
        <v>0</v>
      </c>
      <c r="CD720">
        <v>0</v>
      </c>
      <c r="CE720">
        <v>0</v>
      </c>
      <c r="CF720">
        <v>0</v>
      </c>
      <c r="CG720">
        <v>0</v>
      </c>
      <c r="CH720">
        <v>0</v>
      </c>
      <c r="CI720">
        <v>0</v>
      </c>
      <c r="CJ720">
        <v>0</v>
      </c>
      <c r="CK720">
        <v>0</v>
      </c>
      <c r="CL720">
        <v>0</v>
      </c>
      <c r="CM720">
        <v>0</v>
      </c>
      <c r="CN720">
        <v>0</v>
      </c>
      <c r="CO720">
        <v>0</v>
      </c>
      <c r="CP720">
        <v>0</v>
      </c>
      <c r="CQ720">
        <v>0</v>
      </c>
      <c r="CR720">
        <v>0</v>
      </c>
      <c r="CS720">
        <v>0</v>
      </c>
      <c r="CT720">
        <v>0</v>
      </c>
      <c r="CU720">
        <v>0</v>
      </c>
      <c r="CV720">
        <v>0</v>
      </c>
      <c r="CW720">
        <v>0</v>
      </c>
      <c r="CX720">
        <v>0</v>
      </c>
      <c r="CY720">
        <v>0</v>
      </c>
      <c r="CZ720">
        <v>0</v>
      </c>
      <c r="DA720">
        <v>0</v>
      </c>
      <c r="DB720">
        <v>0</v>
      </c>
      <c r="DC720">
        <v>0</v>
      </c>
      <c r="DD720">
        <v>0</v>
      </c>
      <c r="DE720">
        <v>0</v>
      </c>
      <c r="DF720">
        <v>0</v>
      </c>
      <c r="DG720">
        <v>0</v>
      </c>
      <c r="DH720">
        <v>0</v>
      </c>
      <c r="DI720">
        <v>0</v>
      </c>
      <c r="DJ720">
        <v>0</v>
      </c>
      <c r="DK720">
        <v>0</v>
      </c>
      <c r="DL720">
        <v>0</v>
      </c>
      <c r="DM720">
        <v>0</v>
      </c>
      <c r="DN720">
        <v>0</v>
      </c>
      <c r="DO720">
        <v>0</v>
      </c>
      <c r="DP720">
        <v>0</v>
      </c>
      <c r="DQ720">
        <v>0</v>
      </c>
      <c r="DR720">
        <v>0</v>
      </c>
      <c r="DS720">
        <v>0</v>
      </c>
      <c r="DT720">
        <v>0</v>
      </c>
      <c r="DU720">
        <v>0</v>
      </c>
      <c r="DV720">
        <v>0</v>
      </c>
      <c r="DW720">
        <v>0</v>
      </c>
      <c r="DX720">
        <v>0</v>
      </c>
      <c r="DZ720" s="340"/>
      <c r="EA720" t="s">
        <v>944</v>
      </c>
      <c r="EB720">
        <v>2</v>
      </c>
      <c r="EC720">
        <v>8</v>
      </c>
      <c r="ED720" s="183" t="str">
        <f t="shared" si="30"/>
        <v>SDH200208</v>
      </c>
      <c r="EE720">
        <v>205</v>
      </c>
      <c r="EF720">
        <v>599</v>
      </c>
      <c r="EG720">
        <v>1115</v>
      </c>
      <c r="EH720">
        <v>1617</v>
      </c>
      <c r="EI720">
        <v>2108</v>
      </c>
      <c r="EJ720">
        <v>2588</v>
      </c>
      <c r="EK720">
        <v>3058</v>
      </c>
      <c r="EL720">
        <v>3522</v>
      </c>
      <c r="EM720">
        <v>3979</v>
      </c>
      <c r="EN720">
        <v>4592</v>
      </c>
      <c r="EO720">
        <v>5033</v>
      </c>
      <c r="EP720">
        <v>5468</v>
      </c>
      <c r="EQ720">
        <v>5894</v>
      </c>
      <c r="ER720">
        <v>6312</v>
      </c>
      <c r="ES720">
        <v>6723</v>
      </c>
      <c r="ET720">
        <v>7130</v>
      </c>
      <c r="EU720">
        <v>7529</v>
      </c>
      <c r="EV720">
        <v>7925</v>
      </c>
      <c r="EW720">
        <v>8314</v>
      </c>
      <c r="EX720">
        <v>0</v>
      </c>
      <c r="EY720">
        <v>0</v>
      </c>
      <c r="EZ720">
        <v>0</v>
      </c>
      <c r="FA720">
        <v>0</v>
      </c>
      <c r="FB720">
        <v>0</v>
      </c>
      <c r="FC720">
        <v>0</v>
      </c>
      <c r="FD720">
        <v>0</v>
      </c>
      <c r="FE720">
        <v>0</v>
      </c>
      <c r="FF720">
        <v>0</v>
      </c>
      <c r="FG720">
        <v>0</v>
      </c>
      <c r="FH720">
        <v>0</v>
      </c>
      <c r="FI720">
        <v>0</v>
      </c>
      <c r="FJ720">
        <v>0</v>
      </c>
      <c r="FK720">
        <v>0</v>
      </c>
      <c r="FL720">
        <v>0</v>
      </c>
      <c r="FM720">
        <v>0</v>
      </c>
      <c r="FN720">
        <v>0</v>
      </c>
      <c r="FO720">
        <v>0</v>
      </c>
      <c r="FP720">
        <v>0</v>
      </c>
      <c r="FQ720">
        <v>0</v>
      </c>
      <c r="FR720">
        <v>0</v>
      </c>
      <c r="FS720">
        <v>0</v>
      </c>
      <c r="FT720">
        <v>0</v>
      </c>
      <c r="FU720">
        <v>0</v>
      </c>
      <c r="FV720">
        <v>0</v>
      </c>
      <c r="FW720">
        <v>0</v>
      </c>
      <c r="FX720">
        <v>0</v>
      </c>
      <c r="FY720">
        <v>0</v>
      </c>
      <c r="FZ720">
        <v>0</v>
      </c>
      <c r="GA720">
        <v>0</v>
      </c>
      <c r="GB720">
        <v>0</v>
      </c>
      <c r="GC720">
        <v>0</v>
      </c>
      <c r="GD720">
        <v>0</v>
      </c>
      <c r="GE720">
        <v>0</v>
      </c>
      <c r="GF720">
        <v>0</v>
      </c>
      <c r="GG720">
        <v>0</v>
      </c>
      <c r="GH720">
        <v>0</v>
      </c>
      <c r="GI720">
        <v>0</v>
      </c>
      <c r="GJ720">
        <v>0</v>
      </c>
      <c r="GK720">
        <v>0</v>
      </c>
      <c r="GL720">
        <v>0</v>
      </c>
      <c r="GM720">
        <v>0</v>
      </c>
      <c r="GN720">
        <v>0</v>
      </c>
      <c r="GO720">
        <v>0</v>
      </c>
      <c r="GP720">
        <v>0</v>
      </c>
      <c r="GQ720">
        <v>0</v>
      </c>
      <c r="GR720">
        <v>0</v>
      </c>
      <c r="GS720">
        <v>0</v>
      </c>
      <c r="GT720">
        <v>0</v>
      </c>
      <c r="GU720">
        <v>0</v>
      </c>
      <c r="GV720">
        <v>0</v>
      </c>
      <c r="GW720">
        <v>0</v>
      </c>
      <c r="GX720">
        <v>0</v>
      </c>
      <c r="GY720">
        <v>0</v>
      </c>
      <c r="GZ720">
        <v>0</v>
      </c>
      <c r="HA720">
        <v>0</v>
      </c>
      <c r="HB720">
        <v>0</v>
      </c>
      <c r="HC720">
        <v>0</v>
      </c>
      <c r="HD720">
        <v>0</v>
      </c>
      <c r="HE720">
        <v>0</v>
      </c>
      <c r="HF720">
        <v>0</v>
      </c>
      <c r="HG720">
        <v>0</v>
      </c>
      <c r="HH720">
        <v>0</v>
      </c>
      <c r="HI720">
        <v>0</v>
      </c>
      <c r="HJ720">
        <v>0</v>
      </c>
      <c r="HK720">
        <v>0</v>
      </c>
      <c r="HL720">
        <v>0</v>
      </c>
      <c r="HM720">
        <v>0</v>
      </c>
      <c r="HN720">
        <v>0</v>
      </c>
      <c r="HO720">
        <v>0</v>
      </c>
      <c r="HP720">
        <v>0</v>
      </c>
      <c r="HQ720">
        <v>0</v>
      </c>
      <c r="HR720">
        <v>0</v>
      </c>
      <c r="HS720">
        <v>0</v>
      </c>
      <c r="HT720">
        <v>0</v>
      </c>
      <c r="HU720">
        <v>0</v>
      </c>
      <c r="HV720">
        <v>0</v>
      </c>
      <c r="HW720">
        <v>0</v>
      </c>
      <c r="HX720">
        <v>0</v>
      </c>
      <c r="HY720">
        <v>0</v>
      </c>
      <c r="HZ720">
        <v>0</v>
      </c>
      <c r="IA720">
        <v>0</v>
      </c>
      <c r="IB720">
        <v>0</v>
      </c>
      <c r="IC720">
        <v>0</v>
      </c>
      <c r="ID720">
        <v>0</v>
      </c>
      <c r="IE720">
        <v>0</v>
      </c>
      <c r="IF720">
        <v>0</v>
      </c>
      <c r="IG720">
        <v>0</v>
      </c>
      <c r="IH720">
        <v>0</v>
      </c>
      <c r="II720">
        <v>0</v>
      </c>
      <c r="IJ720">
        <v>0</v>
      </c>
      <c r="IK720">
        <v>0</v>
      </c>
    </row>
    <row r="721" spans="13:245" hidden="1">
      <c r="M721" s="340"/>
      <c r="N721" t="s">
        <v>944</v>
      </c>
      <c r="O721">
        <v>2</v>
      </c>
      <c r="P721">
        <v>9</v>
      </c>
      <c r="Q721" s="183" t="str">
        <f t="shared" si="29"/>
        <v>SDH200209</v>
      </c>
      <c r="R721">
        <v>96</v>
      </c>
      <c r="S721">
        <v>296</v>
      </c>
      <c r="T721">
        <v>500</v>
      </c>
      <c r="U721">
        <v>707</v>
      </c>
      <c r="V721">
        <v>920</v>
      </c>
      <c r="W721">
        <v>1138</v>
      </c>
      <c r="X721">
        <v>1361</v>
      </c>
      <c r="Y721">
        <v>1589</v>
      </c>
      <c r="Z721">
        <v>1823</v>
      </c>
      <c r="AA721">
        <v>2749</v>
      </c>
      <c r="AB721">
        <v>3077</v>
      </c>
      <c r="AC721">
        <v>3411</v>
      </c>
      <c r="AD721">
        <v>3754</v>
      </c>
      <c r="AE721">
        <v>4106</v>
      </c>
      <c r="AF721">
        <v>4466</v>
      </c>
      <c r="AG721">
        <v>4836</v>
      </c>
      <c r="AH721">
        <v>5216</v>
      </c>
      <c r="AI721">
        <v>5605</v>
      </c>
      <c r="AJ721">
        <v>6006</v>
      </c>
      <c r="AK721">
        <v>6418</v>
      </c>
      <c r="AL721">
        <v>6580</v>
      </c>
      <c r="AM721">
        <v>6748</v>
      </c>
      <c r="AN721">
        <v>6924</v>
      </c>
      <c r="AO721">
        <v>7110</v>
      </c>
      <c r="AP721">
        <v>7304</v>
      </c>
      <c r="AQ721">
        <v>7509</v>
      </c>
      <c r="AR721">
        <v>7725</v>
      </c>
      <c r="AS721">
        <v>7952</v>
      </c>
      <c r="AT721">
        <v>8191</v>
      </c>
      <c r="AU721">
        <v>8446</v>
      </c>
      <c r="AV721">
        <v>8718</v>
      </c>
      <c r="AW721">
        <v>9007</v>
      </c>
      <c r="AX721">
        <v>9317</v>
      </c>
      <c r="AY721">
        <v>9647</v>
      </c>
      <c r="AZ721">
        <v>0</v>
      </c>
      <c r="BA721">
        <v>0</v>
      </c>
      <c r="BB721">
        <v>0</v>
      </c>
      <c r="BC721">
        <v>0</v>
      </c>
      <c r="BD721">
        <v>0</v>
      </c>
      <c r="BE721">
        <v>0</v>
      </c>
      <c r="BF721">
        <v>0</v>
      </c>
      <c r="BG721">
        <v>0</v>
      </c>
      <c r="BH721">
        <v>0</v>
      </c>
      <c r="BI721">
        <v>0</v>
      </c>
      <c r="BJ721">
        <v>0</v>
      </c>
      <c r="BK721">
        <v>0</v>
      </c>
      <c r="BL721">
        <v>0</v>
      </c>
      <c r="BM721">
        <v>0</v>
      </c>
      <c r="BN721">
        <v>0</v>
      </c>
      <c r="BO721">
        <v>0</v>
      </c>
      <c r="BP721">
        <v>0</v>
      </c>
      <c r="BQ721">
        <v>0</v>
      </c>
      <c r="BR721">
        <v>0</v>
      </c>
      <c r="BS721">
        <v>0</v>
      </c>
      <c r="BT721">
        <v>0</v>
      </c>
      <c r="BU721">
        <v>0</v>
      </c>
      <c r="BV721">
        <v>0</v>
      </c>
      <c r="BW721">
        <v>0</v>
      </c>
      <c r="BX721">
        <v>0</v>
      </c>
      <c r="BY721">
        <v>0</v>
      </c>
      <c r="BZ721">
        <v>0</v>
      </c>
      <c r="CA721">
        <v>0</v>
      </c>
      <c r="CB721">
        <v>0</v>
      </c>
      <c r="CC721">
        <v>0</v>
      </c>
      <c r="CD721">
        <v>0</v>
      </c>
      <c r="CE721">
        <v>0</v>
      </c>
      <c r="CF721">
        <v>0</v>
      </c>
      <c r="CG721">
        <v>0</v>
      </c>
      <c r="CH721">
        <v>0</v>
      </c>
      <c r="CI721">
        <v>0</v>
      </c>
      <c r="CJ721">
        <v>0</v>
      </c>
      <c r="CK721">
        <v>0</v>
      </c>
      <c r="CL721">
        <v>0</v>
      </c>
      <c r="CM721">
        <v>0</v>
      </c>
      <c r="CN721">
        <v>0</v>
      </c>
      <c r="CO721">
        <v>0</v>
      </c>
      <c r="CP721">
        <v>0</v>
      </c>
      <c r="CQ721">
        <v>0</v>
      </c>
      <c r="CR721">
        <v>0</v>
      </c>
      <c r="CS721">
        <v>0</v>
      </c>
      <c r="CT721">
        <v>0</v>
      </c>
      <c r="CU721">
        <v>0</v>
      </c>
      <c r="CV721">
        <v>0</v>
      </c>
      <c r="CW721">
        <v>0</v>
      </c>
      <c r="CX721">
        <v>0</v>
      </c>
      <c r="CY721">
        <v>0</v>
      </c>
      <c r="CZ721">
        <v>0</v>
      </c>
      <c r="DA721">
        <v>0</v>
      </c>
      <c r="DB721">
        <v>0</v>
      </c>
      <c r="DC721">
        <v>0</v>
      </c>
      <c r="DD721">
        <v>0</v>
      </c>
      <c r="DE721">
        <v>0</v>
      </c>
      <c r="DF721">
        <v>0</v>
      </c>
      <c r="DG721">
        <v>0</v>
      </c>
      <c r="DH721">
        <v>0</v>
      </c>
      <c r="DI721">
        <v>0</v>
      </c>
      <c r="DJ721">
        <v>0</v>
      </c>
      <c r="DK721">
        <v>0</v>
      </c>
      <c r="DL721">
        <v>0</v>
      </c>
      <c r="DM721">
        <v>0</v>
      </c>
      <c r="DN721">
        <v>0</v>
      </c>
      <c r="DO721">
        <v>0</v>
      </c>
      <c r="DP721">
        <v>0</v>
      </c>
      <c r="DQ721">
        <v>0</v>
      </c>
      <c r="DR721">
        <v>0</v>
      </c>
      <c r="DS721">
        <v>0</v>
      </c>
      <c r="DT721">
        <v>0</v>
      </c>
      <c r="DU721">
        <v>0</v>
      </c>
      <c r="DV721">
        <v>0</v>
      </c>
      <c r="DW721">
        <v>0</v>
      </c>
      <c r="DX721">
        <v>0</v>
      </c>
      <c r="DZ721" s="340"/>
      <c r="EA721" t="s">
        <v>944</v>
      </c>
      <c r="EB721">
        <v>2</v>
      </c>
      <c r="EC721">
        <v>9</v>
      </c>
      <c r="ED721" s="183" t="str">
        <f t="shared" si="30"/>
        <v>SDH200209</v>
      </c>
      <c r="EE721">
        <v>195</v>
      </c>
      <c r="EF721">
        <v>585</v>
      </c>
      <c r="EG721">
        <v>1091</v>
      </c>
      <c r="EH721">
        <v>1585</v>
      </c>
      <c r="EI721">
        <v>2071</v>
      </c>
      <c r="EJ721">
        <v>2543</v>
      </c>
      <c r="EK721">
        <v>3009</v>
      </c>
      <c r="EL721">
        <v>3470</v>
      </c>
      <c r="EM721">
        <v>3921</v>
      </c>
      <c r="EN721">
        <v>4531</v>
      </c>
      <c r="EO721">
        <v>4968</v>
      </c>
      <c r="EP721">
        <v>5395</v>
      </c>
      <c r="EQ721">
        <v>5815</v>
      </c>
      <c r="ER721">
        <v>6229</v>
      </c>
      <c r="ES721">
        <v>6634</v>
      </c>
      <c r="ET721">
        <v>7036</v>
      </c>
      <c r="EU721">
        <v>7431</v>
      </c>
      <c r="EV721">
        <v>7822</v>
      </c>
      <c r="EW721">
        <v>8208</v>
      </c>
      <c r="EX721">
        <v>0</v>
      </c>
      <c r="EY721">
        <v>0</v>
      </c>
      <c r="EZ721">
        <v>0</v>
      </c>
      <c r="FA721">
        <v>0</v>
      </c>
      <c r="FB721">
        <v>0</v>
      </c>
      <c r="FC721">
        <v>0</v>
      </c>
      <c r="FD721">
        <v>0</v>
      </c>
      <c r="FE721">
        <v>0</v>
      </c>
      <c r="FF721">
        <v>0</v>
      </c>
      <c r="FG721">
        <v>0</v>
      </c>
      <c r="FH721">
        <v>0</v>
      </c>
      <c r="FI721">
        <v>0</v>
      </c>
      <c r="FJ721">
        <v>0</v>
      </c>
      <c r="FK721">
        <v>0</v>
      </c>
      <c r="FL721">
        <v>0</v>
      </c>
      <c r="FM721">
        <v>0</v>
      </c>
      <c r="FN721">
        <v>0</v>
      </c>
      <c r="FO721">
        <v>0</v>
      </c>
      <c r="FP721">
        <v>0</v>
      </c>
      <c r="FQ721">
        <v>0</v>
      </c>
      <c r="FR721">
        <v>0</v>
      </c>
      <c r="FS721">
        <v>0</v>
      </c>
      <c r="FT721">
        <v>0</v>
      </c>
      <c r="FU721">
        <v>0</v>
      </c>
      <c r="FV721">
        <v>0</v>
      </c>
      <c r="FW721">
        <v>0</v>
      </c>
      <c r="FX721">
        <v>0</v>
      </c>
      <c r="FY721">
        <v>0</v>
      </c>
      <c r="FZ721">
        <v>0</v>
      </c>
      <c r="GA721">
        <v>0</v>
      </c>
      <c r="GB721">
        <v>0</v>
      </c>
      <c r="GC721">
        <v>0</v>
      </c>
      <c r="GD721">
        <v>0</v>
      </c>
      <c r="GE721">
        <v>0</v>
      </c>
      <c r="GF721">
        <v>0</v>
      </c>
      <c r="GG721">
        <v>0</v>
      </c>
      <c r="GH721">
        <v>0</v>
      </c>
      <c r="GI721">
        <v>0</v>
      </c>
      <c r="GJ721">
        <v>0</v>
      </c>
      <c r="GK721">
        <v>0</v>
      </c>
      <c r="GL721">
        <v>0</v>
      </c>
      <c r="GM721">
        <v>0</v>
      </c>
      <c r="GN721">
        <v>0</v>
      </c>
      <c r="GO721">
        <v>0</v>
      </c>
      <c r="GP721">
        <v>0</v>
      </c>
      <c r="GQ721">
        <v>0</v>
      </c>
      <c r="GR721">
        <v>0</v>
      </c>
      <c r="GS721">
        <v>0</v>
      </c>
      <c r="GT721">
        <v>0</v>
      </c>
      <c r="GU721">
        <v>0</v>
      </c>
      <c r="GV721">
        <v>0</v>
      </c>
      <c r="GW721">
        <v>0</v>
      </c>
      <c r="GX721">
        <v>0</v>
      </c>
      <c r="GY721">
        <v>0</v>
      </c>
      <c r="GZ721">
        <v>0</v>
      </c>
      <c r="HA721">
        <v>0</v>
      </c>
      <c r="HB721">
        <v>0</v>
      </c>
      <c r="HC721">
        <v>0</v>
      </c>
      <c r="HD721">
        <v>0</v>
      </c>
      <c r="HE721">
        <v>0</v>
      </c>
      <c r="HF721">
        <v>0</v>
      </c>
      <c r="HG721">
        <v>0</v>
      </c>
      <c r="HH721">
        <v>0</v>
      </c>
      <c r="HI721">
        <v>0</v>
      </c>
      <c r="HJ721">
        <v>0</v>
      </c>
      <c r="HK721">
        <v>0</v>
      </c>
      <c r="HL721">
        <v>0</v>
      </c>
      <c r="HM721">
        <v>0</v>
      </c>
      <c r="HN721">
        <v>0</v>
      </c>
      <c r="HO721">
        <v>0</v>
      </c>
      <c r="HP721">
        <v>0</v>
      </c>
      <c r="HQ721">
        <v>0</v>
      </c>
      <c r="HR721">
        <v>0</v>
      </c>
      <c r="HS721">
        <v>0</v>
      </c>
      <c r="HT721">
        <v>0</v>
      </c>
      <c r="HU721">
        <v>0</v>
      </c>
      <c r="HV721">
        <v>0</v>
      </c>
      <c r="HW721">
        <v>0</v>
      </c>
      <c r="HX721">
        <v>0</v>
      </c>
      <c r="HY721">
        <v>0</v>
      </c>
      <c r="HZ721">
        <v>0</v>
      </c>
      <c r="IA721">
        <v>0</v>
      </c>
      <c r="IB721">
        <v>0</v>
      </c>
      <c r="IC721">
        <v>0</v>
      </c>
      <c r="ID721">
        <v>0</v>
      </c>
      <c r="IE721">
        <v>0</v>
      </c>
      <c r="IF721">
        <v>0</v>
      </c>
      <c r="IG721">
        <v>0</v>
      </c>
      <c r="IH721">
        <v>0</v>
      </c>
      <c r="II721">
        <v>0</v>
      </c>
      <c r="IJ721">
        <v>0</v>
      </c>
      <c r="IK721">
        <v>0</v>
      </c>
    </row>
    <row r="722" spans="13:245" hidden="1">
      <c r="M722" s="340"/>
      <c r="N722" t="s">
        <v>944</v>
      </c>
      <c r="O722">
        <v>2</v>
      </c>
      <c r="P722">
        <v>10</v>
      </c>
      <c r="Q722" s="183" t="str">
        <f t="shared" si="29"/>
        <v>SDH200210</v>
      </c>
      <c r="R722">
        <v>92</v>
      </c>
      <c r="S722">
        <v>288</v>
      </c>
      <c r="T722">
        <v>490</v>
      </c>
      <c r="U722">
        <v>695</v>
      </c>
      <c r="V722">
        <v>905</v>
      </c>
      <c r="W722">
        <v>1121</v>
      </c>
      <c r="X722">
        <v>1341</v>
      </c>
      <c r="Y722">
        <v>1566</v>
      </c>
      <c r="Z722">
        <v>1797</v>
      </c>
      <c r="AA722">
        <v>2712</v>
      </c>
      <c r="AB722">
        <v>3035</v>
      </c>
      <c r="AC722">
        <v>3366</v>
      </c>
      <c r="AD722">
        <v>3705</v>
      </c>
      <c r="AE722">
        <v>4053</v>
      </c>
      <c r="AF722">
        <v>4409</v>
      </c>
      <c r="AG722">
        <v>4775</v>
      </c>
      <c r="AH722">
        <v>5150</v>
      </c>
      <c r="AI722">
        <v>5536</v>
      </c>
      <c r="AJ722">
        <v>5933</v>
      </c>
      <c r="AK722">
        <v>6344</v>
      </c>
      <c r="AL722">
        <v>6506</v>
      </c>
      <c r="AM722">
        <v>6675</v>
      </c>
      <c r="AN722">
        <v>6853</v>
      </c>
      <c r="AO722">
        <v>7040</v>
      </c>
      <c r="AP722">
        <v>7237</v>
      </c>
      <c r="AQ722">
        <v>7445</v>
      </c>
      <c r="AR722">
        <v>7664</v>
      </c>
      <c r="AS722">
        <v>7894</v>
      </c>
      <c r="AT722">
        <v>8139</v>
      </c>
      <c r="AU722">
        <v>8401</v>
      </c>
      <c r="AV722">
        <v>8680</v>
      </c>
      <c r="AW722">
        <v>8978</v>
      </c>
      <c r="AX722">
        <v>9296</v>
      </c>
      <c r="AY722">
        <v>9636</v>
      </c>
      <c r="AZ722">
        <v>0</v>
      </c>
      <c r="BA722">
        <v>0</v>
      </c>
      <c r="BB722">
        <v>0</v>
      </c>
      <c r="BC722">
        <v>0</v>
      </c>
      <c r="BD722">
        <v>0</v>
      </c>
      <c r="BE722">
        <v>0</v>
      </c>
      <c r="BF722">
        <v>0</v>
      </c>
      <c r="BG722">
        <v>0</v>
      </c>
      <c r="BH722">
        <v>0</v>
      </c>
      <c r="BI722">
        <v>0</v>
      </c>
      <c r="BJ722">
        <v>0</v>
      </c>
      <c r="BK722">
        <v>0</v>
      </c>
      <c r="BL722">
        <v>0</v>
      </c>
      <c r="BM722">
        <v>0</v>
      </c>
      <c r="BN722">
        <v>0</v>
      </c>
      <c r="BO722">
        <v>0</v>
      </c>
      <c r="BP722">
        <v>0</v>
      </c>
      <c r="BQ722">
        <v>0</v>
      </c>
      <c r="BR722">
        <v>0</v>
      </c>
      <c r="BS722">
        <v>0</v>
      </c>
      <c r="BT722">
        <v>0</v>
      </c>
      <c r="BU722">
        <v>0</v>
      </c>
      <c r="BV722">
        <v>0</v>
      </c>
      <c r="BW722">
        <v>0</v>
      </c>
      <c r="BX722">
        <v>0</v>
      </c>
      <c r="BY722">
        <v>0</v>
      </c>
      <c r="BZ722">
        <v>0</v>
      </c>
      <c r="CA722">
        <v>0</v>
      </c>
      <c r="CB722">
        <v>0</v>
      </c>
      <c r="CC722">
        <v>0</v>
      </c>
      <c r="CD722">
        <v>0</v>
      </c>
      <c r="CE722">
        <v>0</v>
      </c>
      <c r="CF722">
        <v>0</v>
      </c>
      <c r="CG722">
        <v>0</v>
      </c>
      <c r="CH722">
        <v>0</v>
      </c>
      <c r="CI722">
        <v>0</v>
      </c>
      <c r="CJ722">
        <v>0</v>
      </c>
      <c r="CK722">
        <v>0</v>
      </c>
      <c r="CL722">
        <v>0</v>
      </c>
      <c r="CM722">
        <v>0</v>
      </c>
      <c r="CN722">
        <v>0</v>
      </c>
      <c r="CO722">
        <v>0</v>
      </c>
      <c r="CP722">
        <v>0</v>
      </c>
      <c r="CQ722">
        <v>0</v>
      </c>
      <c r="CR722">
        <v>0</v>
      </c>
      <c r="CS722">
        <v>0</v>
      </c>
      <c r="CT722">
        <v>0</v>
      </c>
      <c r="CU722">
        <v>0</v>
      </c>
      <c r="CV722">
        <v>0</v>
      </c>
      <c r="CW722">
        <v>0</v>
      </c>
      <c r="CX722">
        <v>0</v>
      </c>
      <c r="CY722">
        <v>0</v>
      </c>
      <c r="CZ722">
        <v>0</v>
      </c>
      <c r="DA722">
        <v>0</v>
      </c>
      <c r="DB722">
        <v>0</v>
      </c>
      <c r="DC722">
        <v>0</v>
      </c>
      <c r="DD722">
        <v>0</v>
      </c>
      <c r="DE722">
        <v>0</v>
      </c>
      <c r="DF722">
        <v>0</v>
      </c>
      <c r="DG722">
        <v>0</v>
      </c>
      <c r="DH722">
        <v>0</v>
      </c>
      <c r="DI722">
        <v>0</v>
      </c>
      <c r="DJ722">
        <v>0</v>
      </c>
      <c r="DK722">
        <v>0</v>
      </c>
      <c r="DL722">
        <v>0</v>
      </c>
      <c r="DM722">
        <v>0</v>
      </c>
      <c r="DN722">
        <v>0</v>
      </c>
      <c r="DO722">
        <v>0</v>
      </c>
      <c r="DP722">
        <v>0</v>
      </c>
      <c r="DQ722">
        <v>0</v>
      </c>
      <c r="DR722">
        <v>0</v>
      </c>
      <c r="DS722">
        <v>0</v>
      </c>
      <c r="DT722">
        <v>0</v>
      </c>
      <c r="DU722">
        <v>0</v>
      </c>
      <c r="DV722">
        <v>0</v>
      </c>
      <c r="DW722">
        <v>0</v>
      </c>
      <c r="DX722">
        <v>0</v>
      </c>
      <c r="DZ722" s="340"/>
      <c r="EA722" t="s">
        <v>944</v>
      </c>
      <c r="EB722">
        <v>2</v>
      </c>
      <c r="EC722">
        <v>10</v>
      </c>
      <c r="ED722" s="183" t="str">
        <f t="shared" si="30"/>
        <v>SDH200210</v>
      </c>
      <c r="EE722">
        <v>187</v>
      </c>
      <c r="EF722">
        <v>569</v>
      </c>
      <c r="EG722">
        <v>1066</v>
      </c>
      <c r="EH722">
        <v>1554</v>
      </c>
      <c r="EI722">
        <v>2032</v>
      </c>
      <c r="EJ722">
        <v>2499</v>
      </c>
      <c r="EK722">
        <v>2960</v>
      </c>
      <c r="EL722">
        <v>3413</v>
      </c>
      <c r="EM722">
        <v>3861</v>
      </c>
      <c r="EN722">
        <v>4467</v>
      </c>
      <c r="EO722">
        <v>4896</v>
      </c>
      <c r="EP722">
        <v>5318</v>
      </c>
      <c r="EQ722">
        <v>5731</v>
      </c>
      <c r="ER722">
        <v>6140</v>
      </c>
      <c r="ES722">
        <v>6540</v>
      </c>
      <c r="ET722">
        <v>6936</v>
      </c>
      <c r="EU722">
        <v>7326</v>
      </c>
      <c r="EV722">
        <v>7714</v>
      </c>
      <c r="EW722">
        <v>8095</v>
      </c>
      <c r="EX722">
        <v>0</v>
      </c>
      <c r="EY722">
        <v>0</v>
      </c>
      <c r="EZ722">
        <v>0</v>
      </c>
      <c r="FA722">
        <v>0</v>
      </c>
      <c r="FB722">
        <v>0</v>
      </c>
      <c r="FC722">
        <v>0</v>
      </c>
      <c r="FD722">
        <v>0</v>
      </c>
      <c r="FE722">
        <v>0</v>
      </c>
      <c r="FF722">
        <v>0</v>
      </c>
      <c r="FG722">
        <v>0</v>
      </c>
      <c r="FH722">
        <v>0</v>
      </c>
      <c r="FI722">
        <v>0</v>
      </c>
      <c r="FJ722">
        <v>0</v>
      </c>
      <c r="FK722">
        <v>0</v>
      </c>
      <c r="FL722">
        <v>0</v>
      </c>
      <c r="FM722">
        <v>0</v>
      </c>
      <c r="FN722">
        <v>0</v>
      </c>
      <c r="FO722">
        <v>0</v>
      </c>
      <c r="FP722">
        <v>0</v>
      </c>
      <c r="FQ722">
        <v>0</v>
      </c>
      <c r="FR722">
        <v>0</v>
      </c>
      <c r="FS722">
        <v>0</v>
      </c>
      <c r="FT722">
        <v>0</v>
      </c>
      <c r="FU722">
        <v>0</v>
      </c>
      <c r="FV722">
        <v>0</v>
      </c>
      <c r="FW722">
        <v>0</v>
      </c>
      <c r="FX722">
        <v>0</v>
      </c>
      <c r="FY722">
        <v>0</v>
      </c>
      <c r="FZ722">
        <v>0</v>
      </c>
      <c r="GA722">
        <v>0</v>
      </c>
      <c r="GB722">
        <v>0</v>
      </c>
      <c r="GC722">
        <v>0</v>
      </c>
      <c r="GD722">
        <v>0</v>
      </c>
      <c r="GE722">
        <v>0</v>
      </c>
      <c r="GF722">
        <v>0</v>
      </c>
      <c r="GG722">
        <v>0</v>
      </c>
      <c r="GH722">
        <v>0</v>
      </c>
      <c r="GI722">
        <v>0</v>
      </c>
      <c r="GJ722">
        <v>0</v>
      </c>
      <c r="GK722">
        <v>0</v>
      </c>
      <c r="GL722">
        <v>0</v>
      </c>
      <c r="GM722">
        <v>0</v>
      </c>
      <c r="GN722">
        <v>0</v>
      </c>
      <c r="GO722">
        <v>0</v>
      </c>
      <c r="GP722">
        <v>0</v>
      </c>
      <c r="GQ722">
        <v>0</v>
      </c>
      <c r="GR722">
        <v>0</v>
      </c>
      <c r="GS722">
        <v>0</v>
      </c>
      <c r="GT722">
        <v>0</v>
      </c>
      <c r="GU722">
        <v>0</v>
      </c>
      <c r="GV722">
        <v>0</v>
      </c>
      <c r="GW722">
        <v>0</v>
      </c>
      <c r="GX722">
        <v>0</v>
      </c>
      <c r="GY722">
        <v>0</v>
      </c>
      <c r="GZ722">
        <v>0</v>
      </c>
      <c r="HA722">
        <v>0</v>
      </c>
      <c r="HB722">
        <v>0</v>
      </c>
      <c r="HC722">
        <v>0</v>
      </c>
      <c r="HD722">
        <v>0</v>
      </c>
      <c r="HE722">
        <v>0</v>
      </c>
      <c r="HF722">
        <v>0</v>
      </c>
      <c r="HG722">
        <v>0</v>
      </c>
      <c r="HH722">
        <v>0</v>
      </c>
      <c r="HI722">
        <v>0</v>
      </c>
      <c r="HJ722">
        <v>0</v>
      </c>
      <c r="HK722">
        <v>0</v>
      </c>
      <c r="HL722">
        <v>0</v>
      </c>
      <c r="HM722">
        <v>0</v>
      </c>
      <c r="HN722">
        <v>0</v>
      </c>
      <c r="HO722">
        <v>0</v>
      </c>
      <c r="HP722">
        <v>0</v>
      </c>
      <c r="HQ722">
        <v>0</v>
      </c>
      <c r="HR722">
        <v>0</v>
      </c>
      <c r="HS722">
        <v>0</v>
      </c>
      <c r="HT722">
        <v>0</v>
      </c>
      <c r="HU722">
        <v>0</v>
      </c>
      <c r="HV722">
        <v>0</v>
      </c>
      <c r="HW722">
        <v>0</v>
      </c>
      <c r="HX722">
        <v>0</v>
      </c>
      <c r="HY722">
        <v>0</v>
      </c>
      <c r="HZ722">
        <v>0</v>
      </c>
      <c r="IA722">
        <v>0</v>
      </c>
      <c r="IB722">
        <v>0</v>
      </c>
      <c r="IC722">
        <v>0</v>
      </c>
      <c r="ID722">
        <v>0</v>
      </c>
      <c r="IE722">
        <v>0</v>
      </c>
      <c r="IF722">
        <v>0</v>
      </c>
      <c r="IG722">
        <v>0</v>
      </c>
      <c r="IH722">
        <v>0</v>
      </c>
      <c r="II722">
        <v>0</v>
      </c>
      <c r="IJ722">
        <v>0</v>
      </c>
      <c r="IK722">
        <v>0</v>
      </c>
    </row>
    <row r="723" spans="13:245" hidden="1">
      <c r="M723" s="340"/>
      <c r="N723" t="s">
        <v>944</v>
      </c>
      <c r="O723">
        <v>2</v>
      </c>
      <c r="P723">
        <v>11</v>
      </c>
      <c r="Q723" s="183" t="str">
        <f t="shared" si="29"/>
        <v>SDH200211</v>
      </c>
      <c r="R723">
        <v>86</v>
      </c>
      <c r="S723">
        <v>281</v>
      </c>
      <c r="T723">
        <v>479</v>
      </c>
      <c r="U723">
        <v>683</v>
      </c>
      <c r="V723">
        <v>890</v>
      </c>
      <c r="W723">
        <v>1103</v>
      </c>
      <c r="X723">
        <v>1319</v>
      </c>
      <c r="Y723">
        <v>1542</v>
      </c>
      <c r="Z723">
        <v>1771</v>
      </c>
      <c r="AA723">
        <v>2672</v>
      </c>
      <c r="AB723">
        <v>2991</v>
      </c>
      <c r="AC723">
        <v>3318</v>
      </c>
      <c r="AD723">
        <v>3653</v>
      </c>
      <c r="AE723">
        <v>3996</v>
      </c>
      <c r="AF723">
        <v>4348</v>
      </c>
      <c r="AG723">
        <v>4710</v>
      </c>
      <c r="AH723">
        <v>5081</v>
      </c>
      <c r="AI723">
        <v>5463</v>
      </c>
      <c r="AJ723">
        <v>5858</v>
      </c>
      <c r="AK723">
        <v>6265</v>
      </c>
      <c r="AL723">
        <v>6427</v>
      </c>
      <c r="AM723">
        <v>6598</v>
      </c>
      <c r="AN723">
        <v>6777</v>
      </c>
      <c r="AO723">
        <v>6966</v>
      </c>
      <c r="AP723">
        <v>7166</v>
      </c>
      <c r="AQ723">
        <v>7377</v>
      </c>
      <c r="AR723">
        <v>7598</v>
      </c>
      <c r="AS723">
        <v>7834</v>
      </c>
      <c r="AT723">
        <v>8086</v>
      </c>
      <c r="AU723">
        <v>8354</v>
      </c>
      <c r="AV723">
        <v>8641</v>
      </c>
      <c r="AW723">
        <v>8947</v>
      </c>
      <c r="AX723">
        <v>9274</v>
      </c>
      <c r="AY723">
        <v>9624</v>
      </c>
      <c r="AZ723">
        <v>0</v>
      </c>
      <c r="BA723">
        <v>0</v>
      </c>
      <c r="BB723">
        <v>0</v>
      </c>
      <c r="BC723">
        <v>0</v>
      </c>
      <c r="BD723">
        <v>0</v>
      </c>
      <c r="BE723">
        <v>0</v>
      </c>
      <c r="BF723">
        <v>0</v>
      </c>
      <c r="BG723">
        <v>0</v>
      </c>
      <c r="BH723">
        <v>0</v>
      </c>
      <c r="BI723">
        <v>0</v>
      </c>
      <c r="BJ723">
        <v>0</v>
      </c>
      <c r="BK723">
        <v>0</v>
      </c>
      <c r="BL723">
        <v>0</v>
      </c>
      <c r="BM723">
        <v>0</v>
      </c>
      <c r="BN723">
        <v>0</v>
      </c>
      <c r="BO723">
        <v>0</v>
      </c>
      <c r="BP723">
        <v>0</v>
      </c>
      <c r="BQ723">
        <v>0</v>
      </c>
      <c r="BR723">
        <v>0</v>
      </c>
      <c r="BS723">
        <v>0</v>
      </c>
      <c r="BT723">
        <v>0</v>
      </c>
      <c r="BU723">
        <v>0</v>
      </c>
      <c r="BV723">
        <v>0</v>
      </c>
      <c r="BW723">
        <v>0</v>
      </c>
      <c r="BX723">
        <v>0</v>
      </c>
      <c r="BY723">
        <v>0</v>
      </c>
      <c r="BZ723">
        <v>0</v>
      </c>
      <c r="CA723">
        <v>0</v>
      </c>
      <c r="CB723">
        <v>0</v>
      </c>
      <c r="CC723">
        <v>0</v>
      </c>
      <c r="CD723">
        <v>0</v>
      </c>
      <c r="CE723">
        <v>0</v>
      </c>
      <c r="CF723">
        <v>0</v>
      </c>
      <c r="CG723">
        <v>0</v>
      </c>
      <c r="CH723">
        <v>0</v>
      </c>
      <c r="CI723">
        <v>0</v>
      </c>
      <c r="CJ723">
        <v>0</v>
      </c>
      <c r="CK723">
        <v>0</v>
      </c>
      <c r="CL723">
        <v>0</v>
      </c>
      <c r="CM723">
        <v>0</v>
      </c>
      <c r="CN723">
        <v>0</v>
      </c>
      <c r="CO723">
        <v>0</v>
      </c>
      <c r="CP723">
        <v>0</v>
      </c>
      <c r="CQ723">
        <v>0</v>
      </c>
      <c r="CR723">
        <v>0</v>
      </c>
      <c r="CS723">
        <v>0</v>
      </c>
      <c r="CT723">
        <v>0</v>
      </c>
      <c r="CU723">
        <v>0</v>
      </c>
      <c r="CV723">
        <v>0</v>
      </c>
      <c r="CW723">
        <v>0</v>
      </c>
      <c r="CX723">
        <v>0</v>
      </c>
      <c r="CY723">
        <v>0</v>
      </c>
      <c r="CZ723">
        <v>0</v>
      </c>
      <c r="DA723">
        <v>0</v>
      </c>
      <c r="DB723">
        <v>0</v>
      </c>
      <c r="DC723">
        <v>0</v>
      </c>
      <c r="DD723">
        <v>0</v>
      </c>
      <c r="DE723">
        <v>0</v>
      </c>
      <c r="DF723">
        <v>0</v>
      </c>
      <c r="DG723">
        <v>0</v>
      </c>
      <c r="DH723">
        <v>0</v>
      </c>
      <c r="DI723">
        <v>0</v>
      </c>
      <c r="DJ723">
        <v>0</v>
      </c>
      <c r="DK723">
        <v>0</v>
      </c>
      <c r="DL723">
        <v>0</v>
      </c>
      <c r="DM723">
        <v>0</v>
      </c>
      <c r="DN723">
        <v>0</v>
      </c>
      <c r="DO723">
        <v>0</v>
      </c>
      <c r="DP723">
        <v>0</v>
      </c>
      <c r="DQ723">
        <v>0</v>
      </c>
      <c r="DR723">
        <v>0</v>
      </c>
      <c r="DS723">
        <v>0</v>
      </c>
      <c r="DT723">
        <v>0</v>
      </c>
      <c r="DU723">
        <v>0</v>
      </c>
      <c r="DV723">
        <v>0</v>
      </c>
      <c r="DW723">
        <v>0</v>
      </c>
      <c r="DX723">
        <v>0</v>
      </c>
      <c r="DZ723" s="340"/>
      <c r="EA723" t="s">
        <v>944</v>
      </c>
      <c r="EB723">
        <v>2</v>
      </c>
      <c r="EC723">
        <v>11</v>
      </c>
      <c r="ED723" s="183" t="str">
        <f t="shared" si="30"/>
        <v>SDH200211</v>
      </c>
      <c r="EE723">
        <v>175</v>
      </c>
      <c r="EF723">
        <v>555</v>
      </c>
      <c r="EG723">
        <v>1038</v>
      </c>
      <c r="EH723">
        <v>1520</v>
      </c>
      <c r="EI723">
        <v>1991</v>
      </c>
      <c r="EJ723">
        <v>2453</v>
      </c>
      <c r="EK723">
        <v>2906</v>
      </c>
      <c r="EL723">
        <v>3356</v>
      </c>
      <c r="EM723">
        <v>3798</v>
      </c>
      <c r="EN723">
        <v>4396</v>
      </c>
      <c r="EO723">
        <v>4819</v>
      </c>
      <c r="EP723">
        <v>5233</v>
      </c>
      <c r="EQ723">
        <v>5643</v>
      </c>
      <c r="ER723">
        <v>6044</v>
      </c>
      <c r="ES723">
        <v>6439</v>
      </c>
      <c r="ET723">
        <v>6831</v>
      </c>
      <c r="EU723">
        <v>7215</v>
      </c>
      <c r="EV723">
        <v>7597</v>
      </c>
      <c r="EW723">
        <v>7979</v>
      </c>
      <c r="EX723">
        <v>0</v>
      </c>
      <c r="EY723">
        <v>0</v>
      </c>
      <c r="EZ723">
        <v>0</v>
      </c>
      <c r="FA723">
        <v>0</v>
      </c>
      <c r="FB723">
        <v>0</v>
      </c>
      <c r="FC723">
        <v>0</v>
      </c>
      <c r="FD723">
        <v>0</v>
      </c>
      <c r="FE723">
        <v>0</v>
      </c>
      <c r="FF723">
        <v>0</v>
      </c>
      <c r="FG723">
        <v>0</v>
      </c>
      <c r="FH723">
        <v>0</v>
      </c>
      <c r="FI723">
        <v>0</v>
      </c>
      <c r="FJ723">
        <v>0</v>
      </c>
      <c r="FK723">
        <v>0</v>
      </c>
      <c r="FL723">
        <v>0</v>
      </c>
      <c r="FM723">
        <v>0</v>
      </c>
      <c r="FN723">
        <v>0</v>
      </c>
      <c r="FO723">
        <v>0</v>
      </c>
      <c r="FP723">
        <v>0</v>
      </c>
      <c r="FQ723">
        <v>0</v>
      </c>
      <c r="FR723">
        <v>0</v>
      </c>
      <c r="FS723">
        <v>0</v>
      </c>
      <c r="FT723">
        <v>0</v>
      </c>
      <c r="FU723">
        <v>0</v>
      </c>
      <c r="FV723">
        <v>0</v>
      </c>
      <c r="FW723">
        <v>0</v>
      </c>
      <c r="FX723">
        <v>0</v>
      </c>
      <c r="FY723">
        <v>0</v>
      </c>
      <c r="FZ723">
        <v>0</v>
      </c>
      <c r="GA723">
        <v>0</v>
      </c>
      <c r="GB723">
        <v>0</v>
      </c>
      <c r="GC723">
        <v>0</v>
      </c>
      <c r="GD723">
        <v>0</v>
      </c>
      <c r="GE723">
        <v>0</v>
      </c>
      <c r="GF723">
        <v>0</v>
      </c>
      <c r="GG723">
        <v>0</v>
      </c>
      <c r="GH723">
        <v>0</v>
      </c>
      <c r="GI723">
        <v>0</v>
      </c>
      <c r="GJ723">
        <v>0</v>
      </c>
      <c r="GK723">
        <v>0</v>
      </c>
      <c r="GL723">
        <v>0</v>
      </c>
      <c r="GM723">
        <v>0</v>
      </c>
      <c r="GN723">
        <v>0</v>
      </c>
      <c r="GO723">
        <v>0</v>
      </c>
      <c r="GP723">
        <v>0</v>
      </c>
      <c r="GQ723">
        <v>0</v>
      </c>
      <c r="GR723">
        <v>0</v>
      </c>
      <c r="GS723">
        <v>0</v>
      </c>
      <c r="GT723">
        <v>0</v>
      </c>
      <c r="GU723">
        <v>0</v>
      </c>
      <c r="GV723">
        <v>0</v>
      </c>
      <c r="GW723">
        <v>0</v>
      </c>
      <c r="GX723">
        <v>0</v>
      </c>
      <c r="GY723">
        <v>0</v>
      </c>
      <c r="GZ723">
        <v>0</v>
      </c>
      <c r="HA723">
        <v>0</v>
      </c>
      <c r="HB723">
        <v>0</v>
      </c>
      <c r="HC723">
        <v>0</v>
      </c>
      <c r="HD723">
        <v>0</v>
      </c>
      <c r="HE723">
        <v>0</v>
      </c>
      <c r="HF723">
        <v>0</v>
      </c>
      <c r="HG723">
        <v>0</v>
      </c>
      <c r="HH723">
        <v>0</v>
      </c>
      <c r="HI723">
        <v>0</v>
      </c>
      <c r="HJ723">
        <v>0</v>
      </c>
      <c r="HK723">
        <v>0</v>
      </c>
      <c r="HL723">
        <v>0</v>
      </c>
      <c r="HM723">
        <v>0</v>
      </c>
      <c r="HN723">
        <v>0</v>
      </c>
      <c r="HO723">
        <v>0</v>
      </c>
      <c r="HP723">
        <v>0</v>
      </c>
      <c r="HQ723">
        <v>0</v>
      </c>
      <c r="HR723">
        <v>0</v>
      </c>
      <c r="HS723">
        <v>0</v>
      </c>
      <c r="HT723">
        <v>0</v>
      </c>
      <c r="HU723">
        <v>0</v>
      </c>
      <c r="HV723">
        <v>0</v>
      </c>
      <c r="HW723">
        <v>0</v>
      </c>
      <c r="HX723">
        <v>0</v>
      </c>
      <c r="HY723">
        <v>0</v>
      </c>
      <c r="HZ723">
        <v>0</v>
      </c>
      <c r="IA723">
        <v>0</v>
      </c>
      <c r="IB723">
        <v>0</v>
      </c>
      <c r="IC723">
        <v>0</v>
      </c>
      <c r="ID723">
        <v>0</v>
      </c>
      <c r="IE723">
        <v>0</v>
      </c>
      <c r="IF723">
        <v>0</v>
      </c>
      <c r="IG723">
        <v>0</v>
      </c>
      <c r="IH723">
        <v>0</v>
      </c>
      <c r="II723">
        <v>0</v>
      </c>
      <c r="IJ723">
        <v>0</v>
      </c>
      <c r="IK723">
        <v>0</v>
      </c>
    </row>
    <row r="724" spans="13:245" hidden="1">
      <c r="M724" s="340"/>
      <c r="N724" t="s">
        <v>944</v>
      </c>
      <c r="O724">
        <v>2</v>
      </c>
      <c r="P724">
        <v>12</v>
      </c>
      <c r="Q724" s="183" t="str">
        <f t="shared" si="29"/>
        <v>SDH200212</v>
      </c>
      <c r="R724">
        <v>82</v>
      </c>
      <c r="S724">
        <v>273</v>
      </c>
      <c r="T724">
        <v>469</v>
      </c>
      <c r="U724">
        <v>669</v>
      </c>
      <c r="V724">
        <v>874</v>
      </c>
      <c r="W724">
        <v>1083</v>
      </c>
      <c r="X724">
        <v>1298</v>
      </c>
      <c r="Y724">
        <v>1518</v>
      </c>
      <c r="Z724">
        <v>1743</v>
      </c>
      <c r="AA724">
        <v>2631</v>
      </c>
      <c r="AB724">
        <v>2945</v>
      </c>
      <c r="AC724">
        <v>3267</v>
      </c>
      <c r="AD724">
        <v>3598</v>
      </c>
      <c r="AE724">
        <v>3937</v>
      </c>
      <c r="AF724">
        <v>4285</v>
      </c>
      <c r="AG724">
        <v>4642</v>
      </c>
      <c r="AH724">
        <v>5009</v>
      </c>
      <c r="AI724">
        <v>5388</v>
      </c>
      <c r="AJ724">
        <v>5780</v>
      </c>
      <c r="AK724">
        <v>6183</v>
      </c>
      <c r="AL724">
        <v>6347</v>
      </c>
      <c r="AM724">
        <v>6518</v>
      </c>
      <c r="AN724">
        <v>6699</v>
      </c>
      <c r="AO724">
        <v>6891</v>
      </c>
      <c r="AP724">
        <v>7093</v>
      </c>
      <c r="AQ724">
        <v>7306</v>
      </c>
      <c r="AR724">
        <v>7533</v>
      </c>
      <c r="AS724">
        <v>7775</v>
      </c>
      <c r="AT724">
        <v>8033</v>
      </c>
      <c r="AU724">
        <v>8308</v>
      </c>
      <c r="AV724">
        <v>8602</v>
      </c>
      <c r="AW724">
        <v>8916</v>
      </c>
      <c r="AX724">
        <v>9253</v>
      </c>
      <c r="AY724">
        <v>9614</v>
      </c>
      <c r="AZ724">
        <v>0</v>
      </c>
      <c r="BA724">
        <v>0</v>
      </c>
      <c r="BB724">
        <v>0</v>
      </c>
      <c r="BC724">
        <v>0</v>
      </c>
      <c r="BD724">
        <v>0</v>
      </c>
      <c r="BE724">
        <v>0</v>
      </c>
      <c r="BF724">
        <v>0</v>
      </c>
      <c r="BG724">
        <v>0</v>
      </c>
      <c r="BH724">
        <v>0</v>
      </c>
      <c r="BI724">
        <v>0</v>
      </c>
      <c r="BJ724">
        <v>0</v>
      </c>
      <c r="BK724">
        <v>0</v>
      </c>
      <c r="BL724">
        <v>0</v>
      </c>
      <c r="BM724">
        <v>0</v>
      </c>
      <c r="BN724">
        <v>0</v>
      </c>
      <c r="BO724">
        <v>0</v>
      </c>
      <c r="BP724">
        <v>0</v>
      </c>
      <c r="BQ724">
        <v>0</v>
      </c>
      <c r="BR724">
        <v>0</v>
      </c>
      <c r="BS724">
        <v>0</v>
      </c>
      <c r="BT724">
        <v>0</v>
      </c>
      <c r="BU724">
        <v>0</v>
      </c>
      <c r="BV724">
        <v>0</v>
      </c>
      <c r="BW724">
        <v>0</v>
      </c>
      <c r="BX724">
        <v>0</v>
      </c>
      <c r="BY724">
        <v>0</v>
      </c>
      <c r="BZ724">
        <v>0</v>
      </c>
      <c r="CA724">
        <v>0</v>
      </c>
      <c r="CB724">
        <v>0</v>
      </c>
      <c r="CC724">
        <v>0</v>
      </c>
      <c r="CD724">
        <v>0</v>
      </c>
      <c r="CE724">
        <v>0</v>
      </c>
      <c r="CF724">
        <v>0</v>
      </c>
      <c r="CG724">
        <v>0</v>
      </c>
      <c r="CH724">
        <v>0</v>
      </c>
      <c r="CI724">
        <v>0</v>
      </c>
      <c r="CJ724">
        <v>0</v>
      </c>
      <c r="CK724">
        <v>0</v>
      </c>
      <c r="CL724">
        <v>0</v>
      </c>
      <c r="CM724">
        <v>0</v>
      </c>
      <c r="CN724">
        <v>0</v>
      </c>
      <c r="CO724">
        <v>0</v>
      </c>
      <c r="CP724">
        <v>0</v>
      </c>
      <c r="CQ724">
        <v>0</v>
      </c>
      <c r="CR724">
        <v>0</v>
      </c>
      <c r="CS724">
        <v>0</v>
      </c>
      <c r="CT724">
        <v>0</v>
      </c>
      <c r="CU724">
        <v>0</v>
      </c>
      <c r="CV724">
        <v>0</v>
      </c>
      <c r="CW724">
        <v>0</v>
      </c>
      <c r="CX724">
        <v>0</v>
      </c>
      <c r="CY724">
        <v>0</v>
      </c>
      <c r="CZ724">
        <v>0</v>
      </c>
      <c r="DA724">
        <v>0</v>
      </c>
      <c r="DB724">
        <v>0</v>
      </c>
      <c r="DC724">
        <v>0</v>
      </c>
      <c r="DD724">
        <v>0</v>
      </c>
      <c r="DE724">
        <v>0</v>
      </c>
      <c r="DF724">
        <v>0</v>
      </c>
      <c r="DG724">
        <v>0</v>
      </c>
      <c r="DH724">
        <v>0</v>
      </c>
      <c r="DI724">
        <v>0</v>
      </c>
      <c r="DJ724">
        <v>0</v>
      </c>
      <c r="DK724">
        <v>0</v>
      </c>
      <c r="DL724">
        <v>0</v>
      </c>
      <c r="DM724">
        <v>0</v>
      </c>
      <c r="DN724">
        <v>0</v>
      </c>
      <c r="DO724">
        <v>0</v>
      </c>
      <c r="DP724">
        <v>0</v>
      </c>
      <c r="DQ724">
        <v>0</v>
      </c>
      <c r="DR724">
        <v>0</v>
      </c>
      <c r="DS724">
        <v>0</v>
      </c>
      <c r="DT724">
        <v>0</v>
      </c>
      <c r="DU724">
        <v>0</v>
      </c>
      <c r="DV724">
        <v>0</v>
      </c>
      <c r="DW724">
        <v>0</v>
      </c>
      <c r="DX724">
        <v>0</v>
      </c>
      <c r="DZ724" s="340"/>
      <c r="EA724" t="s">
        <v>944</v>
      </c>
      <c r="EB724">
        <v>2</v>
      </c>
      <c r="EC724">
        <v>12</v>
      </c>
      <c r="ED724" s="183" t="str">
        <f t="shared" si="30"/>
        <v>SDH200212</v>
      </c>
      <c r="EE724">
        <v>166</v>
      </c>
      <c r="EF724">
        <v>539</v>
      </c>
      <c r="EG724">
        <v>1010</v>
      </c>
      <c r="EH724">
        <v>1485</v>
      </c>
      <c r="EI724">
        <v>1951</v>
      </c>
      <c r="EJ724">
        <v>2404</v>
      </c>
      <c r="EK724">
        <v>2853</v>
      </c>
      <c r="EL724">
        <v>3297</v>
      </c>
      <c r="EM724">
        <v>3732</v>
      </c>
      <c r="EN724">
        <v>4323</v>
      </c>
      <c r="EO724">
        <v>4738</v>
      </c>
      <c r="EP724">
        <v>5146</v>
      </c>
      <c r="EQ724">
        <v>5548</v>
      </c>
      <c r="ER724">
        <v>5944</v>
      </c>
      <c r="ES724">
        <v>6334</v>
      </c>
      <c r="ET724">
        <v>6720</v>
      </c>
      <c r="EU724">
        <v>7100</v>
      </c>
      <c r="EV724">
        <v>7479</v>
      </c>
      <c r="EW724">
        <v>7858</v>
      </c>
      <c r="EX724">
        <v>0</v>
      </c>
      <c r="EY724">
        <v>0</v>
      </c>
      <c r="EZ724">
        <v>0</v>
      </c>
      <c r="FA724">
        <v>0</v>
      </c>
      <c r="FB724">
        <v>0</v>
      </c>
      <c r="FC724">
        <v>0</v>
      </c>
      <c r="FD724">
        <v>0</v>
      </c>
      <c r="FE724">
        <v>0</v>
      </c>
      <c r="FF724">
        <v>0</v>
      </c>
      <c r="FG724">
        <v>0</v>
      </c>
      <c r="FH724">
        <v>0</v>
      </c>
      <c r="FI724">
        <v>0</v>
      </c>
      <c r="FJ724">
        <v>0</v>
      </c>
      <c r="FK724">
        <v>0</v>
      </c>
      <c r="FL724">
        <v>0</v>
      </c>
      <c r="FM724">
        <v>0</v>
      </c>
      <c r="FN724">
        <v>0</v>
      </c>
      <c r="FO724">
        <v>0</v>
      </c>
      <c r="FP724">
        <v>0</v>
      </c>
      <c r="FQ724">
        <v>0</v>
      </c>
      <c r="FR724">
        <v>0</v>
      </c>
      <c r="FS724">
        <v>0</v>
      </c>
      <c r="FT724">
        <v>0</v>
      </c>
      <c r="FU724">
        <v>0</v>
      </c>
      <c r="FV724">
        <v>0</v>
      </c>
      <c r="FW724">
        <v>0</v>
      </c>
      <c r="FX724">
        <v>0</v>
      </c>
      <c r="FY724">
        <v>0</v>
      </c>
      <c r="FZ724">
        <v>0</v>
      </c>
      <c r="GA724">
        <v>0</v>
      </c>
      <c r="GB724">
        <v>0</v>
      </c>
      <c r="GC724">
        <v>0</v>
      </c>
      <c r="GD724">
        <v>0</v>
      </c>
      <c r="GE724">
        <v>0</v>
      </c>
      <c r="GF724">
        <v>0</v>
      </c>
      <c r="GG724">
        <v>0</v>
      </c>
      <c r="GH724">
        <v>0</v>
      </c>
      <c r="GI724">
        <v>0</v>
      </c>
      <c r="GJ724">
        <v>0</v>
      </c>
      <c r="GK724">
        <v>0</v>
      </c>
      <c r="GL724">
        <v>0</v>
      </c>
      <c r="GM724">
        <v>0</v>
      </c>
      <c r="GN724">
        <v>0</v>
      </c>
      <c r="GO724">
        <v>0</v>
      </c>
      <c r="GP724">
        <v>0</v>
      </c>
      <c r="GQ724">
        <v>0</v>
      </c>
      <c r="GR724">
        <v>0</v>
      </c>
      <c r="GS724">
        <v>0</v>
      </c>
      <c r="GT724">
        <v>0</v>
      </c>
      <c r="GU724">
        <v>0</v>
      </c>
      <c r="GV724">
        <v>0</v>
      </c>
      <c r="GW724">
        <v>0</v>
      </c>
      <c r="GX724">
        <v>0</v>
      </c>
      <c r="GY724">
        <v>0</v>
      </c>
      <c r="GZ724">
        <v>0</v>
      </c>
      <c r="HA724">
        <v>0</v>
      </c>
      <c r="HB724">
        <v>0</v>
      </c>
      <c r="HC724">
        <v>0</v>
      </c>
      <c r="HD724">
        <v>0</v>
      </c>
      <c r="HE724">
        <v>0</v>
      </c>
      <c r="HF724">
        <v>0</v>
      </c>
      <c r="HG724">
        <v>0</v>
      </c>
      <c r="HH724">
        <v>0</v>
      </c>
      <c r="HI724">
        <v>0</v>
      </c>
      <c r="HJ724">
        <v>0</v>
      </c>
      <c r="HK724">
        <v>0</v>
      </c>
      <c r="HL724">
        <v>0</v>
      </c>
      <c r="HM724">
        <v>0</v>
      </c>
      <c r="HN724">
        <v>0</v>
      </c>
      <c r="HO724">
        <v>0</v>
      </c>
      <c r="HP724">
        <v>0</v>
      </c>
      <c r="HQ724">
        <v>0</v>
      </c>
      <c r="HR724">
        <v>0</v>
      </c>
      <c r="HS724">
        <v>0</v>
      </c>
      <c r="HT724">
        <v>0</v>
      </c>
      <c r="HU724">
        <v>0</v>
      </c>
      <c r="HV724">
        <v>0</v>
      </c>
      <c r="HW724">
        <v>0</v>
      </c>
      <c r="HX724">
        <v>0</v>
      </c>
      <c r="HY724">
        <v>0</v>
      </c>
      <c r="HZ724">
        <v>0</v>
      </c>
      <c r="IA724">
        <v>0</v>
      </c>
      <c r="IB724">
        <v>0</v>
      </c>
      <c r="IC724">
        <v>0</v>
      </c>
      <c r="ID724">
        <v>0</v>
      </c>
      <c r="IE724">
        <v>0</v>
      </c>
      <c r="IF724">
        <v>0</v>
      </c>
      <c r="IG724">
        <v>0</v>
      </c>
      <c r="IH724">
        <v>0</v>
      </c>
      <c r="II724">
        <v>0</v>
      </c>
      <c r="IJ724">
        <v>0</v>
      </c>
      <c r="IK724">
        <v>0</v>
      </c>
    </row>
    <row r="725" spans="13:245" hidden="1">
      <c r="M725" s="340"/>
      <c r="N725" t="s">
        <v>944</v>
      </c>
      <c r="O725">
        <v>2</v>
      </c>
      <c r="P725">
        <v>13</v>
      </c>
      <c r="Q725" s="183" t="str">
        <f t="shared" si="29"/>
        <v>SDH200213</v>
      </c>
      <c r="R725">
        <v>77</v>
      </c>
      <c r="S725">
        <v>265</v>
      </c>
      <c r="T725">
        <v>458</v>
      </c>
      <c r="U725">
        <v>655</v>
      </c>
      <c r="V725">
        <v>857</v>
      </c>
      <c r="W725">
        <v>1063</v>
      </c>
      <c r="X725">
        <v>1275</v>
      </c>
      <c r="Y725">
        <v>1491</v>
      </c>
      <c r="Z725">
        <v>1713</v>
      </c>
      <c r="AA725">
        <v>2586</v>
      </c>
      <c r="AB725">
        <v>2896</v>
      </c>
      <c r="AC725">
        <v>3214</v>
      </c>
      <c r="AD725">
        <v>3540</v>
      </c>
      <c r="AE725">
        <v>3874</v>
      </c>
      <c r="AF725">
        <v>4217</v>
      </c>
      <c r="AG725">
        <v>4570</v>
      </c>
      <c r="AH725">
        <v>4934</v>
      </c>
      <c r="AI725">
        <v>5309</v>
      </c>
      <c r="AJ725">
        <v>5697</v>
      </c>
      <c r="AK725">
        <v>6098</v>
      </c>
      <c r="AL725">
        <v>6262</v>
      </c>
      <c r="AM725">
        <v>6434</v>
      </c>
      <c r="AN725">
        <v>6617</v>
      </c>
      <c r="AO725">
        <v>6811</v>
      </c>
      <c r="AP725">
        <v>7015</v>
      </c>
      <c r="AQ725">
        <v>7233</v>
      </c>
      <c r="AR725">
        <v>7465</v>
      </c>
      <c r="AS725">
        <v>7712</v>
      </c>
      <c r="AT725">
        <v>7977</v>
      </c>
      <c r="AU725">
        <v>8259</v>
      </c>
      <c r="AV725">
        <v>8560</v>
      </c>
      <c r="AW725">
        <v>8883</v>
      </c>
      <c r="AX725">
        <v>9229</v>
      </c>
      <c r="AY725">
        <v>9600</v>
      </c>
      <c r="AZ725">
        <v>0</v>
      </c>
      <c r="BA725">
        <v>0</v>
      </c>
      <c r="BB725">
        <v>0</v>
      </c>
      <c r="BC725">
        <v>0</v>
      </c>
      <c r="BD725">
        <v>0</v>
      </c>
      <c r="BE725">
        <v>0</v>
      </c>
      <c r="BF725">
        <v>0</v>
      </c>
      <c r="BG725">
        <v>0</v>
      </c>
      <c r="BH725">
        <v>0</v>
      </c>
      <c r="BI725">
        <v>0</v>
      </c>
      <c r="BJ725">
        <v>0</v>
      </c>
      <c r="BK725">
        <v>0</v>
      </c>
      <c r="BL725">
        <v>0</v>
      </c>
      <c r="BM725">
        <v>0</v>
      </c>
      <c r="BN725">
        <v>0</v>
      </c>
      <c r="BO725">
        <v>0</v>
      </c>
      <c r="BP725">
        <v>0</v>
      </c>
      <c r="BQ725">
        <v>0</v>
      </c>
      <c r="BR725">
        <v>0</v>
      </c>
      <c r="BS725">
        <v>0</v>
      </c>
      <c r="BT725">
        <v>0</v>
      </c>
      <c r="BU725">
        <v>0</v>
      </c>
      <c r="BV725">
        <v>0</v>
      </c>
      <c r="BW725">
        <v>0</v>
      </c>
      <c r="BX725">
        <v>0</v>
      </c>
      <c r="BY725">
        <v>0</v>
      </c>
      <c r="BZ725">
        <v>0</v>
      </c>
      <c r="CA725">
        <v>0</v>
      </c>
      <c r="CB725">
        <v>0</v>
      </c>
      <c r="CC725">
        <v>0</v>
      </c>
      <c r="CD725">
        <v>0</v>
      </c>
      <c r="CE725">
        <v>0</v>
      </c>
      <c r="CF725">
        <v>0</v>
      </c>
      <c r="CG725">
        <v>0</v>
      </c>
      <c r="CH725">
        <v>0</v>
      </c>
      <c r="CI725">
        <v>0</v>
      </c>
      <c r="CJ725">
        <v>0</v>
      </c>
      <c r="CK725">
        <v>0</v>
      </c>
      <c r="CL725">
        <v>0</v>
      </c>
      <c r="CM725">
        <v>0</v>
      </c>
      <c r="CN725">
        <v>0</v>
      </c>
      <c r="CO725">
        <v>0</v>
      </c>
      <c r="CP725">
        <v>0</v>
      </c>
      <c r="CQ725">
        <v>0</v>
      </c>
      <c r="CR725">
        <v>0</v>
      </c>
      <c r="CS725">
        <v>0</v>
      </c>
      <c r="CT725">
        <v>0</v>
      </c>
      <c r="CU725">
        <v>0</v>
      </c>
      <c r="CV725">
        <v>0</v>
      </c>
      <c r="CW725">
        <v>0</v>
      </c>
      <c r="CX725">
        <v>0</v>
      </c>
      <c r="CY725">
        <v>0</v>
      </c>
      <c r="CZ725">
        <v>0</v>
      </c>
      <c r="DA725">
        <v>0</v>
      </c>
      <c r="DB725">
        <v>0</v>
      </c>
      <c r="DC725">
        <v>0</v>
      </c>
      <c r="DD725">
        <v>0</v>
      </c>
      <c r="DE725">
        <v>0</v>
      </c>
      <c r="DF725">
        <v>0</v>
      </c>
      <c r="DG725">
        <v>0</v>
      </c>
      <c r="DH725">
        <v>0</v>
      </c>
      <c r="DI725">
        <v>0</v>
      </c>
      <c r="DJ725">
        <v>0</v>
      </c>
      <c r="DK725">
        <v>0</v>
      </c>
      <c r="DL725">
        <v>0</v>
      </c>
      <c r="DM725">
        <v>0</v>
      </c>
      <c r="DN725">
        <v>0</v>
      </c>
      <c r="DO725">
        <v>0</v>
      </c>
      <c r="DP725">
        <v>0</v>
      </c>
      <c r="DQ725">
        <v>0</v>
      </c>
      <c r="DR725">
        <v>0</v>
      </c>
      <c r="DS725">
        <v>0</v>
      </c>
      <c r="DT725">
        <v>0</v>
      </c>
      <c r="DU725">
        <v>0</v>
      </c>
      <c r="DV725">
        <v>0</v>
      </c>
      <c r="DW725">
        <v>0</v>
      </c>
      <c r="DX725">
        <v>0</v>
      </c>
      <c r="DZ725" s="340"/>
      <c r="EA725" t="s">
        <v>944</v>
      </c>
      <c r="EB725">
        <v>2</v>
      </c>
      <c r="EC725">
        <v>13</v>
      </c>
      <c r="ED725" s="183" t="str">
        <f t="shared" si="30"/>
        <v>SDH200213</v>
      </c>
      <c r="EE725">
        <v>156</v>
      </c>
      <c r="EF725">
        <v>523</v>
      </c>
      <c r="EG725">
        <v>980</v>
      </c>
      <c r="EH725">
        <v>1448</v>
      </c>
      <c r="EI725">
        <v>1906</v>
      </c>
      <c r="EJ725">
        <v>2354</v>
      </c>
      <c r="EK725">
        <v>2797</v>
      </c>
      <c r="EL725">
        <v>3232</v>
      </c>
      <c r="EM725">
        <v>3660</v>
      </c>
      <c r="EN725">
        <v>4242</v>
      </c>
      <c r="EO725">
        <v>4651</v>
      </c>
      <c r="EP725">
        <v>5053</v>
      </c>
      <c r="EQ725">
        <v>5449</v>
      </c>
      <c r="ER725">
        <v>5838</v>
      </c>
      <c r="ES725">
        <v>6222</v>
      </c>
      <c r="ET725">
        <v>6601</v>
      </c>
      <c r="EU725">
        <v>6980</v>
      </c>
      <c r="EV725">
        <v>7354</v>
      </c>
      <c r="EW725">
        <v>7730</v>
      </c>
      <c r="EX725">
        <v>0</v>
      </c>
      <c r="EY725">
        <v>0</v>
      </c>
      <c r="EZ725">
        <v>0</v>
      </c>
      <c r="FA725">
        <v>0</v>
      </c>
      <c r="FB725">
        <v>0</v>
      </c>
      <c r="FC725">
        <v>0</v>
      </c>
      <c r="FD725">
        <v>0</v>
      </c>
      <c r="FE725">
        <v>0</v>
      </c>
      <c r="FF725">
        <v>0</v>
      </c>
      <c r="FG725">
        <v>0</v>
      </c>
      <c r="FH725">
        <v>0</v>
      </c>
      <c r="FI725">
        <v>0</v>
      </c>
      <c r="FJ725">
        <v>0</v>
      </c>
      <c r="FK725">
        <v>0</v>
      </c>
      <c r="FL725">
        <v>0</v>
      </c>
      <c r="FM725">
        <v>0</v>
      </c>
      <c r="FN725">
        <v>0</v>
      </c>
      <c r="FO725">
        <v>0</v>
      </c>
      <c r="FP725">
        <v>0</v>
      </c>
      <c r="FQ725">
        <v>0</v>
      </c>
      <c r="FR725">
        <v>0</v>
      </c>
      <c r="FS725">
        <v>0</v>
      </c>
      <c r="FT725">
        <v>0</v>
      </c>
      <c r="FU725">
        <v>0</v>
      </c>
      <c r="FV725">
        <v>0</v>
      </c>
      <c r="FW725">
        <v>0</v>
      </c>
      <c r="FX725">
        <v>0</v>
      </c>
      <c r="FY725">
        <v>0</v>
      </c>
      <c r="FZ725">
        <v>0</v>
      </c>
      <c r="GA725">
        <v>0</v>
      </c>
      <c r="GB725">
        <v>0</v>
      </c>
      <c r="GC725">
        <v>0</v>
      </c>
      <c r="GD725">
        <v>0</v>
      </c>
      <c r="GE725">
        <v>0</v>
      </c>
      <c r="GF725">
        <v>0</v>
      </c>
      <c r="GG725">
        <v>0</v>
      </c>
      <c r="GH725">
        <v>0</v>
      </c>
      <c r="GI725">
        <v>0</v>
      </c>
      <c r="GJ725">
        <v>0</v>
      </c>
      <c r="GK725">
        <v>0</v>
      </c>
      <c r="GL725">
        <v>0</v>
      </c>
      <c r="GM725">
        <v>0</v>
      </c>
      <c r="GN725">
        <v>0</v>
      </c>
      <c r="GO725">
        <v>0</v>
      </c>
      <c r="GP725">
        <v>0</v>
      </c>
      <c r="GQ725">
        <v>0</v>
      </c>
      <c r="GR725">
        <v>0</v>
      </c>
      <c r="GS725">
        <v>0</v>
      </c>
      <c r="GT725">
        <v>0</v>
      </c>
      <c r="GU725">
        <v>0</v>
      </c>
      <c r="GV725">
        <v>0</v>
      </c>
      <c r="GW725">
        <v>0</v>
      </c>
      <c r="GX725">
        <v>0</v>
      </c>
      <c r="GY725">
        <v>0</v>
      </c>
      <c r="GZ725">
        <v>0</v>
      </c>
      <c r="HA725">
        <v>0</v>
      </c>
      <c r="HB725">
        <v>0</v>
      </c>
      <c r="HC725">
        <v>0</v>
      </c>
      <c r="HD725">
        <v>0</v>
      </c>
      <c r="HE725">
        <v>0</v>
      </c>
      <c r="HF725">
        <v>0</v>
      </c>
      <c r="HG725">
        <v>0</v>
      </c>
      <c r="HH725">
        <v>0</v>
      </c>
      <c r="HI725">
        <v>0</v>
      </c>
      <c r="HJ725">
        <v>0</v>
      </c>
      <c r="HK725">
        <v>0</v>
      </c>
      <c r="HL725">
        <v>0</v>
      </c>
      <c r="HM725">
        <v>0</v>
      </c>
      <c r="HN725">
        <v>0</v>
      </c>
      <c r="HO725">
        <v>0</v>
      </c>
      <c r="HP725">
        <v>0</v>
      </c>
      <c r="HQ725">
        <v>0</v>
      </c>
      <c r="HR725">
        <v>0</v>
      </c>
      <c r="HS725">
        <v>0</v>
      </c>
      <c r="HT725">
        <v>0</v>
      </c>
      <c r="HU725">
        <v>0</v>
      </c>
      <c r="HV725">
        <v>0</v>
      </c>
      <c r="HW725">
        <v>0</v>
      </c>
      <c r="HX725">
        <v>0</v>
      </c>
      <c r="HY725">
        <v>0</v>
      </c>
      <c r="HZ725">
        <v>0</v>
      </c>
      <c r="IA725">
        <v>0</v>
      </c>
      <c r="IB725">
        <v>0</v>
      </c>
      <c r="IC725">
        <v>0</v>
      </c>
      <c r="ID725">
        <v>0</v>
      </c>
      <c r="IE725">
        <v>0</v>
      </c>
      <c r="IF725">
        <v>0</v>
      </c>
      <c r="IG725">
        <v>0</v>
      </c>
      <c r="IH725">
        <v>0</v>
      </c>
      <c r="II725">
        <v>0</v>
      </c>
      <c r="IJ725">
        <v>0</v>
      </c>
      <c r="IK725">
        <v>0</v>
      </c>
    </row>
    <row r="726" spans="13:245" hidden="1">
      <c r="M726" s="340"/>
      <c r="N726" t="s">
        <v>944</v>
      </c>
      <c r="O726">
        <v>2</v>
      </c>
      <c r="P726">
        <v>14</v>
      </c>
      <c r="Q726" s="183" t="str">
        <f t="shared" si="29"/>
        <v>SDH200214</v>
      </c>
      <c r="R726">
        <v>71</v>
      </c>
      <c r="S726">
        <v>257</v>
      </c>
      <c r="T726">
        <v>447</v>
      </c>
      <c r="U726">
        <v>641</v>
      </c>
      <c r="V726">
        <v>840</v>
      </c>
      <c r="W726">
        <v>1043</v>
      </c>
      <c r="X726">
        <v>1252</v>
      </c>
      <c r="Y726">
        <v>1465</v>
      </c>
      <c r="Z726">
        <v>1683</v>
      </c>
      <c r="AA726">
        <v>2542</v>
      </c>
      <c r="AB726">
        <v>2848</v>
      </c>
      <c r="AC726">
        <v>3161</v>
      </c>
      <c r="AD726">
        <v>3482</v>
      </c>
      <c r="AE726">
        <v>3812</v>
      </c>
      <c r="AF726">
        <v>4151</v>
      </c>
      <c r="AG726">
        <v>4500</v>
      </c>
      <c r="AH726">
        <v>4860</v>
      </c>
      <c r="AI726">
        <v>5232</v>
      </c>
      <c r="AJ726">
        <v>5616</v>
      </c>
      <c r="AK726">
        <v>6014</v>
      </c>
      <c r="AL726">
        <v>6179</v>
      </c>
      <c r="AM726">
        <v>6353</v>
      </c>
      <c r="AN726">
        <v>6538</v>
      </c>
      <c r="AO726">
        <v>6733</v>
      </c>
      <c r="AP726">
        <v>6942</v>
      </c>
      <c r="AQ726">
        <v>7165</v>
      </c>
      <c r="AR726">
        <v>7402</v>
      </c>
      <c r="AS726">
        <v>7656</v>
      </c>
      <c r="AT726">
        <v>7926</v>
      </c>
      <c r="AU726">
        <v>8215</v>
      </c>
      <c r="AV726">
        <v>8525</v>
      </c>
      <c r="AW726">
        <v>8857</v>
      </c>
      <c r="AX726">
        <v>9212</v>
      </c>
      <c r="AY726">
        <v>9596</v>
      </c>
      <c r="AZ726">
        <v>0</v>
      </c>
      <c r="BA726">
        <v>0</v>
      </c>
      <c r="BB726">
        <v>0</v>
      </c>
      <c r="BC726">
        <v>0</v>
      </c>
      <c r="BD726">
        <v>0</v>
      </c>
      <c r="BE726">
        <v>0</v>
      </c>
      <c r="BF726">
        <v>0</v>
      </c>
      <c r="BG726">
        <v>0</v>
      </c>
      <c r="BH726">
        <v>0</v>
      </c>
      <c r="BI726">
        <v>0</v>
      </c>
      <c r="BJ726">
        <v>0</v>
      </c>
      <c r="BK726">
        <v>0</v>
      </c>
      <c r="BL726">
        <v>0</v>
      </c>
      <c r="BM726">
        <v>0</v>
      </c>
      <c r="BN726">
        <v>0</v>
      </c>
      <c r="BO726">
        <v>0</v>
      </c>
      <c r="BP726">
        <v>0</v>
      </c>
      <c r="BQ726">
        <v>0</v>
      </c>
      <c r="BR726">
        <v>0</v>
      </c>
      <c r="BS726">
        <v>0</v>
      </c>
      <c r="BT726">
        <v>0</v>
      </c>
      <c r="BU726">
        <v>0</v>
      </c>
      <c r="BV726">
        <v>0</v>
      </c>
      <c r="BW726">
        <v>0</v>
      </c>
      <c r="BX726">
        <v>0</v>
      </c>
      <c r="BY726">
        <v>0</v>
      </c>
      <c r="BZ726">
        <v>0</v>
      </c>
      <c r="CA726">
        <v>0</v>
      </c>
      <c r="CB726">
        <v>0</v>
      </c>
      <c r="CC726">
        <v>0</v>
      </c>
      <c r="CD726">
        <v>0</v>
      </c>
      <c r="CE726">
        <v>0</v>
      </c>
      <c r="CF726">
        <v>0</v>
      </c>
      <c r="CG726">
        <v>0</v>
      </c>
      <c r="CH726">
        <v>0</v>
      </c>
      <c r="CI726">
        <v>0</v>
      </c>
      <c r="CJ726">
        <v>0</v>
      </c>
      <c r="CK726">
        <v>0</v>
      </c>
      <c r="CL726">
        <v>0</v>
      </c>
      <c r="CM726">
        <v>0</v>
      </c>
      <c r="CN726">
        <v>0</v>
      </c>
      <c r="CO726">
        <v>0</v>
      </c>
      <c r="CP726">
        <v>0</v>
      </c>
      <c r="CQ726">
        <v>0</v>
      </c>
      <c r="CR726">
        <v>0</v>
      </c>
      <c r="CS726">
        <v>0</v>
      </c>
      <c r="CT726">
        <v>0</v>
      </c>
      <c r="CU726">
        <v>0</v>
      </c>
      <c r="CV726">
        <v>0</v>
      </c>
      <c r="CW726">
        <v>0</v>
      </c>
      <c r="CX726">
        <v>0</v>
      </c>
      <c r="CY726">
        <v>0</v>
      </c>
      <c r="CZ726">
        <v>0</v>
      </c>
      <c r="DA726">
        <v>0</v>
      </c>
      <c r="DB726">
        <v>0</v>
      </c>
      <c r="DC726">
        <v>0</v>
      </c>
      <c r="DD726">
        <v>0</v>
      </c>
      <c r="DE726">
        <v>0</v>
      </c>
      <c r="DF726">
        <v>0</v>
      </c>
      <c r="DG726">
        <v>0</v>
      </c>
      <c r="DH726">
        <v>0</v>
      </c>
      <c r="DI726">
        <v>0</v>
      </c>
      <c r="DJ726">
        <v>0</v>
      </c>
      <c r="DK726">
        <v>0</v>
      </c>
      <c r="DL726">
        <v>0</v>
      </c>
      <c r="DM726">
        <v>0</v>
      </c>
      <c r="DN726">
        <v>0</v>
      </c>
      <c r="DO726">
        <v>0</v>
      </c>
      <c r="DP726">
        <v>0</v>
      </c>
      <c r="DQ726">
        <v>0</v>
      </c>
      <c r="DR726">
        <v>0</v>
      </c>
      <c r="DS726">
        <v>0</v>
      </c>
      <c r="DT726">
        <v>0</v>
      </c>
      <c r="DU726">
        <v>0</v>
      </c>
      <c r="DV726">
        <v>0</v>
      </c>
      <c r="DW726">
        <v>0</v>
      </c>
      <c r="DX726">
        <v>0</v>
      </c>
      <c r="DZ726" s="340"/>
      <c r="EA726" t="s">
        <v>944</v>
      </c>
      <c r="EB726">
        <v>2</v>
      </c>
      <c r="EC726">
        <v>14</v>
      </c>
      <c r="ED726" s="183" t="str">
        <f t="shared" si="30"/>
        <v>SDH200214</v>
      </c>
      <c r="EE726">
        <v>144</v>
      </c>
      <c r="EF726">
        <v>507</v>
      </c>
      <c r="EG726">
        <v>953</v>
      </c>
      <c r="EH726">
        <v>1413</v>
      </c>
      <c r="EI726">
        <v>1864</v>
      </c>
      <c r="EJ726">
        <v>2305</v>
      </c>
      <c r="EK726">
        <v>2740</v>
      </c>
      <c r="EL726">
        <v>3167</v>
      </c>
      <c r="EM726">
        <v>3586</v>
      </c>
      <c r="EN726">
        <v>4162</v>
      </c>
      <c r="EO726">
        <v>4565</v>
      </c>
      <c r="EP726">
        <v>4960</v>
      </c>
      <c r="EQ726">
        <v>5349</v>
      </c>
      <c r="ER726">
        <v>5732</v>
      </c>
      <c r="ES726">
        <v>6111</v>
      </c>
      <c r="ET726">
        <v>6486</v>
      </c>
      <c r="EU726">
        <v>6860</v>
      </c>
      <c r="EV726">
        <v>7232</v>
      </c>
      <c r="EW726">
        <v>7603</v>
      </c>
      <c r="EX726">
        <v>0</v>
      </c>
      <c r="EY726">
        <v>0</v>
      </c>
      <c r="EZ726">
        <v>0</v>
      </c>
      <c r="FA726">
        <v>0</v>
      </c>
      <c r="FB726">
        <v>0</v>
      </c>
      <c r="FC726">
        <v>0</v>
      </c>
      <c r="FD726">
        <v>0</v>
      </c>
      <c r="FE726">
        <v>0</v>
      </c>
      <c r="FF726">
        <v>0</v>
      </c>
      <c r="FG726">
        <v>0</v>
      </c>
      <c r="FH726">
        <v>0</v>
      </c>
      <c r="FI726">
        <v>0</v>
      </c>
      <c r="FJ726">
        <v>0</v>
      </c>
      <c r="FK726">
        <v>0</v>
      </c>
      <c r="FL726">
        <v>0</v>
      </c>
      <c r="FM726">
        <v>0</v>
      </c>
      <c r="FN726">
        <v>0</v>
      </c>
      <c r="FO726">
        <v>0</v>
      </c>
      <c r="FP726">
        <v>0</v>
      </c>
      <c r="FQ726">
        <v>0</v>
      </c>
      <c r="FR726">
        <v>0</v>
      </c>
      <c r="FS726">
        <v>0</v>
      </c>
      <c r="FT726">
        <v>0</v>
      </c>
      <c r="FU726">
        <v>0</v>
      </c>
      <c r="FV726">
        <v>0</v>
      </c>
      <c r="FW726">
        <v>0</v>
      </c>
      <c r="FX726">
        <v>0</v>
      </c>
      <c r="FY726">
        <v>0</v>
      </c>
      <c r="FZ726">
        <v>0</v>
      </c>
      <c r="GA726">
        <v>0</v>
      </c>
      <c r="GB726">
        <v>0</v>
      </c>
      <c r="GC726">
        <v>0</v>
      </c>
      <c r="GD726">
        <v>0</v>
      </c>
      <c r="GE726">
        <v>0</v>
      </c>
      <c r="GF726">
        <v>0</v>
      </c>
      <c r="GG726">
        <v>0</v>
      </c>
      <c r="GH726">
        <v>0</v>
      </c>
      <c r="GI726">
        <v>0</v>
      </c>
      <c r="GJ726">
        <v>0</v>
      </c>
      <c r="GK726">
        <v>0</v>
      </c>
      <c r="GL726">
        <v>0</v>
      </c>
      <c r="GM726">
        <v>0</v>
      </c>
      <c r="GN726">
        <v>0</v>
      </c>
      <c r="GO726">
        <v>0</v>
      </c>
      <c r="GP726">
        <v>0</v>
      </c>
      <c r="GQ726">
        <v>0</v>
      </c>
      <c r="GR726">
        <v>0</v>
      </c>
      <c r="GS726">
        <v>0</v>
      </c>
      <c r="GT726">
        <v>0</v>
      </c>
      <c r="GU726">
        <v>0</v>
      </c>
      <c r="GV726">
        <v>0</v>
      </c>
      <c r="GW726">
        <v>0</v>
      </c>
      <c r="GX726">
        <v>0</v>
      </c>
      <c r="GY726">
        <v>0</v>
      </c>
      <c r="GZ726">
        <v>0</v>
      </c>
      <c r="HA726">
        <v>0</v>
      </c>
      <c r="HB726">
        <v>0</v>
      </c>
      <c r="HC726">
        <v>0</v>
      </c>
      <c r="HD726">
        <v>0</v>
      </c>
      <c r="HE726">
        <v>0</v>
      </c>
      <c r="HF726">
        <v>0</v>
      </c>
      <c r="HG726">
        <v>0</v>
      </c>
      <c r="HH726">
        <v>0</v>
      </c>
      <c r="HI726">
        <v>0</v>
      </c>
      <c r="HJ726">
        <v>0</v>
      </c>
      <c r="HK726">
        <v>0</v>
      </c>
      <c r="HL726">
        <v>0</v>
      </c>
      <c r="HM726">
        <v>0</v>
      </c>
      <c r="HN726">
        <v>0</v>
      </c>
      <c r="HO726">
        <v>0</v>
      </c>
      <c r="HP726">
        <v>0</v>
      </c>
      <c r="HQ726">
        <v>0</v>
      </c>
      <c r="HR726">
        <v>0</v>
      </c>
      <c r="HS726">
        <v>0</v>
      </c>
      <c r="HT726">
        <v>0</v>
      </c>
      <c r="HU726">
        <v>0</v>
      </c>
      <c r="HV726">
        <v>0</v>
      </c>
      <c r="HW726">
        <v>0</v>
      </c>
      <c r="HX726">
        <v>0</v>
      </c>
      <c r="HY726">
        <v>0</v>
      </c>
      <c r="HZ726">
        <v>0</v>
      </c>
      <c r="IA726">
        <v>0</v>
      </c>
      <c r="IB726">
        <v>0</v>
      </c>
      <c r="IC726">
        <v>0</v>
      </c>
      <c r="ID726">
        <v>0</v>
      </c>
      <c r="IE726">
        <v>0</v>
      </c>
      <c r="IF726">
        <v>0</v>
      </c>
      <c r="IG726">
        <v>0</v>
      </c>
      <c r="IH726">
        <v>0</v>
      </c>
      <c r="II726">
        <v>0</v>
      </c>
      <c r="IJ726">
        <v>0</v>
      </c>
      <c r="IK726">
        <v>0</v>
      </c>
    </row>
    <row r="727" spans="13:245" hidden="1">
      <c r="M727" s="340"/>
      <c r="N727" t="s">
        <v>944</v>
      </c>
      <c r="O727">
        <v>2</v>
      </c>
      <c r="P727">
        <v>15</v>
      </c>
      <c r="Q727" s="183" t="str">
        <f t="shared" si="29"/>
        <v>SDH200215</v>
      </c>
      <c r="R727">
        <v>66</v>
      </c>
      <c r="S727">
        <v>249</v>
      </c>
      <c r="T727">
        <v>436</v>
      </c>
      <c r="U727">
        <v>627</v>
      </c>
      <c r="V727">
        <v>823</v>
      </c>
      <c r="W727">
        <v>1023</v>
      </c>
      <c r="X727">
        <v>1228</v>
      </c>
      <c r="Y727">
        <v>1438</v>
      </c>
      <c r="Z727">
        <v>1653</v>
      </c>
      <c r="AA727">
        <v>2498</v>
      </c>
      <c r="AB727">
        <v>2799</v>
      </c>
      <c r="AC727">
        <v>3107</v>
      </c>
      <c r="AD727">
        <v>3424</v>
      </c>
      <c r="AE727">
        <v>3750</v>
      </c>
      <c r="AF727">
        <v>4085</v>
      </c>
      <c r="AG727">
        <v>4430</v>
      </c>
      <c r="AH727">
        <v>4786</v>
      </c>
      <c r="AI727">
        <v>5155</v>
      </c>
      <c r="AJ727">
        <v>5535</v>
      </c>
      <c r="AK727">
        <v>5930</v>
      </c>
      <c r="AL727">
        <v>6097</v>
      </c>
      <c r="AM727">
        <v>6273</v>
      </c>
      <c r="AN727">
        <v>6459</v>
      </c>
      <c r="AO727">
        <v>6659</v>
      </c>
      <c r="AP727">
        <v>6872</v>
      </c>
      <c r="AQ727">
        <v>7099</v>
      </c>
      <c r="AR727">
        <v>7343</v>
      </c>
      <c r="AS727">
        <v>7602</v>
      </c>
      <c r="AT727">
        <v>7879</v>
      </c>
      <c r="AU727">
        <v>8175</v>
      </c>
      <c r="AV727">
        <v>8494</v>
      </c>
      <c r="AW727">
        <v>8834</v>
      </c>
      <c r="AX727">
        <v>9202</v>
      </c>
      <c r="AY727">
        <v>9589</v>
      </c>
      <c r="AZ727">
        <v>0</v>
      </c>
      <c r="BA727">
        <v>0</v>
      </c>
      <c r="BB727">
        <v>0</v>
      </c>
      <c r="BC727">
        <v>0</v>
      </c>
      <c r="BD727">
        <v>0</v>
      </c>
      <c r="BE727">
        <v>0</v>
      </c>
      <c r="BF727">
        <v>0</v>
      </c>
      <c r="BG727">
        <v>0</v>
      </c>
      <c r="BH727">
        <v>0</v>
      </c>
      <c r="BI727">
        <v>0</v>
      </c>
      <c r="BJ727">
        <v>0</v>
      </c>
      <c r="BK727">
        <v>0</v>
      </c>
      <c r="BL727">
        <v>0</v>
      </c>
      <c r="BM727">
        <v>0</v>
      </c>
      <c r="BN727">
        <v>0</v>
      </c>
      <c r="BO727">
        <v>0</v>
      </c>
      <c r="BP727">
        <v>0</v>
      </c>
      <c r="BQ727">
        <v>0</v>
      </c>
      <c r="BR727">
        <v>0</v>
      </c>
      <c r="BS727">
        <v>0</v>
      </c>
      <c r="BT727">
        <v>0</v>
      </c>
      <c r="BU727">
        <v>0</v>
      </c>
      <c r="BV727">
        <v>0</v>
      </c>
      <c r="BW727">
        <v>0</v>
      </c>
      <c r="BX727">
        <v>0</v>
      </c>
      <c r="BY727">
        <v>0</v>
      </c>
      <c r="BZ727">
        <v>0</v>
      </c>
      <c r="CA727">
        <v>0</v>
      </c>
      <c r="CB727">
        <v>0</v>
      </c>
      <c r="CC727">
        <v>0</v>
      </c>
      <c r="CD727">
        <v>0</v>
      </c>
      <c r="CE727">
        <v>0</v>
      </c>
      <c r="CF727">
        <v>0</v>
      </c>
      <c r="CG727">
        <v>0</v>
      </c>
      <c r="CH727">
        <v>0</v>
      </c>
      <c r="CI727">
        <v>0</v>
      </c>
      <c r="CJ727">
        <v>0</v>
      </c>
      <c r="CK727">
        <v>0</v>
      </c>
      <c r="CL727">
        <v>0</v>
      </c>
      <c r="CM727">
        <v>0</v>
      </c>
      <c r="CN727">
        <v>0</v>
      </c>
      <c r="CO727">
        <v>0</v>
      </c>
      <c r="CP727">
        <v>0</v>
      </c>
      <c r="CQ727">
        <v>0</v>
      </c>
      <c r="CR727">
        <v>0</v>
      </c>
      <c r="CS727">
        <v>0</v>
      </c>
      <c r="CT727">
        <v>0</v>
      </c>
      <c r="CU727">
        <v>0</v>
      </c>
      <c r="CV727">
        <v>0</v>
      </c>
      <c r="CW727">
        <v>0</v>
      </c>
      <c r="CX727">
        <v>0</v>
      </c>
      <c r="CY727">
        <v>0</v>
      </c>
      <c r="CZ727">
        <v>0</v>
      </c>
      <c r="DA727">
        <v>0</v>
      </c>
      <c r="DB727">
        <v>0</v>
      </c>
      <c r="DC727">
        <v>0</v>
      </c>
      <c r="DD727">
        <v>0</v>
      </c>
      <c r="DE727">
        <v>0</v>
      </c>
      <c r="DF727">
        <v>0</v>
      </c>
      <c r="DG727">
        <v>0</v>
      </c>
      <c r="DH727">
        <v>0</v>
      </c>
      <c r="DI727">
        <v>0</v>
      </c>
      <c r="DJ727">
        <v>0</v>
      </c>
      <c r="DK727">
        <v>0</v>
      </c>
      <c r="DL727">
        <v>0</v>
      </c>
      <c r="DM727">
        <v>0</v>
      </c>
      <c r="DN727">
        <v>0</v>
      </c>
      <c r="DO727">
        <v>0</v>
      </c>
      <c r="DP727">
        <v>0</v>
      </c>
      <c r="DQ727">
        <v>0</v>
      </c>
      <c r="DR727">
        <v>0</v>
      </c>
      <c r="DS727">
        <v>0</v>
      </c>
      <c r="DT727">
        <v>0</v>
      </c>
      <c r="DU727">
        <v>0</v>
      </c>
      <c r="DV727">
        <v>0</v>
      </c>
      <c r="DW727">
        <v>0</v>
      </c>
      <c r="DX727">
        <v>0</v>
      </c>
      <c r="DZ727" s="340"/>
      <c r="EA727" t="s">
        <v>944</v>
      </c>
      <c r="EB727">
        <v>2</v>
      </c>
      <c r="EC727">
        <v>15</v>
      </c>
      <c r="ED727" s="183" t="str">
        <f t="shared" si="30"/>
        <v>SDH200215</v>
      </c>
      <c r="EE727">
        <v>134</v>
      </c>
      <c r="EF727">
        <v>491</v>
      </c>
      <c r="EG727">
        <v>923</v>
      </c>
      <c r="EH727">
        <v>1376</v>
      </c>
      <c r="EI727">
        <v>1820</v>
      </c>
      <c r="EJ727">
        <v>2254</v>
      </c>
      <c r="EK727">
        <v>2679</v>
      </c>
      <c r="EL727">
        <v>3100</v>
      </c>
      <c r="EM727">
        <v>3513</v>
      </c>
      <c r="EN727">
        <v>4082</v>
      </c>
      <c r="EO727">
        <v>4477</v>
      </c>
      <c r="EP727">
        <v>4865</v>
      </c>
      <c r="EQ727">
        <v>5248</v>
      </c>
      <c r="ER727">
        <v>5626</v>
      </c>
      <c r="ES727">
        <v>5999</v>
      </c>
      <c r="ET727">
        <v>6371</v>
      </c>
      <c r="EU727">
        <v>6739</v>
      </c>
      <c r="EV727">
        <v>7109</v>
      </c>
      <c r="EW727">
        <v>7477</v>
      </c>
      <c r="EX727">
        <v>0</v>
      </c>
      <c r="EY727">
        <v>0</v>
      </c>
      <c r="EZ727">
        <v>0</v>
      </c>
      <c r="FA727">
        <v>0</v>
      </c>
      <c r="FB727">
        <v>0</v>
      </c>
      <c r="FC727">
        <v>0</v>
      </c>
      <c r="FD727">
        <v>0</v>
      </c>
      <c r="FE727">
        <v>0</v>
      </c>
      <c r="FF727">
        <v>0</v>
      </c>
      <c r="FG727">
        <v>0</v>
      </c>
      <c r="FH727">
        <v>0</v>
      </c>
      <c r="FI727">
        <v>0</v>
      </c>
      <c r="FJ727">
        <v>0</v>
      </c>
      <c r="FK727">
        <v>0</v>
      </c>
      <c r="FL727">
        <v>0</v>
      </c>
      <c r="FM727">
        <v>0</v>
      </c>
      <c r="FN727">
        <v>0</v>
      </c>
      <c r="FO727">
        <v>0</v>
      </c>
      <c r="FP727">
        <v>0</v>
      </c>
      <c r="FQ727">
        <v>0</v>
      </c>
      <c r="FR727">
        <v>0</v>
      </c>
      <c r="FS727">
        <v>0</v>
      </c>
      <c r="FT727">
        <v>0</v>
      </c>
      <c r="FU727">
        <v>0</v>
      </c>
      <c r="FV727">
        <v>0</v>
      </c>
      <c r="FW727">
        <v>0</v>
      </c>
      <c r="FX727">
        <v>0</v>
      </c>
      <c r="FY727">
        <v>0</v>
      </c>
      <c r="FZ727">
        <v>0</v>
      </c>
      <c r="GA727">
        <v>0</v>
      </c>
      <c r="GB727">
        <v>0</v>
      </c>
      <c r="GC727">
        <v>0</v>
      </c>
      <c r="GD727">
        <v>0</v>
      </c>
      <c r="GE727">
        <v>0</v>
      </c>
      <c r="GF727">
        <v>0</v>
      </c>
      <c r="GG727">
        <v>0</v>
      </c>
      <c r="GH727">
        <v>0</v>
      </c>
      <c r="GI727">
        <v>0</v>
      </c>
      <c r="GJ727">
        <v>0</v>
      </c>
      <c r="GK727">
        <v>0</v>
      </c>
      <c r="GL727">
        <v>0</v>
      </c>
      <c r="GM727">
        <v>0</v>
      </c>
      <c r="GN727">
        <v>0</v>
      </c>
      <c r="GO727">
        <v>0</v>
      </c>
      <c r="GP727">
        <v>0</v>
      </c>
      <c r="GQ727">
        <v>0</v>
      </c>
      <c r="GR727">
        <v>0</v>
      </c>
      <c r="GS727">
        <v>0</v>
      </c>
      <c r="GT727">
        <v>0</v>
      </c>
      <c r="GU727">
        <v>0</v>
      </c>
      <c r="GV727">
        <v>0</v>
      </c>
      <c r="GW727">
        <v>0</v>
      </c>
      <c r="GX727">
        <v>0</v>
      </c>
      <c r="GY727">
        <v>0</v>
      </c>
      <c r="GZ727">
        <v>0</v>
      </c>
      <c r="HA727">
        <v>0</v>
      </c>
      <c r="HB727">
        <v>0</v>
      </c>
      <c r="HC727">
        <v>0</v>
      </c>
      <c r="HD727">
        <v>0</v>
      </c>
      <c r="HE727">
        <v>0</v>
      </c>
      <c r="HF727">
        <v>0</v>
      </c>
      <c r="HG727">
        <v>0</v>
      </c>
      <c r="HH727">
        <v>0</v>
      </c>
      <c r="HI727">
        <v>0</v>
      </c>
      <c r="HJ727">
        <v>0</v>
      </c>
      <c r="HK727">
        <v>0</v>
      </c>
      <c r="HL727">
        <v>0</v>
      </c>
      <c r="HM727">
        <v>0</v>
      </c>
      <c r="HN727">
        <v>0</v>
      </c>
      <c r="HO727">
        <v>0</v>
      </c>
      <c r="HP727">
        <v>0</v>
      </c>
      <c r="HQ727">
        <v>0</v>
      </c>
      <c r="HR727">
        <v>0</v>
      </c>
      <c r="HS727">
        <v>0</v>
      </c>
      <c r="HT727">
        <v>0</v>
      </c>
      <c r="HU727">
        <v>0</v>
      </c>
      <c r="HV727">
        <v>0</v>
      </c>
      <c r="HW727">
        <v>0</v>
      </c>
      <c r="HX727">
        <v>0</v>
      </c>
      <c r="HY727">
        <v>0</v>
      </c>
      <c r="HZ727">
        <v>0</v>
      </c>
      <c r="IA727">
        <v>0</v>
      </c>
      <c r="IB727">
        <v>0</v>
      </c>
      <c r="IC727">
        <v>0</v>
      </c>
      <c r="ID727">
        <v>0</v>
      </c>
      <c r="IE727">
        <v>0</v>
      </c>
      <c r="IF727">
        <v>0</v>
      </c>
      <c r="IG727">
        <v>0</v>
      </c>
      <c r="IH727">
        <v>0</v>
      </c>
      <c r="II727">
        <v>0</v>
      </c>
      <c r="IJ727">
        <v>0</v>
      </c>
      <c r="IK727">
        <v>0</v>
      </c>
    </row>
    <row r="728" spans="13:245" hidden="1">
      <c r="M728" s="340"/>
      <c r="N728" t="s">
        <v>944</v>
      </c>
      <c r="O728">
        <v>2</v>
      </c>
      <c r="P728">
        <v>16</v>
      </c>
      <c r="Q728" s="183" t="str">
        <f t="shared" si="29"/>
        <v>SDH200216</v>
      </c>
      <c r="R728">
        <v>61</v>
      </c>
      <c r="S728">
        <v>241</v>
      </c>
      <c r="T728">
        <v>425</v>
      </c>
      <c r="U728">
        <v>613</v>
      </c>
      <c r="V728">
        <v>806</v>
      </c>
      <c r="W728">
        <v>1003</v>
      </c>
      <c r="X728">
        <v>1205</v>
      </c>
      <c r="Y728">
        <v>1412</v>
      </c>
      <c r="Z728">
        <v>1623</v>
      </c>
      <c r="AA728">
        <v>2453</v>
      </c>
      <c r="AB728">
        <v>2750</v>
      </c>
      <c r="AC728">
        <v>3054</v>
      </c>
      <c r="AD728">
        <v>3366</v>
      </c>
      <c r="AE728">
        <v>3688</v>
      </c>
      <c r="AF728">
        <v>4019</v>
      </c>
      <c r="AG728">
        <v>4361</v>
      </c>
      <c r="AH728">
        <v>4714</v>
      </c>
      <c r="AI728">
        <v>5078</v>
      </c>
      <c r="AJ728">
        <v>5456</v>
      </c>
      <c r="AK728">
        <v>5849</v>
      </c>
      <c r="AL728">
        <v>6016</v>
      </c>
      <c r="AM728">
        <v>6193</v>
      </c>
      <c r="AN728">
        <v>6383</v>
      </c>
      <c r="AO728">
        <v>6587</v>
      </c>
      <c r="AP728">
        <v>6805</v>
      </c>
      <c r="AQ728">
        <v>7038</v>
      </c>
      <c r="AR728">
        <v>7286</v>
      </c>
      <c r="AS728">
        <v>7551</v>
      </c>
      <c r="AT728">
        <v>7835</v>
      </c>
      <c r="AU728">
        <v>8140</v>
      </c>
      <c r="AV728">
        <v>8466</v>
      </c>
      <c r="AW728">
        <v>8818</v>
      </c>
      <c r="AX728">
        <v>9189</v>
      </c>
      <c r="AY728">
        <v>9582</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v>0</v>
      </c>
      <c r="CK728">
        <v>0</v>
      </c>
      <c r="CL728">
        <v>0</v>
      </c>
      <c r="CM728">
        <v>0</v>
      </c>
      <c r="CN728">
        <v>0</v>
      </c>
      <c r="CO728">
        <v>0</v>
      </c>
      <c r="CP728">
        <v>0</v>
      </c>
      <c r="CQ728">
        <v>0</v>
      </c>
      <c r="CR728">
        <v>0</v>
      </c>
      <c r="CS728">
        <v>0</v>
      </c>
      <c r="CT728">
        <v>0</v>
      </c>
      <c r="CU728">
        <v>0</v>
      </c>
      <c r="CV728">
        <v>0</v>
      </c>
      <c r="CW728">
        <v>0</v>
      </c>
      <c r="CX728">
        <v>0</v>
      </c>
      <c r="CY728">
        <v>0</v>
      </c>
      <c r="CZ728">
        <v>0</v>
      </c>
      <c r="DA728">
        <v>0</v>
      </c>
      <c r="DB728">
        <v>0</v>
      </c>
      <c r="DC728">
        <v>0</v>
      </c>
      <c r="DD728">
        <v>0</v>
      </c>
      <c r="DE728">
        <v>0</v>
      </c>
      <c r="DF728">
        <v>0</v>
      </c>
      <c r="DG728">
        <v>0</v>
      </c>
      <c r="DH728">
        <v>0</v>
      </c>
      <c r="DI728">
        <v>0</v>
      </c>
      <c r="DJ728">
        <v>0</v>
      </c>
      <c r="DK728">
        <v>0</v>
      </c>
      <c r="DL728">
        <v>0</v>
      </c>
      <c r="DM728">
        <v>0</v>
      </c>
      <c r="DN728">
        <v>0</v>
      </c>
      <c r="DO728">
        <v>0</v>
      </c>
      <c r="DP728">
        <v>0</v>
      </c>
      <c r="DQ728">
        <v>0</v>
      </c>
      <c r="DR728">
        <v>0</v>
      </c>
      <c r="DS728">
        <v>0</v>
      </c>
      <c r="DT728">
        <v>0</v>
      </c>
      <c r="DU728">
        <v>0</v>
      </c>
      <c r="DV728">
        <v>0</v>
      </c>
      <c r="DW728">
        <v>0</v>
      </c>
      <c r="DX728">
        <v>0</v>
      </c>
      <c r="DZ728" s="340"/>
      <c r="EA728" t="s">
        <v>944</v>
      </c>
      <c r="EB728">
        <v>2</v>
      </c>
      <c r="EC728">
        <v>16</v>
      </c>
      <c r="ED728" s="183" t="str">
        <f t="shared" si="30"/>
        <v>SDH200216</v>
      </c>
      <c r="EE728">
        <v>124</v>
      </c>
      <c r="EF728">
        <v>475</v>
      </c>
      <c r="EG728">
        <v>894</v>
      </c>
      <c r="EH728">
        <v>1339</v>
      </c>
      <c r="EI728">
        <v>1776</v>
      </c>
      <c r="EJ728">
        <v>2201</v>
      </c>
      <c r="EK728">
        <v>2619</v>
      </c>
      <c r="EL728">
        <v>3033</v>
      </c>
      <c r="EM728">
        <v>3438</v>
      </c>
      <c r="EN728">
        <v>3999</v>
      </c>
      <c r="EO728">
        <v>4387</v>
      </c>
      <c r="EP728">
        <v>4769</v>
      </c>
      <c r="EQ728">
        <v>5145</v>
      </c>
      <c r="ER728">
        <v>5518</v>
      </c>
      <c r="ES728">
        <v>5888</v>
      </c>
      <c r="ET728">
        <v>6256</v>
      </c>
      <c r="EU728">
        <v>6622</v>
      </c>
      <c r="EV728">
        <v>6987</v>
      </c>
      <c r="EW728">
        <v>7351</v>
      </c>
      <c r="EX728">
        <v>0</v>
      </c>
      <c r="EY728">
        <v>0</v>
      </c>
      <c r="EZ728">
        <v>0</v>
      </c>
      <c r="FA728">
        <v>0</v>
      </c>
      <c r="FB728">
        <v>0</v>
      </c>
      <c r="FC728">
        <v>0</v>
      </c>
      <c r="FD728">
        <v>0</v>
      </c>
      <c r="FE728">
        <v>0</v>
      </c>
      <c r="FF728">
        <v>0</v>
      </c>
      <c r="FG728">
        <v>0</v>
      </c>
      <c r="FH728">
        <v>0</v>
      </c>
      <c r="FI728">
        <v>0</v>
      </c>
      <c r="FJ728">
        <v>0</v>
      </c>
      <c r="FK728">
        <v>0</v>
      </c>
      <c r="FL728">
        <v>0</v>
      </c>
      <c r="FM728">
        <v>0</v>
      </c>
      <c r="FN728">
        <v>0</v>
      </c>
      <c r="FO728">
        <v>0</v>
      </c>
      <c r="FP728">
        <v>0</v>
      </c>
      <c r="FQ728">
        <v>0</v>
      </c>
      <c r="FR728">
        <v>0</v>
      </c>
      <c r="FS728">
        <v>0</v>
      </c>
      <c r="FT728">
        <v>0</v>
      </c>
      <c r="FU728">
        <v>0</v>
      </c>
      <c r="FV728">
        <v>0</v>
      </c>
      <c r="FW728">
        <v>0</v>
      </c>
      <c r="FX728">
        <v>0</v>
      </c>
      <c r="FY728">
        <v>0</v>
      </c>
      <c r="FZ728">
        <v>0</v>
      </c>
      <c r="GA728">
        <v>0</v>
      </c>
      <c r="GB728">
        <v>0</v>
      </c>
      <c r="GC728">
        <v>0</v>
      </c>
      <c r="GD728">
        <v>0</v>
      </c>
      <c r="GE728">
        <v>0</v>
      </c>
      <c r="GF728">
        <v>0</v>
      </c>
      <c r="GG728">
        <v>0</v>
      </c>
      <c r="GH728">
        <v>0</v>
      </c>
      <c r="GI728">
        <v>0</v>
      </c>
      <c r="GJ728">
        <v>0</v>
      </c>
      <c r="GK728">
        <v>0</v>
      </c>
      <c r="GL728">
        <v>0</v>
      </c>
      <c r="GM728">
        <v>0</v>
      </c>
      <c r="GN728">
        <v>0</v>
      </c>
      <c r="GO728">
        <v>0</v>
      </c>
      <c r="GP728">
        <v>0</v>
      </c>
      <c r="GQ728">
        <v>0</v>
      </c>
      <c r="GR728">
        <v>0</v>
      </c>
      <c r="GS728">
        <v>0</v>
      </c>
      <c r="GT728">
        <v>0</v>
      </c>
      <c r="GU728">
        <v>0</v>
      </c>
      <c r="GV728">
        <v>0</v>
      </c>
      <c r="GW728">
        <v>0</v>
      </c>
      <c r="GX728">
        <v>0</v>
      </c>
      <c r="GY728">
        <v>0</v>
      </c>
      <c r="GZ728">
        <v>0</v>
      </c>
      <c r="HA728">
        <v>0</v>
      </c>
      <c r="HB728">
        <v>0</v>
      </c>
      <c r="HC728">
        <v>0</v>
      </c>
      <c r="HD728">
        <v>0</v>
      </c>
      <c r="HE728">
        <v>0</v>
      </c>
      <c r="HF728">
        <v>0</v>
      </c>
      <c r="HG728">
        <v>0</v>
      </c>
      <c r="HH728">
        <v>0</v>
      </c>
      <c r="HI728">
        <v>0</v>
      </c>
      <c r="HJ728">
        <v>0</v>
      </c>
      <c r="HK728">
        <v>0</v>
      </c>
      <c r="HL728">
        <v>0</v>
      </c>
      <c r="HM728">
        <v>0</v>
      </c>
      <c r="HN728">
        <v>0</v>
      </c>
      <c r="HO728">
        <v>0</v>
      </c>
      <c r="HP728">
        <v>0</v>
      </c>
      <c r="HQ728">
        <v>0</v>
      </c>
      <c r="HR728">
        <v>0</v>
      </c>
      <c r="HS728">
        <v>0</v>
      </c>
      <c r="HT728">
        <v>0</v>
      </c>
      <c r="HU728">
        <v>0</v>
      </c>
      <c r="HV728">
        <v>0</v>
      </c>
      <c r="HW728">
        <v>0</v>
      </c>
      <c r="HX728">
        <v>0</v>
      </c>
      <c r="HY728">
        <v>0</v>
      </c>
      <c r="HZ728">
        <v>0</v>
      </c>
      <c r="IA728">
        <v>0</v>
      </c>
      <c r="IB728">
        <v>0</v>
      </c>
      <c r="IC728">
        <v>0</v>
      </c>
      <c r="ID728">
        <v>0</v>
      </c>
      <c r="IE728">
        <v>0</v>
      </c>
      <c r="IF728">
        <v>0</v>
      </c>
      <c r="IG728">
        <v>0</v>
      </c>
      <c r="IH728">
        <v>0</v>
      </c>
      <c r="II728">
        <v>0</v>
      </c>
      <c r="IJ728">
        <v>0</v>
      </c>
      <c r="IK728">
        <v>0</v>
      </c>
    </row>
    <row r="729" spans="13:245" hidden="1">
      <c r="M729" s="340"/>
      <c r="N729" t="s">
        <v>944</v>
      </c>
      <c r="O729">
        <v>2</v>
      </c>
      <c r="P729">
        <v>17</v>
      </c>
      <c r="Q729" s="183" t="str">
        <f t="shared" si="29"/>
        <v>SDH200217</v>
      </c>
      <c r="R729">
        <v>56</v>
      </c>
      <c r="S729">
        <v>233</v>
      </c>
      <c r="T729">
        <v>414</v>
      </c>
      <c r="U729">
        <v>599</v>
      </c>
      <c r="V729">
        <v>788</v>
      </c>
      <c r="W729">
        <v>983</v>
      </c>
      <c r="X729">
        <v>1181</v>
      </c>
      <c r="Y729">
        <v>1385</v>
      </c>
      <c r="Z729">
        <v>1593</v>
      </c>
      <c r="AA729">
        <v>2409</v>
      </c>
      <c r="AB729">
        <v>2701</v>
      </c>
      <c r="AC729">
        <v>3001</v>
      </c>
      <c r="AD729">
        <v>3310</v>
      </c>
      <c r="AE729">
        <v>3627</v>
      </c>
      <c r="AF729">
        <v>3954</v>
      </c>
      <c r="AG729">
        <v>4292</v>
      </c>
      <c r="AH729">
        <v>4641</v>
      </c>
      <c r="AI729">
        <v>5003</v>
      </c>
      <c r="AJ729">
        <v>5378</v>
      </c>
      <c r="AK729">
        <v>5768</v>
      </c>
      <c r="AL729">
        <v>5936</v>
      </c>
      <c r="AM729">
        <v>6117</v>
      </c>
      <c r="AN729">
        <v>6310</v>
      </c>
      <c r="AO729">
        <v>6518</v>
      </c>
      <c r="AP729">
        <v>6741</v>
      </c>
      <c r="AQ729">
        <v>6978</v>
      </c>
      <c r="AR729">
        <v>7233</v>
      </c>
      <c r="AS729">
        <v>7504</v>
      </c>
      <c r="AT729">
        <v>7796</v>
      </c>
      <c r="AU729">
        <v>8108</v>
      </c>
      <c r="AV729">
        <v>8445</v>
      </c>
      <c r="AW729">
        <v>8800</v>
      </c>
      <c r="AX729">
        <v>9176</v>
      </c>
      <c r="AY729">
        <v>9576</v>
      </c>
      <c r="AZ729">
        <v>0</v>
      </c>
      <c r="BA729">
        <v>0</v>
      </c>
      <c r="BB729">
        <v>0</v>
      </c>
      <c r="BC729">
        <v>0</v>
      </c>
      <c r="BD729">
        <v>0</v>
      </c>
      <c r="BE729">
        <v>0</v>
      </c>
      <c r="BF729">
        <v>0</v>
      </c>
      <c r="BG729">
        <v>0</v>
      </c>
      <c r="BH729">
        <v>0</v>
      </c>
      <c r="BI729">
        <v>0</v>
      </c>
      <c r="BJ729">
        <v>0</v>
      </c>
      <c r="BK729">
        <v>0</v>
      </c>
      <c r="BL729">
        <v>0</v>
      </c>
      <c r="BM729">
        <v>0</v>
      </c>
      <c r="BN729">
        <v>0</v>
      </c>
      <c r="BO729">
        <v>0</v>
      </c>
      <c r="BP729">
        <v>0</v>
      </c>
      <c r="BQ729">
        <v>0</v>
      </c>
      <c r="BR729">
        <v>0</v>
      </c>
      <c r="BS729">
        <v>0</v>
      </c>
      <c r="BT729">
        <v>0</v>
      </c>
      <c r="BU729">
        <v>0</v>
      </c>
      <c r="BV729">
        <v>0</v>
      </c>
      <c r="BW729">
        <v>0</v>
      </c>
      <c r="BX729">
        <v>0</v>
      </c>
      <c r="BY729">
        <v>0</v>
      </c>
      <c r="BZ729">
        <v>0</v>
      </c>
      <c r="CA729">
        <v>0</v>
      </c>
      <c r="CB729">
        <v>0</v>
      </c>
      <c r="CC729">
        <v>0</v>
      </c>
      <c r="CD729">
        <v>0</v>
      </c>
      <c r="CE729">
        <v>0</v>
      </c>
      <c r="CF729">
        <v>0</v>
      </c>
      <c r="CG729">
        <v>0</v>
      </c>
      <c r="CH729">
        <v>0</v>
      </c>
      <c r="CI729">
        <v>0</v>
      </c>
      <c r="CJ729">
        <v>0</v>
      </c>
      <c r="CK729">
        <v>0</v>
      </c>
      <c r="CL729">
        <v>0</v>
      </c>
      <c r="CM729">
        <v>0</v>
      </c>
      <c r="CN729">
        <v>0</v>
      </c>
      <c r="CO729">
        <v>0</v>
      </c>
      <c r="CP729">
        <v>0</v>
      </c>
      <c r="CQ729">
        <v>0</v>
      </c>
      <c r="CR729">
        <v>0</v>
      </c>
      <c r="CS729">
        <v>0</v>
      </c>
      <c r="CT729">
        <v>0</v>
      </c>
      <c r="CU729">
        <v>0</v>
      </c>
      <c r="CV729">
        <v>0</v>
      </c>
      <c r="CW729">
        <v>0</v>
      </c>
      <c r="CX729">
        <v>0</v>
      </c>
      <c r="CY729">
        <v>0</v>
      </c>
      <c r="CZ729">
        <v>0</v>
      </c>
      <c r="DA729">
        <v>0</v>
      </c>
      <c r="DB729">
        <v>0</v>
      </c>
      <c r="DC729">
        <v>0</v>
      </c>
      <c r="DD729">
        <v>0</v>
      </c>
      <c r="DE729">
        <v>0</v>
      </c>
      <c r="DF729">
        <v>0</v>
      </c>
      <c r="DG729">
        <v>0</v>
      </c>
      <c r="DH729">
        <v>0</v>
      </c>
      <c r="DI729">
        <v>0</v>
      </c>
      <c r="DJ729">
        <v>0</v>
      </c>
      <c r="DK729">
        <v>0</v>
      </c>
      <c r="DL729">
        <v>0</v>
      </c>
      <c r="DM729">
        <v>0</v>
      </c>
      <c r="DN729">
        <v>0</v>
      </c>
      <c r="DO729">
        <v>0</v>
      </c>
      <c r="DP729">
        <v>0</v>
      </c>
      <c r="DQ729">
        <v>0</v>
      </c>
      <c r="DR729">
        <v>0</v>
      </c>
      <c r="DS729">
        <v>0</v>
      </c>
      <c r="DT729">
        <v>0</v>
      </c>
      <c r="DU729">
        <v>0</v>
      </c>
      <c r="DV729">
        <v>0</v>
      </c>
      <c r="DW729">
        <v>0</v>
      </c>
      <c r="DX729">
        <v>0</v>
      </c>
      <c r="DZ729" s="340"/>
      <c r="EA729" t="s">
        <v>944</v>
      </c>
      <c r="EB729">
        <v>2</v>
      </c>
      <c r="EC729">
        <v>17</v>
      </c>
      <c r="ED729" s="183" t="str">
        <f t="shared" si="30"/>
        <v>SDH200217</v>
      </c>
      <c r="EE729">
        <v>113</v>
      </c>
      <c r="EF729">
        <v>458</v>
      </c>
      <c r="EG729">
        <v>866</v>
      </c>
      <c r="EH729">
        <v>1304</v>
      </c>
      <c r="EI729">
        <v>1731</v>
      </c>
      <c r="EJ729">
        <v>2149</v>
      </c>
      <c r="EK729">
        <v>2560</v>
      </c>
      <c r="EL729">
        <v>2965</v>
      </c>
      <c r="EM729">
        <v>3364</v>
      </c>
      <c r="EN729">
        <v>3918</v>
      </c>
      <c r="EO729">
        <v>4298</v>
      </c>
      <c r="EP729">
        <v>4674</v>
      </c>
      <c r="EQ729">
        <v>5047</v>
      </c>
      <c r="ER729">
        <v>5413</v>
      </c>
      <c r="ES729">
        <v>5777</v>
      </c>
      <c r="ET729">
        <v>6141</v>
      </c>
      <c r="EU729">
        <v>6504</v>
      </c>
      <c r="EV729">
        <v>6866</v>
      </c>
      <c r="EW729">
        <v>7229</v>
      </c>
      <c r="EX729">
        <v>0</v>
      </c>
      <c r="EY729">
        <v>0</v>
      </c>
      <c r="EZ729">
        <v>0</v>
      </c>
      <c r="FA729">
        <v>0</v>
      </c>
      <c r="FB729">
        <v>0</v>
      </c>
      <c r="FC729">
        <v>0</v>
      </c>
      <c r="FD729">
        <v>0</v>
      </c>
      <c r="FE729">
        <v>0</v>
      </c>
      <c r="FF729">
        <v>0</v>
      </c>
      <c r="FG729">
        <v>0</v>
      </c>
      <c r="FH729">
        <v>0</v>
      </c>
      <c r="FI729">
        <v>0</v>
      </c>
      <c r="FJ729">
        <v>0</v>
      </c>
      <c r="FK729">
        <v>0</v>
      </c>
      <c r="FL729">
        <v>0</v>
      </c>
      <c r="FM729">
        <v>0</v>
      </c>
      <c r="FN729">
        <v>0</v>
      </c>
      <c r="FO729">
        <v>0</v>
      </c>
      <c r="FP729">
        <v>0</v>
      </c>
      <c r="FQ729">
        <v>0</v>
      </c>
      <c r="FR729">
        <v>0</v>
      </c>
      <c r="FS729">
        <v>0</v>
      </c>
      <c r="FT729">
        <v>0</v>
      </c>
      <c r="FU729">
        <v>0</v>
      </c>
      <c r="FV729">
        <v>0</v>
      </c>
      <c r="FW729">
        <v>0</v>
      </c>
      <c r="FX729">
        <v>0</v>
      </c>
      <c r="FY729">
        <v>0</v>
      </c>
      <c r="FZ729">
        <v>0</v>
      </c>
      <c r="GA729">
        <v>0</v>
      </c>
      <c r="GB729">
        <v>0</v>
      </c>
      <c r="GC729">
        <v>0</v>
      </c>
      <c r="GD729">
        <v>0</v>
      </c>
      <c r="GE729">
        <v>0</v>
      </c>
      <c r="GF729">
        <v>0</v>
      </c>
      <c r="GG729">
        <v>0</v>
      </c>
      <c r="GH729">
        <v>0</v>
      </c>
      <c r="GI729">
        <v>0</v>
      </c>
      <c r="GJ729">
        <v>0</v>
      </c>
      <c r="GK729">
        <v>0</v>
      </c>
      <c r="GL729">
        <v>0</v>
      </c>
      <c r="GM729">
        <v>0</v>
      </c>
      <c r="GN729">
        <v>0</v>
      </c>
      <c r="GO729">
        <v>0</v>
      </c>
      <c r="GP729">
        <v>0</v>
      </c>
      <c r="GQ729">
        <v>0</v>
      </c>
      <c r="GR729">
        <v>0</v>
      </c>
      <c r="GS729">
        <v>0</v>
      </c>
      <c r="GT729">
        <v>0</v>
      </c>
      <c r="GU729">
        <v>0</v>
      </c>
      <c r="GV729">
        <v>0</v>
      </c>
      <c r="GW729">
        <v>0</v>
      </c>
      <c r="GX729">
        <v>0</v>
      </c>
      <c r="GY729">
        <v>0</v>
      </c>
      <c r="GZ729">
        <v>0</v>
      </c>
      <c r="HA729">
        <v>0</v>
      </c>
      <c r="HB729">
        <v>0</v>
      </c>
      <c r="HC729">
        <v>0</v>
      </c>
      <c r="HD729">
        <v>0</v>
      </c>
      <c r="HE729">
        <v>0</v>
      </c>
      <c r="HF729">
        <v>0</v>
      </c>
      <c r="HG729">
        <v>0</v>
      </c>
      <c r="HH729">
        <v>0</v>
      </c>
      <c r="HI729">
        <v>0</v>
      </c>
      <c r="HJ729">
        <v>0</v>
      </c>
      <c r="HK729">
        <v>0</v>
      </c>
      <c r="HL729">
        <v>0</v>
      </c>
      <c r="HM729">
        <v>0</v>
      </c>
      <c r="HN729">
        <v>0</v>
      </c>
      <c r="HO729">
        <v>0</v>
      </c>
      <c r="HP729">
        <v>0</v>
      </c>
      <c r="HQ729">
        <v>0</v>
      </c>
      <c r="HR729">
        <v>0</v>
      </c>
      <c r="HS729">
        <v>0</v>
      </c>
      <c r="HT729">
        <v>0</v>
      </c>
      <c r="HU729">
        <v>0</v>
      </c>
      <c r="HV729">
        <v>0</v>
      </c>
      <c r="HW729">
        <v>0</v>
      </c>
      <c r="HX729">
        <v>0</v>
      </c>
      <c r="HY729">
        <v>0</v>
      </c>
      <c r="HZ729">
        <v>0</v>
      </c>
      <c r="IA729">
        <v>0</v>
      </c>
      <c r="IB729">
        <v>0</v>
      </c>
      <c r="IC729">
        <v>0</v>
      </c>
      <c r="ID729">
        <v>0</v>
      </c>
      <c r="IE729">
        <v>0</v>
      </c>
      <c r="IF729">
        <v>0</v>
      </c>
      <c r="IG729">
        <v>0</v>
      </c>
      <c r="IH729">
        <v>0</v>
      </c>
      <c r="II729">
        <v>0</v>
      </c>
      <c r="IJ729">
        <v>0</v>
      </c>
      <c r="IK729">
        <v>0</v>
      </c>
    </row>
    <row r="730" spans="13:245" hidden="1">
      <c r="M730" s="340"/>
      <c r="N730" t="s">
        <v>944</v>
      </c>
      <c r="O730">
        <v>2</v>
      </c>
      <c r="P730">
        <v>18</v>
      </c>
      <c r="Q730" s="183" t="str">
        <f t="shared" si="29"/>
        <v>SDH200218</v>
      </c>
      <c r="R730">
        <v>51</v>
      </c>
      <c r="S730">
        <v>225</v>
      </c>
      <c r="T730">
        <v>403</v>
      </c>
      <c r="U730">
        <v>585</v>
      </c>
      <c r="V730">
        <v>771</v>
      </c>
      <c r="W730">
        <v>962</v>
      </c>
      <c r="X730">
        <v>1158</v>
      </c>
      <c r="Y730">
        <v>1358</v>
      </c>
      <c r="Z730">
        <v>1563</v>
      </c>
      <c r="AA730">
        <v>2364</v>
      </c>
      <c r="AB730">
        <v>2652</v>
      </c>
      <c r="AC730">
        <v>2949</v>
      </c>
      <c r="AD730">
        <v>3253</v>
      </c>
      <c r="AE730">
        <v>3567</v>
      </c>
      <c r="AF730">
        <v>3891</v>
      </c>
      <c r="AG730">
        <v>4225</v>
      </c>
      <c r="AH730">
        <v>4570</v>
      </c>
      <c r="AI730">
        <v>4929</v>
      </c>
      <c r="AJ730">
        <v>5301</v>
      </c>
      <c r="AK730">
        <v>5688</v>
      </c>
      <c r="AL730">
        <v>5860</v>
      </c>
      <c r="AM730">
        <v>6044</v>
      </c>
      <c r="AN730">
        <v>6241</v>
      </c>
      <c r="AO730">
        <v>6453</v>
      </c>
      <c r="AP730">
        <v>6680</v>
      </c>
      <c r="AQ730">
        <v>6923</v>
      </c>
      <c r="AR730">
        <v>7183</v>
      </c>
      <c r="AS730">
        <v>7462</v>
      </c>
      <c r="AT730">
        <v>7761</v>
      </c>
      <c r="AU730">
        <v>8083</v>
      </c>
      <c r="AV730">
        <v>8422</v>
      </c>
      <c r="AW730">
        <v>8782</v>
      </c>
      <c r="AX730">
        <v>9164</v>
      </c>
      <c r="AY730">
        <v>9570</v>
      </c>
      <c r="AZ730">
        <v>0</v>
      </c>
      <c r="BA730">
        <v>0</v>
      </c>
      <c r="BB730">
        <v>0</v>
      </c>
      <c r="BC730">
        <v>0</v>
      </c>
      <c r="BD730">
        <v>0</v>
      </c>
      <c r="BE730">
        <v>0</v>
      </c>
      <c r="BF730">
        <v>0</v>
      </c>
      <c r="BG730">
        <v>0</v>
      </c>
      <c r="BH730">
        <v>0</v>
      </c>
      <c r="BI730">
        <v>0</v>
      </c>
      <c r="BJ730">
        <v>0</v>
      </c>
      <c r="BK730">
        <v>0</v>
      </c>
      <c r="BL730">
        <v>0</v>
      </c>
      <c r="BM730">
        <v>0</v>
      </c>
      <c r="BN730">
        <v>0</v>
      </c>
      <c r="BO730">
        <v>0</v>
      </c>
      <c r="BP730">
        <v>0</v>
      </c>
      <c r="BQ730">
        <v>0</v>
      </c>
      <c r="BR730">
        <v>0</v>
      </c>
      <c r="BS730">
        <v>0</v>
      </c>
      <c r="BT730">
        <v>0</v>
      </c>
      <c r="BU730">
        <v>0</v>
      </c>
      <c r="BV730">
        <v>0</v>
      </c>
      <c r="BW730">
        <v>0</v>
      </c>
      <c r="BX730">
        <v>0</v>
      </c>
      <c r="BY730">
        <v>0</v>
      </c>
      <c r="BZ730">
        <v>0</v>
      </c>
      <c r="CA730">
        <v>0</v>
      </c>
      <c r="CB730">
        <v>0</v>
      </c>
      <c r="CC730">
        <v>0</v>
      </c>
      <c r="CD730">
        <v>0</v>
      </c>
      <c r="CE730">
        <v>0</v>
      </c>
      <c r="CF730">
        <v>0</v>
      </c>
      <c r="CG730">
        <v>0</v>
      </c>
      <c r="CH730">
        <v>0</v>
      </c>
      <c r="CI730">
        <v>0</v>
      </c>
      <c r="CJ730">
        <v>0</v>
      </c>
      <c r="CK730">
        <v>0</v>
      </c>
      <c r="CL730">
        <v>0</v>
      </c>
      <c r="CM730">
        <v>0</v>
      </c>
      <c r="CN730">
        <v>0</v>
      </c>
      <c r="CO730">
        <v>0</v>
      </c>
      <c r="CP730">
        <v>0</v>
      </c>
      <c r="CQ730">
        <v>0</v>
      </c>
      <c r="CR730">
        <v>0</v>
      </c>
      <c r="CS730">
        <v>0</v>
      </c>
      <c r="CT730">
        <v>0</v>
      </c>
      <c r="CU730">
        <v>0</v>
      </c>
      <c r="CV730">
        <v>0</v>
      </c>
      <c r="CW730">
        <v>0</v>
      </c>
      <c r="CX730">
        <v>0</v>
      </c>
      <c r="CY730">
        <v>0</v>
      </c>
      <c r="CZ730">
        <v>0</v>
      </c>
      <c r="DA730">
        <v>0</v>
      </c>
      <c r="DB730">
        <v>0</v>
      </c>
      <c r="DC730">
        <v>0</v>
      </c>
      <c r="DD730">
        <v>0</v>
      </c>
      <c r="DE730">
        <v>0</v>
      </c>
      <c r="DF730">
        <v>0</v>
      </c>
      <c r="DG730">
        <v>0</v>
      </c>
      <c r="DH730">
        <v>0</v>
      </c>
      <c r="DI730">
        <v>0</v>
      </c>
      <c r="DJ730">
        <v>0</v>
      </c>
      <c r="DK730">
        <v>0</v>
      </c>
      <c r="DL730">
        <v>0</v>
      </c>
      <c r="DM730">
        <v>0</v>
      </c>
      <c r="DN730">
        <v>0</v>
      </c>
      <c r="DO730">
        <v>0</v>
      </c>
      <c r="DP730">
        <v>0</v>
      </c>
      <c r="DQ730">
        <v>0</v>
      </c>
      <c r="DR730">
        <v>0</v>
      </c>
      <c r="DS730">
        <v>0</v>
      </c>
      <c r="DT730">
        <v>0</v>
      </c>
      <c r="DU730">
        <v>0</v>
      </c>
      <c r="DV730">
        <v>0</v>
      </c>
      <c r="DW730">
        <v>0</v>
      </c>
      <c r="DX730">
        <v>0</v>
      </c>
      <c r="DZ730" s="340"/>
      <c r="EA730" t="s">
        <v>944</v>
      </c>
      <c r="EB730">
        <v>2</v>
      </c>
      <c r="EC730">
        <v>18</v>
      </c>
      <c r="ED730" s="183" t="str">
        <f t="shared" si="30"/>
        <v>SDH200218</v>
      </c>
      <c r="EE730">
        <v>103</v>
      </c>
      <c r="EF730">
        <v>442</v>
      </c>
      <c r="EG730">
        <v>836</v>
      </c>
      <c r="EH730">
        <v>1266</v>
      </c>
      <c r="EI730">
        <v>1685</v>
      </c>
      <c r="EJ730">
        <v>2096</v>
      </c>
      <c r="EK730">
        <v>2500</v>
      </c>
      <c r="EL730">
        <v>2899</v>
      </c>
      <c r="EM730">
        <v>3289</v>
      </c>
      <c r="EN730">
        <v>3834</v>
      </c>
      <c r="EO730">
        <v>4210</v>
      </c>
      <c r="EP730">
        <v>4581</v>
      </c>
      <c r="EQ730">
        <v>4947</v>
      </c>
      <c r="ER730">
        <v>5310</v>
      </c>
      <c r="ES730">
        <v>5670</v>
      </c>
      <c r="ET730">
        <v>6030</v>
      </c>
      <c r="EU730">
        <v>6386</v>
      </c>
      <c r="EV730">
        <v>6747</v>
      </c>
      <c r="EW730">
        <v>7109</v>
      </c>
      <c r="EX730">
        <v>0</v>
      </c>
      <c r="EY730">
        <v>0</v>
      </c>
      <c r="EZ730">
        <v>0</v>
      </c>
      <c r="FA730">
        <v>0</v>
      </c>
      <c r="FB730">
        <v>0</v>
      </c>
      <c r="FC730">
        <v>0</v>
      </c>
      <c r="FD730">
        <v>0</v>
      </c>
      <c r="FE730">
        <v>0</v>
      </c>
      <c r="FF730">
        <v>0</v>
      </c>
      <c r="FG730">
        <v>0</v>
      </c>
      <c r="FH730">
        <v>0</v>
      </c>
      <c r="FI730">
        <v>0</v>
      </c>
      <c r="FJ730">
        <v>0</v>
      </c>
      <c r="FK730">
        <v>0</v>
      </c>
      <c r="FL730">
        <v>0</v>
      </c>
      <c r="FM730">
        <v>0</v>
      </c>
      <c r="FN730">
        <v>0</v>
      </c>
      <c r="FO730">
        <v>0</v>
      </c>
      <c r="FP730">
        <v>0</v>
      </c>
      <c r="FQ730">
        <v>0</v>
      </c>
      <c r="FR730">
        <v>0</v>
      </c>
      <c r="FS730">
        <v>0</v>
      </c>
      <c r="FT730">
        <v>0</v>
      </c>
      <c r="FU730">
        <v>0</v>
      </c>
      <c r="FV730">
        <v>0</v>
      </c>
      <c r="FW730">
        <v>0</v>
      </c>
      <c r="FX730">
        <v>0</v>
      </c>
      <c r="FY730">
        <v>0</v>
      </c>
      <c r="FZ730">
        <v>0</v>
      </c>
      <c r="GA730">
        <v>0</v>
      </c>
      <c r="GB730">
        <v>0</v>
      </c>
      <c r="GC730">
        <v>0</v>
      </c>
      <c r="GD730">
        <v>0</v>
      </c>
      <c r="GE730">
        <v>0</v>
      </c>
      <c r="GF730">
        <v>0</v>
      </c>
      <c r="GG730">
        <v>0</v>
      </c>
      <c r="GH730">
        <v>0</v>
      </c>
      <c r="GI730">
        <v>0</v>
      </c>
      <c r="GJ730">
        <v>0</v>
      </c>
      <c r="GK730">
        <v>0</v>
      </c>
      <c r="GL730">
        <v>0</v>
      </c>
      <c r="GM730">
        <v>0</v>
      </c>
      <c r="GN730">
        <v>0</v>
      </c>
      <c r="GO730">
        <v>0</v>
      </c>
      <c r="GP730">
        <v>0</v>
      </c>
      <c r="GQ730">
        <v>0</v>
      </c>
      <c r="GR730">
        <v>0</v>
      </c>
      <c r="GS730">
        <v>0</v>
      </c>
      <c r="GT730">
        <v>0</v>
      </c>
      <c r="GU730">
        <v>0</v>
      </c>
      <c r="GV730">
        <v>0</v>
      </c>
      <c r="GW730">
        <v>0</v>
      </c>
      <c r="GX730">
        <v>0</v>
      </c>
      <c r="GY730">
        <v>0</v>
      </c>
      <c r="GZ730">
        <v>0</v>
      </c>
      <c r="HA730">
        <v>0</v>
      </c>
      <c r="HB730">
        <v>0</v>
      </c>
      <c r="HC730">
        <v>0</v>
      </c>
      <c r="HD730">
        <v>0</v>
      </c>
      <c r="HE730">
        <v>0</v>
      </c>
      <c r="HF730">
        <v>0</v>
      </c>
      <c r="HG730">
        <v>0</v>
      </c>
      <c r="HH730">
        <v>0</v>
      </c>
      <c r="HI730">
        <v>0</v>
      </c>
      <c r="HJ730">
        <v>0</v>
      </c>
      <c r="HK730">
        <v>0</v>
      </c>
      <c r="HL730">
        <v>0</v>
      </c>
      <c r="HM730">
        <v>0</v>
      </c>
      <c r="HN730">
        <v>0</v>
      </c>
      <c r="HO730">
        <v>0</v>
      </c>
      <c r="HP730">
        <v>0</v>
      </c>
      <c r="HQ730">
        <v>0</v>
      </c>
      <c r="HR730">
        <v>0</v>
      </c>
      <c r="HS730">
        <v>0</v>
      </c>
      <c r="HT730">
        <v>0</v>
      </c>
      <c r="HU730">
        <v>0</v>
      </c>
      <c r="HV730">
        <v>0</v>
      </c>
      <c r="HW730">
        <v>0</v>
      </c>
      <c r="HX730">
        <v>0</v>
      </c>
      <c r="HY730">
        <v>0</v>
      </c>
      <c r="HZ730">
        <v>0</v>
      </c>
      <c r="IA730">
        <v>0</v>
      </c>
      <c r="IB730">
        <v>0</v>
      </c>
      <c r="IC730">
        <v>0</v>
      </c>
      <c r="ID730">
        <v>0</v>
      </c>
      <c r="IE730">
        <v>0</v>
      </c>
      <c r="IF730">
        <v>0</v>
      </c>
      <c r="IG730">
        <v>0</v>
      </c>
      <c r="IH730">
        <v>0</v>
      </c>
      <c r="II730">
        <v>0</v>
      </c>
      <c r="IJ730">
        <v>0</v>
      </c>
      <c r="IK730">
        <v>0</v>
      </c>
    </row>
    <row r="731" spans="13:245" hidden="1">
      <c r="M731" s="340"/>
      <c r="N731" t="s">
        <v>944</v>
      </c>
      <c r="O731">
        <v>2</v>
      </c>
      <c r="P731">
        <v>19</v>
      </c>
      <c r="Q731" s="183" t="str">
        <f t="shared" si="29"/>
        <v>SDH200219</v>
      </c>
      <c r="R731">
        <v>46</v>
      </c>
      <c r="S731">
        <v>217</v>
      </c>
      <c r="T731">
        <v>392</v>
      </c>
      <c r="U731">
        <v>571</v>
      </c>
      <c r="V731">
        <v>754</v>
      </c>
      <c r="W731">
        <v>942</v>
      </c>
      <c r="X731">
        <v>1134</v>
      </c>
      <c r="Y731">
        <v>1331</v>
      </c>
      <c r="Z731">
        <v>1533</v>
      </c>
      <c r="AA731">
        <v>2321</v>
      </c>
      <c r="AB731">
        <v>2605</v>
      </c>
      <c r="AC731">
        <v>2897</v>
      </c>
      <c r="AD731">
        <v>3198</v>
      </c>
      <c r="AE731">
        <v>3508</v>
      </c>
      <c r="AF731">
        <v>3827</v>
      </c>
      <c r="AG731">
        <v>4158</v>
      </c>
      <c r="AH731">
        <v>4501</v>
      </c>
      <c r="AI731">
        <v>4856</v>
      </c>
      <c r="AJ731">
        <v>5226</v>
      </c>
      <c r="AK731">
        <v>5612</v>
      </c>
      <c r="AL731">
        <v>5786</v>
      </c>
      <c r="AM731">
        <v>5973</v>
      </c>
      <c r="AN731">
        <v>6175</v>
      </c>
      <c r="AO731">
        <v>6391</v>
      </c>
      <c r="AP731">
        <v>6623</v>
      </c>
      <c r="AQ731">
        <v>6871</v>
      </c>
      <c r="AR731">
        <v>7138</v>
      </c>
      <c r="AS731">
        <v>7423</v>
      </c>
      <c r="AT731">
        <v>7731</v>
      </c>
      <c r="AU731">
        <v>8055</v>
      </c>
      <c r="AV731">
        <v>8399</v>
      </c>
      <c r="AW731">
        <v>8765</v>
      </c>
      <c r="AX731">
        <v>9152</v>
      </c>
      <c r="AY731">
        <v>9563</v>
      </c>
      <c r="AZ731">
        <v>0</v>
      </c>
      <c r="BA731">
        <v>0</v>
      </c>
      <c r="BB731">
        <v>0</v>
      </c>
      <c r="BC731">
        <v>0</v>
      </c>
      <c r="BD731">
        <v>0</v>
      </c>
      <c r="BE731">
        <v>0</v>
      </c>
      <c r="BF731">
        <v>0</v>
      </c>
      <c r="BG731">
        <v>0</v>
      </c>
      <c r="BH731">
        <v>0</v>
      </c>
      <c r="BI731">
        <v>0</v>
      </c>
      <c r="BJ731">
        <v>0</v>
      </c>
      <c r="BK731">
        <v>0</v>
      </c>
      <c r="BL731">
        <v>0</v>
      </c>
      <c r="BM731">
        <v>0</v>
      </c>
      <c r="BN731">
        <v>0</v>
      </c>
      <c r="BO731">
        <v>0</v>
      </c>
      <c r="BP731">
        <v>0</v>
      </c>
      <c r="BQ731">
        <v>0</v>
      </c>
      <c r="BR731">
        <v>0</v>
      </c>
      <c r="BS731">
        <v>0</v>
      </c>
      <c r="BT731">
        <v>0</v>
      </c>
      <c r="BU731">
        <v>0</v>
      </c>
      <c r="BV731">
        <v>0</v>
      </c>
      <c r="BW731">
        <v>0</v>
      </c>
      <c r="BX731">
        <v>0</v>
      </c>
      <c r="BY731">
        <v>0</v>
      </c>
      <c r="BZ731">
        <v>0</v>
      </c>
      <c r="CA731">
        <v>0</v>
      </c>
      <c r="CB731">
        <v>0</v>
      </c>
      <c r="CC731">
        <v>0</v>
      </c>
      <c r="CD731">
        <v>0</v>
      </c>
      <c r="CE731">
        <v>0</v>
      </c>
      <c r="CF731">
        <v>0</v>
      </c>
      <c r="CG731">
        <v>0</v>
      </c>
      <c r="CH731">
        <v>0</v>
      </c>
      <c r="CI731">
        <v>0</v>
      </c>
      <c r="CJ731">
        <v>0</v>
      </c>
      <c r="CK731">
        <v>0</v>
      </c>
      <c r="CL731">
        <v>0</v>
      </c>
      <c r="CM731">
        <v>0</v>
      </c>
      <c r="CN731">
        <v>0</v>
      </c>
      <c r="CO731">
        <v>0</v>
      </c>
      <c r="CP731">
        <v>0</v>
      </c>
      <c r="CQ731">
        <v>0</v>
      </c>
      <c r="CR731">
        <v>0</v>
      </c>
      <c r="CS731">
        <v>0</v>
      </c>
      <c r="CT731">
        <v>0</v>
      </c>
      <c r="CU731">
        <v>0</v>
      </c>
      <c r="CV731">
        <v>0</v>
      </c>
      <c r="CW731">
        <v>0</v>
      </c>
      <c r="CX731">
        <v>0</v>
      </c>
      <c r="CY731">
        <v>0</v>
      </c>
      <c r="CZ731">
        <v>0</v>
      </c>
      <c r="DA731">
        <v>0</v>
      </c>
      <c r="DB731">
        <v>0</v>
      </c>
      <c r="DC731">
        <v>0</v>
      </c>
      <c r="DD731">
        <v>0</v>
      </c>
      <c r="DE731">
        <v>0</v>
      </c>
      <c r="DF731">
        <v>0</v>
      </c>
      <c r="DG731">
        <v>0</v>
      </c>
      <c r="DH731">
        <v>0</v>
      </c>
      <c r="DI731">
        <v>0</v>
      </c>
      <c r="DJ731">
        <v>0</v>
      </c>
      <c r="DK731">
        <v>0</v>
      </c>
      <c r="DL731">
        <v>0</v>
      </c>
      <c r="DM731">
        <v>0</v>
      </c>
      <c r="DN731">
        <v>0</v>
      </c>
      <c r="DO731">
        <v>0</v>
      </c>
      <c r="DP731">
        <v>0</v>
      </c>
      <c r="DQ731">
        <v>0</v>
      </c>
      <c r="DR731">
        <v>0</v>
      </c>
      <c r="DS731">
        <v>0</v>
      </c>
      <c r="DT731">
        <v>0</v>
      </c>
      <c r="DU731">
        <v>0</v>
      </c>
      <c r="DV731">
        <v>0</v>
      </c>
      <c r="DW731">
        <v>0</v>
      </c>
      <c r="DX731">
        <v>0</v>
      </c>
      <c r="DZ731" s="340"/>
      <c r="EA731" t="s">
        <v>944</v>
      </c>
      <c r="EB731">
        <v>2</v>
      </c>
      <c r="EC731">
        <v>19</v>
      </c>
      <c r="ED731" s="183" t="str">
        <f t="shared" si="30"/>
        <v>SDH200219</v>
      </c>
      <c r="EE731">
        <v>93</v>
      </c>
      <c r="EF731">
        <v>426</v>
      </c>
      <c r="EG731">
        <v>806</v>
      </c>
      <c r="EH731">
        <v>1228</v>
      </c>
      <c r="EI731">
        <v>1640</v>
      </c>
      <c r="EJ731">
        <v>2043</v>
      </c>
      <c r="EK731">
        <v>2438</v>
      </c>
      <c r="EL731">
        <v>2830</v>
      </c>
      <c r="EM731">
        <v>3213</v>
      </c>
      <c r="EN731">
        <v>3753</v>
      </c>
      <c r="EO731">
        <v>4122</v>
      </c>
      <c r="EP731">
        <v>4487</v>
      </c>
      <c r="EQ731">
        <v>4848</v>
      </c>
      <c r="ER731">
        <v>5208</v>
      </c>
      <c r="ES731">
        <v>5562</v>
      </c>
      <c r="ET731">
        <v>5917</v>
      </c>
      <c r="EU731">
        <v>6274</v>
      </c>
      <c r="EV731">
        <v>6631</v>
      </c>
      <c r="EW731">
        <v>6990</v>
      </c>
      <c r="EX731">
        <v>0</v>
      </c>
      <c r="EY731">
        <v>0</v>
      </c>
      <c r="EZ731">
        <v>0</v>
      </c>
      <c r="FA731">
        <v>0</v>
      </c>
      <c r="FB731">
        <v>0</v>
      </c>
      <c r="FC731">
        <v>0</v>
      </c>
      <c r="FD731">
        <v>0</v>
      </c>
      <c r="FE731">
        <v>0</v>
      </c>
      <c r="FF731">
        <v>0</v>
      </c>
      <c r="FG731">
        <v>0</v>
      </c>
      <c r="FH731">
        <v>0</v>
      </c>
      <c r="FI731">
        <v>0</v>
      </c>
      <c r="FJ731">
        <v>0</v>
      </c>
      <c r="FK731">
        <v>0</v>
      </c>
      <c r="FL731">
        <v>0</v>
      </c>
      <c r="FM731">
        <v>0</v>
      </c>
      <c r="FN731">
        <v>0</v>
      </c>
      <c r="FO731">
        <v>0</v>
      </c>
      <c r="FP731">
        <v>0</v>
      </c>
      <c r="FQ731">
        <v>0</v>
      </c>
      <c r="FR731">
        <v>0</v>
      </c>
      <c r="FS731">
        <v>0</v>
      </c>
      <c r="FT731">
        <v>0</v>
      </c>
      <c r="FU731">
        <v>0</v>
      </c>
      <c r="FV731">
        <v>0</v>
      </c>
      <c r="FW731">
        <v>0</v>
      </c>
      <c r="FX731">
        <v>0</v>
      </c>
      <c r="FY731">
        <v>0</v>
      </c>
      <c r="FZ731">
        <v>0</v>
      </c>
      <c r="GA731">
        <v>0</v>
      </c>
      <c r="GB731">
        <v>0</v>
      </c>
      <c r="GC731">
        <v>0</v>
      </c>
      <c r="GD731">
        <v>0</v>
      </c>
      <c r="GE731">
        <v>0</v>
      </c>
      <c r="GF731">
        <v>0</v>
      </c>
      <c r="GG731">
        <v>0</v>
      </c>
      <c r="GH731">
        <v>0</v>
      </c>
      <c r="GI731">
        <v>0</v>
      </c>
      <c r="GJ731">
        <v>0</v>
      </c>
      <c r="GK731">
        <v>0</v>
      </c>
      <c r="GL731">
        <v>0</v>
      </c>
      <c r="GM731">
        <v>0</v>
      </c>
      <c r="GN731">
        <v>0</v>
      </c>
      <c r="GO731">
        <v>0</v>
      </c>
      <c r="GP731">
        <v>0</v>
      </c>
      <c r="GQ731">
        <v>0</v>
      </c>
      <c r="GR731">
        <v>0</v>
      </c>
      <c r="GS731">
        <v>0</v>
      </c>
      <c r="GT731">
        <v>0</v>
      </c>
      <c r="GU731">
        <v>0</v>
      </c>
      <c r="GV731">
        <v>0</v>
      </c>
      <c r="GW731">
        <v>0</v>
      </c>
      <c r="GX731">
        <v>0</v>
      </c>
      <c r="GY731">
        <v>0</v>
      </c>
      <c r="GZ731">
        <v>0</v>
      </c>
      <c r="HA731">
        <v>0</v>
      </c>
      <c r="HB731">
        <v>0</v>
      </c>
      <c r="HC731">
        <v>0</v>
      </c>
      <c r="HD731">
        <v>0</v>
      </c>
      <c r="HE731">
        <v>0</v>
      </c>
      <c r="HF731">
        <v>0</v>
      </c>
      <c r="HG731">
        <v>0</v>
      </c>
      <c r="HH731">
        <v>0</v>
      </c>
      <c r="HI731">
        <v>0</v>
      </c>
      <c r="HJ731">
        <v>0</v>
      </c>
      <c r="HK731">
        <v>0</v>
      </c>
      <c r="HL731">
        <v>0</v>
      </c>
      <c r="HM731">
        <v>0</v>
      </c>
      <c r="HN731">
        <v>0</v>
      </c>
      <c r="HO731">
        <v>0</v>
      </c>
      <c r="HP731">
        <v>0</v>
      </c>
      <c r="HQ731">
        <v>0</v>
      </c>
      <c r="HR731">
        <v>0</v>
      </c>
      <c r="HS731">
        <v>0</v>
      </c>
      <c r="HT731">
        <v>0</v>
      </c>
      <c r="HU731">
        <v>0</v>
      </c>
      <c r="HV731">
        <v>0</v>
      </c>
      <c r="HW731">
        <v>0</v>
      </c>
      <c r="HX731">
        <v>0</v>
      </c>
      <c r="HY731">
        <v>0</v>
      </c>
      <c r="HZ731">
        <v>0</v>
      </c>
      <c r="IA731">
        <v>0</v>
      </c>
      <c r="IB731">
        <v>0</v>
      </c>
      <c r="IC731">
        <v>0</v>
      </c>
      <c r="ID731">
        <v>0</v>
      </c>
      <c r="IE731">
        <v>0</v>
      </c>
      <c r="IF731">
        <v>0</v>
      </c>
      <c r="IG731">
        <v>0</v>
      </c>
      <c r="IH731">
        <v>0</v>
      </c>
      <c r="II731">
        <v>0</v>
      </c>
      <c r="IJ731">
        <v>0</v>
      </c>
      <c r="IK731">
        <v>0</v>
      </c>
    </row>
    <row r="732" spans="13:245" hidden="1">
      <c r="M732" s="340"/>
      <c r="N732" t="s">
        <v>944</v>
      </c>
      <c r="O732">
        <v>2</v>
      </c>
      <c r="P732">
        <v>20</v>
      </c>
      <c r="Q732" s="183" t="str">
        <f t="shared" si="29"/>
        <v>SDH200220</v>
      </c>
      <c r="R732">
        <v>40</v>
      </c>
      <c r="S732">
        <v>209</v>
      </c>
      <c r="T732">
        <v>380</v>
      </c>
      <c r="U732">
        <v>557</v>
      </c>
      <c r="V732">
        <v>737</v>
      </c>
      <c r="W732">
        <v>922</v>
      </c>
      <c r="X732">
        <v>1111</v>
      </c>
      <c r="Y732">
        <v>1305</v>
      </c>
      <c r="Z732">
        <v>1504</v>
      </c>
      <c r="AA732">
        <v>2277</v>
      </c>
      <c r="AB732">
        <v>2557</v>
      </c>
      <c r="AC732">
        <v>2845</v>
      </c>
      <c r="AD732">
        <v>3142</v>
      </c>
      <c r="AE732">
        <v>3448</v>
      </c>
      <c r="AF732">
        <v>3765</v>
      </c>
      <c r="AG732">
        <v>4092</v>
      </c>
      <c r="AH732">
        <v>4432</v>
      </c>
      <c r="AI732">
        <v>4784</v>
      </c>
      <c r="AJ732">
        <v>5152</v>
      </c>
      <c r="AK732">
        <v>5537</v>
      </c>
      <c r="AL732">
        <v>5714</v>
      </c>
      <c r="AM732">
        <v>5905</v>
      </c>
      <c r="AN732">
        <v>6109</v>
      </c>
      <c r="AO732">
        <v>6330</v>
      </c>
      <c r="AP732">
        <v>6567</v>
      </c>
      <c r="AQ732">
        <v>6822</v>
      </c>
      <c r="AR732">
        <v>7094</v>
      </c>
      <c r="AS732">
        <v>7388</v>
      </c>
      <c r="AT732">
        <v>7698</v>
      </c>
      <c r="AU732">
        <v>8026</v>
      </c>
      <c r="AV732">
        <v>8375</v>
      </c>
      <c r="AW732">
        <v>8745</v>
      </c>
      <c r="AX732">
        <v>9137</v>
      </c>
      <c r="AY732">
        <v>9554</v>
      </c>
      <c r="AZ732">
        <v>0</v>
      </c>
      <c r="BA732">
        <v>0</v>
      </c>
      <c r="BB732">
        <v>0</v>
      </c>
      <c r="BC732">
        <v>0</v>
      </c>
      <c r="BD732">
        <v>0</v>
      </c>
      <c r="BE732">
        <v>0</v>
      </c>
      <c r="BF732">
        <v>0</v>
      </c>
      <c r="BG732">
        <v>0</v>
      </c>
      <c r="BH732">
        <v>0</v>
      </c>
      <c r="BI732">
        <v>0</v>
      </c>
      <c r="BJ732">
        <v>0</v>
      </c>
      <c r="BK732">
        <v>0</v>
      </c>
      <c r="BL732">
        <v>0</v>
      </c>
      <c r="BM732">
        <v>0</v>
      </c>
      <c r="BN732">
        <v>0</v>
      </c>
      <c r="BO732">
        <v>0</v>
      </c>
      <c r="BP732">
        <v>0</v>
      </c>
      <c r="BQ732">
        <v>0</v>
      </c>
      <c r="BR732">
        <v>0</v>
      </c>
      <c r="BS732">
        <v>0</v>
      </c>
      <c r="BT732">
        <v>0</v>
      </c>
      <c r="BU732">
        <v>0</v>
      </c>
      <c r="BV732">
        <v>0</v>
      </c>
      <c r="BW732">
        <v>0</v>
      </c>
      <c r="BX732">
        <v>0</v>
      </c>
      <c r="BY732">
        <v>0</v>
      </c>
      <c r="BZ732">
        <v>0</v>
      </c>
      <c r="CA732">
        <v>0</v>
      </c>
      <c r="CB732">
        <v>0</v>
      </c>
      <c r="CC732">
        <v>0</v>
      </c>
      <c r="CD732">
        <v>0</v>
      </c>
      <c r="CE732">
        <v>0</v>
      </c>
      <c r="CF732">
        <v>0</v>
      </c>
      <c r="CG732">
        <v>0</v>
      </c>
      <c r="CH732">
        <v>0</v>
      </c>
      <c r="CI732">
        <v>0</v>
      </c>
      <c r="CJ732">
        <v>0</v>
      </c>
      <c r="CK732">
        <v>0</v>
      </c>
      <c r="CL732">
        <v>0</v>
      </c>
      <c r="CM732">
        <v>0</v>
      </c>
      <c r="CN732">
        <v>0</v>
      </c>
      <c r="CO732">
        <v>0</v>
      </c>
      <c r="CP732">
        <v>0</v>
      </c>
      <c r="CQ732">
        <v>0</v>
      </c>
      <c r="CR732">
        <v>0</v>
      </c>
      <c r="CS732">
        <v>0</v>
      </c>
      <c r="CT732">
        <v>0</v>
      </c>
      <c r="CU732">
        <v>0</v>
      </c>
      <c r="CV732">
        <v>0</v>
      </c>
      <c r="CW732">
        <v>0</v>
      </c>
      <c r="CX732">
        <v>0</v>
      </c>
      <c r="CY732">
        <v>0</v>
      </c>
      <c r="CZ732">
        <v>0</v>
      </c>
      <c r="DA732">
        <v>0</v>
      </c>
      <c r="DB732">
        <v>0</v>
      </c>
      <c r="DC732">
        <v>0</v>
      </c>
      <c r="DD732">
        <v>0</v>
      </c>
      <c r="DE732">
        <v>0</v>
      </c>
      <c r="DF732">
        <v>0</v>
      </c>
      <c r="DG732">
        <v>0</v>
      </c>
      <c r="DH732">
        <v>0</v>
      </c>
      <c r="DI732">
        <v>0</v>
      </c>
      <c r="DJ732">
        <v>0</v>
      </c>
      <c r="DK732">
        <v>0</v>
      </c>
      <c r="DL732">
        <v>0</v>
      </c>
      <c r="DM732">
        <v>0</v>
      </c>
      <c r="DN732">
        <v>0</v>
      </c>
      <c r="DO732">
        <v>0</v>
      </c>
      <c r="DP732">
        <v>0</v>
      </c>
      <c r="DQ732">
        <v>0</v>
      </c>
      <c r="DR732">
        <v>0</v>
      </c>
      <c r="DS732">
        <v>0</v>
      </c>
      <c r="DT732">
        <v>0</v>
      </c>
      <c r="DU732">
        <v>0</v>
      </c>
      <c r="DV732">
        <v>0</v>
      </c>
      <c r="DW732">
        <v>0</v>
      </c>
      <c r="DX732">
        <v>0</v>
      </c>
      <c r="DZ732" s="340"/>
      <c r="EA732" t="s">
        <v>944</v>
      </c>
      <c r="EB732">
        <v>2</v>
      </c>
      <c r="EC732">
        <v>20</v>
      </c>
      <c r="ED732" s="183" t="str">
        <f t="shared" si="30"/>
        <v>SDH200220</v>
      </c>
      <c r="EE732">
        <v>81</v>
      </c>
      <c r="EF732">
        <v>410</v>
      </c>
      <c r="EG732">
        <v>776</v>
      </c>
      <c r="EH732">
        <v>1190</v>
      </c>
      <c r="EI732">
        <v>1596</v>
      </c>
      <c r="EJ732">
        <v>1990</v>
      </c>
      <c r="EK732">
        <v>2377</v>
      </c>
      <c r="EL732">
        <v>2762</v>
      </c>
      <c r="EM732">
        <v>3138</v>
      </c>
      <c r="EN732">
        <v>3671</v>
      </c>
      <c r="EO732">
        <v>4035</v>
      </c>
      <c r="EP732">
        <v>4393</v>
      </c>
      <c r="EQ732">
        <v>4750</v>
      </c>
      <c r="ER732">
        <v>5103</v>
      </c>
      <c r="ES732">
        <v>5456</v>
      </c>
      <c r="ET732">
        <v>5808</v>
      </c>
      <c r="EU732">
        <v>6161</v>
      </c>
      <c r="EV732">
        <v>6514</v>
      </c>
      <c r="EW732">
        <v>6874</v>
      </c>
      <c r="EX732">
        <v>0</v>
      </c>
      <c r="EY732">
        <v>0</v>
      </c>
      <c r="EZ732">
        <v>0</v>
      </c>
      <c r="FA732">
        <v>0</v>
      </c>
      <c r="FB732">
        <v>0</v>
      </c>
      <c r="FC732">
        <v>0</v>
      </c>
      <c r="FD732">
        <v>0</v>
      </c>
      <c r="FE732">
        <v>0</v>
      </c>
      <c r="FF732">
        <v>0</v>
      </c>
      <c r="FG732">
        <v>0</v>
      </c>
      <c r="FH732">
        <v>0</v>
      </c>
      <c r="FI732">
        <v>0</v>
      </c>
      <c r="FJ732">
        <v>0</v>
      </c>
      <c r="FK732">
        <v>0</v>
      </c>
      <c r="FL732">
        <v>0</v>
      </c>
      <c r="FM732">
        <v>0</v>
      </c>
      <c r="FN732">
        <v>0</v>
      </c>
      <c r="FO732">
        <v>0</v>
      </c>
      <c r="FP732">
        <v>0</v>
      </c>
      <c r="FQ732">
        <v>0</v>
      </c>
      <c r="FR732">
        <v>0</v>
      </c>
      <c r="FS732">
        <v>0</v>
      </c>
      <c r="FT732">
        <v>0</v>
      </c>
      <c r="FU732">
        <v>0</v>
      </c>
      <c r="FV732">
        <v>0</v>
      </c>
      <c r="FW732">
        <v>0</v>
      </c>
      <c r="FX732">
        <v>0</v>
      </c>
      <c r="FY732">
        <v>0</v>
      </c>
      <c r="FZ732">
        <v>0</v>
      </c>
      <c r="GA732">
        <v>0</v>
      </c>
      <c r="GB732">
        <v>0</v>
      </c>
      <c r="GC732">
        <v>0</v>
      </c>
      <c r="GD732">
        <v>0</v>
      </c>
      <c r="GE732">
        <v>0</v>
      </c>
      <c r="GF732">
        <v>0</v>
      </c>
      <c r="GG732">
        <v>0</v>
      </c>
      <c r="GH732">
        <v>0</v>
      </c>
      <c r="GI732">
        <v>0</v>
      </c>
      <c r="GJ732">
        <v>0</v>
      </c>
      <c r="GK732">
        <v>0</v>
      </c>
      <c r="GL732">
        <v>0</v>
      </c>
      <c r="GM732">
        <v>0</v>
      </c>
      <c r="GN732">
        <v>0</v>
      </c>
      <c r="GO732">
        <v>0</v>
      </c>
      <c r="GP732">
        <v>0</v>
      </c>
      <c r="GQ732">
        <v>0</v>
      </c>
      <c r="GR732">
        <v>0</v>
      </c>
      <c r="GS732">
        <v>0</v>
      </c>
      <c r="GT732">
        <v>0</v>
      </c>
      <c r="GU732">
        <v>0</v>
      </c>
      <c r="GV732">
        <v>0</v>
      </c>
      <c r="GW732">
        <v>0</v>
      </c>
      <c r="GX732">
        <v>0</v>
      </c>
      <c r="GY732">
        <v>0</v>
      </c>
      <c r="GZ732">
        <v>0</v>
      </c>
      <c r="HA732">
        <v>0</v>
      </c>
      <c r="HB732">
        <v>0</v>
      </c>
      <c r="HC732">
        <v>0</v>
      </c>
      <c r="HD732">
        <v>0</v>
      </c>
      <c r="HE732">
        <v>0</v>
      </c>
      <c r="HF732">
        <v>0</v>
      </c>
      <c r="HG732">
        <v>0</v>
      </c>
      <c r="HH732">
        <v>0</v>
      </c>
      <c r="HI732">
        <v>0</v>
      </c>
      <c r="HJ732">
        <v>0</v>
      </c>
      <c r="HK732">
        <v>0</v>
      </c>
      <c r="HL732">
        <v>0</v>
      </c>
      <c r="HM732">
        <v>0</v>
      </c>
      <c r="HN732">
        <v>0</v>
      </c>
      <c r="HO732">
        <v>0</v>
      </c>
      <c r="HP732">
        <v>0</v>
      </c>
      <c r="HQ732">
        <v>0</v>
      </c>
      <c r="HR732">
        <v>0</v>
      </c>
      <c r="HS732">
        <v>0</v>
      </c>
      <c r="HT732">
        <v>0</v>
      </c>
      <c r="HU732">
        <v>0</v>
      </c>
      <c r="HV732">
        <v>0</v>
      </c>
      <c r="HW732">
        <v>0</v>
      </c>
      <c r="HX732">
        <v>0</v>
      </c>
      <c r="HY732">
        <v>0</v>
      </c>
      <c r="HZ732">
        <v>0</v>
      </c>
      <c r="IA732">
        <v>0</v>
      </c>
      <c r="IB732">
        <v>0</v>
      </c>
      <c r="IC732">
        <v>0</v>
      </c>
      <c r="ID732">
        <v>0</v>
      </c>
      <c r="IE732">
        <v>0</v>
      </c>
      <c r="IF732">
        <v>0</v>
      </c>
      <c r="IG732">
        <v>0</v>
      </c>
      <c r="IH732">
        <v>0</v>
      </c>
      <c r="II732">
        <v>0</v>
      </c>
      <c r="IJ732">
        <v>0</v>
      </c>
      <c r="IK732">
        <v>0</v>
      </c>
    </row>
    <row r="733" spans="13:245" hidden="1">
      <c r="M733" s="340"/>
      <c r="N733" t="s">
        <v>944</v>
      </c>
      <c r="O733">
        <v>2</v>
      </c>
      <c r="P733">
        <v>21</v>
      </c>
      <c r="Q733" s="183" t="str">
        <f t="shared" si="29"/>
        <v>SDH200221</v>
      </c>
      <c r="R733">
        <v>35</v>
      </c>
      <c r="S733">
        <v>200</v>
      </c>
      <c r="T733">
        <v>369</v>
      </c>
      <c r="U733">
        <v>542</v>
      </c>
      <c r="V733">
        <v>720</v>
      </c>
      <c r="W733">
        <v>902</v>
      </c>
      <c r="X733">
        <v>1088</v>
      </c>
      <c r="Y733">
        <v>1278</v>
      </c>
      <c r="Z733">
        <v>1475</v>
      </c>
      <c r="AA733">
        <v>2234</v>
      </c>
      <c r="AB733">
        <v>2510</v>
      </c>
      <c r="AC733">
        <v>2794</v>
      </c>
      <c r="AD733">
        <v>3087</v>
      </c>
      <c r="AE733">
        <v>3390</v>
      </c>
      <c r="AF733">
        <v>3703</v>
      </c>
      <c r="AG733">
        <v>4027</v>
      </c>
      <c r="AH733">
        <v>4363</v>
      </c>
      <c r="AI733">
        <v>4714</v>
      </c>
      <c r="AJ733">
        <v>5080</v>
      </c>
      <c r="AK733">
        <v>5464</v>
      </c>
      <c r="AL733">
        <v>5645</v>
      </c>
      <c r="AM733">
        <v>5838</v>
      </c>
      <c r="AN733">
        <v>6047</v>
      </c>
      <c r="AO733">
        <v>6272</v>
      </c>
      <c r="AP733">
        <v>6515</v>
      </c>
      <c r="AQ733">
        <v>6775</v>
      </c>
      <c r="AR733">
        <v>7055</v>
      </c>
      <c r="AS733">
        <v>7350</v>
      </c>
      <c r="AT733">
        <v>7663</v>
      </c>
      <c r="AU733">
        <v>7996</v>
      </c>
      <c r="AV733">
        <v>8349</v>
      </c>
      <c r="AW733">
        <v>8723</v>
      </c>
      <c r="AX733">
        <v>9121</v>
      </c>
      <c r="AY733">
        <v>9546</v>
      </c>
      <c r="AZ733">
        <v>0</v>
      </c>
      <c r="BA733">
        <v>0</v>
      </c>
      <c r="BB733">
        <v>0</v>
      </c>
      <c r="BC733">
        <v>0</v>
      </c>
      <c r="BD733">
        <v>0</v>
      </c>
      <c r="BE733">
        <v>0</v>
      </c>
      <c r="BF733">
        <v>0</v>
      </c>
      <c r="BG733">
        <v>0</v>
      </c>
      <c r="BH733">
        <v>0</v>
      </c>
      <c r="BI733">
        <v>0</v>
      </c>
      <c r="BJ733">
        <v>0</v>
      </c>
      <c r="BK733">
        <v>0</v>
      </c>
      <c r="BL733">
        <v>0</v>
      </c>
      <c r="BM733">
        <v>0</v>
      </c>
      <c r="BN733">
        <v>0</v>
      </c>
      <c r="BO733">
        <v>0</v>
      </c>
      <c r="BP733">
        <v>0</v>
      </c>
      <c r="BQ733">
        <v>0</v>
      </c>
      <c r="BR733">
        <v>0</v>
      </c>
      <c r="BS733">
        <v>0</v>
      </c>
      <c r="BT733">
        <v>0</v>
      </c>
      <c r="BU733">
        <v>0</v>
      </c>
      <c r="BV733">
        <v>0</v>
      </c>
      <c r="BW733">
        <v>0</v>
      </c>
      <c r="BX733">
        <v>0</v>
      </c>
      <c r="BY733">
        <v>0</v>
      </c>
      <c r="BZ733">
        <v>0</v>
      </c>
      <c r="CA733">
        <v>0</v>
      </c>
      <c r="CB733">
        <v>0</v>
      </c>
      <c r="CC733">
        <v>0</v>
      </c>
      <c r="CD733">
        <v>0</v>
      </c>
      <c r="CE733">
        <v>0</v>
      </c>
      <c r="CF733">
        <v>0</v>
      </c>
      <c r="CG733">
        <v>0</v>
      </c>
      <c r="CH733">
        <v>0</v>
      </c>
      <c r="CI733">
        <v>0</v>
      </c>
      <c r="CJ733">
        <v>0</v>
      </c>
      <c r="CK733">
        <v>0</v>
      </c>
      <c r="CL733">
        <v>0</v>
      </c>
      <c r="CM733">
        <v>0</v>
      </c>
      <c r="CN733">
        <v>0</v>
      </c>
      <c r="CO733">
        <v>0</v>
      </c>
      <c r="CP733">
        <v>0</v>
      </c>
      <c r="CQ733">
        <v>0</v>
      </c>
      <c r="CR733">
        <v>0</v>
      </c>
      <c r="CS733">
        <v>0</v>
      </c>
      <c r="CT733">
        <v>0</v>
      </c>
      <c r="CU733">
        <v>0</v>
      </c>
      <c r="CV733">
        <v>0</v>
      </c>
      <c r="CW733">
        <v>0</v>
      </c>
      <c r="CX733">
        <v>0</v>
      </c>
      <c r="CY733">
        <v>0</v>
      </c>
      <c r="CZ733">
        <v>0</v>
      </c>
      <c r="DA733">
        <v>0</v>
      </c>
      <c r="DB733">
        <v>0</v>
      </c>
      <c r="DC733">
        <v>0</v>
      </c>
      <c r="DD733">
        <v>0</v>
      </c>
      <c r="DE733">
        <v>0</v>
      </c>
      <c r="DF733">
        <v>0</v>
      </c>
      <c r="DG733">
        <v>0</v>
      </c>
      <c r="DH733">
        <v>0</v>
      </c>
      <c r="DI733">
        <v>0</v>
      </c>
      <c r="DJ733">
        <v>0</v>
      </c>
      <c r="DK733">
        <v>0</v>
      </c>
      <c r="DL733">
        <v>0</v>
      </c>
      <c r="DM733">
        <v>0</v>
      </c>
      <c r="DN733">
        <v>0</v>
      </c>
      <c r="DO733">
        <v>0</v>
      </c>
      <c r="DP733">
        <v>0</v>
      </c>
      <c r="DQ733">
        <v>0</v>
      </c>
      <c r="DR733">
        <v>0</v>
      </c>
      <c r="DS733">
        <v>0</v>
      </c>
      <c r="DT733">
        <v>0</v>
      </c>
      <c r="DU733">
        <v>0</v>
      </c>
      <c r="DV733">
        <v>0</v>
      </c>
      <c r="DW733">
        <v>0</v>
      </c>
      <c r="DX733">
        <v>0</v>
      </c>
      <c r="DZ733" s="340"/>
      <c r="EA733" t="s">
        <v>944</v>
      </c>
      <c r="EB733">
        <v>2</v>
      </c>
      <c r="EC733">
        <v>21</v>
      </c>
      <c r="ED733" s="183" t="str">
        <f t="shared" si="30"/>
        <v>SDH200221</v>
      </c>
      <c r="EE733">
        <v>71</v>
      </c>
      <c r="EF733">
        <v>392</v>
      </c>
      <c r="EG733">
        <v>746</v>
      </c>
      <c r="EH733">
        <v>1152</v>
      </c>
      <c r="EI733">
        <v>1550</v>
      </c>
      <c r="EJ733">
        <v>1936</v>
      </c>
      <c r="EK733">
        <v>2316</v>
      </c>
      <c r="EL733">
        <v>2693</v>
      </c>
      <c r="EM733">
        <v>3065</v>
      </c>
      <c r="EN733">
        <v>3590</v>
      </c>
      <c r="EO733">
        <v>3948</v>
      </c>
      <c r="EP733">
        <v>4302</v>
      </c>
      <c r="EQ733">
        <v>4653</v>
      </c>
      <c r="ER733">
        <v>5002</v>
      </c>
      <c r="ES733">
        <v>5350</v>
      </c>
      <c r="ET733">
        <v>5699</v>
      </c>
      <c r="EU733">
        <v>6048</v>
      </c>
      <c r="EV733">
        <v>6402</v>
      </c>
      <c r="EW733">
        <v>6762</v>
      </c>
      <c r="EX733">
        <v>0</v>
      </c>
      <c r="EY733">
        <v>0</v>
      </c>
      <c r="EZ733">
        <v>0</v>
      </c>
      <c r="FA733">
        <v>0</v>
      </c>
      <c r="FB733">
        <v>0</v>
      </c>
      <c r="FC733">
        <v>0</v>
      </c>
      <c r="FD733">
        <v>0</v>
      </c>
      <c r="FE733">
        <v>0</v>
      </c>
      <c r="FF733">
        <v>0</v>
      </c>
      <c r="FG733">
        <v>0</v>
      </c>
      <c r="FH733">
        <v>0</v>
      </c>
      <c r="FI733">
        <v>0</v>
      </c>
      <c r="FJ733">
        <v>0</v>
      </c>
      <c r="FK733">
        <v>0</v>
      </c>
      <c r="FL733">
        <v>0</v>
      </c>
      <c r="FM733">
        <v>0</v>
      </c>
      <c r="FN733">
        <v>0</v>
      </c>
      <c r="FO733">
        <v>0</v>
      </c>
      <c r="FP733">
        <v>0</v>
      </c>
      <c r="FQ733">
        <v>0</v>
      </c>
      <c r="FR733">
        <v>0</v>
      </c>
      <c r="FS733">
        <v>0</v>
      </c>
      <c r="FT733">
        <v>0</v>
      </c>
      <c r="FU733">
        <v>0</v>
      </c>
      <c r="FV733">
        <v>0</v>
      </c>
      <c r="FW733">
        <v>0</v>
      </c>
      <c r="FX733">
        <v>0</v>
      </c>
      <c r="FY733">
        <v>0</v>
      </c>
      <c r="FZ733">
        <v>0</v>
      </c>
      <c r="GA733">
        <v>0</v>
      </c>
      <c r="GB733">
        <v>0</v>
      </c>
      <c r="GC733">
        <v>0</v>
      </c>
      <c r="GD733">
        <v>0</v>
      </c>
      <c r="GE733">
        <v>0</v>
      </c>
      <c r="GF733">
        <v>0</v>
      </c>
      <c r="GG733">
        <v>0</v>
      </c>
      <c r="GH733">
        <v>0</v>
      </c>
      <c r="GI733">
        <v>0</v>
      </c>
      <c r="GJ733">
        <v>0</v>
      </c>
      <c r="GK733">
        <v>0</v>
      </c>
      <c r="GL733">
        <v>0</v>
      </c>
      <c r="GM733">
        <v>0</v>
      </c>
      <c r="GN733">
        <v>0</v>
      </c>
      <c r="GO733">
        <v>0</v>
      </c>
      <c r="GP733">
        <v>0</v>
      </c>
      <c r="GQ733">
        <v>0</v>
      </c>
      <c r="GR733">
        <v>0</v>
      </c>
      <c r="GS733">
        <v>0</v>
      </c>
      <c r="GT733">
        <v>0</v>
      </c>
      <c r="GU733">
        <v>0</v>
      </c>
      <c r="GV733">
        <v>0</v>
      </c>
      <c r="GW733">
        <v>0</v>
      </c>
      <c r="GX733">
        <v>0</v>
      </c>
      <c r="GY733">
        <v>0</v>
      </c>
      <c r="GZ733">
        <v>0</v>
      </c>
      <c r="HA733">
        <v>0</v>
      </c>
      <c r="HB733">
        <v>0</v>
      </c>
      <c r="HC733">
        <v>0</v>
      </c>
      <c r="HD733">
        <v>0</v>
      </c>
      <c r="HE733">
        <v>0</v>
      </c>
      <c r="HF733">
        <v>0</v>
      </c>
      <c r="HG733">
        <v>0</v>
      </c>
      <c r="HH733">
        <v>0</v>
      </c>
      <c r="HI733">
        <v>0</v>
      </c>
      <c r="HJ733">
        <v>0</v>
      </c>
      <c r="HK733">
        <v>0</v>
      </c>
      <c r="HL733">
        <v>0</v>
      </c>
      <c r="HM733">
        <v>0</v>
      </c>
      <c r="HN733">
        <v>0</v>
      </c>
      <c r="HO733">
        <v>0</v>
      </c>
      <c r="HP733">
        <v>0</v>
      </c>
      <c r="HQ733">
        <v>0</v>
      </c>
      <c r="HR733">
        <v>0</v>
      </c>
      <c r="HS733">
        <v>0</v>
      </c>
      <c r="HT733">
        <v>0</v>
      </c>
      <c r="HU733">
        <v>0</v>
      </c>
      <c r="HV733">
        <v>0</v>
      </c>
      <c r="HW733">
        <v>0</v>
      </c>
      <c r="HX733">
        <v>0</v>
      </c>
      <c r="HY733">
        <v>0</v>
      </c>
      <c r="HZ733">
        <v>0</v>
      </c>
      <c r="IA733">
        <v>0</v>
      </c>
      <c r="IB733">
        <v>0</v>
      </c>
      <c r="IC733">
        <v>0</v>
      </c>
      <c r="ID733">
        <v>0</v>
      </c>
      <c r="IE733">
        <v>0</v>
      </c>
      <c r="IF733">
        <v>0</v>
      </c>
      <c r="IG733">
        <v>0</v>
      </c>
      <c r="IH733">
        <v>0</v>
      </c>
      <c r="II733">
        <v>0</v>
      </c>
      <c r="IJ733">
        <v>0</v>
      </c>
      <c r="IK733">
        <v>0</v>
      </c>
    </row>
    <row r="734" spans="13:245" hidden="1">
      <c r="M734" s="340"/>
      <c r="N734" t="s">
        <v>944</v>
      </c>
      <c r="O734">
        <v>2</v>
      </c>
      <c r="P734">
        <v>22</v>
      </c>
      <c r="Q734" s="183" t="str">
        <f t="shared" si="29"/>
        <v>SDH200222</v>
      </c>
      <c r="R734">
        <v>29</v>
      </c>
      <c r="S734">
        <v>192</v>
      </c>
      <c r="T734">
        <v>359</v>
      </c>
      <c r="U734">
        <v>529</v>
      </c>
      <c r="V734">
        <v>703</v>
      </c>
      <c r="W734">
        <v>881</v>
      </c>
      <c r="X734">
        <v>1064</v>
      </c>
      <c r="Y734">
        <v>1253</v>
      </c>
      <c r="Z734">
        <v>1445</v>
      </c>
      <c r="AA734">
        <v>2192</v>
      </c>
      <c r="AB734">
        <v>2464</v>
      </c>
      <c r="AC734">
        <v>2745</v>
      </c>
      <c r="AD734">
        <v>3034</v>
      </c>
      <c r="AE734">
        <v>3333</v>
      </c>
      <c r="AF734">
        <v>3643</v>
      </c>
      <c r="AG734">
        <v>3963</v>
      </c>
      <c r="AH734">
        <v>4298</v>
      </c>
      <c r="AI734">
        <v>4647</v>
      </c>
      <c r="AJ734">
        <v>5012</v>
      </c>
      <c r="AK734">
        <v>5395</v>
      </c>
      <c r="AL734">
        <v>5578</v>
      </c>
      <c r="AM734">
        <v>5775</v>
      </c>
      <c r="AN734">
        <v>5988</v>
      </c>
      <c r="AO734">
        <v>6218</v>
      </c>
      <c r="AP734">
        <v>6466</v>
      </c>
      <c r="AQ734">
        <v>6734</v>
      </c>
      <c r="AR734">
        <v>7015</v>
      </c>
      <c r="AS734">
        <v>7314</v>
      </c>
      <c r="AT734">
        <v>7631</v>
      </c>
      <c r="AU734">
        <v>7967</v>
      </c>
      <c r="AV734">
        <v>8324</v>
      </c>
      <c r="AW734">
        <v>8703</v>
      </c>
      <c r="AX734">
        <v>9108</v>
      </c>
      <c r="AY734">
        <v>9541</v>
      </c>
      <c r="AZ734">
        <v>0</v>
      </c>
      <c r="BA734">
        <v>0</v>
      </c>
      <c r="BB734">
        <v>0</v>
      </c>
      <c r="BC734">
        <v>0</v>
      </c>
      <c r="BD734">
        <v>0</v>
      </c>
      <c r="BE734">
        <v>0</v>
      </c>
      <c r="BF734">
        <v>0</v>
      </c>
      <c r="BG734">
        <v>0</v>
      </c>
      <c r="BH734">
        <v>0</v>
      </c>
      <c r="BI734">
        <v>0</v>
      </c>
      <c r="BJ734">
        <v>0</v>
      </c>
      <c r="BK734">
        <v>0</v>
      </c>
      <c r="BL734">
        <v>0</v>
      </c>
      <c r="BM734">
        <v>0</v>
      </c>
      <c r="BN734">
        <v>0</v>
      </c>
      <c r="BO734">
        <v>0</v>
      </c>
      <c r="BP734">
        <v>0</v>
      </c>
      <c r="BQ734">
        <v>0</v>
      </c>
      <c r="BR734">
        <v>0</v>
      </c>
      <c r="BS734">
        <v>0</v>
      </c>
      <c r="BT734">
        <v>0</v>
      </c>
      <c r="BU734">
        <v>0</v>
      </c>
      <c r="BV734">
        <v>0</v>
      </c>
      <c r="BW734">
        <v>0</v>
      </c>
      <c r="BX734">
        <v>0</v>
      </c>
      <c r="BY734">
        <v>0</v>
      </c>
      <c r="BZ734">
        <v>0</v>
      </c>
      <c r="CA734">
        <v>0</v>
      </c>
      <c r="CB734">
        <v>0</v>
      </c>
      <c r="CC734">
        <v>0</v>
      </c>
      <c r="CD734">
        <v>0</v>
      </c>
      <c r="CE734">
        <v>0</v>
      </c>
      <c r="CF734">
        <v>0</v>
      </c>
      <c r="CG734">
        <v>0</v>
      </c>
      <c r="CH734">
        <v>0</v>
      </c>
      <c r="CI734">
        <v>0</v>
      </c>
      <c r="CJ734">
        <v>0</v>
      </c>
      <c r="CK734">
        <v>0</v>
      </c>
      <c r="CL734">
        <v>0</v>
      </c>
      <c r="CM734">
        <v>0</v>
      </c>
      <c r="CN734">
        <v>0</v>
      </c>
      <c r="CO734">
        <v>0</v>
      </c>
      <c r="CP734">
        <v>0</v>
      </c>
      <c r="CQ734">
        <v>0</v>
      </c>
      <c r="CR734">
        <v>0</v>
      </c>
      <c r="CS734">
        <v>0</v>
      </c>
      <c r="CT734">
        <v>0</v>
      </c>
      <c r="CU734">
        <v>0</v>
      </c>
      <c r="CV734">
        <v>0</v>
      </c>
      <c r="CW734">
        <v>0</v>
      </c>
      <c r="CX734">
        <v>0</v>
      </c>
      <c r="CY734">
        <v>0</v>
      </c>
      <c r="CZ734">
        <v>0</v>
      </c>
      <c r="DA734">
        <v>0</v>
      </c>
      <c r="DB734">
        <v>0</v>
      </c>
      <c r="DC734">
        <v>0</v>
      </c>
      <c r="DD734">
        <v>0</v>
      </c>
      <c r="DE734">
        <v>0</v>
      </c>
      <c r="DF734">
        <v>0</v>
      </c>
      <c r="DG734">
        <v>0</v>
      </c>
      <c r="DH734">
        <v>0</v>
      </c>
      <c r="DI734">
        <v>0</v>
      </c>
      <c r="DJ734">
        <v>0</v>
      </c>
      <c r="DK734">
        <v>0</v>
      </c>
      <c r="DL734">
        <v>0</v>
      </c>
      <c r="DM734">
        <v>0</v>
      </c>
      <c r="DN734">
        <v>0</v>
      </c>
      <c r="DO734">
        <v>0</v>
      </c>
      <c r="DP734">
        <v>0</v>
      </c>
      <c r="DQ734">
        <v>0</v>
      </c>
      <c r="DR734">
        <v>0</v>
      </c>
      <c r="DS734">
        <v>0</v>
      </c>
      <c r="DT734">
        <v>0</v>
      </c>
      <c r="DU734">
        <v>0</v>
      </c>
      <c r="DV734">
        <v>0</v>
      </c>
      <c r="DW734">
        <v>0</v>
      </c>
      <c r="DX734">
        <v>0</v>
      </c>
      <c r="DZ734" s="340"/>
      <c r="EA734" t="s">
        <v>944</v>
      </c>
      <c r="EB734">
        <v>2</v>
      </c>
      <c r="EC734">
        <v>22</v>
      </c>
      <c r="ED734" s="183" t="str">
        <f t="shared" si="30"/>
        <v>SDH200222</v>
      </c>
      <c r="EE734">
        <v>59</v>
      </c>
      <c r="EF734">
        <v>375</v>
      </c>
      <c r="EG734">
        <v>717</v>
      </c>
      <c r="EH734">
        <v>1115</v>
      </c>
      <c r="EI734">
        <v>1504</v>
      </c>
      <c r="EJ734">
        <v>1883</v>
      </c>
      <c r="EK734">
        <v>2256</v>
      </c>
      <c r="EL734">
        <v>2627</v>
      </c>
      <c r="EM734">
        <v>2991</v>
      </c>
      <c r="EN734">
        <v>3512</v>
      </c>
      <c r="EO734">
        <v>3863</v>
      </c>
      <c r="EP734">
        <v>4213</v>
      </c>
      <c r="EQ734">
        <v>4558</v>
      </c>
      <c r="ER734">
        <v>4903</v>
      </c>
      <c r="ES734">
        <v>5249</v>
      </c>
      <c r="ET734">
        <v>5592</v>
      </c>
      <c r="EU734">
        <v>5942</v>
      </c>
      <c r="EV734">
        <v>6296</v>
      </c>
      <c r="EW734">
        <v>6655</v>
      </c>
      <c r="EX734">
        <v>0</v>
      </c>
      <c r="EY734">
        <v>0</v>
      </c>
      <c r="EZ734">
        <v>0</v>
      </c>
      <c r="FA734">
        <v>0</v>
      </c>
      <c r="FB734">
        <v>0</v>
      </c>
      <c r="FC734">
        <v>0</v>
      </c>
      <c r="FD734">
        <v>0</v>
      </c>
      <c r="FE734">
        <v>0</v>
      </c>
      <c r="FF734">
        <v>0</v>
      </c>
      <c r="FG734">
        <v>0</v>
      </c>
      <c r="FH734">
        <v>0</v>
      </c>
      <c r="FI734">
        <v>0</v>
      </c>
      <c r="FJ734">
        <v>0</v>
      </c>
      <c r="FK734">
        <v>0</v>
      </c>
      <c r="FL734">
        <v>0</v>
      </c>
      <c r="FM734">
        <v>0</v>
      </c>
      <c r="FN734">
        <v>0</v>
      </c>
      <c r="FO734">
        <v>0</v>
      </c>
      <c r="FP734">
        <v>0</v>
      </c>
      <c r="FQ734">
        <v>0</v>
      </c>
      <c r="FR734">
        <v>0</v>
      </c>
      <c r="FS734">
        <v>0</v>
      </c>
      <c r="FT734">
        <v>0</v>
      </c>
      <c r="FU734">
        <v>0</v>
      </c>
      <c r="FV734">
        <v>0</v>
      </c>
      <c r="FW734">
        <v>0</v>
      </c>
      <c r="FX734">
        <v>0</v>
      </c>
      <c r="FY734">
        <v>0</v>
      </c>
      <c r="FZ734">
        <v>0</v>
      </c>
      <c r="GA734">
        <v>0</v>
      </c>
      <c r="GB734">
        <v>0</v>
      </c>
      <c r="GC734">
        <v>0</v>
      </c>
      <c r="GD734">
        <v>0</v>
      </c>
      <c r="GE734">
        <v>0</v>
      </c>
      <c r="GF734">
        <v>0</v>
      </c>
      <c r="GG734">
        <v>0</v>
      </c>
      <c r="GH734">
        <v>0</v>
      </c>
      <c r="GI734">
        <v>0</v>
      </c>
      <c r="GJ734">
        <v>0</v>
      </c>
      <c r="GK734">
        <v>0</v>
      </c>
      <c r="GL734">
        <v>0</v>
      </c>
      <c r="GM734">
        <v>0</v>
      </c>
      <c r="GN734">
        <v>0</v>
      </c>
      <c r="GO734">
        <v>0</v>
      </c>
      <c r="GP734">
        <v>0</v>
      </c>
      <c r="GQ734">
        <v>0</v>
      </c>
      <c r="GR734">
        <v>0</v>
      </c>
      <c r="GS734">
        <v>0</v>
      </c>
      <c r="GT734">
        <v>0</v>
      </c>
      <c r="GU734">
        <v>0</v>
      </c>
      <c r="GV734">
        <v>0</v>
      </c>
      <c r="GW734">
        <v>0</v>
      </c>
      <c r="GX734">
        <v>0</v>
      </c>
      <c r="GY734">
        <v>0</v>
      </c>
      <c r="GZ734">
        <v>0</v>
      </c>
      <c r="HA734">
        <v>0</v>
      </c>
      <c r="HB734">
        <v>0</v>
      </c>
      <c r="HC734">
        <v>0</v>
      </c>
      <c r="HD734">
        <v>0</v>
      </c>
      <c r="HE734">
        <v>0</v>
      </c>
      <c r="HF734">
        <v>0</v>
      </c>
      <c r="HG734">
        <v>0</v>
      </c>
      <c r="HH734">
        <v>0</v>
      </c>
      <c r="HI734">
        <v>0</v>
      </c>
      <c r="HJ734">
        <v>0</v>
      </c>
      <c r="HK734">
        <v>0</v>
      </c>
      <c r="HL734">
        <v>0</v>
      </c>
      <c r="HM734">
        <v>0</v>
      </c>
      <c r="HN734">
        <v>0</v>
      </c>
      <c r="HO734">
        <v>0</v>
      </c>
      <c r="HP734">
        <v>0</v>
      </c>
      <c r="HQ734">
        <v>0</v>
      </c>
      <c r="HR734">
        <v>0</v>
      </c>
      <c r="HS734">
        <v>0</v>
      </c>
      <c r="HT734">
        <v>0</v>
      </c>
      <c r="HU734">
        <v>0</v>
      </c>
      <c r="HV734">
        <v>0</v>
      </c>
      <c r="HW734">
        <v>0</v>
      </c>
      <c r="HX734">
        <v>0</v>
      </c>
      <c r="HY734">
        <v>0</v>
      </c>
      <c r="HZ734">
        <v>0</v>
      </c>
      <c r="IA734">
        <v>0</v>
      </c>
      <c r="IB734">
        <v>0</v>
      </c>
      <c r="IC734">
        <v>0</v>
      </c>
      <c r="ID734">
        <v>0</v>
      </c>
      <c r="IE734">
        <v>0</v>
      </c>
      <c r="IF734">
        <v>0</v>
      </c>
      <c r="IG734">
        <v>0</v>
      </c>
      <c r="IH734">
        <v>0</v>
      </c>
      <c r="II734">
        <v>0</v>
      </c>
      <c r="IJ734">
        <v>0</v>
      </c>
      <c r="IK734">
        <v>0</v>
      </c>
    </row>
    <row r="735" spans="13:245" hidden="1">
      <c r="M735" s="340"/>
      <c r="N735" t="s">
        <v>944</v>
      </c>
      <c r="O735">
        <v>2</v>
      </c>
      <c r="P735">
        <v>23</v>
      </c>
      <c r="Q735" s="183" t="str">
        <f t="shared" si="29"/>
        <v>SDH200223</v>
      </c>
      <c r="R735">
        <v>24</v>
      </c>
      <c r="S735">
        <v>184</v>
      </c>
      <c r="T735">
        <v>347</v>
      </c>
      <c r="U735">
        <v>515</v>
      </c>
      <c r="V735">
        <v>686</v>
      </c>
      <c r="W735">
        <v>862</v>
      </c>
      <c r="X735">
        <v>1042</v>
      </c>
      <c r="Y735">
        <v>1227</v>
      </c>
      <c r="Z735">
        <v>1417</v>
      </c>
      <c r="AA735">
        <v>2150</v>
      </c>
      <c r="AB735">
        <v>2418</v>
      </c>
      <c r="AC735">
        <v>2695</v>
      </c>
      <c r="AD735">
        <v>2981</v>
      </c>
      <c r="AE735">
        <v>3277</v>
      </c>
      <c r="AF735">
        <v>3583</v>
      </c>
      <c r="AG735">
        <v>3901</v>
      </c>
      <c r="AH735">
        <v>4234</v>
      </c>
      <c r="AI735">
        <v>4581</v>
      </c>
      <c r="AJ735">
        <v>4945</v>
      </c>
      <c r="AK735">
        <v>5327</v>
      </c>
      <c r="AL735">
        <v>5513</v>
      </c>
      <c r="AM735">
        <v>5714</v>
      </c>
      <c r="AN735">
        <v>5931</v>
      </c>
      <c r="AO735">
        <v>6166</v>
      </c>
      <c r="AP735">
        <v>6421</v>
      </c>
      <c r="AQ735">
        <v>6689</v>
      </c>
      <c r="AR735">
        <v>6973</v>
      </c>
      <c r="AS735">
        <v>7275</v>
      </c>
      <c r="AT735">
        <v>7596</v>
      </c>
      <c r="AU735">
        <v>7935</v>
      </c>
      <c r="AV735">
        <v>8296</v>
      </c>
      <c r="AW735">
        <v>8682</v>
      </c>
      <c r="AX735">
        <v>9094</v>
      </c>
      <c r="AY735">
        <v>9531</v>
      </c>
      <c r="AZ735">
        <v>0</v>
      </c>
      <c r="BA735">
        <v>0</v>
      </c>
      <c r="BB735">
        <v>0</v>
      </c>
      <c r="BC735">
        <v>0</v>
      </c>
      <c r="BD735">
        <v>0</v>
      </c>
      <c r="BE735">
        <v>0</v>
      </c>
      <c r="BF735">
        <v>0</v>
      </c>
      <c r="BG735">
        <v>0</v>
      </c>
      <c r="BH735">
        <v>0</v>
      </c>
      <c r="BI735">
        <v>0</v>
      </c>
      <c r="BJ735">
        <v>0</v>
      </c>
      <c r="BK735">
        <v>0</v>
      </c>
      <c r="BL735">
        <v>0</v>
      </c>
      <c r="BM735">
        <v>0</v>
      </c>
      <c r="BN735">
        <v>0</v>
      </c>
      <c r="BO735">
        <v>0</v>
      </c>
      <c r="BP735">
        <v>0</v>
      </c>
      <c r="BQ735">
        <v>0</v>
      </c>
      <c r="BR735">
        <v>0</v>
      </c>
      <c r="BS735">
        <v>0</v>
      </c>
      <c r="BT735">
        <v>0</v>
      </c>
      <c r="BU735">
        <v>0</v>
      </c>
      <c r="BV735">
        <v>0</v>
      </c>
      <c r="BW735">
        <v>0</v>
      </c>
      <c r="BX735">
        <v>0</v>
      </c>
      <c r="BY735">
        <v>0</v>
      </c>
      <c r="BZ735">
        <v>0</v>
      </c>
      <c r="CA735">
        <v>0</v>
      </c>
      <c r="CB735">
        <v>0</v>
      </c>
      <c r="CC735">
        <v>0</v>
      </c>
      <c r="CD735">
        <v>0</v>
      </c>
      <c r="CE735">
        <v>0</v>
      </c>
      <c r="CF735">
        <v>0</v>
      </c>
      <c r="CG735">
        <v>0</v>
      </c>
      <c r="CH735">
        <v>0</v>
      </c>
      <c r="CI735">
        <v>0</v>
      </c>
      <c r="CJ735">
        <v>0</v>
      </c>
      <c r="CK735">
        <v>0</v>
      </c>
      <c r="CL735">
        <v>0</v>
      </c>
      <c r="CM735">
        <v>0</v>
      </c>
      <c r="CN735">
        <v>0</v>
      </c>
      <c r="CO735">
        <v>0</v>
      </c>
      <c r="CP735">
        <v>0</v>
      </c>
      <c r="CQ735">
        <v>0</v>
      </c>
      <c r="CR735">
        <v>0</v>
      </c>
      <c r="CS735">
        <v>0</v>
      </c>
      <c r="CT735">
        <v>0</v>
      </c>
      <c r="CU735">
        <v>0</v>
      </c>
      <c r="CV735">
        <v>0</v>
      </c>
      <c r="CW735">
        <v>0</v>
      </c>
      <c r="CX735">
        <v>0</v>
      </c>
      <c r="CY735">
        <v>0</v>
      </c>
      <c r="CZ735">
        <v>0</v>
      </c>
      <c r="DA735">
        <v>0</v>
      </c>
      <c r="DB735">
        <v>0</v>
      </c>
      <c r="DC735">
        <v>0</v>
      </c>
      <c r="DD735">
        <v>0</v>
      </c>
      <c r="DE735">
        <v>0</v>
      </c>
      <c r="DF735">
        <v>0</v>
      </c>
      <c r="DG735">
        <v>0</v>
      </c>
      <c r="DH735">
        <v>0</v>
      </c>
      <c r="DI735">
        <v>0</v>
      </c>
      <c r="DJ735">
        <v>0</v>
      </c>
      <c r="DK735">
        <v>0</v>
      </c>
      <c r="DL735">
        <v>0</v>
      </c>
      <c r="DM735">
        <v>0</v>
      </c>
      <c r="DN735">
        <v>0</v>
      </c>
      <c r="DO735">
        <v>0</v>
      </c>
      <c r="DP735">
        <v>0</v>
      </c>
      <c r="DQ735">
        <v>0</v>
      </c>
      <c r="DR735">
        <v>0</v>
      </c>
      <c r="DS735">
        <v>0</v>
      </c>
      <c r="DT735">
        <v>0</v>
      </c>
      <c r="DU735">
        <v>0</v>
      </c>
      <c r="DV735">
        <v>0</v>
      </c>
      <c r="DW735">
        <v>0</v>
      </c>
      <c r="DX735">
        <v>0</v>
      </c>
      <c r="DZ735" s="340"/>
      <c r="EA735" t="s">
        <v>944</v>
      </c>
      <c r="EB735">
        <v>2</v>
      </c>
      <c r="EC735">
        <v>23</v>
      </c>
      <c r="ED735" s="183" t="str">
        <f t="shared" si="30"/>
        <v>SDH200223</v>
      </c>
      <c r="EE735">
        <v>48</v>
      </c>
      <c r="EF735">
        <v>359</v>
      </c>
      <c r="EG735">
        <v>687</v>
      </c>
      <c r="EH735">
        <v>1077</v>
      </c>
      <c r="EI735">
        <v>1460</v>
      </c>
      <c r="EJ735">
        <v>1831</v>
      </c>
      <c r="EK735">
        <v>2197</v>
      </c>
      <c r="EL735">
        <v>2561</v>
      </c>
      <c r="EM735">
        <v>2918</v>
      </c>
      <c r="EN735">
        <v>3432</v>
      </c>
      <c r="EO735">
        <v>3778</v>
      </c>
      <c r="EP735">
        <v>4121</v>
      </c>
      <c r="EQ735">
        <v>4464</v>
      </c>
      <c r="ER735">
        <v>4806</v>
      </c>
      <c r="ES735">
        <v>5146</v>
      </c>
      <c r="ET735">
        <v>5489</v>
      </c>
      <c r="EU735">
        <v>5838</v>
      </c>
      <c r="EV735">
        <v>6191</v>
      </c>
      <c r="EW735">
        <v>6551</v>
      </c>
      <c r="EX735">
        <v>0</v>
      </c>
      <c r="EY735">
        <v>0</v>
      </c>
      <c r="EZ735">
        <v>0</v>
      </c>
      <c r="FA735">
        <v>0</v>
      </c>
      <c r="FB735">
        <v>0</v>
      </c>
      <c r="FC735">
        <v>0</v>
      </c>
      <c r="FD735">
        <v>0</v>
      </c>
      <c r="FE735">
        <v>0</v>
      </c>
      <c r="FF735">
        <v>0</v>
      </c>
      <c r="FG735">
        <v>0</v>
      </c>
      <c r="FH735">
        <v>0</v>
      </c>
      <c r="FI735">
        <v>0</v>
      </c>
      <c r="FJ735">
        <v>0</v>
      </c>
      <c r="FK735">
        <v>0</v>
      </c>
      <c r="FL735">
        <v>0</v>
      </c>
      <c r="FM735">
        <v>0</v>
      </c>
      <c r="FN735">
        <v>0</v>
      </c>
      <c r="FO735">
        <v>0</v>
      </c>
      <c r="FP735">
        <v>0</v>
      </c>
      <c r="FQ735">
        <v>0</v>
      </c>
      <c r="FR735">
        <v>0</v>
      </c>
      <c r="FS735">
        <v>0</v>
      </c>
      <c r="FT735">
        <v>0</v>
      </c>
      <c r="FU735">
        <v>0</v>
      </c>
      <c r="FV735">
        <v>0</v>
      </c>
      <c r="FW735">
        <v>0</v>
      </c>
      <c r="FX735">
        <v>0</v>
      </c>
      <c r="FY735">
        <v>0</v>
      </c>
      <c r="FZ735">
        <v>0</v>
      </c>
      <c r="GA735">
        <v>0</v>
      </c>
      <c r="GB735">
        <v>0</v>
      </c>
      <c r="GC735">
        <v>0</v>
      </c>
      <c r="GD735">
        <v>0</v>
      </c>
      <c r="GE735">
        <v>0</v>
      </c>
      <c r="GF735">
        <v>0</v>
      </c>
      <c r="GG735">
        <v>0</v>
      </c>
      <c r="GH735">
        <v>0</v>
      </c>
      <c r="GI735">
        <v>0</v>
      </c>
      <c r="GJ735">
        <v>0</v>
      </c>
      <c r="GK735">
        <v>0</v>
      </c>
      <c r="GL735">
        <v>0</v>
      </c>
      <c r="GM735">
        <v>0</v>
      </c>
      <c r="GN735">
        <v>0</v>
      </c>
      <c r="GO735">
        <v>0</v>
      </c>
      <c r="GP735">
        <v>0</v>
      </c>
      <c r="GQ735">
        <v>0</v>
      </c>
      <c r="GR735">
        <v>0</v>
      </c>
      <c r="GS735">
        <v>0</v>
      </c>
      <c r="GT735">
        <v>0</v>
      </c>
      <c r="GU735">
        <v>0</v>
      </c>
      <c r="GV735">
        <v>0</v>
      </c>
      <c r="GW735">
        <v>0</v>
      </c>
      <c r="GX735">
        <v>0</v>
      </c>
      <c r="GY735">
        <v>0</v>
      </c>
      <c r="GZ735">
        <v>0</v>
      </c>
      <c r="HA735">
        <v>0</v>
      </c>
      <c r="HB735">
        <v>0</v>
      </c>
      <c r="HC735">
        <v>0</v>
      </c>
      <c r="HD735">
        <v>0</v>
      </c>
      <c r="HE735">
        <v>0</v>
      </c>
      <c r="HF735">
        <v>0</v>
      </c>
      <c r="HG735">
        <v>0</v>
      </c>
      <c r="HH735">
        <v>0</v>
      </c>
      <c r="HI735">
        <v>0</v>
      </c>
      <c r="HJ735">
        <v>0</v>
      </c>
      <c r="HK735">
        <v>0</v>
      </c>
      <c r="HL735">
        <v>0</v>
      </c>
      <c r="HM735">
        <v>0</v>
      </c>
      <c r="HN735">
        <v>0</v>
      </c>
      <c r="HO735">
        <v>0</v>
      </c>
      <c r="HP735">
        <v>0</v>
      </c>
      <c r="HQ735">
        <v>0</v>
      </c>
      <c r="HR735">
        <v>0</v>
      </c>
      <c r="HS735">
        <v>0</v>
      </c>
      <c r="HT735">
        <v>0</v>
      </c>
      <c r="HU735">
        <v>0</v>
      </c>
      <c r="HV735">
        <v>0</v>
      </c>
      <c r="HW735">
        <v>0</v>
      </c>
      <c r="HX735">
        <v>0</v>
      </c>
      <c r="HY735">
        <v>0</v>
      </c>
      <c r="HZ735">
        <v>0</v>
      </c>
      <c r="IA735">
        <v>0</v>
      </c>
      <c r="IB735">
        <v>0</v>
      </c>
      <c r="IC735">
        <v>0</v>
      </c>
      <c r="ID735">
        <v>0</v>
      </c>
      <c r="IE735">
        <v>0</v>
      </c>
      <c r="IF735">
        <v>0</v>
      </c>
      <c r="IG735">
        <v>0</v>
      </c>
      <c r="IH735">
        <v>0</v>
      </c>
      <c r="II735">
        <v>0</v>
      </c>
      <c r="IJ735">
        <v>0</v>
      </c>
      <c r="IK735">
        <v>0</v>
      </c>
    </row>
    <row r="736" spans="13:245" hidden="1">
      <c r="M736" s="340"/>
      <c r="N736" t="s">
        <v>944</v>
      </c>
      <c r="O736">
        <v>2</v>
      </c>
      <c r="P736">
        <v>24</v>
      </c>
      <c r="Q736" s="183" t="str">
        <f t="shared" si="29"/>
        <v>SDH200224</v>
      </c>
      <c r="R736">
        <v>19</v>
      </c>
      <c r="S736">
        <v>176</v>
      </c>
      <c r="T736">
        <v>336</v>
      </c>
      <c r="U736">
        <v>500</v>
      </c>
      <c r="V736">
        <v>669</v>
      </c>
      <c r="W736">
        <v>842</v>
      </c>
      <c r="X736">
        <v>1019</v>
      </c>
      <c r="Y736">
        <v>1202</v>
      </c>
      <c r="Z736">
        <v>1388</v>
      </c>
      <c r="AA736">
        <v>2108</v>
      </c>
      <c r="AB736">
        <v>2373</v>
      </c>
      <c r="AC736">
        <v>2646</v>
      </c>
      <c r="AD736">
        <v>2928</v>
      </c>
      <c r="AE736">
        <v>3221</v>
      </c>
      <c r="AF736">
        <v>3524</v>
      </c>
      <c r="AG736">
        <v>3840</v>
      </c>
      <c r="AH736">
        <v>4170</v>
      </c>
      <c r="AI736">
        <v>4516</v>
      </c>
      <c r="AJ736">
        <v>4879</v>
      </c>
      <c r="AK736">
        <v>5260</v>
      </c>
      <c r="AL736">
        <v>5449</v>
      </c>
      <c r="AM736">
        <v>5654</v>
      </c>
      <c r="AN736">
        <v>5875</v>
      </c>
      <c r="AO736">
        <v>6116</v>
      </c>
      <c r="AP736">
        <v>6371</v>
      </c>
      <c r="AQ736">
        <v>6642</v>
      </c>
      <c r="AR736">
        <v>6929</v>
      </c>
      <c r="AS736">
        <v>7234</v>
      </c>
      <c r="AT736">
        <v>7557</v>
      </c>
      <c r="AU736">
        <v>7901</v>
      </c>
      <c r="AV736">
        <v>8267</v>
      </c>
      <c r="AW736">
        <v>8659</v>
      </c>
      <c r="AX736">
        <v>9075</v>
      </c>
      <c r="AY736">
        <v>9521</v>
      </c>
      <c r="AZ736">
        <v>0</v>
      </c>
      <c r="BA736">
        <v>0</v>
      </c>
      <c r="BB736">
        <v>0</v>
      </c>
      <c r="BC736">
        <v>0</v>
      </c>
      <c r="BD736">
        <v>0</v>
      </c>
      <c r="BE736">
        <v>0</v>
      </c>
      <c r="BF736">
        <v>0</v>
      </c>
      <c r="BG736">
        <v>0</v>
      </c>
      <c r="BH736">
        <v>0</v>
      </c>
      <c r="BI736">
        <v>0</v>
      </c>
      <c r="BJ736">
        <v>0</v>
      </c>
      <c r="BK736">
        <v>0</v>
      </c>
      <c r="BL736">
        <v>0</v>
      </c>
      <c r="BM736">
        <v>0</v>
      </c>
      <c r="BN736">
        <v>0</v>
      </c>
      <c r="BO736">
        <v>0</v>
      </c>
      <c r="BP736">
        <v>0</v>
      </c>
      <c r="BQ736">
        <v>0</v>
      </c>
      <c r="BR736">
        <v>0</v>
      </c>
      <c r="BS736">
        <v>0</v>
      </c>
      <c r="BT736">
        <v>0</v>
      </c>
      <c r="BU736">
        <v>0</v>
      </c>
      <c r="BV736">
        <v>0</v>
      </c>
      <c r="BW736">
        <v>0</v>
      </c>
      <c r="BX736">
        <v>0</v>
      </c>
      <c r="BY736">
        <v>0</v>
      </c>
      <c r="BZ736">
        <v>0</v>
      </c>
      <c r="CA736">
        <v>0</v>
      </c>
      <c r="CB736">
        <v>0</v>
      </c>
      <c r="CC736">
        <v>0</v>
      </c>
      <c r="CD736">
        <v>0</v>
      </c>
      <c r="CE736">
        <v>0</v>
      </c>
      <c r="CF736">
        <v>0</v>
      </c>
      <c r="CG736">
        <v>0</v>
      </c>
      <c r="CH736">
        <v>0</v>
      </c>
      <c r="CI736">
        <v>0</v>
      </c>
      <c r="CJ736">
        <v>0</v>
      </c>
      <c r="CK736">
        <v>0</v>
      </c>
      <c r="CL736">
        <v>0</v>
      </c>
      <c r="CM736">
        <v>0</v>
      </c>
      <c r="CN736">
        <v>0</v>
      </c>
      <c r="CO736">
        <v>0</v>
      </c>
      <c r="CP736">
        <v>0</v>
      </c>
      <c r="CQ736">
        <v>0</v>
      </c>
      <c r="CR736">
        <v>0</v>
      </c>
      <c r="CS736">
        <v>0</v>
      </c>
      <c r="CT736">
        <v>0</v>
      </c>
      <c r="CU736">
        <v>0</v>
      </c>
      <c r="CV736">
        <v>0</v>
      </c>
      <c r="CW736">
        <v>0</v>
      </c>
      <c r="CX736">
        <v>0</v>
      </c>
      <c r="CY736">
        <v>0</v>
      </c>
      <c r="CZ736">
        <v>0</v>
      </c>
      <c r="DA736">
        <v>0</v>
      </c>
      <c r="DB736">
        <v>0</v>
      </c>
      <c r="DC736">
        <v>0</v>
      </c>
      <c r="DD736">
        <v>0</v>
      </c>
      <c r="DE736">
        <v>0</v>
      </c>
      <c r="DF736">
        <v>0</v>
      </c>
      <c r="DG736">
        <v>0</v>
      </c>
      <c r="DH736">
        <v>0</v>
      </c>
      <c r="DI736">
        <v>0</v>
      </c>
      <c r="DJ736">
        <v>0</v>
      </c>
      <c r="DK736">
        <v>0</v>
      </c>
      <c r="DL736">
        <v>0</v>
      </c>
      <c r="DM736">
        <v>0</v>
      </c>
      <c r="DN736">
        <v>0</v>
      </c>
      <c r="DO736">
        <v>0</v>
      </c>
      <c r="DP736">
        <v>0</v>
      </c>
      <c r="DQ736">
        <v>0</v>
      </c>
      <c r="DR736">
        <v>0</v>
      </c>
      <c r="DS736">
        <v>0</v>
      </c>
      <c r="DT736">
        <v>0</v>
      </c>
      <c r="DU736">
        <v>0</v>
      </c>
      <c r="DV736">
        <v>0</v>
      </c>
      <c r="DW736">
        <v>0</v>
      </c>
      <c r="DX736">
        <v>0</v>
      </c>
      <c r="DZ736" s="340"/>
      <c r="EA736" t="s">
        <v>944</v>
      </c>
      <c r="EB736">
        <v>2</v>
      </c>
      <c r="EC736">
        <v>24</v>
      </c>
      <c r="ED736" s="183" t="str">
        <f t="shared" si="30"/>
        <v>SDH200224</v>
      </c>
      <c r="EE736">
        <v>38</v>
      </c>
      <c r="EF736">
        <v>342</v>
      </c>
      <c r="EG736">
        <v>657</v>
      </c>
      <c r="EH736">
        <v>1038</v>
      </c>
      <c r="EI736">
        <v>1413</v>
      </c>
      <c r="EJ736">
        <v>1777</v>
      </c>
      <c r="EK736">
        <v>2138</v>
      </c>
      <c r="EL736">
        <v>2495</v>
      </c>
      <c r="EM736">
        <v>2845</v>
      </c>
      <c r="EN736">
        <v>3353</v>
      </c>
      <c r="EO736">
        <v>3694</v>
      </c>
      <c r="EP736">
        <v>4033</v>
      </c>
      <c r="EQ736">
        <v>4369</v>
      </c>
      <c r="ER736">
        <v>4708</v>
      </c>
      <c r="ES736">
        <v>5046</v>
      </c>
      <c r="ET736">
        <v>5387</v>
      </c>
      <c r="EU736">
        <v>5734</v>
      </c>
      <c r="EV736">
        <v>6087</v>
      </c>
      <c r="EW736">
        <v>6449</v>
      </c>
      <c r="EX736">
        <v>0</v>
      </c>
      <c r="EY736">
        <v>0</v>
      </c>
      <c r="EZ736">
        <v>0</v>
      </c>
      <c r="FA736">
        <v>0</v>
      </c>
      <c r="FB736">
        <v>0</v>
      </c>
      <c r="FC736">
        <v>0</v>
      </c>
      <c r="FD736">
        <v>0</v>
      </c>
      <c r="FE736">
        <v>0</v>
      </c>
      <c r="FF736">
        <v>0</v>
      </c>
      <c r="FG736">
        <v>0</v>
      </c>
      <c r="FH736">
        <v>0</v>
      </c>
      <c r="FI736">
        <v>0</v>
      </c>
      <c r="FJ736">
        <v>0</v>
      </c>
      <c r="FK736">
        <v>0</v>
      </c>
      <c r="FL736">
        <v>0</v>
      </c>
      <c r="FM736">
        <v>0</v>
      </c>
      <c r="FN736">
        <v>0</v>
      </c>
      <c r="FO736">
        <v>0</v>
      </c>
      <c r="FP736">
        <v>0</v>
      </c>
      <c r="FQ736">
        <v>0</v>
      </c>
      <c r="FR736">
        <v>0</v>
      </c>
      <c r="FS736">
        <v>0</v>
      </c>
      <c r="FT736">
        <v>0</v>
      </c>
      <c r="FU736">
        <v>0</v>
      </c>
      <c r="FV736">
        <v>0</v>
      </c>
      <c r="FW736">
        <v>0</v>
      </c>
      <c r="FX736">
        <v>0</v>
      </c>
      <c r="FY736">
        <v>0</v>
      </c>
      <c r="FZ736">
        <v>0</v>
      </c>
      <c r="GA736">
        <v>0</v>
      </c>
      <c r="GB736">
        <v>0</v>
      </c>
      <c r="GC736">
        <v>0</v>
      </c>
      <c r="GD736">
        <v>0</v>
      </c>
      <c r="GE736">
        <v>0</v>
      </c>
      <c r="GF736">
        <v>0</v>
      </c>
      <c r="GG736">
        <v>0</v>
      </c>
      <c r="GH736">
        <v>0</v>
      </c>
      <c r="GI736">
        <v>0</v>
      </c>
      <c r="GJ736">
        <v>0</v>
      </c>
      <c r="GK736">
        <v>0</v>
      </c>
      <c r="GL736">
        <v>0</v>
      </c>
      <c r="GM736">
        <v>0</v>
      </c>
      <c r="GN736">
        <v>0</v>
      </c>
      <c r="GO736">
        <v>0</v>
      </c>
      <c r="GP736">
        <v>0</v>
      </c>
      <c r="GQ736">
        <v>0</v>
      </c>
      <c r="GR736">
        <v>0</v>
      </c>
      <c r="GS736">
        <v>0</v>
      </c>
      <c r="GT736">
        <v>0</v>
      </c>
      <c r="GU736">
        <v>0</v>
      </c>
      <c r="GV736">
        <v>0</v>
      </c>
      <c r="GW736">
        <v>0</v>
      </c>
      <c r="GX736">
        <v>0</v>
      </c>
      <c r="GY736">
        <v>0</v>
      </c>
      <c r="GZ736">
        <v>0</v>
      </c>
      <c r="HA736">
        <v>0</v>
      </c>
      <c r="HB736">
        <v>0</v>
      </c>
      <c r="HC736">
        <v>0</v>
      </c>
      <c r="HD736">
        <v>0</v>
      </c>
      <c r="HE736">
        <v>0</v>
      </c>
      <c r="HF736">
        <v>0</v>
      </c>
      <c r="HG736">
        <v>0</v>
      </c>
      <c r="HH736">
        <v>0</v>
      </c>
      <c r="HI736">
        <v>0</v>
      </c>
      <c r="HJ736">
        <v>0</v>
      </c>
      <c r="HK736">
        <v>0</v>
      </c>
      <c r="HL736">
        <v>0</v>
      </c>
      <c r="HM736">
        <v>0</v>
      </c>
      <c r="HN736">
        <v>0</v>
      </c>
      <c r="HO736">
        <v>0</v>
      </c>
      <c r="HP736">
        <v>0</v>
      </c>
      <c r="HQ736">
        <v>0</v>
      </c>
      <c r="HR736">
        <v>0</v>
      </c>
      <c r="HS736">
        <v>0</v>
      </c>
      <c r="HT736">
        <v>0</v>
      </c>
      <c r="HU736">
        <v>0</v>
      </c>
      <c r="HV736">
        <v>0</v>
      </c>
      <c r="HW736">
        <v>0</v>
      </c>
      <c r="HX736">
        <v>0</v>
      </c>
      <c r="HY736">
        <v>0</v>
      </c>
      <c r="HZ736">
        <v>0</v>
      </c>
      <c r="IA736">
        <v>0</v>
      </c>
      <c r="IB736">
        <v>0</v>
      </c>
      <c r="IC736">
        <v>0</v>
      </c>
      <c r="ID736">
        <v>0</v>
      </c>
      <c r="IE736">
        <v>0</v>
      </c>
      <c r="IF736">
        <v>0</v>
      </c>
      <c r="IG736">
        <v>0</v>
      </c>
      <c r="IH736">
        <v>0</v>
      </c>
      <c r="II736">
        <v>0</v>
      </c>
      <c r="IJ736">
        <v>0</v>
      </c>
      <c r="IK736">
        <v>0</v>
      </c>
    </row>
    <row r="737" spans="13:245" hidden="1">
      <c r="M737" s="340"/>
      <c r="N737" t="s">
        <v>944</v>
      </c>
      <c r="O737">
        <v>2</v>
      </c>
      <c r="P737">
        <v>25</v>
      </c>
      <c r="Q737" s="183" t="str">
        <f t="shared" si="29"/>
        <v>SDH200225</v>
      </c>
      <c r="R737">
        <v>13</v>
      </c>
      <c r="S737">
        <v>167</v>
      </c>
      <c r="T737">
        <v>325</v>
      </c>
      <c r="U737">
        <v>487</v>
      </c>
      <c r="V737">
        <v>653</v>
      </c>
      <c r="W737">
        <v>822</v>
      </c>
      <c r="X737">
        <v>997</v>
      </c>
      <c r="Y737">
        <v>1176</v>
      </c>
      <c r="Z737">
        <v>1360</v>
      </c>
      <c r="AA737">
        <v>2067</v>
      </c>
      <c r="AB737">
        <v>2328</v>
      </c>
      <c r="AC737">
        <v>2597</v>
      </c>
      <c r="AD737">
        <v>2876</v>
      </c>
      <c r="AE737">
        <v>3165</v>
      </c>
      <c r="AF737">
        <v>3466</v>
      </c>
      <c r="AG737">
        <v>3780</v>
      </c>
      <c r="AH737">
        <v>4109</v>
      </c>
      <c r="AI737">
        <v>4452</v>
      </c>
      <c r="AJ737">
        <v>4813</v>
      </c>
      <c r="AK737">
        <v>5194</v>
      </c>
      <c r="AL737">
        <v>5387</v>
      </c>
      <c r="AM737">
        <v>5595</v>
      </c>
      <c r="AN737">
        <v>5822</v>
      </c>
      <c r="AO737">
        <v>6063</v>
      </c>
      <c r="AP737">
        <v>6320</v>
      </c>
      <c r="AQ737">
        <v>6593</v>
      </c>
      <c r="AR737">
        <v>6883</v>
      </c>
      <c r="AS737">
        <v>7190</v>
      </c>
      <c r="AT737">
        <v>7516</v>
      </c>
      <c r="AU737">
        <v>7864</v>
      </c>
      <c r="AV737">
        <v>8237</v>
      </c>
      <c r="AW737">
        <v>8632</v>
      </c>
      <c r="AX737">
        <v>9055</v>
      </c>
      <c r="AY737">
        <v>9510</v>
      </c>
      <c r="AZ737">
        <v>0</v>
      </c>
      <c r="BA737">
        <v>0</v>
      </c>
      <c r="BB737">
        <v>0</v>
      </c>
      <c r="BC737">
        <v>0</v>
      </c>
      <c r="BD737">
        <v>0</v>
      </c>
      <c r="BE737">
        <v>0</v>
      </c>
      <c r="BF737">
        <v>0</v>
      </c>
      <c r="BG737">
        <v>0</v>
      </c>
      <c r="BH737">
        <v>0</v>
      </c>
      <c r="BI737">
        <v>0</v>
      </c>
      <c r="BJ737">
        <v>0</v>
      </c>
      <c r="BK737">
        <v>0</v>
      </c>
      <c r="BL737">
        <v>0</v>
      </c>
      <c r="BM737">
        <v>0</v>
      </c>
      <c r="BN737">
        <v>0</v>
      </c>
      <c r="BO737">
        <v>0</v>
      </c>
      <c r="BP737">
        <v>0</v>
      </c>
      <c r="BQ737">
        <v>0</v>
      </c>
      <c r="BR737">
        <v>0</v>
      </c>
      <c r="BS737">
        <v>0</v>
      </c>
      <c r="BT737">
        <v>0</v>
      </c>
      <c r="BU737">
        <v>0</v>
      </c>
      <c r="BV737">
        <v>0</v>
      </c>
      <c r="BW737">
        <v>0</v>
      </c>
      <c r="BX737">
        <v>0</v>
      </c>
      <c r="BY737">
        <v>0</v>
      </c>
      <c r="BZ737">
        <v>0</v>
      </c>
      <c r="CA737">
        <v>0</v>
      </c>
      <c r="CB737">
        <v>0</v>
      </c>
      <c r="CC737">
        <v>0</v>
      </c>
      <c r="CD737">
        <v>0</v>
      </c>
      <c r="CE737">
        <v>0</v>
      </c>
      <c r="CF737">
        <v>0</v>
      </c>
      <c r="CG737">
        <v>0</v>
      </c>
      <c r="CH737">
        <v>0</v>
      </c>
      <c r="CI737">
        <v>0</v>
      </c>
      <c r="CJ737">
        <v>0</v>
      </c>
      <c r="CK737">
        <v>0</v>
      </c>
      <c r="CL737">
        <v>0</v>
      </c>
      <c r="CM737">
        <v>0</v>
      </c>
      <c r="CN737">
        <v>0</v>
      </c>
      <c r="CO737">
        <v>0</v>
      </c>
      <c r="CP737">
        <v>0</v>
      </c>
      <c r="CQ737">
        <v>0</v>
      </c>
      <c r="CR737">
        <v>0</v>
      </c>
      <c r="CS737">
        <v>0</v>
      </c>
      <c r="CT737">
        <v>0</v>
      </c>
      <c r="CU737">
        <v>0</v>
      </c>
      <c r="CV737">
        <v>0</v>
      </c>
      <c r="CW737">
        <v>0</v>
      </c>
      <c r="CX737">
        <v>0</v>
      </c>
      <c r="CY737">
        <v>0</v>
      </c>
      <c r="CZ737">
        <v>0</v>
      </c>
      <c r="DA737">
        <v>0</v>
      </c>
      <c r="DB737">
        <v>0</v>
      </c>
      <c r="DC737">
        <v>0</v>
      </c>
      <c r="DD737">
        <v>0</v>
      </c>
      <c r="DE737">
        <v>0</v>
      </c>
      <c r="DF737">
        <v>0</v>
      </c>
      <c r="DG737">
        <v>0</v>
      </c>
      <c r="DH737">
        <v>0</v>
      </c>
      <c r="DI737">
        <v>0</v>
      </c>
      <c r="DJ737">
        <v>0</v>
      </c>
      <c r="DK737">
        <v>0</v>
      </c>
      <c r="DL737">
        <v>0</v>
      </c>
      <c r="DM737">
        <v>0</v>
      </c>
      <c r="DN737">
        <v>0</v>
      </c>
      <c r="DO737">
        <v>0</v>
      </c>
      <c r="DP737">
        <v>0</v>
      </c>
      <c r="DQ737">
        <v>0</v>
      </c>
      <c r="DR737">
        <v>0</v>
      </c>
      <c r="DS737">
        <v>0</v>
      </c>
      <c r="DT737">
        <v>0</v>
      </c>
      <c r="DU737">
        <v>0</v>
      </c>
      <c r="DV737">
        <v>0</v>
      </c>
      <c r="DW737">
        <v>0</v>
      </c>
      <c r="DX737">
        <v>0</v>
      </c>
      <c r="DZ737" s="340"/>
      <c r="EA737" t="s">
        <v>944</v>
      </c>
      <c r="EB737">
        <v>2</v>
      </c>
      <c r="EC737">
        <v>25</v>
      </c>
      <c r="ED737" s="183" t="str">
        <f t="shared" si="30"/>
        <v>SDH200225</v>
      </c>
      <c r="EE737">
        <v>26</v>
      </c>
      <c r="EF737">
        <v>324</v>
      </c>
      <c r="EG737">
        <v>626</v>
      </c>
      <c r="EH737">
        <v>1002</v>
      </c>
      <c r="EI737">
        <v>1369</v>
      </c>
      <c r="EJ737">
        <v>1725</v>
      </c>
      <c r="EK737">
        <v>2078</v>
      </c>
      <c r="EL737">
        <v>2429</v>
      </c>
      <c r="EM737">
        <v>2774</v>
      </c>
      <c r="EN737">
        <v>3276</v>
      </c>
      <c r="EO737">
        <v>3611</v>
      </c>
      <c r="EP737">
        <v>3945</v>
      </c>
      <c r="EQ737">
        <v>4277</v>
      </c>
      <c r="ER737">
        <v>4611</v>
      </c>
      <c r="ES737">
        <v>4947</v>
      </c>
      <c r="ET737">
        <v>5288</v>
      </c>
      <c r="EU737">
        <v>5636</v>
      </c>
      <c r="EV737">
        <v>5986</v>
      </c>
      <c r="EW737">
        <v>6346</v>
      </c>
      <c r="EX737">
        <v>0</v>
      </c>
      <c r="EY737">
        <v>0</v>
      </c>
      <c r="EZ737">
        <v>0</v>
      </c>
      <c r="FA737">
        <v>0</v>
      </c>
      <c r="FB737">
        <v>0</v>
      </c>
      <c r="FC737">
        <v>0</v>
      </c>
      <c r="FD737">
        <v>0</v>
      </c>
      <c r="FE737">
        <v>0</v>
      </c>
      <c r="FF737">
        <v>0</v>
      </c>
      <c r="FG737">
        <v>0</v>
      </c>
      <c r="FH737">
        <v>0</v>
      </c>
      <c r="FI737">
        <v>0</v>
      </c>
      <c r="FJ737">
        <v>0</v>
      </c>
      <c r="FK737">
        <v>0</v>
      </c>
      <c r="FL737">
        <v>0</v>
      </c>
      <c r="FM737">
        <v>0</v>
      </c>
      <c r="FN737">
        <v>0</v>
      </c>
      <c r="FO737">
        <v>0</v>
      </c>
      <c r="FP737">
        <v>0</v>
      </c>
      <c r="FQ737">
        <v>0</v>
      </c>
      <c r="FR737">
        <v>0</v>
      </c>
      <c r="FS737">
        <v>0</v>
      </c>
      <c r="FT737">
        <v>0</v>
      </c>
      <c r="FU737">
        <v>0</v>
      </c>
      <c r="FV737">
        <v>0</v>
      </c>
      <c r="FW737">
        <v>0</v>
      </c>
      <c r="FX737">
        <v>0</v>
      </c>
      <c r="FY737">
        <v>0</v>
      </c>
      <c r="FZ737">
        <v>0</v>
      </c>
      <c r="GA737">
        <v>0</v>
      </c>
      <c r="GB737">
        <v>0</v>
      </c>
      <c r="GC737">
        <v>0</v>
      </c>
      <c r="GD737">
        <v>0</v>
      </c>
      <c r="GE737">
        <v>0</v>
      </c>
      <c r="GF737">
        <v>0</v>
      </c>
      <c r="GG737">
        <v>0</v>
      </c>
      <c r="GH737">
        <v>0</v>
      </c>
      <c r="GI737">
        <v>0</v>
      </c>
      <c r="GJ737">
        <v>0</v>
      </c>
      <c r="GK737">
        <v>0</v>
      </c>
      <c r="GL737">
        <v>0</v>
      </c>
      <c r="GM737">
        <v>0</v>
      </c>
      <c r="GN737">
        <v>0</v>
      </c>
      <c r="GO737">
        <v>0</v>
      </c>
      <c r="GP737">
        <v>0</v>
      </c>
      <c r="GQ737">
        <v>0</v>
      </c>
      <c r="GR737">
        <v>0</v>
      </c>
      <c r="GS737">
        <v>0</v>
      </c>
      <c r="GT737">
        <v>0</v>
      </c>
      <c r="GU737">
        <v>0</v>
      </c>
      <c r="GV737">
        <v>0</v>
      </c>
      <c r="GW737">
        <v>0</v>
      </c>
      <c r="GX737">
        <v>0</v>
      </c>
      <c r="GY737">
        <v>0</v>
      </c>
      <c r="GZ737">
        <v>0</v>
      </c>
      <c r="HA737">
        <v>0</v>
      </c>
      <c r="HB737">
        <v>0</v>
      </c>
      <c r="HC737">
        <v>0</v>
      </c>
      <c r="HD737">
        <v>0</v>
      </c>
      <c r="HE737">
        <v>0</v>
      </c>
      <c r="HF737">
        <v>0</v>
      </c>
      <c r="HG737">
        <v>0</v>
      </c>
      <c r="HH737">
        <v>0</v>
      </c>
      <c r="HI737">
        <v>0</v>
      </c>
      <c r="HJ737">
        <v>0</v>
      </c>
      <c r="HK737">
        <v>0</v>
      </c>
      <c r="HL737">
        <v>0</v>
      </c>
      <c r="HM737">
        <v>0</v>
      </c>
      <c r="HN737">
        <v>0</v>
      </c>
      <c r="HO737">
        <v>0</v>
      </c>
      <c r="HP737">
        <v>0</v>
      </c>
      <c r="HQ737">
        <v>0</v>
      </c>
      <c r="HR737">
        <v>0</v>
      </c>
      <c r="HS737">
        <v>0</v>
      </c>
      <c r="HT737">
        <v>0</v>
      </c>
      <c r="HU737">
        <v>0</v>
      </c>
      <c r="HV737">
        <v>0</v>
      </c>
      <c r="HW737">
        <v>0</v>
      </c>
      <c r="HX737">
        <v>0</v>
      </c>
      <c r="HY737">
        <v>0</v>
      </c>
      <c r="HZ737">
        <v>0</v>
      </c>
      <c r="IA737">
        <v>0</v>
      </c>
      <c r="IB737">
        <v>0</v>
      </c>
      <c r="IC737">
        <v>0</v>
      </c>
      <c r="ID737">
        <v>0</v>
      </c>
      <c r="IE737">
        <v>0</v>
      </c>
      <c r="IF737">
        <v>0</v>
      </c>
      <c r="IG737">
        <v>0</v>
      </c>
      <c r="IH737">
        <v>0</v>
      </c>
      <c r="II737">
        <v>0</v>
      </c>
      <c r="IJ737">
        <v>0</v>
      </c>
      <c r="IK737">
        <v>0</v>
      </c>
    </row>
    <row r="738" spans="13:245" hidden="1">
      <c r="M738" s="340"/>
      <c r="N738" t="s">
        <v>944</v>
      </c>
      <c r="O738">
        <v>2</v>
      </c>
      <c r="P738">
        <v>26</v>
      </c>
      <c r="Q738" s="183" t="str">
        <f t="shared" si="29"/>
        <v>SDH200226</v>
      </c>
      <c r="R738">
        <v>8</v>
      </c>
      <c r="S738">
        <v>158</v>
      </c>
      <c r="T738">
        <v>314</v>
      </c>
      <c r="U738">
        <v>473</v>
      </c>
      <c r="V738">
        <v>635</v>
      </c>
      <c r="W738">
        <v>802</v>
      </c>
      <c r="X738">
        <v>974</v>
      </c>
      <c r="Y738">
        <v>1150</v>
      </c>
      <c r="Z738">
        <v>1331</v>
      </c>
      <c r="AA738">
        <v>2024</v>
      </c>
      <c r="AB738">
        <v>2282</v>
      </c>
      <c r="AC738">
        <v>2547</v>
      </c>
      <c r="AD738">
        <v>2823</v>
      </c>
      <c r="AE738">
        <v>3109</v>
      </c>
      <c r="AF738">
        <v>3408</v>
      </c>
      <c r="AG738">
        <v>3719</v>
      </c>
      <c r="AH738">
        <v>4045</v>
      </c>
      <c r="AI738">
        <v>4387</v>
      </c>
      <c r="AJ738">
        <v>4747</v>
      </c>
      <c r="AK738">
        <v>5127</v>
      </c>
      <c r="AL738">
        <v>5323</v>
      </c>
      <c r="AM738">
        <v>5536</v>
      </c>
      <c r="AN738">
        <v>5762</v>
      </c>
      <c r="AO738">
        <v>6004</v>
      </c>
      <c r="AP738">
        <v>6264</v>
      </c>
      <c r="AQ738">
        <v>6539</v>
      </c>
      <c r="AR738">
        <v>6830</v>
      </c>
      <c r="AS738">
        <v>7139</v>
      </c>
      <c r="AT738">
        <v>7470</v>
      </c>
      <c r="AU738">
        <v>7823</v>
      </c>
      <c r="AV738">
        <v>8197</v>
      </c>
      <c r="AW738">
        <v>8599</v>
      </c>
      <c r="AX738">
        <v>9030</v>
      </c>
      <c r="AY738">
        <v>9495</v>
      </c>
      <c r="AZ738">
        <v>0</v>
      </c>
      <c r="BA738">
        <v>0</v>
      </c>
      <c r="BB738">
        <v>0</v>
      </c>
      <c r="BC738">
        <v>0</v>
      </c>
      <c r="BD738">
        <v>0</v>
      </c>
      <c r="BE738">
        <v>0</v>
      </c>
      <c r="BF738">
        <v>0</v>
      </c>
      <c r="BG738">
        <v>0</v>
      </c>
      <c r="BH738">
        <v>0</v>
      </c>
      <c r="BI738">
        <v>0</v>
      </c>
      <c r="BJ738">
        <v>0</v>
      </c>
      <c r="BK738">
        <v>0</v>
      </c>
      <c r="BL738">
        <v>0</v>
      </c>
      <c r="BM738">
        <v>0</v>
      </c>
      <c r="BN738">
        <v>0</v>
      </c>
      <c r="BO738">
        <v>0</v>
      </c>
      <c r="BP738">
        <v>0</v>
      </c>
      <c r="BQ738">
        <v>0</v>
      </c>
      <c r="BR738">
        <v>0</v>
      </c>
      <c r="BS738">
        <v>0</v>
      </c>
      <c r="BT738">
        <v>0</v>
      </c>
      <c r="BU738">
        <v>0</v>
      </c>
      <c r="BV738">
        <v>0</v>
      </c>
      <c r="BW738">
        <v>0</v>
      </c>
      <c r="BX738">
        <v>0</v>
      </c>
      <c r="BY738">
        <v>0</v>
      </c>
      <c r="BZ738">
        <v>0</v>
      </c>
      <c r="CA738">
        <v>0</v>
      </c>
      <c r="CB738">
        <v>0</v>
      </c>
      <c r="CC738">
        <v>0</v>
      </c>
      <c r="CD738">
        <v>0</v>
      </c>
      <c r="CE738">
        <v>0</v>
      </c>
      <c r="CF738">
        <v>0</v>
      </c>
      <c r="CG738">
        <v>0</v>
      </c>
      <c r="CH738">
        <v>0</v>
      </c>
      <c r="CI738">
        <v>0</v>
      </c>
      <c r="CJ738">
        <v>0</v>
      </c>
      <c r="CK738">
        <v>0</v>
      </c>
      <c r="CL738">
        <v>0</v>
      </c>
      <c r="CM738">
        <v>0</v>
      </c>
      <c r="CN738">
        <v>0</v>
      </c>
      <c r="CO738">
        <v>0</v>
      </c>
      <c r="CP738">
        <v>0</v>
      </c>
      <c r="CQ738">
        <v>0</v>
      </c>
      <c r="CR738">
        <v>0</v>
      </c>
      <c r="CS738">
        <v>0</v>
      </c>
      <c r="CT738">
        <v>0</v>
      </c>
      <c r="CU738">
        <v>0</v>
      </c>
      <c r="CV738">
        <v>0</v>
      </c>
      <c r="CW738">
        <v>0</v>
      </c>
      <c r="CX738">
        <v>0</v>
      </c>
      <c r="CY738">
        <v>0</v>
      </c>
      <c r="CZ738">
        <v>0</v>
      </c>
      <c r="DA738">
        <v>0</v>
      </c>
      <c r="DB738">
        <v>0</v>
      </c>
      <c r="DC738">
        <v>0</v>
      </c>
      <c r="DD738">
        <v>0</v>
      </c>
      <c r="DE738">
        <v>0</v>
      </c>
      <c r="DF738">
        <v>0</v>
      </c>
      <c r="DG738">
        <v>0</v>
      </c>
      <c r="DH738">
        <v>0</v>
      </c>
      <c r="DI738">
        <v>0</v>
      </c>
      <c r="DJ738">
        <v>0</v>
      </c>
      <c r="DK738">
        <v>0</v>
      </c>
      <c r="DL738">
        <v>0</v>
      </c>
      <c r="DM738">
        <v>0</v>
      </c>
      <c r="DN738">
        <v>0</v>
      </c>
      <c r="DO738">
        <v>0</v>
      </c>
      <c r="DP738">
        <v>0</v>
      </c>
      <c r="DQ738">
        <v>0</v>
      </c>
      <c r="DR738">
        <v>0</v>
      </c>
      <c r="DS738">
        <v>0</v>
      </c>
      <c r="DT738">
        <v>0</v>
      </c>
      <c r="DU738">
        <v>0</v>
      </c>
      <c r="DV738">
        <v>0</v>
      </c>
      <c r="DW738">
        <v>0</v>
      </c>
      <c r="DX738">
        <v>0</v>
      </c>
      <c r="DZ738" s="340"/>
      <c r="EA738" t="s">
        <v>944</v>
      </c>
      <c r="EB738">
        <v>2</v>
      </c>
      <c r="EC738">
        <v>26</v>
      </c>
      <c r="ED738" s="183" t="str">
        <f t="shared" si="30"/>
        <v>SDH200226</v>
      </c>
      <c r="EE738">
        <v>16</v>
      </c>
      <c r="EF738">
        <v>305</v>
      </c>
      <c r="EG738">
        <v>596</v>
      </c>
      <c r="EH738">
        <v>964</v>
      </c>
      <c r="EI738">
        <v>1323</v>
      </c>
      <c r="EJ738">
        <v>1672</v>
      </c>
      <c r="EK738">
        <v>2018</v>
      </c>
      <c r="EL738">
        <v>2362</v>
      </c>
      <c r="EM738">
        <v>2701</v>
      </c>
      <c r="EN738">
        <v>3195</v>
      </c>
      <c r="EO738">
        <v>3527</v>
      </c>
      <c r="EP738">
        <v>3854</v>
      </c>
      <c r="EQ738">
        <v>4185</v>
      </c>
      <c r="ER738">
        <v>4515</v>
      </c>
      <c r="ES738">
        <v>4850</v>
      </c>
      <c r="ET738">
        <v>5188</v>
      </c>
      <c r="EU738">
        <v>5533</v>
      </c>
      <c r="EV738">
        <v>5884</v>
      </c>
      <c r="EW738">
        <v>6245</v>
      </c>
      <c r="EX738">
        <v>0</v>
      </c>
      <c r="EY738">
        <v>0</v>
      </c>
      <c r="EZ738">
        <v>0</v>
      </c>
      <c r="FA738">
        <v>0</v>
      </c>
      <c r="FB738">
        <v>0</v>
      </c>
      <c r="FC738">
        <v>0</v>
      </c>
      <c r="FD738">
        <v>0</v>
      </c>
      <c r="FE738">
        <v>0</v>
      </c>
      <c r="FF738">
        <v>0</v>
      </c>
      <c r="FG738">
        <v>0</v>
      </c>
      <c r="FH738">
        <v>0</v>
      </c>
      <c r="FI738">
        <v>0</v>
      </c>
      <c r="FJ738">
        <v>0</v>
      </c>
      <c r="FK738">
        <v>0</v>
      </c>
      <c r="FL738">
        <v>0</v>
      </c>
      <c r="FM738">
        <v>0</v>
      </c>
      <c r="FN738">
        <v>0</v>
      </c>
      <c r="FO738">
        <v>0</v>
      </c>
      <c r="FP738">
        <v>0</v>
      </c>
      <c r="FQ738">
        <v>0</v>
      </c>
      <c r="FR738">
        <v>0</v>
      </c>
      <c r="FS738">
        <v>0</v>
      </c>
      <c r="FT738">
        <v>0</v>
      </c>
      <c r="FU738">
        <v>0</v>
      </c>
      <c r="FV738">
        <v>0</v>
      </c>
      <c r="FW738">
        <v>0</v>
      </c>
      <c r="FX738">
        <v>0</v>
      </c>
      <c r="FY738">
        <v>0</v>
      </c>
      <c r="FZ738">
        <v>0</v>
      </c>
      <c r="GA738">
        <v>0</v>
      </c>
      <c r="GB738">
        <v>0</v>
      </c>
      <c r="GC738">
        <v>0</v>
      </c>
      <c r="GD738">
        <v>0</v>
      </c>
      <c r="GE738">
        <v>0</v>
      </c>
      <c r="GF738">
        <v>0</v>
      </c>
      <c r="GG738">
        <v>0</v>
      </c>
      <c r="GH738">
        <v>0</v>
      </c>
      <c r="GI738">
        <v>0</v>
      </c>
      <c r="GJ738">
        <v>0</v>
      </c>
      <c r="GK738">
        <v>0</v>
      </c>
      <c r="GL738">
        <v>0</v>
      </c>
      <c r="GM738">
        <v>0</v>
      </c>
      <c r="GN738">
        <v>0</v>
      </c>
      <c r="GO738">
        <v>0</v>
      </c>
      <c r="GP738">
        <v>0</v>
      </c>
      <c r="GQ738">
        <v>0</v>
      </c>
      <c r="GR738">
        <v>0</v>
      </c>
      <c r="GS738">
        <v>0</v>
      </c>
      <c r="GT738">
        <v>0</v>
      </c>
      <c r="GU738">
        <v>0</v>
      </c>
      <c r="GV738">
        <v>0</v>
      </c>
      <c r="GW738">
        <v>0</v>
      </c>
      <c r="GX738">
        <v>0</v>
      </c>
      <c r="GY738">
        <v>0</v>
      </c>
      <c r="GZ738">
        <v>0</v>
      </c>
      <c r="HA738">
        <v>0</v>
      </c>
      <c r="HB738">
        <v>0</v>
      </c>
      <c r="HC738">
        <v>0</v>
      </c>
      <c r="HD738">
        <v>0</v>
      </c>
      <c r="HE738">
        <v>0</v>
      </c>
      <c r="HF738">
        <v>0</v>
      </c>
      <c r="HG738">
        <v>0</v>
      </c>
      <c r="HH738">
        <v>0</v>
      </c>
      <c r="HI738">
        <v>0</v>
      </c>
      <c r="HJ738">
        <v>0</v>
      </c>
      <c r="HK738">
        <v>0</v>
      </c>
      <c r="HL738">
        <v>0</v>
      </c>
      <c r="HM738">
        <v>0</v>
      </c>
      <c r="HN738">
        <v>0</v>
      </c>
      <c r="HO738">
        <v>0</v>
      </c>
      <c r="HP738">
        <v>0</v>
      </c>
      <c r="HQ738">
        <v>0</v>
      </c>
      <c r="HR738">
        <v>0</v>
      </c>
      <c r="HS738">
        <v>0</v>
      </c>
      <c r="HT738">
        <v>0</v>
      </c>
      <c r="HU738">
        <v>0</v>
      </c>
      <c r="HV738">
        <v>0</v>
      </c>
      <c r="HW738">
        <v>0</v>
      </c>
      <c r="HX738">
        <v>0</v>
      </c>
      <c r="HY738">
        <v>0</v>
      </c>
      <c r="HZ738">
        <v>0</v>
      </c>
      <c r="IA738">
        <v>0</v>
      </c>
      <c r="IB738">
        <v>0</v>
      </c>
      <c r="IC738">
        <v>0</v>
      </c>
      <c r="ID738">
        <v>0</v>
      </c>
      <c r="IE738">
        <v>0</v>
      </c>
      <c r="IF738">
        <v>0</v>
      </c>
      <c r="IG738">
        <v>0</v>
      </c>
      <c r="IH738">
        <v>0</v>
      </c>
      <c r="II738">
        <v>0</v>
      </c>
      <c r="IJ738">
        <v>0</v>
      </c>
      <c r="IK738">
        <v>0</v>
      </c>
    </row>
    <row r="739" spans="13:245" hidden="1">
      <c r="M739" s="340"/>
      <c r="N739" t="s">
        <v>944</v>
      </c>
      <c r="O739">
        <v>2</v>
      </c>
      <c r="P739">
        <v>27</v>
      </c>
      <c r="Q739" s="183" t="str">
        <f t="shared" si="29"/>
        <v>SDH200227</v>
      </c>
      <c r="R739">
        <v>2</v>
      </c>
      <c r="S739">
        <v>150</v>
      </c>
      <c r="T739">
        <v>302</v>
      </c>
      <c r="U739">
        <v>458</v>
      </c>
      <c r="V739">
        <v>618</v>
      </c>
      <c r="W739">
        <v>782</v>
      </c>
      <c r="X739">
        <v>950</v>
      </c>
      <c r="Y739">
        <v>1124</v>
      </c>
      <c r="Z739">
        <v>1303</v>
      </c>
      <c r="AA739">
        <v>1982</v>
      </c>
      <c r="AB739">
        <v>2235</v>
      </c>
      <c r="AC739">
        <v>2498</v>
      </c>
      <c r="AD739">
        <v>2770</v>
      </c>
      <c r="AE739">
        <v>3054</v>
      </c>
      <c r="AF739">
        <v>3350</v>
      </c>
      <c r="AG739">
        <v>3659</v>
      </c>
      <c r="AH739">
        <v>3982</v>
      </c>
      <c r="AI739">
        <v>4323</v>
      </c>
      <c r="AJ739">
        <v>4682</v>
      </c>
      <c r="AK739">
        <v>5061</v>
      </c>
      <c r="AL739">
        <v>5260</v>
      </c>
      <c r="AM739">
        <v>5473</v>
      </c>
      <c r="AN739">
        <v>5700</v>
      </c>
      <c r="AO739">
        <v>5944</v>
      </c>
      <c r="AP739">
        <v>6205</v>
      </c>
      <c r="AQ739">
        <v>6481</v>
      </c>
      <c r="AR739">
        <v>6774</v>
      </c>
      <c r="AS739">
        <v>7087</v>
      </c>
      <c r="AT739">
        <v>7422</v>
      </c>
      <c r="AU739">
        <v>7776</v>
      </c>
      <c r="AV739">
        <v>8157</v>
      </c>
      <c r="AW739">
        <v>8565</v>
      </c>
      <c r="AX739">
        <v>9005</v>
      </c>
      <c r="AY739">
        <v>9483</v>
      </c>
      <c r="AZ739">
        <v>0</v>
      </c>
      <c r="BA739">
        <v>0</v>
      </c>
      <c r="BB739">
        <v>0</v>
      </c>
      <c r="BC739">
        <v>0</v>
      </c>
      <c r="BD739">
        <v>0</v>
      </c>
      <c r="BE739">
        <v>0</v>
      </c>
      <c r="BF739">
        <v>0</v>
      </c>
      <c r="BG739">
        <v>0</v>
      </c>
      <c r="BH739">
        <v>0</v>
      </c>
      <c r="BI739">
        <v>0</v>
      </c>
      <c r="BJ739">
        <v>0</v>
      </c>
      <c r="BK739">
        <v>0</v>
      </c>
      <c r="BL739">
        <v>0</v>
      </c>
      <c r="BM739">
        <v>0</v>
      </c>
      <c r="BN739">
        <v>0</v>
      </c>
      <c r="BO739">
        <v>0</v>
      </c>
      <c r="BP739">
        <v>0</v>
      </c>
      <c r="BQ739">
        <v>0</v>
      </c>
      <c r="BR739">
        <v>0</v>
      </c>
      <c r="BS739">
        <v>0</v>
      </c>
      <c r="BT739">
        <v>0</v>
      </c>
      <c r="BU739">
        <v>0</v>
      </c>
      <c r="BV739">
        <v>0</v>
      </c>
      <c r="BW739">
        <v>0</v>
      </c>
      <c r="BX739">
        <v>0</v>
      </c>
      <c r="BY739">
        <v>0</v>
      </c>
      <c r="BZ739">
        <v>0</v>
      </c>
      <c r="CA739">
        <v>0</v>
      </c>
      <c r="CB739">
        <v>0</v>
      </c>
      <c r="CC739">
        <v>0</v>
      </c>
      <c r="CD739">
        <v>0</v>
      </c>
      <c r="CE739">
        <v>0</v>
      </c>
      <c r="CF739">
        <v>0</v>
      </c>
      <c r="CG739">
        <v>0</v>
      </c>
      <c r="CH739">
        <v>0</v>
      </c>
      <c r="CI739">
        <v>0</v>
      </c>
      <c r="CJ739">
        <v>0</v>
      </c>
      <c r="CK739">
        <v>0</v>
      </c>
      <c r="CL739">
        <v>0</v>
      </c>
      <c r="CM739">
        <v>0</v>
      </c>
      <c r="CN739">
        <v>0</v>
      </c>
      <c r="CO739">
        <v>0</v>
      </c>
      <c r="CP739">
        <v>0</v>
      </c>
      <c r="CQ739">
        <v>0</v>
      </c>
      <c r="CR739">
        <v>0</v>
      </c>
      <c r="CS739">
        <v>0</v>
      </c>
      <c r="CT739">
        <v>0</v>
      </c>
      <c r="CU739">
        <v>0</v>
      </c>
      <c r="CV739">
        <v>0</v>
      </c>
      <c r="CW739">
        <v>0</v>
      </c>
      <c r="CX739">
        <v>0</v>
      </c>
      <c r="CY739">
        <v>0</v>
      </c>
      <c r="CZ739">
        <v>0</v>
      </c>
      <c r="DA739">
        <v>0</v>
      </c>
      <c r="DB739">
        <v>0</v>
      </c>
      <c r="DC739">
        <v>0</v>
      </c>
      <c r="DD739">
        <v>0</v>
      </c>
      <c r="DE739">
        <v>0</v>
      </c>
      <c r="DF739">
        <v>0</v>
      </c>
      <c r="DG739">
        <v>0</v>
      </c>
      <c r="DH739">
        <v>0</v>
      </c>
      <c r="DI739">
        <v>0</v>
      </c>
      <c r="DJ739">
        <v>0</v>
      </c>
      <c r="DK739">
        <v>0</v>
      </c>
      <c r="DL739">
        <v>0</v>
      </c>
      <c r="DM739">
        <v>0</v>
      </c>
      <c r="DN739">
        <v>0</v>
      </c>
      <c r="DO739">
        <v>0</v>
      </c>
      <c r="DP739">
        <v>0</v>
      </c>
      <c r="DQ739">
        <v>0</v>
      </c>
      <c r="DR739">
        <v>0</v>
      </c>
      <c r="DS739">
        <v>0</v>
      </c>
      <c r="DT739">
        <v>0</v>
      </c>
      <c r="DU739">
        <v>0</v>
      </c>
      <c r="DV739">
        <v>0</v>
      </c>
      <c r="DW739">
        <v>0</v>
      </c>
      <c r="DX739">
        <v>0</v>
      </c>
      <c r="DZ739" s="340"/>
      <c r="EA739" t="s">
        <v>944</v>
      </c>
      <c r="EB739">
        <v>2</v>
      </c>
      <c r="EC739">
        <v>27</v>
      </c>
      <c r="ED739" s="183" t="str">
        <f t="shared" si="30"/>
        <v>SDH200227</v>
      </c>
      <c r="EE739">
        <v>4</v>
      </c>
      <c r="EF739">
        <v>289</v>
      </c>
      <c r="EG739">
        <v>566</v>
      </c>
      <c r="EH739">
        <v>926</v>
      </c>
      <c r="EI739">
        <v>1277</v>
      </c>
      <c r="EJ739">
        <v>1621</v>
      </c>
      <c r="EK739">
        <v>1958</v>
      </c>
      <c r="EL739">
        <v>2297</v>
      </c>
      <c r="EM739">
        <v>2630</v>
      </c>
      <c r="EN739">
        <v>3117</v>
      </c>
      <c r="EO739">
        <v>3442</v>
      </c>
      <c r="EP739">
        <v>3768</v>
      </c>
      <c r="EQ739">
        <v>4093</v>
      </c>
      <c r="ER739">
        <v>4422</v>
      </c>
      <c r="ES739">
        <v>4754</v>
      </c>
      <c r="ET739">
        <v>5090</v>
      </c>
      <c r="EU739">
        <v>5433</v>
      </c>
      <c r="EV739">
        <v>5786</v>
      </c>
      <c r="EW739">
        <v>6148</v>
      </c>
      <c r="EX739">
        <v>0</v>
      </c>
      <c r="EY739">
        <v>0</v>
      </c>
      <c r="EZ739">
        <v>0</v>
      </c>
      <c r="FA739">
        <v>0</v>
      </c>
      <c r="FB739">
        <v>0</v>
      </c>
      <c r="FC739">
        <v>0</v>
      </c>
      <c r="FD739">
        <v>0</v>
      </c>
      <c r="FE739">
        <v>0</v>
      </c>
      <c r="FF739">
        <v>0</v>
      </c>
      <c r="FG739">
        <v>0</v>
      </c>
      <c r="FH739">
        <v>0</v>
      </c>
      <c r="FI739">
        <v>0</v>
      </c>
      <c r="FJ739">
        <v>0</v>
      </c>
      <c r="FK739">
        <v>0</v>
      </c>
      <c r="FL739">
        <v>0</v>
      </c>
      <c r="FM739">
        <v>0</v>
      </c>
      <c r="FN739">
        <v>0</v>
      </c>
      <c r="FO739">
        <v>0</v>
      </c>
      <c r="FP739">
        <v>0</v>
      </c>
      <c r="FQ739">
        <v>0</v>
      </c>
      <c r="FR739">
        <v>0</v>
      </c>
      <c r="FS739">
        <v>0</v>
      </c>
      <c r="FT739">
        <v>0</v>
      </c>
      <c r="FU739">
        <v>0</v>
      </c>
      <c r="FV739">
        <v>0</v>
      </c>
      <c r="FW739">
        <v>0</v>
      </c>
      <c r="FX739">
        <v>0</v>
      </c>
      <c r="FY739">
        <v>0</v>
      </c>
      <c r="FZ739">
        <v>0</v>
      </c>
      <c r="GA739">
        <v>0</v>
      </c>
      <c r="GB739">
        <v>0</v>
      </c>
      <c r="GC739">
        <v>0</v>
      </c>
      <c r="GD739">
        <v>0</v>
      </c>
      <c r="GE739">
        <v>0</v>
      </c>
      <c r="GF739">
        <v>0</v>
      </c>
      <c r="GG739">
        <v>0</v>
      </c>
      <c r="GH739">
        <v>0</v>
      </c>
      <c r="GI739">
        <v>0</v>
      </c>
      <c r="GJ739">
        <v>0</v>
      </c>
      <c r="GK739">
        <v>0</v>
      </c>
      <c r="GL739">
        <v>0</v>
      </c>
      <c r="GM739">
        <v>0</v>
      </c>
      <c r="GN739">
        <v>0</v>
      </c>
      <c r="GO739">
        <v>0</v>
      </c>
      <c r="GP739">
        <v>0</v>
      </c>
      <c r="GQ739">
        <v>0</v>
      </c>
      <c r="GR739">
        <v>0</v>
      </c>
      <c r="GS739">
        <v>0</v>
      </c>
      <c r="GT739">
        <v>0</v>
      </c>
      <c r="GU739">
        <v>0</v>
      </c>
      <c r="GV739">
        <v>0</v>
      </c>
      <c r="GW739">
        <v>0</v>
      </c>
      <c r="GX739">
        <v>0</v>
      </c>
      <c r="GY739">
        <v>0</v>
      </c>
      <c r="GZ739">
        <v>0</v>
      </c>
      <c r="HA739">
        <v>0</v>
      </c>
      <c r="HB739">
        <v>0</v>
      </c>
      <c r="HC739">
        <v>0</v>
      </c>
      <c r="HD739">
        <v>0</v>
      </c>
      <c r="HE739">
        <v>0</v>
      </c>
      <c r="HF739">
        <v>0</v>
      </c>
      <c r="HG739">
        <v>0</v>
      </c>
      <c r="HH739">
        <v>0</v>
      </c>
      <c r="HI739">
        <v>0</v>
      </c>
      <c r="HJ739">
        <v>0</v>
      </c>
      <c r="HK739">
        <v>0</v>
      </c>
      <c r="HL739">
        <v>0</v>
      </c>
      <c r="HM739">
        <v>0</v>
      </c>
      <c r="HN739">
        <v>0</v>
      </c>
      <c r="HO739">
        <v>0</v>
      </c>
      <c r="HP739">
        <v>0</v>
      </c>
      <c r="HQ739">
        <v>0</v>
      </c>
      <c r="HR739">
        <v>0</v>
      </c>
      <c r="HS739">
        <v>0</v>
      </c>
      <c r="HT739">
        <v>0</v>
      </c>
      <c r="HU739">
        <v>0</v>
      </c>
      <c r="HV739">
        <v>0</v>
      </c>
      <c r="HW739">
        <v>0</v>
      </c>
      <c r="HX739">
        <v>0</v>
      </c>
      <c r="HY739">
        <v>0</v>
      </c>
      <c r="HZ739">
        <v>0</v>
      </c>
      <c r="IA739">
        <v>0</v>
      </c>
      <c r="IB739">
        <v>0</v>
      </c>
      <c r="IC739">
        <v>0</v>
      </c>
      <c r="ID739">
        <v>0</v>
      </c>
      <c r="IE739">
        <v>0</v>
      </c>
      <c r="IF739">
        <v>0</v>
      </c>
      <c r="IG739">
        <v>0</v>
      </c>
      <c r="IH739">
        <v>0</v>
      </c>
      <c r="II739">
        <v>0</v>
      </c>
      <c r="IJ739">
        <v>0</v>
      </c>
      <c r="IK739">
        <v>0</v>
      </c>
    </row>
    <row r="740" spans="13:245" hidden="1">
      <c r="M740" s="340"/>
      <c r="N740" t="s">
        <v>944</v>
      </c>
      <c r="O740">
        <v>2</v>
      </c>
      <c r="P740">
        <v>28</v>
      </c>
      <c r="Q740" s="183" t="str">
        <f t="shared" si="29"/>
        <v>SDH200228</v>
      </c>
      <c r="R740">
        <v>0</v>
      </c>
      <c r="S740">
        <v>146</v>
      </c>
      <c r="T740">
        <v>294</v>
      </c>
      <c r="U740">
        <v>447</v>
      </c>
      <c r="V740">
        <v>604</v>
      </c>
      <c r="W740">
        <v>765</v>
      </c>
      <c r="X740">
        <v>930</v>
      </c>
      <c r="Y740">
        <v>1100</v>
      </c>
      <c r="Z740">
        <v>1276</v>
      </c>
      <c r="AA740">
        <v>1943</v>
      </c>
      <c r="AB740">
        <v>2192</v>
      </c>
      <c r="AC740">
        <v>2451</v>
      </c>
      <c r="AD740">
        <v>2720</v>
      </c>
      <c r="AE740">
        <v>3001</v>
      </c>
      <c r="AF740">
        <v>3293</v>
      </c>
      <c r="AG740">
        <v>3599</v>
      </c>
      <c r="AH740">
        <v>3920</v>
      </c>
      <c r="AI740">
        <v>4259</v>
      </c>
      <c r="AJ740">
        <v>4616</v>
      </c>
      <c r="AK740">
        <v>4994</v>
      </c>
      <c r="AL740">
        <v>5193</v>
      </c>
      <c r="AM740">
        <v>5406</v>
      </c>
      <c r="AN740">
        <v>5635</v>
      </c>
      <c r="AO740">
        <v>5880</v>
      </c>
      <c r="AP740">
        <v>6142</v>
      </c>
      <c r="AQ740">
        <v>6419</v>
      </c>
      <c r="AR740">
        <v>6715</v>
      </c>
      <c r="AS740">
        <v>7032</v>
      </c>
      <c r="AT740">
        <v>7367</v>
      </c>
      <c r="AU740">
        <v>7727</v>
      </c>
      <c r="AV740">
        <v>8113</v>
      </c>
      <c r="AW740">
        <v>8528</v>
      </c>
      <c r="AX740">
        <v>8981</v>
      </c>
      <c r="AY740">
        <v>9469</v>
      </c>
      <c r="AZ740">
        <v>0</v>
      </c>
      <c r="BA740">
        <v>0</v>
      </c>
      <c r="BB740">
        <v>0</v>
      </c>
      <c r="BC740">
        <v>0</v>
      </c>
      <c r="BD740">
        <v>0</v>
      </c>
      <c r="BE740">
        <v>0</v>
      </c>
      <c r="BF740">
        <v>0</v>
      </c>
      <c r="BG740">
        <v>0</v>
      </c>
      <c r="BH740">
        <v>0</v>
      </c>
      <c r="BI740">
        <v>0</v>
      </c>
      <c r="BJ740">
        <v>0</v>
      </c>
      <c r="BK740">
        <v>0</v>
      </c>
      <c r="BL740">
        <v>0</v>
      </c>
      <c r="BM740">
        <v>0</v>
      </c>
      <c r="BN740">
        <v>0</v>
      </c>
      <c r="BO740">
        <v>0</v>
      </c>
      <c r="BP740">
        <v>0</v>
      </c>
      <c r="BQ740">
        <v>0</v>
      </c>
      <c r="BR740">
        <v>0</v>
      </c>
      <c r="BS740">
        <v>0</v>
      </c>
      <c r="BT740">
        <v>0</v>
      </c>
      <c r="BU740">
        <v>0</v>
      </c>
      <c r="BV740">
        <v>0</v>
      </c>
      <c r="BW740">
        <v>0</v>
      </c>
      <c r="BX740">
        <v>0</v>
      </c>
      <c r="BY740">
        <v>0</v>
      </c>
      <c r="BZ740">
        <v>0</v>
      </c>
      <c r="CA740">
        <v>0</v>
      </c>
      <c r="CB740">
        <v>0</v>
      </c>
      <c r="CC740">
        <v>0</v>
      </c>
      <c r="CD740">
        <v>0</v>
      </c>
      <c r="CE740">
        <v>0</v>
      </c>
      <c r="CF740">
        <v>0</v>
      </c>
      <c r="CG740">
        <v>0</v>
      </c>
      <c r="CH740">
        <v>0</v>
      </c>
      <c r="CI740">
        <v>0</v>
      </c>
      <c r="CJ740">
        <v>0</v>
      </c>
      <c r="CK740">
        <v>0</v>
      </c>
      <c r="CL740">
        <v>0</v>
      </c>
      <c r="CM740">
        <v>0</v>
      </c>
      <c r="CN740">
        <v>0</v>
      </c>
      <c r="CO740">
        <v>0</v>
      </c>
      <c r="CP740">
        <v>0</v>
      </c>
      <c r="CQ740">
        <v>0</v>
      </c>
      <c r="CR740">
        <v>0</v>
      </c>
      <c r="CS740">
        <v>0</v>
      </c>
      <c r="CT740">
        <v>0</v>
      </c>
      <c r="CU740">
        <v>0</v>
      </c>
      <c r="CV740">
        <v>0</v>
      </c>
      <c r="CW740">
        <v>0</v>
      </c>
      <c r="CX740">
        <v>0</v>
      </c>
      <c r="CY740">
        <v>0</v>
      </c>
      <c r="CZ740">
        <v>0</v>
      </c>
      <c r="DA740">
        <v>0</v>
      </c>
      <c r="DB740">
        <v>0</v>
      </c>
      <c r="DC740">
        <v>0</v>
      </c>
      <c r="DD740">
        <v>0</v>
      </c>
      <c r="DE740">
        <v>0</v>
      </c>
      <c r="DF740">
        <v>0</v>
      </c>
      <c r="DG740">
        <v>0</v>
      </c>
      <c r="DH740">
        <v>0</v>
      </c>
      <c r="DI740">
        <v>0</v>
      </c>
      <c r="DJ740">
        <v>0</v>
      </c>
      <c r="DK740">
        <v>0</v>
      </c>
      <c r="DL740">
        <v>0</v>
      </c>
      <c r="DM740">
        <v>0</v>
      </c>
      <c r="DN740">
        <v>0</v>
      </c>
      <c r="DO740">
        <v>0</v>
      </c>
      <c r="DP740">
        <v>0</v>
      </c>
      <c r="DQ740">
        <v>0</v>
      </c>
      <c r="DR740">
        <v>0</v>
      </c>
      <c r="DS740">
        <v>0</v>
      </c>
      <c r="DT740">
        <v>0</v>
      </c>
      <c r="DU740">
        <v>0</v>
      </c>
      <c r="DV740">
        <v>0</v>
      </c>
      <c r="DW740">
        <v>0</v>
      </c>
      <c r="DX740">
        <v>0</v>
      </c>
      <c r="DZ740" s="340"/>
      <c r="EA740" t="s">
        <v>944</v>
      </c>
      <c r="EB740">
        <v>2</v>
      </c>
      <c r="EC740">
        <v>28</v>
      </c>
      <c r="ED740" s="183" t="str">
        <f t="shared" si="30"/>
        <v>SDH200228</v>
      </c>
      <c r="EE740">
        <v>0</v>
      </c>
      <c r="EF740">
        <v>280</v>
      </c>
      <c r="EG740">
        <v>547</v>
      </c>
      <c r="EH740">
        <v>895</v>
      </c>
      <c r="EI740">
        <v>1238</v>
      </c>
      <c r="EJ740">
        <v>1574</v>
      </c>
      <c r="EK740">
        <v>1904</v>
      </c>
      <c r="EL740">
        <v>2234</v>
      </c>
      <c r="EM740">
        <v>2562</v>
      </c>
      <c r="EN740">
        <v>3044</v>
      </c>
      <c r="EO740">
        <v>3362</v>
      </c>
      <c r="EP740">
        <v>3682</v>
      </c>
      <c r="EQ740">
        <v>4004</v>
      </c>
      <c r="ER740">
        <v>4331</v>
      </c>
      <c r="ES740">
        <v>4658</v>
      </c>
      <c r="ET740">
        <v>4992</v>
      </c>
      <c r="EU740">
        <v>5334</v>
      </c>
      <c r="EV740">
        <v>5685</v>
      </c>
      <c r="EW740">
        <v>6047</v>
      </c>
      <c r="EX740">
        <v>0</v>
      </c>
      <c r="EY740">
        <v>0</v>
      </c>
      <c r="EZ740">
        <v>0</v>
      </c>
      <c r="FA740">
        <v>0</v>
      </c>
      <c r="FB740">
        <v>0</v>
      </c>
      <c r="FC740">
        <v>0</v>
      </c>
      <c r="FD740">
        <v>0</v>
      </c>
      <c r="FE740">
        <v>0</v>
      </c>
      <c r="FF740">
        <v>0</v>
      </c>
      <c r="FG740">
        <v>0</v>
      </c>
      <c r="FH740">
        <v>0</v>
      </c>
      <c r="FI740">
        <v>0</v>
      </c>
      <c r="FJ740">
        <v>0</v>
      </c>
      <c r="FK740">
        <v>0</v>
      </c>
      <c r="FL740">
        <v>0</v>
      </c>
      <c r="FM740">
        <v>0</v>
      </c>
      <c r="FN740">
        <v>0</v>
      </c>
      <c r="FO740">
        <v>0</v>
      </c>
      <c r="FP740">
        <v>0</v>
      </c>
      <c r="FQ740">
        <v>0</v>
      </c>
      <c r="FR740">
        <v>0</v>
      </c>
      <c r="FS740">
        <v>0</v>
      </c>
      <c r="FT740">
        <v>0</v>
      </c>
      <c r="FU740">
        <v>0</v>
      </c>
      <c r="FV740">
        <v>0</v>
      </c>
      <c r="FW740">
        <v>0</v>
      </c>
      <c r="FX740">
        <v>0</v>
      </c>
      <c r="FY740">
        <v>0</v>
      </c>
      <c r="FZ740">
        <v>0</v>
      </c>
      <c r="GA740">
        <v>0</v>
      </c>
      <c r="GB740">
        <v>0</v>
      </c>
      <c r="GC740">
        <v>0</v>
      </c>
      <c r="GD740">
        <v>0</v>
      </c>
      <c r="GE740">
        <v>0</v>
      </c>
      <c r="GF740">
        <v>0</v>
      </c>
      <c r="GG740">
        <v>0</v>
      </c>
      <c r="GH740">
        <v>0</v>
      </c>
      <c r="GI740">
        <v>0</v>
      </c>
      <c r="GJ740">
        <v>0</v>
      </c>
      <c r="GK740">
        <v>0</v>
      </c>
      <c r="GL740">
        <v>0</v>
      </c>
      <c r="GM740">
        <v>0</v>
      </c>
      <c r="GN740">
        <v>0</v>
      </c>
      <c r="GO740">
        <v>0</v>
      </c>
      <c r="GP740">
        <v>0</v>
      </c>
      <c r="GQ740">
        <v>0</v>
      </c>
      <c r="GR740">
        <v>0</v>
      </c>
      <c r="GS740">
        <v>0</v>
      </c>
      <c r="GT740">
        <v>0</v>
      </c>
      <c r="GU740">
        <v>0</v>
      </c>
      <c r="GV740">
        <v>0</v>
      </c>
      <c r="GW740">
        <v>0</v>
      </c>
      <c r="GX740">
        <v>0</v>
      </c>
      <c r="GY740">
        <v>0</v>
      </c>
      <c r="GZ740">
        <v>0</v>
      </c>
      <c r="HA740">
        <v>0</v>
      </c>
      <c r="HB740">
        <v>0</v>
      </c>
      <c r="HC740">
        <v>0</v>
      </c>
      <c r="HD740">
        <v>0</v>
      </c>
      <c r="HE740">
        <v>0</v>
      </c>
      <c r="HF740">
        <v>0</v>
      </c>
      <c r="HG740">
        <v>0</v>
      </c>
      <c r="HH740">
        <v>0</v>
      </c>
      <c r="HI740">
        <v>0</v>
      </c>
      <c r="HJ740">
        <v>0</v>
      </c>
      <c r="HK740">
        <v>0</v>
      </c>
      <c r="HL740">
        <v>0</v>
      </c>
      <c r="HM740">
        <v>0</v>
      </c>
      <c r="HN740">
        <v>0</v>
      </c>
      <c r="HO740">
        <v>0</v>
      </c>
      <c r="HP740">
        <v>0</v>
      </c>
      <c r="HQ740">
        <v>0</v>
      </c>
      <c r="HR740">
        <v>0</v>
      </c>
      <c r="HS740">
        <v>0</v>
      </c>
      <c r="HT740">
        <v>0</v>
      </c>
      <c r="HU740">
        <v>0</v>
      </c>
      <c r="HV740">
        <v>0</v>
      </c>
      <c r="HW740">
        <v>0</v>
      </c>
      <c r="HX740">
        <v>0</v>
      </c>
      <c r="HY740">
        <v>0</v>
      </c>
      <c r="HZ740">
        <v>0</v>
      </c>
      <c r="IA740">
        <v>0</v>
      </c>
      <c r="IB740">
        <v>0</v>
      </c>
      <c r="IC740">
        <v>0</v>
      </c>
      <c r="ID740">
        <v>0</v>
      </c>
      <c r="IE740">
        <v>0</v>
      </c>
      <c r="IF740">
        <v>0</v>
      </c>
      <c r="IG740">
        <v>0</v>
      </c>
      <c r="IH740">
        <v>0</v>
      </c>
      <c r="II740">
        <v>0</v>
      </c>
      <c r="IJ740">
        <v>0</v>
      </c>
      <c r="IK740">
        <v>0</v>
      </c>
    </row>
    <row r="741" spans="13:245" hidden="1">
      <c r="M741" s="340"/>
      <c r="N741" t="s">
        <v>944</v>
      </c>
      <c r="O741">
        <v>2</v>
      </c>
      <c r="P741">
        <v>29</v>
      </c>
      <c r="Q741" s="183" t="str">
        <f t="shared" si="29"/>
        <v>SDH200229</v>
      </c>
      <c r="R741">
        <v>0</v>
      </c>
      <c r="S741">
        <v>143</v>
      </c>
      <c r="T741">
        <v>288</v>
      </c>
      <c r="U741">
        <v>438</v>
      </c>
      <c r="V741">
        <v>591</v>
      </c>
      <c r="W741">
        <v>749</v>
      </c>
      <c r="X741">
        <v>911</v>
      </c>
      <c r="Y741">
        <v>1078</v>
      </c>
      <c r="Z741">
        <v>1250</v>
      </c>
      <c r="AA741">
        <v>1904</v>
      </c>
      <c r="AB741">
        <v>2150</v>
      </c>
      <c r="AC741">
        <v>2405</v>
      </c>
      <c r="AD741">
        <v>2670</v>
      </c>
      <c r="AE741">
        <v>2947</v>
      </c>
      <c r="AF741">
        <v>3236</v>
      </c>
      <c r="AG741">
        <v>3539</v>
      </c>
      <c r="AH741">
        <v>3858</v>
      </c>
      <c r="AI741">
        <v>4193</v>
      </c>
      <c r="AJ741">
        <v>4549</v>
      </c>
      <c r="AK741">
        <v>4923</v>
      </c>
      <c r="AL741">
        <v>5122</v>
      </c>
      <c r="AM741">
        <v>5336</v>
      </c>
      <c r="AN741">
        <v>5565</v>
      </c>
      <c r="AO741">
        <v>5811</v>
      </c>
      <c r="AP741">
        <v>6073</v>
      </c>
      <c r="AQ741">
        <v>6352</v>
      </c>
      <c r="AR741">
        <v>6651</v>
      </c>
      <c r="AS741">
        <v>6968</v>
      </c>
      <c r="AT741">
        <v>7307</v>
      </c>
      <c r="AU741">
        <v>7672</v>
      </c>
      <c r="AV741">
        <v>8064</v>
      </c>
      <c r="AW741">
        <v>8491</v>
      </c>
      <c r="AX741">
        <v>8952</v>
      </c>
      <c r="AY741">
        <v>9452</v>
      </c>
      <c r="AZ741">
        <v>0</v>
      </c>
      <c r="BA741">
        <v>0</v>
      </c>
      <c r="BB741">
        <v>0</v>
      </c>
      <c r="BC741">
        <v>0</v>
      </c>
      <c r="BD741">
        <v>0</v>
      </c>
      <c r="BE741">
        <v>0</v>
      </c>
      <c r="BF741">
        <v>0</v>
      </c>
      <c r="BG741">
        <v>0</v>
      </c>
      <c r="BH741">
        <v>0</v>
      </c>
      <c r="BI741">
        <v>0</v>
      </c>
      <c r="BJ741">
        <v>0</v>
      </c>
      <c r="BK741">
        <v>0</v>
      </c>
      <c r="BL741">
        <v>0</v>
      </c>
      <c r="BM741">
        <v>0</v>
      </c>
      <c r="BN741">
        <v>0</v>
      </c>
      <c r="BO741">
        <v>0</v>
      </c>
      <c r="BP741">
        <v>0</v>
      </c>
      <c r="BQ741">
        <v>0</v>
      </c>
      <c r="BR741">
        <v>0</v>
      </c>
      <c r="BS741">
        <v>0</v>
      </c>
      <c r="BT741">
        <v>0</v>
      </c>
      <c r="BU741">
        <v>0</v>
      </c>
      <c r="BV741">
        <v>0</v>
      </c>
      <c r="BW741">
        <v>0</v>
      </c>
      <c r="BX741">
        <v>0</v>
      </c>
      <c r="BY741">
        <v>0</v>
      </c>
      <c r="BZ741">
        <v>0</v>
      </c>
      <c r="CA741">
        <v>0</v>
      </c>
      <c r="CB741">
        <v>0</v>
      </c>
      <c r="CC741">
        <v>0</v>
      </c>
      <c r="CD741">
        <v>0</v>
      </c>
      <c r="CE741">
        <v>0</v>
      </c>
      <c r="CF741">
        <v>0</v>
      </c>
      <c r="CG741">
        <v>0</v>
      </c>
      <c r="CH741">
        <v>0</v>
      </c>
      <c r="CI741">
        <v>0</v>
      </c>
      <c r="CJ741">
        <v>0</v>
      </c>
      <c r="CK741">
        <v>0</v>
      </c>
      <c r="CL741">
        <v>0</v>
      </c>
      <c r="CM741">
        <v>0</v>
      </c>
      <c r="CN741">
        <v>0</v>
      </c>
      <c r="CO741">
        <v>0</v>
      </c>
      <c r="CP741">
        <v>0</v>
      </c>
      <c r="CQ741">
        <v>0</v>
      </c>
      <c r="CR741">
        <v>0</v>
      </c>
      <c r="CS741">
        <v>0</v>
      </c>
      <c r="CT741">
        <v>0</v>
      </c>
      <c r="CU741">
        <v>0</v>
      </c>
      <c r="CV741">
        <v>0</v>
      </c>
      <c r="CW741">
        <v>0</v>
      </c>
      <c r="CX741">
        <v>0</v>
      </c>
      <c r="CY741">
        <v>0</v>
      </c>
      <c r="CZ741">
        <v>0</v>
      </c>
      <c r="DA741">
        <v>0</v>
      </c>
      <c r="DB741">
        <v>0</v>
      </c>
      <c r="DC741">
        <v>0</v>
      </c>
      <c r="DD741">
        <v>0</v>
      </c>
      <c r="DE741">
        <v>0</v>
      </c>
      <c r="DF741">
        <v>0</v>
      </c>
      <c r="DG741">
        <v>0</v>
      </c>
      <c r="DH741">
        <v>0</v>
      </c>
      <c r="DI741">
        <v>0</v>
      </c>
      <c r="DJ741">
        <v>0</v>
      </c>
      <c r="DK741">
        <v>0</v>
      </c>
      <c r="DL741">
        <v>0</v>
      </c>
      <c r="DM741">
        <v>0</v>
      </c>
      <c r="DN741">
        <v>0</v>
      </c>
      <c r="DO741">
        <v>0</v>
      </c>
      <c r="DP741">
        <v>0</v>
      </c>
      <c r="DQ741">
        <v>0</v>
      </c>
      <c r="DR741">
        <v>0</v>
      </c>
      <c r="DS741">
        <v>0</v>
      </c>
      <c r="DT741">
        <v>0</v>
      </c>
      <c r="DU741">
        <v>0</v>
      </c>
      <c r="DV741">
        <v>0</v>
      </c>
      <c r="DW741">
        <v>0</v>
      </c>
      <c r="DX741">
        <v>0</v>
      </c>
      <c r="DZ741" s="340"/>
      <c r="EA741" t="s">
        <v>944</v>
      </c>
      <c r="EB741">
        <v>2</v>
      </c>
      <c r="EC741">
        <v>29</v>
      </c>
      <c r="ED741" s="183" t="str">
        <f t="shared" si="30"/>
        <v>SDH200229</v>
      </c>
      <c r="EE741">
        <v>0</v>
      </c>
      <c r="EF741">
        <v>273</v>
      </c>
      <c r="EG741">
        <v>534</v>
      </c>
      <c r="EH741">
        <v>869</v>
      </c>
      <c r="EI741">
        <v>1203</v>
      </c>
      <c r="EJ741">
        <v>1530</v>
      </c>
      <c r="EK741">
        <v>1855</v>
      </c>
      <c r="EL741">
        <v>2176</v>
      </c>
      <c r="EM741">
        <v>2497</v>
      </c>
      <c r="EN741">
        <v>2971</v>
      </c>
      <c r="EO741">
        <v>3286</v>
      </c>
      <c r="EP741">
        <v>3602</v>
      </c>
      <c r="EQ741">
        <v>3918</v>
      </c>
      <c r="ER741">
        <v>4240</v>
      </c>
      <c r="ES741">
        <v>4565</v>
      </c>
      <c r="ET741">
        <v>4897</v>
      </c>
      <c r="EU741">
        <v>5237</v>
      </c>
      <c r="EV741">
        <v>5585</v>
      </c>
      <c r="EW741">
        <v>5947</v>
      </c>
      <c r="EX741">
        <v>0</v>
      </c>
      <c r="EY741">
        <v>0</v>
      </c>
      <c r="EZ741">
        <v>0</v>
      </c>
      <c r="FA741">
        <v>0</v>
      </c>
      <c r="FB741">
        <v>0</v>
      </c>
      <c r="FC741">
        <v>0</v>
      </c>
      <c r="FD741">
        <v>0</v>
      </c>
      <c r="FE741">
        <v>0</v>
      </c>
      <c r="FF741">
        <v>0</v>
      </c>
      <c r="FG741">
        <v>0</v>
      </c>
      <c r="FH741">
        <v>0</v>
      </c>
      <c r="FI741">
        <v>0</v>
      </c>
      <c r="FJ741">
        <v>0</v>
      </c>
      <c r="FK741">
        <v>0</v>
      </c>
      <c r="FL741">
        <v>0</v>
      </c>
      <c r="FM741">
        <v>0</v>
      </c>
      <c r="FN741">
        <v>0</v>
      </c>
      <c r="FO741">
        <v>0</v>
      </c>
      <c r="FP741">
        <v>0</v>
      </c>
      <c r="FQ741">
        <v>0</v>
      </c>
      <c r="FR741">
        <v>0</v>
      </c>
      <c r="FS741">
        <v>0</v>
      </c>
      <c r="FT741">
        <v>0</v>
      </c>
      <c r="FU741">
        <v>0</v>
      </c>
      <c r="FV741">
        <v>0</v>
      </c>
      <c r="FW741">
        <v>0</v>
      </c>
      <c r="FX741">
        <v>0</v>
      </c>
      <c r="FY741">
        <v>0</v>
      </c>
      <c r="FZ741">
        <v>0</v>
      </c>
      <c r="GA741">
        <v>0</v>
      </c>
      <c r="GB741">
        <v>0</v>
      </c>
      <c r="GC741">
        <v>0</v>
      </c>
      <c r="GD741">
        <v>0</v>
      </c>
      <c r="GE741">
        <v>0</v>
      </c>
      <c r="GF741">
        <v>0</v>
      </c>
      <c r="GG741">
        <v>0</v>
      </c>
      <c r="GH741">
        <v>0</v>
      </c>
      <c r="GI741">
        <v>0</v>
      </c>
      <c r="GJ741">
        <v>0</v>
      </c>
      <c r="GK741">
        <v>0</v>
      </c>
      <c r="GL741">
        <v>0</v>
      </c>
      <c r="GM741">
        <v>0</v>
      </c>
      <c r="GN741">
        <v>0</v>
      </c>
      <c r="GO741">
        <v>0</v>
      </c>
      <c r="GP741">
        <v>0</v>
      </c>
      <c r="GQ741">
        <v>0</v>
      </c>
      <c r="GR741">
        <v>0</v>
      </c>
      <c r="GS741">
        <v>0</v>
      </c>
      <c r="GT741">
        <v>0</v>
      </c>
      <c r="GU741">
        <v>0</v>
      </c>
      <c r="GV741">
        <v>0</v>
      </c>
      <c r="GW741">
        <v>0</v>
      </c>
      <c r="GX741">
        <v>0</v>
      </c>
      <c r="GY741">
        <v>0</v>
      </c>
      <c r="GZ741">
        <v>0</v>
      </c>
      <c r="HA741">
        <v>0</v>
      </c>
      <c r="HB741">
        <v>0</v>
      </c>
      <c r="HC741">
        <v>0</v>
      </c>
      <c r="HD741">
        <v>0</v>
      </c>
      <c r="HE741">
        <v>0</v>
      </c>
      <c r="HF741">
        <v>0</v>
      </c>
      <c r="HG741">
        <v>0</v>
      </c>
      <c r="HH741">
        <v>0</v>
      </c>
      <c r="HI741">
        <v>0</v>
      </c>
      <c r="HJ741">
        <v>0</v>
      </c>
      <c r="HK741">
        <v>0</v>
      </c>
      <c r="HL741">
        <v>0</v>
      </c>
      <c r="HM741">
        <v>0</v>
      </c>
      <c r="HN741">
        <v>0</v>
      </c>
      <c r="HO741">
        <v>0</v>
      </c>
      <c r="HP741">
        <v>0</v>
      </c>
      <c r="HQ741">
        <v>0</v>
      </c>
      <c r="HR741">
        <v>0</v>
      </c>
      <c r="HS741">
        <v>0</v>
      </c>
      <c r="HT741">
        <v>0</v>
      </c>
      <c r="HU741">
        <v>0</v>
      </c>
      <c r="HV741">
        <v>0</v>
      </c>
      <c r="HW741">
        <v>0</v>
      </c>
      <c r="HX741">
        <v>0</v>
      </c>
      <c r="HY741">
        <v>0</v>
      </c>
      <c r="HZ741">
        <v>0</v>
      </c>
      <c r="IA741">
        <v>0</v>
      </c>
      <c r="IB741">
        <v>0</v>
      </c>
      <c r="IC741">
        <v>0</v>
      </c>
      <c r="ID741">
        <v>0</v>
      </c>
      <c r="IE741">
        <v>0</v>
      </c>
      <c r="IF741">
        <v>0</v>
      </c>
      <c r="IG741">
        <v>0</v>
      </c>
      <c r="IH741">
        <v>0</v>
      </c>
      <c r="II741">
        <v>0</v>
      </c>
      <c r="IJ741">
        <v>0</v>
      </c>
      <c r="IK741">
        <v>0</v>
      </c>
    </row>
    <row r="742" spans="13:245" hidden="1">
      <c r="M742" s="340"/>
      <c r="N742" t="s">
        <v>944</v>
      </c>
      <c r="O742">
        <v>2</v>
      </c>
      <c r="P742">
        <v>30</v>
      </c>
      <c r="Q742" s="183" t="str">
        <f t="shared" si="29"/>
        <v>SDH200230</v>
      </c>
      <c r="R742">
        <v>0</v>
      </c>
      <c r="S742">
        <v>139</v>
      </c>
      <c r="T742">
        <v>281</v>
      </c>
      <c r="U742">
        <v>428</v>
      </c>
      <c r="V742">
        <v>578</v>
      </c>
      <c r="W742">
        <v>732</v>
      </c>
      <c r="X742">
        <v>891</v>
      </c>
      <c r="Y742">
        <v>1055</v>
      </c>
      <c r="Z742">
        <v>1223</v>
      </c>
      <c r="AA742">
        <v>1864</v>
      </c>
      <c r="AB742">
        <v>2106</v>
      </c>
      <c r="AC742">
        <v>2357</v>
      </c>
      <c r="AD742">
        <v>2618</v>
      </c>
      <c r="AE742">
        <v>2891</v>
      </c>
      <c r="AF742">
        <v>3177</v>
      </c>
      <c r="AG742">
        <v>3477</v>
      </c>
      <c r="AH742">
        <v>3792</v>
      </c>
      <c r="AI742">
        <v>4126</v>
      </c>
      <c r="AJ742">
        <v>4476</v>
      </c>
      <c r="AK742">
        <v>4845</v>
      </c>
      <c r="AL742">
        <v>5045</v>
      </c>
      <c r="AM742">
        <v>5259</v>
      </c>
      <c r="AN742">
        <v>5488</v>
      </c>
      <c r="AO742">
        <v>5733</v>
      </c>
      <c r="AP742">
        <v>5997</v>
      </c>
      <c r="AQ742">
        <v>6279</v>
      </c>
      <c r="AR742">
        <v>6577</v>
      </c>
      <c r="AS742">
        <v>6897</v>
      </c>
      <c r="AT742">
        <v>7240</v>
      </c>
      <c r="AU742">
        <v>7609</v>
      </c>
      <c r="AV742">
        <v>8011</v>
      </c>
      <c r="AW742">
        <v>8445</v>
      </c>
      <c r="AX742">
        <v>8916</v>
      </c>
      <c r="AY742">
        <v>9431</v>
      </c>
      <c r="AZ742">
        <v>0</v>
      </c>
      <c r="BA742">
        <v>0</v>
      </c>
      <c r="BB742">
        <v>0</v>
      </c>
      <c r="BC742">
        <v>0</v>
      </c>
      <c r="BD742">
        <v>0</v>
      </c>
      <c r="BE742">
        <v>0</v>
      </c>
      <c r="BF742">
        <v>0</v>
      </c>
      <c r="BG742">
        <v>0</v>
      </c>
      <c r="BH742">
        <v>0</v>
      </c>
      <c r="BI742">
        <v>0</v>
      </c>
      <c r="BJ742">
        <v>0</v>
      </c>
      <c r="BK742">
        <v>0</v>
      </c>
      <c r="BL742">
        <v>0</v>
      </c>
      <c r="BM742">
        <v>0</v>
      </c>
      <c r="BN742">
        <v>0</v>
      </c>
      <c r="BO742">
        <v>0</v>
      </c>
      <c r="BP742">
        <v>0</v>
      </c>
      <c r="BQ742">
        <v>0</v>
      </c>
      <c r="BR742">
        <v>0</v>
      </c>
      <c r="BS742">
        <v>0</v>
      </c>
      <c r="BT742">
        <v>0</v>
      </c>
      <c r="BU742">
        <v>0</v>
      </c>
      <c r="BV742">
        <v>0</v>
      </c>
      <c r="BW742">
        <v>0</v>
      </c>
      <c r="BX742">
        <v>0</v>
      </c>
      <c r="BY742">
        <v>0</v>
      </c>
      <c r="BZ742">
        <v>0</v>
      </c>
      <c r="CA742">
        <v>0</v>
      </c>
      <c r="CB742">
        <v>0</v>
      </c>
      <c r="CC742">
        <v>0</v>
      </c>
      <c r="CD742">
        <v>0</v>
      </c>
      <c r="CE742">
        <v>0</v>
      </c>
      <c r="CF742">
        <v>0</v>
      </c>
      <c r="CG742">
        <v>0</v>
      </c>
      <c r="CH742">
        <v>0</v>
      </c>
      <c r="CI742">
        <v>0</v>
      </c>
      <c r="CJ742">
        <v>0</v>
      </c>
      <c r="CK742">
        <v>0</v>
      </c>
      <c r="CL742">
        <v>0</v>
      </c>
      <c r="CM742">
        <v>0</v>
      </c>
      <c r="CN742">
        <v>0</v>
      </c>
      <c r="CO742">
        <v>0</v>
      </c>
      <c r="CP742">
        <v>0</v>
      </c>
      <c r="CQ742">
        <v>0</v>
      </c>
      <c r="CR742">
        <v>0</v>
      </c>
      <c r="CS742">
        <v>0</v>
      </c>
      <c r="CT742">
        <v>0</v>
      </c>
      <c r="CU742">
        <v>0</v>
      </c>
      <c r="CV742">
        <v>0</v>
      </c>
      <c r="CW742">
        <v>0</v>
      </c>
      <c r="CX742">
        <v>0</v>
      </c>
      <c r="CY742">
        <v>0</v>
      </c>
      <c r="CZ742">
        <v>0</v>
      </c>
      <c r="DA742">
        <v>0</v>
      </c>
      <c r="DB742">
        <v>0</v>
      </c>
      <c r="DC742">
        <v>0</v>
      </c>
      <c r="DD742">
        <v>0</v>
      </c>
      <c r="DE742">
        <v>0</v>
      </c>
      <c r="DF742">
        <v>0</v>
      </c>
      <c r="DG742">
        <v>0</v>
      </c>
      <c r="DH742">
        <v>0</v>
      </c>
      <c r="DI742">
        <v>0</v>
      </c>
      <c r="DJ742">
        <v>0</v>
      </c>
      <c r="DK742">
        <v>0</v>
      </c>
      <c r="DL742">
        <v>0</v>
      </c>
      <c r="DM742">
        <v>0</v>
      </c>
      <c r="DN742">
        <v>0</v>
      </c>
      <c r="DO742">
        <v>0</v>
      </c>
      <c r="DP742">
        <v>0</v>
      </c>
      <c r="DQ742">
        <v>0</v>
      </c>
      <c r="DR742">
        <v>0</v>
      </c>
      <c r="DS742">
        <v>0</v>
      </c>
      <c r="DT742">
        <v>0</v>
      </c>
      <c r="DU742">
        <v>0</v>
      </c>
      <c r="DV742">
        <v>0</v>
      </c>
      <c r="DW742">
        <v>0</v>
      </c>
      <c r="DX742">
        <v>0</v>
      </c>
      <c r="DZ742" s="340"/>
      <c r="EA742" t="s">
        <v>944</v>
      </c>
      <c r="EB742">
        <v>2</v>
      </c>
      <c r="EC742">
        <v>30</v>
      </c>
      <c r="ED742" s="183" t="str">
        <f t="shared" si="30"/>
        <v>SDH200230</v>
      </c>
      <c r="EE742">
        <v>0</v>
      </c>
      <c r="EF742">
        <v>265</v>
      </c>
      <c r="EG742">
        <v>519</v>
      </c>
      <c r="EH742">
        <v>841</v>
      </c>
      <c r="EI742">
        <v>1167</v>
      </c>
      <c r="EJ742">
        <v>1486</v>
      </c>
      <c r="EK742">
        <v>1802</v>
      </c>
      <c r="EL742">
        <v>2117</v>
      </c>
      <c r="EM742">
        <v>2429</v>
      </c>
      <c r="EN742">
        <v>2897</v>
      </c>
      <c r="EO742">
        <v>3207</v>
      </c>
      <c r="EP742">
        <v>3517</v>
      </c>
      <c r="EQ742">
        <v>3830</v>
      </c>
      <c r="ER742">
        <v>4147</v>
      </c>
      <c r="ES742">
        <v>4469</v>
      </c>
      <c r="ET742">
        <v>4799</v>
      </c>
      <c r="EU742">
        <v>5135</v>
      </c>
      <c r="EV742">
        <v>5485</v>
      </c>
      <c r="EW742">
        <v>5840</v>
      </c>
      <c r="EX742">
        <v>0</v>
      </c>
      <c r="EY742">
        <v>0</v>
      </c>
      <c r="EZ742">
        <v>0</v>
      </c>
      <c r="FA742">
        <v>0</v>
      </c>
      <c r="FB742">
        <v>0</v>
      </c>
      <c r="FC742">
        <v>0</v>
      </c>
      <c r="FD742">
        <v>0</v>
      </c>
      <c r="FE742">
        <v>0</v>
      </c>
      <c r="FF742">
        <v>0</v>
      </c>
      <c r="FG742">
        <v>0</v>
      </c>
      <c r="FH742">
        <v>0</v>
      </c>
      <c r="FI742">
        <v>0</v>
      </c>
      <c r="FJ742">
        <v>0</v>
      </c>
      <c r="FK742">
        <v>0</v>
      </c>
      <c r="FL742">
        <v>0</v>
      </c>
      <c r="FM742">
        <v>0</v>
      </c>
      <c r="FN742">
        <v>0</v>
      </c>
      <c r="FO742">
        <v>0</v>
      </c>
      <c r="FP742">
        <v>0</v>
      </c>
      <c r="FQ742">
        <v>0</v>
      </c>
      <c r="FR742">
        <v>0</v>
      </c>
      <c r="FS742">
        <v>0</v>
      </c>
      <c r="FT742">
        <v>0</v>
      </c>
      <c r="FU742">
        <v>0</v>
      </c>
      <c r="FV742">
        <v>0</v>
      </c>
      <c r="FW742">
        <v>0</v>
      </c>
      <c r="FX742">
        <v>0</v>
      </c>
      <c r="FY742">
        <v>0</v>
      </c>
      <c r="FZ742">
        <v>0</v>
      </c>
      <c r="GA742">
        <v>0</v>
      </c>
      <c r="GB742">
        <v>0</v>
      </c>
      <c r="GC742">
        <v>0</v>
      </c>
      <c r="GD742">
        <v>0</v>
      </c>
      <c r="GE742">
        <v>0</v>
      </c>
      <c r="GF742">
        <v>0</v>
      </c>
      <c r="GG742">
        <v>0</v>
      </c>
      <c r="GH742">
        <v>0</v>
      </c>
      <c r="GI742">
        <v>0</v>
      </c>
      <c r="GJ742">
        <v>0</v>
      </c>
      <c r="GK742">
        <v>0</v>
      </c>
      <c r="GL742">
        <v>0</v>
      </c>
      <c r="GM742">
        <v>0</v>
      </c>
      <c r="GN742">
        <v>0</v>
      </c>
      <c r="GO742">
        <v>0</v>
      </c>
      <c r="GP742">
        <v>0</v>
      </c>
      <c r="GQ742">
        <v>0</v>
      </c>
      <c r="GR742">
        <v>0</v>
      </c>
      <c r="GS742">
        <v>0</v>
      </c>
      <c r="GT742">
        <v>0</v>
      </c>
      <c r="GU742">
        <v>0</v>
      </c>
      <c r="GV742">
        <v>0</v>
      </c>
      <c r="GW742">
        <v>0</v>
      </c>
      <c r="GX742">
        <v>0</v>
      </c>
      <c r="GY742">
        <v>0</v>
      </c>
      <c r="GZ742">
        <v>0</v>
      </c>
      <c r="HA742">
        <v>0</v>
      </c>
      <c r="HB742">
        <v>0</v>
      </c>
      <c r="HC742">
        <v>0</v>
      </c>
      <c r="HD742">
        <v>0</v>
      </c>
      <c r="HE742">
        <v>0</v>
      </c>
      <c r="HF742">
        <v>0</v>
      </c>
      <c r="HG742">
        <v>0</v>
      </c>
      <c r="HH742">
        <v>0</v>
      </c>
      <c r="HI742">
        <v>0</v>
      </c>
      <c r="HJ742">
        <v>0</v>
      </c>
      <c r="HK742">
        <v>0</v>
      </c>
      <c r="HL742">
        <v>0</v>
      </c>
      <c r="HM742">
        <v>0</v>
      </c>
      <c r="HN742">
        <v>0</v>
      </c>
      <c r="HO742">
        <v>0</v>
      </c>
      <c r="HP742">
        <v>0</v>
      </c>
      <c r="HQ742">
        <v>0</v>
      </c>
      <c r="HR742">
        <v>0</v>
      </c>
      <c r="HS742">
        <v>0</v>
      </c>
      <c r="HT742">
        <v>0</v>
      </c>
      <c r="HU742">
        <v>0</v>
      </c>
      <c r="HV742">
        <v>0</v>
      </c>
      <c r="HW742">
        <v>0</v>
      </c>
      <c r="HX742">
        <v>0</v>
      </c>
      <c r="HY742">
        <v>0</v>
      </c>
      <c r="HZ742">
        <v>0</v>
      </c>
      <c r="IA742">
        <v>0</v>
      </c>
      <c r="IB742">
        <v>0</v>
      </c>
      <c r="IC742">
        <v>0</v>
      </c>
      <c r="ID742">
        <v>0</v>
      </c>
      <c r="IE742">
        <v>0</v>
      </c>
      <c r="IF742">
        <v>0</v>
      </c>
      <c r="IG742">
        <v>0</v>
      </c>
      <c r="IH742">
        <v>0</v>
      </c>
      <c r="II742">
        <v>0</v>
      </c>
      <c r="IJ742">
        <v>0</v>
      </c>
      <c r="IK742">
        <v>0</v>
      </c>
    </row>
    <row r="743" spans="13:245" hidden="1">
      <c r="M743" s="340"/>
      <c r="N743" t="s">
        <v>944</v>
      </c>
      <c r="O743">
        <v>2</v>
      </c>
      <c r="P743">
        <v>31</v>
      </c>
      <c r="Q743" s="183" t="str">
        <f t="shared" si="29"/>
        <v>SDH200231</v>
      </c>
      <c r="R743">
        <v>0</v>
      </c>
      <c r="S743">
        <v>136</v>
      </c>
      <c r="T743">
        <v>275</v>
      </c>
      <c r="U743">
        <v>417</v>
      </c>
      <c r="V743">
        <v>564</v>
      </c>
      <c r="W743">
        <v>714</v>
      </c>
      <c r="X743">
        <v>869</v>
      </c>
      <c r="Y743">
        <v>1029</v>
      </c>
      <c r="Z743">
        <v>1195</v>
      </c>
      <c r="AA743">
        <v>1821</v>
      </c>
      <c r="AB743">
        <v>2059</v>
      </c>
      <c r="AC743">
        <v>2305</v>
      </c>
      <c r="AD743">
        <v>2562</v>
      </c>
      <c r="AE743">
        <v>2831</v>
      </c>
      <c r="AF743">
        <v>3112</v>
      </c>
      <c r="AG743">
        <v>3408</v>
      </c>
      <c r="AH743">
        <v>3721</v>
      </c>
      <c r="AI743">
        <v>4049</v>
      </c>
      <c r="AJ743">
        <v>4394</v>
      </c>
      <c r="AK743">
        <v>4759</v>
      </c>
      <c r="AL743">
        <v>4958</v>
      </c>
      <c r="AM743">
        <v>5170</v>
      </c>
      <c r="AN743">
        <v>5399</v>
      </c>
      <c r="AO743">
        <v>5645</v>
      </c>
      <c r="AP743">
        <v>5909</v>
      </c>
      <c r="AQ743">
        <v>6189</v>
      </c>
      <c r="AR743">
        <v>6490</v>
      </c>
      <c r="AS743">
        <v>6812</v>
      </c>
      <c r="AT743">
        <v>7158</v>
      </c>
      <c r="AU743">
        <v>7535</v>
      </c>
      <c r="AV743">
        <v>7942</v>
      </c>
      <c r="AW743">
        <v>8384</v>
      </c>
      <c r="AX743">
        <v>8867</v>
      </c>
      <c r="AY743">
        <v>9401</v>
      </c>
      <c r="AZ743">
        <v>0</v>
      </c>
      <c r="BA743">
        <v>0</v>
      </c>
      <c r="BB743">
        <v>0</v>
      </c>
      <c r="BC743">
        <v>0</v>
      </c>
      <c r="BD743">
        <v>0</v>
      </c>
      <c r="BE743">
        <v>0</v>
      </c>
      <c r="BF743">
        <v>0</v>
      </c>
      <c r="BG743">
        <v>0</v>
      </c>
      <c r="BH743">
        <v>0</v>
      </c>
      <c r="BI743">
        <v>0</v>
      </c>
      <c r="BJ743">
        <v>0</v>
      </c>
      <c r="BK743">
        <v>0</v>
      </c>
      <c r="BL743">
        <v>0</v>
      </c>
      <c r="BM743">
        <v>0</v>
      </c>
      <c r="BN743">
        <v>0</v>
      </c>
      <c r="BO743">
        <v>0</v>
      </c>
      <c r="BP743">
        <v>0</v>
      </c>
      <c r="BQ743">
        <v>0</v>
      </c>
      <c r="BR743">
        <v>0</v>
      </c>
      <c r="BS743">
        <v>0</v>
      </c>
      <c r="BT743">
        <v>0</v>
      </c>
      <c r="BU743">
        <v>0</v>
      </c>
      <c r="BV743">
        <v>0</v>
      </c>
      <c r="BW743">
        <v>0</v>
      </c>
      <c r="BX743">
        <v>0</v>
      </c>
      <c r="BY743">
        <v>0</v>
      </c>
      <c r="BZ743">
        <v>0</v>
      </c>
      <c r="CA743">
        <v>0</v>
      </c>
      <c r="CB743">
        <v>0</v>
      </c>
      <c r="CC743">
        <v>0</v>
      </c>
      <c r="CD743">
        <v>0</v>
      </c>
      <c r="CE743">
        <v>0</v>
      </c>
      <c r="CF743">
        <v>0</v>
      </c>
      <c r="CG743">
        <v>0</v>
      </c>
      <c r="CH743">
        <v>0</v>
      </c>
      <c r="CI743">
        <v>0</v>
      </c>
      <c r="CJ743">
        <v>0</v>
      </c>
      <c r="CK743">
        <v>0</v>
      </c>
      <c r="CL743">
        <v>0</v>
      </c>
      <c r="CM743">
        <v>0</v>
      </c>
      <c r="CN743">
        <v>0</v>
      </c>
      <c r="CO743">
        <v>0</v>
      </c>
      <c r="CP743">
        <v>0</v>
      </c>
      <c r="CQ743">
        <v>0</v>
      </c>
      <c r="CR743">
        <v>0</v>
      </c>
      <c r="CS743">
        <v>0</v>
      </c>
      <c r="CT743">
        <v>0</v>
      </c>
      <c r="CU743">
        <v>0</v>
      </c>
      <c r="CV743">
        <v>0</v>
      </c>
      <c r="CW743">
        <v>0</v>
      </c>
      <c r="CX743">
        <v>0</v>
      </c>
      <c r="CY743">
        <v>0</v>
      </c>
      <c r="CZ743">
        <v>0</v>
      </c>
      <c r="DA743">
        <v>0</v>
      </c>
      <c r="DB743">
        <v>0</v>
      </c>
      <c r="DC743">
        <v>0</v>
      </c>
      <c r="DD743">
        <v>0</v>
      </c>
      <c r="DE743">
        <v>0</v>
      </c>
      <c r="DF743">
        <v>0</v>
      </c>
      <c r="DG743">
        <v>0</v>
      </c>
      <c r="DH743">
        <v>0</v>
      </c>
      <c r="DI743">
        <v>0</v>
      </c>
      <c r="DJ743">
        <v>0</v>
      </c>
      <c r="DK743">
        <v>0</v>
      </c>
      <c r="DL743">
        <v>0</v>
      </c>
      <c r="DM743">
        <v>0</v>
      </c>
      <c r="DN743">
        <v>0</v>
      </c>
      <c r="DO743">
        <v>0</v>
      </c>
      <c r="DP743">
        <v>0</v>
      </c>
      <c r="DQ743">
        <v>0</v>
      </c>
      <c r="DR743">
        <v>0</v>
      </c>
      <c r="DS743">
        <v>0</v>
      </c>
      <c r="DT743">
        <v>0</v>
      </c>
      <c r="DU743">
        <v>0</v>
      </c>
      <c r="DV743">
        <v>0</v>
      </c>
      <c r="DW743">
        <v>0</v>
      </c>
      <c r="DX743">
        <v>0</v>
      </c>
      <c r="DZ743" s="340"/>
      <c r="EA743" t="s">
        <v>944</v>
      </c>
      <c r="EB743">
        <v>2</v>
      </c>
      <c r="EC743">
        <v>31</v>
      </c>
      <c r="ED743" s="183" t="str">
        <f t="shared" si="30"/>
        <v>SDH200231</v>
      </c>
      <c r="EE743">
        <v>0</v>
      </c>
      <c r="EF743">
        <v>258</v>
      </c>
      <c r="EG743">
        <v>506</v>
      </c>
      <c r="EH743">
        <v>812</v>
      </c>
      <c r="EI743">
        <v>1131</v>
      </c>
      <c r="EJ743">
        <v>1439</v>
      </c>
      <c r="EK743">
        <v>1746</v>
      </c>
      <c r="EL743">
        <v>2053</v>
      </c>
      <c r="EM743">
        <v>2360</v>
      </c>
      <c r="EN743">
        <v>2820</v>
      </c>
      <c r="EO743">
        <v>3124</v>
      </c>
      <c r="EP743">
        <v>3429</v>
      </c>
      <c r="EQ743">
        <v>3736</v>
      </c>
      <c r="ER743">
        <v>4048</v>
      </c>
      <c r="ES743">
        <v>4366</v>
      </c>
      <c r="ET743">
        <v>4692</v>
      </c>
      <c r="EU743">
        <v>5028</v>
      </c>
      <c r="EV743">
        <v>5370</v>
      </c>
      <c r="EW743">
        <v>5721</v>
      </c>
      <c r="EX743">
        <v>0</v>
      </c>
      <c r="EY743">
        <v>0</v>
      </c>
      <c r="EZ743">
        <v>0</v>
      </c>
      <c r="FA743">
        <v>0</v>
      </c>
      <c r="FB743">
        <v>0</v>
      </c>
      <c r="FC743">
        <v>0</v>
      </c>
      <c r="FD743">
        <v>0</v>
      </c>
      <c r="FE743">
        <v>0</v>
      </c>
      <c r="FF743">
        <v>0</v>
      </c>
      <c r="FG743">
        <v>0</v>
      </c>
      <c r="FH743">
        <v>0</v>
      </c>
      <c r="FI743">
        <v>0</v>
      </c>
      <c r="FJ743">
        <v>0</v>
      </c>
      <c r="FK743">
        <v>0</v>
      </c>
      <c r="FL743">
        <v>0</v>
      </c>
      <c r="FM743">
        <v>0</v>
      </c>
      <c r="FN743">
        <v>0</v>
      </c>
      <c r="FO743">
        <v>0</v>
      </c>
      <c r="FP743">
        <v>0</v>
      </c>
      <c r="FQ743">
        <v>0</v>
      </c>
      <c r="FR743">
        <v>0</v>
      </c>
      <c r="FS743">
        <v>0</v>
      </c>
      <c r="FT743">
        <v>0</v>
      </c>
      <c r="FU743">
        <v>0</v>
      </c>
      <c r="FV743">
        <v>0</v>
      </c>
      <c r="FW743">
        <v>0</v>
      </c>
      <c r="FX743">
        <v>0</v>
      </c>
      <c r="FY743">
        <v>0</v>
      </c>
      <c r="FZ743">
        <v>0</v>
      </c>
      <c r="GA743">
        <v>0</v>
      </c>
      <c r="GB743">
        <v>0</v>
      </c>
      <c r="GC743">
        <v>0</v>
      </c>
      <c r="GD743">
        <v>0</v>
      </c>
      <c r="GE743">
        <v>0</v>
      </c>
      <c r="GF743">
        <v>0</v>
      </c>
      <c r="GG743">
        <v>0</v>
      </c>
      <c r="GH743">
        <v>0</v>
      </c>
      <c r="GI743">
        <v>0</v>
      </c>
      <c r="GJ743">
        <v>0</v>
      </c>
      <c r="GK743">
        <v>0</v>
      </c>
      <c r="GL743">
        <v>0</v>
      </c>
      <c r="GM743">
        <v>0</v>
      </c>
      <c r="GN743">
        <v>0</v>
      </c>
      <c r="GO743">
        <v>0</v>
      </c>
      <c r="GP743">
        <v>0</v>
      </c>
      <c r="GQ743">
        <v>0</v>
      </c>
      <c r="GR743">
        <v>0</v>
      </c>
      <c r="GS743">
        <v>0</v>
      </c>
      <c r="GT743">
        <v>0</v>
      </c>
      <c r="GU743">
        <v>0</v>
      </c>
      <c r="GV743">
        <v>0</v>
      </c>
      <c r="GW743">
        <v>0</v>
      </c>
      <c r="GX743">
        <v>0</v>
      </c>
      <c r="GY743">
        <v>0</v>
      </c>
      <c r="GZ743">
        <v>0</v>
      </c>
      <c r="HA743">
        <v>0</v>
      </c>
      <c r="HB743">
        <v>0</v>
      </c>
      <c r="HC743">
        <v>0</v>
      </c>
      <c r="HD743">
        <v>0</v>
      </c>
      <c r="HE743">
        <v>0</v>
      </c>
      <c r="HF743">
        <v>0</v>
      </c>
      <c r="HG743">
        <v>0</v>
      </c>
      <c r="HH743">
        <v>0</v>
      </c>
      <c r="HI743">
        <v>0</v>
      </c>
      <c r="HJ743">
        <v>0</v>
      </c>
      <c r="HK743">
        <v>0</v>
      </c>
      <c r="HL743">
        <v>0</v>
      </c>
      <c r="HM743">
        <v>0</v>
      </c>
      <c r="HN743">
        <v>0</v>
      </c>
      <c r="HO743">
        <v>0</v>
      </c>
      <c r="HP743">
        <v>0</v>
      </c>
      <c r="HQ743">
        <v>0</v>
      </c>
      <c r="HR743">
        <v>0</v>
      </c>
      <c r="HS743">
        <v>0</v>
      </c>
      <c r="HT743">
        <v>0</v>
      </c>
      <c r="HU743">
        <v>0</v>
      </c>
      <c r="HV743">
        <v>0</v>
      </c>
      <c r="HW743">
        <v>0</v>
      </c>
      <c r="HX743">
        <v>0</v>
      </c>
      <c r="HY743">
        <v>0</v>
      </c>
      <c r="HZ743">
        <v>0</v>
      </c>
      <c r="IA743">
        <v>0</v>
      </c>
      <c r="IB743">
        <v>0</v>
      </c>
      <c r="IC743">
        <v>0</v>
      </c>
      <c r="ID743">
        <v>0</v>
      </c>
      <c r="IE743">
        <v>0</v>
      </c>
      <c r="IF743">
        <v>0</v>
      </c>
      <c r="IG743">
        <v>0</v>
      </c>
      <c r="IH743">
        <v>0</v>
      </c>
      <c r="II743">
        <v>0</v>
      </c>
      <c r="IJ743">
        <v>0</v>
      </c>
      <c r="IK743">
        <v>0</v>
      </c>
    </row>
    <row r="744" spans="13:245" hidden="1">
      <c r="M744" s="340"/>
      <c r="N744" t="s">
        <v>944</v>
      </c>
      <c r="O744">
        <v>2</v>
      </c>
      <c r="P744">
        <v>32</v>
      </c>
      <c r="Q744" s="183" t="str">
        <f t="shared" si="29"/>
        <v>SDH200232</v>
      </c>
      <c r="R744">
        <v>0</v>
      </c>
      <c r="S744">
        <v>132</v>
      </c>
      <c r="T744">
        <v>267</v>
      </c>
      <c r="U744">
        <v>407</v>
      </c>
      <c r="V744">
        <v>549</v>
      </c>
      <c r="W744">
        <v>696</v>
      </c>
      <c r="X744">
        <v>848</v>
      </c>
      <c r="Y744">
        <v>1004</v>
      </c>
      <c r="Z744">
        <v>1166</v>
      </c>
      <c r="AA744">
        <v>1778</v>
      </c>
      <c r="AB744">
        <v>2010</v>
      </c>
      <c r="AC744">
        <v>2252</v>
      </c>
      <c r="AD744">
        <v>2505</v>
      </c>
      <c r="AE744">
        <v>2769</v>
      </c>
      <c r="AF744">
        <v>3047</v>
      </c>
      <c r="AG744">
        <v>3339</v>
      </c>
      <c r="AH744">
        <v>3645</v>
      </c>
      <c r="AI744">
        <v>3967</v>
      </c>
      <c r="AJ744">
        <v>4308</v>
      </c>
      <c r="AK744">
        <v>4667</v>
      </c>
      <c r="AL744">
        <v>4865</v>
      </c>
      <c r="AM744">
        <v>5077</v>
      </c>
      <c r="AN744">
        <v>5305</v>
      </c>
      <c r="AO744">
        <v>5552</v>
      </c>
      <c r="AP744">
        <v>5814</v>
      </c>
      <c r="AQ744">
        <v>6095</v>
      </c>
      <c r="AR744">
        <v>6397</v>
      </c>
      <c r="AS744">
        <v>6722</v>
      </c>
      <c r="AT744">
        <v>7075</v>
      </c>
      <c r="AU744">
        <v>7456</v>
      </c>
      <c r="AV744">
        <v>7869</v>
      </c>
      <c r="AW744">
        <v>8321</v>
      </c>
      <c r="AX744">
        <v>8820</v>
      </c>
      <c r="AY744">
        <v>9381</v>
      </c>
      <c r="AZ744">
        <v>0</v>
      </c>
      <c r="BA744">
        <v>0</v>
      </c>
      <c r="BB744">
        <v>0</v>
      </c>
      <c r="BC744">
        <v>0</v>
      </c>
      <c r="BD744">
        <v>0</v>
      </c>
      <c r="BE744">
        <v>0</v>
      </c>
      <c r="BF744">
        <v>0</v>
      </c>
      <c r="BG744">
        <v>0</v>
      </c>
      <c r="BH744">
        <v>0</v>
      </c>
      <c r="BI744">
        <v>0</v>
      </c>
      <c r="BJ744">
        <v>0</v>
      </c>
      <c r="BK744">
        <v>0</v>
      </c>
      <c r="BL744">
        <v>0</v>
      </c>
      <c r="BM744">
        <v>0</v>
      </c>
      <c r="BN744">
        <v>0</v>
      </c>
      <c r="BO744">
        <v>0</v>
      </c>
      <c r="BP744">
        <v>0</v>
      </c>
      <c r="BQ744">
        <v>0</v>
      </c>
      <c r="BR744">
        <v>0</v>
      </c>
      <c r="BS744">
        <v>0</v>
      </c>
      <c r="BT744">
        <v>0</v>
      </c>
      <c r="BU744">
        <v>0</v>
      </c>
      <c r="BV744">
        <v>0</v>
      </c>
      <c r="BW744">
        <v>0</v>
      </c>
      <c r="BX744">
        <v>0</v>
      </c>
      <c r="BY744">
        <v>0</v>
      </c>
      <c r="BZ744">
        <v>0</v>
      </c>
      <c r="CA744">
        <v>0</v>
      </c>
      <c r="CB744">
        <v>0</v>
      </c>
      <c r="CC744">
        <v>0</v>
      </c>
      <c r="CD744">
        <v>0</v>
      </c>
      <c r="CE744">
        <v>0</v>
      </c>
      <c r="CF744">
        <v>0</v>
      </c>
      <c r="CG744">
        <v>0</v>
      </c>
      <c r="CH744">
        <v>0</v>
      </c>
      <c r="CI744">
        <v>0</v>
      </c>
      <c r="CJ744">
        <v>0</v>
      </c>
      <c r="CK744">
        <v>0</v>
      </c>
      <c r="CL744">
        <v>0</v>
      </c>
      <c r="CM744">
        <v>0</v>
      </c>
      <c r="CN744">
        <v>0</v>
      </c>
      <c r="CO744">
        <v>0</v>
      </c>
      <c r="CP744">
        <v>0</v>
      </c>
      <c r="CQ744">
        <v>0</v>
      </c>
      <c r="CR744">
        <v>0</v>
      </c>
      <c r="CS744">
        <v>0</v>
      </c>
      <c r="CT744">
        <v>0</v>
      </c>
      <c r="CU744">
        <v>0</v>
      </c>
      <c r="CV744">
        <v>0</v>
      </c>
      <c r="CW744">
        <v>0</v>
      </c>
      <c r="CX744">
        <v>0</v>
      </c>
      <c r="CY744">
        <v>0</v>
      </c>
      <c r="CZ744">
        <v>0</v>
      </c>
      <c r="DA744">
        <v>0</v>
      </c>
      <c r="DB744">
        <v>0</v>
      </c>
      <c r="DC744">
        <v>0</v>
      </c>
      <c r="DD744">
        <v>0</v>
      </c>
      <c r="DE744">
        <v>0</v>
      </c>
      <c r="DF744">
        <v>0</v>
      </c>
      <c r="DG744">
        <v>0</v>
      </c>
      <c r="DH744">
        <v>0</v>
      </c>
      <c r="DI744">
        <v>0</v>
      </c>
      <c r="DJ744">
        <v>0</v>
      </c>
      <c r="DK744">
        <v>0</v>
      </c>
      <c r="DL744">
        <v>0</v>
      </c>
      <c r="DM744">
        <v>0</v>
      </c>
      <c r="DN744">
        <v>0</v>
      </c>
      <c r="DO744">
        <v>0</v>
      </c>
      <c r="DP744">
        <v>0</v>
      </c>
      <c r="DQ744">
        <v>0</v>
      </c>
      <c r="DR744">
        <v>0</v>
      </c>
      <c r="DS744">
        <v>0</v>
      </c>
      <c r="DT744">
        <v>0</v>
      </c>
      <c r="DU744">
        <v>0</v>
      </c>
      <c r="DV744">
        <v>0</v>
      </c>
      <c r="DW744">
        <v>0</v>
      </c>
      <c r="DX744">
        <v>0</v>
      </c>
      <c r="DZ744" s="340"/>
      <c r="EA744" t="s">
        <v>944</v>
      </c>
      <c r="EB744">
        <v>2</v>
      </c>
      <c r="EC744">
        <v>32</v>
      </c>
      <c r="ED744" s="183" t="str">
        <f t="shared" si="30"/>
        <v>SDH200232</v>
      </c>
      <c r="EE744">
        <v>0</v>
      </c>
      <c r="EF744">
        <v>250</v>
      </c>
      <c r="EG744">
        <v>489</v>
      </c>
      <c r="EH744">
        <v>784</v>
      </c>
      <c r="EI744">
        <v>1091</v>
      </c>
      <c r="EJ744">
        <v>1392</v>
      </c>
      <c r="EK744">
        <v>1691</v>
      </c>
      <c r="EL744">
        <v>1992</v>
      </c>
      <c r="EM744">
        <v>2289</v>
      </c>
      <c r="EN744">
        <v>2743</v>
      </c>
      <c r="EO744">
        <v>3039</v>
      </c>
      <c r="EP744">
        <v>3338</v>
      </c>
      <c r="EQ744">
        <v>3642</v>
      </c>
      <c r="ER744">
        <v>3948</v>
      </c>
      <c r="ES744">
        <v>4263</v>
      </c>
      <c r="ET744">
        <v>4585</v>
      </c>
      <c r="EU744">
        <v>4912</v>
      </c>
      <c r="EV744">
        <v>5248</v>
      </c>
      <c r="EW744">
        <v>5594</v>
      </c>
      <c r="EX744">
        <v>0</v>
      </c>
      <c r="EY744">
        <v>0</v>
      </c>
      <c r="EZ744">
        <v>0</v>
      </c>
      <c r="FA744">
        <v>0</v>
      </c>
      <c r="FB744">
        <v>0</v>
      </c>
      <c r="FC744">
        <v>0</v>
      </c>
      <c r="FD744">
        <v>0</v>
      </c>
      <c r="FE744">
        <v>0</v>
      </c>
      <c r="FF744">
        <v>0</v>
      </c>
      <c r="FG744">
        <v>0</v>
      </c>
      <c r="FH744">
        <v>0</v>
      </c>
      <c r="FI744">
        <v>0</v>
      </c>
      <c r="FJ744">
        <v>0</v>
      </c>
      <c r="FK744">
        <v>0</v>
      </c>
      <c r="FL744">
        <v>0</v>
      </c>
      <c r="FM744">
        <v>0</v>
      </c>
      <c r="FN744">
        <v>0</v>
      </c>
      <c r="FO744">
        <v>0</v>
      </c>
      <c r="FP744">
        <v>0</v>
      </c>
      <c r="FQ744">
        <v>0</v>
      </c>
      <c r="FR744">
        <v>0</v>
      </c>
      <c r="FS744">
        <v>0</v>
      </c>
      <c r="FT744">
        <v>0</v>
      </c>
      <c r="FU744">
        <v>0</v>
      </c>
      <c r="FV744">
        <v>0</v>
      </c>
      <c r="FW744">
        <v>0</v>
      </c>
      <c r="FX744">
        <v>0</v>
      </c>
      <c r="FY744">
        <v>0</v>
      </c>
      <c r="FZ744">
        <v>0</v>
      </c>
      <c r="GA744">
        <v>0</v>
      </c>
      <c r="GB744">
        <v>0</v>
      </c>
      <c r="GC744">
        <v>0</v>
      </c>
      <c r="GD744">
        <v>0</v>
      </c>
      <c r="GE744">
        <v>0</v>
      </c>
      <c r="GF744">
        <v>0</v>
      </c>
      <c r="GG744">
        <v>0</v>
      </c>
      <c r="GH744">
        <v>0</v>
      </c>
      <c r="GI744">
        <v>0</v>
      </c>
      <c r="GJ744">
        <v>0</v>
      </c>
      <c r="GK744">
        <v>0</v>
      </c>
      <c r="GL744">
        <v>0</v>
      </c>
      <c r="GM744">
        <v>0</v>
      </c>
      <c r="GN744">
        <v>0</v>
      </c>
      <c r="GO744">
        <v>0</v>
      </c>
      <c r="GP744">
        <v>0</v>
      </c>
      <c r="GQ744">
        <v>0</v>
      </c>
      <c r="GR744">
        <v>0</v>
      </c>
      <c r="GS744">
        <v>0</v>
      </c>
      <c r="GT744">
        <v>0</v>
      </c>
      <c r="GU744">
        <v>0</v>
      </c>
      <c r="GV744">
        <v>0</v>
      </c>
      <c r="GW744">
        <v>0</v>
      </c>
      <c r="GX744">
        <v>0</v>
      </c>
      <c r="GY744">
        <v>0</v>
      </c>
      <c r="GZ744">
        <v>0</v>
      </c>
      <c r="HA744">
        <v>0</v>
      </c>
      <c r="HB744">
        <v>0</v>
      </c>
      <c r="HC744">
        <v>0</v>
      </c>
      <c r="HD744">
        <v>0</v>
      </c>
      <c r="HE744">
        <v>0</v>
      </c>
      <c r="HF744">
        <v>0</v>
      </c>
      <c r="HG744">
        <v>0</v>
      </c>
      <c r="HH744">
        <v>0</v>
      </c>
      <c r="HI744">
        <v>0</v>
      </c>
      <c r="HJ744">
        <v>0</v>
      </c>
      <c r="HK744">
        <v>0</v>
      </c>
      <c r="HL744">
        <v>0</v>
      </c>
      <c r="HM744">
        <v>0</v>
      </c>
      <c r="HN744">
        <v>0</v>
      </c>
      <c r="HO744">
        <v>0</v>
      </c>
      <c r="HP744">
        <v>0</v>
      </c>
      <c r="HQ744">
        <v>0</v>
      </c>
      <c r="HR744">
        <v>0</v>
      </c>
      <c r="HS744">
        <v>0</v>
      </c>
      <c r="HT744">
        <v>0</v>
      </c>
      <c r="HU744">
        <v>0</v>
      </c>
      <c r="HV744">
        <v>0</v>
      </c>
      <c r="HW744">
        <v>0</v>
      </c>
      <c r="HX744">
        <v>0</v>
      </c>
      <c r="HY744">
        <v>0</v>
      </c>
      <c r="HZ744">
        <v>0</v>
      </c>
      <c r="IA744">
        <v>0</v>
      </c>
      <c r="IB744">
        <v>0</v>
      </c>
      <c r="IC744">
        <v>0</v>
      </c>
      <c r="ID744">
        <v>0</v>
      </c>
      <c r="IE744">
        <v>0</v>
      </c>
      <c r="IF744">
        <v>0</v>
      </c>
      <c r="IG744">
        <v>0</v>
      </c>
      <c r="IH744">
        <v>0</v>
      </c>
      <c r="II744">
        <v>0</v>
      </c>
      <c r="IJ744">
        <v>0</v>
      </c>
      <c r="IK744">
        <v>0</v>
      </c>
    </row>
    <row r="745" spans="13:245" hidden="1">
      <c r="M745" s="340"/>
      <c r="N745" t="s">
        <v>944</v>
      </c>
      <c r="O745">
        <v>2</v>
      </c>
      <c r="P745">
        <v>33</v>
      </c>
      <c r="Q745" s="183" t="str">
        <f t="shared" ref="Q745:Q808" si="31">N745&amp;TEXT(O745,"00")&amp;TEXT(P745,"00")</f>
        <v>SDH200233</v>
      </c>
      <c r="R745">
        <v>0</v>
      </c>
      <c r="S745">
        <v>128</v>
      </c>
      <c r="T745">
        <v>260</v>
      </c>
      <c r="U745">
        <v>395</v>
      </c>
      <c r="V745">
        <v>535</v>
      </c>
      <c r="W745">
        <v>678</v>
      </c>
      <c r="X745">
        <v>826</v>
      </c>
      <c r="Y745">
        <v>979</v>
      </c>
      <c r="Z745">
        <v>1137</v>
      </c>
      <c r="AA745">
        <v>1735</v>
      </c>
      <c r="AB745">
        <v>1962</v>
      </c>
      <c r="AC745">
        <v>2199</v>
      </c>
      <c r="AD745">
        <v>2448</v>
      </c>
      <c r="AE745">
        <v>2707</v>
      </c>
      <c r="AF745">
        <v>2981</v>
      </c>
      <c r="AG745">
        <v>3267</v>
      </c>
      <c r="AH745">
        <v>3568</v>
      </c>
      <c r="AI745">
        <v>3885</v>
      </c>
      <c r="AJ745">
        <v>4220</v>
      </c>
      <c r="AK745">
        <v>4573</v>
      </c>
      <c r="AL745">
        <v>4769</v>
      </c>
      <c r="AM745">
        <v>4981</v>
      </c>
      <c r="AN745">
        <v>5209</v>
      </c>
      <c r="AO745">
        <v>5453</v>
      </c>
      <c r="AP745">
        <v>5716</v>
      </c>
      <c r="AQ745">
        <v>5999</v>
      </c>
      <c r="AR745">
        <v>6302</v>
      </c>
      <c r="AS745">
        <v>6632</v>
      </c>
      <c r="AT745">
        <v>6988</v>
      </c>
      <c r="AU745">
        <v>7374</v>
      </c>
      <c r="AV745">
        <v>7796</v>
      </c>
      <c r="AW745">
        <v>8262</v>
      </c>
      <c r="AX745">
        <v>8786</v>
      </c>
      <c r="AY745">
        <v>9364</v>
      </c>
      <c r="AZ745">
        <v>0</v>
      </c>
      <c r="BA745">
        <v>0</v>
      </c>
      <c r="BB745">
        <v>0</v>
      </c>
      <c r="BC745">
        <v>0</v>
      </c>
      <c r="BD745">
        <v>0</v>
      </c>
      <c r="BE745">
        <v>0</v>
      </c>
      <c r="BF745">
        <v>0</v>
      </c>
      <c r="BG745">
        <v>0</v>
      </c>
      <c r="BH745">
        <v>0</v>
      </c>
      <c r="BI745">
        <v>0</v>
      </c>
      <c r="BJ745">
        <v>0</v>
      </c>
      <c r="BK745">
        <v>0</v>
      </c>
      <c r="BL745">
        <v>0</v>
      </c>
      <c r="BM745">
        <v>0</v>
      </c>
      <c r="BN745">
        <v>0</v>
      </c>
      <c r="BO745">
        <v>0</v>
      </c>
      <c r="BP745">
        <v>0</v>
      </c>
      <c r="BQ745">
        <v>0</v>
      </c>
      <c r="BR745">
        <v>0</v>
      </c>
      <c r="BS745">
        <v>0</v>
      </c>
      <c r="BT745">
        <v>0</v>
      </c>
      <c r="BU745">
        <v>0</v>
      </c>
      <c r="BV745">
        <v>0</v>
      </c>
      <c r="BW745">
        <v>0</v>
      </c>
      <c r="BX745">
        <v>0</v>
      </c>
      <c r="BY745">
        <v>0</v>
      </c>
      <c r="BZ745">
        <v>0</v>
      </c>
      <c r="CA745">
        <v>0</v>
      </c>
      <c r="CB745">
        <v>0</v>
      </c>
      <c r="CC745">
        <v>0</v>
      </c>
      <c r="CD745">
        <v>0</v>
      </c>
      <c r="CE745">
        <v>0</v>
      </c>
      <c r="CF745">
        <v>0</v>
      </c>
      <c r="CG745">
        <v>0</v>
      </c>
      <c r="CH745">
        <v>0</v>
      </c>
      <c r="CI745">
        <v>0</v>
      </c>
      <c r="CJ745">
        <v>0</v>
      </c>
      <c r="CK745">
        <v>0</v>
      </c>
      <c r="CL745">
        <v>0</v>
      </c>
      <c r="CM745">
        <v>0</v>
      </c>
      <c r="CN745">
        <v>0</v>
      </c>
      <c r="CO745">
        <v>0</v>
      </c>
      <c r="CP745">
        <v>0</v>
      </c>
      <c r="CQ745">
        <v>0</v>
      </c>
      <c r="CR745">
        <v>0</v>
      </c>
      <c r="CS745">
        <v>0</v>
      </c>
      <c r="CT745">
        <v>0</v>
      </c>
      <c r="CU745">
        <v>0</v>
      </c>
      <c r="CV745">
        <v>0</v>
      </c>
      <c r="CW745">
        <v>0</v>
      </c>
      <c r="CX745">
        <v>0</v>
      </c>
      <c r="CY745">
        <v>0</v>
      </c>
      <c r="CZ745">
        <v>0</v>
      </c>
      <c r="DA745">
        <v>0</v>
      </c>
      <c r="DB745">
        <v>0</v>
      </c>
      <c r="DC745">
        <v>0</v>
      </c>
      <c r="DD745">
        <v>0</v>
      </c>
      <c r="DE745">
        <v>0</v>
      </c>
      <c r="DF745">
        <v>0</v>
      </c>
      <c r="DG745">
        <v>0</v>
      </c>
      <c r="DH745">
        <v>0</v>
      </c>
      <c r="DI745">
        <v>0</v>
      </c>
      <c r="DJ745">
        <v>0</v>
      </c>
      <c r="DK745">
        <v>0</v>
      </c>
      <c r="DL745">
        <v>0</v>
      </c>
      <c r="DM745">
        <v>0</v>
      </c>
      <c r="DN745">
        <v>0</v>
      </c>
      <c r="DO745">
        <v>0</v>
      </c>
      <c r="DP745">
        <v>0</v>
      </c>
      <c r="DQ745">
        <v>0</v>
      </c>
      <c r="DR745">
        <v>0</v>
      </c>
      <c r="DS745">
        <v>0</v>
      </c>
      <c r="DT745">
        <v>0</v>
      </c>
      <c r="DU745">
        <v>0</v>
      </c>
      <c r="DV745">
        <v>0</v>
      </c>
      <c r="DW745">
        <v>0</v>
      </c>
      <c r="DX745">
        <v>0</v>
      </c>
      <c r="DZ745" s="340"/>
      <c r="EA745" t="s">
        <v>944</v>
      </c>
      <c r="EB745">
        <v>2</v>
      </c>
      <c r="EC745">
        <v>33</v>
      </c>
      <c r="ED745" s="183" t="str">
        <f t="shared" ref="ED745:ED808" si="32">EA745&amp;TEXT(EB745,"00")&amp;TEXT(EC745,"00")</f>
        <v>SDH200233</v>
      </c>
      <c r="EE745">
        <v>0</v>
      </c>
      <c r="EF745">
        <v>241</v>
      </c>
      <c r="EG745">
        <v>474</v>
      </c>
      <c r="EH745">
        <v>754</v>
      </c>
      <c r="EI745">
        <v>1053</v>
      </c>
      <c r="EJ745">
        <v>1345</v>
      </c>
      <c r="EK745">
        <v>1636</v>
      </c>
      <c r="EL745">
        <v>1928</v>
      </c>
      <c r="EM745">
        <v>2220</v>
      </c>
      <c r="EN745">
        <v>2666</v>
      </c>
      <c r="EO745">
        <v>2955</v>
      </c>
      <c r="EP745">
        <v>3248</v>
      </c>
      <c r="EQ745">
        <v>3547</v>
      </c>
      <c r="ER745">
        <v>3848</v>
      </c>
      <c r="ES745">
        <v>4159</v>
      </c>
      <c r="ET745">
        <v>4474</v>
      </c>
      <c r="EU745">
        <v>4796</v>
      </c>
      <c r="EV745">
        <v>5125</v>
      </c>
      <c r="EW745">
        <v>5464</v>
      </c>
      <c r="EX745">
        <v>0</v>
      </c>
      <c r="EY745">
        <v>0</v>
      </c>
      <c r="EZ745">
        <v>0</v>
      </c>
      <c r="FA745">
        <v>0</v>
      </c>
      <c r="FB745">
        <v>0</v>
      </c>
      <c r="FC745">
        <v>0</v>
      </c>
      <c r="FD745">
        <v>0</v>
      </c>
      <c r="FE745">
        <v>0</v>
      </c>
      <c r="FF745">
        <v>0</v>
      </c>
      <c r="FG745">
        <v>0</v>
      </c>
      <c r="FH745">
        <v>0</v>
      </c>
      <c r="FI745">
        <v>0</v>
      </c>
      <c r="FJ745">
        <v>0</v>
      </c>
      <c r="FK745">
        <v>0</v>
      </c>
      <c r="FL745">
        <v>0</v>
      </c>
      <c r="FM745">
        <v>0</v>
      </c>
      <c r="FN745">
        <v>0</v>
      </c>
      <c r="FO745">
        <v>0</v>
      </c>
      <c r="FP745">
        <v>0</v>
      </c>
      <c r="FQ745">
        <v>0</v>
      </c>
      <c r="FR745">
        <v>0</v>
      </c>
      <c r="FS745">
        <v>0</v>
      </c>
      <c r="FT745">
        <v>0</v>
      </c>
      <c r="FU745">
        <v>0</v>
      </c>
      <c r="FV745">
        <v>0</v>
      </c>
      <c r="FW745">
        <v>0</v>
      </c>
      <c r="FX745">
        <v>0</v>
      </c>
      <c r="FY745">
        <v>0</v>
      </c>
      <c r="FZ745">
        <v>0</v>
      </c>
      <c r="GA745">
        <v>0</v>
      </c>
      <c r="GB745">
        <v>0</v>
      </c>
      <c r="GC745">
        <v>0</v>
      </c>
      <c r="GD745">
        <v>0</v>
      </c>
      <c r="GE745">
        <v>0</v>
      </c>
      <c r="GF745">
        <v>0</v>
      </c>
      <c r="GG745">
        <v>0</v>
      </c>
      <c r="GH745">
        <v>0</v>
      </c>
      <c r="GI745">
        <v>0</v>
      </c>
      <c r="GJ745">
        <v>0</v>
      </c>
      <c r="GK745">
        <v>0</v>
      </c>
      <c r="GL745">
        <v>0</v>
      </c>
      <c r="GM745">
        <v>0</v>
      </c>
      <c r="GN745">
        <v>0</v>
      </c>
      <c r="GO745">
        <v>0</v>
      </c>
      <c r="GP745">
        <v>0</v>
      </c>
      <c r="GQ745">
        <v>0</v>
      </c>
      <c r="GR745">
        <v>0</v>
      </c>
      <c r="GS745">
        <v>0</v>
      </c>
      <c r="GT745">
        <v>0</v>
      </c>
      <c r="GU745">
        <v>0</v>
      </c>
      <c r="GV745">
        <v>0</v>
      </c>
      <c r="GW745">
        <v>0</v>
      </c>
      <c r="GX745">
        <v>0</v>
      </c>
      <c r="GY745">
        <v>0</v>
      </c>
      <c r="GZ745">
        <v>0</v>
      </c>
      <c r="HA745">
        <v>0</v>
      </c>
      <c r="HB745">
        <v>0</v>
      </c>
      <c r="HC745">
        <v>0</v>
      </c>
      <c r="HD745">
        <v>0</v>
      </c>
      <c r="HE745">
        <v>0</v>
      </c>
      <c r="HF745">
        <v>0</v>
      </c>
      <c r="HG745">
        <v>0</v>
      </c>
      <c r="HH745">
        <v>0</v>
      </c>
      <c r="HI745">
        <v>0</v>
      </c>
      <c r="HJ745">
        <v>0</v>
      </c>
      <c r="HK745">
        <v>0</v>
      </c>
      <c r="HL745">
        <v>0</v>
      </c>
      <c r="HM745">
        <v>0</v>
      </c>
      <c r="HN745">
        <v>0</v>
      </c>
      <c r="HO745">
        <v>0</v>
      </c>
      <c r="HP745">
        <v>0</v>
      </c>
      <c r="HQ745">
        <v>0</v>
      </c>
      <c r="HR745">
        <v>0</v>
      </c>
      <c r="HS745">
        <v>0</v>
      </c>
      <c r="HT745">
        <v>0</v>
      </c>
      <c r="HU745">
        <v>0</v>
      </c>
      <c r="HV745">
        <v>0</v>
      </c>
      <c r="HW745">
        <v>0</v>
      </c>
      <c r="HX745">
        <v>0</v>
      </c>
      <c r="HY745">
        <v>0</v>
      </c>
      <c r="HZ745">
        <v>0</v>
      </c>
      <c r="IA745">
        <v>0</v>
      </c>
      <c r="IB745">
        <v>0</v>
      </c>
      <c r="IC745">
        <v>0</v>
      </c>
      <c r="ID745">
        <v>0</v>
      </c>
      <c r="IE745">
        <v>0</v>
      </c>
      <c r="IF745">
        <v>0</v>
      </c>
      <c r="IG745">
        <v>0</v>
      </c>
      <c r="IH745">
        <v>0</v>
      </c>
      <c r="II745">
        <v>0</v>
      </c>
      <c r="IJ745">
        <v>0</v>
      </c>
      <c r="IK745">
        <v>0</v>
      </c>
    </row>
    <row r="746" spans="13:245" hidden="1">
      <c r="M746" s="340"/>
      <c r="N746" t="s">
        <v>944</v>
      </c>
      <c r="O746">
        <v>2</v>
      </c>
      <c r="P746">
        <v>34</v>
      </c>
      <c r="Q746" s="183" t="str">
        <f t="shared" si="31"/>
        <v>SDH200234</v>
      </c>
      <c r="R746">
        <v>0</v>
      </c>
      <c r="S746">
        <v>125</v>
      </c>
      <c r="T746">
        <v>253</v>
      </c>
      <c r="U746">
        <v>385</v>
      </c>
      <c r="V746">
        <v>520</v>
      </c>
      <c r="W746">
        <v>659</v>
      </c>
      <c r="X746">
        <v>803</v>
      </c>
      <c r="Y746">
        <v>953</v>
      </c>
      <c r="Z746">
        <v>1107</v>
      </c>
      <c r="AA746">
        <v>1690</v>
      </c>
      <c r="AB746">
        <v>1912</v>
      </c>
      <c r="AC746">
        <v>2145</v>
      </c>
      <c r="AD746">
        <v>2388</v>
      </c>
      <c r="AE746">
        <v>2644</v>
      </c>
      <c r="AF746">
        <v>2911</v>
      </c>
      <c r="AG746">
        <v>3191</v>
      </c>
      <c r="AH746">
        <v>3486</v>
      </c>
      <c r="AI746">
        <v>3798</v>
      </c>
      <c r="AJ746">
        <v>4126</v>
      </c>
      <c r="AK746">
        <v>4472</v>
      </c>
      <c r="AL746">
        <v>4668</v>
      </c>
      <c r="AM746">
        <v>4879</v>
      </c>
      <c r="AN746">
        <v>5104</v>
      </c>
      <c r="AO746">
        <v>5348</v>
      </c>
      <c r="AP746">
        <v>5611</v>
      </c>
      <c r="AQ746">
        <v>5894</v>
      </c>
      <c r="AR746">
        <v>6202</v>
      </c>
      <c r="AS746">
        <v>6534</v>
      </c>
      <c r="AT746">
        <v>6894</v>
      </c>
      <c r="AU746">
        <v>7287</v>
      </c>
      <c r="AV746">
        <v>7720</v>
      </c>
      <c r="AW746">
        <v>8208</v>
      </c>
      <c r="AX746">
        <v>8745</v>
      </c>
      <c r="AY746">
        <v>9337</v>
      </c>
      <c r="AZ746">
        <v>0</v>
      </c>
      <c r="BA746">
        <v>0</v>
      </c>
      <c r="BB746">
        <v>0</v>
      </c>
      <c r="BC746">
        <v>0</v>
      </c>
      <c r="BD746">
        <v>0</v>
      </c>
      <c r="BE746">
        <v>0</v>
      </c>
      <c r="BF746">
        <v>0</v>
      </c>
      <c r="BG746">
        <v>0</v>
      </c>
      <c r="BH746">
        <v>0</v>
      </c>
      <c r="BI746">
        <v>0</v>
      </c>
      <c r="BJ746">
        <v>0</v>
      </c>
      <c r="BK746">
        <v>0</v>
      </c>
      <c r="BL746">
        <v>0</v>
      </c>
      <c r="BM746">
        <v>0</v>
      </c>
      <c r="BN746">
        <v>0</v>
      </c>
      <c r="BO746">
        <v>0</v>
      </c>
      <c r="BP746">
        <v>0</v>
      </c>
      <c r="BQ746">
        <v>0</v>
      </c>
      <c r="BR746">
        <v>0</v>
      </c>
      <c r="BS746">
        <v>0</v>
      </c>
      <c r="BT746">
        <v>0</v>
      </c>
      <c r="BU746">
        <v>0</v>
      </c>
      <c r="BV746">
        <v>0</v>
      </c>
      <c r="BW746">
        <v>0</v>
      </c>
      <c r="BX746">
        <v>0</v>
      </c>
      <c r="BY746">
        <v>0</v>
      </c>
      <c r="BZ746">
        <v>0</v>
      </c>
      <c r="CA746">
        <v>0</v>
      </c>
      <c r="CB746">
        <v>0</v>
      </c>
      <c r="CC746">
        <v>0</v>
      </c>
      <c r="CD746">
        <v>0</v>
      </c>
      <c r="CE746">
        <v>0</v>
      </c>
      <c r="CF746">
        <v>0</v>
      </c>
      <c r="CG746">
        <v>0</v>
      </c>
      <c r="CH746">
        <v>0</v>
      </c>
      <c r="CI746">
        <v>0</v>
      </c>
      <c r="CJ746">
        <v>0</v>
      </c>
      <c r="CK746">
        <v>0</v>
      </c>
      <c r="CL746">
        <v>0</v>
      </c>
      <c r="CM746">
        <v>0</v>
      </c>
      <c r="CN746">
        <v>0</v>
      </c>
      <c r="CO746">
        <v>0</v>
      </c>
      <c r="CP746">
        <v>0</v>
      </c>
      <c r="CQ746">
        <v>0</v>
      </c>
      <c r="CR746">
        <v>0</v>
      </c>
      <c r="CS746">
        <v>0</v>
      </c>
      <c r="CT746">
        <v>0</v>
      </c>
      <c r="CU746">
        <v>0</v>
      </c>
      <c r="CV746">
        <v>0</v>
      </c>
      <c r="CW746">
        <v>0</v>
      </c>
      <c r="CX746">
        <v>0</v>
      </c>
      <c r="CY746">
        <v>0</v>
      </c>
      <c r="CZ746">
        <v>0</v>
      </c>
      <c r="DA746">
        <v>0</v>
      </c>
      <c r="DB746">
        <v>0</v>
      </c>
      <c r="DC746">
        <v>0</v>
      </c>
      <c r="DD746">
        <v>0</v>
      </c>
      <c r="DE746">
        <v>0</v>
      </c>
      <c r="DF746">
        <v>0</v>
      </c>
      <c r="DG746">
        <v>0</v>
      </c>
      <c r="DH746">
        <v>0</v>
      </c>
      <c r="DI746">
        <v>0</v>
      </c>
      <c r="DJ746">
        <v>0</v>
      </c>
      <c r="DK746">
        <v>0</v>
      </c>
      <c r="DL746">
        <v>0</v>
      </c>
      <c r="DM746">
        <v>0</v>
      </c>
      <c r="DN746">
        <v>0</v>
      </c>
      <c r="DO746">
        <v>0</v>
      </c>
      <c r="DP746">
        <v>0</v>
      </c>
      <c r="DQ746">
        <v>0</v>
      </c>
      <c r="DR746">
        <v>0</v>
      </c>
      <c r="DS746">
        <v>0</v>
      </c>
      <c r="DT746">
        <v>0</v>
      </c>
      <c r="DU746">
        <v>0</v>
      </c>
      <c r="DV746">
        <v>0</v>
      </c>
      <c r="DW746">
        <v>0</v>
      </c>
      <c r="DX746">
        <v>0</v>
      </c>
      <c r="DZ746" s="340"/>
      <c r="EA746" t="s">
        <v>944</v>
      </c>
      <c r="EB746">
        <v>2</v>
      </c>
      <c r="EC746">
        <v>34</v>
      </c>
      <c r="ED746" s="183" t="str">
        <f t="shared" si="32"/>
        <v>SDH200234</v>
      </c>
      <c r="EE746">
        <v>0</v>
      </c>
      <c r="EF746">
        <v>234</v>
      </c>
      <c r="EG746">
        <v>459</v>
      </c>
      <c r="EH746">
        <v>726</v>
      </c>
      <c r="EI746">
        <v>1014</v>
      </c>
      <c r="EJ746">
        <v>1297</v>
      </c>
      <c r="EK746">
        <v>1579</v>
      </c>
      <c r="EL746">
        <v>1865</v>
      </c>
      <c r="EM746">
        <v>2149</v>
      </c>
      <c r="EN746">
        <v>2587</v>
      </c>
      <c r="EO746">
        <v>2870</v>
      </c>
      <c r="EP746">
        <v>3158</v>
      </c>
      <c r="EQ746">
        <v>3449</v>
      </c>
      <c r="ER746">
        <v>3747</v>
      </c>
      <c r="ES746">
        <v>4049</v>
      </c>
      <c r="ET746">
        <v>4357</v>
      </c>
      <c r="EU746">
        <v>4672</v>
      </c>
      <c r="EV746">
        <v>4996</v>
      </c>
      <c r="EW746">
        <v>5327</v>
      </c>
      <c r="EX746">
        <v>0</v>
      </c>
      <c r="EY746">
        <v>0</v>
      </c>
      <c r="EZ746">
        <v>0</v>
      </c>
      <c r="FA746">
        <v>0</v>
      </c>
      <c r="FB746">
        <v>0</v>
      </c>
      <c r="FC746">
        <v>0</v>
      </c>
      <c r="FD746">
        <v>0</v>
      </c>
      <c r="FE746">
        <v>0</v>
      </c>
      <c r="FF746">
        <v>0</v>
      </c>
      <c r="FG746">
        <v>0</v>
      </c>
      <c r="FH746">
        <v>0</v>
      </c>
      <c r="FI746">
        <v>0</v>
      </c>
      <c r="FJ746">
        <v>0</v>
      </c>
      <c r="FK746">
        <v>0</v>
      </c>
      <c r="FL746">
        <v>0</v>
      </c>
      <c r="FM746">
        <v>0</v>
      </c>
      <c r="FN746">
        <v>0</v>
      </c>
      <c r="FO746">
        <v>0</v>
      </c>
      <c r="FP746">
        <v>0</v>
      </c>
      <c r="FQ746">
        <v>0</v>
      </c>
      <c r="FR746">
        <v>0</v>
      </c>
      <c r="FS746">
        <v>0</v>
      </c>
      <c r="FT746">
        <v>0</v>
      </c>
      <c r="FU746">
        <v>0</v>
      </c>
      <c r="FV746">
        <v>0</v>
      </c>
      <c r="FW746">
        <v>0</v>
      </c>
      <c r="FX746">
        <v>0</v>
      </c>
      <c r="FY746">
        <v>0</v>
      </c>
      <c r="FZ746">
        <v>0</v>
      </c>
      <c r="GA746">
        <v>0</v>
      </c>
      <c r="GB746">
        <v>0</v>
      </c>
      <c r="GC746">
        <v>0</v>
      </c>
      <c r="GD746">
        <v>0</v>
      </c>
      <c r="GE746">
        <v>0</v>
      </c>
      <c r="GF746">
        <v>0</v>
      </c>
      <c r="GG746">
        <v>0</v>
      </c>
      <c r="GH746">
        <v>0</v>
      </c>
      <c r="GI746">
        <v>0</v>
      </c>
      <c r="GJ746">
        <v>0</v>
      </c>
      <c r="GK746">
        <v>0</v>
      </c>
      <c r="GL746">
        <v>0</v>
      </c>
      <c r="GM746">
        <v>0</v>
      </c>
      <c r="GN746">
        <v>0</v>
      </c>
      <c r="GO746">
        <v>0</v>
      </c>
      <c r="GP746">
        <v>0</v>
      </c>
      <c r="GQ746">
        <v>0</v>
      </c>
      <c r="GR746">
        <v>0</v>
      </c>
      <c r="GS746">
        <v>0</v>
      </c>
      <c r="GT746">
        <v>0</v>
      </c>
      <c r="GU746">
        <v>0</v>
      </c>
      <c r="GV746">
        <v>0</v>
      </c>
      <c r="GW746">
        <v>0</v>
      </c>
      <c r="GX746">
        <v>0</v>
      </c>
      <c r="GY746">
        <v>0</v>
      </c>
      <c r="GZ746">
        <v>0</v>
      </c>
      <c r="HA746">
        <v>0</v>
      </c>
      <c r="HB746">
        <v>0</v>
      </c>
      <c r="HC746">
        <v>0</v>
      </c>
      <c r="HD746">
        <v>0</v>
      </c>
      <c r="HE746">
        <v>0</v>
      </c>
      <c r="HF746">
        <v>0</v>
      </c>
      <c r="HG746">
        <v>0</v>
      </c>
      <c r="HH746">
        <v>0</v>
      </c>
      <c r="HI746">
        <v>0</v>
      </c>
      <c r="HJ746">
        <v>0</v>
      </c>
      <c r="HK746">
        <v>0</v>
      </c>
      <c r="HL746">
        <v>0</v>
      </c>
      <c r="HM746">
        <v>0</v>
      </c>
      <c r="HN746">
        <v>0</v>
      </c>
      <c r="HO746">
        <v>0</v>
      </c>
      <c r="HP746">
        <v>0</v>
      </c>
      <c r="HQ746">
        <v>0</v>
      </c>
      <c r="HR746">
        <v>0</v>
      </c>
      <c r="HS746">
        <v>0</v>
      </c>
      <c r="HT746">
        <v>0</v>
      </c>
      <c r="HU746">
        <v>0</v>
      </c>
      <c r="HV746">
        <v>0</v>
      </c>
      <c r="HW746">
        <v>0</v>
      </c>
      <c r="HX746">
        <v>0</v>
      </c>
      <c r="HY746">
        <v>0</v>
      </c>
      <c r="HZ746">
        <v>0</v>
      </c>
      <c r="IA746">
        <v>0</v>
      </c>
      <c r="IB746">
        <v>0</v>
      </c>
      <c r="IC746">
        <v>0</v>
      </c>
      <c r="ID746">
        <v>0</v>
      </c>
      <c r="IE746">
        <v>0</v>
      </c>
      <c r="IF746">
        <v>0</v>
      </c>
      <c r="IG746">
        <v>0</v>
      </c>
      <c r="IH746">
        <v>0</v>
      </c>
      <c r="II746">
        <v>0</v>
      </c>
      <c r="IJ746">
        <v>0</v>
      </c>
      <c r="IK746">
        <v>0</v>
      </c>
    </row>
    <row r="747" spans="13:245" hidden="1">
      <c r="M747" s="340"/>
      <c r="N747" t="s">
        <v>944</v>
      </c>
      <c r="O747">
        <v>2</v>
      </c>
      <c r="P747">
        <v>35</v>
      </c>
      <c r="Q747" s="183" t="str">
        <f t="shared" si="31"/>
        <v>SDH200235</v>
      </c>
      <c r="R747">
        <v>0</v>
      </c>
      <c r="S747">
        <v>121</v>
      </c>
      <c r="T747">
        <v>245</v>
      </c>
      <c r="U747">
        <v>373</v>
      </c>
      <c r="V747">
        <v>505</v>
      </c>
      <c r="W747">
        <v>641</v>
      </c>
      <c r="X747">
        <v>781</v>
      </c>
      <c r="Y747">
        <v>926</v>
      </c>
      <c r="Z747">
        <v>1076</v>
      </c>
      <c r="AA747">
        <v>1644</v>
      </c>
      <c r="AB747">
        <v>1862</v>
      </c>
      <c r="AC747">
        <v>2089</v>
      </c>
      <c r="AD747">
        <v>2328</v>
      </c>
      <c r="AE747">
        <v>2577</v>
      </c>
      <c r="AF747">
        <v>2837</v>
      </c>
      <c r="AG747">
        <v>3113</v>
      </c>
      <c r="AH747">
        <v>3402</v>
      </c>
      <c r="AI747">
        <v>3706</v>
      </c>
      <c r="AJ747">
        <v>4028</v>
      </c>
      <c r="AK747">
        <v>4369</v>
      </c>
      <c r="AL747">
        <v>4563</v>
      </c>
      <c r="AM747">
        <v>4771</v>
      </c>
      <c r="AN747">
        <v>4995</v>
      </c>
      <c r="AO747">
        <v>5239</v>
      </c>
      <c r="AP747">
        <v>5502</v>
      </c>
      <c r="AQ747">
        <v>5788</v>
      </c>
      <c r="AR747">
        <v>6097</v>
      </c>
      <c r="AS747">
        <v>6431</v>
      </c>
      <c r="AT747">
        <v>6796</v>
      </c>
      <c r="AU747">
        <v>7199</v>
      </c>
      <c r="AV747">
        <v>7652</v>
      </c>
      <c r="AW747">
        <v>8151</v>
      </c>
      <c r="AX747">
        <v>8700</v>
      </c>
      <c r="AY747">
        <v>9314</v>
      </c>
      <c r="AZ747">
        <v>0</v>
      </c>
      <c r="BA747">
        <v>0</v>
      </c>
      <c r="BB747">
        <v>0</v>
      </c>
      <c r="BC747">
        <v>0</v>
      </c>
      <c r="BD747">
        <v>0</v>
      </c>
      <c r="BE747">
        <v>0</v>
      </c>
      <c r="BF747">
        <v>0</v>
      </c>
      <c r="BG747">
        <v>0</v>
      </c>
      <c r="BH747">
        <v>0</v>
      </c>
      <c r="BI747">
        <v>0</v>
      </c>
      <c r="BJ747">
        <v>0</v>
      </c>
      <c r="BK747">
        <v>0</v>
      </c>
      <c r="BL747">
        <v>0</v>
      </c>
      <c r="BM747">
        <v>0</v>
      </c>
      <c r="BN747">
        <v>0</v>
      </c>
      <c r="BO747">
        <v>0</v>
      </c>
      <c r="BP747">
        <v>0</v>
      </c>
      <c r="BQ747">
        <v>0</v>
      </c>
      <c r="BR747">
        <v>0</v>
      </c>
      <c r="BS747">
        <v>0</v>
      </c>
      <c r="BT747">
        <v>0</v>
      </c>
      <c r="BU747">
        <v>0</v>
      </c>
      <c r="BV747">
        <v>0</v>
      </c>
      <c r="BW747">
        <v>0</v>
      </c>
      <c r="BX747">
        <v>0</v>
      </c>
      <c r="BY747">
        <v>0</v>
      </c>
      <c r="BZ747">
        <v>0</v>
      </c>
      <c r="CA747">
        <v>0</v>
      </c>
      <c r="CB747">
        <v>0</v>
      </c>
      <c r="CC747">
        <v>0</v>
      </c>
      <c r="CD747">
        <v>0</v>
      </c>
      <c r="CE747">
        <v>0</v>
      </c>
      <c r="CF747">
        <v>0</v>
      </c>
      <c r="CG747">
        <v>0</v>
      </c>
      <c r="CH747">
        <v>0</v>
      </c>
      <c r="CI747">
        <v>0</v>
      </c>
      <c r="CJ747">
        <v>0</v>
      </c>
      <c r="CK747">
        <v>0</v>
      </c>
      <c r="CL747">
        <v>0</v>
      </c>
      <c r="CM747">
        <v>0</v>
      </c>
      <c r="CN747">
        <v>0</v>
      </c>
      <c r="CO747">
        <v>0</v>
      </c>
      <c r="CP747">
        <v>0</v>
      </c>
      <c r="CQ747">
        <v>0</v>
      </c>
      <c r="CR747">
        <v>0</v>
      </c>
      <c r="CS747">
        <v>0</v>
      </c>
      <c r="CT747">
        <v>0</v>
      </c>
      <c r="CU747">
        <v>0</v>
      </c>
      <c r="CV747">
        <v>0</v>
      </c>
      <c r="CW747">
        <v>0</v>
      </c>
      <c r="CX747">
        <v>0</v>
      </c>
      <c r="CY747">
        <v>0</v>
      </c>
      <c r="CZ747">
        <v>0</v>
      </c>
      <c r="DA747">
        <v>0</v>
      </c>
      <c r="DB747">
        <v>0</v>
      </c>
      <c r="DC747">
        <v>0</v>
      </c>
      <c r="DD747">
        <v>0</v>
      </c>
      <c r="DE747">
        <v>0</v>
      </c>
      <c r="DF747">
        <v>0</v>
      </c>
      <c r="DG747">
        <v>0</v>
      </c>
      <c r="DH747">
        <v>0</v>
      </c>
      <c r="DI747">
        <v>0</v>
      </c>
      <c r="DJ747">
        <v>0</v>
      </c>
      <c r="DK747">
        <v>0</v>
      </c>
      <c r="DL747">
        <v>0</v>
      </c>
      <c r="DM747">
        <v>0</v>
      </c>
      <c r="DN747">
        <v>0</v>
      </c>
      <c r="DO747">
        <v>0</v>
      </c>
      <c r="DP747">
        <v>0</v>
      </c>
      <c r="DQ747">
        <v>0</v>
      </c>
      <c r="DR747">
        <v>0</v>
      </c>
      <c r="DS747">
        <v>0</v>
      </c>
      <c r="DT747">
        <v>0</v>
      </c>
      <c r="DU747">
        <v>0</v>
      </c>
      <c r="DV747">
        <v>0</v>
      </c>
      <c r="DW747">
        <v>0</v>
      </c>
      <c r="DX747">
        <v>0</v>
      </c>
      <c r="DZ747" s="340"/>
      <c r="EA747" t="s">
        <v>944</v>
      </c>
      <c r="EB747">
        <v>2</v>
      </c>
      <c r="EC747">
        <v>35</v>
      </c>
      <c r="ED747" s="183" t="str">
        <f t="shared" si="32"/>
        <v>SDH200235</v>
      </c>
      <c r="EE747">
        <v>0</v>
      </c>
      <c r="EF747">
        <v>226</v>
      </c>
      <c r="EG747">
        <v>443</v>
      </c>
      <c r="EH747">
        <v>694</v>
      </c>
      <c r="EI747">
        <v>975</v>
      </c>
      <c r="EJ747">
        <v>1250</v>
      </c>
      <c r="EK747">
        <v>1524</v>
      </c>
      <c r="EL747">
        <v>1799</v>
      </c>
      <c r="EM747">
        <v>2076</v>
      </c>
      <c r="EN747">
        <v>2506</v>
      </c>
      <c r="EO747">
        <v>2785</v>
      </c>
      <c r="EP747">
        <v>3065</v>
      </c>
      <c r="EQ747">
        <v>3352</v>
      </c>
      <c r="ER747">
        <v>3641</v>
      </c>
      <c r="ES747">
        <v>3934</v>
      </c>
      <c r="ET747">
        <v>4237</v>
      </c>
      <c r="EU747">
        <v>4544</v>
      </c>
      <c r="EV747">
        <v>4859</v>
      </c>
      <c r="EW747">
        <v>5184</v>
      </c>
      <c r="EX747">
        <v>0</v>
      </c>
      <c r="EY747">
        <v>0</v>
      </c>
      <c r="EZ747">
        <v>0</v>
      </c>
      <c r="FA747">
        <v>0</v>
      </c>
      <c r="FB747">
        <v>0</v>
      </c>
      <c r="FC747">
        <v>0</v>
      </c>
      <c r="FD747">
        <v>0</v>
      </c>
      <c r="FE747">
        <v>0</v>
      </c>
      <c r="FF747">
        <v>0</v>
      </c>
      <c r="FG747">
        <v>0</v>
      </c>
      <c r="FH747">
        <v>0</v>
      </c>
      <c r="FI747">
        <v>0</v>
      </c>
      <c r="FJ747">
        <v>0</v>
      </c>
      <c r="FK747">
        <v>0</v>
      </c>
      <c r="FL747">
        <v>0</v>
      </c>
      <c r="FM747">
        <v>0</v>
      </c>
      <c r="FN747">
        <v>0</v>
      </c>
      <c r="FO747">
        <v>0</v>
      </c>
      <c r="FP747">
        <v>0</v>
      </c>
      <c r="FQ747">
        <v>0</v>
      </c>
      <c r="FR747">
        <v>0</v>
      </c>
      <c r="FS747">
        <v>0</v>
      </c>
      <c r="FT747">
        <v>0</v>
      </c>
      <c r="FU747">
        <v>0</v>
      </c>
      <c r="FV747">
        <v>0</v>
      </c>
      <c r="FW747">
        <v>0</v>
      </c>
      <c r="FX747">
        <v>0</v>
      </c>
      <c r="FY747">
        <v>0</v>
      </c>
      <c r="FZ747">
        <v>0</v>
      </c>
      <c r="GA747">
        <v>0</v>
      </c>
      <c r="GB747">
        <v>0</v>
      </c>
      <c r="GC747">
        <v>0</v>
      </c>
      <c r="GD747">
        <v>0</v>
      </c>
      <c r="GE747">
        <v>0</v>
      </c>
      <c r="GF747">
        <v>0</v>
      </c>
      <c r="GG747">
        <v>0</v>
      </c>
      <c r="GH747">
        <v>0</v>
      </c>
      <c r="GI747">
        <v>0</v>
      </c>
      <c r="GJ747">
        <v>0</v>
      </c>
      <c r="GK747">
        <v>0</v>
      </c>
      <c r="GL747">
        <v>0</v>
      </c>
      <c r="GM747">
        <v>0</v>
      </c>
      <c r="GN747">
        <v>0</v>
      </c>
      <c r="GO747">
        <v>0</v>
      </c>
      <c r="GP747">
        <v>0</v>
      </c>
      <c r="GQ747">
        <v>0</v>
      </c>
      <c r="GR747">
        <v>0</v>
      </c>
      <c r="GS747">
        <v>0</v>
      </c>
      <c r="GT747">
        <v>0</v>
      </c>
      <c r="GU747">
        <v>0</v>
      </c>
      <c r="GV747">
        <v>0</v>
      </c>
      <c r="GW747">
        <v>0</v>
      </c>
      <c r="GX747">
        <v>0</v>
      </c>
      <c r="GY747">
        <v>0</v>
      </c>
      <c r="GZ747">
        <v>0</v>
      </c>
      <c r="HA747">
        <v>0</v>
      </c>
      <c r="HB747">
        <v>0</v>
      </c>
      <c r="HC747">
        <v>0</v>
      </c>
      <c r="HD747">
        <v>0</v>
      </c>
      <c r="HE747">
        <v>0</v>
      </c>
      <c r="HF747">
        <v>0</v>
      </c>
      <c r="HG747">
        <v>0</v>
      </c>
      <c r="HH747">
        <v>0</v>
      </c>
      <c r="HI747">
        <v>0</v>
      </c>
      <c r="HJ747">
        <v>0</v>
      </c>
      <c r="HK747">
        <v>0</v>
      </c>
      <c r="HL747">
        <v>0</v>
      </c>
      <c r="HM747">
        <v>0</v>
      </c>
      <c r="HN747">
        <v>0</v>
      </c>
      <c r="HO747">
        <v>0</v>
      </c>
      <c r="HP747">
        <v>0</v>
      </c>
      <c r="HQ747">
        <v>0</v>
      </c>
      <c r="HR747">
        <v>0</v>
      </c>
      <c r="HS747">
        <v>0</v>
      </c>
      <c r="HT747">
        <v>0</v>
      </c>
      <c r="HU747">
        <v>0</v>
      </c>
      <c r="HV747">
        <v>0</v>
      </c>
      <c r="HW747">
        <v>0</v>
      </c>
      <c r="HX747">
        <v>0</v>
      </c>
      <c r="HY747">
        <v>0</v>
      </c>
      <c r="HZ747">
        <v>0</v>
      </c>
      <c r="IA747">
        <v>0</v>
      </c>
      <c r="IB747">
        <v>0</v>
      </c>
      <c r="IC747">
        <v>0</v>
      </c>
      <c r="ID747">
        <v>0</v>
      </c>
      <c r="IE747">
        <v>0</v>
      </c>
      <c r="IF747">
        <v>0</v>
      </c>
      <c r="IG747">
        <v>0</v>
      </c>
      <c r="IH747">
        <v>0</v>
      </c>
      <c r="II747">
        <v>0</v>
      </c>
      <c r="IJ747">
        <v>0</v>
      </c>
      <c r="IK747">
        <v>0</v>
      </c>
    </row>
    <row r="748" spans="13:245" hidden="1">
      <c r="M748" s="340"/>
      <c r="N748" t="s">
        <v>944</v>
      </c>
      <c r="O748">
        <v>2</v>
      </c>
      <c r="P748">
        <v>36</v>
      </c>
      <c r="Q748" s="183" t="str">
        <f t="shared" si="31"/>
        <v>SDH200236</v>
      </c>
      <c r="R748">
        <v>0</v>
      </c>
      <c r="S748">
        <v>117</v>
      </c>
      <c r="T748">
        <v>238</v>
      </c>
      <c r="U748">
        <v>362</v>
      </c>
      <c r="V748">
        <v>489</v>
      </c>
      <c r="W748">
        <v>620</v>
      </c>
      <c r="X748">
        <v>757</v>
      </c>
      <c r="Y748">
        <v>898</v>
      </c>
      <c r="Z748">
        <v>1044</v>
      </c>
      <c r="AA748">
        <v>1595</v>
      </c>
      <c r="AB748">
        <v>1807</v>
      </c>
      <c r="AC748">
        <v>2030</v>
      </c>
      <c r="AD748">
        <v>2261</v>
      </c>
      <c r="AE748">
        <v>2504</v>
      </c>
      <c r="AF748">
        <v>2759</v>
      </c>
      <c r="AG748">
        <v>3027</v>
      </c>
      <c r="AH748">
        <v>3309</v>
      </c>
      <c r="AI748">
        <v>3606</v>
      </c>
      <c r="AJ748">
        <v>3921</v>
      </c>
      <c r="AK748">
        <v>4255</v>
      </c>
      <c r="AL748">
        <v>4446</v>
      </c>
      <c r="AM748">
        <v>4652</v>
      </c>
      <c r="AN748">
        <v>4875</v>
      </c>
      <c r="AO748">
        <v>5118</v>
      </c>
      <c r="AP748">
        <v>5383</v>
      </c>
      <c r="AQ748">
        <v>5668</v>
      </c>
      <c r="AR748">
        <v>5978</v>
      </c>
      <c r="AS748">
        <v>6316</v>
      </c>
      <c r="AT748">
        <v>6688</v>
      </c>
      <c r="AU748">
        <v>7107</v>
      </c>
      <c r="AV748">
        <v>7568</v>
      </c>
      <c r="AW748">
        <v>8075</v>
      </c>
      <c r="AX748">
        <v>8643</v>
      </c>
      <c r="AY748">
        <v>9275</v>
      </c>
      <c r="AZ748">
        <v>0</v>
      </c>
      <c r="BA748">
        <v>0</v>
      </c>
      <c r="BB748">
        <v>0</v>
      </c>
      <c r="BC748">
        <v>0</v>
      </c>
      <c r="BD748">
        <v>0</v>
      </c>
      <c r="BE748">
        <v>0</v>
      </c>
      <c r="BF748">
        <v>0</v>
      </c>
      <c r="BG748">
        <v>0</v>
      </c>
      <c r="BH748">
        <v>0</v>
      </c>
      <c r="BI748">
        <v>0</v>
      </c>
      <c r="BJ748">
        <v>0</v>
      </c>
      <c r="BK748">
        <v>0</v>
      </c>
      <c r="BL748">
        <v>0</v>
      </c>
      <c r="BM748">
        <v>0</v>
      </c>
      <c r="BN748">
        <v>0</v>
      </c>
      <c r="BO748">
        <v>0</v>
      </c>
      <c r="BP748">
        <v>0</v>
      </c>
      <c r="BQ748">
        <v>0</v>
      </c>
      <c r="BR748">
        <v>0</v>
      </c>
      <c r="BS748">
        <v>0</v>
      </c>
      <c r="BT748">
        <v>0</v>
      </c>
      <c r="BU748">
        <v>0</v>
      </c>
      <c r="BV748">
        <v>0</v>
      </c>
      <c r="BW748">
        <v>0</v>
      </c>
      <c r="BX748">
        <v>0</v>
      </c>
      <c r="BY748">
        <v>0</v>
      </c>
      <c r="BZ748">
        <v>0</v>
      </c>
      <c r="CA748">
        <v>0</v>
      </c>
      <c r="CB748">
        <v>0</v>
      </c>
      <c r="CC748">
        <v>0</v>
      </c>
      <c r="CD748">
        <v>0</v>
      </c>
      <c r="CE748">
        <v>0</v>
      </c>
      <c r="CF748">
        <v>0</v>
      </c>
      <c r="CG748">
        <v>0</v>
      </c>
      <c r="CH748">
        <v>0</v>
      </c>
      <c r="CI748">
        <v>0</v>
      </c>
      <c r="CJ748">
        <v>0</v>
      </c>
      <c r="CK748">
        <v>0</v>
      </c>
      <c r="CL748">
        <v>0</v>
      </c>
      <c r="CM748">
        <v>0</v>
      </c>
      <c r="CN748">
        <v>0</v>
      </c>
      <c r="CO748">
        <v>0</v>
      </c>
      <c r="CP748">
        <v>0</v>
      </c>
      <c r="CQ748">
        <v>0</v>
      </c>
      <c r="CR748">
        <v>0</v>
      </c>
      <c r="CS748">
        <v>0</v>
      </c>
      <c r="CT748">
        <v>0</v>
      </c>
      <c r="CU748">
        <v>0</v>
      </c>
      <c r="CV748">
        <v>0</v>
      </c>
      <c r="CW748">
        <v>0</v>
      </c>
      <c r="CX748">
        <v>0</v>
      </c>
      <c r="CY748">
        <v>0</v>
      </c>
      <c r="CZ748">
        <v>0</v>
      </c>
      <c r="DA748">
        <v>0</v>
      </c>
      <c r="DB748">
        <v>0</v>
      </c>
      <c r="DC748">
        <v>0</v>
      </c>
      <c r="DD748">
        <v>0</v>
      </c>
      <c r="DE748">
        <v>0</v>
      </c>
      <c r="DF748">
        <v>0</v>
      </c>
      <c r="DG748">
        <v>0</v>
      </c>
      <c r="DH748">
        <v>0</v>
      </c>
      <c r="DI748">
        <v>0</v>
      </c>
      <c r="DJ748">
        <v>0</v>
      </c>
      <c r="DK748">
        <v>0</v>
      </c>
      <c r="DL748">
        <v>0</v>
      </c>
      <c r="DM748">
        <v>0</v>
      </c>
      <c r="DN748">
        <v>0</v>
      </c>
      <c r="DO748">
        <v>0</v>
      </c>
      <c r="DP748">
        <v>0</v>
      </c>
      <c r="DQ748">
        <v>0</v>
      </c>
      <c r="DR748">
        <v>0</v>
      </c>
      <c r="DS748">
        <v>0</v>
      </c>
      <c r="DT748">
        <v>0</v>
      </c>
      <c r="DU748">
        <v>0</v>
      </c>
      <c r="DV748">
        <v>0</v>
      </c>
      <c r="DW748">
        <v>0</v>
      </c>
      <c r="DX748">
        <v>0</v>
      </c>
      <c r="DZ748" s="340"/>
      <c r="EA748" t="s">
        <v>944</v>
      </c>
      <c r="EB748">
        <v>2</v>
      </c>
      <c r="EC748">
        <v>36</v>
      </c>
      <c r="ED748" s="183" t="str">
        <f t="shared" si="32"/>
        <v>SDH200236</v>
      </c>
      <c r="EE748">
        <v>0</v>
      </c>
      <c r="EF748">
        <v>217</v>
      </c>
      <c r="EG748">
        <v>428</v>
      </c>
      <c r="EH748">
        <v>665</v>
      </c>
      <c r="EI748">
        <v>935</v>
      </c>
      <c r="EJ748">
        <v>1200</v>
      </c>
      <c r="EK748">
        <v>1466</v>
      </c>
      <c r="EL748">
        <v>1733</v>
      </c>
      <c r="EM748">
        <v>2001</v>
      </c>
      <c r="EN748">
        <v>2423</v>
      </c>
      <c r="EO748">
        <v>2692</v>
      </c>
      <c r="EP748">
        <v>2968</v>
      </c>
      <c r="EQ748">
        <v>3244</v>
      </c>
      <c r="ER748">
        <v>3526</v>
      </c>
      <c r="ES748">
        <v>3813</v>
      </c>
      <c r="ET748">
        <v>4106</v>
      </c>
      <c r="EU748">
        <v>4406</v>
      </c>
      <c r="EV748">
        <v>4712</v>
      </c>
      <c r="EW748">
        <v>5029</v>
      </c>
      <c r="EX748">
        <v>0</v>
      </c>
      <c r="EY748">
        <v>0</v>
      </c>
      <c r="EZ748">
        <v>0</v>
      </c>
      <c r="FA748">
        <v>0</v>
      </c>
      <c r="FB748">
        <v>0</v>
      </c>
      <c r="FC748">
        <v>0</v>
      </c>
      <c r="FD748">
        <v>0</v>
      </c>
      <c r="FE748">
        <v>0</v>
      </c>
      <c r="FF748">
        <v>0</v>
      </c>
      <c r="FG748">
        <v>0</v>
      </c>
      <c r="FH748">
        <v>0</v>
      </c>
      <c r="FI748">
        <v>0</v>
      </c>
      <c r="FJ748">
        <v>0</v>
      </c>
      <c r="FK748">
        <v>0</v>
      </c>
      <c r="FL748">
        <v>0</v>
      </c>
      <c r="FM748">
        <v>0</v>
      </c>
      <c r="FN748">
        <v>0</v>
      </c>
      <c r="FO748">
        <v>0</v>
      </c>
      <c r="FP748">
        <v>0</v>
      </c>
      <c r="FQ748">
        <v>0</v>
      </c>
      <c r="FR748">
        <v>0</v>
      </c>
      <c r="FS748">
        <v>0</v>
      </c>
      <c r="FT748">
        <v>0</v>
      </c>
      <c r="FU748">
        <v>0</v>
      </c>
      <c r="FV748">
        <v>0</v>
      </c>
      <c r="FW748">
        <v>0</v>
      </c>
      <c r="FX748">
        <v>0</v>
      </c>
      <c r="FY748">
        <v>0</v>
      </c>
      <c r="FZ748">
        <v>0</v>
      </c>
      <c r="GA748">
        <v>0</v>
      </c>
      <c r="GB748">
        <v>0</v>
      </c>
      <c r="GC748">
        <v>0</v>
      </c>
      <c r="GD748">
        <v>0</v>
      </c>
      <c r="GE748">
        <v>0</v>
      </c>
      <c r="GF748">
        <v>0</v>
      </c>
      <c r="GG748">
        <v>0</v>
      </c>
      <c r="GH748">
        <v>0</v>
      </c>
      <c r="GI748">
        <v>0</v>
      </c>
      <c r="GJ748">
        <v>0</v>
      </c>
      <c r="GK748">
        <v>0</v>
      </c>
      <c r="GL748">
        <v>0</v>
      </c>
      <c r="GM748">
        <v>0</v>
      </c>
      <c r="GN748">
        <v>0</v>
      </c>
      <c r="GO748">
        <v>0</v>
      </c>
      <c r="GP748">
        <v>0</v>
      </c>
      <c r="GQ748">
        <v>0</v>
      </c>
      <c r="GR748">
        <v>0</v>
      </c>
      <c r="GS748">
        <v>0</v>
      </c>
      <c r="GT748">
        <v>0</v>
      </c>
      <c r="GU748">
        <v>0</v>
      </c>
      <c r="GV748">
        <v>0</v>
      </c>
      <c r="GW748">
        <v>0</v>
      </c>
      <c r="GX748">
        <v>0</v>
      </c>
      <c r="GY748">
        <v>0</v>
      </c>
      <c r="GZ748">
        <v>0</v>
      </c>
      <c r="HA748">
        <v>0</v>
      </c>
      <c r="HB748">
        <v>0</v>
      </c>
      <c r="HC748">
        <v>0</v>
      </c>
      <c r="HD748">
        <v>0</v>
      </c>
      <c r="HE748">
        <v>0</v>
      </c>
      <c r="HF748">
        <v>0</v>
      </c>
      <c r="HG748">
        <v>0</v>
      </c>
      <c r="HH748">
        <v>0</v>
      </c>
      <c r="HI748">
        <v>0</v>
      </c>
      <c r="HJ748">
        <v>0</v>
      </c>
      <c r="HK748">
        <v>0</v>
      </c>
      <c r="HL748">
        <v>0</v>
      </c>
      <c r="HM748">
        <v>0</v>
      </c>
      <c r="HN748">
        <v>0</v>
      </c>
      <c r="HO748">
        <v>0</v>
      </c>
      <c r="HP748">
        <v>0</v>
      </c>
      <c r="HQ748">
        <v>0</v>
      </c>
      <c r="HR748">
        <v>0</v>
      </c>
      <c r="HS748">
        <v>0</v>
      </c>
      <c r="HT748">
        <v>0</v>
      </c>
      <c r="HU748">
        <v>0</v>
      </c>
      <c r="HV748">
        <v>0</v>
      </c>
      <c r="HW748">
        <v>0</v>
      </c>
      <c r="HX748">
        <v>0</v>
      </c>
      <c r="HY748">
        <v>0</v>
      </c>
      <c r="HZ748">
        <v>0</v>
      </c>
      <c r="IA748">
        <v>0</v>
      </c>
      <c r="IB748">
        <v>0</v>
      </c>
      <c r="IC748">
        <v>0</v>
      </c>
      <c r="ID748">
        <v>0</v>
      </c>
      <c r="IE748">
        <v>0</v>
      </c>
      <c r="IF748">
        <v>0</v>
      </c>
      <c r="IG748">
        <v>0</v>
      </c>
      <c r="IH748">
        <v>0</v>
      </c>
      <c r="II748">
        <v>0</v>
      </c>
      <c r="IJ748">
        <v>0</v>
      </c>
      <c r="IK748">
        <v>0</v>
      </c>
    </row>
    <row r="749" spans="13:245" hidden="1">
      <c r="M749" s="340"/>
      <c r="N749" t="s">
        <v>944</v>
      </c>
      <c r="O749">
        <v>2</v>
      </c>
      <c r="P749">
        <v>37</v>
      </c>
      <c r="Q749" s="183" t="str">
        <f t="shared" si="31"/>
        <v>SDH200237</v>
      </c>
      <c r="R749">
        <v>0</v>
      </c>
      <c r="S749">
        <v>113</v>
      </c>
      <c r="T749">
        <v>230</v>
      </c>
      <c r="U749">
        <v>350</v>
      </c>
      <c r="V749">
        <v>473</v>
      </c>
      <c r="W749">
        <v>600</v>
      </c>
      <c r="X749">
        <v>732</v>
      </c>
      <c r="Y749">
        <v>869</v>
      </c>
      <c r="Z749">
        <v>1012</v>
      </c>
      <c r="AA749">
        <v>1546</v>
      </c>
      <c r="AB749">
        <v>1753</v>
      </c>
      <c r="AC749">
        <v>1968</v>
      </c>
      <c r="AD749">
        <v>2193</v>
      </c>
      <c r="AE749">
        <v>2430</v>
      </c>
      <c r="AF749">
        <v>2679</v>
      </c>
      <c r="AG749">
        <v>2939</v>
      </c>
      <c r="AH749">
        <v>3214</v>
      </c>
      <c r="AI749">
        <v>3504</v>
      </c>
      <c r="AJ749">
        <v>3812</v>
      </c>
      <c r="AK749">
        <v>4138</v>
      </c>
      <c r="AL749">
        <v>4326</v>
      </c>
      <c r="AM749">
        <v>4530</v>
      </c>
      <c r="AN749">
        <v>4752</v>
      </c>
      <c r="AO749">
        <v>4996</v>
      </c>
      <c r="AP749">
        <v>5259</v>
      </c>
      <c r="AQ749">
        <v>5545</v>
      </c>
      <c r="AR749">
        <v>5857</v>
      </c>
      <c r="AS749">
        <v>6200</v>
      </c>
      <c r="AT749">
        <v>6586</v>
      </c>
      <c r="AU749">
        <v>7012</v>
      </c>
      <c r="AV749">
        <v>7479</v>
      </c>
      <c r="AW749">
        <v>8001</v>
      </c>
      <c r="AX749">
        <v>8583</v>
      </c>
      <c r="AY749">
        <v>9250</v>
      </c>
      <c r="AZ749">
        <v>0</v>
      </c>
      <c r="BA749">
        <v>0</v>
      </c>
      <c r="BB749">
        <v>0</v>
      </c>
      <c r="BC749">
        <v>0</v>
      </c>
      <c r="BD749">
        <v>0</v>
      </c>
      <c r="BE749">
        <v>0</v>
      </c>
      <c r="BF749">
        <v>0</v>
      </c>
      <c r="BG749">
        <v>0</v>
      </c>
      <c r="BH749">
        <v>0</v>
      </c>
      <c r="BI749">
        <v>0</v>
      </c>
      <c r="BJ749">
        <v>0</v>
      </c>
      <c r="BK749">
        <v>0</v>
      </c>
      <c r="BL749">
        <v>0</v>
      </c>
      <c r="BM749">
        <v>0</v>
      </c>
      <c r="BN749">
        <v>0</v>
      </c>
      <c r="BO749">
        <v>0</v>
      </c>
      <c r="BP749">
        <v>0</v>
      </c>
      <c r="BQ749">
        <v>0</v>
      </c>
      <c r="BR749">
        <v>0</v>
      </c>
      <c r="BS749">
        <v>0</v>
      </c>
      <c r="BT749">
        <v>0</v>
      </c>
      <c r="BU749">
        <v>0</v>
      </c>
      <c r="BV749">
        <v>0</v>
      </c>
      <c r="BW749">
        <v>0</v>
      </c>
      <c r="BX749">
        <v>0</v>
      </c>
      <c r="BY749">
        <v>0</v>
      </c>
      <c r="BZ749">
        <v>0</v>
      </c>
      <c r="CA749">
        <v>0</v>
      </c>
      <c r="CB749">
        <v>0</v>
      </c>
      <c r="CC749">
        <v>0</v>
      </c>
      <c r="CD749">
        <v>0</v>
      </c>
      <c r="CE749">
        <v>0</v>
      </c>
      <c r="CF749">
        <v>0</v>
      </c>
      <c r="CG749">
        <v>0</v>
      </c>
      <c r="CH749">
        <v>0</v>
      </c>
      <c r="CI749">
        <v>0</v>
      </c>
      <c r="CJ749">
        <v>0</v>
      </c>
      <c r="CK749">
        <v>0</v>
      </c>
      <c r="CL749">
        <v>0</v>
      </c>
      <c r="CM749">
        <v>0</v>
      </c>
      <c r="CN749">
        <v>0</v>
      </c>
      <c r="CO749">
        <v>0</v>
      </c>
      <c r="CP749">
        <v>0</v>
      </c>
      <c r="CQ749">
        <v>0</v>
      </c>
      <c r="CR749">
        <v>0</v>
      </c>
      <c r="CS749">
        <v>0</v>
      </c>
      <c r="CT749">
        <v>0</v>
      </c>
      <c r="CU749">
        <v>0</v>
      </c>
      <c r="CV749">
        <v>0</v>
      </c>
      <c r="CW749">
        <v>0</v>
      </c>
      <c r="CX749">
        <v>0</v>
      </c>
      <c r="CY749">
        <v>0</v>
      </c>
      <c r="CZ749">
        <v>0</v>
      </c>
      <c r="DA749">
        <v>0</v>
      </c>
      <c r="DB749">
        <v>0</v>
      </c>
      <c r="DC749">
        <v>0</v>
      </c>
      <c r="DD749">
        <v>0</v>
      </c>
      <c r="DE749">
        <v>0</v>
      </c>
      <c r="DF749">
        <v>0</v>
      </c>
      <c r="DG749">
        <v>0</v>
      </c>
      <c r="DH749">
        <v>0</v>
      </c>
      <c r="DI749">
        <v>0</v>
      </c>
      <c r="DJ749">
        <v>0</v>
      </c>
      <c r="DK749">
        <v>0</v>
      </c>
      <c r="DL749">
        <v>0</v>
      </c>
      <c r="DM749">
        <v>0</v>
      </c>
      <c r="DN749">
        <v>0</v>
      </c>
      <c r="DO749">
        <v>0</v>
      </c>
      <c r="DP749">
        <v>0</v>
      </c>
      <c r="DQ749">
        <v>0</v>
      </c>
      <c r="DR749">
        <v>0</v>
      </c>
      <c r="DS749">
        <v>0</v>
      </c>
      <c r="DT749">
        <v>0</v>
      </c>
      <c r="DU749">
        <v>0</v>
      </c>
      <c r="DV749">
        <v>0</v>
      </c>
      <c r="DW749">
        <v>0</v>
      </c>
      <c r="DX749">
        <v>0</v>
      </c>
      <c r="DZ749" s="340"/>
      <c r="EA749" t="s">
        <v>944</v>
      </c>
      <c r="EB749">
        <v>2</v>
      </c>
      <c r="EC749">
        <v>37</v>
      </c>
      <c r="ED749" s="183" t="str">
        <f t="shared" si="32"/>
        <v>SDH200237</v>
      </c>
      <c r="EE749">
        <v>0</v>
      </c>
      <c r="EF749">
        <v>209</v>
      </c>
      <c r="EG749">
        <v>412</v>
      </c>
      <c r="EH749">
        <v>634</v>
      </c>
      <c r="EI749">
        <v>894</v>
      </c>
      <c r="EJ749">
        <v>1150</v>
      </c>
      <c r="EK749">
        <v>1406</v>
      </c>
      <c r="EL749">
        <v>1666</v>
      </c>
      <c r="EM749">
        <v>1927</v>
      </c>
      <c r="EN749">
        <v>2340</v>
      </c>
      <c r="EO749">
        <v>2603</v>
      </c>
      <c r="EP749">
        <v>2868</v>
      </c>
      <c r="EQ749">
        <v>3136</v>
      </c>
      <c r="ER749">
        <v>3411</v>
      </c>
      <c r="ES749">
        <v>3690</v>
      </c>
      <c r="ET749">
        <v>3973</v>
      </c>
      <c r="EU749">
        <v>4265</v>
      </c>
      <c r="EV749">
        <v>4564</v>
      </c>
      <c r="EW749">
        <v>4873</v>
      </c>
      <c r="EX749">
        <v>0</v>
      </c>
      <c r="EY749">
        <v>0</v>
      </c>
      <c r="EZ749">
        <v>0</v>
      </c>
      <c r="FA749">
        <v>0</v>
      </c>
      <c r="FB749">
        <v>0</v>
      </c>
      <c r="FC749">
        <v>0</v>
      </c>
      <c r="FD749">
        <v>0</v>
      </c>
      <c r="FE749">
        <v>0</v>
      </c>
      <c r="FF749">
        <v>0</v>
      </c>
      <c r="FG749">
        <v>0</v>
      </c>
      <c r="FH749">
        <v>0</v>
      </c>
      <c r="FI749">
        <v>0</v>
      </c>
      <c r="FJ749">
        <v>0</v>
      </c>
      <c r="FK749">
        <v>0</v>
      </c>
      <c r="FL749">
        <v>0</v>
      </c>
      <c r="FM749">
        <v>0</v>
      </c>
      <c r="FN749">
        <v>0</v>
      </c>
      <c r="FO749">
        <v>0</v>
      </c>
      <c r="FP749">
        <v>0</v>
      </c>
      <c r="FQ749">
        <v>0</v>
      </c>
      <c r="FR749">
        <v>0</v>
      </c>
      <c r="FS749">
        <v>0</v>
      </c>
      <c r="FT749">
        <v>0</v>
      </c>
      <c r="FU749">
        <v>0</v>
      </c>
      <c r="FV749">
        <v>0</v>
      </c>
      <c r="FW749">
        <v>0</v>
      </c>
      <c r="FX749">
        <v>0</v>
      </c>
      <c r="FY749">
        <v>0</v>
      </c>
      <c r="FZ749">
        <v>0</v>
      </c>
      <c r="GA749">
        <v>0</v>
      </c>
      <c r="GB749">
        <v>0</v>
      </c>
      <c r="GC749">
        <v>0</v>
      </c>
      <c r="GD749">
        <v>0</v>
      </c>
      <c r="GE749">
        <v>0</v>
      </c>
      <c r="GF749">
        <v>0</v>
      </c>
      <c r="GG749">
        <v>0</v>
      </c>
      <c r="GH749">
        <v>0</v>
      </c>
      <c r="GI749">
        <v>0</v>
      </c>
      <c r="GJ749">
        <v>0</v>
      </c>
      <c r="GK749">
        <v>0</v>
      </c>
      <c r="GL749">
        <v>0</v>
      </c>
      <c r="GM749">
        <v>0</v>
      </c>
      <c r="GN749">
        <v>0</v>
      </c>
      <c r="GO749">
        <v>0</v>
      </c>
      <c r="GP749">
        <v>0</v>
      </c>
      <c r="GQ749">
        <v>0</v>
      </c>
      <c r="GR749">
        <v>0</v>
      </c>
      <c r="GS749">
        <v>0</v>
      </c>
      <c r="GT749">
        <v>0</v>
      </c>
      <c r="GU749">
        <v>0</v>
      </c>
      <c r="GV749">
        <v>0</v>
      </c>
      <c r="GW749">
        <v>0</v>
      </c>
      <c r="GX749">
        <v>0</v>
      </c>
      <c r="GY749">
        <v>0</v>
      </c>
      <c r="GZ749">
        <v>0</v>
      </c>
      <c r="HA749">
        <v>0</v>
      </c>
      <c r="HB749">
        <v>0</v>
      </c>
      <c r="HC749">
        <v>0</v>
      </c>
      <c r="HD749">
        <v>0</v>
      </c>
      <c r="HE749">
        <v>0</v>
      </c>
      <c r="HF749">
        <v>0</v>
      </c>
      <c r="HG749">
        <v>0</v>
      </c>
      <c r="HH749">
        <v>0</v>
      </c>
      <c r="HI749">
        <v>0</v>
      </c>
      <c r="HJ749">
        <v>0</v>
      </c>
      <c r="HK749">
        <v>0</v>
      </c>
      <c r="HL749">
        <v>0</v>
      </c>
      <c r="HM749">
        <v>0</v>
      </c>
      <c r="HN749">
        <v>0</v>
      </c>
      <c r="HO749">
        <v>0</v>
      </c>
      <c r="HP749">
        <v>0</v>
      </c>
      <c r="HQ749">
        <v>0</v>
      </c>
      <c r="HR749">
        <v>0</v>
      </c>
      <c r="HS749">
        <v>0</v>
      </c>
      <c r="HT749">
        <v>0</v>
      </c>
      <c r="HU749">
        <v>0</v>
      </c>
      <c r="HV749">
        <v>0</v>
      </c>
      <c r="HW749">
        <v>0</v>
      </c>
      <c r="HX749">
        <v>0</v>
      </c>
      <c r="HY749">
        <v>0</v>
      </c>
      <c r="HZ749">
        <v>0</v>
      </c>
      <c r="IA749">
        <v>0</v>
      </c>
      <c r="IB749">
        <v>0</v>
      </c>
      <c r="IC749">
        <v>0</v>
      </c>
      <c r="ID749">
        <v>0</v>
      </c>
      <c r="IE749">
        <v>0</v>
      </c>
      <c r="IF749">
        <v>0</v>
      </c>
      <c r="IG749">
        <v>0</v>
      </c>
      <c r="IH749">
        <v>0</v>
      </c>
      <c r="II749">
        <v>0</v>
      </c>
      <c r="IJ749">
        <v>0</v>
      </c>
      <c r="IK749">
        <v>0</v>
      </c>
    </row>
    <row r="750" spans="13:245" hidden="1">
      <c r="M750" s="340"/>
      <c r="N750" t="s">
        <v>944</v>
      </c>
      <c r="O750">
        <v>2</v>
      </c>
      <c r="P750">
        <v>38</v>
      </c>
      <c r="Q750" s="183" t="str">
        <f t="shared" si="31"/>
        <v>SDH200238</v>
      </c>
      <c r="R750">
        <v>0</v>
      </c>
      <c r="S750">
        <v>110</v>
      </c>
      <c r="T750">
        <v>222</v>
      </c>
      <c r="U750">
        <v>338</v>
      </c>
      <c r="V750">
        <v>457</v>
      </c>
      <c r="W750">
        <v>581</v>
      </c>
      <c r="X750">
        <v>708</v>
      </c>
      <c r="Y750">
        <v>841</v>
      </c>
      <c r="Z750">
        <v>979</v>
      </c>
      <c r="AA750">
        <v>1498</v>
      </c>
      <c r="AB750">
        <v>1698</v>
      </c>
      <c r="AC750">
        <v>1906</v>
      </c>
      <c r="AD750">
        <v>2126</v>
      </c>
      <c r="AE750">
        <v>2356</v>
      </c>
      <c r="AF750">
        <v>2597</v>
      </c>
      <c r="AG750">
        <v>2851</v>
      </c>
      <c r="AH750">
        <v>3118</v>
      </c>
      <c r="AI750">
        <v>3402</v>
      </c>
      <c r="AJ750">
        <v>3701</v>
      </c>
      <c r="AK750">
        <v>4019</v>
      </c>
      <c r="AL750">
        <v>4206</v>
      </c>
      <c r="AM750">
        <v>4408</v>
      </c>
      <c r="AN750">
        <v>4630</v>
      </c>
      <c r="AO750">
        <v>4872</v>
      </c>
      <c r="AP750">
        <v>5135</v>
      </c>
      <c r="AQ750">
        <v>5422</v>
      </c>
      <c r="AR750">
        <v>5738</v>
      </c>
      <c r="AS750">
        <v>6093</v>
      </c>
      <c r="AT750">
        <v>6485</v>
      </c>
      <c r="AU750">
        <v>6914</v>
      </c>
      <c r="AV750">
        <v>7394</v>
      </c>
      <c r="AW750">
        <v>7927</v>
      </c>
      <c r="AX750">
        <v>8540</v>
      </c>
      <c r="AY750">
        <v>9228</v>
      </c>
      <c r="AZ750">
        <v>0</v>
      </c>
      <c r="BA750">
        <v>0</v>
      </c>
      <c r="BB750">
        <v>0</v>
      </c>
      <c r="BC750">
        <v>0</v>
      </c>
      <c r="BD750">
        <v>0</v>
      </c>
      <c r="BE750">
        <v>0</v>
      </c>
      <c r="BF750">
        <v>0</v>
      </c>
      <c r="BG750">
        <v>0</v>
      </c>
      <c r="BH750">
        <v>0</v>
      </c>
      <c r="BI750">
        <v>0</v>
      </c>
      <c r="BJ750">
        <v>0</v>
      </c>
      <c r="BK750">
        <v>0</v>
      </c>
      <c r="BL750">
        <v>0</v>
      </c>
      <c r="BM750">
        <v>0</v>
      </c>
      <c r="BN750">
        <v>0</v>
      </c>
      <c r="BO750">
        <v>0</v>
      </c>
      <c r="BP750">
        <v>0</v>
      </c>
      <c r="BQ750">
        <v>0</v>
      </c>
      <c r="BR750">
        <v>0</v>
      </c>
      <c r="BS750">
        <v>0</v>
      </c>
      <c r="BT750">
        <v>0</v>
      </c>
      <c r="BU750">
        <v>0</v>
      </c>
      <c r="BV750">
        <v>0</v>
      </c>
      <c r="BW750">
        <v>0</v>
      </c>
      <c r="BX750">
        <v>0</v>
      </c>
      <c r="BY750">
        <v>0</v>
      </c>
      <c r="BZ750">
        <v>0</v>
      </c>
      <c r="CA750">
        <v>0</v>
      </c>
      <c r="CB750">
        <v>0</v>
      </c>
      <c r="CC750">
        <v>0</v>
      </c>
      <c r="CD750">
        <v>0</v>
      </c>
      <c r="CE750">
        <v>0</v>
      </c>
      <c r="CF750">
        <v>0</v>
      </c>
      <c r="CG750">
        <v>0</v>
      </c>
      <c r="CH750">
        <v>0</v>
      </c>
      <c r="CI750">
        <v>0</v>
      </c>
      <c r="CJ750">
        <v>0</v>
      </c>
      <c r="CK750">
        <v>0</v>
      </c>
      <c r="CL750">
        <v>0</v>
      </c>
      <c r="CM750">
        <v>0</v>
      </c>
      <c r="CN750">
        <v>0</v>
      </c>
      <c r="CO750">
        <v>0</v>
      </c>
      <c r="CP750">
        <v>0</v>
      </c>
      <c r="CQ750">
        <v>0</v>
      </c>
      <c r="CR750">
        <v>0</v>
      </c>
      <c r="CS750">
        <v>0</v>
      </c>
      <c r="CT750">
        <v>0</v>
      </c>
      <c r="CU750">
        <v>0</v>
      </c>
      <c r="CV750">
        <v>0</v>
      </c>
      <c r="CW750">
        <v>0</v>
      </c>
      <c r="CX750">
        <v>0</v>
      </c>
      <c r="CY750">
        <v>0</v>
      </c>
      <c r="CZ750">
        <v>0</v>
      </c>
      <c r="DA750">
        <v>0</v>
      </c>
      <c r="DB750">
        <v>0</v>
      </c>
      <c r="DC750">
        <v>0</v>
      </c>
      <c r="DD750">
        <v>0</v>
      </c>
      <c r="DE750">
        <v>0</v>
      </c>
      <c r="DF750">
        <v>0</v>
      </c>
      <c r="DG750">
        <v>0</v>
      </c>
      <c r="DH750">
        <v>0</v>
      </c>
      <c r="DI750">
        <v>0</v>
      </c>
      <c r="DJ750">
        <v>0</v>
      </c>
      <c r="DK750">
        <v>0</v>
      </c>
      <c r="DL750">
        <v>0</v>
      </c>
      <c r="DM750">
        <v>0</v>
      </c>
      <c r="DN750">
        <v>0</v>
      </c>
      <c r="DO750">
        <v>0</v>
      </c>
      <c r="DP750">
        <v>0</v>
      </c>
      <c r="DQ750">
        <v>0</v>
      </c>
      <c r="DR750">
        <v>0</v>
      </c>
      <c r="DS750">
        <v>0</v>
      </c>
      <c r="DT750">
        <v>0</v>
      </c>
      <c r="DU750">
        <v>0</v>
      </c>
      <c r="DV750">
        <v>0</v>
      </c>
      <c r="DW750">
        <v>0</v>
      </c>
      <c r="DX750">
        <v>0</v>
      </c>
      <c r="DZ750" s="340"/>
      <c r="EA750" t="s">
        <v>944</v>
      </c>
      <c r="EB750">
        <v>2</v>
      </c>
      <c r="EC750">
        <v>38</v>
      </c>
      <c r="ED750" s="183" t="str">
        <f t="shared" si="32"/>
        <v>SDH200238</v>
      </c>
      <c r="EE750">
        <v>0</v>
      </c>
      <c r="EF750">
        <v>203</v>
      </c>
      <c r="EG750">
        <v>396</v>
      </c>
      <c r="EH750">
        <v>603</v>
      </c>
      <c r="EI750">
        <v>854</v>
      </c>
      <c r="EJ750">
        <v>1102</v>
      </c>
      <c r="EK750">
        <v>1348</v>
      </c>
      <c r="EL750">
        <v>1599</v>
      </c>
      <c r="EM750">
        <v>1851</v>
      </c>
      <c r="EN750">
        <v>2257</v>
      </c>
      <c r="EO750">
        <v>2511</v>
      </c>
      <c r="EP750">
        <v>2766</v>
      </c>
      <c r="EQ750">
        <v>3027</v>
      </c>
      <c r="ER750">
        <v>3292</v>
      </c>
      <c r="ES750">
        <v>3562</v>
      </c>
      <c r="ET750">
        <v>3837</v>
      </c>
      <c r="EU750">
        <v>4119</v>
      </c>
      <c r="EV750">
        <v>4412</v>
      </c>
      <c r="EW750">
        <v>4711</v>
      </c>
      <c r="EX750">
        <v>0</v>
      </c>
      <c r="EY750">
        <v>0</v>
      </c>
      <c r="EZ750">
        <v>0</v>
      </c>
      <c r="FA750">
        <v>0</v>
      </c>
      <c r="FB750">
        <v>0</v>
      </c>
      <c r="FC750">
        <v>0</v>
      </c>
      <c r="FD750">
        <v>0</v>
      </c>
      <c r="FE750">
        <v>0</v>
      </c>
      <c r="FF750">
        <v>0</v>
      </c>
      <c r="FG750">
        <v>0</v>
      </c>
      <c r="FH750">
        <v>0</v>
      </c>
      <c r="FI750">
        <v>0</v>
      </c>
      <c r="FJ750">
        <v>0</v>
      </c>
      <c r="FK750">
        <v>0</v>
      </c>
      <c r="FL750">
        <v>0</v>
      </c>
      <c r="FM750">
        <v>0</v>
      </c>
      <c r="FN750">
        <v>0</v>
      </c>
      <c r="FO750">
        <v>0</v>
      </c>
      <c r="FP750">
        <v>0</v>
      </c>
      <c r="FQ750">
        <v>0</v>
      </c>
      <c r="FR750">
        <v>0</v>
      </c>
      <c r="FS750">
        <v>0</v>
      </c>
      <c r="FT750">
        <v>0</v>
      </c>
      <c r="FU750">
        <v>0</v>
      </c>
      <c r="FV750">
        <v>0</v>
      </c>
      <c r="FW750">
        <v>0</v>
      </c>
      <c r="FX750">
        <v>0</v>
      </c>
      <c r="FY750">
        <v>0</v>
      </c>
      <c r="FZ750">
        <v>0</v>
      </c>
      <c r="GA750">
        <v>0</v>
      </c>
      <c r="GB750">
        <v>0</v>
      </c>
      <c r="GC750">
        <v>0</v>
      </c>
      <c r="GD750">
        <v>0</v>
      </c>
      <c r="GE750">
        <v>0</v>
      </c>
      <c r="GF750">
        <v>0</v>
      </c>
      <c r="GG750">
        <v>0</v>
      </c>
      <c r="GH750">
        <v>0</v>
      </c>
      <c r="GI750">
        <v>0</v>
      </c>
      <c r="GJ750">
        <v>0</v>
      </c>
      <c r="GK750">
        <v>0</v>
      </c>
      <c r="GL750">
        <v>0</v>
      </c>
      <c r="GM750">
        <v>0</v>
      </c>
      <c r="GN750">
        <v>0</v>
      </c>
      <c r="GO750">
        <v>0</v>
      </c>
      <c r="GP750">
        <v>0</v>
      </c>
      <c r="GQ750">
        <v>0</v>
      </c>
      <c r="GR750">
        <v>0</v>
      </c>
      <c r="GS750">
        <v>0</v>
      </c>
      <c r="GT750">
        <v>0</v>
      </c>
      <c r="GU750">
        <v>0</v>
      </c>
      <c r="GV750">
        <v>0</v>
      </c>
      <c r="GW750">
        <v>0</v>
      </c>
      <c r="GX750">
        <v>0</v>
      </c>
      <c r="GY750">
        <v>0</v>
      </c>
      <c r="GZ750">
        <v>0</v>
      </c>
      <c r="HA750">
        <v>0</v>
      </c>
      <c r="HB750">
        <v>0</v>
      </c>
      <c r="HC750">
        <v>0</v>
      </c>
      <c r="HD750">
        <v>0</v>
      </c>
      <c r="HE750">
        <v>0</v>
      </c>
      <c r="HF750">
        <v>0</v>
      </c>
      <c r="HG750">
        <v>0</v>
      </c>
      <c r="HH750">
        <v>0</v>
      </c>
      <c r="HI750">
        <v>0</v>
      </c>
      <c r="HJ750">
        <v>0</v>
      </c>
      <c r="HK750">
        <v>0</v>
      </c>
      <c r="HL750">
        <v>0</v>
      </c>
      <c r="HM750">
        <v>0</v>
      </c>
      <c r="HN750">
        <v>0</v>
      </c>
      <c r="HO750">
        <v>0</v>
      </c>
      <c r="HP750">
        <v>0</v>
      </c>
      <c r="HQ750">
        <v>0</v>
      </c>
      <c r="HR750">
        <v>0</v>
      </c>
      <c r="HS750">
        <v>0</v>
      </c>
      <c r="HT750">
        <v>0</v>
      </c>
      <c r="HU750">
        <v>0</v>
      </c>
      <c r="HV750">
        <v>0</v>
      </c>
      <c r="HW750">
        <v>0</v>
      </c>
      <c r="HX750">
        <v>0</v>
      </c>
      <c r="HY750">
        <v>0</v>
      </c>
      <c r="HZ750">
        <v>0</v>
      </c>
      <c r="IA750">
        <v>0</v>
      </c>
      <c r="IB750">
        <v>0</v>
      </c>
      <c r="IC750">
        <v>0</v>
      </c>
      <c r="ID750">
        <v>0</v>
      </c>
      <c r="IE750">
        <v>0</v>
      </c>
      <c r="IF750">
        <v>0</v>
      </c>
      <c r="IG750">
        <v>0</v>
      </c>
      <c r="IH750">
        <v>0</v>
      </c>
      <c r="II750">
        <v>0</v>
      </c>
      <c r="IJ750">
        <v>0</v>
      </c>
      <c r="IK750">
        <v>0</v>
      </c>
    </row>
    <row r="751" spans="13:245" hidden="1">
      <c r="M751" s="340"/>
      <c r="N751" t="s">
        <v>944</v>
      </c>
      <c r="O751">
        <v>2</v>
      </c>
      <c r="P751">
        <v>39</v>
      </c>
      <c r="Q751" s="183" t="str">
        <f t="shared" si="31"/>
        <v>SDH200239</v>
      </c>
      <c r="R751">
        <v>0</v>
      </c>
      <c r="S751">
        <v>105</v>
      </c>
      <c r="T751">
        <v>214</v>
      </c>
      <c r="U751">
        <v>326</v>
      </c>
      <c r="V751">
        <v>441</v>
      </c>
      <c r="W751">
        <v>560</v>
      </c>
      <c r="X751">
        <v>683</v>
      </c>
      <c r="Y751">
        <v>812</v>
      </c>
      <c r="Z751">
        <v>946</v>
      </c>
      <c r="AA751">
        <v>1447</v>
      </c>
      <c r="AB751">
        <v>1640</v>
      </c>
      <c r="AC751">
        <v>1843</v>
      </c>
      <c r="AD751">
        <v>2056</v>
      </c>
      <c r="AE751">
        <v>2279</v>
      </c>
      <c r="AF751">
        <v>2512</v>
      </c>
      <c r="AG751">
        <v>2759</v>
      </c>
      <c r="AH751">
        <v>3020</v>
      </c>
      <c r="AI751">
        <v>3294</v>
      </c>
      <c r="AJ751">
        <v>3586</v>
      </c>
      <c r="AK751">
        <v>3896</v>
      </c>
      <c r="AL751">
        <v>4080</v>
      </c>
      <c r="AM751">
        <v>4282</v>
      </c>
      <c r="AN751">
        <v>4502</v>
      </c>
      <c r="AO751">
        <v>4742</v>
      </c>
      <c r="AP751">
        <v>5005</v>
      </c>
      <c r="AQ751">
        <v>5295</v>
      </c>
      <c r="AR751">
        <v>5621</v>
      </c>
      <c r="AS751">
        <v>5979</v>
      </c>
      <c r="AT751">
        <v>6372</v>
      </c>
      <c r="AU751">
        <v>6811</v>
      </c>
      <c r="AV751">
        <v>7299</v>
      </c>
      <c r="AW751">
        <v>7859</v>
      </c>
      <c r="AX751">
        <v>8487</v>
      </c>
      <c r="AY751">
        <v>9192</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v>
      </c>
      <c r="BU751">
        <v>0</v>
      </c>
      <c r="BV751">
        <v>0</v>
      </c>
      <c r="BW751">
        <v>0</v>
      </c>
      <c r="BX751">
        <v>0</v>
      </c>
      <c r="BY751">
        <v>0</v>
      </c>
      <c r="BZ751">
        <v>0</v>
      </c>
      <c r="CA751">
        <v>0</v>
      </c>
      <c r="CB751">
        <v>0</v>
      </c>
      <c r="CC751">
        <v>0</v>
      </c>
      <c r="CD751">
        <v>0</v>
      </c>
      <c r="CE751">
        <v>0</v>
      </c>
      <c r="CF751">
        <v>0</v>
      </c>
      <c r="CG751">
        <v>0</v>
      </c>
      <c r="CH751">
        <v>0</v>
      </c>
      <c r="CI751">
        <v>0</v>
      </c>
      <c r="CJ751">
        <v>0</v>
      </c>
      <c r="CK751">
        <v>0</v>
      </c>
      <c r="CL751">
        <v>0</v>
      </c>
      <c r="CM751">
        <v>0</v>
      </c>
      <c r="CN751">
        <v>0</v>
      </c>
      <c r="CO751">
        <v>0</v>
      </c>
      <c r="CP751">
        <v>0</v>
      </c>
      <c r="CQ751">
        <v>0</v>
      </c>
      <c r="CR751">
        <v>0</v>
      </c>
      <c r="CS751">
        <v>0</v>
      </c>
      <c r="CT751">
        <v>0</v>
      </c>
      <c r="CU751">
        <v>0</v>
      </c>
      <c r="CV751">
        <v>0</v>
      </c>
      <c r="CW751">
        <v>0</v>
      </c>
      <c r="CX751">
        <v>0</v>
      </c>
      <c r="CY751">
        <v>0</v>
      </c>
      <c r="CZ751">
        <v>0</v>
      </c>
      <c r="DA751">
        <v>0</v>
      </c>
      <c r="DB751">
        <v>0</v>
      </c>
      <c r="DC751">
        <v>0</v>
      </c>
      <c r="DD751">
        <v>0</v>
      </c>
      <c r="DE751">
        <v>0</v>
      </c>
      <c r="DF751">
        <v>0</v>
      </c>
      <c r="DG751">
        <v>0</v>
      </c>
      <c r="DH751">
        <v>0</v>
      </c>
      <c r="DI751">
        <v>0</v>
      </c>
      <c r="DJ751">
        <v>0</v>
      </c>
      <c r="DK751">
        <v>0</v>
      </c>
      <c r="DL751">
        <v>0</v>
      </c>
      <c r="DM751">
        <v>0</v>
      </c>
      <c r="DN751">
        <v>0</v>
      </c>
      <c r="DO751">
        <v>0</v>
      </c>
      <c r="DP751">
        <v>0</v>
      </c>
      <c r="DQ751">
        <v>0</v>
      </c>
      <c r="DR751">
        <v>0</v>
      </c>
      <c r="DS751">
        <v>0</v>
      </c>
      <c r="DT751">
        <v>0</v>
      </c>
      <c r="DU751">
        <v>0</v>
      </c>
      <c r="DV751">
        <v>0</v>
      </c>
      <c r="DW751">
        <v>0</v>
      </c>
      <c r="DX751">
        <v>0</v>
      </c>
      <c r="DZ751" s="340"/>
      <c r="EA751" t="s">
        <v>944</v>
      </c>
      <c r="EB751">
        <v>2</v>
      </c>
      <c r="EC751">
        <v>39</v>
      </c>
      <c r="ED751" s="183" t="str">
        <f t="shared" si="32"/>
        <v>SDH200239</v>
      </c>
      <c r="EE751">
        <v>0</v>
      </c>
      <c r="EF751">
        <v>193</v>
      </c>
      <c r="EG751">
        <v>380</v>
      </c>
      <c r="EH751">
        <v>573</v>
      </c>
      <c r="EI751">
        <v>815</v>
      </c>
      <c r="EJ751">
        <v>1051</v>
      </c>
      <c r="EK751">
        <v>1290</v>
      </c>
      <c r="EL751">
        <v>1533</v>
      </c>
      <c r="EM751">
        <v>1777</v>
      </c>
      <c r="EN751">
        <v>2172</v>
      </c>
      <c r="EO751">
        <v>2416</v>
      </c>
      <c r="EP751">
        <v>2664</v>
      </c>
      <c r="EQ751">
        <v>2916</v>
      </c>
      <c r="ER751">
        <v>3172</v>
      </c>
      <c r="ES751">
        <v>3432</v>
      </c>
      <c r="ET751">
        <v>3699</v>
      </c>
      <c r="EU751">
        <v>3975</v>
      </c>
      <c r="EV751">
        <v>4255</v>
      </c>
      <c r="EW751">
        <v>4548</v>
      </c>
      <c r="EX751">
        <v>0</v>
      </c>
      <c r="EY751">
        <v>0</v>
      </c>
      <c r="EZ751">
        <v>0</v>
      </c>
      <c r="FA751">
        <v>0</v>
      </c>
      <c r="FB751">
        <v>0</v>
      </c>
      <c r="FC751">
        <v>0</v>
      </c>
      <c r="FD751">
        <v>0</v>
      </c>
      <c r="FE751">
        <v>0</v>
      </c>
      <c r="FF751">
        <v>0</v>
      </c>
      <c r="FG751">
        <v>0</v>
      </c>
      <c r="FH751">
        <v>0</v>
      </c>
      <c r="FI751">
        <v>0</v>
      </c>
      <c r="FJ751">
        <v>0</v>
      </c>
      <c r="FK751">
        <v>0</v>
      </c>
      <c r="FL751">
        <v>0</v>
      </c>
      <c r="FM751">
        <v>0</v>
      </c>
      <c r="FN751">
        <v>0</v>
      </c>
      <c r="FO751">
        <v>0</v>
      </c>
      <c r="FP751">
        <v>0</v>
      </c>
      <c r="FQ751">
        <v>0</v>
      </c>
      <c r="FR751">
        <v>0</v>
      </c>
      <c r="FS751">
        <v>0</v>
      </c>
      <c r="FT751">
        <v>0</v>
      </c>
      <c r="FU751">
        <v>0</v>
      </c>
      <c r="FV751">
        <v>0</v>
      </c>
      <c r="FW751">
        <v>0</v>
      </c>
      <c r="FX751">
        <v>0</v>
      </c>
      <c r="FY751">
        <v>0</v>
      </c>
      <c r="FZ751">
        <v>0</v>
      </c>
      <c r="GA751">
        <v>0</v>
      </c>
      <c r="GB751">
        <v>0</v>
      </c>
      <c r="GC751">
        <v>0</v>
      </c>
      <c r="GD751">
        <v>0</v>
      </c>
      <c r="GE751">
        <v>0</v>
      </c>
      <c r="GF751">
        <v>0</v>
      </c>
      <c r="GG751">
        <v>0</v>
      </c>
      <c r="GH751">
        <v>0</v>
      </c>
      <c r="GI751">
        <v>0</v>
      </c>
      <c r="GJ751">
        <v>0</v>
      </c>
      <c r="GK751">
        <v>0</v>
      </c>
      <c r="GL751">
        <v>0</v>
      </c>
      <c r="GM751">
        <v>0</v>
      </c>
      <c r="GN751">
        <v>0</v>
      </c>
      <c r="GO751">
        <v>0</v>
      </c>
      <c r="GP751">
        <v>0</v>
      </c>
      <c r="GQ751">
        <v>0</v>
      </c>
      <c r="GR751">
        <v>0</v>
      </c>
      <c r="GS751">
        <v>0</v>
      </c>
      <c r="GT751">
        <v>0</v>
      </c>
      <c r="GU751">
        <v>0</v>
      </c>
      <c r="GV751">
        <v>0</v>
      </c>
      <c r="GW751">
        <v>0</v>
      </c>
      <c r="GX751">
        <v>0</v>
      </c>
      <c r="GY751">
        <v>0</v>
      </c>
      <c r="GZ751">
        <v>0</v>
      </c>
      <c r="HA751">
        <v>0</v>
      </c>
      <c r="HB751">
        <v>0</v>
      </c>
      <c r="HC751">
        <v>0</v>
      </c>
      <c r="HD751">
        <v>0</v>
      </c>
      <c r="HE751">
        <v>0</v>
      </c>
      <c r="HF751">
        <v>0</v>
      </c>
      <c r="HG751">
        <v>0</v>
      </c>
      <c r="HH751">
        <v>0</v>
      </c>
      <c r="HI751">
        <v>0</v>
      </c>
      <c r="HJ751">
        <v>0</v>
      </c>
      <c r="HK751">
        <v>0</v>
      </c>
      <c r="HL751">
        <v>0</v>
      </c>
      <c r="HM751">
        <v>0</v>
      </c>
      <c r="HN751">
        <v>0</v>
      </c>
      <c r="HO751">
        <v>0</v>
      </c>
      <c r="HP751">
        <v>0</v>
      </c>
      <c r="HQ751">
        <v>0</v>
      </c>
      <c r="HR751">
        <v>0</v>
      </c>
      <c r="HS751">
        <v>0</v>
      </c>
      <c r="HT751">
        <v>0</v>
      </c>
      <c r="HU751">
        <v>0</v>
      </c>
      <c r="HV751">
        <v>0</v>
      </c>
      <c r="HW751">
        <v>0</v>
      </c>
      <c r="HX751">
        <v>0</v>
      </c>
      <c r="HY751">
        <v>0</v>
      </c>
      <c r="HZ751">
        <v>0</v>
      </c>
      <c r="IA751">
        <v>0</v>
      </c>
      <c r="IB751">
        <v>0</v>
      </c>
      <c r="IC751">
        <v>0</v>
      </c>
      <c r="ID751">
        <v>0</v>
      </c>
      <c r="IE751">
        <v>0</v>
      </c>
      <c r="IF751">
        <v>0</v>
      </c>
      <c r="IG751">
        <v>0</v>
      </c>
      <c r="IH751">
        <v>0</v>
      </c>
      <c r="II751">
        <v>0</v>
      </c>
      <c r="IJ751">
        <v>0</v>
      </c>
      <c r="IK751">
        <v>0</v>
      </c>
    </row>
    <row r="752" spans="13:245" hidden="1">
      <c r="M752" s="340"/>
      <c r="N752" t="s">
        <v>944</v>
      </c>
      <c r="O752">
        <v>2</v>
      </c>
      <c r="P752">
        <v>40</v>
      </c>
      <c r="Q752" s="183" t="str">
        <f t="shared" si="31"/>
        <v>SDH200240</v>
      </c>
      <c r="R752">
        <v>0</v>
      </c>
      <c r="S752">
        <v>102</v>
      </c>
      <c r="T752">
        <v>207</v>
      </c>
      <c r="U752">
        <v>315</v>
      </c>
      <c r="V752">
        <v>427</v>
      </c>
      <c r="W752">
        <v>543</v>
      </c>
      <c r="X752">
        <v>663</v>
      </c>
      <c r="Y752">
        <v>788</v>
      </c>
      <c r="Z752">
        <v>918</v>
      </c>
      <c r="AA752">
        <v>1404</v>
      </c>
      <c r="AB752">
        <v>1593</v>
      </c>
      <c r="AC752">
        <v>1791</v>
      </c>
      <c r="AD752">
        <v>1998</v>
      </c>
      <c r="AE752">
        <v>2215</v>
      </c>
      <c r="AF752">
        <v>2443</v>
      </c>
      <c r="AG752">
        <v>2684</v>
      </c>
      <c r="AH752">
        <v>2938</v>
      </c>
      <c r="AI752">
        <v>3206</v>
      </c>
      <c r="AJ752">
        <v>3492</v>
      </c>
      <c r="AK752">
        <v>3797</v>
      </c>
      <c r="AL752">
        <v>3981</v>
      </c>
      <c r="AM752">
        <v>4182</v>
      </c>
      <c r="AN752">
        <v>4401</v>
      </c>
      <c r="AO752">
        <v>4642</v>
      </c>
      <c r="AP752">
        <v>4908</v>
      </c>
      <c r="AQ752">
        <v>5208</v>
      </c>
      <c r="AR752">
        <v>5538</v>
      </c>
      <c r="AS752">
        <v>5899</v>
      </c>
      <c r="AT752">
        <v>6301</v>
      </c>
      <c r="AU752">
        <v>6748</v>
      </c>
      <c r="AV752">
        <v>7262</v>
      </c>
      <c r="AW752">
        <v>7838</v>
      </c>
      <c r="AX752">
        <v>8483</v>
      </c>
      <c r="AY752">
        <v>9222</v>
      </c>
      <c r="AZ752">
        <v>0</v>
      </c>
      <c r="BA752">
        <v>0</v>
      </c>
      <c r="BB752">
        <v>0</v>
      </c>
      <c r="BC752">
        <v>0</v>
      </c>
      <c r="BD752">
        <v>0</v>
      </c>
      <c r="BE752">
        <v>0</v>
      </c>
      <c r="BF752">
        <v>0</v>
      </c>
      <c r="BG752">
        <v>0</v>
      </c>
      <c r="BH752">
        <v>0</v>
      </c>
      <c r="BI752">
        <v>0</v>
      </c>
      <c r="BJ752">
        <v>0</v>
      </c>
      <c r="BK752">
        <v>0</v>
      </c>
      <c r="BL752">
        <v>0</v>
      </c>
      <c r="BM752">
        <v>0</v>
      </c>
      <c r="BN752">
        <v>0</v>
      </c>
      <c r="BO752">
        <v>0</v>
      </c>
      <c r="BP752">
        <v>0</v>
      </c>
      <c r="BQ752">
        <v>0</v>
      </c>
      <c r="BR752">
        <v>0</v>
      </c>
      <c r="BS752">
        <v>0</v>
      </c>
      <c r="BT752">
        <v>0</v>
      </c>
      <c r="BU752">
        <v>0</v>
      </c>
      <c r="BV752">
        <v>0</v>
      </c>
      <c r="BW752">
        <v>0</v>
      </c>
      <c r="BX752">
        <v>0</v>
      </c>
      <c r="BY752">
        <v>0</v>
      </c>
      <c r="BZ752">
        <v>0</v>
      </c>
      <c r="CA752">
        <v>0</v>
      </c>
      <c r="CB752">
        <v>0</v>
      </c>
      <c r="CC752">
        <v>0</v>
      </c>
      <c r="CD752">
        <v>0</v>
      </c>
      <c r="CE752">
        <v>0</v>
      </c>
      <c r="CF752">
        <v>0</v>
      </c>
      <c r="CG752">
        <v>0</v>
      </c>
      <c r="CH752">
        <v>0</v>
      </c>
      <c r="CI752">
        <v>0</v>
      </c>
      <c r="CJ752">
        <v>0</v>
      </c>
      <c r="CK752">
        <v>0</v>
      </c>
      <c r="CL752">
        <v>0</v>
      </c>
      <c r="CM752">
        <v>0</v>
      </c>
      <c r="CN752">
        <v>0</v>
      </c>
      <c r="CO752">
        <v>0</v>
      </c>
      <c r="CP752">
        <v>0</v>
      </c>
      <c r="CQ752">
        <v>0</v>
      </c>
      <c r="CR752">
        <v>0</v>
      </c>
      <c r="CS752">
        <v>0</v>
      </c>
      <c r="CT752">
        <v>0</v>
      </c>
      <c r="CU752">
        <v>0</v>
      </c>
      <c r="CV752">
        <v>0</v>
      </c>
      <c r="CW752">
        <v>0</v>
      </c>
      <c r="CX752">
        <v>0</v>
      </c>
      <c r="CY752">
        <v>0</v>
      </c>
      <c r="CZ752">
        <v>0</v>
      </c>
      <c r="DA752">
        <v>0</v>
      </c>
      <c r="DB752">
        <v>0</v>
      </c>
      <c r="DC752">
        <v>0</v>
      </c>
      <c r="DD752">
        <v>0</v>
      </c>
      <c r="DE752">
        <v>0</v>
      </c>
      <c r="DF752">
        <v>0</v>
      </c>
      <c r="DG752">
        <v>0</v>
      </c>
      <c r="DH752">
        <v>0</v>
      </c>
      <c r="DI752">
        <v>0</v>
      </c>
      <c r="DJ752">
        <v>0</v>
      </c>
      <c r="DK752">
        <v>0</v>
      </c>
      <c r="DL752">
        <v>0</v>
      </c>
      <c r="DM752">
        <v>0</v>
      </c>
      <c r="DN752">
        <v>0</v>
      </c>
      <c r="DO752">
        <v>0</v>
      </c>
      <c r="DP752">
        <v>0</v>
      </c>
      <c r="DQ752">
        <v>0</v>
      </c>
      <c r="DR752">
        <v>0</v>
      </c>
      <c r="DS752">
        <v>0</v>
      </c>
      <c r="DT752">
        <v>0</v>
      </c>
      <c r="DU752">
        <v>0</v>
      </c>
      <c r="DV752">
        <v>0</v>
      </c>
      <c r="DW752">
        <v>0</v>
      </c>
      <c r="DX752">
        <v>0</v>
      </c>
      <c r="DZ752" s="340"/>
      <c r="EA752" t="s">
        <v>944</v>
      </c>
      <c r="EB752">
        <v>2</v>
      </c>
      <c r="EC752">
        <v>40</v>
      </c>
      <c r="ED752" s="183" t="str">
        <f t="shared" si="32"/>
        <v>SDH200240</v>
      </c>
      <c r="EE752">
        <v>0</v>
      </c>
      <c r="EF752">
        <v>185</v>
      </c>
      <c r="EG752">
        <v>364</v>
      </c>
      <c r="EH752">
        <v>544</v>
      </c>
      <c r="EI752">
        <v>776</v>
      </c>
      <c r="EJ752">
        <v>1006</v>
      </c>
      <c r="EK752">
        <v>1235</v>
      </c>
      <c r="EL752">
        <v>1469</v>
      </c>
      <c r="EM752">
        <v>1704</v>
      </c>
      <c r="EN752">
        <v>2087</v>
      </c>
      <c r="EO752">
        <v>2324</v>
      </c>
      <c r="EP752">
        <v>2563</v>
      </c>
      <c r="EQ752">
        <v>2806</v>
      </c>
      <c r="ER752">
        <v>3052</v>
      </c>
      <c r="ES752">
        <v>3303</v>
      </c>
      <c r="ET752">
        <v>3562</v>
      </c>
      <c r="EU752">
        <v>3826</v>
      </c>
      <c r="EV752">
        <v>4097</v>
      </c>
      <c r="EW752">
        <v>4379</v>
      </c>
      <c r="EX752">
        <v>0</v>
      </c>
      <c r="EY752">
        <v>0</v>
      </c>
      <c r="EZ752">
        <v>0</v>
      </c>
      <c r="FA752">
        <v>0</v>
      </c>
      <c r="FB752">
        <v>0</v>
      </c>
      <c r="FC752">
        <v>0</v>
      </c>
      <c r="FD752">
        <v>0</v>
      </c>
      <c r="FE752">
        <v>0</v>
      </c>
      <c r="FF752">
        <v>0</v>
      </c>
      <c r="FG752">
        <v>0</v>
      </c>
      <c r="FH752">
        <v>0</v>
      </c>
      <c r="FI752">
        <v>0</v>
      </c>
      <c r="FJ752">
        <v>0</v>
      </c>
      <c r="FK752">
        <v>0</v>
      </c>
      <c r="FL752">
        <v>0</v>
      </c>
      <c r="FM752">
        <v>0</v>
      </c>
      <c r="FN752">
        <v>0</v>
      </c>
      <c r="FO752">
        <v>0</v>
      </c>
      <c r="FP752">
        <v>0</v>
      </c>
      <c r="FQ752">
        <v>0</v>
      </c>
      <c r="FR752">
        <v>0</v>
      </c>
      <c r="FS752">
        <v>0</v>
      </c>
      <c r="FT752">
        <v>0</v>
      </c>
      <c r="FU752">
        <v>0</v>
      </c>
      <c r="FV752">
        <v>0</v>
      </c>
      <c r="FW752">
        <v>0</v>
      </c>
      <c r="FX752">
        <v>0</v>
      </c>
      <c r="FY752">
        <v>0</v>
      </c>
      <c r="FZ752">
        <v>0</v>
      </c>
      <c r="GA752">
        <v>0</v>
      </c>
      <c r="GB752">
        <v>0</v>
      </c>
      <c r="GC752">
        <v>0</v>
      </c>
      <c r="GD752">
        <v>0</v>
      </c>
      <c r="GE752">
        <v>0</v>
      </c>
      <c r="GF752">
        <v>0</v>
      </c>
      <c r="GG752">
        <v>0</v>
      </c>
      <c r="GH752">
        <v>0</v>
      </c>
      <c r="GI752">
        <v>0</v>
      </c>
      <c r="GJ752">
        <v>0</v>
      </c>
      <c r="GK752">
        <v>0</v>
      </c>
      <c r="GL752">
        <v>0</v>
      </c>
      <c r="GM752">
        <v>0</v>
      </c>
      <c r="GN752">
        <v>0</v>
      </c>
      <c r="GO752">
        <v>0</v>
      </c>
      <c r="GP752">
        <v>0</v>
      </c>
      <c r="GQ752">
        <v>0</v>
      </c>
      <c r="GR752">
        <v>0</v>
      </c>
      <c r="GS752">
        <v>0</v>
      </c>
      <c r="GT752">
        <v>0</v>
      </c>
      <c r="GU752">
        <v>0</v>
      </c>
      <c r="GV752">
        <v>0</v>
      </c>
      <c r="GW752">
        <v>0</v>
      </c>
      <c r="GX752">
        <v>0</v>
      </c>
      <c r="GY752">
        <v>0</v>
      </c>
      <c r="GZ752">
        <v>0</v>
      </c>
      <c r="HA752">
        <v>0</v>
      </c>
      <c r="HB752">
        <v>0</v>
      </c>
      <c r="HC752">
        <v>0</v>
      </c>
      <c r="HD752">
        <v>0</v>
      </c>
      <c r="HE752">
        <v>0</v>
      </c>
      <c r="HF752">
        <v>0</v>
      </c>
      <c r="HG752">
        <v>0</v>
      </c>
      <c r="HH752">
        <v>0</v>
      </c>
      <c r="HI752">
        <v>0</v>
      </c>
      <c r="HJ752">
        <v>0</v>
      </c>
      <c r="HK752">
        <v>0</v>
      </c>
      <c r="HL752">
        <v>0</v>
      </c>
      <c r="HM752">
        <v>0</v>
      </c>
      <c r="HN752">
        <v>0</v>
      </c>
      <c r="HO752">
        <v>0</v>
      </c>
      <c r="HP752">
        <v>0</v>
      </c>
      <c r="HQ752">
        <v>0</v>
      </c>
      <c r="HR752">
        <v>0</v>
      </c>
      <c r="HS752">
        <v>0</v>
      </c>
      <c r="HT752">
        <v>0</v>
      </c>
      <c r="HU752">
        <v>0</v>
      </c>
      <c r="HV752">
        <v>0</v>
      </c>
      <c r="HW752">
        <v>0</v>
      </c>
      <c r="HX752">
        <v>0</v>
      </c>
      <c r="HY752">
        <v>0</v>
      </c>
      <c r="HZ752">
        <v>0</v>
      </c>
      <c r="IA752">
        <v>0</v>
      </c>
      <c r="IB752">
        <v>0</v>
      </c>
      <c r="IC752">
        <v>0</v>
      </c>
      <c r="ID752">
        <v>0</v>
      </c>
      <c r="IE752">
        <v>0</v>
      </c>
      <c r="IF752">
        <v>0</v>
      </c>
      <c r="IG752">
        <v>0</v>
      </c>
      <c r="IH752">
        <v>0</v>
      </c>
      <c r="II752">
        <v>0</v>
      </c>
      <c r="IJ752">
        <v>0</v>
      </c>
      <c r="IK752">
        <v>0</v>
      </c>
    </row>
    <row r="753" spans="13:245" hidden="1">
      <c r="M753" s="340"/>
      <c r="N753" t="s">
        <v>944</v>
      </c>
      <c r="O753">
        <v>2</v>
      </c>
      <c r="P753">
        <v>41</v>
      </c>
      <c r="Q753" s="183" t="str">
        <f t="shared" si="31"/>
        <v>SDH200241</v>
      </c>
      <c r="R753">
        <v>0</v>
      </c>
      <c r="S753">
        <v>99</v>
      </c>
      <c r="T753">
        <v>200</v>
      </c>
      <c r="U753">
        <v>305</v>
      </c>
      <c r="V753">
        <v>414</v>
      </c>
      <c r="W753">
        <v>527</v>
      </c>
      <c r="X753">
        <v>644</v>
      </c>
      <c r="Y753">
        <v>765</v>
      </c>
      <c r="Z753">
        <v>891</v>
      </c>
      <c r="AA753">
        <v>1364</v>
      </c>
      <c r="AB753">
        <v>1548</v>
      </c>
      <c r="AC753">
        <v>1741</v>
      </c>
      <c r="AD753">
        <v>1942</v>
      </c>
      <c r="AE753">
        <v>2153</v>
      </c>
      <c r="AF753">
        <v>2377</v>
      </c>
      <c r="AG753">
        <v>2611</v>
      </c>
      <c r="AH753">
        <v>2859</v>
      </c>
      <c r="AI753">
        <v>3122</v>
      </c>
      <c r="AJ753">
        <v>3402</v>
      </c>
      <c r="AK753">
        <v>3704</v>
      </c>
      <c r="AL753">
        <v>3886</v>
      </c>
      <c r="AM753">
        <v>4086</v>
      </c>
      <c r="AN753">
        <v>4305</v>
      </c>
      <c r="AO753">
        <v>4548</v>
      </c>
      <c r="AP753">
        <v>4824</v>
      </c>
      <c r="AQ753">
        <v>5127</v>
      </c>
      <c r="AR753">
        <v>5458</v>
      </c>
      <c r="AS753">
        <v>5826</v>
      </c>
      <c r="AT753">
        <v>6236</v>
      </c>
      <c r="AU753">
        <v>6706</v>
      </c>
      <c r="AV753">
        <v>7233</v>
      </c>
      <c r="AW753">
        <v>7822</v>
      </c>
      <c r="AX753">
        <v>8496</v>
      </c>
      <c r="AY753">
        <v>9269</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0</v>
      </c>
      <c r="BU753">
        <v>0</v>
      </c>
      <c r="BV753">
        <v>0</v>
      </c>
      <c r="BW753">
        <v>0</v>
      </c>
      <c r="BX753">
        <v>0</v>
      </c>
      <c r="BY753">
        <v>0</v>
      </c>
      <c r="BZ753">
        <v>0</v>
      </c>
      <c r="CA753">
        <v>0</v>
      </c>
      <c r="CB753">
        <v>0</v>
      </c>
      <c r="CC753">
        <v>0</v>
      </c>
      <c r="CD753">
        <v>0</v>
      </c>
      <c r="CE753">
        <v>0</v>
      </c>
      <c r="CF753">
        <v>0</v>
      </c>
      <c r="CG753">
        <v>0</v>
      </c>
      <c r="CH753">
        <v>0</v>
      </c>
      <c r="CI753">
        <v>0</v>
      </c>
      <c r="CJ753">
        <v>0</v>
      </c>
      <c r="CK753">
        <v>0</v>
      </c>
      <c r="CL753">
        <v>0</v>
      </c>
      <c r="CM753">
        <v>0</v>
      </c>
      <c r="CN753">
        <v>0</v>
      </c>
      <c r="CO753">
        <v>0</v>
      </c>
      <c r="CP753">
        <v>0</v>
      </c>
      <c r="CQ753">
        <v>0</v>
      </c>
      <c r="CR753">
        <v>0</v>
      </c>
      <c r="CS753">
        <v>0</v>
      </c>
      <c r="CT753">
        <v>0</v>
      </c>
      <c r="CU753">
        <v>0</v>
      </c>
      <c r="CV753">
        <v>0</v>
      </c>
      <c r="CW753">
        <v>0</v>
      </c>
      <c r="CX753">
        <v>0</v>
      </c>
      <c r="CY753">
        <v>0</v>
      </c>
      <c r="CZ753">
        <v>0</v>
      </c>
      <c r="DA753">
        <v>0</v>
      </c>
      <c r="DB753">
        <v>0</v>
      </c>
      <c r="DC753">
        <v>0</v>
      </c>
      <c r="DD753">
        <v>0</v>
      </c>
      <c r="DE753">
        <v>0</v>
      </c>
      <c r="DF753">
        <v>0</v>
      </c>
      <c r="DG753">
        <v>0</v>
      </c>
      <c r="DH753">
        <v>0</v>
      </c>
      <c r="DI753">
        <v>0</v>
      </c>
      <c r="DJ753">
        <v>0</v>
      </c>
      <c r="DK753">
        <v>0</v>
      </c>
      <c r="DL753">
        <v>0</v>
      </c>
      <c r="DM753">
        <v>0</v>
      </c>
      <c r="DN753">
        <v>0</v>
      </c>
      <c r="DO753">
        <v>0</v>
      </c>
      <c r="DP753">
        <v>0</v>
      </c>
      <c r="DQ753">
        <v>0</v>
      </c>
      <c r="DR753">
        <v>0</v>
      </c>
      <c r="DS753">
        <v>0</v>
      </c>
      <c r="DT753">
        <v>0</v>
      </c>
      <c r="DU753">
        <v>0</v>
      </c>
      <c r="DV753">
        <v>0</v>
      </c>
      <c r="DW753">
        <v>0</v>
      </c>
      <c r="DX753">
        <v>0</v>
      </c>
      <c r="DZ753" s="340"/>
      <c r="EA753" t="s">
        <v>944</v>
      </c>
      <c r="EB753">
        <v>2</v>
      </c>
      <c r="EC753">
        <v>41</v>
      </c>
      <c r="ED753" s="183" t="str">
        <f t="shared" si="32"/>
        <v>SDH200241</v>
      </c>
      <c r="EE753">
        <v>0</v>
      </c>
      <c r="EF753">
        <v>178</v>
      </c>
      <c r="EG753">
        <v>347</v>
      </c>
      <c r="EH753">
        <v>516</v>
      </c>
      <c r="EI753">
        <v>739</v>
      </c>
      <c r="EJ753">
        <v>959</v>
      </c>
      <c r="EK753">
        <v>1180</v>
      </c>
      <c r="EL753">
        <v>1405</v>
      </c>
      <c r="EM753">
        <v>1629</v>
      </c>
      <c r="EN753">
        <v>2003</v>
      </c>
      <c r="EO753">
        <v>2230</v>
      </c>
      <c r="EP753">
        <v>2460</v>
      </c>
      <c r="EQ753">
        <v>2692</v>
      </c>
      <c r="ER753">
        <v>2928</v>
      </c>
      <c r="ES753">
        <v>3171</v>
      </c>
      <c r="ET753">
        <v>3417</v>
      </c>
      <c r="EU753">
        <v>3671</v>
      </c>
      <c r="EV753">
        <v>3932</v>
      </c>
      <c r="EW753">
        <v>4204</v>
      </c>
      <c r="EX753">
        <v>0</v>
      </c>
      <c r="EY753">
        <v>0</v>
      </c>
      <c r="EZ753">
        <v>0</v>
      </c>
      <c r="FA753">
        <v>0</v>
      </c>
      <c r="FB753">
        <v>0</v>
      </c>
      <c r="FC753">
        <v>0</v>
      </c>
      <c r="FD753">
        <v>0</v>
      </c>
      <c r="FE753">
        <v>0</v>
      </c>
      <c r="FF753">
        <v>0</v>
      </c>
      <c r="FG753">
        <v>0</v>
      </c>
      <c r="FH753">
        <v>0</v>
      </c>
      <c r="FI753">
        <v>0</v>
      </c>
      <c r="FJ753">
        <v>0</v>
      </c>
      <c r="FK753">
        <v>0</v>
      </c>
      <c r="FL753">
        <v>0</v>
      </c>
      <c r="FM753">
        <v>0</v>
      </c>
      <c r="FN753">
        <v>0</v>
      </c>
      <c r="FO753">
        <v>0</v>
      </c>
      <c r="FP753">
        <v>0</v>
      </c>
      <c r="FQ753">
        <v>0</v>
      </c>
      <c r="FR753">
        <v>0</v>
      </c>
      <c r="FS753">
        <v>0</v>
      </c>
      <c r="FT753">
        <v>0</v>
      </c>
      <c r="FU753">
        <v>0</v>
      </c>
      <c r="FV753">
        <v>0</v>
      </c>
      <c r="FW753">
        <v>0</v>
      </c>
      <c r="FX753">
        <v>0</v>
      </c>
      <c r="FY753">
        <v>0</v>
      </c>
      <c r="FZ753">
        <v>0</v>
      </c>
      <c r="GA753">
        <v>0</v>
      </c>
      <c r="GB753">
        <v>0</v>
      </c>
      <c r="GC753">
        <v>0</v>
      </c>
      <c r="GD753">
        <v>0</v>
      </c>
      <c r="GE753">
        <v>0</v>
      </c>
      <c r="GF753">
        <v>0</v>
      </c>
      <c r="GG753">
        <v>0</v>
      </c>
      <c r="GH753">
        <v>0</v>
      </c>
      <c r="GI753">
        <v>0</v>
      </c>
      <c r="GJ753">
        <v>0</v>
      </c>
      <c r="GK753">
        <v>0</v>
      </c>
      <c r="GL753">
        <v>0</v>
      </c>
      <c r="GM753">
        <v>0</v>
      </c>
      <c r="GN753">
        <v>0</v>
      </c>
      <c r="GO753">
        <v>0</v>
      </c>
      <c r="GP753">
        <v>0</v>
      </c>
      <c r="GQ753">
        <v>0</v>
      </c>
      <c r="GR753">
        <v>0</v>
      </c>
      <c r="GS753">
        <v>0</v>
      </c>
      <c r="GT753">
        <v>0</v>
      </c>
      <c r="GU753">
        <v>0</v>
      </c>
      <c r="GV753">
        <v>0</v>
      </c>
      <c r="GW753">
        <v>0</v>
      </c>
      <c r="GX753">
        <v>0</v>
      </c>
      <c r="GY753">
        <v>0</v>
      </c>
      <c r="GZ753">
        <v>0</v>
      </c>
      <c r="HA753">
        <v>0</v>
      </c>
      <c r="HB753">
        <v>0</v>
      </c>
      <c r="HC753">
        <v>0</v>
      </c>
      <c r="HD753">
        <v>0</v>
      </c>
      <c r="HE753">
        <v>0</v>
      </c>
      <c r="HF753">
        <v>0</v>
      </c>
      <c r="HG753">
        <v>0</v>
      </c>
      <c r="HH753">
        <v>0</v>
      </c>
      <c r="HI753">
        <v>0</v>
      </c>
      <c r="HJ753">
        <v>0</v>
      </c>
      <c r="HK753">
        <v>0</v>
      </c>
      <c r="HL753">
        <v>0</v>
      </c>
      <c r="HM753">
        <v>0</v>
      </c>
      <c r="HN753">
        <v>0</v>
      </c>
      <c r="HO753">
        <v>0</v>
      </c>
      <c r="HP753">
        <v>0</v>
      </c>
      <c r="HQ753">
        <v>0</v>
      </c>
      <c r="HR753">
        <v>0</v>
      </c>
      <c r="HS753">
        <v>0</v>
      </c>
      <c r="HT753">
        <v>0</v>
      </c>
      <c r="HU753">
        <v>0</v>
      </c>
      <c r="HV753">
        <v>0</v>
      </c>
      <c r="HW753">
        <v>0</v>
      </c>
      <c r="HX753">
        <v>0</v>
      </c>
      <c r="HY753">
        <v>0</v>
      </c>
      <c r="HZ753">
        <v>0</v>
      </c>
      <c r="IA753">
        <v>0</v>
      </c>
      <c r="IB753">
        <v>0</v>
      </c>
      <c r="IC753">
        <v>0</v>
      </c>
      <c r="ID753">
        <v>0</v>
      </c>
      <c r="IE753">
        <v>0</v>
      </c>
      <c r="IF753">
        <v>0</v>
      </c>
      <c r="IG753">
        <v>0</v>
      </c>
      <c r="IH753">
        <v>0</v>
      </c>
      <c r="II753">
        <v>0</v>
      </c>
      <c r="IJ753">
        <v>0</v>
      </c>
      <c r="IK753">
        <v>0</v>
      </c>
    </row>
    <row r="754" spans="13:245" hidden="1">
      <c r="M754" s="340"/>
      <c r="N754" t="s">
        <v>944</v>
      </c>
      <c r="O754">
        <v>2</v>
      </c>
      <c r="P754">
        <v>42</v>
      </c>
      <c r="Q754" s="183" t="str">
        <f t="shared" si="31"/>
        <v>SDH200242</v>
      </c>
      <c r="R754">
        <v>0</v>
      </c>
      <c r="S754">
        <v>98</v>
      </c>
      <c r="T754">
        <v>198</v>
      </c>
      <c r="U754">
        <v>302</v>
      </c>
      <c r="V754">
        <v>410</v>
      </c>
      <c r="W754">
        <v>521</v>
      </c>
      <c r="X754">
        <v>636</v>
      </c>
      <c r="Y754">
        <v>756</v>
      </c>
      <c r="Z754">
        <v>882</v>
      </c>
      <c r="AA754">
        <v>1351</v>
      </c>
      <c r="AB754">
        <v>1533</v>
      </c>
      <c r="AC754">
        <v>1723</v>
      </c>
      <c r="AD754">
        <v>1923</v>
      </c>
      <c r="AE754">
        <v>2134</v>
      </c>
      <c r="AF754">
        <v>2355</v>
      </c>
      <c r="AG754">
        <v>2589</v>
      </c>
      <c r="AH754">
        <v>2836</v>
      </c>
      <c r="AI754">
        <v>3099</v>
      </c>
      <c r="AJ754">
        <v>3381</v>
      </c>
      <c r="AK754">
        <v>3682</v>
      </c>
      <c r="AL754">
        <v>3867</v>
      </c>
      <c r="AM754">
        <v>4070</v>
      </c>
      <c r="AN754">
        <v>4295</v>
      </c>
      <c r="AO754">
        <v>4551</v>
      </c>
      <c r="AP754">
        <v>4834</v>
      </c>
      <c r="AQ754">
        <v>5143</v>
      </c>
      <c r="AR754">
        <v>5486</v>
      </c>
      <c r="AS754">
        <v>5867</v>
      </c>
      <c r="AT754">
        <v>6305</v>
      </c>
      <c r="AU754">
        <v>6795</v>
      </c>
      <c r="AV754">
        <v>7342</v>
      </c>
      <c r="AW754">
        <v>7967</v>
      </c>
      <c r="AX754">
        <v>8683</v>
      </c>
      <c r="AY754">
        <v>9525</v>
      </c>
      <c r="AZ754">
        <v>0</v>
      </c>
      <c r="BA754">
        <v>0</v>
      </c>
      <c r="BB754">
        <v>0</v>
      </c>
      <c r="BC754">
        <v>0</v>
      </c>
      <c r="BD754">
        <v>0</v>
      </c>
      <c r="BE754">
        <v>0</v>
      </c>
      <c r="BF754">
        <v>0</v>
      </c>
      <c r="BG754">
        <v>0</v>
      </c>
      <c r="BH754">
        <v>0</v>
      </c>
      <c r="BI754">
        <v>0</v>
      </c>
      <c r="BJ754">
        <v>0</v>
      </c>
      <c r="BK754">
        <v>0</v>
      </c>
      <c r="BL754">
        <v>0</v>
      </c>
      <c r="BM754">
        <v>0</v>
      </c>
      <c r="BN754">
        <v>0</v>
      </c>
      <c r="BO754">
        <v>0</v>
      </c>
      <c r="BP754">
        <v>0</v>
      </c>
      <c r="BQ754">
        <v>0</v>
      </c>
      <c r="BR754">
        <v>0</v>
      </c>
      <c r="BS754">
        <v>0</v>
      </c>
      <c r="BT754">
        <v>0</v>
      </c>
      <c r="BU754">
        <v>0</v>
      </c>
      <c r="BV754">
        <v>0</v>
      </c>
      <c r="BW754">
        <v>0</v>
      </c>
      <c r="BX754">
        <v>0</v>
      </c>
      <c r="BY754">
        <v>0</v>
      </c>
      <c r="BZ754">
        <v>0</v>
      </c>
      <c r="CA754">
        <v>0</v>
      </c>
      <c r="CB754">
        <v>0</v>
      </c>
      <c r="CC754">
        <v>0</v>
      </c>
      <c r="CD754">
        <v>0</v>
      </c>
      <c r="CE754">
        <v>0</v>
      </c>
      <c r="CF754">
        <v>0</v>
      </c>
      <c r="CG754">
        <v>0</v>
      </c>
      <c r="CH754">
        <v>0</v>
      </c>
      <c r="CI754">
        <v>0</v>
      </c>
      <c r="CJ754">
        <v>0</v>
      </c>
      <c r="CK754">
        <v>0</v>
      </c>
      <c r="CL754">
        <v>0</v>
      </c>
      <c r="CM754">
        <v>0</v>
      </c>
      <c r="CN754">
        <v>0</v>
      </c>
      <c r="CO754">
        <v>0</v>
      </c>
      <c r="CP754">
        <v>0</v>
      </c>
      <c r="CQ754">
        <v>0</v>
      </c>
      <c r="CR754">
        <v>0</v>
      </c>
      <c r="CS754">
        <v>0</v>
      </c>
      <c r="CT754">
        <v>0</v>
      </c>
      <c r="CU754">
        <v>0</v>
      </c>
      <c r="CV754">
        <v>0</v>
      </c>
      <c r="CW754">
        <v>0</v>
      </c>
      <c r="CX754">
        <v>0</v>
      </c>
      <c r="CY754">
        <v>0</v>
      </c>
      <c r="CZ754">
        <v>0</v>
      </c>
      <c r="DA754">
        <v>0</v>
      </c>
      <c r="DB754">
        <v>0</v>
      </c>
      <c r="DC754">
        <v>0</v>
      </c>
      <c r="DD754">
        <v>0</v>
      </c>
      <c r="DE754">
        <v>0</v>
      </c>
      <c r="DF754">
        <v>0</v>
      </c>
      <c r="DG754">
        <v>0</v>
      </c>
      <c r="DH754">
        <v>0</v>
      </c>
      <c r="DI754">
        <v>0</v>
      </c>
      <c r="DJ754">
        <v>0</v>
      </c>
      <c r="DK754">
        <v>0</v>
      </c>
      <c r="DL754">
        <v>0</v>
      </c>
      <c r="DM754">
        <v>0</v>
      </c>
      <c r="DN754">
        <v>0</v>
      </c>
      <c r="DO754">
        <v>0</v>
      </c>
      <c r="DP754">
        <v>0</v>
      </c>
      <c r="DQ754">
        <v>0</v>
      </c>
      <c r="DR754">
        <v>0</v>
      </c>
      <c r="DS754">
        <v>0</v>
      </c>
      <c r="DT754">
        <v>0</v>
      </c>
      <c r="DU754">
        <v>0</v>
      </c>
      <c r="DV754">
        <v>0</v>
      </c>
      <c r="DW754">
        <v>0</v>
      </c>
      <c r="DX754">
        <v>0</v>
      </c>
      <c r="DZ754" s="340"/>
      <c r="EA754" t="s">
        <v>944</v>
      </c>
      <c r="EB754">
        <v>2</v>
      </c>
      <c r="EC754">
        <v>42</v>
      </c>
      <c r="ED754" s="183" t="str">
        <f t="shared" si="32"/>
        <v>SDH200242</v>
      </c>
      <c r="EE754">
        <v>0</v>
      </c>
      <c r="EF754">
        <v>172</v>
      </c>
      <c r="EG754">
        <v>335</v>
      </c>
      <c r="EH754">
        <v>496</v>
      </c>
      <c r="EI754">
        <v>711</v>
      </c>
      <c r="EJ754">
        <v>923</v>
      </c>
      <c r="EK754">
        <v>1134</v>
      </c>
      <c r="EL754">
        <v>1349</v>
      </c>
      <c r="EM754">
        <v>1567</v>
      </c>
      <c r="EN754">
        <v>1929</v>
      </c>
      <c r="EO754">
        <v>2146</v>
      </c>
      <c r="EP754">
        <v>2364</v>
      </c>
      <c r="EQ754">
        <v>2586</v>
      </c>
      <c r="ER754">
        <v>2814</v>
      </c>
      <c r="ES754">
        <v>3044</v>
      </c>
      <c r="ET754">
        <v>3281</v>
      </c>
      <c r="EU754">
        <v>3522</v>
      </c>
      <c r="EV754">
        <v>3772</v>
      </c>
      <c r="EW754">
        <v>4034</v>
      </c>
      <c r="EX754">
        <v>0</v>
      </c>
      <c r="EY754">
        <v>0</v>
      </c>
      <c r="EZ754">
        <v>0</v>
      </c>
      <c r="FA754">
        <v>0</v>
      </c>
      <c r="FB754">
        <v>0</v>
      </c>
      <c r="FC754">
        <v>0</v>
      </c>
      <c r="FD754">
        <v>0</v>
      </c>
      <c r="FE754">
        <v>0</v>
      </c>
      <c r="FF754">
        <v>0</v>
      </c>
      <c r="FG754">
        <v>0</v>
      </c>
      <c r="FH754">
        <v>0</v>
      </c>
      <c r="FI754">
        <v>0</v>
      </c>
      <c r="FJ754">
        <v>0</v>
      </c>
      <c r="FK754">
        <v>0</v>
      </c>
      <c r="FL754">
        <v>0</v>
      </c>
      <c r="FM754">
        <v>0</v>
      </c>
      <c r="FN754">
        <v>0</v>
      </c>
      <c r="FO754">
        <v>0</v>
      </c>
      <c r="FP754">
        <v>0</v>
      </c>
      <c r="FQ754">
        <v>0</v>
      </c>
      <c r="FR754">
        <v>0</v>
      </c>
      <c r="FS754">
        <v>0</v>
      </c>
      <c r="FT754">
        <v>0</v>
      </c>
      <c r="FU754">
        <v>0</v>
      </c>
      <c r="FV754">
        <v>0</v>
      </c>
      <c r="FW754">
        <v>0</v>
      </c>
      <c r="FX754">
        <v>0</v>
      </c>
      <c r="FY754">
        <v>0</v>
      </c>
      <c r="FZ754">
        <v>0</v>
      </c>
      <c r="GA754">
        <v>0</v>
      </c>
      <c r="GB754">
        <v>0</v>
      </c>
      <c r="GC754">
        <v>0</v>
      </c>
      <c r="GD754">
        <v>0</v>
      </c>
      <c r="GE754">
        <v>0</v>
      </c>
      <c r="GF754">
        <v>0</v>
      </c>
      <c r="GG754">
        <v>0</v>
      </c>
      <c r="GH754">
        <v>0</v>
      </c>
      <c r="GI754">
        <v>0</v>
      </c>
      <c r="GJ754">
        <v>0</v>
      </c>
      <c r="GK754">
        <v>0</v>
      </c>
      <c r="GL754">
        <v>0</v>
      </c>
      <c r="GM754">
        <v>0</v>
      </c>
      <c r="GN754">
        <v>0</v>
      </c>
      <c r="GO754">
        <v>0</v>
      </c>
      <c r="GP754">
        <v>0</v>
      </c>
      <c r="GQ754">
        <v>0</v>
      </c>
      <c r="GR754">
        <v>0</v>
      </c>
      <c r="GS754">
        <v>0</v>
      </c>
      <c r="GT754">
        <v>0</v>
      </c>
      <c r="GU754">
        <v>0</v>
      </c>
      <c r="GV754">
        <v>0</v>
      </c>
      <c r="GW754">
        <v>0</v>
      </c>
      <c r="GX754">
        <v>0</v>
      </c>
      <c r="GY754">
        <v>0</v>
      </c>
      <c r="GZ754">
        <v>0</v>
      </c>
      <c r="HA754">
        <v>0</v>
      </c>
      <c r="HB754">
        <v>0</v>
      </c>
      <c r="HC754">
        <v>0</v>
      </c>
      <c r="HD754">
        <v>0</v>
      </c>
      <c r="HE754">
        <v>0</v>
      </c>
      <c r="HF754">
        <v>0</v>
      </c>
      <c r="HG754">
        <v>0</v>
      </c>
      <c r="HH754">
        <v>0</v>
      </c>
      <c r="HI754">
        <v>0</v>
      </c>
      <c r="HJ754">
        <v>0</v>
      </c>
      <c r="HK754">
        <v>0</v>
      </c>
      <c r="HL754">
        <v>0</v>
      </c>
      <c r="HM754">
        <v>0</v>
      </c>
      <c r="HN754">
        <v>0</v>
      </c>
      <c r="HO754">
        <v>0</v>
      </c>
      <c r="HP754">
        <v>0</v>
      </c>
      <c r="HQ754">
        <v>0</v>
      </c>
      <c r="HR754">
        <v>0</v>
      </c>
      <c r="HS754">
        <v>0</v>
      </c>
      <c r="HT754">
        <v>0</v>
      </c>
      <c r="HU754">
        <v>0</v>
      </c>
      <c r="HV754">
        <v>0</v>
      </c>
      <c r="HW754">
        <v>0</v>
      </c>
      <c r="HX754">
        <v>0</v>
      </c>
      <c r="HY754">
        <v>0</v>
      </c>
      <c r="HZ754">
        <v>0</v>
      </c>
      <c r="IA754">
        <v>0</v>
      </c>
      <c r="IB754">
        <v>0</v>
      </c>
      <c r="IC754">
        <v>0</v>
      </c>
      <c r="ID754">
        <v>0</v>
      </c>
      <c r="IE754">
        <v>0</v>
      </c>
      <c r="IF754">
        <v>0</v>
      </c>
      <c r="IG754">
        <v>0</v>
      </c>
      <c r="IH754">
        <v>0</v>
      </c>
      <c r="II754">
        <v>0</v>
      </c>
      <c r="IJ754">
        <v>0</v>
      </c>
      <c r="IK754">
        <v>0</v>
      </c>
    </row>
    <row r="755" spans="13:245" hidden="1">
      <c r="M755" s="340"/>
      <c r="N755" t="s">
        <v>944</v>
      </c>
      <c r="O755">
        <v>2</v>
      </c>
      <c r="P755">
        <v>43</v>
      </c>
      <c r="Q755" s="183" t="str">
        <f t="shared" si="31"/>
        <v>SDH200243</v>
      </c>
      <c r="R755">
        <v>0</v>
      </c>
      <c r="S755">
        <v>97</v>
      </c>
      <c r="T755">
        <v>197</v>
      </c>
      <c r="U755">
        <v>301</v>
      </c>
      <c r="V755">
        <v>408</v>
      </c>
      <c r="W755">
        <v>518</v>
      </c>
      <c r="X755">
        <v>633</v>
      </c>
      <c r="Y755">
        <v>754</v>
      </c>
      <c r="Z755">
        <v>879</v>
      </c>
      <c r="AA755">
        <v>1347</v>
      </c>
      <c r="AB755">
        <v>1528</v>
      </c>
      <c r="AC755">
        <v>1719</v>
      </c>
      <c r="AD755">
        <v>1920</v>
      </c>
      <c r="AE755">
        <v>2130</v>
      </c>
      <c r="AF755">
        <v>2351</v>
      </c>
      <c r="AG755">
        <v>2586</v>
      </c>
      <c r="AH755">
        <v>2834</v>
      </c>
      <c r="AI755">
        <v>3101</v>
      </c>
      <c r="AJ755">
        <v>3384</v>
      </c>
      <c r="AK755">
        <v>3688</v>
      </c>
      <c r="AL755">
        <v>3876</v>
      </c>
      <c r="AM755">
        <v>4086</v>
      </c>
      <c r="AN755">
        <v>4324</v>
      </c>
      <c r="AO755">
        <v>4588</v>
      </c>
      <c r="AP755">
        <v>4878</v>
      </c>
      <c r="AQ755">
        <v>5200</v>
      </c>
      <c r="AR755">
        <v>5555</v>
      </c>
      <c r="AS755">
        <v>5966</v>
      </c>
      <c r="AT755">
        <v>6424</v>
      </c>
      <c r="AU755">
        <v>6934</v>
      </c>
      <c r="AV755">
        <v>7516</v>
      </c>
      <c r="AW755">
        <v>8181</v>
      </c>
      <c r="AX755">
        <v>8966</v>
      </c>
      <c r="AY755">
        <v>9868</v>
      </c>
      <c r="AZ755">
        <v>0</v>
      </c>
      <c r="BA755">
        <v>0</v>
      </c>
      <c r="BB755">
        <v>0</v>
      </c>
      <c r="BC755">
        <v>0</v>
      </c>
      <c r="BD755">
        <v>0</v>
      </c>
      <c r="BE755">
        <v>0</v>
      </c>
      <c r="BF755">
        <v>0</v>
      </c>
      <c r="BG755">
        <v>0</v>
      </c>
      <c r="BH755">
        <v>0</v>
      </c>
      <c r="BI755">
        <v>0</v>
      </c>
      <c r="BJ755">
        <v>0</v>
      </c>
      <c r="BK755">
        <v>0</v>
      </c>
      <c r="BL755">
        <v>0</v>
      </c>
      <c r="BM755">
        <v>0</v>
      </c>
      <c r="BN755">
        <v>0</v>
      </c>
      <c r="BO755">
        <v>0</v>
      </c>
      <c r="BP755">
        <v>0</v>
      </c>
      <c r="BQ755">
        <v>0</v>
      </c>
      <c r="BR755">
        <v>0</v>
      </c>
      <c r="BS755">
        <v>0</v>
      </c>
      <c r="BT755">
        <v>0</v>
      </c>
      <c r="BU755">
        <v>0</v>
      </c>
      <c r="BV755">
        <v>0</v>
      </c>
      <c r="BW755">
        <v>0</v>
      </c>
      <c r="BX755">
        <v>0</v>
      </c>
      <c r="BY755">
        <v>0</v>
      </c>
      <c r="BZ755">
        <v>0</v>
      </c>
      <c r="CA755">
        <v>0</v>
      </c>
      <c r="CB755">
        <v>0</v>
      </c>
      <c r="CC755">
        <v>0</v>
      </c>
      <c r="CD755">
        <v>0</v>
      </c>
      <c r="CE755">
        <v>0</v>
      </c>
      <c r="CF755">
        <v>0</v>
      </c>
      <c r="CG755">
        <v>0</v>
      </c>
      <c r="CH755">
        <v>0</v>
      </c>
      <c r="CI755">
        <v>0</v>
      </c>
      <c r="CJ755">
        <v>0</v>
      </c>
      <c r="CK755">
        <v>0</v>
      </c>
      <c r="CL755">
        <v>0</v>
      </c>
      <c r="CM755">
        <v>0</v>
      </c>
      <c r="CN755">
        <v>0</v>
      </c>
      <c r="CO755">
        <v>0</v>
      </c>
      <c r="CP755">
        <v>0</v>
      </c>
      <c r="CQ755">
        <v>0</v>
      </c>
      <c r="CR755">
        <v>0</v>
      </c>
      <c r="CS755">
        <v>0</v>
      </c>
      <c r="CT755">
        <v>0</v>
      </c>
      <c r="CU755">
        <v>0</v>
      </c>
      <c r="CV755">
        <v>0</v>
      </c>
      <c r="CW755">
        <v>0</v>
      </c>
      <c r="CX755">
        <v>0</v>
      </c>
      <c r="CY755">
        <v>0</v>
      </c>
      <c r="CZ755">
        <v>0</v>
      </c>
      <c r="DA755">
        <v>0</v>
      </c>
      <c r="DB755">
        <v>0</v>
      </c>
      <c r="DC755">
        <v>0</v>
      </c>
      <c r="DD755">
        <v>0</v>
      </c>
      <c r="DE755">
        <v>0</v>
      </c>
      <c r="DF755">
        <v>0</v>
      </c>
      <c r="DG755">
        <v>0</v>
      </c>
      <c r="DH755">
        <v>0</v>
      </c>
      <c r="DI755">
        <v>0</v>
      </c>
      <c r="DJ755">
        <v>0</v>
      </c>
      <c r="DK755">
        <v>0</v>
      </c>
      <c r="DL755">
        <v>0</v>
      </c>
      <c r="DM755">
        <v>0</v>
      </c>
      <c r="DN755">
        <v>0</v>
      </c>
      <c r="DO755">
        <v>0</v>
      </c>
      <c r="DP755">
        <v>0</v>
      </c>
      <c r="DQ755">
        <v>0</v>
      </c>
      <c r="DR755">
        <v>0</v>
      </c>
      <c r="DS755">
        <v>0</v>
      </c>
      <c r="DT755">
        <v>0</v>
      </c>
      <c r="DU755">
        <v>0</v>
      </c>
      <c r="DV755">
        <v>0</v>
      </c>
      <c r="DW755">
        <v>0</v>
      </c>
      <c r="DX755">
        <v>0</v>
      </c>
      <c r="DZ755" s="340"/>
      <c r="EA755" t="s">
        <v>944</v>
      </c>
      <c r="EB755">
        <v>2</v>
      </c>
      <c r="EC755">
        <v>43</v>
      </c>
      <c r="ED755" s="183" t="str">
        <f t="shared" si="32"/>
        <v>SDH200243</v>
      </c>
      <c r="EE755">
        <v>0</v>
      </c>
      <c r="EF755">
        <v>165</v>
      </c>
      <c r="EG755">
        <v>323</v>
      </c>
      <c r="EH755">
        <v>477</v>
      </c>
      <c r="EI755">
        <v>685</v>
      </c>
      <c r="EJ755">
        <v>887</v>
      </c>
      <c r="EK755">
        <v>1091</v>
      </c>
      <c r="EL755">
        <v>1299</v>
      </c>
      <c r="EM755">
        <v>1508</v>
      </c>
      <c r="EN755">
        <v>1856</v>
      </c>
      <c r="EO755">
        <v>2062</v>
      </c>
      <c r="EP755">
        <v>2272</v>
      </c>
      <c r="EQ755">
        <v>2485</v>
      </c>
      <c r="ER755">
        <v>2700</v>
      </c>
      <c r="ES755">
        <v>2919</v>
      </c>
      <c r="ET755">
        <v>3144</v>
      </c>
      <c r="EU755">
        <v>3373</v>
      </c>
      <c r="EV755">
        <v>3612</v>
      </c>
      <c r="EW755">
        <v>3863</v>
      </c>
      <c r="EX755">
        <v>0</v>
      </c>
      <c r="EY755">
        <v>0</v>
      </c>
      <c r="EZ755">
        <v>0</v>
      </c>
      <c r="FA755">
        <v>0</v>
      </c>
      <c r="FB755">
        <v>0</v>
      </c>
      <c r="FC755">
        <v>0</v>
      </c>
      <c r="FD755">
        <v>0</v>
      </c>
      <c r="FE755">
        <v>0</v>
      </c>
      <c r="FF755">
        <v>0</v>
      </c>
      <c r="FG755">
        <v>0</v>
      </c>
      <c r="FH755">
        <v>0</v>
      </c>
      <c r="FI755">
        <v>0</v>
      </c>
      <c r="FJ755">
        <v>0</v>
      </c>
      <c r="FK755">
        <v>0</v>
      </c>
      <c r="FL755">
        <v>0</v>
      </c>
      <c r="FM755">
        <v>0</v>
      </c>
      <c r="FN755">
        <v>0</v>
      </c>
      <c r="FO755">
        <v>0</v>
      </c>
      <c r="FP755">
        <v>0</v>
      </c>
      <c r="FQ755">
        <v>0</v>
      </c>
      <c r="FR755">
        <v>0</v>
      </c>
      <c r="FS755">
        <v>0</v>
      </c>
      <c r="FT755">
        <v>0</v>
      </c>
      <c r="FU755">
        <v>0</v>
      </c>
      <c r="FV755">
        <v>0</v>
      </c>
      <c r="FW755">
        <v>0</v>
      </c>
      <c r="FX755">
        <v>0</v>
      </c>
      <c r="FY755">
        <v>0</v>
      </c>
      <c r="FZ755">
        <v>0</v>
      </c>
      <c r="GA755">
        <v>0</v>
      </c>
      <c r="GB755">
        <v>0</v>
      </c>
      <c r="GC755">
        <v>0</v>
      </c>
      <c r="GD755">
        <v>0</v>
      </c>
      <c r="GE755">
        <v>0</v>
      </c>
      <c r="GF755">
        <v>0</v>
      </c>
      <c r="GG755">
        <v>0</v>
      </c>
      <c r="GH755">
        <v>0</v>
      </c>
      <c r="GI755">
        <v>0</v>
      </c>
      <c r="GJ755">
        <v>0</v>
      </c>
      <c r="GK755">
        <v>0</v>
      </c>
      <c r="GL755">
        <v>0</v>
      </c>
      <c r="GM755">
        <v>0</v>
      </c>
      <c r="GN755">
        <v>0</v>
      </c>
      <c r="GO755">
        <v>0</v>
      </c>
      <c r="GP755">
        <v>0</v>
      </c>
      <c r="GQ755">
        <v>0</v>
      </c>
      <c r="GR755">
        <v>0</v>
      </c>
      <c r="GS755">
        <v>0</v>
      </c>
      <c r="GT755">
        <v>0</v>
      </c>
      <c r="GU755">
        <v>0</v>
      </c>
      <c r="GV755">
        <v>0</v>
      </c>
      <c r="GW755">
        <v>0</v>
      </c>
      <c r="GX755">
        <v>0</v>
      </c>
      <c r="GY755">
        <v>0</v>
      </c>
      <c r="GZ755">
        <v>0</v>
      </c>
      <c r="HA755">
        <v>0</v>
      </c>
      <c r="HB755">
        <v>0</v>
      </c>
      <c r="HC755">
        <v>0</v>
      </c>
      <c r="HD755">
        <v>0</v>
      </c>
      <c r="HE755">
        <v>0</v>
      </c>
      <c r="HF755">
        <v>0</v>
      </c>
      <c r="HG755">
        <v>0</v>
      </c>
      <c r="HH755">
        <v>0</v>
      </c>
      <c r="HI755">
        <v>0</v>
      </c>
      <c r="HJ755">
        <v>0</v>
      </c>
      <c r="HK755">
        <v>0</v>
      </c>
      <c r="HL755">
        <v>0</v>
      </c>
      <c r="HM755">
        <v>0</v>
      </c>
      <c r="HN755">
        <v>0</v>
      </c>
      <c r="HO755">
        <v>0</v>
      </c>
      <c r="HP755">
        <v>0</v>
      </c>
      <c r="HQ755">
        <v>0</v>
      </c>
      <c r="HR755">
        <v>0</v>
      </c>
      <c r="HS755">
        <v>0</v>
      </c>
      <c r="HT755">
        <v>0</v>
      </c>
      <c r="HU755">
        <v>0</v>
      </c>
      <c r="HV755">
        <v>0</v>
      </c>
      <c r="HW755">
        <v>0</v>
      </c>
      <c r="HX755">
        <v>0</v>
      </c>
      <c r="HY755">
        <v>0</v>
      </c>
      <c r="HZ755">
        <v>0</v>
      </c>
      <c r="IA755">
        <v>0</v>
      </c>
      <c r="IB755">
        <v>0</v>
      </c>
      <c r="IC755">
        <v>0</v>
      </c>
      <c r="ID755">
        <v>0</v>
      </c>
      <c r="IE755">
        <v>0</v>
      </c>
      <c r="IF755">
        <v>0</v>
      </c>
      <c r="IG755">
        <v>0</v>
      </c>
      <c r="IH755">
        <v>0</v>
      </c>
      <c r="II755">
        <v>0</v>
      </c>
      <c r="IJ755">
        <v>0</v>
      </c>
      <c r="IK755">
        <v>0</v>
      </c>
    </row>
    <row r="756" spans="13:245" hidden="1">
      <c r="M756" s="340"/>
      <c r="N756" t="s">
        <v>944</v>
      </c>
      <c r="O756">
        <v>2</v>
      </c>
      <c r="P756">
        <v>44</v>
      </c>
      <c r="Q756" s="183" t="str">
        <f t="shared" si="31"/>
        <v>SDH200244</v>
      </c>
      <c r="R756">
        <v>0</v>
      </c>
      <c r="S756">
        <v>96</v>
      </c>
      <c r="T756">
        <v>196</v>
      </c>
      <c r="U756">
        <v>298</v>
      </c>
      <c r="V756">
        <v>404</v>
      </c>
      <c r="W756">
        <v>514</v>
      </c>
      <c r="X756">
        <v>629</v>
      </c>
      <c r="Y756">
        <v>749</v>
      </c>
      <c r="Z756">
        <v>873</v>
      </c>
      <c r="AA756">
        <v>1337</v>
      </c>
      <c r="AB756">
        <v>1518</v>
      </c>
      <c r="AC756">
        <v>1708</v>
      </c>
      <c r="AD756">
        <v>1907</v>
      </c>
      <c r="AE756">
        <v>2117</v>
      </c>
      <c r="AF756">
        <v>2338</v>
      </c>
      <c r="AG756">
        <v>2572</v>
      </c>
      <c r="AH756">
        <v>2823</v>
      </c>
      <c r="AI756">
        <v>3089</v>
      </c>
      <c r="AJ756">
        <v>3374</v>
      </c>
      <c r="AK756">
        <v>3678</v>
      </c>
      <c r="AL756">
        <v>3872</v>
      </c>
      <c r="AM756">
        <v>4092</v>
      </c>
      <c r="AN756">
        <v>4336</v>
      </c>
      <c r="AO756">
        <v>4604</v>
      </c>
      <c r="AP756">
        <v>4904</v>
      </c>
      <c r="AQ756">
        <v>5234</v>
      </c>
      <c r="AR756">
        <v>5615</v>
      </c>
      <c r="AS756">
        <v>6040</v>
      </c>
      <c r="AT756">
        <v>6513</v>
      </c>
      <c r="AU756">
        <v>7051</v>
      </c>
      <c r="AV756">
        <v>7664</v>
      </c>
      <c r="AW756">
        <v>8390</v>
      </c>
      <c r="AX756">
        <v>9222</v>
      </c>
      <c r="AY756">
        <v>10190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0</v>
      </c>
      <c r="CP756">
        <v>0</v>
      </c>
      <c r="CQ756">
        <v>0</v>
      </c>
      <c r="CR756">
        <v>0</v>
      </c>
      <c r="CS756">
        <v>0</v>
      </c>
      <c r="CT756">
        <v>0</v>
      </c>
      <c r="CU756">
        <v>0</v>
      </c>
      <c r="CV756">
        <v>0</v>
      </c>
      <c r="CW756">
        <v>0</v>
      </c>
      <c r="CX756">
        <v>0</v>
      </c>
      <c r="CY756">
        <v>0</v>
      </c>
      <c r="CZ756">
        <v>0</v>
      </c>
      <c r="DA756">
        <v>0</v>
      </c>
      <c r="DB756">
        <v>0</v>
      </c>
      <c r="DC756">
        <v>0</v>
      </c>
      <c r="DD756">
        <v>0</v>
      </c>
      <c r="DE756">
        <v>0</v>
      </c>
      <c r="DF756">
        <v>0</v>
      </c>
      <c r="DG756">
        <v>0</v>
      </c>
      <c r="DH756">
        <v>0</v>
      </c>
      <c r="DI756">
        <v>0</v>
      </c>
      <c r="DJ756">
        <v>0</v>
      </c>
      <c r="DK756">
        <v>0</v>
      </c>
      <c r="DL756">
        <v>0</v>
      </c>
      <c r="DM756">
        <v>0</v>
      </c>
      <c r="DN756">
        <v>0</v>
      </c>
      <c r="DO756">
        <v>0</v>
      </c>
      <c r="DP756">
        <v>0</v>
      </c>
      <c r="DQ756">
        <v>0</v>
      </c>
      <c r="DR756">
        <v>0</v>
      </c>
      <c r="DS756">
        <v>0</v>
      </c>
      <c r="DT756">
        <v>0</v>
      </c>
      <c r="DU756">
        <v>0</v>
      </c>
      <c r="DV756">
        <v>0</v>
      </c>
      <c r="DW756">
        <v>0</v>
      </c>
      <c r="DX756">
        <v>0</v>
      </c>
      <c r="DZ756" s="340"/>
      <c r="EA756" t="s">
        <v>944</v>
      </c>
      <c r="EB756">
        <v>2</v>
      </c>
      <c r="EC756">
        <v>44</v>
      </c>
      <c r="ED756" s="183" t="str">
        <f t="shared" si="32"/>
        <v>SDH200244</v>
      </c>
      <c r="EE756">
        <v>0</v>
      </c>
      <c r="EF756">
        <v>158</v>
      </c>
      <c r="EG756">
        <v>312</v>
      </c>
      <c r="EH756">
        <v>458</v>
      </c>
      <c r="EI756">
        <v>656</v>
      </c>
      <c r="EJ756">
        <v>850</v>
      </c>
      <c r="EK756">
        <v>1048</v>
      </c>
      <c r="EL756">
        <v>1247</v>
      </c>
      <c r="EM756">
        <v>1446</v>
      </c>
      <c r="EN756">
        <v>1778</v>
      </c>
      <c r="EO756">
        <v>1976</v>
      </c>
      <c r="EP756">
        <v>2176</v>
      </c>
      <c r="EQ756">
        <v>2378</v>
      </c>
      <c r="ER756">
        <v>2582</v>
      </c>
      <c r="ES756">
        <v>2790</v>
      </c>
      <c r="ET756">
        <v>3001</v>
      </c>
      <c r="EU756">
        <v>3221</v>
      </c>
      <c r="EV756">
        <v>3448</v>
      </c>
      <c r="EW756">
        <v>3690</v>
      </c>
      <c r="EX756">
        <v>0</v>
      </c>
      <c r="EY756">
        <v>0</v>
      </c>
      <c r="EZ756">
        <v>0</v>
      </c>
      <c r="FA756">
        <v>0</v>
      </c>
      <c r="FB756">
        <v>0</v>
      </c>
      <c r="FC756">
        <v>0</v>
      </c>
      <c r="FD756">
        <v>0</v>
      </c>
      <c r="FE756">
        <v>0</v>
      </c>
      <c r="FF756">
        <v>0</v>
      </c>
      <c r="FG756">
        <v>0</v>
      </c>
      <c r="FH756">
        <v>0</v>
      </c>
      <c r="FI756">
        <v>0</v>
      </c>
      <c r="FJ756">
        <v>0</v>
      </c>
      <c r="FK756">
        <v>0</v>
      </c>
      <c r="FL756">
        <v>0</v>
      </c>
      <c r="FM756">
        <v>0</v>
      </c>
      <c r="FN756">
        <v>0</v>
      </c>
      <c r="FO756">
        <v>0</v>
      </c>
      <c r="FP756">
        <v>0</v>
      </c>
      <c r="FQ756">
        <v>0</v>
      </c>
      <c r="FR756">
        <v>0</v>
      </c>
      <c r="FS756">
        <v>0</v>
      </c>
      <c r="FT756">
        <v>0</v>
      </c>
      <c r="FU756">
        <v>0</v>
      </c>
      <c r="FV756">
        <v>0</v>
      </c>
      <c r="FW756">
        <v>0</v>
      </c>
      <c r="FX756">
        <v>0</v>
      </c>
      <c r="FY756">
        <v>0</v>
      </c>
      <c r="FZ756">
        <v>0</v>
      </c>
      <c r="GA756">
        <v>0</v>
      </c>
      <c r="GB756">
        <v>0</v>
      </c>
      <c r="GC756">
        <v>0</v>
      </c>
      <c r="GD756">
        <v>0</v>
      </c>
      <c r="GE756">
        <v>0</v>
      </c>
      <c r="GF756">
        <v>0</v>
      </c>
      <c r="GG756">
        <v>0</v>
      </c>
      <c r="GH756">
        <v>0</v>
      </c>
      <c r="GI756">
        <v>0</v>
      </c>
      <c r="GJ756">
        <v>0</v>
      </c>
      <c r="GK756">
        <v>0</v>
      </c>
      <c r="GL756">
        <v>0</v>
      </c>
      <c r="GM756">
        <v>0</v>
      </c>
      <c r="GN756">
        <v>0</v>
      </c>
      <c r="GO756">
        <v>0</v>
      </c>
      <c r="GP756">
        <v>0</v>
      </c>
      <c r="GQ756">
        <v>0</v>
      </c>
      <c r="GR756">
        <v>0</v>
      </c>
      <c r="GS756">
        <v>0</v>
      </c>
      <c r="GT756">
        <v>0</v>
      </c>
      <c r="GU756">
        <v>0</v>
      </c>
      <c r="GV756">
        <v>0</v>
      </c>
      <c r="GW756">
        <v>0</v>
      </c>
      <c r="GX756">
        <v>0</v>
      </c>
      <c r="GY756">
        <v>0</v>
      </c>
      <c r="GZ756">
        <v>0</v>
      </c>
      <c r="HA756">
        <v>0</v>
      </c>
      <c r="HB756">
        <v>0</v>
      </c>
      <c r="HC756">
        <v>0</v>
      </c>
      <c r="HD756">
        <v>0</v>
      </c>
      <c r="HE756">
        <v>0</v>
      </c>
      <c r="HF756">
        <v>0</v>
      </c>
      <c r="HG756">
        <v>0</v>
      </c>
      <c r="HH756">
        <v>0</v>
      </c>
      <c r="HI756">
        <v>0</v>
      </c>
      <c r="HJ756">
        <v>0</v>
      </c>
      <c r="HK756">
        <v>0</v>
      </c>
      <c r="HL756">
        <v>0</v>
      </c>
      <c r="HM756">
        <v>0</v>
      </c>
      <c r="HN756">
        <v>0</v>
      </c>
      <c r="HO756">
        <v>0</v>
      </c>
      <c r="HP756">
        <v>0</v>
      </c>
      <c r="HQ756">
        <v>0</v>
      </c>
      <c r="HR756">
        <v>0</v>
      </c>
      <c r="HS756">
        <v>0</v>
      </c>
      <c r="HT756">
        <v>0</v>
      </c>
      <c r="HU756">
        <v>0</v>
      </c>
      <c r="HV756">
        <v>0</v>
      </c>
      <c r="HW756">
        <v>0</v>
      </c>
      <c r="HX756">
        <v>0</v>
      </c>
      <c r="HY756">
        <v>0</v>
      </c>
      <c r="HZ756">
        <v>0</v>
      </c>
      <c r="IA756">
        <v>0</v>
      </c>
      <c r="IB756">
        <v>0</v>
      </c>
      <c r="IC756">
        <v>0</v>
      </c>
      <c r="ID756">
        <v>0</v>
      </c>
      <c r="IE756">
        <v>0</v>
      </c>
      <c r="IF756">
        <v>0</v>
      </c>
      <c r="IG756">
        <v>0</v>
      </c>
      <c r="IH756">
        <v>0</v>
      </c>
      <c r="II756">
        <v>0</v>
      </c>
      <c r="IJ756">
        <v>0</v>
      </c>
      <c r="IK756">
        <v>0</v>
      </c>
    </row>
    <row r="757" spans="13:245" hidden="1">
      <c r="M757" s="340"/>
      <c r="N757" t="s">
        <v>944</v>
      </c>
      <c r="O757">
        <v>2</v>
      </c>
      <c r="P757">
        <v>45</v>
      </c>
      <c r="Q757" s="183" t="str">
        <f t="shared" si="31"/>
        <v>SDH200245</v>
      </c>
      <c r="R757">
        <v>0</v>
      </c>
      <c r="S757">
        <v>95</v>
      </c>
      <c r="T757">
        <v>194</v>
      </c>
      <c r="U757">
        <v>295</v>
      </c>
      <c r="V757">
        <v>400</v>
      </c>
      <c r="W757">
        <v>509</v>
      </c>
      <c r="X757">
        <v>623</v>
      </c>
      <c r="Y757">
        <v>742</v>
      </c>
      <c r="Z757">
        <v>866</v>
      </c>
      <c r="AA757">
        <v>1325</v>
      </c>
      <c r="AB757">
        <v>1506</v>
      </c>
      <c r="AC757">
        <v>1694</v>
      </c>
      <c r="AD757">
        <v>1893</v>
      </c>
      <c r="AE757">
        <v>2101</v>
      </c>
      <c r="AF757">
        <v>2322</v>
      </c>
      <c r="AG757">
        <v>2557</v>
      </c>
      <c r="AH757">
        <v>2808</v>
      </c>
      <c r="AI757">
        <v>3074</v>
      </c>
      <c r="AJ757">
        <v>3359</v>
      </c>
      <c r="AK757">
        <v>3666</v>
      </c>
      <c r="AL757">
        <v>3870</v>
      </c>
      <c r="AM757">
        <v>4094</v>
      </c>
      <c r="AN757">
        <v>4341</v>
      </c>
      <c r="AO757">
        <v>4616</v>
      </c>
      <c r="AP757">
        <v>4922</v>
      </c>
      <c r="AQ757">
        <v>5275</v>
      </c>
      <c r="AR757">
        <v>5668</v>
      </c>
      <c r="AS757">
        <v>6104</v>
      </c>
      <c r="AT757">
        <v>6599</v>
      </c>
      <c r="AU757">
        <v>7162</v>
      </c>
      <c r="AV757">
        <v>7830</v>
      </c>
      <c r="AW757">
        <v>8595</v>
      </c>
      <c r="AX757">
        <v>9483</v>
      </c>
      <c r="AY757">
        <v>10537</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0</v>
      </c>
      <c r="BU757">
        <v>0</v>
      </c>
      <c r="BV757">
        <v>0</v>
      </c>
      <c r="BW757">
        <v>0</v>
      </c>
      <c r="BX757">
        <v>0</v>
      </c>
      <c r="BY757">
        <v>0</v>
      </c>
      <c r="BZ757">
        <v>0</v>
      </c>
      <c r="CA757">
        <v>0</v>
      </c>
      <c r="CB757">
        <v>0</v>
      </c>
      <c r="CC757">
        <v>0</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v>
      </c>
      <c r="CY757">
        <v>0</v>
      </c>
      <c r="CZ757">
        <v>0</v>
      </c>
      <c r="DA757">
        <v>0</v>
      </c>
      <c r="DB757">
        <v>0</v>
      </c>
      <c r="DC757">
        <v>0</v>
      </c>
      <c r="DD757">
        <v>0</v>
      </c>
      <c r="DE757">
        <v>0</v>
      </c>
      <c r="DF757">
        <v>0</v>
      </c>
      <c r="DG757">
        <v>0</v>
      </c>
      <c r="DH757">
        <v>0</v>
      </c>
      <c r="DI757">
        <v>0</v>
      </c>
      <c r="DJ757">
        <v>0</v>
      </c>
      <c r="DK757">
        <v>0</v>
      </c>
      <c r="DL757">
        <v>0</v>
      </c>
      <c r="DM757">
        <v>0</v>
      </c>
      <c r="DN757">
        <v>0</v>
      </c>
      <c r="DO757">
        <v>0</v>
      </c>
      <c r="DP757">
        <v>0</v>
      </c>
      <c r="DQ757">
        <v>0</v>
      </c>
      <c r="DR757">
        <v>0</v>
      </c>
      <c r="DS757">
        <v>0</v>
      </c>
      <c r="DT757">
        <v>0</v>
      </c>
      <c r="DU757">
        <v>0</v>
      </c>
      <c r="DV757">
        <v>0</v>
      </c>
      <c r="DW757">
        <v>0</v>
      </c>
      <c r="DX757">
        <v>0</v>
      </c>
      <c r="DZ757" s="340"/>
      <c r="EA757" t="s">
        <v>944</v>
      </c>
      <c r="EB757">
        <v>2</v>
      </c>
      <c r="EC757">
        <v>45</v>
      </c>
      <c r="ED757" s="183" t="str">
        <f t="shared" si="32"/>
        <v>SDH200245</v>
      </c>
      <c r="EE757">
        <v>0</v>
      </c>
      <c r="EF757">
        <v>152</v>
      </c>
      <c r="EG757">
        <v>300</v>
      </c>
      <c r="EH757">
        <v>440</v>
      </c>
      <c r="EI757">
        <v>628</v>
      </c>
      <c r="EJ757">
        <v>815</v>
      </c>
      <c r="EK757">
        <v>1004</v>
      </c>
      <c r="EL757">
        <v>1194</v>
      </c>
      <c r="EM757">
        <v>1385</v>
      </c>
      <c r="EN757">
        <v>1702</v>
      </c>
      <c r="EO757">
        <v>1893</v>
      </c>
      <c r="EP757">
        <v>2081</v>
      </c>
      <c r="EQ757">
        <v>2274</v>
      </c>
      <c r="ER757">
        <v>2467</v>
      </c>
      <c r="ES757">
        <v>2664</v>
      </c>
      <c r="ET757">
        <v>2866</v>
      </c>
      <c r="EU757">
        <v>3073</v>
      </c>
      <c r="EV757">
        <v>3291</v>
      </c>
      <c r="EW757">
        <v>3523</v>
      </c>
      <c r="EX757">
        <v>0</v>
      </c>
      <c r="EY757">
        <v>0</v>
      </c>
      <c r="EZ757">
        <v>0</v>
      </c>
      <c r="FA757">
        <v>0</v>
      </c>
      <c r="FB757">
        <v>0</v>
      </c>
      <c r="FC757">
        <v>0</v>
      </c>
      <c r="FD757">
        <v>0</v>
      </c>
      <c r="FE757">
        <v>0</v>
      </c>
      <c r="FF757">
        <v>0</v>
      </c>
      <c r="FG757">
        <v>0</v>
      </c>
      <c r="FH757">
        <v>0</v>
      </c>
      <c r="FI757">
        <v>0</v>
      </c>
      <c r="FJ757">
        <v>0</v>
      </c>
      <c r="FK757">
        <v>0</v>
      </c>
      <c r="FL757">
        <v>0</v>
      </c>
      <c r="FM757">
        <v>0</v>
      </c>
      <c r="FN757">
        <v>0</v>
      </c>
      <c r="FO757">
        <v>0</v>
      </c>
      <c r="FP757">
        <v>0</v>
      </c>
      <c r="FQ757">
        <v>0</v>
      </c>
      <c r="FR757">
        <v>0</v>
      </c>
      <c r="FS757">
        <v>0</v>
      </c>
      <c r="FT757">
        <v>0</v>
      </c>
      <c r="FU757">
        <v>0</v>
      </c>
      <c r="FV757">
        <v>0</v>
      </c>
      <c r="FW757">
        <v>0</v>
      </c>
      <c r="FX757">
        <v>0</v>
      </c>
      <c r="FY757">
        <v>0</v>
      </c>
      <c r="FZ757">
        <v>0</v>
      </c>
      <c r="GA757">
        <v>0</v>
      </c>
      <c r="GB757">
        <v>0</v>
      </c>
      <c r="GC757">
        <v>0</v>
      </c>
      <c r="GD757">
        <v>0</v>
      </c>
      <c r="GE757">
        <v>0</v>
      </c>
      <c r="GF757">
        <v>0</v>
      </c>
      <c r="GG757">
        <v>0</v>
      </c>
      <c r="GH757">
        <v>0</v>
      </c>
      <c r="GI757">
        <v>0</v>
      </c>
      <c r="GJ757">
        <v>0</v>
      </c>
      <c r="GK757">
        <v>0</v>
      </c>
      <c r="GL757">
        <v>0</v>
      </c>
      <c r="GM757">
        <v>0</v>
      </c>
      <c r="GN757">
        <v>0</v>
      </c>
      <c r="GO757">
        <v>0</v>
      </c>
      <c r="GP757">
        <v>0</v>
      </c>
      <c r="GQ757">
        <v>0</v>
      </c>
      <c r="GR757">
        <v>0</v>
      </c>
      <c r="GS757">
        <v>0</v>
      </c>
      <c r="GT757">
        <v>0</v>
      </c>
      <c r="GU757">
        <v>0</v>
      </c>
      <c r="GV757">
        <v>0</v>
      </c>
      <c r="GW757">
        <v>0</v>
      </c>
      <c r="GX757">
        <v>0</v>
      </c>
      <c r="GY757">
        <v>0</v>
      </c>
      <c r="GZ757">
        <v>0</v>
      </c>
      <c r="HA757">
        <v>0</v>
      </c>
      <c r="HB757">
        <v>0</v>
      </c>
      <c r="HC757">
        <v>0</v>
      </c>
      <c r="HD757">
        <v>0</v>
      </c>
      <c r="HE757">
        <v>0</v>
      </c>
      <c r="HF757">
        <v>0</v>
      </c>
      <c r="HG757">
        <v>0</v>
      </c>
      <c r="HH757">
        <v>0</v>
      </c>
      <c r="HI757">
        <v>0</v>
      </c>
      <c r="HJ757">
        <v>0</v>
      </c>
      <c r="HK757">
        <v>0</v>
      </c>
      <c r="HL757">
        <v>0</v>
      </c>
      <c r="HM757">
        <v>0</v>
      </c>
      <c r="HN757">
        <v>0</v>
      </c>
      <c r="HO757">
        <v>0</v>
      </c>
      <c r="HP757">
        <v>0</v>
      </c>
      <c r="HQ757">
        <v>0</v>
      </c>
      <c r="HR757">
        <v>0</v>
      </c>
      <c r="HS757">
        <v>0</v>
      </c>
      <c r="HT757">
        <v>0</v>
      </c>
      <c r="HU757">
        <v>0</v>
      </c>
      <c r="HV757">
        <v>0</v>
      </c>
      <c r="HW757">
        <v>0</v>
      </c>
      <c r="HX757">
        <v>0</v>
      </c>
      <c r="HY757">
        <v>0</v>
      </c>
      <c r="HZ757">
        <v>0</v>
      </c>
      <c r="IA757">
        <v>0</v>
      </c>
      <c r="IB757">
        <v>0</v>
      </c>
      <c r="IC757">
        <v>0</v>
      </c>
      <c r="ID757">
        <v>0</v>
      </c>
      <c r="IE757">
        <v>0</v>
      </c>
      <c r="IF757">
        <v>0</v>
      </c>
      <c r="IG757">
        <v>0</v>
      </c>
      <c r="IH757">
        <v>0</v>
      </c>
      <c r="II757">
        <v>0</v>
      </c>
      <c r="IJ757">
        <v>0</v>
      </c>
      <c r="IK757">
        <v>0</v>
      </c>
    </row>
    <row r="758" spans="13:245" hidden="1">
      <c r="M758" s="340"/>
      <c r="N758" t="s">
        <v>944</v>
      </c>
      <c r="O758">
        <v>2</v>
      </c>
      <c r="P758">
        <v>46</v>
      </c>
      <c r="Q758" s="183" t="str">
        <f t="shared" si="31"/>
        <v>SDH200246</v>
      </c>
      <c r="R758">
        <v>0</v>
      </c>
      <c r="S758">
        <v>94</v>
      </c>
      <c r="T758">
        <v>191</v>
      </c>
      <c r="U758">
        <v>291</v>
      </c>
      <c r="V758">
        <v>396</v>
      </c>
      <c r="W758">
        <v>505</v>
      </c>
      <c r="X758">
        <v>617</v>
      </c>
      <c r="Y758">
        <v>734</v>
      </c>
      <c r="Z758">
        <v>857</v>
      </c>
      <c r="AA758">
        <v>1313</v>
      </c>
      <c r="AB758">
        <v>1491</v>
      </c>
      <c r="AC758">
        <v>1678</v>
      </c>
      <c r="AD758">
        <v>1875</v>
      </c>
      <c r="AE758">
        <v>2082</v>
      </c>
      <c r="AF758">
        <v>2304</v>
      </c>
      <c r="AG758">
        <v>2538</v>
      </c>
      <c r="AH758">
        <v>2788</v>
      </c>
      <c r="AI758">
        <v>3054</v>
      </c>
      <c r="AJ758">
        <v>3340</v>
      </c>
      <c r="AK758">
        <v>3655</v>
      </c>
      <c r="AL758">
        <v>3861</v>
      </c>
      <c r="AM758">
        <v>4086</v>
      </c>
      <c r="AN758">
        <v>4337</v>
      </c>
      <c r="AO758">
        <v>4617</v>
      </c>
      <c r="AP758">
        <v>4943</v>
      </c>
      <c r="AQ758">
        <v>5304</v>
      </c>
      <c r="AR758">
        <v>5704</v>
      </c>
      <c r="AS758">
        <v>6157</v>
      </c>
      <c r="AT758">
        <v>6670</v>
      </c>
      <c r="AU758">
        <v>7283</v>
      </c>
      <c r="AV758">
        <v>7982</v>
      </c>
      <c r="AW758">
        <v>8790</v>
      </c>
      <c r="AX758">
        <v>9749</v>
      </c>
      <c r="AY758">
        <v>10864</v>
      </c>
      <c r="AZ758">
        <v>0</v>
      </c>
      <c r="BA758">
        <v>0</v>
      </c>
      <c r="BB758">
        <v>0</v>
      </c>
      <c r="BC758">
        <v>0</v>
      </c>
      <c r="BD758">
        <v>0</v>
      </c>
      <c r="BE758">
        <v>0</v>
      </c>
      <c r="BF758">
        <v>0</v>
      </c>
      <c r="BG758">
        <v>0</v>
      </c>
      <c r="BH758">
        <v>0</v>
      </c>
      <c r="BI758">
        <v>0</v>
      </c>
      <c r="BJ758">
        <v>0</v>
      </c>
      <c r="BK758">
        <v>0</v>
      </c>
      <c r="BL758">
        <v>0</v>
      </c>
      <c r="BM758">
        <v>0</v>
      </c>
      <c r="BN758">
        <v>0</v>
      </c>
      <c r="BO758">
        <v>0</v>
      </c>
      <c r="BP758">
        <v>0</v>
      </c>
      <c r="BQ758">
        <v>0</v>
      </c>
      <c r="BR758">
        <v>0</v>
      </c>
      <c r="BS758">
        <v>0</v>
      </c>
      <c r="BT758">
        <v>0</v>
      </c>
      <c r="BU758">
        <v>0</v>
      </c>
      <c r="BV758">
        <v>0</v>
      </c>
      <c r="BW758">
        <v>0</v>
      </c>
      <c r="BX758">
        <v>0</v>
      </c>
      <c r="BY758">
        <v>0</v>
      </c>
      <c r="BZ758">
        <v>0</v>
      </c>
      <c r="CA758">
        <v>0</v>
      </c>
      <c r="CB758">
        <v>0</v>
      </c>
      <c r="CC758">
        <v>0</v>
      </c>
      <c r="CD758">
        <v>0</v>
      </c>
      <c r="CE758">
        <v>0</v>
      </c>
      <c r="CF758">
        <v>0</v>
      </c>
      <c r="CG758">
        <v>0</v>
      </c>
      <c r="CH758">
        <v>0</v>
      </c>
      <c r="CI758">
        <v>0</v>
      </c>
      <c r="CJ758">
        <v>0</v>
      </c>
      <c r="CK758">
        <v>0</v>
      </c>
      <c r="CL758">
        <v>0</v>
      </c>
      <c r="CM758">
        <v>0</v>
      </c>
      <c r="CN758">
        <v>0</v>
      </c>
      <c r="CO758">
        <v>0</v>
      </c>
      <c r="CP758">
        <v>0</v>
      </c>
      <c r="CQ758">
        <v>0</v>
      </c>
      <c r="CR758">
        <v>0</v>
      </c>
      <c r="CS758">
        <v>0</v>
      </c>
      <c r="CT758">
        <v>0</v>
      </c>
      <c r="CU758">
        <v>0</v>
      </c>
      <c r="CV758">
        <v>0</v>
      </c>
      <c r="CW758">
        <v>0</v>
      </c>
      <c r="CX758">
        <v>0</v>
      </c>
      <c r="CY758">
        <v>0</v>
      </c>
      <c r="CZ758">
        <v>0</v>
      </c>
      <c r="DA758">
        <v>0</v>
      </c>
      <c r="DB758">
        <v>0</v>
      </c>
      <c r="DC758">
        <v>0</v>
      </c>
      <c r="DD758">
        <v>0</v>
      </c>
      <c r="DE758">
        <v>0</v>
      </c>
      <c r="DF758">
        <v>0</v>
      </c>
      <c r="DG758">
        <v>0</v>
      </c>
      <c r="DH758">
        <v>0</v>
      </c>
      <c r="DI758">
        <v>0</v>
      </c>
      <c r="DJ758">
        <v>0</v>
      </c>
      <c r="DK758">
        <v>0</v>
      </c>
      <c r="DL758">
        <v>0</v>
      </c>
      <c r="DM758">
        <v>0</v>
      </c>
      <c r="DN758">
        <v>0</v>
      </c>
      <c r="DO758">
        <v>0</v>
      </c>
      <c r="DP758">
        <v>0</v>
      </c>
      <c r="DQ758">
        <v>0</v>
      </c>
      <c r="DR758">
        <v>0</v>
      </c>
      <c r="DS758">
        <v>0</v>
      </c>
      <c r="DT758">
        <v>0</v>
      </c>
      <c r="DU758">
        <v>0</v>
      </c>
      <c r="DV758">
        <v>0</v>
      </c>
      <c r="DW758">
        <v>0</v>
      </c>
      <c r="DX758">
        <v>0</v>
      </c>
      <c r="DZ758" s="340"/>
      <c r="EA758" t="s">
        <v>944</v>
      </c>
      <c r="EB758">
        <v>2</v>
      </c>
      <c r="EC758">
        <v>46</v>
      </c>
      <c r="ED758" s="183" t="str">
        <f t="shared" si="32"/>
        <v>SDH200246</v>
      </c>
      <c r="EE758">
        <v>0</v>
      </c>
      <c r="EF758">
        <v>146</v>
      </c>
      <c r="EG758">
        <v>287</v>
      </c>
      <c r="EH758">
        <v>421</v>
      </c>
      <c r="EI758">
        <v>602</v>
      </c>
      <c r="EJ758">
        <v>782</v>
      </c>
      <c r="EK758">
        <v>961</v>
      </c>
      <c r="EL758">
        <v>1142</v>
      </c>
      <c r="EM758">
        <v>1324</v>
      </c>
      <c r="EN758">
        <v>1630</v>
      </c>
      <c r="EO758">
        <v>1809</v>
      </c>
      <c r="EP758">
        <v>1989</v>
      </c>
      <c r="EQ758">
        <v>2171</v>
      </c>
      <c r="ER758">
        <v>2354</v>
      </c>
      <c r="ES758">
        <v>2542</v>
      </c>
      <c r="ET758">
        <v>2732</v>
      </c>
      <c r="EU758">
        <v>2930</v>
      </c>
      <c r="EV758">
        <v>3139</v>
      </c>
      <c r="EW758">
        <v>3364</v>
      </c>
      <c r="EX758">
        <v>0</v>
      </c>
      <c r="EY758">
        <v>0</v>
      </c>
      <c r="EZ758">
        <v>0</v>
      </c>
      <c r="FA758">
        <v>0</v>
      </c>
      <c r="FB758">
        <v>0</v>
      </c>
      <c r="FC758">
        <v>0</v>
      </c>
      <c r="FD758">
        <v>0</v>
      </c>
      <c r="FE758">
        <v>0</v>
      </c>
      <c r="FF758">
        <v>0</v>
      </c>
      <c r="FG758">
        <v>0</v>
      </c>
      <c r="FH758">
        <v>0</v>
      </c>
      <c r="FI758">
        <v>0</v>
      </c>
      <c r="FJ758">
        <v>0</v>
      </c>
      <c r="FK758">
        <v>0</v>
      </c>
      <c r="FL758">
        <v>0</v>
      </c>
      <c r="FM758">
        <v>0</v>
      </c>
      <c r="FN758">
        <v>0</v>
      </c>
      <c r="FO758">
        <v>0</v>
      </c>
      <c r="FP758">
        <v>0</v>
      </c>
      <c r="FQ758">
        <v>0</v>
      </c>
      <c r="FR758">
        <v>0</v>
      </c>
      <c r="FS758">
        <v>0</v>
      </c>
      <c r="FT758">
        <v>0</v>
      </c>
      <c r="FU758">
        <v>0</v>
      </c>
      <c r="FV758">
        <v>0</v>
      </c>
      <c r="FW758">
        <v>0</v>
      </c>
      <c r="FX758">
        <v>0</v>
      </c>
      <c r="FY758">
        <v>0</v>
      </c>
      <c r="FZ758">
        <v>0</v>
      </c>
      <c r="GA758">
        <v>0</v>
      </c>
      <c r="GB758">
        <v>0</v>
      </c>
      <c r="GC758">
        <v>0</v>
      </c>
      <c r="GD758">
        <v>0</v>
      </c>
      <c r="GE758">
        <v>0</v>
      </c>
      <c r="GF758">
        <v>0</v>
      </c>
      <c r="GG758">
        <v>0</v>
      </c>
      <c r="GH758">
        <v>0</v>
      </c>
      <c r="GI758">
        <v>0</v>
      </c>
      <c r="GJ758">
        <v>0</v>
      </c>
      <c r="GK758">
        <v>0</v>
      </c>
      <c r="GL758">
        <v>0</v>
      </c>
      <c r="GM758">
        <v>0</v>
      </c>
      <c r="GN758">
        <v>0</v>
      </c>
      <c r="GO758">
        <v>0</v>
      </c>
      <c r="GP758">
        <v>0</v>
      </c>
      <c r="GQ758">
        <v>0</v>
      </c>
      <c r="GR758">
        <v>0</v>
      </c>
      <c r="GS758">
        <v>0</v>
      </c>
      <c r="GT758">
        <v>0</v>
      </c>
      <c r="GU758">
        <v>0</v>
      </c>
      <c r="GV758">
        <v>0</v>
      </c>
      <c r="GW758">
        <v>0</v>
      </c>
      <c r="GX758">
        <v>0</v>
      </c>
      <c r="GY758">
        <v>0</v>
      </c>
      <c r="GZ758">
        <v>0</v>
      </c>
      <c r="HA758">
        <v>0</v>
      </c>
      <c r="HB758">
        <v>0</v>
      </c>
      <c r="HC758">
        <v>0</v>
      </c>
      <c r="HD758">
        <v>0</v>
      </c>
      <c r="HE758">
        <v>0</v>
      </c>
      <c r="HF758">
        <v>0</v>
      </c>
      <c r="HG758">
        <v>0</v>
      </c>
      <c r="HH758">
        <v>0</v>
      </c>
      <c r="HI758">
        <v>0</v>
      </c>
      <c r="HJ758">
        <v>0</v>
      </c>
      <c r="HK758">
        <v>0</v>
      </c>
      <c r="HL758">
        <v>0</v>
      </c>
      <c r="HM758">
        <v>0</v>
      </c>
      <c r="HN758">
        <v>0</v>
      </c>
      <c r="HO758">
        <v>0</v>
      </c>
      <c r="HP758">
        <v>0</v>
      </c>
      <c r="HQ758">
        <v>0</v>
      </c>
      <c r="HR758">
        <v>0</v>
      </c>
      <c r="HS758">
        <v>0</v>
      </c>
      <c r="HT758">
        <v>0</v>
      </c>
      <c r="HU758">
        <v>0</v>
      </c>
      <c r="HV758">
        <v>0</v>
      </c>
      <c r="HW758">
        <v>0</v>
      </c>
      <c r="HX758">
        <v>0</v>
      </c>
      <c r="HY758">
        <v>0</v>
      </c>
      <c r="HZ758">
        <v>0</v>
      </c>
      <c r="IA758">
        <v>0</v>
      </c>
      <c r="IB758">
        <v>0</v>
      </c>
      <c r="IC758">
        <v>0</v>
      </c>
      <c r="ID758">
        <v>0</v>
      </c>
      <c r="IE758">
        <v>0</v>
      </c>
      <c r="IF758">
        <v>0</v>
      </c>
      <c r="IG758">
        <v>0</v>
      </c>
      <c r="IH758">
        <v>0</v>
      </c>
      <c r="II758">
        <v>0</v>
      </c>
      <c r="IJ758">
        <v>0</v>
      </c>
      <c r="IK758">
        <v>0</v>
      </c>
    </row>
    <row r="759" spans="13:245" hidden="1">
      <c r="M759" s="340"/>
      <c r="N759" t="s">
        <v>944</v>
      </c>
      <c r="O759">
        <v>2</v>
      </c>
      <c r="P759">
        <v>47</v>
      </c>
      <c r="Q759" s="183" t="str">
        <f t="shared" si="31"/>
        <v>SDH200247</v>
      </c>
      <c r="R759">
        <v>0</v>
      </c>
      <c r="S759">
        <v>92</v>
      </c>
      <c r="T759">
        <v>188</v>
      </c>
      <c r="U759">
        <v>288</v>
      </c>
      <c r="V759">
        <v>392</v>
      </c>
      <c r="W759">
        <v>499</v>
      </c>
      <c r="X759">
        <v>611</v>
      </c>
      <c r="Y759">
        <v>726</v>
      </c>
      <c r="Z759">
        <v>848</v>
      </c>
      <c r="AA759">
        <v>1299</v>
      </c>
      <c r="AB759">
        <v>1475</v>
      </c>
      <c r="AC759">
        <v>1661</v>
      </c>
      <c r="AD759">
        <v>1856</v>
      </c>
      <c r="AE759">
        <v>2064</v>
      </c>
      <c r="AF759">
        <v>2284</v>
      </c>
      <c r="AG759">
        <v>2518</v>
      </c>
      <c r="AH759">
        <v>2767</v>
      </c>
      <c r="AI759">
        <v>3033</v>
      </c>
      <c r="AJ759">
        <v>3325</v>
      </c>
      <c r="AK759">
        <v>3640</v>
      </c>
      <c r="AL759">
        <v>3846</v>
      </c>
      <c r="AM759">
        <v>4075</v>
      </c>
      <c r="AN759">
        <v>4328</v>
      </c>
      <c r="AO759">
        <v>4626</v>
      </c>
      <c r="AP759">
        <v>4957</v>
      </c>
      <c r="AQ759">
        <v>5322</v>
      </c>
      <c r="AR759">
        <v>5735</v>
      </c>
      <c r="AS759">
        <v>6201</v>
      </c>
      <c r="AT759">
        <v>6760</v>
      </c>
      <c r="AU759">
        <v>7396</v>
      </c>
      <c r="AV759">
        <v>8129</v>
      </c>
      <c r="AW759">
        <v>8996</v>
      </c>
      <c r="AX759">
        <v>10001</v>
      </c>
      <c r="AY759">
        <v>11200</v>
      </c>
      <c r="AZ759">
        <v>0</v>
      </c>
      <c r="BA759">
        <v>0</v>
      </c>
      <c r="BB759">
        <v>0</v>
      </c>
      <c r="BC759">
        <v>0</v>
      </c>
      <c r="BD759">
        <v>0</v>
      </c>
      <c r="BE759">
        <v>0</v>
      </c>
      <c r="BF759">
        <v>0</v>
      </c>
      <c r="BG759">
        <v>0</v>
      </c>
      <c r="BH759">
        <v>0</v>
      </c>
      <c r="BI759">
        <v>0</v>
      </c>
      <c r="BJ759">
        <v>0</v>
      </c>
      <c r="BK759">
        <v>0</v>
      </c>
      <c r="BL759">
        <v>0</v>
      </c>
      <c r="BM759">
        <v>0</v>
      </c>
      <c r="BN759">
        <v>0</v>
      </c>
      <c r="BO759">
        <v>0</v>
      </c>
      <c r="BP759">
        <v>0</v>
      </c>
      <c r="BQ759">
        <v>0</v>
      </c>
      <c r="BR759">
        <v>0</v>
      </c>
      <c r="BS759">
        <v>0</v>
      </c>
      <c r="BT759">
        <v>0</v>
      </c>
      <c r="BU759">
        <v>0</v>
      </c>
      <c r="BV759">
        <v>0</v>
      </c>
      <c r="BW759">
        <v>0</v>
      </c>
      <c r="BX759">
        <v>0</v>
      </c>
      <c r="BY759">
        <v>0</v>
      </c>
      <c r="BZ759">
        <v>0</v>
      </c>
      <c r="CA759">
        <v>0</v>
      </c>
      <c r="CB759">
        <v>0</v>
      </c>
      <c r="CC759">
        <v>0</v>
      </c>
      <c r="CD759">
        <v>0</v>
      </c>
      <c r="CE759">
        <v>0</v>
      </c>
      <c r="CF759">
        <v>0</v>
      </c>
      <c r="CG759">
        <v>0</v>
      </c>
      <c r="CH759">
        <v>0</v>
      </c>
      <c r="CI759">
        <v>0</v>
      </c>
      <c r="CJ759">
        <v>0</v>
      </c>
      <c r="CK759">
        <v>0</v>
      </c>
      <c r="CL759">
        <v>0</v>
      </c>
      <c r="CM759">
        <v>0</v>
      </c>
      <c r="CN759">
        <v>0</v>
      </c>
      <c r="CO759">
        <v>0</v>
      </c>
      <c r="CP759">
        <v>0</v>
      </c>
      <c r="CQ759">
        <v>0</v>
      </c>
      <c r="CR759">
        <v>0</v>
      </c>
      <c r="CS759">
        <v>0</v>
      </c>
      <c r="CT759">
        <v>0</v>
      </c>
      <c r="CU759">
        <v>0</v>
      </c>
      <c r="CV759">
        <v>0</v>
      </c>
      <c r="CW759">
        <v>0</v>
      </c>
      <c r="CX759">
        <v>0</v>
      </c>
      <c r="CY759">
        <v>0</v>
      </c>
      <c r="CZ759">
        <v>0</v>
      </c>
      <c r="DA759">
        <v>0</v>
      </c>
      <c r="DB759">
        <v>0</v>
      </c>
      <c r="DC759">
        <v>0</v>
      </c>
      <c r="DD759">
        <v>0</v>
      </c>
      <c r="DE759">
        <v>0</v>
      </c>
      <c r="DF759">
        <v>0</v>
      </c>
      <c r="DG759">
        <v>0</v>
      </c>
      <c r="DH759">
        <v>0</v>
      </c>
      <c r="DI759">
        <v>0</v>
      </c>
      <c r="DJ759">
        <v>0</v>
      </c>
      <c r="DK759">
        <v>0</v>
      </c>
      <c r="DL759">
        <v>0</v>
      </c>
      <c r="DM759">
        <v>0</v>
      </c>
      <c r="DN759">
        <v>0</v>
      </c>
      <c r="DO759">
        <v>0</v>
      </c>
      <c r="DP759">
        <v>0</v>
      </c>
      <c r="DQ759">
        <v>0</v>
      </c>
      <c r="DR759">
        <v>0</v>
      </c>
      <c r="DS759">
        <v>0</v>
      </c>
      <c r="DT759">
        <v>0</v>
      </c>
      <c r="DU759">
        <v>0</v>
      </c>
      <c r="DV759">
        <v>0</v>
      </c>
      <c r="DW759">
        <v>0</v>
      </c>
      <c r="DX759">
        <v>0</v>
      </c>
      <c r="DZ759" s="340"/>
      <c r="EA759" t="s">
        <v>944</v>
      </c>
      <c r="EB759">
        <v>2</v>
      </c>
      <c r="EC759">
        <v>47</v>
      </c>
      <c r="ED759" s="183" t="str">
        <f t="shared" si="32"/>
        <v>SDH200247</v>
      </c>
      <c r="EE759">
        <v>0</v>
      </c>
      <c r="EF759">
        <v>139</v>
      </c>
      <c r="EG759">
        <v>274</v>
      </c>
      <c r="EH759">
        <v>405</v>
      </c>
      <c r="EI759">
        <v>576</v>
      </c>
      <c r="EJ759">
        <v>748</v>
      </c>
      <c r="EK759">
        <v>920</v>
      </c>
      <c r="EL759">
        <v>1093</v>
      </c>
      <c r="EM759">
        <v>1267</v>
      </c>
      <c r="EN759">
        <v>1560</v>
      </c>
      <c r="EO759">
        <v>1729</v>
      </c>
      <c r="EP759">
        <v>1901</v>
      </c>
      <c r="EQ759">
        <v>2073</v>
      </c>
      <c r="ER759">
        <v>2248</v>
      </c>
      <c r="ES759">
        <v>2426</v>
      </c>
      <c r="ET759">
        <v>2606</v>
      </c>
      <c r="EU759">
        <v>2796</v>
      </c>
      <c r="EV759">
        <v>2997</v>
      </c>
      <c r="EW759">
        <v>3220</v>
      </c>
      <c r="EX759">
        <v>0</v>
      </c>
      <c r="EY759">
        <v>0</v>
      </c>
      <c r="EZ759">
        <v>0</v>
      </c>
      <c r="FA759">
        <v>0</v>
      </c>
      <c r="FB759">
        <v>0</v>
      </c>
      <c r="FC759">
        <v>0</v>
      </c>
      <c r="FD759">
        <v>0</v>
      </c>
      <c r="FE759">
        <v>0</v>
      </c>
      <c r="FF759">
        <v>0</v>
      </c>
      <c r="FG759">
        <v>0</v>
      </c>
      <c r="FH759">
        <v>0</v>
      </c>
      <c r="FI759">
        <v>0</v>
      </c>
      <c r="FJ759">
        <v>0</v>
      </c>
      <c r="FK759">
        <v>0</v>
      </c>
      <c r="FL759">
        <v>0</v>
      </c>
      <c r="FM759">
        <v>0</v>
      </c>
      <c r="FN759">
        <v>0</v>
      </c>
      <c r="FO759">
        <v>0</v>
      </c>
      <c r="FP759">
        <v>0</v>
      </c>
      <c r="FQ759">
        <v>0</v>
      </c>
      <c r="FR759">
        <v>0</v>
      </c>
      <c r="FS759">
        <v>0</v>
      </c>
      <c r="FT759">
        <v>0</v>
      </c>
      <c r="FU759">
        <v>0</v>
      </c>
      <c r="FV759">
        <v>0</v>
      </c>
      <c r="FW759">
        <v>0</v>
      </c>
      <c r="FX759">
        <v>0</v>
      </c>
      <c r="FY759">
        <v>0</v>
      </c>
      <c r="FZ759">
        <v>0</v>
      </c>
      <c r="GA759">
        <v>0</v>
      </c>
      <c r="GB759">
        <v>0</v>
      </c>
      <c r="GC759">
        <v>0</v>
      </c>
      <c r="GD759">
        <v>0</v>
      </c>
      <c r="GE759">
        <v>0</v>
      </c>
      <c r="GF759">
        <v>0</v>
      </c>
      <c r="GG759">
        <v>0</v>
      </c>
      <c r="GH759">
        <v>0</v>
      </c>
      <c r="GI759">
        <v>0</v>
      </c>
      <c r="GJ759">
        <v>0</v>
      </c>
      <c r="GK759">
        <v>0</v>
      </c>
      <c r="GL759">
        <v>0</v>
      </c>
      <c r="GM759">
        <v>0</v>
      </c>
      <c r="GN759">
        <v>0</v>
      </c>
      <c r="GO759">
        <v>0</v>
      </c>
      <c r="GP759">
        <v>0</v>
      </c>
      <c r="GQ759">
        <v>0</v>
      </c>
      <c r="GR759">
        <v>0</v>
      </c>
      <c r="GS759">
        <v>0</v>
      </c>
      <c r="GT759">
        <v>0</v>
      </c>
      <c r="GU759">
        <v>0</v>
      </c>
      <c r="GV759">
        <v>0</v>
      </c>
      <c r="GW759">
        <v>0</v>
      </c>
      <c r="GX759">
        <v>0</v>
      </c>
      <c r="GY759">
        <v>0</v>
      </c>
      <c r="GZ759">
        <v>0</v>
      </c>
      <c r="HA759">
        <v>0</v>
      </c>
      <c r="HB759">
        <v>0</v>
      </c>
      <c r="HC759">
        <v>0</v>
      </c>
      <c r="HD759">
        <v>0</v>
      </c>
      <c r="HE759">
        <v>0</v>
      </c>
      <c r="HF759">
        <v>0</v>
      </c>
      <c r="HG759">
        <v>0</v>
      </c>
      <c r="HH759">
        <v>0</v>
      </c>
      <c r="HI759">
        <v>0</v>
      </c>
      <c r="HJ759">
        <v>0</v>
      </c>
      <c r="HK759">
        <v>0</v>
      </c>
      <c r="HL759">
        <v>0</v>
      </c>
      <c r="HM759">
        <v>0</v>
      </c>
      <c r="HN759">
        <v>0</v>
      </c>
      <c r="HO759">
        <v>0</v>
      </c>
      <c r="HP759">
        <v>0</v>
      </c>
      <c r="HQ759">
        <v>0</v>
      </c>
      <c r="HR759">
        <v>0</v>
      </c>
      <c r="HS759">
        <v>0</v>
      </c>
      <c r="HT759">
        <v>0</v>
      </c>
      <c r="HU759">
        <v>0</v>
      </c>
      <c r="HV759">
        <v>0</v>
      </c>
      <c r="HW759">
        <v>0</v>
      </c>
      <c r="HX759">
        <v>0</v>
      </c>
      <c r="HY759">
        <v>0</v>
      </c>
      <c r="HZ759">
        <v>0</v>
      </c>
      <c r="IA759">
        <v>0</v>
      </c>
      <c r="IB759">
        <v>0</v>
      </c>
      <c r="IC759">
        <v>0</v>
      </c>
      <c r="ID759">
        <v>0</v>
      </c>
      <c r="IE759">
        <v>0</v>
      </c>
      <c r="IF759">
        <v>0</v>
      </c>
      <c r="IG759">
        <v>0</v>
      </c>
      <c r="IH759">
        <v>0</v>
      </c>
      <c r="II759">
        <v>0</v>
      </c>
      <c r="IJ759">
        <v>0</v>
      </c>
      <c r="IK759">
        <v>0</v>
      </c>
    </row>
    <row r="760" spans="13:245" hidden="1">
      <c r="M760" s="340"/>
      <c r="N760" t="s">
        <v>944</v>
      </c>
      <c r="O760">
        <v>2</v>
      </c>
      <c r="P760">
        <v>48</v>
      </c>
      <c r="Q760" s="183" t="str">
        <f t="shared" si="31"/>
        <v>SDH200248</v>
      </c>
      <c r="R760">
        <v>0</v>
      </c>
      <c r="S760">
        <v>91</v>
      </c>
      <c r="T760">
        <v>187</v>
      </c>
      <c r="U760">
        <v>285</v>
      </c>
      <c r="V760">
        <v>387</v>
      </c>
      <c r="W760">
        <v>493</v>
      </c>
      <c r="X760">
        <v>602</v>
      </c>
      <c r="Y760">
        <v>717</v>
      </c>
      <c r="Z760">
        <v>837</v>
      </c>
      <c r="AA760">
        <v>1282</v>
      </c>
      <c r="AB760">
        <v>1457</v>
      </c>
      <c r="AC760">
        <v>1640</v>
      </c>
      <c r="AD760">
        <v>1835</v>
      </c>
      <c r="AE760">
        <v>2042</v>
      </c>
      <c r="AF760">
        <v>2260</v>
      </c>
      <c r="AG760">
        <v>2492</v>
      </c>
      <c r="AH760">
        <v>2740</v>
      </c>
      <c r="AI760">
        <v>3012</v>
      </c>
      <c r="AJ760">
        <v>3303</v>
      </c>
      <c r="AK760">
        <v>3614</v>
      </c>
      <c r="AL760">
        <v>3822</v>
      </c>
      <c r="AM760">
        <v>4050</v>
      </c>
      <c r="AN760">
        <v>4320</v>
      </c>
      <c r="AO760">
        <v>4620</v>
      </c>
      <c r="AP760">
        <v>4951</v>
      </c>
      <c r="AQ760">
        <v>5324</v>
      </c>
      <c r="AR760">
        <v>5745</v>
      </c>
      <c r="AS760">
        <v>6251</v>
      </c>
      <c r="AT760">
        <v>6825</v>
      </c>
      <c r="AU760">
        <v>7484</v>
      </c>
      <c r="AV760">
        <v>8263</v>
      </c>
      <c r="AW760">
        <v>9161</v>
      </c>
      <c r="AX760">
        <v>10234</v>
      </c>
      <c r="AY760">
        <v>11497</v>
      </c>
      <c r="AZ760">
        <v>0</v>
      </c>
      <c r="BA760">
        <v>0</v>
      </c>
      <c r="BB760">
        <v>0</v>
      </c>
      <c r="BC760">
        <v>0</v>
      </c>
      <c r="BD760">
        <v>0</v>
      </c>
      <c r="BE760">
        <v>0</v>
      </c>
      <c r="BF760">
        <v>0</v>
      </c>
      <c r="BG760">
        <v>0</v>
      </c>
      <c r="BH760">
        <v>0</v>
      </c>
      <c r="BI760">
        <v>0</v>
      </c>
      <c r="BJ760">
        <v>0</v>
      </c>
      <c r="BK760">
        <v>0</v>
      </c>
      <c r="BL760">
        <v>0</v>
      </c>
      <c r="BM760">
        <v>0</v>
      </c>
      <c r="BN760">
        <v>0</v>
      </c>
      <c r="BO760">
        <v>0</v>
      </c>
      <c r="BP760">
        <v>0</v>
      </c>
      <c r="BQ760">
        <v>0</v>
      </c>
      <c r="BR760">
        <v>0</v>
      </c>
      <c r="BS760">
        <v>0</v>
      </c>
      <c r="BT760">
        <v>0</v>
      </c>
      <c r="BU760">
        <v>0</v>
      </c>
      <c r="BV760">
        <v>0</v>
      </c>
      <c r="BW760">
        <v>0</v>
      </c>
      <c r="BX760">
        <v>0</v>
      </c>
      <c r="BY760">
        <v>0</v>
      </c>
      <c r="BZ760">
        <v>0</v>
      </c>
      <c r="CA760">
        <v>0</v>
      </c>
      <c r="CB760">
        <v>0</v>
      </c>
      <c r="CC760">
        <v>0</v>
      </c>
      <c r="CD760">
        <v>0</v>
      </c>
      <c r="CE760">
        <v>0</v>
      </c>
      <c r="CF760">
        <v>0</v>
      </c>
      <c r="CG760">
        <v>0</v>
      </c>
      <c r="CH760">
        <v>0</v>
      </c>
      <c r="CI760">
        <v>0</v>
      </c>
      <c r="CJ760">
        <v>0</v>
      </c>
      <c r="CK760">
        <v>0</v>
      </c>
      <c r="CL760">
        <v>0</v>
      </c>
      <c r="CM760">
        <v>0</v>
      </c>
      <c r="CN760">
        <v>0</v>
      </c>
      <c r="CO760">
        <v>0</v>
      </c>
      <c r="CP760">
        <v>0</v>
      </c>
      <c r="CQ760">
        <v>0</v>
      </c>
      <c r="CR760">
        <v>0</v>
      </c>
      <c r="CS760">
        <v>0</v>
      </c>
      <c r="CT760">
        <v>0</v>
      </c>
      <c r="CU760">
        <v>0</v>
      </c>
      <c r="CV760">
        <v>0</v>
      </c>
      <c r="CW760">
        <v>0</v>
      </c>
      <c r="CX760">
        <v>0</v>
      </c>
      <c r="CY760">
        <v>0</v>
      </c>
      <c r="CZ760">
        <v>0</v>
      </c>
      <c r="DA760">
        <v>0</v>
      </c>
      <c r="DB760">
        <v>0</v>
      </c>
      <c r="DC760">
        <v>0</v>
      </c>
      <c r="DD760">
        <v>0</v>
      </c>
      <c r="DE760">
        <v>0</v>
      </c>
      <c r="DF760">
        <v>0</v>
      </c>
      <c r="DG760">
        <v>0</v>
      </c>
      <c r="DH760">
        <v>0</v>
      </c>
      <c r="DI760">
        <v>0</v>
      </c>
      <c r="DJ760">
        <v>0</v>
      </c>
      <c r="DK760">
        <v>0</v>
      </c>
      <c r="DL760">
        <v>0</v>
      </c>
      <c r="DM760">
        <v>0</v>
      </c>
      <c r="DN760">
        <v>0</v>
      </c>
      <c r="DO760">
        <v>0</v>
      </c>
      <c r="DP760">
        <v>0</v>
      </c>
      <c r="DQ760">
        <v>0</v>
      </c>
      <c r="DR760">
        <v>0</v>
      </c>
      <c r="DS760">
        <v>0</v>
      </c>
      <c r="DT760">
        <v>0</v>
      </c>
      <c r="DU760">
        <v>0</v>
      </c>
      <c r="DV760">
        <v>0</v>
      </c>
      <c r="DW760">
        <v>0</v>
      </c>
      <c r="DX760">
        <v>0</v>
      </c>
      <c r="DZ760" s="340"/>
      <c r="EA760" t="s">
        <v>944</v>
      </c>
      <c r="EB760">
        <v>2</v>
      </c>
      <c r="EC760">
        <v>48</v>
      </c>
      <c r="ED760" s="183" t="str">
        <f t="shared" si="32"/>
        <v>SDH200248</v>
      </c>
      <c r="EE760">
        <v>0</v>
      </c>
      <c r="EF760">
        <v>134</v>
      </c>
      <c r="EG760">
        <v>265</v>
      </c>
      <c r="EH760">
        <v>389</v>
      </c>
      <c r="EI760">
        <v>551</v>
      </c>
      <c r="EJ760">
        <v>715</v>
      </c>
      <c r="EK760">
        <v>878</v>
      </c>
      <c r="EL760">
        <v>1044</v>
      </c>
      <c r="EM760">
        <v>1210</v>
      </c>
      <c r="EN760">
        <v>1489</v>
      </c>
      <c r="EO760">
        <v>1652</v>
      </c>
      <c r="EP760">
        <v>1813</v>
      </c>
      <c r="EQ760">
        <v>1977</v>
      </c>
      <c r="ER760">
        <v>2144</v>
      </c>
      <c r="ES760">
        <v>2311</v>
      </c>
      <c r="ET760">
        <v>2483</v>
      </c>
      <c r="EU760">
        <v>2665</v>
      </c>
      <c r="EV760">
        <v>2865</v>
      </c>
      <c r="EW760">
        <v>3079</v>
      </c>
      <c r="EX760">
        <v>0</v>
      </c>
      <c r="EY760">
        <v>0</v>
      </c>
      <c r="EZ760">
        <v>0</v>
      </c>
      <c r="FA760">
        <v>0</v>
      </c>
      <c r="FB760">
        <v>0</v>
      </c>
      <c r="FC760">
        <v>0</v>
      </c>
      <c r="FD760">
        <v>0</v>
      </c>
      <c r="FE760">
        <v>0</v>
      </c>
      <c r="FF760">
        <v>0</v>
      </c>
      <c r="FG760">
        <v>0</v>
      </c>
      <c r="FH760">
        <v>0</v>
      </c>
      <c r="FI760">
        <v>0</v>
      </c>
      <c r="FJ760">
        <v>0</v>
      </c>
      <c r="FK760">
        <v>0</v>
      </c>
      <c r="FL760">
        <v>0</v>
      </c>
      <c r="FM760">
        <v>0</v>
      </c>
      <c r="FN760">
        <v>0</v>
      </c>
      <c r="FO760">
        <v>0</v>
      </c>
      <c r="FP760">
        <v>0</v>
      </c>
      <c r="FQ760">
        <v>0</v>
      </c>
      <c r="FR760">
        <v>0</v>
      </c>
      <c r="FS760">
        <v>0</v>
      </c>
      <c r="FT760">
        <v>0</v>
      </c>
      <c r="FU760">
        <v>0</v>
      </c>
      <c r="FV760">
        <v>0</v>
      </c>
      <c r="FW760">
        <v>0</v>
      </c>
      <c r="FX760">
        <v>0</v>
      </c>
      <c r="FY760">
        <v>0</v>
      </c>
      <c r="FZ760">
        <v>0</v>
      </c>
      <c r="GA760">
        <v>0</v>
      </c>
      <c r="GB760">
        <v>0</v>
      </c>
      <c r="GC760">
        <v>0</v>
      </c>
      <c r="GD760">
        <v>0</v>
      </c>
      <c r="GE760">
        <v>0</v>
      </c>
      <c r="GF760">
        <v>0</v>
      </c>
      <c r="GG760">
        <v>0</v>
      </c>
      <c r="GH760">
        <v>0</v>
      </c>
      <c r="GI760">
        <v>0</v>
      </c>
      <c r="GJ760">
        <v>0</v>
      </c>
      <c r="GK760">
        <v>0</v>
      </c>
      <c r="GL760">
        <v>0</v>
      </c>
      <c r="GM760">
        <v>0</v>
      </c>
      <c r="GN760">
        <v>0</v>
      </c>
      <c r="GO760">
        <v>0</v>
      </c>
      <c r="GP760">
        <v>0</v>
      </c>
      <c r="GQ760">
        <v>0</v>
      </c>
      <c r="GR760">
        <v>0</v>
      </c>
      <c r="GS760">
        <v>0</v>
      </c>
      <c r="GT760">
        <v>0</v>
      </c>
      <c r="GU760">
        <v>0</v>
      </c>
      <c r="GV760">
        <v>0</v>
      </c>
      <c r="GW760">
        <v>0</v>
      </c>
      <c r="GX760">
        <v>0</v>
      </c>
      <c r="GY760">
        <v>0</v>
      </c>
      <c r="GZ760">
        <v>0</v>
      </c>
      <c r="HA760">
        <v>0</v>
      </c>
      <c r="HB760">
        <v>0</v>
      </c>
      <c r="HC760">
        <v>0</v>
      </c>
      <c r="HD760">
        <v>0</v>
      </c>
      <c r="HE760">
        <v>0</v>
      </c>
      <c r="HF760">
        <v>0</v>
      </c>
      <c r="HG760">
        <v>0</v>
      </c>
      <c r="HH760">
        <v>0</v>
      </c>
      <c r="HI760">
        <v>0</v>
      </c>
      <c r="HJ760">
        <v>0</v>
      </c>
      <c r="HK760">
        <v>0</v>
      </c>
      <c r="HL760">
        <v>0</v>
      </c>
      <c r="HM760">
        <v>0</v>
      </c>
      <c r="HN760">
        <v>0</v>
      </c>
      <c r="HO760">
        <v>0</v>
      </c>
      <c r="HP760">
        <v>0</v>
      </c>
      <c r="HQ760">
        <v>0</v>
      </c>
      <c r="HR760">
        <v>0</v>
      </c>
      <c r="HS760">
        <v>0</v>
      </c>
      <c r="HT760">
        <v>0</v>
      </c>
      <c r="HU760">
        <v>0</v>
      </c>
      <c r="HV760">
        <v>0</v>
      </c>
      <c r="HW760">
        <v>0</v>
      </c>
      <c r="HX760">
        <v>0</v>
      </c>
      <c r="HY760">
        <v>0</v>
      </c>
      <c r="HZ760">
        <v>0</v>
      </c>
      <c r="IA760">
        <v>0</v>
      </c>
      <c r="IB760">
        <v>0</v>
      </c>
      <c r="IC760">
        <v>0</v>
      </c>
      <c r="ID760">
        <v>0</v>
      </c>
      <c r="IE760">
        <v>0</v>
      </c>
      <c r="IF760">
        <v>0</v>
      </c>
      <c r="IG760">
        <v>0</v>
      </c>
      <c r="IH760">
        <v>0</v>
      </c>
      <c r="II760">
        <v>0</v>
      </c>
      <c r="IJ760">
        <v>0</v>
      </c>
      <c r="IK760">
        <v>0</v>
      </c>
    </row>
    <row r="761" spans="13:245" hidden="1">
      <c r="M761" s="340"/>
      <c r="N761" t="s">
        <v>944</v>
      </c>
      <c r="O761">
        <v>2</v>
      </c>
      <c r="P761">
        <v>49</v>
      </c>
      <c r="Q761" s="183" t="str">
        <f t="shared" si="31"/>
        <v>SDH200249</v>
      </c>
      <c r="R761">
        <v>0</v>
      </c>
      <c r="S761">
        <v>92</v>
      </c>
      <c r="T761">
        <v>186</v>
      </c>
      <c r="U761">
        <v>284</v>
      </c>
      <c r="V761">
        <v>386</v>
      </c>
      <c r="W761">
        <v>491</v>
      </c>
      <c r="X761">
        <v>601</v>
      </c>
      <c r="Y761">
        <v>715</v>
      </c>
      <c r="Z761">
        <v>833</v>
      </c>
      <c r="AA761">
        <v>1277</v>
      </c>
      <c r="AB761">
        <v>1451</v>
      </c>
      <c r="AC761">
        <v>1636</v>
      </c>
      <c r="AD761">
        <v>1831</v>
      </c>
      <c r="AE761">
        <v>2037</v>
      </c>
      <c r="AF761">
        <v>2256</v>
      </c>
      <c r="AG761">
        <v>2489</v>
      </c>
      <c r="AH761">
        <v>2744</v>
      </c>
      <c r="AI761">
        <v>3016</v>
      </c>
      <c r="AJ761">
        <v>3305</v>
      </c>
      <c r="AK761">
        <v>3619</v>
      </c>
      <c r="AL761">
        <v>3826</v>
      </c>
      <c r="AM761">
        <v>4072</v>
      </c>
      <c r="AN761">
        <v>4343</v>
      </c>
      <c r="AO761">
        <v>4644</v>
      </c>
      <c r="AP761">
        <v>4983</v>
      </c>
      <c r="AQ761">
        <v>5364</v>
      </c>
      <c r="AR761">
        <v>5825</v>
      </c>
      <c r="AS761">
        <v>6345</v>
      </c>
      <c r="AT761">
        <v>6940</v>
      </c>
      <c r="AU761">
        <v>7641</v>
      </c>
      <c r="AV761">
        <v>8446</v>
      </c>
      <c r="AW761">
        <v>9410</v>
      </c>
      <c r="AX761">
        <v>10540</v>
      </c>
      <c r="AY761">
        <v>11916</v>
      </c>
      <c r="AZ761">
        <v>0</v>
      </c>
      <c r="BA761">
        <v>0</v>
      </c>
      <c r="BB761">
        <v>0</v>
      </c>
      <c r="BC761">
        <v>0</v>
      </c>
      <c r="BD761">
        <v>0</v>
      </c>
      <c r="BE761">
        <v>0</v>
      </c>
      <c r="BF761">
        <v>0</v>
      </c>
      <c r="BG761">
        <v>0</v>
      </c>
      <c r="BH761">
        <v>0</v>
      </c>
      <c r="BI761">
        <v>0</v>
      </c>
      <c r="BJ761">
        <v>0</v>
      </c>
      <c r="BK761">
        <v>0</v>
      </c>
      <c r="BL761">
        <v>0</v>
      </c>
      <c r="BM761">
        <v>0</v>
      </c>
      <c r="BN761">
        <v>0</v>
      </c>
      <c r="BO761">
        <v>0</v>
      </c>
      <c r="BP761">
        <v>0</v>
      </c>
      <c r="BQ761">
        <v>0</v>
      </c>
      <c r="BR761">
        <v>0</v>
      </c>
      <c r="BS761">
        <v>0</v>
      </c>
      <c r="BT761">
        <v>0</v>
      </c>
      <c r="BU761">
        <v>0</v>
      </c>
      <c r="BV761">
        <v>0</v>
      </c>
      <c r="BW761">
        <v>0</v>
      </c>
      <c r="BX761">
        <v>0</v>
      </c>
      <c r="BY761">
        <v>0</v>
      </c>
      <c r="BZ761">
        <v>0</v>
      </c>
      <c r="CA761">
        <v>0</v>
      </c>
      <c r="CB761">
        <v>0</v>
      </c>
      <c r="CC761">
        <v>0</v>
      </c>
      <c r="CD761">
        <v>0</v>
      </c>
      <c r="CE761">
        <v>0</v>
      </c>
      <c r="CF761">
        <v>0</v>
      </c>
      <c r="CG761">
        <v>0</v>
      </c>
      <c r="CH761">
        <v>0</v>
      </c>
      <c r="CI761">
        <v>0</v>
      </c>
      <c r="CJ761">
        <v>0</v>
      </c>
      <c r="CK761">
        <v>0</v>
      </c>
      <c r="CL761">
        <v>0</v>
      </c>
      <c r="CM761">
        <v>0</v>
      </c>
      <c r="CN761">
        <v>0</v>
      </c>
      <c r="CO761">
        <v>0</v>
      </c>
      <c r="CP761">
        <v>0</v>
      </c>
      <c r="CQ761">
        <v>0</v>
      </c>
      <c r="CR761">
        <v>0</v>
      </c>
      <c r="CS761">
        <v>0</v>
      </c>
      <c r="CT761">
        <v>0</v>
      </c>
      <c r="CU761">
        <v>0</v>
      </c>
      <c r="CV761">
        <v>0</v>
      </c>
      <c r="CW761">
        <v>0</v>
      </c>
      <c r="CX761">
        <v>0</v>
      </c>
      <c r="CY761">
        <v>0</v>
      </c>
      <c r="CZ761">
        <v>0</v>
      </c>
      <c r="DA761">
        <v>0</v>
      </c>
      <c r="DB761">
        <v>0</v>
      </c>
      <c r="DC761">
        <v>0</v>
      </c>
      <c r="DD761">
        <v>0</v>
      </c>
      <c r="DE761">
        <v>0</v>
      </c>
      <c r="DF761">
        <v>0</v>
      </c>
      <c r="DG761">
        <v>0</v>
      </c>
      <c r="DH761">
        <v>0</v>
      </c>
      <c r="DI761">
        <v>0</v>
      </c>
      <c r="DJ761">
        <v>0</v>
      </c>
      <c r="DK761">
        <v>0</v>
      </c>
      <c r="DL761">
        <v>0</v>
      </c>
      <c r="DM761">
        <v>0</v>
      </c>
      <c r="DN761">
        <v>0</v>
      </c>
      <c r="DO761">
        <v>0</v>
      </c>
      <c r="DP761">
        <v>0</v>
      </c>
      <c r="DQ761">
        <v>0</v>
      </c>
      <c r="DR761">
        <v>0</v>
      </c>
      <c r="DS761">
        <v>0</v>
      </c>
      <c r="DT761">
        <v>0</v>
      </c>
      <c r="DU761">
        <v>0</v>
      </c>
      <c r="DV761">
        <v>0</v>
      </c>
      <c r="DW761">
        <v>0</v>
      </c>
      <c r="DX761">
        <v>0</v>
      </c>
      <c r="DZ761" s="340"/>
      <c r="EA761" t="s">
        <v>944</v>
      </c>
      <c r="EB761">
        <v>2</v>
      </c>
      <c r="EC761">
        <v>49</v>
      </c>
      <c r="ED761" s="183" t="str">
        <f t="shared" si="32"/>
        <v>SDH200249</v>
      </c>
      <c r="EE761">
        <v>0</v>
      </c>
      <c r="EF761">
        <v>131</v>
      </c>
      <c r="EG761">
        <v>255</v>
      </c>
      <c r="EH761">
        <v>375</v>
      </c>
      <c r="EI761">
        <v>530</v>
      </c>
      <c r="EJ761">
        <v>686</v>
      </c>
      <c r="EK761">
        <v>844</v>
      </c>
      <c r="EL761">
        <v>1002</v>
      </c>
      <c r="EM761">
        <v>1159</v>
      </c>
      <c r="EN761">
        <v>1427</v>
      </c>
      <c r="EO761">
        <v>1580</v>
      </c>
      <c r="EP761">
        <v>1735</v>
      </c>
      <c r="EQ761">
        <v>1891</v>
      </c>
      <c r="ER761">
        <v>2047</v>
      </c>
      <c r="ES761">
        <v>2206</v>
      </c>
      <c r="ET761">
        <v>2371</v>
      </c>
      <c r="EU761">
        <v>2551</v>
      </c>
      <c r="EV761">
        <v>2743</v>
      </c>
      <c r="EW761">
        <v>2945</v>
      </c>
      <c r="EX761">
        <v>0</v>
      </c>
      <c r="EY761">
        <v>0</v>
      </c>
      <c r="EZ761">
        <v>0</v>
      </c>
      <c r="FA761">
        <v>0</v>
      </c>
      <c r="FB761">
        <v>0</v>
      </c>
      <c r="FC761">
        <v>0</v>
      </c>
      <c r="FD761">
        <v>0</v>
      </c>
      <c r="FE761">
        <v>0</v>
      </c>
      <c r="FF761">
        <v>0</v>
      </c>
      <c r="FG761">
        <v>0</v>
      </c>
      <c r="FH761">
        <v>0</v>
      </c>
      <c r="FI761">
        <v>0</v>
      </c>
      <c r="FJ761">
        <v>0</v>
      </c>
      <c r="FK761">
        <v>0</v>
      </c>
      <c r="FL761">
        <v>0</v>
      </c>
      <c r="FM761">
        <v>0</v>
      </c>
      <c r="FN761">
        <v>0</v>
      </c>
      <c r="FO761">
        <v>0</v>
      </c>
      <c r="FP761">
        <v>0</v>
      </c>
      <c r="FQ761">
        <v>0</v>
      </c>
      <c r="FR761">
        <v>0</v>
      </c>
      <c r="FS761">
        <v>0</v>
      </c>
      <c r="FT761">
        <v>0</v>
      </c>
      <c r="FU761">
        <v>0</v>
      </c>
      <c r="FV761">
        <v>0</v>
      </c>
      <c r="FW761">
        <v>0</v>
      </c>
      <c r="FX761">
        <v>0</v>
      </c>
      <c r="FY761">
        <v>0</v>
      </c>
      <c r="FZ761">
        <v>0</v>
      </c>
      <c r="GA761">
        <v>0</v>
      </c>
      <c r="GB761">
        <v>0</v>
      </c>
      <c r="GC761">
        <v>0</v>
      </c>
      <c r="GD761">
        <v>0</v>
      </c>
      <c r="GE761">
        <v>0</v>
      </c>
      <c r="GF761">
        <v>0</v>
      </c>
      <c r="GG761">
        <v>0</v>
      </c>
      <c r="GH761">
        <v>0</v>
      </c>
      <c r="GI761">
        <v>0</v>
      </c>
      <c r="GJ761">
        <v>0</v>
      </c>
      <c r="GK761">
        <v>0</v>
      </c>
      <c r="GL761">
        <v>0</v>
      </c>
      <c r="GM761">
        <v>0</v>
      </c>
      <c r="GN761">
        <v>0</v>
      </c>
      <c r="GO761">
        <v>0</v>
      </c>
      <c r="GP761">
        <v>0</v>
      </c>
      <c r="GQ761">
        <v>0</v>
      </c>
      <c r="GR761">
        <v>0</v>
      </c>
      <c r="GS761">
        <v>0</v>
      </c>
      <c r="GT761">
        <v>0</v>
      </c>
      <c r="GU761">
        <v>0</v>
      </c>
      <c r="GV761">
        <v>0</v>
      </c>
      <c r="GW761">
        <v>0</v>
      </c>
      <c r="GX761">
        <v>0</v>
      </c>
      <c r="GY761">
        <v>0</v>
      </c>
      <c r="GZ761">
        <v>0</v>
      </c>
      <c r="HA761">
        <v>0</v>
      </c>
      <c r="HB761">
        <v>0</v>
      </c>
      <c r="HC761">
        <v>0</v>
      </c>
      <c r="HD761">
        <v>0</v>
      </c>
      <c r="HE761">
        <v>0</v>
      </c>
      <c r="HF761">
        <v>0</v>
      </c>
      <c r="HG761">
        <v>0</v>
      </c>
      <c r="HH761">
        <v>0</v>
      </c>
      <c r="HI761">
        <v>0</v>
      </c>
      <c r="HJ761">
        <v>0</v>
      </c>
      <c r="HK761">
        <v>0</v>
      </c>
      <c r="HL761">
        <v>0</v>
      </c>
      <c r="HM761">
        <v>0</v>
      </c>
      <c r="HN761">
        <v>0</v>
      </c>
      <c r="HO761">
        <v>0</v>
      </c>
      <c r="HP761">
        <v>0</v>
      </c>
      <c r="HQ761">
        <v>0</v>
      </c>
      <c r="HR761">
        <v>0</v>
      </c>
      <c r="HS761">
        <v>0</v>
      </c>
      <c r="HT761">
        <v>0</v>
      </c>
      <c r="HU761">
        <v>0</v>
      </c>
      <c r="HV761">
        <v>0</v>
      </c>
      <c r="HW761">
        <v>0</v>
      </c>
      <c r="HX761">
        <v>0</v>
      </c>
      <c r="HY761">
        <v>0</v>
      </c>
      <c r="HZ761">
        <v>0</v>
      </c>
      <c r="IA761">
        <v>0</v>
      </c>
      <c r="IB761">
        <v>0</v>
      </c>
      <c r="IC761">
        <v>0</v>
      </c>
      <c r="ID761">
        <v>0</v>
      </c>
      <c r="IE761">
        <v>0</v>
      </c>
      <c r="IF761">
        <v>0</v>
      </c>
      <c r="IG761">
        <v>0</v>
      </c>
      <c r="IH761">
        <v>0</v>
      </c>
      <c r="II761">
        <v>0</v>
      </c>
      <c r="IJ761">
        <v>0</v>
      </c>
      <c r="IK761">
        <v>0</v>
      </c>
    </row>
    <row r="762" spans="13:245" hidden="1">
      <c r="M762" s="340"/>
      <c r="N762" t="s">
        <v>944</v>
      </c>
      <c r="O762">
        <v>2</v>
      </c>
      <c r="P762">
        <v>50</v>
      </c>
      <c r="Q762" s="183" t="str">
        <f t="shared" si="31"/>
        <v>SDH200250</v>
      </c>
      <c r="R762">
        <v>0</v>
      </c>
      <c r="S762">
        <v>92</v>
      </c>
      <c r="T762">
        <v>185</v>
      </c>
      <c r="U762">
        <v>283</v>
      </c>
      <c r="V762">
        <v>384</v>
      </c>
      <c r="W762">
        <v>489</v>
      </c>
      <c r="X762">
        <v>599</v>
      </c>
      <c r="Y762">
        <v>713</v>
      </c>
      <c r="Z762">
        <v>831</v>
      </c>
      <c r="AA762">
        <v>1274</v>
      </c>
      <c r="AB762">
        <v>1450</v>
      </c>
      <c r="AC762">
        <v>1635</v>
      </c>
      <c r="AD762">
        <v>1830</v>
      </c>
      <c r="AE762">
        <v>2037</v>
      </c>
      <c r="AF762">
        <v>2257</v>
      </c>
      <c r="AG762">
        <v>2496</v>
      </c>
      <c r="AH762">
        <v>2751</v>
      </c>
      <c r="AI762">
        <v>3022</v>
      </c>
      <c r="AJ762">
        <v>3314</v>
      </c>
      <c r="AK762">
        <v>3626</v>
      </c>
      <c r="AL762">
        <v>3850</v>
      </c>
      <c r="AM762">
        <v>4097</v>
      </c>
      <c r="AN762">
        <v>4367</v>
      </c>
      <c r="AO762">
        <v>4673</v>
      </c>
      <c r="AP762">
        <v>5017</v>
      </c>
      <c r="AQ762">
        <v>5437</v>
      </c>
      <c r="AR762">
        <v>5908</v>
      </c>
      <c r="AS762">
        <v>6444</v>
      </c>
      <c r="AT762">
        <v>7073</v>
      </c>
      <c r="AU762">
        <v>7792</v>
      </c>
      <c r="AV762">
        <v>8656</v>
      </c>
      <c r="AW762">
        <v>9664</v>
      </c>
      <c r="AX762">
        <v>10887</v>
      </c>
      <c r="AY762">
        <v>12350</v>
      </c>
      <c r="AZ762">
        <v>0</v>
      </c>
      <c r="BA762">
        <v>0</v>
      </c>
      <c r="BB762">
        <v>0</v>
      </c>
      <c r="BC762">
        <v>0</v>
      </c>
      <c r="BD762">
        <v>0</v>
      </c>
      <c r="BE762">
        <v>0</v>
      </c>
      <c r="BF762">
        <v>0</v>
      </c>
      <c r="BG762">
        <v>0</v>
      </c>
      <c r="BH762">
        <v>0</v>
      </c>
      <c r="BI762">
        <v>0</v>
      </c>
      <c r="BJ762">
        <v>0</v>
      </c>
      <c r="BK762">
        <v>0</v>
      </c>
      <c r="BL762">
        <v>0</v>
      </c>
      <c r="BM762">
        <v>0</v>
      </c>
      <c r="BN762">
        <v>0</v>
      </c>
      <c r="BO762">
        <v>0</v>
      </c>
      <c r="BP762">
        <v>0</v>
      </c>
      <c r="BQ762">
        <v>0</v>
      </c>
      <c r="BR762">
        <v>0</v>
      </c>
      <c r="BS762">
        <v>0</v>
      </c>
      <c r="BT762">
        <v>0</v>
      </c>
      <c r="BU762">
        <v>0</v>
      </c>
      <c r="BV762">
        <v>0</v>
      </c>
      <c r="BW762">
        <v>0</v>
      </c>
      <c r="BX762">
        <v>0</v>
      </c>
      <c r="BY762">
        <v>0</v>
      </c>
      <c r="BZ762">
        <v>0</v>
      </c>
      <c r="CA762">
        <v>0</v>
      </c>
      <c r="CB762">
        <v>0</v>
      </c>
      <c r="CC762">
        <v>0</v>
      </c>
      <c r="CD762">
        <v>0</v>
      </c>
      <c r="CE762">
        <v>0</v>
      </c>
      <c r="CF762">
        <v>0</v>
      </c>
      <c r="CG762">
        <v>0</v>
      </c>
      <c r="CH762">
        <v>0</v>
      </c>
      <c r="CI762">
        <v>0</v>
      </c>
      <c r="CJ762">
        <v>0</v>
      </c>
      <c r="CK762">
        <v>0</v>
      </c>
      <c r="CL762">
        <v>0</v>
      </c>
      <c r="CM762">
        <v>0</v>
      </c>
      <c r="CN762">
        <v>0</v>
      </c>
      <c r="CO762">
        <v>0</v>
      </c>
      <c r="CP762">
        <v>0</v>
      </c>
      <c r="CQ762">
        <v>0</v>
      </c>
      <c r="CR762">
        <v>0</v>
      </c>
      <c r="CS762">
        <v>0</v>
      </c>
      <c r="CT762">
        <v>0</v>
      </c>
      <c r="CU762">
        <v>0</v>
      </c>
      <c r="CV762">
        <v>0</v>
      </c>
      <c r="CW762">
        <v>0</v>
      </c>
      <c r="CX762">
        <v>0</v>
      </c>
      <c r="CY762">
        <v>0</v>
      </c>
      <c r="CZ762">
        <v>0</v>
      </c>
      <c r="DA762">
        <v>0</v>
      </c>
      <c r="DB762">
        <v>0</v>
      </c>
      <c r="DC762">
        <v>0</v>
      </c>
      <c r="DD762">
        <v>0</v>
      </c>
      <c r="DE762">
        <v>0</v>
      </c>
      <c r="DF762">
        <v>0</v>
      </c>
      <c r="DG762">
        <v>0</v>
      </c>
      <c r="DH762">
        <v>0</v>
      </c>
      <c r="DI762">
        <v>0</v>
      </c>
      <c r="DJ762">
        <v>0</v>
      </c>
      <c r="DK762">
        <v>0</v>
      </c>
      <c r="DL762">
        <v>0</v>
      </c>
      <c r="DM762">
        <v>0</v>
      </c>
      <c r="DN762">
        <v>0</v>
      </c>
      <c r="DO762">
        <v>0</v>
      </c>
      <c r="DP762">
        <v>0</v>
      </c>
      <c r="DQ762">
        <v>0</v>
      </c>
      <c r="DR762">
        <v>0</v>
      </c>
      <c r="DS762">
        <v>0</v>
      </c>
      <c r="DT762">
        <v>0</v>
      </c>
      <c r="DU762">
        <v>0</v>
      </c>
      <c r="DV762">
        <v>0</v>
      </c>
      <c r="DW762">
        <v>0</v>
      </c>
      <c r="DX762">
        <v>0</v>
      </c>
      <c r="DZ762" s="340"/>
      <c r="EA762" t="s">
        <v>944</v>
      </c>
      <c r="EB762">
        <v>2</v>
      </c>
      <c r="EC762">
        <v>50</v>
      </c>
      <c r="ED762" s="183" t="str">
        <f t="shared" si="32"/>
        <v>SDH200250</v>
      </c>
      <c r="EE762">
        <v>0</v>
      </c>
      <c r="EF762">
        <v>127</v>
      </c>
      <c r="EG762">
        <v>246</v>
      </c>
      <c r="EH762">
        <v>361</v>
      </c>
      <c r="EI762">
        <v>509</v>
      </c>
      <c r="EJ762">
        <v>661</v>
      </c>
      <c r="EK762">
        <v>811</v>
      </c>
      <c r="EL762">
        <v>963</v>
      </c>
      <c r="EM762">
        <v>1113</v>
      </c>
      <c r="EN762">
        <v>1370</v>
      </c>
      <c r="EO762">
        <v>1518</v>
      </c>
      <c r="EP762">
        <v>1666</v>
      </c>
      <c r="EQ762">
        <v>1813</v>
      </c>
      <c r="ER762">
        <v>1961</v>
      </c>
      <c r="ES762">
        <v>2113</v>
      </c>
      <c r="ET762">
        <v>2276</v>
      </c>
      <c r="EU762">
        <v>2449</v>
      </c>
      <c r="EV762">
        <v>2630</v>
      </c>
      <c r="EW762">
        <v>2827</v>
      </c>
      <c r="EX762">
        <v>0</v>
      </c>
      <c r="EY762">
        <v>0</v>
      </c>
      <c r="EZ762">
        <v>0</v>
      </c>
      <c r="FA762">
        <v>0</v>
      </c>
      <c r="FB762">
        <v>0</v>
      </c>
      <c r="FC762">
        <v>0</v>
      </c>
      <c r="FD762">
        <v>0</v>
      </c>
      <c r="FE762">
        <v>0</v>
      </c>
      <c r="FF762">
        <v>0</v>
      </c>
      <c r="FG762">
        <v>0</v>
      </c>
      <c r="FH762">
        <v>0</v>
      </c>
      <c r="FI762">
        <v>0</v>
      </c>
      <c r="FJ762">
        <v>0</v>
      </c>
      <c r="FK762">
        <v>0</v>
      </c>
      <c r="FL762">
        <v>0</v>
      </c>
      <c r="FM762">
        <v>0</v>
      </c>
      <c r="FN762">
        <v>0</v>
      </c>
      <c r="FO762">
        <v>0</v>
      </c>
      <c r="FP762">
        <v>0</v>
      </c>
      <c r="FQ762">
        <v>0</v>
      </c>
      <c r="FR762">
        <v>0</v>
      </c>
      <c r="FS762">
        <v>0</v>
      </c>
      <c r="FT762">
        <v>0</v>
      </c>
      <c r="FU762">
        <v>0</v>
      </c>
      <c r="FV762">
        <v>0</v>
      </c>
      <c r="FW762">
        <v>0</v>
      </c>
      <c r="FX762">
        <v>0</v>
      </c>
      <c r="FY762">
        <v>0</v>
      </c>
      <c r="FZ762">
        <v>0</v>
      </c>
      <c r="GA762">
        <v>0</v>
      </c>
      <c r="GB762">
        <v>0</v>
      </c>
      <c r="GC762">
        <v>0</v>
      </c>
      <c r="GD762">
        <v>0</v>
      </c>
      <c r="GE762">
        <v>0</v>
      </c>
      <c r="GF762">
        <v>0</v>
      </c>
      <c r="GG762">
        <v>0</v>
      </c>
      <c r="GH762">
        <v>0</v>
      </c>
      <c r="GI762">
        <v>0</v>
      </c>
      <c r="GJ762">
        <v>0</v>
      </c>
      <c r="GK762">
        <v>0</v>
      </c>
      <c r="GL762">
        <v>0</v>
      </c>
      <c r="GM762">
        <v>0</v>
      </c>
      <c r="GN762">
        <v>0</v>
      </c>
      <c r="GO762">
        <v>0</v>
      </c>
      <c r="GP762">
        <v>0</v>
      </c>
      <c r="GQ762">
        <v>0</v>
      </c>
      <c r="GR762">
        <v>0</v>
      </c>
      <c r="GS762">
        <v>0</v>
      </c>
      <c r="GT762">
        <v>0</v>
      </c>
      <c r="GU762">
        <v>0</v>
      </c>
      <c r="GV762">
        <v>0</v>
      </c>
      <c r="GW762">
        <v>0</v>
      </c>
      <c r="GX762">
        <v>0</v>
      </c>
      <c r="GY762">
        <v>0</v>
      </c>
      <c r="GZ762">
        <v>0</v>
      </c>
      <c r="HA762">
        <v>0</v>
      </c>
      <c r="HB762">
        <v>0</v>
      </c>
      <c r="HC762">
        <v>0</v>
      </c>
      <c r="HD762">
        <v>0</v>
      </c>
      <c r="HE762">
        <v>0</v>
      </c>
      <c r="HF762">
        <v>0</v>
      </c>
      <c r="HG762">
        <v>0</v>
      </c>
      <c r="HH762">
        <v>0</v>
      </c>
      <c r="HI762">
        <v>0</v>
      </c>
      <c r="HJ762">
        <v>0</v>
      </c>
      <c r="HK762">
        <v>0</v>
      </c>
      <c r="HL762">
        <v>0</v>
      </c>
      <c r="HM762">
        <v>0</v>
      </c>
      <c r="HN762">
        <v>0</v>
      </c>
      <c r="HO762">
        <v>0</v>
      </c>
      <c r="HP762">
        <v>0</v>
      </c>
      <c r="HQ762">
        <v>0</v>
      </c>
      <c r="HR762">
        <v>0</v>
      </c>
      <c r="HS762">
        <v>0</v>
      </c>
      <c r="HT762">
        <v>0</v>
      </c>
      <c r="HU762">
        <v>0</v>
      </c>
      <c r="HV762">
        <v>0</v>
      </c>
      <c r="HW762">
        <v>0</v>
      </c>
      <c r="HX762">
        <v>0</v>
      </c>
      <c r="HY762">
        <v>0</v>
      </c>
      <c r="HZ762">
        <v>0</v>
      </c>
      <c r="IA762">
        <v>0</v>
      </c>
      <c r="IB762">
        <v>0</v>
      </c>
      <c r="IC762">
        <v>0</v>
      </c>
      <c r="ID762">
        <v>0</v>
      </c>
      <c r="IE762">
        <v>0</v>
      </c>
      <c r="IF762">
        <v>0</v>
      </c>
      <c r="IG762">
        <v>0</v>
      </c>
      <c r="IH762">
        <v>0</v>
      </c>
      <c r="II762">
        <v>0</v>
      </c>
      <c r="IJ762">
        <v>0</v>
      </c>
      <c r="IK762">
        <v>0</v>
      </c>
    </row>
    <row r="763" spans="13:245" hidden="1">
      <c r="M763" s="340"/>
      <c r="N763" t="s">
        <v>1025</v>
      </c>
      <c r="O763">
        <v>1</v>
      </c>
      <c r="P763">
        <v>0</v>
      </c>
      <c r="Q763" s="183" t="str">
        <f t="shared" si="31"/>
        <v>SDH300100</v>
      </c>
      <c r="R763">
        <v>26</v>
      </c>
      <c r="S763">
        <v>149</v>
      </c>
      <c r="T763">
        <v>275</v>
      </c>
      <c r="U763">
        <v>405</v>
      </c>
      <c r="V763">
        <v>538</v>
      </c>
      <c r="W763">
        <v>672</v>
      </c>
      <c r="X763">
        <v>810</v>
      </c>
      <c r="Y763">
        <v>950</v>
      </c>
      <c r="Z763">
        <v>1094</v>
      </c>
      <c r="AA763">
        <v>1653</v>
      </c>
      <c r="AB763">
        <v>1852</v>
      </c>
      <c r="AC763">
        <v>2055</v>
      </c>
      <c r="AD763">
        <v>2263</v>
      </c>
      <c r="AE763">
        <v>2476</v>
      </c>
      <c r="AF763">
        <v>2693</v>
      </c>
      <c r="AG763">
        <v>2915</v>
      </c>
      <c r="AH763">
        <v>3143</v>
      </c>
      <c r="AI763">
        <v>3378</v>
      </c>
      <c r="AJ763">
        <v>3620</v>
      </c>
      <c r="AK763">
        <v>3869</v>
      </c>
      <c r="AL763">
        <v>4117</v>
      </c>
      <c r="AM763">
        <v>4370</v>
      </c>
      <c r="AN763">
        <v>4629</v>
      </c>
      <c r="AO763">
        <v>4895</v>
      </c>
      <c r="AP763">
        <v>5167</v>
      </c>
      <c r="AQ763">
        <v>5445</v>
      </c>
      <c r="AR763">
        <v>5731</v>
      </c>
      <c r="AS763">
        <v>6024</v>
      </c>
      <c r="AT763">
        <v>6325</v>
      </c>
      <c r="AU763">
        <v>6635</v>
      </c>
      <c r="AV763">
        <v>6798</v>
      </c>
      <c r="AW763">
        <v>6965</v>
      </c>
      <c r="AX763">
        <v>7139</v>
      </c>
      <c r="AY763">
        <v>7319</v>
      </c>
      <c r="AZ763">
        <v>7506</v>
      </c>
      <c r="BA763">
        <v>7702</v>
      </c>
      <c r="BB763">
        <v>7907</v>
      </c>
      <c r="BC763">
        <v>8121</v>
      </c>
      <c r="BD763">
        <v>8346</v>
      </c>
      <c r="BE763">
        <v>8583</v>
      </c>
      <c r="BF763">
        <v>8834</v>
      </c>
      <c r="BG763">
        <v>9099</v>
      </c>
      <c r="BH763">
        <v>9380</v>
      </c>
      <c r="BI763">
        <v>9679</v>
      </c>
      <c r="BJ763">
        <v>0</v>
      </c>
      <c r="BK763">
        <v>0</v>
      </c>
      <c r="BL763">
        <v>0</v>
      </c>
      <c r="BM763">
        <v>0</v>
      </c>
      <c r="BN763">
        <v>0</v>
      </c>
      <c r="BO763">
        <v>0</v>
      </c>
      <c r="BP763">
        <v>0</v>
      </c>
      <c r="BQ763">
        <v>0</v>
      </c>
      <c r="BR763">
        <v>0</v>
      </c>
      <c r="BS763">
        <v>0</v>
      </c>
      <c r="BT763">
        <v>0</v>
      </c>
      <c r="BU763">
        <v>0</v>
      </c>
      <c r="BV763">
        <v>0</v>
      </c>
      <c r="BW763">
        <v>0</v>
      </c>
      <c r="BX763">
        <v>0</v>
      </c>
      <c r="BY763">
        <v>0</v>
      </c>
      <c r="BZ763">
        <v>0</v>
      </c>
      <c r="CA763">
        <v>0</v>
      </c>
      <c r="CB763">
        <v>0</v>
      </c>
      <c r="CC763">
        <v>0</v>
      </c>
      <c r="CD763">
        <v>0</v>
      </c>
      <c r="CE763">
        <v>0</v>
      </c>
      <c r="CF763">
        <v>0</v>
      </c>
      <c r="CG763">
        <v>0</v>
      </c>
      <c r="CH763">
        <v>0</v>
      </c>
      <c r="CI763">
        <v>0</v>
      </c>
      <c r="CJ763">
        <v>0</v>
      </c>
      <c r="CK763">
        <v>0</v>
      </c>
      <c r="CL763">
        <v>0</v>
      </c>
      <c r="CM763">
        <v>0</v>
      </c>
      <c r="CN763">
        <v>0</v>
      </c>
      <c r="CO763">
        <v>0</v>
      </c>
      <c r="CP763">
        <v>0</v>
      </c>
      <c r="CQ763">
        <v>0</v>
      </c>
      <c r="CR763">
        <v>0</v>
      </c>
      <c r="CS763">
        <v>0</v>
      </c>
      <c r="CT763">
        <v>0</v>
      </c>
      <c r="CU763">
        <v>0</v>
      </c>
      <c r="CV763">
        <v>0</v>
      </c>
      <c r="CW763">
        <v>0</v>
      </c>
      <c r="CX763">
        <v>0</v>
      </c>
      <c r="CY763">
        <v>0</v>
      </c>
      <c r="CZ763">
        <v>0</v>
      </c>
      <c r="DA763">
        <v>0</v>
      </c>
      <c r="DB763">
        <v>0</v>
      </c>
      <c r="DC763">
        <v>0</v>
      </c>
      <c r="DD763">
        <v>0</v>
      </c>
      <c r="DE763">
        <v>0</v>
      </c>
      <c r="DF763">
        <v>0</v>
      </c>
      <c r="DG763">
        <v>0</v>
      </c>
      <c r="DH763">
        <v>0</v>
      </c>
      <c r="DI763">
        <v>0</v>
      </c>
      <c r="DJ763">
        <v>0</v>
      </c>
      <c r="DK763">
        <v>0</v>
      </c>
      <c r="DL763">
        <v>0</v>
      </c>
      <c r="DM763">
        <v>0</v>
      </c>
      <c r="DN763">
        <v>0</v>
      </c>
      <c r="DO763">
        <v>0</v>
      </c>
      <c r="DP763">
        <v>0</v>
      </c>
      <c r="DQ763">
        <v>0</v>
      </c>
      <c r="DR763">
        <v>0</v>
      </c>
      <c r="DS763">
        <v>0</v>
      </c>
      <c r="DT763">
        <v>0</v>
      </c>
      <c r="DU763">
        <v>0</v>
      </c>
      <c r="DV763">
        <v>0</v>
      </c>
      <c r="DW763">
        <v>0</v>
      </c>
      <c r="DX763">
        <v>0</v>
      </c>
      <c r="DZ763" s="340"/>
      <c r="EA763" t="s">
        <v>1025</v>
      </c>
      <c r="EB763">
        <v>1</v>
      </c>
      <c r="EC763">
        <v>0</v>
      </c>
      <c r="ED763" s="183" t="str">
        <f t="shared" si="32"/>
        <v>SDH300100</v>
      </c>
      <c r="EE763">
        <v>64</v>
      </c>
      <c r="EF763">
        <v>358</v>
      </c>
      <c r="EG763">
        <v>646</v>
      </c>
      <c r="EH763">
        <v>1011</v>
      </c>
      <c r="EI763">
        <v>1388</v>
      </c>
      <c r="EJ763">
        <v>1753</v>
      </c>
      <c r="EK763">
        <v>2112</v>
      </c>
      <c r="EL763">
        <v>2462</v>
      </c>
      <c r="EM763">
        <v>2805</v>
      </c>
      <c r="EN763">
        <v>3341</v>
      </c>
      <c r="EO763">
        <v>3664</v>
      </c>
      <c r="EP763">
        <v>3979</v>
      </c>
      <c r="EQ763">
        <v>4289</v>
      </c>
      <c r="ER763">
        <v>4594</v>
      </c>
      <c r="ES763">
        <v>4891</v>
      </c>
      <c r="ET763">
        <v>5184</v>
      </c>
      <c r="EU763">
        <v>5476</v>
      </c>
      <c r="EV763">
        <v>5767</v>
      </c>
      <c r="EW763">
        <v>6060</v>
      </c>
      <c r="EX763">
        <v>6350</v>
      </c>
      <c r="EY763">
        <v>6623</v>
      </c>
      <c r="EZ763">
        <v>6891</v>
      </c>
      <c r="FA763">
        <v>7155</v>
      </c>
      <c r="FB763">
        <v>7416</v>
      </c>
      <c r="FC763">
        <v>7671</v>
      </c>
      <c r="FD763">
        <v>7922</v>
      </c>
      <c r="FE763">
        <v>8170</v>
      </c>
      <c r="FF763">
        <v>8416</v>
      </c>
      <c r="FG763">
        <v>8657</v>
      </c>
      <c r="FH763">
        <v>0</v>
      </c>
      <c r="FI763">
        <v>0</v>
      </c>
      <c r="FJ763">
        <v>0</v>
      </c>
      <c r="FK763">
        <v>0</v>
      </c>
      <c r="FL763">
        <v>0</v>
      </c>
      <c r="FM763">
        <v>0</v>
      </c>
      <c r="FN763">
        <v>0</v>
      </c>
      <c r="FO763">
        <v>0</v>
      </c>
      <c r="FP763">
        <v>0</v>
      </c>
      <c r="FQ763">
        <v>0</v>
      </c>
      <c r="FR763">
        <v>0</v>
      </c>
      <c r="FS763">
        <v>0</v>
      </c>
      <c r="FT763">
        <v>0</v>
      </c>
      <c r="FU763">
        <v>0</v>
      </c>
      <c r="FV763">
        <v>0</v>
      </c>
      <c r="FW763">
        <v>0</v>
      </c>
      <c r="FX763">
        <v>0</v>
      </c>
      <c r="FY763">
        <v>0</v>
      </c>
      <c r="FZ763">
        <v>0</v>
      </c>
      <c r="GA763">
        <v>0</v>
      </c>
      <c r="GB763">
        <v>0</v>
      </c>
      <c r="GC763">
        <v>0</v>
      </c>
      <c r="GD763">
        <v>0</v>
      </c>
      <c r="GE763">
        <v>0</v>
      </c>
      <c r="GF763">
        <v>0</v>
      </c>
      <c r="GG763">
        <v>0</v>
      </c>
      <c r="GH763">
        <v>0</v>
      </c>
      <c r="GI763">
        <v>0</v>
      </c>
      <c r="GJ763">
        <v>0</v>
      </c>
      <c r="GK763">
        <v>0</v>
      </c>
      <c r="GL763">
        <v>0</v>
      </c>
      <c r="GM763">
        <v>0</v>
      </c>
      <c r="GN763">
        <v>0</v>
      </c>
      <c r="GO763">
        <v>0</v>
      </c>
      <c r="GP763">
        <v>0</v>
      </c>
      <c r="GQ763">
        <v>0</v>
      </c>
      <c r="GR763">
        <v>0</v>
      </c>
      <c r="GS763">
        <v>0</v>
      </c>
      <c r="GT763">
        <v>0</v>
      </c>
      <c r="GU763">
        <v>0</v>
      </c>
      <c r="GV763">
        <v>0</v>
      </c>
      <c r="GW763">
        <v>0</v>
      </c>
      <c r="GX763">
        <v>0</v>
      </c>
      <c r="GY763">
        <v>0</v>
      </c>
      <c r="GZ763">
        <v>0</v>
      </c>
      <c r="HA763">
        <v>0</v>
      </c>
      <c r="HB763">
        <v>0</v>
      </c>
      <c r="HC763">
        <v>0</v>
      </c>
      <c r="HD763">
        <v>0</v>
      </c>
      <c r="HE763">
        <v>0</v>
      </c>
      <c r="HF763">
        <v>0</v>
      </c>
      <c r="HG763">
        <v>0</v>
      </c>
      <c r="HH763">
        <v>0</v>
      </c>
      <c r="HI763">
        <v>0</v>
      </c>
      <c r="HJ763">
        <v>0</v>
      </c>
      <c r="HK763">
        <v>0</v>
      </c>
      <c r="HL763">
        <v>0</v>
      </c>
      <c r="HM763">
        <v>0</v>
      </c>
      <c r="HN763">
        <v>0</v>
      </c>
      <c r="HO763">
        <v>0</v>
      </c>
      <c r="HP763">
        <v>0</v>
      </c>
      <c r="HQ763">
        <v>0</v>
      </c>
      <c r="HR763">
        <v>0</v>
      </c>
      <c r="HS763">
        <v>0</v>
      </c>
      <c r="HT763">
        <v>0</v>
      </c>
      <c r="HU763">
        <v>0</v>
      </c>
      <c r="HV763">
        <v>0</v>
      </c>
      <c r="HW763">
        <v>0</v>
      </c>
      <c r="HX763">
        <v>0</v>
      </c>
      <c r="HY763">
        <v>0</v>
      </c>
      <c r="HZ763">
        <v>0</v>
      </c>
      <c r="IA763">
        <v>0</v>
      </c>
      <c r="IB763">
        <v>0</v>
      </c>
      <c r="IC763">
        <v>0</v>
      </c>
      <c r="ID763">
        <v>0</v>
      </c>
      <c r="IE763">
        <v>0</v>
      </c>
      <c r="IF763">
        <v>0</v>
      </c>
      <c r="IG763">
        <v>0</v>
      </c>
      <c r="IH763">
        <v>0</v>
      </c>
      <c r="II763">
        <v>0</v>
      </c>
      <c r="IJ763">
        <v>0</v>
      </c>
      <c r="IK763">
        <v>0</v>
      </c>
    </row>
    <row r="764" spans="13:245" hidden="1">
      <c r="M764" s="340"/>
      <c r="N764" t="s">
        <v>1025</v>
      </c>
      <c r="O764">
        <v>1</v>
      </c>
      <c r="P764">
        <v>1</v>
      </c>
      <c r="Q764" s="183" t="str">
        <f t="shared" si="31"/>
        <v>SDH300101</v>
      </c>
      <c r="R764">
        <v>23</v>
      </c>
      <c r="S764">
        <v>146</v>
      </c>
      <c r="T764">
        <v>271</v>
      </c>
      <c r="U764">
        <v>399</v>
      </c>
      <c r="V764">
        <v>530</v>
      </c>
      <c r="W764">
        <v>663</v>
      </c>
      <c r="X764">
        <v>799</v>
      </c>
      <c r="Y764">
        <v>938</v>
      </c>
      <c r="Z764">
        <v>1079</v>
      </c>
      <c r="AA764">
        <v>1632</v>
      </c>
      <c r="AB764">
        <v>1829</v>
      </c>
      <c r="AC764">
        <v>2030</v>
      </c>
      <c r="AD764">
        <v>2236</v>
      </c>
      <c r="AE764">
        <v>2447</v>
      </c>
      <c r="AF764">
        <v>2662</v>
      </c>
      <c r="AG764">
        <v>2883</v>
      </c>
      <c r="AH764">
        <v>3110</v>
      </c>
      <c r="AI764">
        <v>3344</v>
      </c>
      <c r="AJ764">
        <v>3585</v>
      </c>
      <c r="AK764">
        <v>3832</v>
      </c>
      <c r="AL764">
        <v>4076</v>
      </c>
      <c r="AM764">
        <v>4327</v>
      </c>
      <c r="AN764">
        <v>4583</v>
      </c>
      <c r="AO764">
        <v>4846</v>
      </c>
      <c r="AP764">
        <v>5115</v>
      </c>
      <c r="AQ764">
        <v>5391</v>
      </c>
      <c r="AR764">
        <v>5674</v>
      </c>
      <c r="AS764">
        <v>5965</v>
      </c>
      <c r="AT764">
        <v>6265</v>
      </c>
      <c r="AU764">
        <v>6573</v>
      </c>
      <c r="AV764">
        <v>6735</v>
      </c>
      <c r="AW764">
        <v>6902</v>
      </c>
      <c r="AX764">
        <v>7076</v>
      </c>
      <c r="AY764">
        <v>7257</v>
      </c>
      <c r="AZ764">
        <v>7446</v>
      </c>
      <c r="BA764">
        <v>7644</v>
      </c>
      <c r="BB764">
        <v>7850</v>
      </c>
      <c r="BC764">
        <v>8068</v>
      </c>
      <c r="BD764">
        <v>8297</v>
      </c>
      <c r="BE764">
        <v>8539</v>
      </c>
      <c r="BF764">
        <v>8795</v>
      </c>
      <c r="BG764">
        <v>9066</v>
      </c>
      <c r="BH764">
        <v>9355</v>
      </c>
      <c r="BI764">
        <v>9665</v>
      </c>
      <c r="BJ764">
        <v>0</v>
      </c>
      <c r="BK764">
        <v>0</v>
      </c>
      <c r="BL764">
        <v>0</v>
      </c>
      <c r="BM764">
        <v>0</v>
      </c>
      <c r="BN764">
        <v>0</v>
      </c>
      <c r="BO764">
        <v>0</v>
      </c>
      <c r="BP764">
        <v>0</v>
      </c>
      <c r="BQ764">
        <v>0</v>
      </c>
      <c r="BR764">
        <v>0</v>
      </c>
      <c r="BS764">
        <v>0</v>
      </c>
      <c r="BT764">
        <v>0</v>
      </c>
      <c r="BU764">
        <v>0</v>
      </c>
      <c r="BV764">
        <v>0</v>
      </c>
      <c r="BW764">
        <v>0</v>
      </c>
      <c r="BX764">
        <v>0</v>
      </c>
      <c r="BY764">
        <v>0</v>
      </c>
      <c r="BZ764">
        <v>0</v>
      </c>
      <c r="CA764">
        <v>0</v>
      </c>
      <c r="CB764">
        <v>0</v>
      </c>
      <c r="CC764">
        <v>0</v>
      </c>
      <c r="CD764">
        <v>0</v>
      </c>
      <c r="CE764">
        <v>0</v>
      </c>
      <c r="CF764">
        <v>0</v>
      </c>
      <c r="CG764">
        <v>0</v>
      </c>
      <c r="CH764">
        <v>0</v>
      </c>
      <c r="CI764">
        <v>0</v>
      </c>
      <c r="CJ764">
        <v>0</v>
      </c>
      <c r="CK764">
        <v>0</v>
      </c>
      <c r="CL764">
        <v>0</v>
      </c>
      <c r="CM764">
        <v>0</v>
      </c>
      <c r="CN764">
        <v>0</v>
      </c>
      <c r="CO764">
        <v>0</v>
      </c>
      <c r="CP764">
        <v>0</v>
      </c>
      <c r="CQ764">
        <v>0</v>
      </c>
      <c r="CR764">
        <v>0</v>
      </c>
      <c r="CS764">
        <v>0</v>
      </c>
      <c r="CT764">
        <v>0</v>
      </c>
      <c r="CU764">
        <v>0</v>
      </c>
      <c r="CV764">
        <v>0</v>
      </c>
      <c r="CW764">
        <v>0</v>
      </c>
      <c r="CX764">
        <v>0</v>
      </c>
      <c r="CY764">
        <v>0</v>
      </c>
      <c r="CZ764">
        <v>0</v>
      </c>
      <c r="DA764">
        <v>0</v>
      </c>
      <c r="DB764">
        <v>0</v>
      </c>
      <c r="DC764">
        <v>0</v>
      </c>
      <c r="DD764">
        <v>0</v>
      </c>
      <c r="DE764">
        <v>0</v>
      </c>
      <c r="DF764">
        <v>0</v>
      </c>
      <c r="DG764">
        <v>0</v>
      </c>
      <c r="DH764">
        <v>0</v>
      </c>
      <c r="DI764">
        <v>0</v>
      </c>
      <c r="DJ764">
        <v>0</v>
      </c>
      <c r="DK764">
        <v>0</v>
      </c>
      <c r="DL764">
        <v>0</v>
      </c>
      <c r="DM764">
        <v>0</v>
      </c>
      <c r="DN764">
        <v>0</v>
      </c>
      <c r="DO764">
        <v>0</v>
      </c>
      <c r="DP764">
        <v>0</v>
      </c>
      <c r="DQ764">
        <v>0</v>
      </c>
      <c r="DR764">
        <v>0</v>
      </c>
      <c r="DS764">
        <v>0</v>
      </c>
      <c r="DT764">
        <v>0</v>
      </c>
      <c r="DU764">
        <v>0</v>
      </c>
      <c r="DV764">
        <v>0</v>
      </c>
      <c r="DW764">
        <v>0</v>
      </c>
      <c r="DX764">
        <v>0</v>
      </c>
      <c r="DZ764" s="340"/>
      <c r="EA764" t="s">
        <v>1025</v>
      </c>
      <c r="EB764">
        <v>1</v>
      </c>
      <c r="EC764">
        <v>1</v>
      </c>
      <c r="ED764" s="183" t="str">
        <f t="shared" si="32"/>
        <v>SDH300101</v>
      </c>
      <c r="EE764">
        <v>57</v>
      </c>
      <c r="EF764">
        <v>351</v>
      </c>
      <c r="EG764">
        <v>638</v>
      </c>
      <c r="EH764">
        <v>994</v>
      </c>
      <c r="EI764">
        <v>1364</v>
      </c>
      <c r="EJ764">
        <v>1725</v>
      </c>
      <c r="EK764">
        <v>2078</v>
      </c>
      <c r="EL764">
        <v>2424</v>
      </c>
      <c r="EM764">
        <v>2762</v>
      </c>
      <c r="EN764">
        <v>3294</v>
      </c>
      <c r="EO764">
        <v>3613</v>
      </c>
      <c r="EP764">
        <v>3924</v>
      </c>
      <c r="EQ764">
        <v>4231</v>
      </c>
      <c r="ER764">
        <v>4532</v>
      </c>
      <c r="ES764">
        <v>4829</v>
      </c>
      <c r="ET764">
        <v>5123</v>
      </c>
      <c r="EU764">
        <v>5414</v>
      </c>
      <c r="EV764">
        <v>5707</v>
      </c>
      <c r="EW764">
        <v>5998</v>
      </c>
      <c r="EX764">
        <v>6286</v>
      </c>
      <c r="EY764">
        <v>6554</v>
      </c>
      <c r="EZ764">
        <v>6820</v>
      </c>
      <c r="FA764">
        <v>7078</v>
      </c>
      <c r="FB764">
        <v>7334</v>
      </c>
      <c r="FC764">
        <v>7587</v>
      </c>
      <c r="FD764">
        <v>7835</v>
      </c>
      <c r="FE764">
        <v>8078</v>
      </c>
      <c r="FF764">
        <v>8323</v>
      </c>
      <c r="FG764">
        <v>8565</v>
      </c>
      <c r="FH764">
        <v>0</v>
      </c>
      <c r="FI764">
        <v>0</v>
      </c>
      <c r="FJ764">
        <v>0</v>
      </c>
      <c r="FK764">
        <v>0</v>
      </c>
      <c r="FL764">
        <v>0</v>
      </c>
      <c r="FM764">
        <v>0</v>
      </c>
      <c r="FN764">
        <v>0</v>
      </c>
      <c r="FO764">
        <v>0</v>
      </c>
      <c r="FP764">
        <v>0</v>
      </c>
      <c r="FQ764">
        <v>0</v>
      </c>
      <c r="FR764">
        <v>0</v>
      </c>
      <c r="FS764">
        <v>0</v>
      </c>
      <c r="FT764">
        <v>0</v>
      </c>
      <c r="FU764">
        <v>0</v>
      </c>
      <c r="FV764">
        <v>0</v>
      </c>
      <c r="FW764">
        <v>0</v>
      </c>
      <c r="FX764">
        <v>0</v>
      </c>
      <c r="FY764">
        <v>0</v>
      </c>
      <c r="FZ764">
        <v>0</v>
      </c>
      <c r="GA764">
        <v>0</v>
      </c>
      <c r="GB764">
        <v>0</v>
      </c>
      <c r="GC764">
        <v>0</v>
      </c>
      <c r="GD764">
        <v>0</v>
      </c>
      <c r="GE764">
        <v>0</v>
      </c>
      <c r="GF764">
        <v>0</v>
      </c>
      <c r="GG764">
        <v>0</v>
      </c>
      <c r="GH764">
        <v>0</v>
      </c>
      <c r="GI764">
        <v>0</v>
      </c>
      <c r="GJ764">
        <v>0</v>
      </c>
      <c r="GK764">
        <v>0</v>
      </c>
      <c r="GL764">
        <v>0</v>
      </c>
      <c r="GM764">
        <v>0</v>
      </c>
      <c r="GN764">
        <v>0</v>
      </c>
      <c r="GO764">
        <v>0</v>
      </c>
      <c r="GP764">
        <v>0</v>
      </c>
      <c r="GQ764">
        <v>0</v>
      </c>
      <c r="GR764">
        <v>0</v>
      </c>
      <c r="GS764">
        <v>0</v>
      </c>
      <c r="GT764">
        <v>0</v>
      </c>
      <c r="GU764">
        <v>0</v>
      </c>
      <c r="GV764">
        <v>0</v>
      </c>
      <c r="GW764">
        <v>0</v>
      </c>
      <c r="GX764">
        <v>0</v>
      </c>
      <c r="GY764">
        <v>0</v>
      </c>
      <c r="GZ764">
        <v>0</v>
      </c>
      <c r="HA764">
        <v>0</v>
      </c>
      <c r="HB764">
        <v>0</v>
      </c>
      <c r="HC764">
        <v>0</v>
      </c>
      <c r="HD764">
        <v>0</v>
      </c>
      <c r="HE764">
        <v>0</v>
      </c>
      <c r="HF764">
        <v>0</v>
      </c>
      <c r="HG764">
        <v>0</v>
      </c>
      <c r="HH764">
        <v>0</v>
      </c>
      <c r="HI764">
        <v>0</v>
      </c>
      <c r="HJ764">
        <v>0</v>
      </c>
      <c r="HK764">
        <v>0</v>
      </c>
      <c r="HL764">
        <v>0</v>
      </c>
      <c r="HM764">
        <v>0</v>
      </c>
      <c r="HN764">
        <v>0</v>
      </c>
      <c r="HO764">
        <v>0</v>
      </c>
      <c r="HP764">
        <v>0</v>
      </c>
      <c r="HQ764">
        <v>0</v>
      </c>
      <c r="HR764">
        <v>0</v>
      </c>
      <c r="HS764">
        <v>0</v>
      </c>
      <c r="HT764">
        <v>0</v>
      </c>
      <c r="HU764">
        <v>0</v>
      </c>
      <c r="HV764">
        <v>0</v>
      </c>
      <c r="HW764">
        <v>0</v>
      </c>
      <c r="HX764">
        <v>0</v>
      </c>
      <c r="HY764">
        <v>0</v>
      </c>
      <c r="HZ764">
        <v>0</v>
      </c>
      <c r="IA764">
        <v>0</v>
      </c>
      <c r="IB764">
        <v>0</v>
      </c>
      <c r="IC764">
        <v>0</v>
      </c>
      <c r="ID764">
        <v>0</v>
      </c>
      <c r="IE764">
        <v>0</v>
      </c>
      <c r="IF764">
        <v>0</v>
      </c>
      <c r="IG764">
        <v>0</v>
      </c>
      <c r="IH764">
        <v>0</v>
      </c>
      <c r="II764">
        <v>0</v>
      </c>
      <c r="IJ764">
        <v>0</v>
      </c>
      <c r="IK764">
        <v>0</v>
      </c>
    </row>
    <row r="765" spans="13:245" hidden="1">
      <c r="M765" s="340"/>
      <c r="N765" t="s">
        <v>1025</v>
      </c>
      <c r="O765">
        <v>1</v>
      </c>
      <c r="P765">
        <v>2</v>
      </c>
      <c r="Q765" s="183" t="str">
        <f t="shared" si="31"/>
        <v>SDH300102</v>
      </c>
      <c r="R765">
        <v>20</v>
      </c>
      <c r="S765">
        <v>141</v>
      </c>
      <c r="T765">
        <v>265</v>
      </c>
      <c r="U765">
        <v>392</v>
      </c>
      <c r="V765">
        <v>521</v>
      </c>
      <c r="W765">
        <v>652</v>
      </c>
      <c r="X765">
        <v>786</v>
      </c>
      <c r="Y765">
        <v>923</v>
      </c>
      <c r="Z765">
        <v>1064</v>
      </c>
      <c r="AA765">
        <v>1609</v>
      </c>
      <c r="AB765">
        <v>1804</v>
      </c>
      <c r="AC765">
        <v>2003</v>
      </c>
      <c r="AD765">
        <v>2207</v>
      </c>
      <c r="AE765">
        <v>2415</v>
      </c>
      <c r="AF765">
        <v>2629</v>
      </c>
      <c r="AG765">
        <v>2848</v>
      </c>
      <c r="AH765">
        <v>3074</v>
      </c>
      <c r="AI765">
        <v>3307</v>
      </c>
      <c r="AJ765">
        <v>3546</v>
      </c>
      <c r="AK765">
        <v>3789</v>
      </c>
      <c r="AL765">
        <v>4031</v>
      </c>
      <c r="AM765">
        <v>4279</v>
      </c>
      <c r="AN765">
        <v>4532</v>
      </c>
      <c r="AO765">
        <v>4792</v>
      </c>
      <c r="AP765">
        <v>5058</v>
      </c>
      <c r="AQ765">
        <v>5331</v>
      </c>
      <c r="AR765">
        <v>5612</v>
      </c>
      <c r="AS765">
        <v>5901</v>
      </c>
      <c r="AT765">
        <v>6198</v>
      </c>
      <c r="AU765">
        <v>6504</v>
      </c>
      <c r="AV765">
        <v>6666</v>
      </c>
      <c r="AW765">
        <v>6833</v>
      </c>
      <c r="AX765">
        <v>7007</v>
      </c>
      <c r="AY765">
        <v>7190</v>
      </c>
      <c r="AZ765">
        <v>7381</v>
      </c>
      <c r="BA765">
        <v>7580</v>
      </c>
      <c r="BB765">
        <v>7789</v>
      </c>
      <c r="BC765">
        <v>8010</v>
      </c>
      <c r="BD765">
        <v>8244</v>
      </c>
      <c r="BE765">
        <v>8491</v>
      </c>
      <c r="BF765">
        <v>8752</v>
      </c>
      <c r="BG765">
        <v>9031</v>
      </c>
      <c r="BH765">
        <v>9329</v>
      </c>
      <c r="BI765">
        <v>9652</v>
      </c>
      <c r="BJ765">
        <v>0</v>
      </c>
      <c r="BK765">
        <v>0</v>
      </c>
      <c r="BL765">
        <v>0</v>
      </c>
      <c r="BM765">
        <v>0</v>
      </c>
      <c r="BN765">
        <v>0</v>
      </c>
      <c r="BO765">
        <v>0</v>
      </c>
      <c r="BP765">
        <v>0</v>
      </c>
      <c r="BQ765">
        <v>0</v>
      </c>
      <c r="BR765">
        <v>0</v>
      </c>
      <c r="BS765">
        <v>0</v>
      </c>
      <c r="BT765">
        <v>0</v>
      </c>
      <c r="BU765">
        <v>0</v>
      </c>
      <c r="BV765">
        <v>0</v>
      </c>
      <c r="BW765">
        <v>0</v>
      </c>
      <c r="BX765">
        <v>0</v>
      </c>
      <c r="BY765">
        <v>0</v>
      </c>
      <c r="BZ765">
        <v>0</v>
      </c>
      <c r="CA765">
        <v>0</v>
      </c>
      <c r="CB765">
        <v>0</v>
      </c>
      <c r="CC765">
        <v>0</v>
      </c>
      <c r="CD765">
        <v>0</v>
      </c>
      <c r="CE765">
        <v>0</v>
      </c>
      <c r="CF765">
        <v>0</v>
      </c>
      <c r="CG765">
        <v>0</v>
      </c>
      <c r="CH765">
        <v>0</v>
      </c>
      <c r="CI765">
        <v>0</v>
      </c>
      <c r="CJ765">
        <v>0</v>
      </c>
      <c r="CK765">
        <v>0</v>
      </c>
      <c r="CL765">
        <v>0</v>
      </c>
      <c r="CM765">
        <v>0</v>
      </c>
      <c r="CN765">
        <v>0</v>
      </c>
      <c r="CO765">
        <v>0</v>
      </c>
      <c r="CP765">
        <v>0</v>
      </c>
      <c r="CQ765">
        <v>0</v>
      </c>
      <c r="CR765">
        <v>0</v>
      </c>
      <c r="CS765">
        <v>0</v>
      </c>
      <c r="CT765">
        <v>0</v>
      </c>
      <c r="CU765">
        <v>0</v>
      </c>
      <c r="CV765">
        <v>0</v>
      </c>
      <c r="CW765">
        <v>0</v>
      </c>
      <c r="CX765">
        <v>0</v>
      </c>
      <c r="CY765">
        <v>0</v>
      </c>
      <c r="CZ765">
        <v>0</v>
      </c>
      <c r="DA765">
        <v>0</v>
      </c>
      <c r="DB765">
        <v>0</v>
      </c>
      <c r="DC765">
        <v>0</v>
      </c>
      <c r="DD765">
        <v>0</v>
      </c>
      <c r="DE765">
        <v>0</v>
      </c>
      <c r="DF765">
        <v>0</v>
      </c>
      <c r="DG765">
        <v>0</v>
      </c>
      <c r="DH765">
        <v>0</v>
      </c>
      <c r="DI765">
        <v>0</v>
      </c>
      <c r="DJ765">
        <v>0</v>
      </c>
      <c r="DK765">
        <v>0</v>
      </c>
      <c r="DL765">
        <v>0</v>
      </c>
      <c r="DM765">
        <v>0</v>
      </c>
      <c r="DN765">
        <v>0</v>
      </c>
      <c r="DO765">
        <v>0</v>
      </c>
      <c r="DP765">
        <v>0</v>
      </c>
      <c r="DQ765">
        <v>0</v>
      </c>
      <c r="DR765">
        <v>0</v>
      </c>
      <c r="DS765">
        <v>0</v>
      </c>
      <c r="DT765">
        <v>0</v>
      </c>
      <c r="DU765">
        <v>0</v>
      </c>
      <c r="DV765">
        <v>0</v>
      </c>
      <c r="DW765">
        <v>0</v>
      </c>
      <c r="DX765">
        <v>0</v>
      </c>
      <c r="DZ765" s="340"/>
      <c r="EA765" t="s">
        <v>1025</v>
      </c>
      <c r="EB765">
        <v>1</v>
      </c>
      <c r="EC765">
        <v>2</v>
      </c>
      <c r="ED765" s="183" t="str">
        <f t="shared" si="32"/>
        <v>SDH300102</v>
      </c>
      <c r="EE765">
        <v>49</v>
      </c>
      <c r="EF765">
        <v>340</v>
      </c>
      <c r="EG765">
        <v>625</v>
      </c>
      <c r="EH765">
        <v>971</v>
      </c>
      <c r="EI765">
        <v>1337</v>
      </c>
      <c r="EJ765">
        <v>1692</v>
      </c>
      <c r="EK765">
        <v>2039</v>
      </c>
      <c r="EL765">
        <v>2381</v>
      </c>
      <c r="EM765">
        <v>2715</v>
      </c>
      <c r="EN765">
        <v>3243</v>
      </c>
      <c r="EO765">
        <v>3559</v>
      </c>
      <c r="EP765">
        <v>3867</v>
      </c>
      <c r="EQ765">
        <v>4170</v>
      </c>
      <c r="ER765">
        <v>4468</v>
      </c>
      <c r="ES765">
        <v>4764</v>
      </c>
      <c r="ET765">
        <v>5057</v>
      </c>
      <c r="EU765">
        <v>5351</v>
      </c>
      <c r="EV765">
        <v>5642</v>
      </c>
      <c r="EW765">
        <v>5931</v>
      </c>
      <c r="EX765">
        <v>6211</v>
      </c>
      <c r="EY765">
        <v>6477</v>
      </c>
      <c r="EZ765">
        <v>6738</v>
      </c>
      <c r="FA765">
        <v>6993</v>
      </c>
      <c r="FB765">
        <v>7245</v>
      </c>
      <c r="FC765">
        <v>7492</v>
      </c>
      <c r="FD765">
        <v>7737</v>
      </c>
      <c r="FE765">
        <v>7981</v>
      </c>
      <c r="FF765">
        <v>8222</v>
      </c>
      <c r="FG765">
        <v>8461</v>
      </c>
      <c r="FH765">
        <v>0</v>
      </c>
      <c r="FI765">
        <v>0</v>
      </c>
      <c r="FJ765">
        <v>0</v>
      </c>
      <c r="FK765">
        <v>0</v>
      </c>
      <c r="FL765">
        <v>0</v>
      </c>
      <c r="FM765">
        <v>0</v>
      </c>
      <c r="FN765">
        <v>0</v>
      </c>
      <c r="FO765">
        <v>0</v>
      </c>
      <c r="FP765">
        <v>0</v>
      </c>
      <c r="FQ765">
        <v>0</v>
      </c>
      <c r="FR765">
        <v>0</v>
      </c>
      <c r="FS765">
        <v>0</v>
      </c>
      <c r="FT765">
        <v>0</v>
      </c>
      <c r="FU765">
        <v>0</v>
      </c>
      <c r="FV765">
        <v>0</v>
      </c>
      <c r="FW765">
        <v>0</v>
      </c>
      <c r="FX765">
        <v>0</v>
      </c>
      <c r="FY765">
        <v>0</v>
      </c>
      <c r="FZ765">
        <v>0</v>
      </c>
      <c r="GA765">
        <v>0</v>
      </c>
      <c r="GB765">
        <v>0</v>
      </c>
      <c r="GC765">
        <v>0</v>
      </c>
      <c r="GD765">
        <v>0</v>
      </c>
      <c r="GE765">
        <v>0</v>
      </c>
      <c r="GF765">
        <v>0</v>
      </c>
      <c r="GG765">
        <v>0</v>
      </c>
      <c r="GH765">
        <v>0</v>
      </c>
      <c r="GI765">
        <v>0</v>
      </c>
      <c r="GJ765">
        <v>0</v>
      </c>
      <c r="GK765">
        <v>0</v>
      </c>
      <c r="GL765">
        <v>0</v>
      </c>
      <c r="GM765">
        <v>0</v>
      </c>
      <c r="GN765">
        <v>0</v>
      </c>
      <c r="GO765">
        <v>0</v>
      </c>
      <c r="GP765">
        <v>0</v>
      </c>
      <c r="GQ765">
        <v>0</v>
      </c>
      <c r="GR765">
        <v>0</v>
      </c>
      <c r="GS765">
        <v>0</v>
      </c>
      <c r="GT765">
        <v>0</v>
      </c>
      <c r="GU765">
        <v>0</v>
      </c>
      <c r="GV765">
        <v>0</v>
      </c>
      <c r="GW765">
        <v>0</v>
      </c>
      <c r="GX765">
        <v>0</v>
      </c>
      <c r="GY765">
        <v>0</v>
      </c>
      <c r="GZ765">
        <v>0</v>
      </c>
      <c r="HA765">
        <v>0</v>
      </c>
      <c r="HB765">
        <v>0</v>
      </c>
      <c r="HC765">
        <v>0</v>
      </c>
      <c r="HD765">
        <v>0</v>
      </c>
      <c r="HE765">
        <v>0</v>
      </c>
      <c r="HF765">
        <v>0</v>
      </c>
      <c r="HG765">
        <v>0</v>
      </c>
      <c r="HH765">
        <v>0</v>
      </c>
      <c r="HI765">
        <v>0</v>
      </c>
      <c r="HJ765">
        <v>0</v>
      </c>
      <c r="HK765">
        <v>0</v>
      </c>
      <c r="HL765">
        <v>0</v>
      </c>
      <c r="HM765">
        <v>0</v>
      </c>
      <c r="HN765">
        <v>0</v>
      </c>
      <c r="HO765">
        <v>0</v>
      </c>
      <c r="HP765">
        <v>0</v>
      </c>
      <c r="HQ765">
        <v>0</v>
      </c>
      <c r="HR765">
        <v>0</v>
      </c>
      <c r="HS765">
        <v>0</v>
      </c>
      <c r="HT765">
        <v>0</v>
      </c>
      <c r="HU765">
        <v>0</v>
      </c>
      <c r="HV765">
        <v>0</v>
      </c>
      <c r="HW765">
        <v>0</v>
      </c>
      <c r="HX765">
        <v>0</v>
      </c>
      <c r="HY765">
        <v>0</v>
      </c>
      <c r="HZ765">
        <v>0</v>
      </c>
      <c r="IA765">
        <v>0</v>
      </c>
      <c r="IB765">
        <v>0</v>
      </c>
      <c r="IC765">
        <v>0</v>
      </c>
      <c r="ID765">
        <v>0</v>
      </c>
      <c r="IE765">
        <v>0</v>
      </c>
      <c r="IF765">
        <v>0</v>
      </c>
      <c r="IG765">
        <v>0</v>
      </c>
      <c r="IH765">
        <v>0</v>
      </c>
      <c r="II765">
        <v>0</v>
      </c>
      <c r="IJ765">
        <v>0</v>
      </c>
      <c r="IK765">
        <v>0</v>
      </c>
    </row>
    <row r="766" spans="13:245" hidden="1">
      <c r="M766" s="340"/>
      <c r="N766" t="s">
        <v>1025</v>
      </c>
      <c r="O766">
        <v>1</v>
      </c>
      <c r="P766">
        <v>3</v>
      </c>
      <c r="Q766" s="183" t="str">
        <f t="shared" si="31"/>
        <v>SDH300103</v>
      </c>
      <c r="R766">
        <v>17</v>
      </c>
      <c r="S766">
        <v>137</v>
      </c>
      <c r="T766">
        <v>258</v>
      </c>
      <c r="U766">
        <v>383</v>
      </c>
      <c r="V766">
        <v>510</v>
      </c>
      <c r="W766">
        <v>641</v>
      </c>
      <c r="X766">
        <v>773</v>
      </c>
      <c r="Y766">
        <v>908</v>
      </c>
      <c r="Z766">
        <v>1047</v>
      </c>
      <c r="AA766">
        <v>1584</v>
      </c>
      <c r="AB766">
        <v>1777</v>
      </c>
      <c r="AC766">
        <v>1974</v>
      </c>
      <c r="AD766">
        <v>2175</v>
      </c>
      <c r="AE766">
        <v>2382</v>
      </c>
      <c r="AF766">
        <v>2594</v>
      </c>
      <c r="AG766">
        <v>2812</v>
      </c>
      <c r="AH766">
        <v>3036</v>
      </c>
      <c r="AI766">
        <v>3267</v>
      </c>
      <c r="AJ766">
        <v>3502</v>
      </c>
      <c r="AK766">
        <v>3743</v>
      </c>
      <c r="AL766">
        <v>3982</v>
      </c>
      <c r="AM766">
        <v>4226</v>
      </c>
      <c r="AN766">
        <v>4476</v>
      </c>
      <c r="AO766">
        <v>4733</v>
      </c>
      <c r="AP766">
        <v>4996</v>
      </c>
      <c r="AQ766">
        <v>5267</v>
      </c>
      <c r="AR766">
        <v>5545</v>
      </c>
      <c r="AS766">
        <v>5831</v>
      </c>
      <c r="AT766">
        <v>6126</v>
      </c>
      <c r="AU766">
        <v>6429</v>
      </c>
      <c r="AV766">
        <v>6591</v>
      </c>
      <c r="AW766">
        <v>6759</v>
      </c>
      <c r="AX766">
        <v>6935</v>
      </c>
      <c r="AY766">
        <v>7118</v>
      </c>
      <c r="AZ766">
        <v>7310</v>
      </c>
      <c r="BA766">
        <v>7512</v>
      </c>
      <c r="BB766">
        <v>7725</v>
      </c>
      <c r="BC766">
        <v>7949</v>
      </c>
      <c r="BD766">
        <v>8187</v>
      </c>
      <c r="BE766">
        <v>8439</v>
      </c>
      <c r="BF766">
        <v>8707</v>
      </c>
      <c r="BG766">
        <v>8994</v>
      </c>
      <c r="BH766">
        <v>9306</v>
      </c>
      <c r="BI766">
        <v>9640</v>
      </c>
      <c r="BJ766">
        <v>0</v>
      </c>
      <c r="BK766">
        <v>0</v>
      </c>
      <c r="BL766">
        <v>0</v>
      </c>
      <c r="BM766">
        <v>0</v>
      </c>
      <c r="BN766">
        <v>0</v>
      </c>
      <c r="BO766">
        <v>0</v>
      </c>
      <c r="BP766">
        <v>0</v>
      </c>
      <c r="BQ766">
        <v>0</v>
      </c>
      <c r="BR766">
        <v>0</v>
      </c>
      <c r="BS766">
        <v>0</v>
      </c>
      <c r="BT766">
        <v>0</v>
      </c>
      <c r="BU766">
        <v>0</v>
      </c>
      <c r="BV766">
        <v>0</v>
      </c>
      <c r="BW766">
        <v>0</v>
      </c>
      <c r="BX766">
        <v>0</v>
      </c>
      <c r="BY766">
        <v>0</v>
      </c>
      <c r="BZ766">
        <v>0</v>
      </c>
      <c r="CA766">
        <v>0</v>
      </c>
      <c r="CB766">
        <v>0</v>
      </c>
      <c r="CC766">
        <v>0</v>
      </c>
      <c r="CD766">
        <v>0</v>
      </c>
      <c r="CE766">
        <v>0</v>
      </c>
      <c r="CF766">
        <v>0</v>
      </c>
      <c r="CG766">
        <v>0</v>
      </c>
      <c r="CH766">
        <v>0</v>
      </c>
      <c r="CI766">
        <v>0</v>
      </c>
      <c r="CJ766">
        <v>0</v>
      </c>
      <c r="CK766">
        <v>0</v>
      </c>
      <c r="CL766">
        <v>0</v>
      </c>
      <c r="CM766">
        <v>0</v>
      </c>
      <c r="CN766">
        <v>0</v>
      </c>
      <c r="CO766">
        <v>0</v>
      </c>
      <c r="CP766">
        <v>0</v>
      </c>
      <c r="CQ766">
        <v>0</v>
      </c>
      <c r="CR766">
        <v>0</v>
      </c>
      <c r="CS766">
        <v>0</v>
      </c>
      <c r="CT766">
        <v>0</v>
      </c>
      <c r="CU766">
        <v>0</v>
      </c>
      <c r="CV766">
        <v>0</v>
      </c>
      <c r="CW766">
        <v>0</v>
      </c>
      <c r="CX766">
        <v>0</v>
      </c>
      <c r="CY766">
        <v>0</v>
      </c>
      <c r="CZ766">
        <v>0</v>
      </c>
      <c r="DA766">
        <v>0</v>
      </c>
      <c r="DB766">
        <v>0</v>
      </c>
      <c r="DC766">
        <v>0</v>
      </c>
      <c r="DD766">
        <v>0</v>
      </c>
      <c r="DE766">
        <v>0</v>
      </c>
      <c r="DF766">
        <v>0</v>
      </c>
      <c r="DG766">
        <v>0</v>
      </c>
      <c r="DH766">
        <v>0</v>
      </c>
      <c r="DI766">
        <v>0</v>
      </c>
      <c r="DJ766">
        <v>0</v>
      </c>
      <c r="DK766">
        <v>0</v>
      </c>
      <c r="DL766">
        <v>0</v>
      </c>
      <c r="DM766">
        <v>0</v>
      </c>
      <c r="DN766">
        <v>0</v>
      </c>
      <c r="DO766">
        <v>0</v>
      </c>
      <c r="DP766">
        <v>0</v>
      </c>
      <c r="DQ766">
        <v>0</v>
      </c>
      <c r="DR766">
        <v>0</v>
      </c>
      <c r="DS766">
        <v>0</v>
      </c>
      <c r="DT766">
        <v>0</v>
      </c>
      <c r="DU766">
        <v>0</v>
      </c>
      <c r="DV766">
        <v>0</v>
      </c>
      <c r="DW766">
        <v>0</v>
      </c>
      <c r="DX766">
        <v>0</v>
      </c>
      <c r="DZ766" s="340"/>
      <c r="EA766" t="s">
        <v>1025</v>
      </c>
      <c r="EB766">
        <v>1</v>
      </c>
      <c r="EC766">
        <v>3</v>
      </c>
      <c r="ED766" s="183" t="str">
        <f t="shared" si="32"/>
        <v>SDH300103</v>
      </c>
      <c r="EE766">
        <v>42</v>
      </c>
      <c r="EF766">
        <v>331</v>
      </c>
      <c r="EG766">
        <v>608</v>
      </c>
      <c r="EH766">
        <v>946</v>
      </c>
      <c r="EI766">
        <v>1305</v>
      </c>
      <c r="EJ766">
        <v>1657</v>
      </c>
      <c r="EK766">
        <v>1998</v>
      </c>
      <c r="EL766">
        <v>2336</v>
      </c>
      <c r="EM766">
        <v>2666</v>
      </c>
      <c r="EN766">
        <v>3187</v>
      </c>
      <c r="EO766">
        <v>3499</v>
      </c>
      <c r="EP766">
        <v>3805</v>
      </c>
      <c r="EQ766">
        <v>4105</v>
      </c>
      <c r="ER766">
        <v>4403</v>
      </c>
      <c r="ES766">
        <v>4697</v>
      </c>
      <c r="ET766">
        <v>4991</v>
      </c>
      <c r="EU766">
        <v>5283</v>
      </c>
      <c r="EV766">
        <v>5572</v>
      </c>
      <c r="EW766">
        <v>5853</v>
      </c>
      <c r="EX766">
        <v>6131</v>
      </c>
      <c r="EY766">
        <v>6392</v>
      </c>
      <c r="EZ766">
        <v>6647</v>
      </c>
      <c r="FA766">
        <v>6898</v>
      </c>
      <c r="FB766">
        <v>7146</v>
      </c>
      <c r="FC766">
        <v>7391</v>
      </c>
      <c r="FD766">
        <v>7634</v>
      </c>
      <c r="FE766">
        <v>7874</v>
      </c>
      <c r="FF766">
        <v>8112</v>
      </c>
      <c r="FG766">
        <v>8351</v>
      </c>
      <c r="FH766">
        <v>0</v>
      </c>
      <c r="FI766">
        <v>0</v>
      </c>
      <c r="FJ766">
        <v>0</v>
      </c>
      <c r="FK766">
        <v>0</v>
      </c>
      <c r="FL766">
        <v>0</v>
      </c>
      <c r="FM766">
        <v>0</v>
      </c>
      <c r="FN766">
        <v>0</v>
      </c>
      <c r="FO766">
        <v>0</v>
      </c>
      <c r="FP766">
        <v>0</v>
      </c>
      <c r="FQ766">
        <v>0</v>
      </c>
      <c r="FR766">
        <v>0</v>
      </c>
      <c r="FS766">
        <v>0</v>
      </c>
      <c r="FT766">
        <v>0</v>
      </c>
      <c r="FU766">
        <v>0</v>
      </c>
      <c r="FV766">
        <v>0</v>
      </c>
      <c r="FW766">
        <v>0</v>
      </c>
      <c r="FX766">
        <v>0</v>
      </c>
      <c r="FY766">
        <v>0</v>
      </c>
      <c r="FZ766">
        <v>0</v>
      </c>
      <c r="GA766">
        <v>0</v>
      </c>
      <c r="GB766">
        <v>0</v>
      </c>
      <c r="GC766">
        <v>0</v>
      </c>
      <c r="GD766">
        <v>0</v>
      </c>
      <c r="GE766">
        <v>0</v>
      </c>
      <c r="GF766">
        <v>0</v>
      </c>
      <c r="GG766">
        <v>0</v>
      </c>
      <c r="GH766">
        <v>0</v>
      </c>
      <c r="GI766">
        <v>0</v>
      </c>
      <c r="GJ766">
        <v>0</v>
      </c>
      <c r="GK766">
        <v>0</v>
      </c>
      <c r="GL766">
        <v>0</v>
      </c>
      <c r="GM766">
        <v>0</v>
      </c>
      <c r="GN766">
        <v>0</v>
      </c>
      <c r="GO766">
        <v>0</v>
      </c>
      <c r="GP766">
        <v>0</v>
      </c>
      <c r="GQ766">
        <v>0</v>
      </c>
      <c r="GR766">
        <v>0</v>
      </c>
      <c r="GS766">
        <v>0</v>
      </c>
      <c r="GT766">
        <v>0</v>
      </c>
      <c r="GU766">
        <v>0</v>
      </c>
      <c r="GV766">
        <v>0</v>
      </c>
      <c r="GW766">
        <v>0</v>
      </c>
      <c r="GX766">
        <v>0</v>
      </c>
      <c r="GY766">
        <v>0</v>
      </c>
      <c r="GZ766">
        <v>0</v>
      </c>
      <c r="HA766">
        <v>0</v>
      </c>
      <c r="HB766">
        <v>0</v>
      </c>
      <c r="HC766">
        <v>0</v>
      </c>
      <c r="HD766">
        <v>0</v>
      </c>
      <c r="HE766">
        <v>0</v>
      </c>
      <c r="HF766">
        <v>0</v>
      </c>
      <c r="HG766">
        <v>0</v>
      </c>
      <c r="HH766">
        <v>0</v>
      </c>
      <c r="HI766">
        <v>0</v>
      </c>
      <c r="HJ766">
        <v>0</v>
      </c>
      <c r="HK766">
        <v>0</v>
      </c>
      <c r="HL766">
        <v>0</v>
      </c>
      <c r="HM766">
        <v>0</v>
      </c>
      <c r="HN766">
        <v>0</v>
      </c>
      <c r="HO766">
        <v>0</v>
      </c>
      <c r="HP766">
        <v>0</v>
      </c>
      <c r="HQ766">
        <v>0</v>
      </c>
      <c r="HR766">
        <v>0</v>
      </c>
      <c r="HS766">
        <v>0</v>
      </c>
      <c r="HT766">
        <v>0</v>
      </c>
      <c r="HU766">
        <v>0</v>
      </c>
      <c r="HV766">
        <v>0</v>
      </c>
      <c r="HW766">
        <v>0</v>
      </c>
      <c r="HX766">
        <v>0</v>
      </c>
      <c r="HY766">
        <v>0</v>
      </c>
      <c r="HZ766">
        <v>0</v>
      </c>
      <c r="IA766">
        <v>0</v>
      </c>
      <c r="IB766">
        <v>0</v>
      </c>
      <c r="IC766">
        <v>0</v>
      </c>
      <c r="ID766">
        <v>0</v>
      </c>
      <c r="IE766">
        <v>0</v>
      </c>
      <c r="IF766">
        <v>0</v>
      </c>
      <c r="IG766">
        <v>0</v>
      </c>
      <c r="IH766">
        <v>0</v>
      </c>
      <c r="II766">
        <v>0</v>
      </c>
      <c r="IJ766">
        <v>0</v>
      </c>
      <c r="IK766">
        <v>0</v>
      </c>
    </row>
    <row r="767" spans="13:245" hidden="1">
      <c r="M767" s="340"/>
      <c r="N767" t="s">
        <v>1025</v>
      </c>
      <c r="O767">
        <v>1</v>
      </c>
      <c r="P767">
        <v>4</v>
      </c>
      <c r="Q767" s="183" t="str">
        <f t="shared" si="31"/>
        <v>SDH300104</v>
      </c>
      <c r="R767">
        <v>13</v>
      </c>
      <c r="S767">
        <v>131</v>
      </c>
      <c r="T767">
        <v>251</v>
      </c>
      <c r="U767">
        <v>374</v>
      </c>
      <c r="V767">
        <v>500</v>
      </c>
      <c r="W767">
        <v>628</v>
      </c>
      <c r="X767">
        <v>759</v>
      </c>
      <c r="Y767">
        <v>893</v>
      </c>
      <c r="Z767">
        <v>1029</v>
      </c>
      <c r="AA767">
        <v>1558</v>
      </c>
      <c r="AB767">
        <v>1748</v>
      </c>
      <c r="AC767">
        <v>1943</v>
      </c>
      <c r="AD767">
        <v>2142</v>
      </c>
      <c r="AE767">
        <v>2346</v>
      </c>
      <c r="AF767">
        <v>2557</v>
      </c>
      <c r="AG767">
        <v>2773</v>
      </c>
      <c r="AH767">
        <v>2995</v>
      </c>
      <c r="AI767">
        <v>3222</v>
      </c>
      <c r="AJ767">
        <v>3454</v>
      </c>
      <c r="AK767">
        <v>3692</v>
      </c>
      <c r="AL767">
        <v>3927</v>
      </c>
      <c r="AM767">
        <v>4168</v>
      </c>
      <c r="AN767">
        <v>4415</v>
      </c>
      <c r="AO767">
        <v>4668</v>
      </c>
      <c r="AP767">
        <v>4929</v>
      </c>
      <c r="AQ767">
        <v>5196</v>
      </c>
      <c r="AR767">
        <v>5472</v>
      </c>
      <c r="AS767">
        <v>5756</v>
      </c>
      <c r="AT767">
        <v>6047</v>
      </c>
      <c r="AU767">
        <v>6349</v>
      </c>
      <c r="AV767">
        <v>6510</v>
      </c>
      <c r="AW767">
        <v>6679</v>
      </c>
      <c r="AX767">
        <v>6856</v>
      </c>
      <c r="AY767">
        <v>7040</v>
      </c>
      <c r="AZ767">
        <v>7234</v>
      </c>
      <c r="BA767">
        <v>7439</v>
      </c>
      <c r="BB767">
        <v>7655</v>
      </c>
      <c r="BC767">
        <v>7884</v>
      </c>
      <c r="BD767">
        <v>8125</v>
      </c>
      <c r="BE767">
        <v>8383</v>
      </c>
      <c r="BF767">
        <v>8660</v>
      </c>
      <c r="BG767">
        <v>8959</v>
      </c>
      <c r="BH767">
        <v>9281</v>
      </c>
      <c r="BI767">
        <v>9626</v>
      </c>
      <c r="BJ767">
        <v>0</v>
      </c>
      <c r="BK767">
        <v>0</v>
      </c>
      <c r="BL767">
        <v>0</v>
      </c>
      <c r="BM767">
        <v>0</v>
      </c>
      <c r="BN767">
        <v>0</v>
      </c>
      <c r="BO767">
        <v>0</v>
      </c>
      <c r="BP767">
        <v>0</v>
      </c>
      <c r="BQ767">
        <v>0</v>
      </c>
      <c r="BR767">
        <v>0</v>
      </c>
      <c r="BS767">
        <v>0</v>
      </c>
      <c r="BT767">
        <v>0</v>
      </c>
      <c r="BU767">
        <v>0</v>
      </c>
      <c r="BV767">
        <v>0</v>
      </c>
      <c r="BW767">
        <v>0</v>
      </c>
      <c r="BX767">
        <v>0</v>
      </c>
      <c r="BY767">
        <v>0</v>
      </c>
      <c r="BZ767">
        <v>0</v>
      </c>
      <c r="CA767">
        <v>0</v>
      </c>
      <c r="CB767">
        <v>0</v>
      </c>
      <c r="CC767">
        <v>0</v>
      </c>
      <c r="CD767">
        <v>0</v>
      </c>
      <c r="CE767">
        <v>0</v>
      </c>
      <c r="CF767">
        <v>0</v>
      </c>
      <c r="CG767">
        <v>0</v>
      </c>
      <c r="CH767">
        <v>0</v>
      </c>
      <c r="CI767">
        <v>0</v>
      </c>
      <c r="CJ767">
        <v>0</v>
      </c>
      <c r="CK767">
        <v>0</v>
      </c>
      <c r="CL767">
        <v>0</v>
      </c>
      <c r="CM767">
        <v>0</v>
      </c>
      <c r="CN767">
        <v>0</v>
      </c>
      <c r="CO767">
        <v>0</v>
      </c>
      <c r="CP767">
        <v>0</v>
      </c>
      <c r="CQ767">
        <v>0</v>
      </c>
      <c r="CR767">
        <v>0</v>
      </c>
      <c r="CS767">
        <v>0</v>
      </c>
      <c r="CT767">
        <v>0</v>
      </c>
      <c r="CU767">
        <v>0</v>
      </c>
      <c r="CV767">
        <v>0</v>
      </c>
      <c r="CW767">
        <v>0</v>
      </c>
      <c r="CX767">
        <v>0</v>
      </c>
      <c r="CY767">
        <v>0</v>
      </c>
      <c r="CZ767">
        <v>0</v>
      </c>
      <c r="DA767">
        <v>0</v>
      </c>
      <c r="DB767">
        <v>0</v>
      </c>
      <c r="DC767">
        <v>0</v>
      </c>
      <c r="DD767">
        <v>0</v>
      </c>
      <c r="DE767">
        <v>0</v>
      </c>
      <c r="DF767">
        <v>0</v>
      </c>
      <c r="DG767">
        <v>0</v>
      </c>
      <c r="DH767">
        <v>0</v>
      </c>
      <c r="DI767">
        <v>0</v>
      </c>
      <c r="DJ767">
        <v>0</v>
      </c>
      <c r="DK767">
        <v>0</v>
      </c>
      <c r="DL767">
        <v>0</v>
      </c>
      <c r="DM767">
        <v>0</v>
      </c>
      <c r="DN767">
        <v>0</v>
      </c>
      <c r="DO767">
        <v>0</v>
      </c>
      <c r="DP767">
        <v>0</v>
      </c>
      <c r="DQ767">
        <v>0</v>
      </c>
      <c r="DR767">
        <v>0</v>
      </c>
      <c r="DS767">
        <v>0</v>
      </c>
      <c r="DT767">
        <v>0</v>
      </c>
      <c r="DU767">
        <v>0</v>
      </c>
      <c r="DV767">
        <v>0</v>
      </c>
      <c r="DW767">
        <v>0</v>
      </c>
      <c r="DX767">
        <v>0</v>
      </c>
      <c r="DZ767" s="340"/>
      <c r="EA767" t="s">
        <v>1025</v>
      </c>
      <c r="EB767">
        <v>1</v>
      </c>
      <c r="EC767">
        <v>4</v>
      </c>
      <c r="ED767" s="183" t="str">
        <f t="shared" si="32"/>
        <v>SDH300104</v>
      </c>
      <c r="EE767">
        <v>32</v>
      </c>
      <c r="EF767">
        <v>317</v>
      </c>
      <c r="EG767">
        <v>592</v>
      </c>
      <c r="EH767">
        <v>918</v>
      </c>
      <c r="EI767">
        <v>1272</v>
      </c>
      <c r="EJ767">
        <v>1617</v>
      </c>
      <c r="EK767">
        <v>1956</v>
      </c>
      <c r="EL767">
        <v>2288</v>
      </c>
      <c r="EM767">
        <v>2612</v>
      </c>
      <c r="EN767">
        <v>3130</v>
      </c>
      <c r="EO767">
        <v>3437</v>
      </c>
      <c r="EP767">
        <v>3740</v>
      </c>
      <c r="EQ767">
        <v>4038</v>
      </c>
      <c r="ER767">
        <v>4332</v>
      </c>
      <c r="ES767">
        <v>4628</v>
      </c>
      <c r="ET767">
        <v>4920</v>
      </c>
      <c r="EU767">
        <v>5209</v>
      </c>
      <c r="EV767">
        <v>5492</v>
      </c>
      <c r="EW767">
        <v>5769</v>
      </c>
      <c r="EX767">
        <v>6043</v>
      </c>
      <c r="EY767">
        <v>6296</v>
      </c>
      <c r="EZ767">
        <v>6547</v>
      </c>
      <c r="FA767">
        <v>6794</v>
      </c>
      <c r="FB767">
        <v>7039</v>
      </c>
      <c r="FC767">
        <v>7280</v>
      </c>
      <c r="FD767">
        <v>7520</v>
      </c>
      <c r="FE767">
        <v>7757</v>
      </c>
      <c r="FF767">
        <v>7996</v>
      </c>
      <c r="FG767">
        <v>8229</v>
      </c>
      <c r="FH767">
        <v>0</v>
      </c>
      <c r="FI767">
        <v>0</v>
      </c>
      <c r="FJ767">
        <v>0</v>
      </c>
      <c r="FK767">
        <v>0</v>
      </c>
      <c r="FL767">
        <v>0</v>
      </c>
      <c r="FM767">
        <v>0</v>
      </c>
      <c r="FN767">
        <v>0</v>
      </c>
      <c r="FO767">
        <v>0</v>
      </c>
      <c r="FP767">
        <v>0</v>
      </c>
      <c r="FQ767">
        <v>0</v>
      </c>
      <c r="FR767">
        <v>0</v>
      </c>
      <c r="FS767">
        <v>0</v>
      </c>
      <c r="FT767">
        <v>0</v>
      </c>
      <c r="FU767">
        <v>0</v>
      </c>
      <c r="FV767">
        <v>0</v>
      </c>
      <c r="FW767">
        <v>0</v>
      </c>
      <c r="FX767">
        <v>0</v>
      </c>
      <c r="FY767">
        <v>0</v>
      </c>
      <c r="FZ767">
        <v>0</v>
      </c>
      <c r="GA767">
        <v>0</v>
      </c>
      <c r="GB767">
        <v>0</v>
      </c>
      <c r="GC767">
        <v>0</v>
      </c>
      <c r="GD767">
        <v>0</v>
      </c>
      <c r="GE767">
        <v>0</v>
      </c>
      <c r="GF767">
        <v>0</v>
      </c>
      <c r="GG767">
        <v>0</v>
      </c>
      <c r="GH767">
        <v>0</v>
      </c>
      <c r="GI767">
        <v>0</v>
      </c>
      <c r="GJ767">
        <v>0</v>
      </c>
      <c r="GK767">
        <v>0</v>
      </c>
      <c r="GL767">
        <v>0</v>
      </c>
      <c r="GM767">
        <v>0</v>
      </c>
      <c r="GN767">
        <v>0</v>
      </c>
      <c r="GO767">
        <v>0</v>
      </c>
      <c r="GP767">
        <v>0</v>
      </c>
      <c r="GQ767">
        <v>0</v>
      </c>
      <c r="GR767">
        <v>0</v>
      </c>
      <c r="GS767">
        <v>0</v>
      </c>
      <c r="GT767">
        <v>0</v>
      </c>
      <c r="GU767">
        <v>0</v>
      </c>
      <c r="GV767">
        <v>0</v>
      </c>
      <c r="GW767">
        <v>0</v>
      </c>
      <c r="GX767">
        <v>0</v>
      </c>
      <c r="GY767">
        <v>0</v>
      </c>
      <c r="GZ767">
        <v>0</v>
      </c>
      <c r="HA767">
        <v>0</v>
      </c>
      <c r="HB767">
        <v>0</v>
      </c>
      <c r="HC767">
        <v>0</v>
      </c>
      <c r="HD767">
        <v>0</v>
      </c>
      <c r="HE767">
        <v>0</v>
      </c>
      <c r="HF767">
        <v>0</v>
      </c>
      <c r="HG767">
        <v>0</v>
      </c>
      <c r="HH767">
        <v>0</v>
      </c>
      <c r="HI767">
        <v>0</v>
      </c>
      <c r="HJ767">
        <v>0</v>
      </c>
      <c r="HK767">
        <v>0</v>
      </c>
      <c r="HL767">
        <v>0</v>
      </c>
      <c r="HM767">
        <v>0</v>
      </c>
      <c r="HN767">
        <v>0</v>
      </c>
      <c r="HO767">
        <v>0</v>
      </c>
      <c r="HP767">
        <v>0</v>
      </c>
      <c r="HQ767">
        <v>0</v>
      </c>
      <c r="HR767">
        <v>0</v>
      </c>
      <c r="HS767">
        <v>0</v>
      </c>
      <c r="HT767">
        <v>0</v>
      </c>
      <c r="HU767">
        <v>0</v>
      </c>
      <c r="HV767">
        <v>0</v>
      </c>
      <c r="HW767">
        <v>0</v>
      </c>
      <c r="HX767">
        <v>0</v>
      </c>
      <c r="HY767">
        <v>0</v>
      </c>
      <c r="HZ767">
        <v>0</v>
      </c>
      <c r="IA767">
        <v>0</v>
      </c>
      <c r="IB767">
        <v>0</v>
      </c>
      <c r="IC767">
        <v>0</v>
      </c>
      <c r="ID767">
        <v>0</v>
      </c>
      <c r="IE767">
        <v>0</v>
      </c>
      <c r="IF767">
        <v>0</v>
      </c>
      <c r="IG767">
        <v>0</v>
      </c>
      <c r="IH767">
        <v>0</v>
      </c>
      <c r="II767">
        <v>0</v>
      </c>
      <c r="IJ767">
        <v>0</v>
      </c>
      <c r="IK767">
        <v>0</v>
      </c>
    </row>
    <row r="768" spans="13:245" hidden="1">
      <c r="M768" s="340"/>
      <c r="N768" t="s">
        <v>1025</v>
      </c>
      <c r="O768">
        <v>1</v>
      </c>
      <c r="P768">
        <v>5</v>
      </c>
      <c r="Q768" s="183" t="str">
        <f t="shared" si="31"/>
        <v>SDH300105</v>
      </c>
      <c r="R768">
        <v>10</v>
      </c>
      <c r="S768">
        <v>125</v>
      </c>
      <c r="T768">
        <v>244</v>
      </c>
      <c r="U768">
        <v>365</v>
      </c>
      <c r="V768">
        <v>489</v>
      </c>
      <c r="W768">
        <v>615</v>
      </c>
      <c r="X768">
        <v>744</v>
      </c>
      <c r="Y768">
        <v>876</v>
      </c>
      <c r="Z768">
        <v>1010</v>
      </c>
      <c r="AA768">
        <v>1531</v>
      </c>
      <c r="AB768">
        <v>1718</v>
      </c>
      <c r="AC768">
        <v>1910</v>
      </c>
      <c r="AD768">
        <v>2107</v>
      </c>
      <c r="AE768">
        <v>2310</v>
      </c>
      <c r="AF768">
        <v>2518</v>
      </c>
      <c r="AG768">
        <v>2731</v>
      </c>
      <c r="AH768">
        <v>2949</v>
      </c>
      <c r="AI768">
        <v>3173</v>
      </c>
      <c r="AJ768">
        <v>3402</v>
      </c>
      <c r="AK768">
        <v>3636</v>
      </c>
      <c r="AL768">
        <v>3868</v>
      </c>
      <c r="AM768">
        <v>4105</v>
      </c>
      <c r="AN768">
        <v>4348</v>
      </c>
      <c r="AO768">
        <v>4598</v>
      </c>
      <c r="AP768">
        <v>4856</v>
      </c>
      <c r="AQ768">
        <v>5120</v>
      </c>
      <c r="AR768">
        <v>5393</v>
      </c>
      <c r="AS768">
        <v>5673</v>
      </c>
      <c r="AT768">
        <v>5962</v>
      </c>
      <c r="AU768">
        <v>6261</v>
      </c>
      <c r="AV768">
        <v>6424</v>
      </c>
      <c r="AW768">
        <v>6593</v>
      </c>
      <c r="AX768">
        <v>6770</v>
      </c>
      <c r="AY768">
        <v>6956</v>
      </c>
      <c r="AZ768">
        <v>7153</v>
      </c>
      <c r="BA768">
        <v>7360</v>
      </c>
      <c r="BB768">
        <v>7580</v>
      </c>
      <c r="BC768">
        <v>7812</v>
      </c>
      <c r="BD768">
        <v>8059</v>
      </c>
      <c r="BE768">
        <v>8324</v>
      </c>
      <c r="BF768">
        <v>8611</v>
      </c>
      <c r="BG768">
        <v>8920</v>
      </c>
      <c r="BH768">
        <v>9252</v>
      </c>
      <c r="BI768">
        <v>9611</v>
      </c>
      <c r="BJ768">
        <v>0</v>
      </c>
      <c r="BK768">
        <v>0</v>
      </c>
      <c r="BL768">
        <v>0</v>
      </c>
      <c r="BM768">
        <v>0</v>
      </c>
      <c r="BN768">
        <v>0</v>
      </c>
      <c r="BO768">
        <v>0</v>
      </c>
      <c r="BP768">
        <v>0</v>
      </c>
      <c r="BQ768">
        <v>0</v>
      </c>
      <c r="BR768">
        <v>0</v>
      </c>
      <c r="BS768">
        <v>0</v>
      </c>
      <c r="BT768">
        <v>0</v>
      </c>
      <c r="BU768">
        <v>0</v>
      </c>
      <c r="BV768">
        <v>0</v>
      </c>
      <c r="BW768">
        <v>0</v>
      </c>
      <c r="BX768">
        <v>0</v>
      </c>
      <c r="BY768">
        <v>0</v>
      </c>
      <c r="BZ768">
        <v>0</v>
      </c>
      <c r="CA768">
        <v>0</v>
      </c>
      <c r="CB768">
        <v>0</v>
      </c>
      <c r="CC768">
        <v>0</v>
      </c>
      <c r="CD768">
        <v>0</v>
      </c>
      <c r="CE768">
        <v>0</v>
      </c>
      <c r="CF768">
        <v>0</v>
      </c>
      <c r="CG768">
        <v>0</v>
      </c>
      <c r="CH768">
        <v>0</v>
      </c>
      <c r="CI768">
        <v>0</v>
      </c>
      <c r="CJ768">
        <v>0</v>
      </c>
      <c r="CK768">
        <v>0</v>
      </c>
      <c r="CL768">
        <v>0</v>
      </c>
      <c r="CM768">
        <v>0</v>
      </c>
      <c r="CN768">
        <v>0</v>
      </c>
      <c r="CO768">
        <v>0</v>
      </c>
      <c r="CP768">
        <v>0</v>
      </c>
      <c r="CQ768">
        <v>0</v>
      </c>
      <c r="CR768">
        <v>0</v>
      </c>
      <c r="CS768">
        <v>0</v>
      </c>
      <c r="CT768">
        <v>0</v>
      </c>
      <c r="CU768">
        <v>0</v>
      </c>
      <c r="CV768">
        <v>0</v>
      </c>
      <c r="CW768">
        <v>0</v>
      </c>
      <c r="CX768">
        <v>0</v>
      </c>
      <c r="CY768">
        <v>0</v>
      </c>
      <c r="CZ768">
        <v>0</v>
      </c>
      <c r="DA768">
        <v>0</v>
      </c>
      <c r="DB768">
        <v>0</v>
      </c>
      <c r="DC768">
        <v>0</v>
      </c>
      <c r="DD768">
        <v>0</v>
      </c>
      <c r="DE768">
        <v>0</v>
      </c>
      <c r="DF768">
        <v>0</v>
      </c>
      <c r="DG768">
        <v>0</v>
      </c>
      <c r="DH768">
        <v>0</v>
      </c>
      <c r="DI768">
        <v>0</v>
      </c>
      <c r="DJ768">
        <v>0</v>
      </c>
      <c r="DK768">
        <v>0</v>
      </c>
      <c r="DL768">
        <v>0</v>
      </c>
      <c r="DM768">
        <v>0</v>
      </c>
      <c r="DN768">
        <v>0</v>
      </c>
      <c r="DO768">
        <v>0</v>
      </c>
      <c r="DP768">
        <v>0</v>
      </c>
      <c r="DQ768">
        <v>0</v>
      </c>
      <c r="DR768">
        <v>0</v>
      </c>
      <c r="DS768">
        <v>0</v>
      </c>
      <c r="DT768">
        <v>0</v>
      </c>
      <c r="DU768">
        <v>0</v>
      </c>
      <c r="DV768">
        <v>0</v>
      </c>
      <c r="DW768">
        <v>0</v>
      </c>
      <c r="DX768">
        <v>0</v>
      </c>
      <c r="DZ768" s="340"/>
      <c r="EA768" t="s">
        <v>1025</v>
      </c>
      <c r="EB768">
        <v>1</v>
      </c>
      <c r="EC768">
        <v>5</v>
      </c>
      <c r="ED768" s="183" t="str">
        <f t="shared" si="32"/>
        <v>SDH300105</v>
      </c>
      <c r="EE768">
        <v>25</v>
      </c>
      <c r="EF768">
        <v>303</v>
      </c>
      <c r="EG768">
        <v>576</v>
      </c>
      <c r="EH768">
        <v>890</v>
      </c>
      <c r="EI768">
        <v>1239</v>
      </c>
      <c r="EJ768">
        <v>1578</v>
      </c>
      <c r="EK768">
        <v>1910</v>
      </c>
      <c r="EL768">
        <v>2238</v>
      </c>
      <c r="EM768">
        <v>2556</v>
      </c>
      <c r="EN768">
        <v>3071</v>
      </c>
      <c r="EO768">
        <v>3373</v>
      </c>
      <c r="EP768">
        <v>3672</v>
      </c>
      <c r="EQ768">
        <v>3969</v>
      </c>
      <c r="ER768">
        <v>4264</v>
      </c>
      <c r="ES768">
        <v>4557</v>
      </c>
      <c r="ET768">
        <v>4843</v>
      </c>
      <c r="EU768">
        <v>5125</v>
      </c>
      <c r="EV768">
        <v>5403</v>
      </c>
      <c r="EW768">
        <v>5676</v>
      </c>
      <c r="EX768">
        <v>5943</v>
      </c>
      <c r="EY768">
        <v>6194</v>
      </c>
      <c r="EZ768">
        <v>6439</v>
      </c>
      <c r="FA768">
        <v>6680</v>
      </c>
      <c r="FB768">
        <v>6921</v>
      </c>
      <c r="FC768">
        <v>7160</v>
      </c>
      <c r="FD768">
        <v>7396</v>
      </c>
      <c r="FE768">
        <v>7631</v>
      </c>
      <c r="FF768">
        <v>7865</v>
      </c>
      <c r="FG768">
        <v>8098</v>
      </c>
      <c r="FH768">
        <v>0</v>
      </c>
      <c r="FI768">
        <v>0</v>
      </c>
      <c r="FJ768">
        <v>0</v>
      </c>
      <c r="FK768">
        <v>0</v>
      </c>
      <c r="FL768">
        <v>0</v>
      </c>
      <c r="FM768">
        <v>0</v>
      </c>
      <c r="FN768">
        <v>0</v>
      </c>
      <c r="FO768">
        <v>0</v>
      </c>
      <c r="FP768">
        <v>0</v>
      </c>
      <c r="FQ768">
        <v>0</v>
      </c>
      <c r="FR768">
        <v>0</v>
      </c>
      <c r="FS768">
        <v>0</v>
      </c>
      <c r="FT768">
        <v>0</v>
      </c>
      <c r="FU768">
        <v>0</v>
      </c>
      <c r="FV768">
        <v>0</v>
      </c>
      <c r="FW768">
        <v>0</v>
      </c>
      <c r="FX768">
        <v>0</v>
      </c>
      <c r="FY768">
        <v>0</v>
      </c>
      <c r="FZ768">
        <v>0</v>
      </c>
      <c r="GA768">
        <v>0</v>
      </c>
      <c r="GB768">
        <v>0</v>
      </c>
      <c r="GC768">
        <v>0</v>
      </c>
      <c r="GD768">
        <v>0</v>
      </c>
      <c r="GE768">
        <v>0</v>
      </c>
      <c r="GF768">
        <v>0</v>
      </c>
      <c r="GG768">
        <v>0</v>
      </c>
      <c r="GH768">
        <v>0</v>
      </c>
      <c r="GI768">
        <v>0</v>
      </c>
      <c r="GJ768">
        <v>0</v>
      </c>
      <c r="GK768">
        <v>0</v>
      </c>
      <c r="GL768">
        <v>0</v>
      </c>
      <c r="GM768">
        <v>0</v>
      </c>
      <c r="GN768">
        <v>0</v>
      </c>
      <c r="GO768">
        <v>0</v>
      </c>
      <c r="GP768">
        <v>0</v>
      </c>
      <c r="GQ768">
        <v>0</v>
      </c>
      <c r="GR768">
        <v>0</v>
      </c>
      <c r="GS768">
        <v>0</v>
      </c>
      <c r="GT768">
        <v>0</v>
      </c>
      <c r="GU768">
        <v>0</v>
      </c>
      <c r="GV768">
        <v>0</v>
      </c>
      <c r="GW768">
        <v>0</v>
      </c>
      <c r="GX768">
        <v>0</v>
      </c>
      <c r="GY768">
        <v>0</v>
      </c>
      <c r="GZ768">
        <v>0</v>
      </c>
      <c r="HA768">
        <v>0</v>
      </c>
      <c r="HB768">
        <v>0</v>
      </c>
      <c r="HC768">
        <v>0</v>
      </c>
      <c r="HD768">
        <v>0</v>
      </c>
      <c r="HE768">
        <v>0</v>
      </c>
      <c r="HF768">
        <v>0</v>
      </c>
      <c r="HG768">
        <v>0</v>
      </c>
      <c r="HH768">
        <v>0</v>
      </c>
      <c r="HI768">
        <v>0</v>
      </c>
      <c r="HJ768">
        <v>0</v>
      </c>
      <c r="HK768">
        <v>0</v>
      </c>
      <c r="HL768">
        <v>0</v>
      </c>
      <c r="HM768">
        <v>0</v>
      </c>
      <c r="HN768">
        <v>0</v>
      </c>
      <c r="HO768">
        <v>0</v>
      </c>
      <c r="HP768">
        <v>0</v>
      </c>
      <c r="HQ768">
        <v>0</v>
      </c>
      <c r="HR768">
        <v>0</v>
      </c>
      <c r="HS768">
        <v>0</v>
      </c>
      <c r="HT768">
        <v>0</v>
      </c>
      <c r="HU768">
        <v>0</v>
      </c>
      <c r="HV768">
        <v>0</v>
      </c>
      <c r="HW768">
        <v>0</v>
      </c>
      <c r="HX768">
        <v>0</v>
      </c>
      <c r="HY768">
        <v>0</v>
      </c>
      <c r="HZ768">
        <v>0</v>
      </c>
      <c r="IA768">
        <v>0</v>
      </c>
      <c r="IB768">
        <v>0</v>
      </c>
      <c r="IC768">
        <v>0</v>
      </c>
      <c r="ID768">
        <v>0</v>
      </c>
      <c r="IE768">
        <v>0</v>
      </c>
      <c r="IF768">
        <v>0</v>
      </c>
      <c r="IG768">
        <v>0</v>
      </c>
      <c r="IH768">
        <v>0</v>
      </c>
      <c r="II768">
        <v>0</v>
      </c>
      <c r="IJ768">
        <v>0</v>
      </c>
      <c r="IK768">
        <v>0</v>
      </c>
    </row>
    <row r="769" spans="13:245" hidden="1">
      <c r="M769" s="340"/>
      <c r="N769" t="s">
        <v>1025</v>
      </c>
      <c r="O769">
        <v>1</v>
      </c>
      <c r="P769">
        <v>6</v>
      </c>
      <c r="Q769" s="183" t="str">
        <f t="shared" si="31"/>
        <v>SDH300106</v>
      </c>
      <c r="R769">
        <v>5</v>
      </c>
      <c r="S769">
        <v>119</v>
      </c>
      <c r="T769">
        <v>236</v>
      </c>
      <c r="U769">
        <v>356</v>
      </c>
      <c r="V769">
        <v>477</v>
      </c>
      <c r="W769">
        <v>602</v>
      </c>
      <c r="X769">
        <v>728</v>
      </c>
      <c r="Y769">
        <v>858</v>
      </c>
      <c r="Z769">
        <v>990</v>
      </c>
      <c r="AA769">
        <v>1500</v>
      </c>
      <c r="AB769">
        <v>1685</v>
      </c>
      <c r="AC769">
        <v>1874</v>
      </c>
      <c r="AD769">
        <v>2069</v>
      </c>
      <c r="AE769">
        <v>2269</v>
      </c>
      <c r="AF769">
        <v>2474</v>
      </c>
      <c r="AG769">
        <v>2684</v>
      </c>
      <c r="AH769">
        <v>2898</v>
      </c>
      <c r="AI769">
        <v>3118</v>
      </c>
      <c r="AJ769">
        <v>3343</v>
      </c>
      <c r="AK769">
        <v>3574</v>
      </c>
      <c r="AL769">
        <v>3801</v>
      </c>
      <c r="AM769">
        <v>4034</v>
      </c>
      <c r="AN769">
        <v>4274</v>
      </c>
      <c r="AO769">
        <v>4521</v>
      </c>
      <c r="AP769">
        <v>4774</v>
      </c>
      <c r="AQ769">
        <v>5036</v>
      </c>
      <c r="AR769">
        <v>5304</v>
      </c>
      <c r="AS769">
        <v>5581</v>
      </c>
      <c r="AT769">
        <v>5867</v>
      </c>
      <c r="AU769">
        <v>6164</v>
      </c>
      <c r="AV769">
        <v>6326</v>
      </c>
      <c r="AW769">
        <v>6496</v>
      </c>
      <c r="AX769">
        <v>6674</v>
      </c>
      <c r="AY769">
        <v>6863</v>
      </c>
      <c r="AZ769">
        <v>7061</v>
      </c>
      <c r="BA769">
        <v>7271</v>
      </c>
      <c r="BB769">
        <v>7494</v>
      </c>
      <c r="BC769">
        <v>7731</v>
      </c>
      <c r="BD769">
        <v>7985</v>
      </c>
      <c r="BE769">
        <v>8259</v>
      </c>
      <c r="BF769">
        <v>8555</v>
      </c>
      <c r="BG769">
        <v>8873</v>
      </c>
      <c r="BH769">
        <v>9216</v>
      </c>
      <c r="BI769">
        <v>9589</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0</v>
      </c>
      <c r="CP769">
        <v>0</v>
      </c>
      <c r="CQ769">
        <v>0</v>
      </c>
      <c r="CR769">
        <v>0</v>
      </c>
      <c r="CS769">
        <v>0</v>
      </c>
      <c r="CT769">
        <v>0</v>
      </c>
      <c r="CU769">
        <v>0</v>
      </c>
      <c r="CV769">
        <v>0</v>
      </c>
      <c r="CW769">
        <v>0</v>
      </c>
      <c r="CX769">
        <v>0</v>
      </c>
      <c r="CY769">
        <v>0</v>
      </c>
      <c r="CZ769">
        <v>0</v>
      </c>
      <c r="DA769">
        <v>0</v>
      </c>
      <c r="DB769">
        <v>0</v>
      </c>
      <c r="DC769">
        <v>0</v>
      </c>
      <c r="DD769">
        <v>0</v>
      </c>
      <c r="DE769">
        <v>0</v>
      </c>
      <c r="DF769">
        <v>0</v>
      </c>
      <c r="DG769">
        <v>0</v>
      </c>
      <c r="DH769">
        <v>0</v>
      </c>
      <c r="DI769">
        <v>0</v>
      </c>
      <c r="DJ769">
        <v>0</v>
      </c>
      <c r="DK769">
        <v>0</v>
      </c>
      <c r="DL769">
        <v>0</v>
      </c>
      <c r="DM769">
        <v>0</v>
      </c>
      <c r="DN769">
        <v>0</v>
      </c>
      <c r="DO769">
        <v>0</v>
      </c>
      <c r="DP769">
        <v>0</v>
      </c>
      <c r="DQ769">
        <v>0</v>
      </c>
      <c r="DR769">
        <v>0</v>
      </c>
      <c r="DS769">
        <v>0</v>
      </c>
      <c r="DT769">
        <v>0</v>
      </c>
      <c r="DU769">
        <v>0</v>
      </c>
      <c r="DV769">
        <v>0</v>
      </c>
      <c r="DW769">
        <v>0</v>
      </c>
      <c r="DX769">
        <v>0</v>
      </c>
      <c r="DZ769" s="340"/>
      <c r="EA769" t="s">
        <v>1025</v>
      </c>
      <c r="EB769">
        <v>1</v>
      </c>
      <c r="EC769">
        <v>6</v>
      </c>
      <c r="ED769" s="183" t="str">
        <f t="shared" si="32"/>
        <v>SDH300106</v>
      </c>
      <c r="EE769">
        <v>12</v>
      </c>
      <c r="EF769">
        <v>288</v>
      </c>
      <c r="EG769">
        <v>557</v>
      </c>
      <c r="EH769">
        <v>860</v>
      </c>
      <c r="EI769">
        <v>1202</v>
      </c>
      <c r="EJ769">
        <v>1536</v>
      </c>
      <c r="EK769">
        <v>1863</v>
      </c>
      <c r="EL769">
        <v>2184</v>
      </c>
      <c r="EM769">
        <v>2497</v>
      </c>
      <c r="EN769">
        <v>3005</v>
      </c>
      <c r="EO769">
        <v>3305</v>
      </c>
      <c r="EP769">
        <v>3600</v>
      </c>
      <c r="EQ769">
        <v>3896</v>
      </c>
      <c r="ER769">
        <v>4187</v>
      </c>
      <c r="ES769">
        <v>4475</v>
      </c>
      <c r="ET769">
        <v>4755</v>
      </c>
      <c r="EU769">
        <v>5032</v>
      </c>
      <c r="EV769">
        <v>5305</v>
      </c>
      <c r="EW769">
        <v>5571</v>
      </c>
      <c r="EX769">
        <v>5834</v>
      </c>
      <c r="EY769">
        <v>6077</v>
      </c>
      <c r="EZ769">
        <v>6317</v>
      </c>
      <c r="FA769">
        <v>6555</v>
      </c>
      <c r="FB769">
        <v>6793</v>
      </c>
      <c r="FC769">
        <v>7026</v>
      </c>
      <c r="FD769">
        <v>7261</v>
      </c>
      <c r="FE769">
        <v>7492</v>
      </c>
      <c r="FF769">
        <v>7722</v>
      </c>
      <c r="FG769">
        <v>7954</v>
      </c>
      <c r="FH769">
        <v>0</v>
      </c>
      <c r="FI769">
        <v>0</v>
      </c>
      <c r="FJ769">
        <v>0</v>
      </c>
      <c r="FK769">
        <v>0</v>
      </c>
      <c r="FL769">
        <v>0</v>
      </c>
      <c r="FM769">
        <v>0</v>
      </c>
      <c r="FN769">
        <v>0</v>
      </c>
      <c r="FO769">
        <v>0</v>
      </c>
      <c r="FP769">
        <v>0</v>
      </c>
      <c r="FQ769">
        <v>0</v>
      </c>
      <c r="FR769">
        <v>0</v>
      </c>
      <c r="FS769">
        <v>0</v>
      </c>
      <c r="FT769">
        <v>0</v>
      </c>
      <c r="FU769">
        <v>0</v>
      </c>
      <c r="FV769">
        <v>0</v>
      </c>
      <c r="FW769">
        <v>0</v>
      </c>
      <c r="FX769">
        <v>0</v>
      </c>
      <c r="FY769">
        <v>0</v>
      </c>
      <c r="FZ769">
        <v>0</v>
      </c>
      <c r="GA769">
        <v>0</v>
      </c>
      <c r="GB769">
        <v>0</v>
      </c>
      <c r="GC769">
        <v>0</v>
      </c>
      <c r="GD769">
        <v>0</v>
      </c>
      <c r="GE769">
        <v>0</v>
      </c>
      <c r="GF769">
        <v>0</v>
      </c>
      <c r="GG769">
        <v>0</v>
      </c>
      <c r="GH769">
        <v>0</v>
      </c>
      <c r="GI769">
        <v>0</v>
      </c>
      <c r="GJ769">
        <v>0</v>
      </c>
      <c r="GK769">
        <v>0</v>
      </c>
      <c r="GL769">
        <v>0</v>
      </c>
      <c r="GM769">
        <v>0</v>
      </c>
      <c r="GN769">
        <v>0</v>
      </c>
      <c r="GO769">
        <v>0</v>
      </c>
      <c r="GP769">
        <v>0</v>
      </c>
      <c r="GQ769">
        <v>0</v>
      </c>
      <c r="GR769">
        <v>0</v>
      </c>
      <c r="GS769">
        <v>0</v>
      </c>
      <c r="GT769">
        <v>0</v>
      </c>
      <c r="GU769">
        <v>0</v>
      </c>
      <c r="GV769">
        <v>0</v>
      </c>
      <c r="GW769">
        <v>0</v>
      </c>
      <c r="GX769">
        <v>0</v>
      </c>
      <c r="GY769">
        <v>0</v>
      </c>
      <c r="GZ769">
        <v>0</v>
      </c>
      <c r="HA769">
        <v>0</v>
      </c>
      <c r="HB769">
        <v>0</v>
      </c>
      <c r="HC769">
        <v>0</v>
      </c>
      <c r="HD769">
        <v>0</v>
      </c>
      <c r="HE769">
        <v>0</v>
      </c>
      <c r="HF769">
        <v>0</v>
      </c>
      <c r="HG769">
        <v>0</v>
      </c>
      <c r="HH769">
        <v>0</v>
      </c>
      <c r="HI769">
        <v>0</v>
      </c>
      <c r="HJ769">
        <v>0</v>
      </c>
      <c r="HK769">
        <v>0</v>
      </c>
      <c r="HL769">
        <v>0</v>
      </c>
      <c r="HM769">
        <v>0</v>
      </c>
      <c r="HN769">
        <v>0</v>
      </c>
      <c r="HO769">
        <v>0</v>
      </c>
      <c r="HP769">
        <v>0</v>
      </c>
      <c r="HQ769">
        <v>0</v>
      </c>
      <c r="HR769">
        <v>0</v>
      </c>
      <c r="HS769">
        <v>0</v>
      </c>
      <c r="HT769">
        <v>0</v>
      </c>
      <c r="HU769">
        <v>0</v>
      </c>
      <c r="HV769">
        <v>0</v>
      </c>
      <c r="HW769">
        <v>0</v>
      </c>
      <c r="HX769">
        <v>0</v>
      </c>
      <c r="HY769">
        <v>0</v>
      </c>
      <c r="HZ769">
        <v>0</v>
      </c>
      <c r="IA769">
        <v>0</v>
      </c>
      <c r="IB769">
        <v>0</v>
      </c>
      <c r="IC769">
        <v>0</v>
      </c>
      <c r="ID769">
        <v>0</v>
      </c>
      <c r="IE769">
        <v>0</v>
      </c>
      <c r="IF769">
        <v>0</v>
      </c>
      <c r="IG769">
        <v>0</v>
      </c>
      <c r="IH769">
        <v>0</v>
      </c>
      <c r="II769">
        <v>0</v>
      </c>
      <c r="IJ769">
        <v>0</v>
      </c>
      <c r="IK769">
        <v>0</v>
      </c>
    </row>
    <row r="770" spans="13:245" hidden="1">
      <c r="M770" s="340"/>
      <c r="N770" t="s">
        <v>1025</v>
      </c>
      <c r="O770">
        <v>1</v>
      </c>
      <c r="P770">
        <v>7</v>
      </c>
      <c r="Q770" s="183" t="str">
        <f t="shared" si="31"/>
        <v>SDH300107</v>
      </c>
      <c r="R770">
        <v>2</v>
      </c>
      <c r="S770">
        <v>113</v>
      </c>
      <c r="T770">
        <v>228</v>
      </c>
      <c r="U770">
        <v>345</v>
      </c>
      <c r="V770">
        <v>464</v>
      </c>
      <c r="W770">
        <v>587</v>
      </c>
      <c r="X770">
        <v>711</v>
      </c>
      <c r="Y770">
        <v>839</v>
      </c>
      <c r="Z770">
        <v>968</v>
      </c>
      <c r="AA770">
        <v>1469</v>
      </c>
      <c r="AB770">
        <v>1650</v>
      </c>
      <c r="AC770">
        <v>1837</v>
      </c>
      <c r="AD770">
        <v>2029</v>
      </c>
      <c r="AE770">
        <v>2226</v>
      </c>
      <c r="AF770">
        <v>2427</v>
      </c>
      <c r="AG770">
        <v>2633</v>
      </c>
      <c r="AH770">
        <v>2844</v>
      </c>
      <c r="AI770">
        <v>3059</v>
      </c>
      <c r="AJ770">
        <v>3280</v>
      </c>
      <c r="AK770">
        <v>3507</v>
      </c>
      <c r="AL770">
        <v>3731</v>
      </c>
      <c r="AM770">
        <v>3960</v>
      </c>
      <c r="AN770">
        <v>4196</v>
      </c>
      <c r="AO770">
        <v>4439</v>
      </c>
      <c r="AP770">
        <v>4689</v>
      </c>
      <c r="AQ770">
        <v>4946</v>
      </c>
      <c r="AR770">
        <v>5211</v>
      </c>
      <c r="AS770">
        <v>5484</v>
      </c>
      <c r="AT770">
        <v>5768</v>
      </c>
      <c r="AU770">
        <v>6062</v>
      </c>
      <c r="AV770">
        <v>6224</v>
      </c>
      <c r="AW770">
        <v>6395</v>
      </c>
      <c r="AX770">
        <v>6575</v>
      </c>
      <c r="AY770">
        <v>6765</v>
      </c>
      <c r="AZ770">
        <v>6966</v>
      </c>
      <c r="BA770">
        <v>7178</v>
      </c>
      <c r="BB770">
        <v>7405</v>
      </c>
      <c r="BC770">
        <v>7647</v>
      </c>
      <c r="BD770">
        <v>7910</v>
      </c>
      <c r="BE770">
        <v>8193</v>
      </c>
      <c r="BF770">
        <v>8496</v>
      </c>
      <c r="BG770">
        <v>8824</v>
      </c>
      <c r="BH770">
        <v>9181</v>
      </c>
      <c r="BI770">
        <v>9574</v>
      </c>
      <c r="BJ770">
        <v>0</v>
      </c>
      <c r="BK770">
        <v>0</v>
      </c>
      <c r="BL770">
        <v>0</v>
      </c>
      <c r="BM770">
        <v>0</v>
      </c>
      <c r="BN770">
        <v>0</v>
      </c>
      <c r="BO770">
        <v>0</v>
      </c>
      <c r="BP770">
        <v>0</v>
      </c>
      <c r="BQ770">
        <v>0</v>
      </c>
      <c r="BR770">
        <v>0</v>
      </c>
      <c r="BS770">
        <v>0</v>
      </c>
      <c r="BT770">
        <v>0</v>
      </c>
      <c r="BU770">
        <v>0</v>
      </c>
      <c r="BV770">
        <v>0</v>
      </c>
      <c r="BW770">
        <v>0</v>
      </c>
      <c r="BX770">
        <v>0</v>
      </c>
      <c r="BY770">
        <v>0</v>
      </c>
      <c r="BZ770">
        <v>0</v>
      </c>
      <c r="CA770">
        <v>0</v>
      </c>
      <c r="CB770">
        <v>0</v>
      </c>
      <c r="CC770">
        <v>0</v>
      </c>
      <c r="CD770">
        <v>0</v>
      </c>
      <c r="CE770">
        <v>0</v>
      </c>
      <c r="CF770">
        <v>0</v>
      </c>
      <c r="CG770">
        <v>0</v>
      </c>
      <c r="CH770">
        <v>0</v>
      </c>
      <c r="CI770">
        <v>0</v>
      </c>
      <c r="CJ770">
        <v>0</v>
      </c>
      <c r="CK770">
        <v>0</v>
      </c>
      <c r="CL770">
        <v>0</v>
      </c>
      <c r="CM770">
        <v>0</v>
      </c>
      <c r="CN770">
        <v>0</v>
      </c>
      <c r="CO770">
        <v>0</v>
      </c>
      <c r="CP770">
        <v>0</v>
      </c>
      <c r="CQ770">
        <v>0</v>
      </c>
      <c r="CR770">
        <v>0</v>
      </c>
      <c r="CS770">
        <v>0</v>
      </c>
      <c r="CT770">
        <v>0</v>
      </c>
      <c r="CU770">
        <v>0</v>
      </c>
      <c r="CV770">
        <v>0</v>
      </c>
      <c r="CW770">
        <v>0</v>
      </c>
      <c r="CX770">
        <v>0</v>
      </c>
      <c r="CY770">
        <v>0</v>
      </c>
      <c r="CZ770">
        <v>0</v>
      </c>
      <c r="DA770">
        <v>0</v>
      </c>
      <c r="DB770">
        <v>0</v>
      </c>
      <c r="DC770">
        <v>0</v>
      </c>
      <c r="DD770">
        <v>0</v>
      </c>
      <c r="DE770">
        <v>0</v>
      </c>
      <c r="DF770">
        <v>0</v>
      </c>
      <c r="DG770">
        <v>0</v>
      </c>
      <c r="DH770">
        <v>0</v>
      </c>
      <c r="DI770">
        <v>0</v>
      </c>
      <c r="DJ770">
        <v>0</v>
      </c>
      <c r="DK770">
        <v>0</v>
      </c>
      <c r="DL770">
        <v>0</v>
      </c>
      <c r="DM770">
        <v>0</v>
      </c>
      <c r="DN770">
        <v>0</v>
      </c>
      <c r="DO770">
        <v>0</v>
      </c>
      <c r="DP770">
        <v>0</v>
      </c>
      <c r="DQ770">
        <v>0</v>
      </c>
      <c r="DR770">
        <v>0</v>
      </c>
      <c r="DS770">
        <v>0</v>
      </c>
      <c r="DT770">
        <v>0</v>
      </c>
      <c r="DU770">
        <v>0</v>
      </c>
      <c r="DV770">
        <v>0</v>
      </c>
      <c r="DW770">
        <v>0</v>
      </c>
      <c r="DX770">
        <v>0</v>
      </c>
      <c r="DZ770" s="340"/>
      <c r="EA770" t="s">
        <v>1025</v>
      </c>
      <c r="EB770">
        <v>1</v>
      </c>
      <c r="EC770">
        <v>7</v>
      </c>
      <c r="ED770" s="183" t="str">
        <f t="shared" si="32"/>
        <v>SDH300107</v>
      </c>
      <c r="EE770">
        <v>5</v>
      </c>
      <c r="EF770">
        <v>274</v>
      </c>
      <c r="EG770">
        <v>538</v>
      </c>
      <c r="EH770">
        <v>826</v>
      </c>
      <c r="EI770">
        <v>1163</v>
      </c>
      <c r="EJ770">
        <v>1490</v>
      </c>
      <c r="EK770">
        <v>1810</v>
      </c>
      <c r="EL770">
        <v>2126</v>
      </c>
      <c r="EM770">
        <v>2435</v>
      </c>
      <c r="EN770">
        <v>2939</v>
      </c>
      <c r="EO770">
        <v>3234</v>
      </c>
      <c r="EP770">
        <v>3528</v>
      </c>
      <c r="EQ770">
        <v>3819</v>
      </c>
      <c r="ER770">
        <v>4106</v>
      </c>
      <c r="ES770">
        <v>4386</v>
      </c>
      <c r="ET770">
        <v>4662</v>
      </c>
      <c r="EU770">
        <v>4932</v>
      </c>
      <c r="EV770">
        <v>5196</v>
      </c>
      <c r="EW770">
        <v>5457</v>
      </c>
      <c r="EX770">
        <v>5715</v>
      </c>
      <c r="EY770">
        <v>5954</v>
      </c>
      <c r="EZ770">
        <v>6189</v>
      </c>
      <c r="FA770">
        <v>6423</v>
      </c>
      <c r="FB770">
        <v>6656</v>
      </c>
      <c r="FC770">
        <v>6886</v>
      </c>
      <c r="FD770">
        <v>7116</v>
      </c>
      <c r="FE770">
        <v>7344</v>
      </c>
      <c r="FF770">
        <v>7571</v>
      </c>
      <c r="FG770">
        <v>7802</v>
      </c>
      <c r="FH770">
        <v>0</v>
      </c>
      <c r="FI770">
        <v>0</v>
      </c>
      <c r="FJ770">
        <v>0</v>
      </c>
      <c r="FK770">
        <v>0</v>
      </c>
      <c r="FL770">
        <v>0</v>
      </c>
      <c r="FM770">
        <v>0</v>
      </c>
      <c r="FN770">
        <v>0</v>
      </c>
      <c r="FO770">
        <v>0</v>
      </c>
      <c r="FP770">
        <v>0</v>
      </c>
      <c r="FQ770">
        <v>0</v>
      </c>
      <c r="FR770">
        <v>0</v>
      </c>
      <c r="FS770">
        <v>0</v>
      </c>
      <c r="FT770">
        <v>0</v>
      </c>
      <c r="FU770">
        <v>0</v>
      </c>
      <c r="FV770">
        <v>0</v>
      </c>
      <c r="FW770">
        <v>0</v>
      </c>
      <c r="FX770">
        <v>0</v>
      </c>
      <c r="FY770">
        <v>0</v>
      </c>
      <c r="FZ770">
        <v>0</v>
      </c>
      <c r="GA770">
        <v>0</v>
      </c>
      <c r="GB770">
        <v>0</v>
      </c>
      <c r="GC770">
        <v>0</v>
      </c>
      <c r="GD770">
        <v>0</v>
      </c>
      <c r="GE770">
        <v>0</v>
      </c>
      <c r="GF770">
        <v>0</v>
      </c>
      <c r="GG770">
        <v>0</v>
      </c>
      <c r="GH770">
        <v>0</v>
      </c>
      <c r="GI770">
        <v>0</v>
      </c>
      <c r="GJ770">
        <v>0</v>
      </c>
      <c r="GK770">
        <v>0</v>
      </c>
      <c r="GL770">
        <v>0</v>
      </c>
      <c r="GM770">
        <v>0</v>
      </c>
      <c r="GN770">
        <v>0</v>
      </c>
      <c r="GO770">
        <v>0</v>
      </c>
      <c r="GP770">
        <v>0</v>
      </c>
      <c r="GQ770">
        <v>0</v>
      </c>
      <c r="GR770">
        <v>0</v>
      </c>
      <c r="GS770">
        <v>0</v>
      </c>
      <c r="GT770">
        <v>0</v>
      </c>
      <c r="GU770">
        <v>0</v>
      </c>
      <c r="GV770">
        <v>0</v>
      </c>
      <c r="GW770">
        <v>0</v>
      </c>
      <c r="GX770">
        <v>0</v>
      </c>
      <c r="GY770">
        <v>0</v>
      </c>
      <c r="GZ770">
        <v>0</v>
      </c>
      <c r="HA770">
        <v>0</v>
      </c>
      <c r="HB770">
        <v>0</v>
      </c>
      <c r="HC770">
        <v>0</v>
      </c>
      <c r="HD770">
        <v>0</v>
      </c>
      <c r="HE770">
        <v>0</v>
      </c>
      <c r="HF770">
        <v>0</v>
      </c>
      <c r="HG770">
        <v>0</v>
      </c>
      <c r="HH770">
        <v>0</v>
      </c>
      <c r="HI770">
        <v>0</v>
      </c>
      <c r="HJ770">
        <v>0</v>
      </c>
      <c r="HK770">
        <v>0</v>
      </c>
      <c r="HL770">
        <v>0</v>
      </c>
      <c r="HM770">
        <v>0</v>
      </c>
      <c r="HN770">
        <v>0</v>
      </c>
      <c r="HO770">
        <v>0</v>
      </c>
      <c r="HP770">
        <v>0</v>
      </c>
      <c r="HQ770">
        <v>0</v>
      </c>
      <c r="HR770">
        <v>0</v>
      </c>
      <c r="HS770">
        <v>0</v>
      </c>
      <c r="HT770">
        <v>0</v>
      </c>
      <c r="HU770">
        <v>0</v>
      </c>
      <c r="HV770">
        <v>0</v>
      </c>
      <c r="HW770">
        <v>0</v>
      </c>
      <c r="HX770">
        <v>0</v>
      </c>
      <c r="HY770">
        <v>0</v>
      </c>
      <c r="HZ770">
        <v>0</v>
      </c>
      <c r="IA770">
        <v>0</v>
      </c>
      <c r="IB770">
        <v>0</v>
      </c>
      <c r="IC770">
        <v>0</v>
      </c>
      <c r="ID770">
        <v>0</v>
      </c>
      <c r="IE770">
        <v>0</v>
      </c>
      <c r="IF770">
        <v>0</v>
      </c>
      <c r="IG770">
        <v>0</v>
      </c>
      <c r="IH770">
        <v>0</v>
      </c>
      <c r="II770">
        <v>0</v>
      </c>
      <c r="IJ770">
        <v>0</v>
      </c>
      <c r="IK770">
        <v>0</v>
      </c>
    </row>
    <row r="771" spans="13:245" hidden="1">
      <c r="M771" s="340"/>
      <c r="N771" t="s">
        <v>1025</v>
      </c>
      <c r="O771">
        <v>1</v>
      </c>
      <c r="P771">
        <v>8</v>
      </c>
      <c r="Q771" s="183" t="str">
        <f t="shared" si="31"/>
        <v>SDH300108</v>
      </c>
      <c r="R771">
        <v>0</v>
      </c>
      <c r="S771">
        <v>108</v>
      </c>
      <c r="T771">
        <v>218</v>
      </c>
      <c r="U771">
        <v>332</v>
      </c>
      <c r="V771">
        <v>446</v>
      </c>
      <c r="W771">
        <v>564</v>
      </c>
      <c r="X771">
        <v>684</v>
      </c>
      <c r="Y771">
        <v>806</v>
      </c>
      <c r="Z771">
        <v>932</v>
      </c>
      <c r="AA771">
        <v>1414</v>
      </c>
      <c r="AB771">
        <v>1590</v>
      </c>
      <c r="AC771">
        <v>1770</v>
      </c>
      <c r="AD771">
        <v>1955</v>
      </c>
      <c r="AE771">
        <v>2145</v>
      </c>
      <c r="AF771">
        <v>2338</v>
      </c>
      <c r="AG771">
        <v>2537</v>
      </c>
      <c r="AH771">
        <v>2740</v>
      </c>
      <c r="AI771">
        <v>2948</v>
      </c>
      <c r="AJ771">
        <v>3161</v>
      </c>
      <c r="AK771">
        <v>3380</v>
      </c>
      <c r="AL771">
        <v>3604</v>
      </c>
      <c r="AM771">
        <v>3835</v>
      </c>
      <c r="AN771">
        <v>4072</v>
      </c>
      <c r="AO771">
        <v>4317</v>
      </c>
      <c r="AP771">
        <v>4568</v>
      </c>
      <c r="AQ771">
        <v>4827</v>
      </c>
      <c r="AR771">
        <v>5094</v>
      </c>
      <c r="AS771">
        <v>5371</v>
      </c>
      <c r="AT771">
        <v>5658</v>
      </c>
      <c r="AU771">
        <v>5955</v>
      </c>
      <c r="AV771">
        <v>6118</v>
      </c>
      <c r="AW771">
        <v>6290</v>
      </c>
      <c r="AX771">
        <v>6471</v>
      </c>
      <c r="AY771">
        <v>6663</v>
      </c>
      <c r="AZ771">
        <v>6865</v>
      </c>
      <c r="BA771">
        <v>7082</v>
      </c>
      <c r="BB771">
        <v>7313</v>
      </c>
      <c r="BC771">
        <v>7564</v>
      </c>
      <c r="BD771">
        <v>7834</v>
      </c>
      <c r="BE771">
        <v>8123</v>
      </c>
      <c r="BF771">
        <v>8436</v>
      </c>
      <c r="BG771">
        <v>8776</v>
      </c>
      <c r="BH771">
        <v>9152</v>
      </c>
      <c r="BI771">
        <v>9558</v>
      </c>
      <c r="BJ771">
        <v>0</v>
      </c>
      <c r="BK771">
        <v>0</v>
      </c>
      <c r="BL771">
        <v>0</v>
      </c>
      <c r="BM771">
        <v>0</v>
      </c>
      <c r="BN771">
        <v>0</v>
      </c>
      <c r="BO771">
        <v>0</v>
      </c>
      <c r="BP771">
        <v>0</v>
      </c>
      <c r="BQ771">
        <v>0</v>
      </c>
      <c r="BR771">
        <v>0</v>
      </c>
      <c r="BS771">
        <v>0</v>
      </c>
      <c r="BT771">
        <v>0</v>
      </c>
      <c r="BU771">
        <v>0</v>
      </c>
      <c r="BV771">
        <v>0</v>
      </c>
      <c r="BW771">
        <v>0</v>
      </c>
      <c r="BX771">
        <v>0</v>
      </c>
      <c r="BY771">
        <v>0</v>
      </c>
      <c r="BZ771">
        <v>0</v>
      </c>
      <c r="CA771">
        <v>0</v>
      </c>
      <c r="CB771">
        <v>0</v>
      </c>
      <c r="CC771">
        <v>0</v>
      </c>
      <c r="CD771">
        <v>0</v>
      </c>
      <c r="CE771">
        <v>0</v>
      </c>
      <c r="CF771">
        <v>0</v>
      </c>
      <c r="CG771">
        <v>0</v>
      </c>
      <c r="CH771">
        <v>0</v>
      </c>
      <c r="CI771">
        <v>0</v>
      </c>
      <c r="CJ771">
        <v>0</v>
      </c>
      <c r="CK771">
        <v>0</v>
      </c>
      <c r="CL771">
        <v>0</v>
      </c>
      <c r="CM771">
        <v>0</v>
      </c>
      <c r="CN771">
        <v>0</v>
      </c>
      <c r="CO771">
        <v>0</v>
      </c>
      <c r="CP771">
        <v>0</v>
      </c>
      <c r="CQ771">
        <v>0</v>
      </c>
      <c r="CR771">
        <v>0</v>
      </c>
      <c r="CS771">
        <v>0</v>
      </c>
      <c r="CT771">
        <v>0</v>
      </c>
      <c r="CU771">
        <v>0</v>
      </c>
      <c r="CV771">
        <v>0</v>
      </c>
      <c r="CW771">
        <v>0</v>
      </c>
      <c r="CX771">
        <v>0</v>
      </c>
      <c r="CY771">
        <v>0</v>
      </c>
      <c r="CZ771">
        <v>0</v>
      </c>
      <c r="DA771">
        <v>0</v>
      </c>
      <c r="DB771">
        <v>0</v>
      </c>
      <c r="DC771">
        <v>0</v>
      </c>
      <c r="DD771">
        <v>0</v>
      </c>
      <c r="DE771">
        <v>0</v>
      </c>
      <c r="DF771">
        <v>0</v>
      </c>
      <c r="DG771">
        <v>0</v>
      </c>
      <c r="DH771">
        <v>0</v>
      </c>
      <c r="DI771">
        <v>0</v>
      </c>
      <c r="DJ771">
        <v>0</v>
      </c>
      <c r="DK771">
        <v>0</v>
      </c>
      <c r="DL771">
        <v>0</v>
      </c>
      <c r="DM771">
        <v>0</v>
      </c>
      <c r="DN771">
        <v>0</v>
      </c>
      <c r="DO771">
        <v>0</v>
      </c>
      <c r="DP771">
        <v>0</v>
      </c>
      <c r="DQ771">
        <v>0</v>
      </c>
      <c r="DR771">
        <v>0</v>
      </c>
      <c r="DS771">
        <v>0</v>
      </c>
      <c r="DT771">
        <v>0</v>
      </c>
      <c r="DU771">
        <v>0</v>
      </c>
      <c r="DV771">
        <v>0</v>
      </c>
      <c r="DW771">
        <v>0</v>
      </c>
      <c r="DX771">
        <v>0</v>
      </c>
      <c r="DZ771" s="340"/>
      <c r="EA771" t="s">
        <v>1025</v>
      </c>
      <c r="EB771">
        <v>1</v>
      </c>
      <c r="EC771">
        <v>8</v>
      </c>
      <c r="ED771" s="183" t="str">
        <f t="shared" si="32"/>
        <v>SDH300108</v>
      </c>
      <c r="EE771">
        <v>0</v>
      </c>
      <c r="EF771">
        <v>262</v>
      </c>
      <c r="EG771">
        <v>514</v>
      </c>
      <c r="EH771">
        <v>784</v>
      </c>
      <c r="EI771">
        <v>1107</v>
      </c>
      <c r="EJ771">
        <v>1422</v>
      </c>
      <c r="EK771">
        <v>1731</v>
      </c>
      <c r="EL771">
        <v>2033</v>
      </c>
      <c r="EM771">
        <v>2333</v>
      </c>
      <c r="EN771">
        <v>2827</v>
      </c>
      <c r="EO771">
        <v>3115</v>
      </c>
      <c r="EP771">
        <v>3397</v>
      </c>
      <c r="EQ771">
        <v>3678</v>
      </c>
      <c r="ER771">
        <v>3953</v>
      </c>
      <c r="ES771">
        <v>4220</v>
      </c>
      <c r="ET771">
        <v>4486</v>
      </c>
      <c r="EU771">
        <v>4745</v>
      </c>
      <c r="EV771">
        <v>5000</v>
      </c>
      <c r="EW771">
        <v>5250</v>
      </c>
      <c r="EX771">
        <v>5497</v>
      </c>
      <c r="EY771">
        <v>5740</v>
      </c>
      <c r="EZ771">
        <v>5981</v>
      </c>
      <c r="FA771">
        <v>6221</v>
      </c>
      <c r="FB771">
        <v>6459</v>
      </c>
      <c r="FC771">
        <v>6694</v>
      </c>
      <c r="FD771">
        <v>6928</v>
      </c>
      <c r="FE771">
        <v>7163</v>
      </c>
      <c r="FF771">
        <v>7398</v>
      </c>
      <c r="FG771">
        <v>7636</v>
      </c>
      <c r="FH771">
        <v>0</v>
      </c>
      <c r="FI771">
        <v>0</v>
      </c>
      <c r="FJ771">
        <v>0</v>
      </c>
      <c r="FK771">
        <v>0</v>
      </c>
      <c r="FL771">
        <v>0</v>
      </c>
      <c r="FM771">
        <v>0</v>
      </c>
      <c r="FN771">
        <v>0</v>
      </c>
      <c r="FO771">
        <v>0</v>
      </c>
      <c r="FP771">
        <v>0</v>
      </c>
      <c r="FQ771">
        <v>0</v>
      </c>
      <c r="FR771">
        <v>0</v>
      </c>
      <c r="FS771">
        <v>0</v>
      </c>
      <c r="FT771">
        <v>0</v>
      </c>
      <c r="FU771">
        <v>0</v>
      </c>
      <c r="FV771">
        <v>0</v>
      </c>
      <c r="FW771">
        <v>0</v>
      </c>
      <c r="FX771">
        <v>0</v>
      </c>
      <c r="FY771">
        <v>0</v>
      </c>
      <c r="FZ771">
        <v>0</v>
      </c>
      <c r="GA771">
        <v>0</v>
      </c>
      <c r="GB771">
        <v>0</v>
      </c>
      <c r="GC771">
        <v>0</v>
      </c>
      <c r="GD771">
        <v>0</v>
      </c>
      <c r="GE771">
        <v>0</v>
      </c>
      <c r="GF771">
        <v>0</v>
      </c>
      <c r="GG771">
        <v>0</v>
      </c>
      <c r="GH771">
        <v>0</v>
      </c>
      <c r="GI771">
        <v>0</v>
      </c>
      <c r="GJ771">
        <v>0</v>
      </c>
      <c r="GK771">
        <v>0</v>
      </c>
      <c r="GL771">
        <v>0</v>
      </c>
      <c r="GM771">
        <v>0</v>
      </c>
      <c r="GN771">
        <v>0</v>
      </c>
      <c r="GO771">
        <v>0</v>
      </c>
      <c r="GP771">
        <v>0</v>
      </c>
      <c r="GQ771">
        <v>0</v>
      </c>
      <c r="GR771">
        <v>0</v>
      </c>
      <c r="GS771">
        <v>0</v>
      </c>
      <c r="GT771">
        <v>0</v>
      </c>
      <c r="GU771">
        <v>0</v>
      </c>
      <c r="GV771">
        <v>0</v>
      </c>
      <c r="GW771">
        <v>0</v>
      </c>
      <c r="GX771">
        <v>0</v>
      </c>
      <c r="GY771">
        <v>0</v>
      </c>
      <c r="GZ771">
        <v>0</v>
      </c>
      <c r="HA771">
        <v>0</v>
      </c>
      <c r="HB771">
        <v>0</v>
      </c>
      <c r="HC771">
        <v>0</v>
      </c>
      <c r="HD771">
        <v>0</v>
      </c>
      <c r="HE771">
        <v>0</v>
      </c>
      <c r="HF771">
        <v>0</v>
      </c>
      <c r="HG771">
        <v>0</v>
      </c>
      <c r="HH771">
        <v>0</v>
      </c>
      <c r="HI771">
        <v>0</v>
      </c>
      <c r="HJ771">
        <v>0</v>
      </c>
      <c r="HK771">
        <v>0</v>
      </c>
      <c r="HL771">
        <v>0</v>
      </c>
      <c r="HM771">
        <v>0</v>
      </c>
      <c r="HN771">
        <v>0</v>
      </c>
      <c r="HO771">
        <v>0</v>
      </c>
      <c r="HP771">
        <v>0</v>
      </c>
      <c r="HQ771">
        <v>0</v>
      </c>
      <c r="HR771">
        <v>0</v>
      </c>
      <c r="HS771">
        <v>0</v>
      </c>
      <c r="HT771">
        <v>0</v>
      </c>
      <c r="HU771">
        <v>0</v>
      </c>
      <c r="HV771">
        <v>0</v>
      </c>
      <c r="HW771">
        <v>0</v>
      </c>
      <c r="HX771">
        <v>0</v>
      </c>
      <c r="HY771">
        <v>0</v>
      </c>
      <c r="HZ771">
        <v>0</v>
      </c>
      <c r="IA771">
        <v>0</v>
      </c>
      <c r="IB771">
        <v>0</v>
      </c>
      <c r="IC771">
        <v>0</v>
      </c>
      <c r="ID771">
        <v>0</v>
      </c>
      <c r="IE771">
        <v>0</v>
      </c>
      <c r="IF771">
        <v>0</v>
      </c>
      <c r="IG771">
        <v>0</v>
      </c>
      <c r="IH771">
        <v>0</v>
      </c>
      <c r="II771">
        <v>0</v>
      </c>
      <c r="IJ771">
        <v>0</v>
      </c>
      <c r="IK771">
        <v>0</v>
      </c>
    </row>
    <row r="772" spans="13:245" hidden="1">
      <c r="M772" s="340"/>
      <c r="N772" t="s">
        <v>1025</v>
      </c>
      <c r="O772">
        <v>1</v>
      </c>
      <c r="P772">
        <v>9</v>
      </c>
      <c r="Q772" s="183" t="str">
        <f t="shared" si="31"/>
        <v>SDH300109</v>
      </c>
      <c r="R772">
        <v>0</v>
      </c>
      <c r="S772">
        <v>106</v>
      </c>
      <c r="T772">
        <v>214</v>
      </c>
      <c r="U772">
        <v>324</v>
      </c>
      <c r="V772">
        <v>437</v>
      </c>
      <c r="W772">
        <v>552</v>
      </c>
      <c r="X772">
        <v>669</v>
      </c>
      <c r="Y772">
        <v>789</v>
      </c>
      <c r="Z772">
        <v>911</v>
      </c>
      <c r="AA772">
        <v>1384</v>
      </c>
      <c r="AB772">
        <v>1556</v>
      </c>
      <c r="AC772">
        <v>1733</v>
      </c>
      <c r="AD772">
        <v>1914</v>
      </c>
      <c r="AE772">
        <v>2099</v>
      </c>
      <c r="AF772">
        <v>2288</v>
      </c>
      <c r="AG772">
        <v>2482</v>
      </c>
      <c r="AH772">
        <v>2681</v>
      </c>
      <c r="AI772">
        <v>2884</v>
      </c>
      <c r="AJ772">
        <v>3093</v>
      </c>
      <c r="AK772">
        <v>3308</v>
      </c>
      <c r="AL772">
        <v>3528</v>
      </c>
      <c r="AM772">
        <v>3754</v>
      </c>
      <c r="AN772">
        <v>3987</v>
      </c>
      <c r="AO772">
        <v>4227</v>
      </c>
      <c r="AP772">
        <v>4474</v>
      </c>
      <c r="AQ772">
        <v>4729</v>
      </c>
      <c r="AR772">
        <v>4993</v>
      </c>
      <c r="AS772">
        <v>5266</v>
      </c>
      <c r="AT772">
        <v>5549</v>
      </c>
      <c r="AU772">
        <v>5844</v>
      </c>
      <c r="AV772">
        <v>6007</v>
      </c>
      <c r="AW772">
        <v>6180</v>
      </c>
      <c r="AX772">
        <v>6363</v>
      </c>
      <c r="AY772">
        <v>6556</v>
      </c>
      <c r="AZ772">
        <v>6762</v>
      </c>
      <c r="BA772">
        <v>6983</v>
      </c>
      <c r="BB772">
        <v>7222</v>
      </c>
      <c r="BC772">
        <v>7479</v>
      </c>
      <c r="BD772">
        <v>7755</v>
      </c>
      <c r="BE772">
        <v>8053</v>
      </c>
      <c r="BF772">
        <v>8377</v>
      </c>
      <c r="BG772">
        <v>8734</v>
      </c>
      <c r="BH772">
        <v>9121</v>
      </c>
      <c r="BI772">
        <v>9542</v>
      </c>
      <c r="BJ772">
        <v>0</v>
      </c>
      <c r="BK772">
        <v>0</v>
      </c>
      <c r="BL772">
        <v>0</v>
      </c>
      <c r="BM772">
        <v>0</v>
      </c>
      <c r="BN772">
        <v>0</v>
      </c>
      <c r="BO772">
        <v>0</v>
      </c>
      <c r="BP772">
        <v>0</v>
      </c>
      <c r="BQ772">
        <v>0</v>
      </c>
      <c r="BR772">
        <v>0</v>
      </c>
      <c r="BS772">
        <v>0</v>
      </c>
      <c r="BT772">
        <v>0</v>
      </c>
      <c r="BU772">
        <v>0</v>
      </c>
      <c r="BV772">
        <v>0</v>
      </c>
      <c r="BW772">
        <v>0</v>
      </c>
      <c r="BX772">
        <v>0</v>
      </c>
      <c r="BY772">
        <v>0</v>
      </c>
      <c r="BZ772">
        <v>0</v>
      </c>
      <c r="CA772">
        <v>0</v>
      </c>
      <c r="CB772">
        <v>0</v>
      </c>
      <c r="CC772">
        <v>0</v>
      </c>
      <c r="CD772">
        <v>0</v>
      </c>
      <c r="CE772">
        <v>0</v>
      </c>
      <c r="CF772">
        <v>0</v>
      </c>
      <c r="CG772">
        <v>0</v>
      </c>
      <c r="CH772">
        <v>0</v>
      </c>
      <c r="CI772">
        <v>0</v>
      </c>
      <c r="CJ772">
        <v>0</v>
      </c>
      <c r="CK772">
        <v>0</v>
      </c>
      <c r="CL772">
        <v>0</v>
      </c>
      <c r="CM772">
        <v>0</v>
      </c>
      <c r="CN772">
        <v>0</v>
      </c>
      <c r="CO772">
        <v>0</v>
      </c>
      <c r="CP772">
        <v>0</v>
      </c>
      <c r="CQ772">
        <v>0</v>
      </c>
      <c r="CR772">
        <v>0</v>
      </c>
      <c r="CS772">
        <v>0</v>
      </c>
      <c r="CT772">
        <v>0</v>
      </c>
      <c r="CU772">
        <v>0</v>
      </c>
      <c r="CV772">
        <v>0</v>
      </c>
      <c r="CW772">
        <v>0</v>
      </c>
      <c r="CX772">
        <v>0</v>
      </c>
      <c r="CY772">
        <v>0</v>
      </c>
      <c r="CZ772">
        <v>0</v>
      </c>
      <c r="DA772">
        <v>0</v>
      </c>
      <c r="DB772">
        <v>0</v>
      </c>
      <c r="DC772">
        <v>0</v>
      </c>
      <c r="DD772">
        <v>0</v>
      </c>
      <c r="DE772">
        <v>0</v>
      </c>
      <c r="DF772">
        <v>0</v>
      </c>
      <c r="DG772">
        <v>0</v>
      </c>
      <c r="DH772">
        <v>0</v>
      </c>
      <c r="DI772">
        <v>0</v>
      </c>
      <c r="DJ772">
        <v>0</v>
      </c>
      <c r="DK772">
        <v>0</v>
      </c>
      <c r="DL772">
        <v>0</v>
      </c>
      <c r="DM772">
        <v>0</v>
      </c>
      <c r="DN772">
        <v>0</v>
      </c>
      <c r="DO772">
        <v>0</v>
      </c>
      <c r="DP772">
        <v>0</v>
      </c>
      <c r="DQ772">
        <v>0</v>
      </c>
      <c r="DR772">
        <v>0</v>
      </c>
      <c r="DS772">
        <v>0</v>
      </c>
      <c r="DT772">
        <v>0</v>
      </c>
      <c r="DU772">
        <v>0</v>
      </c>
      <c r="DV772">
        <v>0</v>
      </c>
      <c r="DW772">
        <v>0</v>
      </c>
      <c r="DX772">
        <v>0</v>
      </c>
      <c r="DZ772" s="340"/>
      <c r="EA772" t="s">
        <v>1025</v>
      </c>
      <c r="EB772">
        <v>1</v>
      </c>
      <c r="EC772">
        <v>9</v>
      </c>
      <c r="ED772" s="183" t="str">
        <f t="shared" si="32"/>
        <v>SDH300109</v>
      </c>
      <c r="EE772">
        <v>0</v>
      </c>
      <c r="EF772">
        <v>257</v>
      </c>
      <c r="EG772">
        <v>504</v>
      </c>
      <c r="EH772">
        <v>760</v>
      </c>
      <c r="EI772">
        <v>1076</v>
      </c>
      <c r="EJ772">
        <v>1385</v>
      </c>
      <c r="EK772">
        <v>1685</v>
      </c>
      <c r="EL772">
        <v>1983</v>
      </c>
      <c r="EM772">
        <v>2274</v>
      </c>
      <c r="EN772">
        <v>2765</v>
      </c>
      <c r="EO772">
        <v>3046</v>
      </c>
      <c r="EP772">
        <v>3324</v>
      </c>
      <c r="EQ772">
        <v>3596</v>
      </c>
      <c r="ER772">
        <v>3863</v>
      </c>
      <c r="ES772">
        <v>4125</v>
      </c>
      <c r="ET772">
        <v>4381</v>
      </c>
      <c r="EU772">
        <v>4634</v>
      </c>
      <c r="EV772">
        <v>4881</v>
      </c>
      <c r="EW772">
        <v>5125</v>
      </c>
      <c r="EX772">
        <v>5368</v>
      </c>
      <c r="EY772">
        <v>5605</v>
      </c>
      <c r="EZ772">
        <v>5841</v>
      </c>
      <c r="FA772">
        <v>6075</v>
      </c>
      <c r="FB772">
        <v>6308</v>
      </c>
      <c r="FC772">
        <v>6539</v>
      </c>
      <c r="FD772">
        <v>6770</v>
      </c>
      <c r="FE772">
        <v>7002</v>
      </c>
      <c r="FF772">
        <v>7235</v>
      </c>
      <c r="FG772">
        <v>7468</v>
      </c>
      <c r="FH772">
        <v>0</v>
      </c>
      <c r="FI772">
        <v>0</v>
      </c>
      <c r="FJ772">
        <v>0</v>
      </c>
      <c r="FK772">
        <v>0</v>
      </c>
      <c r="FL772">
        <v>0</v>
      </c>
      <c r="FM772">
        <v>0</v>
      </c>
      <c r="FN772">
        <v>0</v>
      </c>
      <c r="FO772">
        <v>0</v>
      </c>
      <c r="FP772">
        <v>0</v>
      </c>
      <c r="FQ772">
        <v>0</v>
      </c>
      <c r="FR772">
        <v>0</v>
      </c>
      <c r="FS772">
        <v>0</v>
      </c>
      <c r="FT772">
        <v>0</v>
      </c>
      <c r="FU772">
        <v>0</v>
      </c>
      <c r="FV772">
        <v>0</v>
      </c>
      <c r="FW772">
        <v>0</v>
      </c>
      <c r="FX772">
        <v>0</v>
      </c>
      <c r="FY772">
        <v>0</v>
      </c>
      <c r="FZ772">
        <v>0</v>
      </c>
      <c r="GA772">
        <v>0</v>
      </c>
      <c r="GB772">
        <v>0</v>
      </c>
      <c r="GC772">
        <v>0</v>
      </c>
      <c r="GD772">
        <v>0</v>
      </c>
      <c r="GE772">
        <v>0</v>
      </c>
      <c r="GF772">
        <v>0</v>
      </c>
      <c r="GG772">
        <v>0</v>
      </c>
      <c r="GH772">
        <v>0</v>
      </c>
      <c r="GI772">
        <v>0</v>
      </c>
      <c r="GJ772">
        <v>0</v>
      </c>
      <c r="GK772">
        <v>0</v>
      </c>
      <c r="GL772">
        <v>0</v>
      </c>
      <c r="GM772">
        <v>0</v>
      </c>
      <c r="GN772">
        <v>0</v>
      </c>
      <c r="GO772">
        <v>0</v>
      </c>
      <c r="GP772">
        <v>0</v>
      </c>
      <c r="GQ772">
        <v>0</v>
      </c>
      <c r="GR772">
        <v>0</v>
      </c>
      <c r="GS772">
        <v>0</v>
      </c>
      <c r="GT772">
        <v>0</v>
      </c>
      <c r="GU772">
        <v>0</v>
      </c>
      <c r="GV772">
        <v>0</v>
      </c>
      <c r="GW772">
        <v>0</v>
      </c>
      <c r="GX772">
        <v>0</v>
      </c>
      <c r="GY772">
        <v>0</v>
      </c>
      <c r="GZ772">
        <v>0</v>
      </c>
      <c r="HA772">
        <v>0</v>
      </c>
      <c r="HB772">
        <v>0</v>
      </c>
      <c r="HC772">
        <v>0</v>
      </c>
      <c r="HD772">
        <v>0</v>
      </c>
      <c r="HE772">
        <v>0</v>
      </c>
      <c r="HF772">
        <v>0</v>
      </c>
      <c r="HG772">
        <v>0</v>
      </c>
      <c r="HH772">
        <v>0</v>
      </c>
      <c r="HI772">
        <v>0</v>
      </c>
      <c r="HJ772">
        <v>0</v>
      </c>
      <c r="HK772">
        <v>0</v>
      </c>
      <c r="HL772">
        <v>0</v>
      </c>
      <c r="HM772">
        <v>0</v>
      </c>
      <c r="HN772">
        <v>0</v>
      </c>
      <c r="HO772">
        <v>0</v>
      </c>
      <c r="HP772">
        <v>0</v>
      </c>
      <c r="HQ772">
        <v>0</v>
      </c>
      <c r="HR772">
        <v>0</v>
      </c>
      <c r="HS772">
        <v>0</v>
      </c>
      <c r="HT772">
        <v>0</v>
      </c>
      <c r="HU772">
        <v>0</v>
      </c>
      <c r="HV772">
        <v>0</v>
      </c>
      <c r="HW772">
        <v>0</v>
      </c>
      <c r="HX772">
        <v>0</v>
      </c>
      <c r="HY772">
        <v>0</v>
      </c>
      <c r="HZ772">
        <v>0</v>
      </c>
      <c r="IA772">
        <v>0</v>
      </c>
      <c r="IB772">
        <v>0</v>
      </c>
      <c r="IC772">
        <v>0</v>
      </c>
      <c r="ID772">
        <v>0</v>
      </c>
      <c r="IE772">
        <v>0</v>
      </c>
      <c r="IF772">
        <v>0</v>
      </c>
      <c r="IG772">
        <v>0</v>
      </c>
      <c r="IH772">
        <v>0</v>
      </c>
      <c r="II772">
        <v>0</v>
      </c>
      <c r="IJ772">
        <v>0</v>
      </c>
      <c r="IK772">
        <v>0</v>
      </c>
    </row>
    <row r="773" spans="13:245" hidden="1">
      <c r="M773" s="340"/>
      <c r="N773" t="s">
        <v>1025</v>
      </c>
      <c r="O773">
        <v>1</v>
      </c>
      <c r="P773">
        <v>10</v>
      </c>
      <c r="Q773" s="183" t="str">
        <f t="shared" si="31"/>
        <v>SDH300110</v>
      </c>
      <c r="R773">
        <v>0</v>
      </c>
      <c r="S773">
        <v>104</v>
      </c>
      <c r="T773">
        <v>209</v>
      </c>
      <c r="U773">
        <v>317</v>
      </c>
      <c r="V773">
        <v>426</v>
      </c>
      <c r="W773">
        <v>539</v>
      </c>
      <c r="X773">
        <v>653</v>
      </c>
      <c r="Y773">
        <v>770</v>
      </c>
      <c r="Z773">
        <v>890</v>
      </c>
      <c r="AA773">
        <v>1351</v>
      </c>
      <c r="AB773">
        <v>1520</v>
      </c>
      <c r="AC773">
        <v>1693</v>
      </c>
      <c r="AD773">
        <v>1869</v>
      </c>
      <c r="AE773">
        <v>2050</v>
      </c>
      <c r="AF773">
        <v>2235</v>
      </c>
      <c r="AG773">
        <v>2424</v>
      </c>
      <c r="AH773">
        <v>2618</v>
      </c>
      <c r="AI773">
        <v>2817</v>
      </c>
      <c r="AJ773">
        <v>3021</v>
      </c>
      <c r="AK773">
        <v>3231</v>
      </c>
      <c r="AL773">
        <v>3447</v>
      </c>
      <c r="AM773">
        <v>3669</v>
      </c>
      <c r="AN773">
        <v>3897</v>
      </c>
      <c r="AO773">
        <v>4132</v>
      </c>
      <c r="AP773">
        <v>4374</v>
      </c>
      <c r="AQ773">
        <v>4626</v>
      </c>
      <c r="AR773">
        <v>4886</v>
      </c>
      <c r="AS773">
        <v>5155</v>
      </c>
      <c r="AT773">
        <v>5435</v>
      </c>
      <c r="AU773">
        <v>5727</v>
      </c>
      <c r="AV773">
        <v>5891</v>
      </c>
      <c r="AW773">
        <v>6065</v>
      </c>
      <c r="AX773">
        <v>6249</v>
      </c>
      <c r="AY773">
        <v>6444</v>
      </c>
      <c r="AZ773">
        <v>6654</v>
      </c>
      <c r="BA773">
        <v>6881</v>
      </c>
      <c r="BB773">
        <v>7125</v>
      </c>
      <c r="BC773">
        <v>7388</v>
      </c>
      <c r="BD773">
        <v>7671</v>
      </c>
      <c r="BE773">
        <v>7979</v>
      </c>
      <c r="BF773">
        <v>8318</v>
      </c>
      <c r="BG773">
        <v>8687</v>
      </c>
      <c r="BH773">
        <v>9086</v>
      </c>
      <c r="BI773">
        <v>9521</v>
      </c>
      <c r="BJ773">
        <v>0</v>
      </c>
      <c r="BK773">
        <v>0</v>
      </c>
      <c r="BL773">
        <v>0</v>
      </c>
      <c r="BM773">
        <v>0</v>
      </c>
      <c r="BN773">
        <v>0</v>
      </c>
      <c r="BO773">
        <v>0</v>
      </c>
      <c r="BP773">
        <v>0</v>
      </c>
      <c r="BQ773">
        <v>0</v>
      </c>
      <c r="BR773">
        <v>0</v>
      </c>
      <c r="BS773">
        <v>0</v>
      </c>
      <c r="BT773">
        <v>0</v>
      </c>
      <c r="BU773">
        <v>0</v>
      </c>
      <c r="BV773">
        <v>0</v>
      </c>
      <c r="BW773">
        <v>0</v>
      </c>
      <c r="BX773">
        <v>0</v>
      </c>
      <c r="BY773">
        <v>0</v>
      </c>
      <c r="BZ773">
        <v>0</v>
      </c>
      <c r="CA773">
        <v>0</v>
      </c>
      <c r="CB773">
        <v>0</v>
      </c>
      <c r="CC773">
        <v>0</v>
      </c>
      <c r="CD773">
        <v>0</v>
      </c>
      <c r="CE773">
        <v>0</v>
      </c>
      <c r="CF773">
        <v>0</v>
      </c>
      <c r="CG773">
        <v>0</v>
      </c>
      <c r="CH773">
        <v>0</v>
      </c>
      <c r="CI773">
        <v>0</v>
      </c>
      <c r="CJ773">
        <v>0</v>
      </c>
      <c r="CK773">
        <v>0</v>
      </c>
      <c r="CL773">
        <v>0</v>
      </c>
      <c r="CM773">
        <v>0</v>
      </c>
      <c r="CN773">
        <v>0</v>
      </c>
      <c r="CO773">
        <v>0</v>
      </c>
      <c r="CP773">
        <v>0</v>
      </c>
      <c r="CQ773">
        <v>0</v>
      </c>
      <c r="CR773">
        <v>0</v>
      </c>
      <c r="CS773">
        <v>0</v>
      </c>
      <c r="CT773">
        <v>0</v>
      </c>
      <c r="CU773">
        <v>0</v>
      </c>
      <c r="CV773">
        <v>0</v>
      </c>
      <c r="CW773">
        <v>0</v>
      </c>
      <c r="CX773">
        <v>0</v>
      </c>
      <c r="CY773">
        <v>0</v>
      </c>
      <c r="CZ773">
        <v>0</v>
      </c>
      <c r="DA773">
        <v>0</v>
      </c>
      <c r="DB773">
        <v>0</v>
      </c>
      <c r="DC773">
        <v>0</v>
      </c>
      <c r="DD773">
        <v>0</v>
      </c>
      <c r="DE773">
        <v>0</v>
      </c>
      <c r="DF773">
        <v>0</v>
      </c>
      <c r="DG773">
        <v>0</v>
      </c>
      <c r="DH773">
        <v>0</v>
      </c>
      <c r="DI773">
        <v>0</v>
      </c>
      <c r="DJ773">
        <v>0</v>
      </c>
      <c r="DK773">
        <v>0</v>
      </c>
      <c r="DL773">
        <v>0</v>
      </c>
      <c r="DM773">
        <v>0</v>
      </c>
      <c r="DN773">
        <v>0</v>
      </c>
      <c r="DO773">
        <v>0</v>
      </c>
      <c r="DP773">
        <v>0</v>
      </c>
      <c r="DQ773">
        <v>0</v>
      </c>
      <c r="DR773">
        <v>0</v>
      </c>
      <c r="DS773">
        <v>0</v>
      </c>
      <c r="DT773">
        <v>0</v>
      </c>
      <c r="DU773">
        <v>0</v>
      </c>
      <c r="DV773">
        <v>0</v>
      </c>
      <c r="DW773">
        <v>0</v>
      </c>
      <c r="DX773">
        <v>0</v>
      </c>
      <c r="DZ773" s="340"/>
      <c r="EA773" t="s">
        <v>1025</v>
      </c>
      <c r="EB773">
        <v>1</v>
      </c>
      <c r="EC773">
        <v>10</v>
      </c>
      <c r="ED773" s="183" t="str">
        <f t="shared" si="32"/>
        <v>SDH300110</v>
      </c>
      <c r="EE773">
        <v>0</v>
      </c>
      <c r="EF773">
        <v>252</v>
      </c>
      <c r="EG773">
        <v>492</v>
      </c>
      <c r="EH773">
        <v>736</v>
      </c>
      <c r="EI773">
        <v>1043</v>
      </c>
      <c r="EJ773">
        <v>1344</v>
      </c>
      <c r="EK773">
        <v>1636</v>
      </c>
      <c r="EL773">
        <v>1928</v>
      </c>
      <c r="EM773">
        <v>2216</v>
      </c>
      <c r="EN773">
        <v>2698</v>
      </c>
      <c r="EO773">
        <v>2974</v>
      </c>
      <c r="EP773">
        <v>3244</v>
      </c>
      <c r="EQ773">
        <v>3507</v>
      </c>
      <c r="ER773">
        <v>3768</v>
      </c>
      <c r="ES773">
        <v>4021</v>
      </c>
      <c r="ET773">
        <v>4271</v>
      </c>
      <c r="EU773">
        <v>4515</v>
      </c>
      <c r="EV773">
        <v>4757</v>
      </c>
      <c r="EW773">
        <v>4995</v>
      </c>
      <c r="EX773">
        <v>5230</v>
      </c>
      <c r="EY773">
        <v>5464</v>
      </c>
      <c r="EZ773">
        <v>5694</v>
      </c>
      <c r="FA773">
        <v>5922</v>
      </c>
      <c r="FB773">
        <v>6149</v>
      </c>
      <c r="FC773">
        <v>6375</v>
      </c>
      <c r="FD773">
        <v>6605</v>
      </c>
      <c r="FE773">
        <v>6834</v>
      </c>
      <c r="FF773">
        <v>7063</v>
      </c>
      <c r="FG773">
        <v>7296</v>
      </c>
      <c r="FH773">
        <v>0</v>
      </c>
      <c r="FI773">
        <v>0</v>
      </c>
      <c r="FJ773">
        <v>0</v>
      </c>
      <c r="FK773">
        <v>0</v>
      </c>
      <c r="FL773">
        <v>0</v>
      </c>
      <c r="FM773">
        <v>0</v>
      </c>
      <c r="FN773">
        <v>0</v>
      </c>
      <c r="FO773">
        <v>0</v>
      </c>
      <c r="FP773">
        <v>0</v>
      </c>
      <c r="FQ773">
        <v>0</v>
      </c>
      <c r="FR773">
        <v>0</v>
      </c>
      <c r="FS773">
        <v>0</v>
      </c>
      <c r="FT773">
        <v>0</v>
      </c>
      <c r="FU773">
        <v>0</v>
      </c>
      <c r="FV773">
        <v>0</v>
      </c>
      <c r="FW773">
        <v>0</v>
      </c>
      <c r="FX773">
        <v>0</v>
      </c>
      <c r="FY773">
        <v>0</v>
      </c>
      <c r="FZ773">
        <v>0</v>
      </c>
      <c r="GA773">
        <v>0</v>
      </c>
      <c r="GB773">
        <v>0</v>
      </c>
      <c r="GC773">
        <v>0</v>
      </c>
      <c r="GD773">
        <v>0</v>
      </c>
      <c r="GE773">
        <v>0</v>
      </c>
      <c r="GF773">
        <v>0</v>
      </c>
      <c r="GG773">
        <v>0</v>
      </c>
      <c r="GH773">
        <v>0</v>
      </c>
      <c r="GI773">
        <v>0</v>
      </c>
      <c r="GJ773">
        <v>0</v>
      </c>
      <c r="GK773">
        <v>0</v>
      </c>
      <c r="GL773">
        <v>0</v>
      </c>
      <c r="GM773">
        <v>0</v>
      </c>
      <c r="GN773">
        <v>0</v>
      </c>
      <c r="GO773">
        <v>0</v>
      </c>
      <c r="GP773">
        <v>0</v>
      </c>
      <c r="GQ773">
        <v>0</v>
      </c>
      <c r="GR773">
        <v>0</v>
      </c>
      <c r="GS773">
        <v>0</v>
      </c>
      <c r="GT773">
        <v>0</v>
      </c>
      <c r="GU773">
        <v>0</v>
      </c>
      <c r="GV773">
        <v>0</v>
      </c>
      <c r="GW773">
        <v>0</v>
      </c>
      <c r="GX773">
        <v>0</v>
      </c>
      <c r="GY773">
        <v>0</v>
      </c>
      <c r="GZ773">
        <v>0</v>
      </c>
      <c r="HA773">
        <v>0</v>
      </c>
      <c r="HB773">
        <v>0</v>
      </c>
      <c r="HC773">
        <v>0</v>
      </c>
      <c r="HD773">
        <v>0</v>
      </c>
      <c r="HE773">
        <v>0</v>
      </c>
      <c r="HF773">
        <v>0</v>
      </c>
      <c r="HG773">
        <v>0</v>
      </c>
      <c r="HH773">
        <v>0</v>
      </c>
      <c r="HI773">
        <v>0</v>
      </c>
      <c r="HJ773">
        <v>0</v>
      </c>
      <c r="HK773">
        <v>0</v>
      </c>
      <c r="HL773">
        <v>0</v>
      </c>
      <c r="HM773">
        <v>0</v>
      </c>
      <c r="HN773">
        <v>0</v>
      </c>
      <c r="HO773">
        <v>0</v>
      </c>
      <c r="HP773">
        <v>0</v>
      </c>
      <c r="HQ773">
        <v>0</v>
      </c>
      <c r="HR773">
        <v>0</v>
      </c>
      <c r="HS773">
        <v>0</v>
      </c>
      <c r="HT773">
        <v>0</v>
      </c>
      <c r="HU773">
        <v>0</v>
      </c>
      <c r="HV773">
        <v>0</v>
      </c>
      <c r="HW773">
        <v>0</v>
      </c>
      <c r="HX773">
        <v>0</v>
      </c>
      <c r="HY773">
        <v>0</v>
      </c>
      <c r="HZ773">
        <v>0</v>
      </c>
      <c r="IA773">
        <v>0</v>
      </c>
      <c r="IB773">
        <v>0</v>
      </c>
      <c r="IC773">
        <v>0</v>
      </c>
      <c r="ID773">
        <v>0</v>
      </c>
      <c r="IE773">
        <v>0</v>
      </c>
      <c r="IF773">
        <v>0</v>
      </c>
      <c r="IG773">
        <v>0</v>
      </c>
      <c r="IH773">
        <v>0</v>
      </c>
      <c r="II773">
        <v>0</v>
      </c>
      <c r="IJ773">
        <v>0</v>
      </c>
      <c r="IK773">
        <v>0</v>
      </c>
    </row>
    <row r="774" spans="13:245" hidden="1">
      <c r="M774" s="340"/>
      <c r="N774" t="s">
        <v>1025</v>
      </c>
      <c r="O774">
        <v>1</v>
      </c>
      <c r="P774">
        <v>11</v>
      </c>
      <c r="Q774" s="183" t="str">
        <f t="shared" si="31"/>
        <v>SDH300111</v>
      </c>
      <c r="R774">
        <v>0</v>
      </c>
      <c r="S774">
        <v>101</v>
      </c>
      <c r="T774">
        <v>203</v>
      </c>
      <c r="U774">
        <v>308</v>
      </c>
      <c r="V774">
        <v>415</v>
      </c>
      <c r="W774">
        <v>524</v>
      </c>
      <c r="X774">
        <v>635</v>
      </c>
      <c r="Y774">
        <v>750</v>
      </c>
      <c r="Z774">
        <v>867</v>
      </c>
      <c r="AA774">
        <v>1317</v>
      </c>
      <c r="AB774">
        <v>1481</v>
      </c>
      <c r="AC774">
        <v>1649</v>
      </c>
      <c r="AD774">
        <v>1821</v>
      </c>
      <c r="AE774">
        <v>1997</v>
      </c>
      <c r="AF774">
        <v>2177</v>
      </c>
      <c r="AG774">
        <v>2361</v>
      </c>
      <c r="AH774">
        <v>2551</v>
      </c>
      <c r="AI774">
        <v>2745</v>
      </c>
      <c r="AJ774">
        <v>2944</v>
      </c>
      <c r="AK774">
        <v>3149</v>
      </c>
      <c r="AL774">
        <v>3360</v>
      </c>
      <c r="AM774">
        <v>3576</v>
      </c>
      <c r="AN774">
        <v>3799</v>
      </c>
      <c r="AO774">
        <v>4029</v>
      </c>
      <c r="AP774">
        <v>4268</v>
      </c>
      <c r="AQ774">
        <v>4515</v>
      </c>
      <c r="AR774">
        <v>4770</v>
      </c>
      <c r="AS774">
        <v>5035</v>
      </c>
      <c r="AT774">
        <v>5312</v>
      </c>
      <c r="AU774">
        <v>5601</v>
      </c>
      <c r="AV774">
        <v>5765</v>
      </c>
      <c r="AW774">
        <v>5939</v>
      </c>
      <c r="AX774">
        <v>6125</v>
      </c>
      <c r="AY774">
        <v>6324</v>
      </c>
      <c r="AZ774">
        <v>6539</v>
      </c>
      <c r="BA774">
        <v>6770</v>
      </c>
      <c r="BB774">
        <v>7019</v>
      </c>
      <c r="BC774">
        <v>7287</v>
      </c>
      <c r="BD774">
        <v>7579</v>
      </c>
      <c r="BE774">
        <v>7901</v>
      </c>
      <c r="BF774">
        <v>8250</v>
      </c>
      <c r="BG774">
        <v>8628</v>
      </c>
      <c r="BH774">
        <v>9041</v>
      </c>
      <c r="BI774">
        <v>9494</v>
      </c>
      <c r="BJ774">
        <v>0</v>
      </c>
      <c r="BK774">
        <v>0</v>
      </c>
      <c r="BL774">
        <v>0</v>
      </c>
      <c r="BM774">
        <v>0</v>
      </c>
      <c r="BN774">
        <v>0</v>
      </c>
      <c r="BO774">
        <v>0</v>
      </c>
      <c r="BP774">
        <v>0</v>
      </c>
      <c r="BQ774">
        <v>0</v>
      </c>
      <c r="BR774">
        <v>0</v>
      </c>
      <c r="BS774">
        <v>0</v>
      </c>
      <c r="BT774">
        <v>0</v>
      </c>
      <c r="BU774">
        <v>0</v>
      </c>
      <c r="BV774">
        <v>0</v>
      </c>
      <c r="BW774">
        <v>0</v>
      </c>
      <c r="BX774">
        <v>0</v>
      </c>
      <c r="BY774">
        <v>0</v>
      </c>
      <c r="BZ774">
        <v>0</v>
      </c>
      <c r="CA774">
        <v>0</v>
      </c>
      <c r="CB774">
        <v>0</v>
      </c>
      <c r="CC774">
        <v>0</v>
      </c>
      <c r="CD774">
        <v>0</v>
      </c>
      <c r="CE774">
        <v>0</v>
      </c>
      <c r="CF774">
        <v>0</v>
      </c>
      <c r="CG774">
        <v>0</v>
      </c>
      <c r="CH774">
        <v>0</v>
      </c>
      <c r="CI774">
        <v>0</v>
      </c>
      <c r="CJ774">
        <v>0</v>
      </c>
      <c r="CK774">
        <v>0</v>
      </c>
      <c r="CL774">
        <v>0</v>
      </c>
      <c r="CM774">
        <v>0</v>
      </c>
      <c r="CN774">
        <v>0</v>
      </c>
      <c r="CO774">
        <v>0</v>
      </c>
      <c r="CP774">
        <v>0</v>
      </c>
      <c r="CQ774">
        <v>0</v>
      </c>
      <c r="CR774">
        <v>0</v>
      </c>
      <c r="CS774">
        <v>0</v>
      </c>
      <c r="CT774">
        <v>0</v>
      </c>
      <c r="CU774">
        <v>0</v>
      </c>
      <c r="CV774">
        <v>0</v>
      </c>
      <c r="CW774">
        <v>0</v>
      </c>
      <c r="CX774">
        <v>0</v>
      </c>
      <c r="CY774">
        <v>0</v>
      </c>
      <c r="CZ774">
        <v>0</v>
      </c>
      <c r="DA774">
        <v>0</v>
      </c>
      <c r="DB774">
        <v>0</v>
      </c>
      <c r="DC774">
        <v>0</v>
      </c>
      <c r="DD774">
        <v>0</v>
      </c>
      <c r="DE774">
        <v>0</v>
      </c>
      <c r="DF774">
        <v>0</v>
      </c>
      <c r="DG774">
        <v>0</v>
      </c>
      <c r="DH774">
        <v>0</v>
      </c>
      <c r="DI774">
        <v>0</v>
      </c>
      <c r="DJ774">
        <v>0</v>
      </c>
      <c r="DK774">
        <v>0</v>
      </c>
      <c r="DL774">
        <v>0</v>
      </c>
      <c r="DM774">
        <v>0</v>
      </c>
      <c r="DN774">
        <v>0</v>
      </c>
      <c r="DO774">
        <v>0</v>
      </c>
      <c r="DP774">
        <v>0</v>
      </c>
      <c r="DQ774">
        <v>0</v>
      </c>
      <c r="DR774">
        <v>0</v>
      </c>
      <c r="DS774">
        <v>0</v>
      </c>
      <c r="DT774">
        <v>0</v>
      </c>
      <c r="DU774">
        <v>0</v>
      </c>
      <c r="DV774">
        <v>0</v>
      </c>
      <c r="DW774">
        <v>0</v>
      </c>
      <c r="DX774">
        <v>0</v>
      </c>
      <c r="DZ774" s="340"/>
      <c r="EA774" t="s">
        <v>1025</v>
      </c>
      <c r="EB774">
        <v>1</v>
      </c>
      <c r="EC774">
        <v>11</v>
      </c>
      <c r="ED774" s="183" t="str">
        <f t="shared" si="32"/>
        <v>SDH300111</v>
      </c>
      <c r="EE774">
        <v>0</v>
      </c>
      <c r="EF774">
        <v>244</v>
      </c>
      <c r="EG774">
        <v>477</v>
      </c>
      <c r="EH774">
        <v>710</v>
      </c>
      <c r="EI774">
        <v>1008</v>
      </c>
      <c r="EJ774">
        <v>1299</v>
      </c>
      <c r="EK774">
        <v>1586</v>
      </c>
      <c r="EL774">
        <v>1871</v>
      </c>
      <c r="EM774">
        <v>2151</v>
      </c>
      <c r="EN774">
        <v>2628</v>
      </c>
      <c r="EO774">
        <v>2894</v>
      </c>
      <c r="EP774">
        <v>3156</v>
      </c>
      <c r="EQ774">
        <v>3412</v>
      </c>
      <c r="ER774">
        <v>3664</v>
      </c>
      <c r="ES774">
        <v>3910</v>
      </c>
      <c r="ET774">
        <v>4150</v>
      </c>
      <c r="EU774">
        <v>4389</v>
      </c>
      <c r="EV774">
        <v>4624</v>
      </c>
      <c r="EW774">
        <v>4854</v>
      </c>
      <c r="EX774">
        <v>5084</v>
      </c>
      <c r="EY774">
        <v>5310</v>
      </c>
      <c r="EZ774">
        <v>5533</v>
      </c>
      <c r="FA774">
        <v>5756</v>
      </c>
      <c r="FB774">
        <v>5979</v>
      </c>
      <c r="FC774">
        <v>6203</v>
      </c>
      <c r="FD774">
        <v>6427</v>
      </c>
      <c r="FE774">
        <v>6652</v>
      </c>
      <c r="FF774">
        <v>6878</v>
      </c>
      <c r="FG774">
        <v>7110</v>
      </c>
      <c r="FH774">
        <v>0</v>
      </c>
      <c r="FI774">
        <v>0</v>
      </c>
      <c r="FJ774">
        <v>0</v>
      </c>
      <c r="FK774">
        <v>0</v>
      </c>
      <c r="FL774">
        <v>0</v>
      </c>
      <c r="FM774">
        <v>0</v>
      </c>
      <c r="FN774">
        <v>0</v>
      </c>
      <c r="FO774">
        <v>0</v>
      </c>
      <c r="FP774">
        <v>0</v>
      </c>
      <c r="FQ774">
        <v>0</v>
      </c>
      <c r="FR774">
        <v>0</v>
      </c>
      <c r="FS774">
        <v>0</v>
      </c>
      <c r="FT774">
        <v>0</v>
      </c>
      <c r="FU774">
        <v>0</v>
      </c>
      <c r="FV774">
        <v>0</v>
      </c>
      <c r="FW774">
        <v>0</v>
      </c>
      <c r="FX774">
        <v>0</v>
      </c>
      <c r="FY774">
        <v>0</v>
      </c>
      <c r="FZ774">
        <v>0</v>
      </c>
      <c r="GA774">
        <v>0</v>
      </c>
      <c r="GB774">
        <v>0</v>
      </c>
      <c r="GC774">
        <v>0</v>
      </c>
      <c r="GD774">
        <v>0</v>
      </c>
      <c r="GE774">
        <v>0</v>
      </c>
      <c r="GF774">
        <v>0</v>
      </c>
      <c r="GG774">
        <v>0</v>
      </c>
      <c r="GH774">
        <v>0</v>
      </c>
      <c r="GI774">
        <v>0</v>
      </c>
      <c r="GJ774">
        <v>0</v>
      </c>
      <c r="GK774">
        <v>0</v>
      </c>
      <c r="GL774">
        <v>0</v>
      </c>
      <c r="GM774">
        <v>0</v>
      </c>
      <c r="GN774">
        <v>0</v>
      </c>
      <c r="GO774">
        <v>0</v>
      </c>
      <c r="GP774">
        <v>0</v>
      </c>
      <c r="GQ774">
        <v>0</v>
      </c>
      <c r="GR774">
        <v>0</v>
      </c>
      <c r="GS774">
        <v>0</v>
      </c>
      <c r="GT774">
        <v>0</v>
      </c>
      <c r="GU774">
        <v>0</v>
      </c>
      <c r="GV774">
        <v>0</v>
      </c>
      <c r="GW774">
        <v>0</v>
      </c>
      <c r="GX774">
        <v>0</v>
      </c>
      <c r="GY774">
        <v>0</v>
      </c>
      <c r="GZ774">
        <v>0</v>
      </c>
      <c r="HA774">
        <v>0</v>
      </c>
      <c r="HB774">
        <v>0</v>
      </c>
      <c r="HC774">
        <v>0</v>
      </c>
      <c r="HD774">
        <v>0</v>
      </c>
      <c r="HE774">
        <v>0</v>
      </c>
      <c r="HF774">
        <v>0</v>
      </c>
      <c r="HG774">
        <v>0</v>
      </c>
      <c r="HH774">
        <v>0</v>
      </c>
      <c r="HI774">
        <v>0</v>
      </c>
      <c r="HJ774">
        <v>0</v>
      </c>
      <c r="HK774">
        <v>0</v>
      </c>
      <c r="HL774">
        <v>0</v>
      </c>
      <c r="HM774">
        <v>0</v>
      </c>
      <c r="HN774">
        <v>0</v>
      </c>
      <c r="HO774">
        <v>0</v>
      </c>
      <c r="HP774">
        <v>0</v>
      </c>
      <c r="HQ774">
        <v>0</v>
      </c>
      <c r="HR774">
        <v>0</v>
      </c>
      <c r="HS774">
        <v>0</v>
      </c>
      <c r="HT774">
        <v>0</v>
      </c>
      <c r="HU774">
        <v>0</v>
      </c>
      <c r="HV774">
        <v>0</v>
      </c>
      <c r="HW774">
        <v>0</v>
      </c>
      <c r="HX774">
        <v>0</v>
      </c>
      <c r="HY774">
        <v>0</v>
      </c>
      <c r="HZ774">
        <v>0</v>
      </c>
      <c r="IA774">
        <v>0</v>
      </c>
      <c r="IB774">
        <v>0</v>
      </c>
      <c r="IC774">
        <v>0</v>
      </c>
      <c r="ID774">
        <v>0</v>
      </c>
      <c r="IE774">
        <v>0</v>
      </c>
      <c r="IF774">
        <v>0</v>
      </c>
      <c r="IG774">
        <v>0</v>
      </c>
      <c r="IH774">
        <v>0</v>
      </c>
      <c r="II774">
        <v>0</v>
      </c>
      <c r="IJ774">
        <v>0</v>
      </c>
      <c r="IK774">
        <v>0</v>
      </c>
    </row>
    <row r="775" spans="13:245" hidden="1">
      <c r="M775" s="340"/>
      <c r="N775" t="s">
        <v>1025</v>
      </c>
      <c r="O775">
        <v>1</v>
      </c>
      <c r="P775">
        <v>12</v>
      </c>
      <c r="Q775" s="183" t="str">
        <f t="shared" si="31"/>
        <v>SDH300112</v>
      </c>
      <c r="R775">
        <v>0</v>
      </c>
      <c r="S775">
        <v>98</v>
      </c>
      <c r="T775">
        <v>197</v>
      </c>
      <c r="U775">
        <v>299</v>
      </c>
      <c r="V775">
        <v>403</v>
      </c>
      <c r="W775">
        <v>509</v>
      </c>
      <c r="X775">
        <v>618</v>
      </c>
      <c r="Y775">
        <v>730</v>
      </c>
      <c r="Z775">
        <v>844</v>
      </c>
      <c r="AA775">
        <v>1281</v>
      </c>
      <c r="AB775">
        <v>1440</v>
      </c>
      <c r="AC775">
        <v>1604</v>
      </c>
      <c r="AD775">
        <v>1771</v>
      </c>
      <c r="AE775">
        <v>1942</v>
      </c>
      <c r="AF775">
        <v>2117</v>
      </c>
      <c r="AG775">
        <v>2297</v>
      </c>
      <c r="AH775">
        <v>2481</v>
      </c>
      <c r="AI775">
        <v>2670</v>
      </c>
      <c r="AJ775">
        <v>2865</v>
      </c>
      <c r="AK775">
        <v>3065</v>
      </c>
      <c r="AL775">
        <v>3270</v>
      </c>
      <c r="AM775">
        <v>3481</v>
      </c>
      <c r="AN775">
        <v>3699</v>
      </c>
      <c r="AO775">
        <v>3925</v>
      </c>
      <c r="AP775">
        <v>4159</v>
      </c>
      <c r="AQ775">
        <v>4401</v>
      </c>
      <c r="AR775">
        <v>4652</v>
      </c>
      <c r="AS775">
        <v>4914</v>
      </c>
      <c r="AT775">
        <v>5187</v>
      </c>
      <c r="AU775">
        <v>5472</v>
      </c>
      <c r="AV775">
        <v>5637</v>
      </c>
      <c r="AW775">
        <v>5812</v>
      </c>
      <c r="AX775">
        <v>6000</v>
      </c>
      <c r="AY775">
        <v>6204</v>
      </c>
      <c r="AZ775">
        <v>6423</v>
      </c>
      <c r="BA775">
        <v>6658</v>
      </c>
      <c r="BB775">
        <v>6912</v>
      </c>
      <c r="BC775">
        <v>7188</v>
      </c>
      <c r="BD775">
        <v>7492</v>
      </c>
      <c r="BE775">
        <v>7822</v>
      </c>
      <c r="BF775">
        <v>8180</v>
      </c>
      <c r="BG775">
        <v>8570</v>
      </c>
      <c r="BH775">
        <v>8999</v>
      </c>
      <c r="BI775">
        <v>9477</v>
      </c>
      <c r="BJ775">
        <v>0</v>
      </c>
      <c r="BK775">
        <v>0</v>
      </c>
      <c r="BL775">
        <v>0</v>
      </c>
      <c r="BM775">
        <v>0</v>
      </c>
      <c r="BN775">
        <v>0</v>
      </c>
      <c r="BO775">
        <v>0</v>
      </c>
      <c r="BP775">
        <v>0</v>
      </c>
      <c r="BQ775">
        <v>0</v>
      </c>
      <c r="BR775">
        <v>0</v>
      </c>
      <c r="BS775">
        <v>0</v>
      </c>
      <c r="BT775">
        <v>0</v>
      </c>
      <c r="BU775">
        <v>0</v>
      </c>
      <c r="BV775">
        <v>0</v>
      </c>
      <c r="BW775">
        <v>0</v>
      </c>
      <c r="BX775">
        <v>0</v>
      </c>
      <c r="BY775">
        <v>0</v>
      </c>
      <c r="BZ775">
        <v>0</v>
      </c>
      <c r="CA775">
        <v>0</v>
      </c>
      <c r="CB775">
        <v>0</v>
      </c>
      <c r="CC775">
        <v>0</v>
      </c>
      <c r="CD775">
        <v>0</v>
      </c>
      <c r="CE775">
        <v>0</v>
      </c>
      <c r="CF775">
        <v>0</v>
      </c>
      <c r="CG775">
        <v>0</v>
      </c>
      <c r="CH775">
        <v>0</v>
      </c>
      <c r="CI775">
        <v>0</v>
      </c>
      <c r="CJ775">
        <v>0</v>
      </c>
      <c r="CK775">
        <v>0</v>
      </c>
      <c r="CL775">
        <v>0</v>
      </c>
      <c r="CM775">
        <v>0</v>
      </c>
      <c r="CN775">
        <v>0</v>
      </c>
      <c r="CO775">
        <v>0</v>
      </c>
      <c r="CP775">
        <v>0</v>
      </c>
      <c r="CQ775">
        <v>0</v>
      </c>
      <c r="CR775">
        <v>0</v>
      </c>
      <c r="CS775">
        <v>0</v>
      </c>
      <c r="CT775">
        <v>0</v>
      </c>
      <c r="CU775">
        <v>0</v>
      </c>
      <c r="CV775">
        <v>0</v>
      </c>
      <c r="CW775">
        <v>0</v>
      </c>
      <c r="CX775">
        <v>0</v>
      </c>
      <c r="CY775">
        <v>0</v>
      </c>
      <c r="CZ775">
        <v>0</v>
      </c>
      <c r="DA775">
        <v>0</v>
      </c>
      <c r="DB775">
        <v>0</v>
      </c>
      <c r="DC775">
        <v>0</v>
      </c>
      <c r="DD775">
        <v>0</v>
      </c>
      <c r="DE775">
        <v>0</v>
      </c>
      <c r="DF775">
        <v>0</v>
      </c>
      <c r="DG775">
        <v>0</v>
      </c>
      <c r="DH775">
        <v>0</v>
      </c>
      <c r="DI775">
        <v>0</v>
      </c>
      <c r="DJ775">
        <v>0</v>
      </c>
      <c r="DK775">
        <v>0</v>
      </c>
      <c r="DL775">
        <v>0</v>
      </c>
      <c r="DM775">
        <v>0</v>
      </c>
      <c r="DN775">
        <v>0</v>
      </c>
      <c r="DO775">
        <v>0</v>
      </c>
      <c r="DP775">
        <v>0</v>
      </c>
      <c r="DQ775">
        <v>0</v>
      </c>
      <c r="DR775">
        <v>0</v>
      </c>
      <c r="DS775">
        <v>0</v>
      </c>
      <c r="DT775">
        <v>0</v>
      </c>
      <c r="DU775">
        <v>0</v>
      </c>
      <c r="DV775">
        <v>0</v>
      </c>
      <c r="DW775">
        <v>0</v>
      </c>
      <c r="DX775">
        <v>0</v>
      </c>
      <c r="DZ775" s="340"/>
      <c r="EA775" t="s">
        <v>1025</v>
      </c>
      <c r="EB775">
        <v>1</v>
      </c>
      <c r="EC775">
        <v>12</v>
      </c>
      <c r="ED775" s="183" t="str">
        <f t="shared" si="32"/>
        <v>SDH300112</v>
      </c>
      <c r="EE775">
        <v>0</v>
      </c>
      <c r="EF775">
        <v>237</v>
      </c>
      <c r="EG775">
        <v>462</v>
      </c>
      <c r="EH775">
        <v>682</v>
      </c>
      <c r="EI775">
        <v>972</v>
      </c>
      <c r="EJ775">
        <v>1256</v>
      </c>
      <c r="EK775">
        <v>1536</v>
      </c>
      <c r="EL775">
        <v>1814</v>
      </c>
      <c r="EM775">
        <v>2086</v>
      </c>
      <c r="EN775">
        <v>2552</v>
      </c>
      <c r="EO775">
        <v>2810</v>
      </c>
      <c r="EP775">
        <v>3063</v>
      </c>
      <c r="EQ775">
        <v>3312</v>
      </c>
      <c r="ER775">
        <v>3554</v>
      </c>
      <c r="ES775">
        <v>3793</v>
      </c>
      <c r="ET775">
        <v>4028</v>
      </c>
      <c r="EU775">
        <v>4258</v>
      </c>
      <c r="EV775">
        <v>4485</v>
      </c>
      <c r="EW775">
        <v>4711</v>
      </c>
      <c r="EX775">
        <v>4932</v>
      </c>
      <c r="EY775">
        <v>5152</v>
      </c>
      <c r="EZ775">
        <v>5369</v>
      </c>
      <c r="FA775">
        <v>5587</v>
      </c>
      <c r="FB775">
        <v>5805</v>
      </c>
      <c r="FC775">
        <v>6024</v>
      </c>
      <c r="FD775">
        <v>6244</v>
      </c>
      <c r="FE775">
        <v>6466</v>
      </c>
      <c r="FF775">
        <v>6692</v>
      </c>
      <c r="FG775">
        <v>6922</v>
      </c>
      <c r="FH775">
        <v>0</v>
      </c>
      <c r="FI775">
        <v>0</v>
      </c>
      <c r="FJ775">
        <v>0</v>
      </c>
      <c r="FK775">
        <v>0</v>
      </c>
      <c r="FL775">
        <v>0</v>
      </c>
      <c r="FM775">
        <v>0</v>
      </c>
      <c r="FN775">
        <v>0</v>
      </c>
      <c r="FO775">
        <v>0</v>
      </c>
      <c r="FP775">
        <v>0</v>
      </c>
      <c r="FQ775">
        <v>0</v>
      </c>
      <c r="FR775">
        <v>0</v>
      </c>
      <c r="FS775">
        <v>0</v>
      </c>
      <c r="FT775">
        <v>0</v>
      </c>
      <c r="FU775">
        <v>0</v>
      </c>
      <c r="FV775">
        <v>0</v>
      </c>
      <c r="FW775">
        <v>0</v>
      </c>
      <c r="FX775">
        <v>0</v>
      </c>
      <c r="FY775">
        <v>0</v>
      </c>
      <c r="FZ775">
        <v>0</v>
      </c>
      <c r="GA775">
        <v>0</v>
      </c>
      <c r="GB775">
        <v>0</v>
      </c>
      <c r="GC775">
        <v>0</v>
      </c>
      <c r="GD775">
        <v>0</v>
      </c>
      <c r="GE775">
        <v>0</v>
      </c>
      <c r="GF775">
        <v>0</v>
      </c>
      <c r="GG775">
        <v>0</v>
      </c>
      <c r="GH775">
        <v>0</v>
      </c>
      <c r="GI775">
        <v>0</v>
      </c>
      <c r="GJ775">
        <v>0</v>
      </c>
      <c r="GK775">
        <v>0</v>
      </c>
      <c r="GL775">
        <v>0</v>
      </c>
      <c r="GM775">
        <v>0</v>
      </c>
      <c r="GN775">
        <v>0</v>
      </c>
      <c r="GO775">
        <v>0</v>
      </c>
      <c r="GP775">
        <v>0</v>
      </c>
      <c r="GQ775">
        <v>0</v>
      </c>
      <c r="GR775">
        <v>0</v>
      </c>
      <c r="GS775">
        <v>0</v>
      </c>
      <c r="GT775">
        <v>0</v>
      </c>
      <c r="GU775">
        <v>0</v>
      </c>
      <c r="GV775">
        <v>0</v>
      </c>
      <c r="GW775">
        <v>0</v>
      </c>
      <c r="GX775">
        <v>0</v>
      </c>
      <c r="GY775">
        <v>0</v>
      </c>
      <c r="GZ775">
        <v>0</v>
      </c>
      <c r="HA775">
        <v>0</v>
      </c>
      <c r="HB775">
        <v>0</v>
      </c>
      <c r="HC775">
        <v>0</v>
      </c>
      <c r="HD775">
        <v>0</v>
      </c>
      <c r="HE775">
        <v>0</v>
      </c>
      <c r="HF775">
        <v>0</v>
      </c>
      <c r="HG775">
        <v>0</v>
      </c>
      <c r="HH775">
        <v>0</v>
      </c>
      <c r="HI775">
        <v>0</v>
      </c>
      <c r="HJ775">
        <v>0</v>
      </c>
      <c r="HK775">
        <v>0</v>
      </c>
      <c r="HL775">
        <v>0</v>
      </c>
      <c r="HM775">
        <v>0</v>
      </c>
      <c r="HN775">
        <v>0</v>
      </c>
      <c r="HO775">
        <v>0</v>
      </c>
      <c r="HP775">
        <v>0</v>
      </c>
      <c r="HQ775">
        <v>0</v>
      </c>
      <c r="HR775">
        <v>0</v>
      </c>
      <c r="HS775">
        <v>0</v>
      </c>
      <c r="HT775">
        <v>0</v>
      </c>
      <c r="HU775">
        <v>0</v>
      </c>
      <c r="HV775">
        <v>0</v>
      </c>
      <c r="HW775">
        <v>0</v>
      </c>
      <c r="HX775">
        <v>0</v>
      </c>
      <c r="HY775">
        <v>0</v>
      </c>
      <c r="HZ775">
        <v>0</v>
      </c>
      <c r="IA775">
        <v>0</v>
      </c>
      <c r="IB775">
        <v>0</v>
      </c>
      <c r="IC775">
        <v>0</v>
      </c>
      <c r="ID775">
        <v>0</v>
      </c>
      <c r="IE775">
        <v>0</v>
      </c>
      <c r="IF775">
        <v>0</v>
      </c>
      <c r="IG775">
        <v>0</v>
      </c>
      <c r="IH775">
        <v>0</v>
      </c>
      <c r="II775">
        <v>0</v>
      </c>
      <c r="IJ775">
        <v>0</v>
      </c>
      <c r="IK775">
        <v>0</v>
      </c>
    </row>
    <row r="776" spans="13:245" hidden="1">
      <c r="M776" s="340"/>
      <c r="N776" t="s">
        <v>1025</v>
      </c>
      <c r="O776">
        <v>1</v>
      </c>
      <c r="P776">
        <v>13</v>
      </c>
      <c r="Q776" s="183" t="str">
        <f t="shared" si="31"/>
        <v>SDH300113</v>
      </c>
      <c r="R776">
        <v>0</v>
      </c>
      <c r="S776">
        <v>95</v>
      </c>
      <c r="T776">
        <v>191</v>
      </c>
      <c r="U776">
        <v>290</v>
      </c>
      <c r="V776">
        <v>391</v>
      </c>
      <c r="W776">
        <v>494</v>
      </c>
      <c r="X776">
        <v>600</v>
      </c>
      <c r="Y776">
        <v>708</v>
      </c>
      <c r="Z776">
        <v>819</v>
      </c>
      <c r="AA776">
        <v>1243</v>
      </c>
      <c r="AB776">
        <v>1398</v>
      </c>
      <c r="AC776">
        <v>1556</v>
      </c>
      <c r="AD776">
        <v>1719</v>
      </c>
      <c r="AE776">
        <v>1885</v>
      </c>
      <c r="AF776">
        <v>2055</v>
      </c>
      <c r="AG776">
        <v>2230</v>
      </c>
      <c r="AH776">
        <v>2409</v>
      </c>
      <c r="AI776">
        <v>2593</v>
      </c>
      <c r="AJ776">
        <v>2783</v>
      </c>
      <c r="AK776">
        <v>2977</v>
      </c>
      <c r="AL776">
        <v>3177</v>
      </c>
      <c r="AM776">
        <v>3383</v>
      </c>
      <c r="AN776">
        <v>3597</v>
      </c>
      <c r="AO776">
        <v>3817</v>
      </c>
      <c r="AP776">
        <v>4046</v>
      </c>
      <c r="AQ776">
        <v>4283</v>
      </c>
      <c r="AR776">
        <v>4530</v>
      </c>
      <c r="AS776">
        <v>4788</v>
      </c>
      <c r="AT776">
        <v>5057</v>
      </c>
      <c r="AU776">
        <v>5339</v>
      </c>
      <c r="AV776">
        <v>5504</v>
      </c>
      <c r="AW776">
        <v>5682</v>
      </c>
      <c r="AX776">
        <v>5874</v>
      </c>
      <c r="AY776">
        <v>6080</v>
      </c>
      <c r="AZ776">
        <v>6302</v>
      </c>
      <c r="BA776">
        <v>6542</v>
      </c>
      <c r="BB776">
        <v>6802</v>
      </c>
      <c r="BC776">
        <v>7089</v>
      </c>
      <c r="BD776">
        <v>7401</v>
      </c>
      <c r="BE776">
        <v>7738</v>
      </c>
      <c r="BF776">
        <v>8106</v>
      </c>
      <c r="BG776">
        <v>8511</v>
      </c>
      <c r="BH776">
        <v>8962</v>
      </c>
      <c r="BI776">
        <v>9455</v>
      </c>
      <c r="BJ776">
        <v>0</v>
      </c>
      <c r="BK776">
        <v>0</v>
      </c>
      <c r="BL776">
        <v>0</v>
      </c>
      <c r="BM776">
        <v>0</v>
      </c>
      <c r="BN776">
        <v>0</v>
      </c>
      <c r="BO776">
        <v>0</v>
      </c>
      <c r="BP776">
        <v>0</v>
      </c>
      <c r="BQ776">
        <v>0</v>
      </c>
      <c r="BR776">
        <v>0</v>
      </c>
      <c r="BS776">
        <v>0</v>
      </c>
      <c r="BT776">
        <v>0</v>
      </c>
      <c r="BU776">
        <v>0</v>
      </c>
      <c r="BV776">
        <v>0</v>
      </c>
      <c r="BW776">
        <v>0</v>
      </c>
      <c r="BX776">
        <v>0</v>
      </c>
      <c r="BY776">
        <v>0</v>
      </c>
      <c r="BZ776">
        <v>0</v>
      </c>
      <c r="CA776">
        <v>0</v>
      </c>
      <c r="CB776">
        <v>0</v>
      </c>
      <c r="CC776">
        <v>0</v>
      </c>
      <c r="CD776">
        <v>0</v>
      </c>
      <c r="CE776">
        <v>0</v>
      </c>
      <c r="CF776">
        <v>0</v>
      </c>
      <c r="CG776">
        <v>0</v>
      </c>
      <c r="CH776">
        <v>0</v>
      </c>
      <c r="CI776">
        <v>0</v>
      </c>
      <c r="CJ776">
        <v>0</v>
      </c>
      <c r="CK776">
        <v>0</v>
      </c>
      <c r="CL776">
        <v>0</v>
      </c>
      <c r="CM776">
        <v>0</v>
      </c>
      <c r="CN776">
        <v>0</v>
      </c>
      <c r="CO776">
        <v>0</v>
      </c>
      <c r="CP776">
        <v>0</v>
      </c>
      <c r="CQ776">
        <v>0</v>
      </c>
      <c r="CR776">
        <v>0</v>
      </c>
      <c r="CS776">
        <v>0</v>
      </c>
      <c r="CT776">
        <v>0</v>
      </c>
      <c r="CU776">
        <v>0</v>
      </c>
      <c r="CV776">
        <v>0</v>
      </c>
      <c r="CW776">
        <v>0</v>
      </c>
      <c r="CX776">
        <v>0</v>
      </c>
      <c r="CY776">
        <v>0</v>
      </c>
      <c r="CZ776">
        <v>0</v>
      </c>
      <c r="DA776">
        <v>0</v>
      </c>
      <c r="DB776">
        <v>0</v>
      </c>
      <c r="DC776">
        <v>0</v>
      </c>
      <c r="DD776">
        <v>0</v>
      </c>
      <c r="DE776">
        <v>0</v>
      </c>
      <c r="DF776">
        <v>0</v>
      </c>
      <c r="DG776">
        <v>0</v>
      </c>
      <c r="DH776">
        <v>0</v>
      </c>
      <c r="DI776">
        <v>0</v>
      </c>
      <c r="DJ776">
        <v>0</v>
      </c>
      <c r="DK776">
        <v>0</v>
      </c>
      <c r="DL776">
        <v>0</v>
      </c>
      <c r="DM776">
        <v>0</v>
      </c>
      <c r="DN776">
        <v>0</v>
      </c>
      <c r="DO776">
        <v>0</v>
      </c>
      <c r="DP776">
        <v>0</v>
      </c>
      <c r="DQ776">
        <v>0</v>
      </c>
      <c r="DR776">
        <v>0</v>
      </c>
      <c r="DS776">
        <v>0</v>
      </c>
      <c r="DT776">
        <v>0</v>
      </c>
      <c r="DU776">
        <v>0</v>
      </c>
      <c r="DV776">
        <v>0</v>
      </c>
      <c r="DW776">
        <v>0</v>
      </c>
      <c r="DX776">
        <v>0</v>
      </c>
      <c r="DZ776" s="340"/>
      <c r="EA776" t="s">
        <v>1025</v>
      </c>
      <c r="EB776">
        <v>1</v>
      </c>
      <c r="EC776">
        <v>13</v>
      </c>
      <c r="ED776" s="183" t="str">
        <f t="shared" si="32"/>
        <v>SDH300113</v>
      </c>
      <c r="EE776">
        <v>0</v>
      </c>
      <c r="EF776">
        <v>229</v>
      </c>
      <c r="EG776">
        <v>448</v>
      </c>
      <c r="EH776">
        <v>660</v>
      </c>
      <c r="EI776">
        <v>935</v>
      </c>
      <c r="EJ776">
        <v>1212</v>
      </c>
      <c r="EK776">
        <v>1483</v>
      </c>
      <c r="EL776">
        <v>1751</v>
      </c>
      <c r="EM776">
        <v>2016</v>
      </c>
      <c r="EN776">
        <v>2473</v>
      </c>
      <c r="EO776">
        <v>2722</v>
      </c>
      <c r="EP776">
        <v>2966</v>
      </c>
      <c r="EQ776">
        <v>3206</v>
      </c>
      <c r="ER776">
        <v>3441</v>
      </c>
      <c r="ES776">
        <v>3671</v>
      </c>
      <c r="ET776">
        <v>3898</v>
      </c>
      <c r="EU776">
        <v>4121</v>
      </c>
      <c r="EV776">
        <v>4342</v>
      </c>
      <c r="EW776">
        <v>4560</v>
      </c>
      <c r="EX776">
        <v>4775</v>
      </c>
      <c r="EY776">
        <v>4988</v>
      </c>
      <c r="EZ776">
        <v>5200</v>
      </c>
      <c r="FA776">
        <v>5414</v>
      </c>
      <c r="FB776">
        <v>5626</v>
      </c>
      <c r="FC776">
        <v>5841</v>
      </c>
      <c r="FD776">
        <v>6056</v>
      </c>
      <c r="FE776">
        <v>6275</v>
      </c>
      <c r="FF776">
        <v>6498</v>
      </c>
      <c r="FG776">
        <v>6725</v>
      </c>
      <c r="FH776">
        <v>0</v>
      </c>
      <c r="FI776">
        <v>0</v>
      </c>
      <c r="FJ776">
        <v>0</v>
      </c>
      <c r="FK776">
        <v>0</v>
      </c>
      <c r="FL776">
        <v>0</v>
      </c>
      <c r="FM776">
        <v>0</v>
      </c>
      <c r="FN776">
        <v>0</v>
      </c>
      <c r="FO776">
        <v>0</v>
      </c>
      <c r="FP776">
        <v>0</v>
      </c>
      <c r="FQ776">
        <v>0</v>
      </c>
      <c r="FR776">
        <v>0</v>
      </c>
      <c r="FS776">
        <v>0</v>
      </c>
      <c r="FT776">
        <v>0</v>
      </c>
      <c r="FU776">
        <v>0</v>
      </c>
      <c r="FV776">
        <v>0</v>
      </c>
      <c r="FW776">
        <v>0</v>
      </c>
      <c r="FX776">
        <v>0</v>
      </c>
      <c r="FY776">
        <v>0</v>
      </c>
      <c r="FZ776">
        <v>0</v>
      </c>
      <c r="GA776">
        <v>0</v>
      </c>
      <c r="GB776">
        <v>0</v>
      </c>
      <c r="GC776">
        <v>0</v>
      </c>
      <c r="GD776">
        <v>0</v>
      </c>
      <c r="GE776">
        <v>0</v>
      </c>
      <c r="GF776">
        <v>0</v>
      </c>
      <c r="GG776">
        <v>0</v>
      </c>
      <c r="GH776">
        <v>0</v>
      </c>
      <c r="GI776">
        <v>0</v>
      </c>
      <c r="GJ776">
        <v>0</v>
      </c>
      <c r="GK776">
        <v>0</v>
      </c>
      <c r="GL776">
        <v>0</v>
      </c>
      <c r="GM776">
        <v>0</v>
      </c>
      <c r="GN776">
        <v>0</v>
      </c>
      <c r="GO776">
        <v>0</v>
      </c>
      <c r="GP776">
        <v>0</v>
      </c>
      <c r="GQ776">
        <v>0</v>
      </c>
      <c r="GR776">
        <v>0</v>
      </c>
      <c r="GS776">
        <v>0</v>
      </c>
      <c r="GT776">
        <v>0</v>
      </c>
      <c r="GU776">
        <v>0</v>
      </c>
      <c r="GV776">
        <v>0</v>
      </c>
      <c r="GW776">
        <v>0</v>
      </c>
      <c r="GX776">
        <v>0</v>
      </c>
      <c r="GY776">
        <v>0</v>
      </c>
      <c r="GZ776">
        <v>0</v>
      </c>
      <c r="HA776">
        <v>0</v>
      </c>
      <c r="HB776">
        <v>0</v>
      </c>
      <c r="HC776">
        <v>0</v>
      </c>
      <c r="HD776">
        <v>0</v>
      </c>
      <c r="HE776">
        <v>0</v>
      </c>
      <c r="HF776">
        <v>0</v>
      </c>
      <c r="HG776">
        <v>0</v>
      </c>
      <c r="HH776">
        <v>0</v>
      </c>
      <c r="HI776">
        <v>0</v>
      </c>
      <c r="HJ776">
        <v>0</v>
      </c>
      <c r="HK776">
        <v>0</v>
      </c>
      <c r="HL776">
        <v>0</v>
      </c>
      <c r="HM776">
        <v>0</v>
      </c>
      <c r="HN776">
        <v>0</v>
      </c>
      <c r="HO776">
        <v>0</v>
      </c>
      <c r="HP776">
        <v>0</v>
      </c>
      <c r="HQ776">
        <v>0</v>
      </c>
      <c r="HR776">
        <v>0</v>
      </c>
      <c r="HS776">
        <v>0</v>
      </c>
      <c r="HT776">
        <v>0</v>
      </c>
      <c r="HU776">
        <v>0</v>
      </c>
      <c r="HV776">
        <v>0</v>
      </c>
      <c r="HW776">
        <v>0</v>
      </c>
      <c r="HX776">
        <v>0</v>
      </c>
      <c r="HY776">
        <v>0</v>
      </c>
      <c r="HZ776">
        <v>0</v>
      </c>
      <c r="IA776">
        <v>0</v>
      </c>
      <c r="IB776">
        <v>0</v>
      </c>
      <c r="IC776">
        <v>0</v>
      </c>
      <c r="ID776">
        <v>0</v>
      </c>
      <c r="IE776">
        <v>0</v>
      </c>
      <c r="IF776">
        <v>0</v>
      </c>
      <c r="IG776">
        <v>0</v>
      </c>
      <c r="IH776">
        <v>0</v>
      </c>
      <c r="II776">
        <v>0</v>
      </c>
      <c r="IJ776">
        <v>0</v>
      </c>
      <c r="IK776">
        <v>0</v>
      </c>
    </row>
    <row r="777" spans="13:245" hidden="1">
      <c r="M777" s="340"/>
      <c r="N777" t="s">
        <v>1025</v>
      </c>
      <c r="O777">
        <v>1</v>
      </c>
      <c r="P777">
        <v>14</v>
      </c>
      <c r="Q777" s="183" t="str">
        <f t="shared" si="31"/>
        <v>SDH300114</v>
      </c>
      <c r="R777">
        <v>0</v>
      </c>
      <c r="S777">
        <v>92</v>
      </c>
      <c r="T777">
        <v>185</v>
      </c>
      <c r="U777">
        <v>281</v>
      </c>
      <c r="V777">
        <v>378</v>
      </c>
      <c r="W777">
        <v>479</v>
      </c>
      <c r="X777">
        <v>581</v>
      </c>
      <c r="Y777">
        <v>686</v>
      </c>
      <c r="Z777">
        <v>794</v>
      </c>
      <c r="AA777">
        <v>1204</v>
      </c>
      <c r="AB777">
        <v>1354</v>
      </c>
      <c r="AC777">
        <v>1507</v>
      </c>
      <c r="AD777">
        <v>1665</v>
      </c>
      <c r="AE777">
        <v>1826</v>
      </c>
      <c r="AF777">
        <v>1991</v>
      </c>
      <c r="AG777">
        <v>2161</v>
      </c>
      <c r="AH777">
        <v>2335</v>
      </c>
      <c r="AI777">
        <v>2513</v>
      </c>
      <c r="AJ777">
        <v>2697</v>
      </c>
      <c r="AK777">
        <v>2885</v>
      </c>
      <c r="AL777">
        <v>3080</v>
      </c>
      <c r="AM777">
        <v>3281</v>
      </c>
      <c r="AN777">
        <v>3489</v>
      </c>
      <c r="AO777">
        <v>3705</v>
      </c>
      <c r="AP777">
        <v>3929</v>
      </c>
      <c r="AQ777">
        <v>4161</v>
      </c>
      <c r="AR777">
        <v>4404</v>
      </c>
      <c r="AS777">
        <v>4657</v>
      </c>
      <c r="AT777">
        <v>4922</v>
      </c>
      <c r="AU777">
        <v>5200</v>
      </c>
      <c r="AV777">
        <v>5367</v>
      </c>
      <c r="AW777">
        <v>5548</v>
      </c>
      <c r="AX777">
        <v>5742</v>
      </c>
      <c r="AY777">
        <v>5951</v>
      </c>
      <c r="AZ777">
        <v>6176</v>
      </c>
      <c r="BA777">
        <v>6421</v>
      </c>
      <c r="BB777">
        <v>6691</v>
      </c>
      <c r="BC777">
        <v>6984</v>
      </c>
      <c r="BD777">
        <v>7302</v>
      </c>
      <c r="BE777">
        <v>7648</v>
      </c>
      <c r="BF777">
        <v>8028</v>
      </c>
      <c r="BG777">
        <v>8453</v>
      </c>
      <c r="BH777">
        <v>8917</v>
      </c>
      <c r="BI777">
        <v>9429</v>
      </c>
      <c r="BJ777">
        <v>0</v>
      </c>
      <c r="BK777">
        <v>0</v>
      </c>
      <c r="BL777">
        <v>0</v>
      </c>
      <c r="BM777">
        <v>0</v>
      </c>
      <c r="BN777">
        <v>0</v>
      </c>
      <c r="BO777">
        <v>0</v>
      </c>
      <c r="BP777">
        <v>0</v>
      </c>
      <c r="BQ777">
        <v>0</v>
      </c>
      <c r="BR777">
        <v>0</v>
      </c>
      <c r="BS777">
        <v>0</v>
      </c>
      <c r="BT777">
        <v>0</v>
      </c>
      <c r="BU777">
        <v>0</v>
      </c>
      <c r="BV777">
        <v>0</v>
      </c>
      <c r="BW777">
        <v>0</v>
      </c>
      <c r="BX777">
        <v>0</v>
      </c>
      <c r="BY777">
        <v>0</v>
      </c>
      <c r="BZ777">
        <v>0</v>
      </c>
      <c r="CA777">
        <v>0</v>
      </c>
      <c r="CB777">
        <v>0</v>
      </c>
      <c r="CC777">
        <v>0</v>
      </c>
      <c r="CD777">
        <v>0</v>
      </c>
      <c r="CE777">
        <v>0</v>
      </c>
      <c r="CF777">
        <v>0</v>
      </c>
      <c r="CG777">
        <v>0</v>
      </c>
      <c r="CH777">
        <v>0</v>
      </c>
      <c r="CI777">
        <v>0</v>
      </c>
      <c r="CJ777">
        <v>0</v>
      </c>
      <c r="CK777">
        <v>0</v>
      </c>
      <c r="CL777">
        <v>0</v>
      </c>
      <c r="CM777">
        <v>0</v>
      </c>
      <c r="CN777">
        <v>0</v>
      </c>
      <c r="CO777">
        <v>0</v>
      </c>
      <c r="CP777">
        <v>0</v>
      </c>
      <c r="CQ777">
        <v>0</v>
      </c>
      <c r="CR777">
        <v>0</v>
      </c>
      <c r="CS777">
        <v>0</v>
      </c>
      <c r="CT777">
        <v>0</v>
      </c>
      <c r="CU777">
        <v>0</v>
      </c>
      <c r="CV777">
        <v>0</v>
      </c>
      <c r="CW777">
        <v>0</v>
      </c>
      <c r="CX777">
        <v>0</v>
      </c>
      <c r="CY777">
        <v>0</v>
      </c>
      <c r="CZ777">
        <v>0</v>
      </c>
      <c r="DA777">
        <v>0</v>
      </c>
      <c r="DB777">
        <v>0</v>
      </c>
      <c r="DC777">
        <v>0</v>
      </c>
      <c r="DD777">
        <v>0</v>
      </c>
      <c r="DE777">
        <v>0</v>
      </c>
      <c r="DF777">
        <v>0</v>
      </c>
      <c r="DG777">
        <v>0</v>
      </c>
      <c r="DH777">
        <v>0</v>
      </c>
      <c r="DI777">
        <v>0</v>
      </c>
      <c r="DJ777">
        <v>0</v>
      </c>
      <c r="DK777">
        <v>0</v>
      </c>
      <c r="DL777">
        <v>0</v>
      </c>
      <c r="DM777">
        <v>0</v>
      </c>
      <c r="DN777">
        <v>0</v>
      </c>
      <c r="DO777">
        <v>0</v>
      </c>
      <c r="DP777">
        <v>0</v>
      </c>
      <c r="DQ777">
        <v>0</v>
      </c>
      <c r="DR777">
        <v>0</v>
      </c>
      <c r="DS777">
        <v>0</v>
      </c>
      <c r="DT777">
        <v>0</v>
      </c>
      <c r="DU777">
        <v>0</v>
      </c>
      <c r="DV777">
        <v>0</v>
      </c>
      <c r="DW777">
        <v>0</v>
      </c>
      <c r="DX777">
        <v>0</v>
      </c>
      <c r="DZ777" s="340"/>
      <c r="EA777" t="s">
        <v>1025</v>
      </c>
      <c r="EB777">
        <v>1</v>
      </c>
      <c r="EC777">
        <v>14</v>
      </c>
      <c r="ED777" s="183" t="str">
        <f t="shared" si="32"/>
        <v>SDH300114</v>
      </c>
      <c r="EE777">
        <v>0</v>
      </c>
      <c r="EF777">
        <v>222</v>
      </c>
      <c r="EG777">
        <v>433</v>
      </c>
      <c r="EH777">
        <v>639</v>
      </c>
      <c r="EI777">
        <v>897</v>
      </c>
      <c r="EJ777">
        <v>1165</v>
      </c>
      <c r="EK777">
        <v>1429</v>
      </c>
      <c r="EL777">
        <v>1687</v>
      </c>
      <c r="EM777">
        <v>1943</v>
      </c>
      <c r="EN777">
        <v>2390</v>
      </c>
      <c r="EO777">
        <v>2631</v>
      </c>
      <c r="EP777">
        <v>2865</v>
      </c>
      <c r="EQ777">
        <v>3098</v>
      </c>
      <c r="ER777">
        <v>3324</v>
      </c>
      <c r="ES777">
        <v>3545</v>
      </c>
      <c r="ET777">
        <v>3765</v>
      </c>
      <c r="EU777">
        <v>3982</v>
      </c>
      <c r="EV777">
        <v>4193</v>
      </c>
      <c r="EW777">
        <v>4404</v>
      </c>
      <c r="EX777">
        <v>4611</v>
      </c>
      <c r="EY777">
        <v>4819</v>
      </c>
      <c r="EZ777">
        <v>5025</v>
      </c>
      <c r="FA777">
        <v>5232</v>
      </c>
      <c r="FB777">
        <v>5441</v>
      </c>
      <c r="FC777">
        <v>5652</v>
      </c>
      <c r="FD777">
        <v>5863</v>
      </c>
      <c r="FE777">
        <v>6080</v>
      </c>
      <c r="FF777">
        <v>6298</v>
      </c>
      <c r="FG777">
        <v>6523</v>
      </c>
      <c r="FH777">
        <v>0</v>
      </c>
      <c r="FI777">
        <v>0</v>
      </c>
      <c r="FJ777">
        <v>0</v>
      </c>
      <c r="FK777">
        <v>0</v>
      </c>
      <c r="FL777">
        <v>0</v>
      </c>
      <c r="FM777">
        <v>0</v>
      </c>
      <c r="FN777">
        <v>0</v>
      </c>
      <c r="FO777">
        <v>0</v>
      </c>
      <c r="FP777">
        <v>0</v>
      </c>
      <c r="FQ777">
        <v>0</v>
      </c>
      <c r="FR777">
        <v>0</v>
      </c>
      <c r="FS777">
        <v>0</v>
      </c>
      <c r="FT777">
        <v>0</v>
      </c>
      <c r="FU777">
        <v>0</v>
      </c>
      <c r="FV777">
        <v>0</v>
      </c>
      <c r="FW777">
        <v>0</v>
      </c>
      <c r="FX777">
        <v>0</v>
      </c>
      <c r="FY777">
        <v>0</v>
      </c>
      <c r="FZ777">
        <v>0</v>
      </c>
      <c r="GA777">
        <v>0</v>
      </c>
      <c r="GB777">
        <v>0</v>
      </c>
      <c r="GC777">
        <v>0</v>
      </c>
      <c r="GD777">
        <v>0</v>
      </c>
      <c r="GE777">
        <v>0</v>
      </c>
      <c r="GF777">
        <v>0</v>
      </c>
      <c r="GG777">
        <v>0</v>
      </c>
      <c r="GH777">
        <v>0</v>
      </c>
      <c r="GI777">
        <v>0</v>
      </c>
      <c r="GJ777">
        <v>0</v>
      </c>
      <c r="GK777">
        <v>0</v>
      </c>
      <c r="GL777">
        <v>0</v>
      </c>
      <c r="GM777">
        <v>0</v>
      </c>
      <c r="GN777">
        <v>0</v>
      </c>
      <c r="GO777">
        <v>0</v>
      </c>
      <c r="GP777">
        <v>0</v>
      </c>
      <c r="GQ777">
        <v>0</v>
      </c>
      <c r="GR777">
        <v>0</v>
      </c>
      <c r="GS777">
        <v>0</v>
      </c>
      <c r="GT777">
        <v>0</v>
      </c>
      <c r="GU777">
        <v>0</v>
      </c>
      <c r="GV777">
        <v>0</v>
      </c>
      <c r="GW777">
        <v>0</v>
      </c>
      <c r="GX777">
        <v>0</v>
      </c>
      <c r="GY777">
        <v>0</v>
      </c>
      <c r="GZ777">
        <v>0</v>
      </c>
      <c r="HA777">
        <v>0</v>
      </c>
      <c r="HB777">
        <v>0</v>
      </c>
      <c r="HC777">
        <v>0</v>
      </c>
      <c r="HD777">
        <v>0</v>
      </c>
      <c r="HE777">
        <v>0</v>
      </c>
      <c r="HF777">
        <v>0</v>
      </c>
      <c r="HG777">
        <v>0</v>
      </c>
      <c r="HH777">
        <v>0</v>
      </c>
      <c r="HI777">
        <v>0</v>
      </c>
      <c r="HJ777">
        <v>0</v>
      </c>
      <c r="HK777">
        <v>0</v>
      </c>
      <c r="HL777">
        <v>0</v>
      </c>
      <c r="HM777">
        <v>0</v>
      </c>
      <c r="HN777">
        <v>0</v>
      </c>
      <c r="HO777">
        <v>0</v>
      </c>
      <c r="HP777">
        <v>0</v>
      </c>
      <c r="HQ777">
        <v>0</v>
      </c>
      <c r="HR777">
        <v>0</v>
      </c>
      <c r="HS777">
        <v>0</v>
      </c>
      <c r="HT777">
        <v>0</v>
      </c>
      <c r="HU777">
        <v>0</v>
      </c>
      <c r="HV777">
        <v>0</v>
      </c>
      <c r="HW777">
        <v>0</v>
      </c>
      <c r="HX777">
        <v>0</v>
      </c>
      <c r="HY777">
        <v>0</v>
      </c>
      <c r="HZ777">
        <v>0</v>
      </c>
      <c r="IA777">
        <v>0</v>
      </c>
      <c r="IB777">
        <v>0</v>
      </c>
      <c r="IC777">
        <v>0</v>
      </c>
      <c r="ID777">
        <v>0</v>
      </c>
      <c r="IE777">
        <v>0</v>
      </c>
      <c r="IF777">
        <v>0</v>
      </c>
      <c r="IG777">
        <v>0</v>
      </c>
      <c r="IH777">
        <v>0</v>
      </c>
      <c r="II777">
        <v>0</v>
      </c>
      <c r="IJ777">
        <v>0</v>
      </c>
      <c r="IK777">
        <v>0</v>
      </c>
    </row>
    <row r="778" spans="13:245" hidden="1">
      <c r="M778" s="340"/>
      <c r="N778" t="s">
        <v>1025</v>
      </c>
      <c r="O778">
        <v>1</v>
      </c>
      <c r="P778">
        <v>15</v>
      </c>
      <c r="Q778" s="183" t="str">
        <f t="shared" si="31"/>
        <v>SDH300115</v>
      </c>
      <c r="R778">
        <v>0</v>
      </c>
      <c r="S778">
        <v>89</v>
      </c>
      <c r="T778">
        <v>179</v>
      </c>
      <c r="U778">
        <v>271</v>
      </c>
      <c r="V778">
        <v>365</v>
      </c>
      <c r="W778">
        <v>463</v>
      </c>
      <c r="X778">
        <v>562</v>
      </c>
      <c r="Y778">
        <v>663</v>
      </c>
      <c r="Z778">
        <v>767</v>
      </c>
      <c r="AA778">
        <v>1164</v>
      </c>
      <c r="AB778">
        <v>1309</v>
      </c>
      <c r="AC778">
        <v>1458</v>
      </c>
      <c r="AD778">
        <v>1610</v>
      </c>
      <c r="AE778">
        <v>1766</v>
      </c>
      <c r="AF778">
        <v>1926</v>
      </c>
      <c r="AG778">
        <v>2090</v>
      </c>
      <c r="AH778">
        <v>2258</v>
      </c>
      <c r="AI778">
        <v>2431</v>
      </c>
      <c r="AJ778">
        <v>2609</v>
      </c>
      <c r="AK778">
        <v>2792</v>
      </c>
      <c r="AL778">
        <v>2982</v>
      </c>
      <c r="AM778">
        <v>3178</v>
      </c>
      <c r="AN778">
        <v>3380</v>
      </c>
      <c r="AO778">
        <v>3590</v>
      </c>
      <c r="AP778">
        <v>3809</v>
      </c>
      <c r="AQ778">
        <v>4037</v>
      </c>
      <c r="AR778">
        <v>4275</v>
      </c>
      <c r="AS778">
        <v>4524</v>
      </c>
      <c r="AT778">
        <v>4785</v>
      </c>
      <c r="AU778">
        <v>5059</v>
      </c>
      <c r="AV778">
        <v>5229</v>
      </c>
      <c r="AW778">
        <v>5412</v>
      </c>
      <c r="AX778">
        <v>5608</v>
      </c>
      <c r="AY778">
        <v>5819</v>
      </c>
      <c r="AZ778">
        <v>6049</v>
      </c>
      <c r="BA778">
        <v>6303</v>
      </c>
      <c r="BB778">
        <v>6578</v>
      </c>
      <c r="BC778">
        <v>6876</v>
      </c>
      <c r="BD778">
        <v>7201</v>
      </c>
      <c r="BE778">
        <v>7557</v>
      </c>
      <c r="BF778">
        <v>7956</v>
      </c>
      <c r="BG778">
        <v>8391</v>
      </c>
      <c r="BH778">
        <v>8872</v>
      </c>
      <c r="BI778">
        <v>9407</v>
      </c>
      <c r="BJ778">
        <v>0</v>
      </c>
      <c r="BK778">
        <v>0</v>
      </c>
      <c r="BL778">
        <v>0</v>
      </c>
      <c r="BM778">
        <v>0</v>
      </c>
      <c r="BN778">
        <v>0</v>
      </c>
      <c r="BO778">
        <v>0</v>
      </c>
      <c r="BP778">
        <v>0</v>
      </c>
      <c r="BQ778">
        <v>0</v>
      </c>
      <c r="BR778">
        <v>0</v>
      </c>
      <c r="BS778">
        <v>0</v>
      </c>
      <c r="BT778">
        <v>0</v>
      </c>
      <c r="BU778">
        <v>0</v>
      </c>
      <c r="BV778">
        <v>0</v>
      </c>
      <c r="BW778">
        <v>0</v>
      </c>
      <c r="BX778">
        <v>0</v>
      </c>
      <c r="BY778">
        <v>0</v>
      </c>
      <c r="BZ778">
        <v>0</v>
      </c>
      <c r="CA778">
        <v>0</v>
      </c>
      <c r="CB778">
        <v>0</v>
      </c>
      <c r="CC778">
        <v>0</v>
      </c>
      <c r="CD778">
        <v>0</v>
      </c>
      <c r="CE778">
        <v>0</v>
      </c>
      <c r="CF778">
        <v>0</v>
      </c>
      <c r="CG778">
        <v>0</v>
      </c>
      <c r="CH778">
        <v>0</v>
      </c>
      <c r="CI778">
        <v>0</v>
      </c>
      <c r="CJ778">
        <v>0</v>
      </c>
      <c r="CK778">
        <v>0</v>
      </c>
      <c r="CL778">
        <v>0</v>
      </c>
      <c r="CM778">
        <v>0</v>
      </c>
      <c r="CN778">
        <v>0</v>
      </c>
      <c r="CO778">
        <v>0</v>
      </c>
      <c r="CP778">
        <v>0</v>
      </c>
      <c r="CQ778">
        <v>0</v>
      </c>
      <c r="CR778">
        <v>0</v>
      </c>
      <c r="CS778">
        <v>0</v>
      </c>
      <c r="CT778">
        <v>0</v>
      </c>
      <c r="CU778">
        <v>0</v>
      </c>
      <c r="CV778">
        <v>0</v>
      </c>
      <c r="CW778">
        <v>0</v>
      </c>
      <c r="CX778">
        <v>0</v>
      </c>
      <c r="CY778">
        <v>0</v>
      </c>
      <c r="CZ778">
        <v>0</v>
      </c>
      <c r="DA778">
        <v>0</v>
      </c>
      <c r="DB778">
        <v>0</v>
      </c>
      <c r="DC778">
        <v>0</v>
      </c>
      <c r="DD778">
        <v>0</v>
      </c>
      <c r="DE778">
        <v>0</v>
      </c>
      <c r="DF778">
        <v>0</v>
      </c>
      <c r="DG778">
        <v>0</v>
      </c>
      <c r="DH778">
        <v>0</v>
      </c>
      <c r="DI778">
        <v>0</v>
      </c>
      <c r="DJ778">
        <v>0</v>
      </c>
      <c r="DK778">
        <v>0</v>
      </c>
      <c r="DL778">
        <v>0</v>
      </c>
      <c r="DM778">
        <v>0</v>
      </c>
      <c r="DN778">
        <v>0</v>
      </c>
      <c r="DO778">
        <v>0</v>
      </c>
      <c r="DP778">
        <v>0</v>
      </c>
      <c r="DQ778">
        <v>0</v>
      </c>
      <c r="DR778">
        <v>0</v>
      </c>
      <c r="DS778">
        <v>0</v>
      </c>
      <c r="DT778">
        <v>0</v>
      </c>
      <c r="DU778">
        <v>0</v>
      </c>
      <c r="DV778">
        <v>0</v>
      </c>
      <c r="DW778">
        <v>0</v>
      </c>
      <c r="DX778">
        <v>0</v>
      </c>
      <c r="DZ778" s="340"/>
      <c r="EA778" t="s">
        <v>1025</v>
      </c>
      <c r="EB778">
        <v>1</v>
      </c>
      <c r="EC778">
        <v>15</v>
      </c>
      <c r="ED778" s="183" t="str">
        <f t="shared" si="32"/>
        <v>SDH300115</v>
      </c>
      <c r="EE778">
        <v>0</v>
      </c>
      <c r="EF778">
        <v>215</v>
      </c>
      <c r="EG778">
        <v>419</v>
      </c>
      <c r="EH778">
        <v>616</v>
      </c>
      <c r="EI778">
        <v>858</v>
      </c>
      <c r="EJ778">
        <v>1118</v>
      </c>
      <c r="EK778">
        <v>1371</v>
      </c>
      <c r="EL778">
        <v>1621</v>
      </c>
      <c r="EM778">
        <v>1866</v>
      </c>
      <c r="EN778">
        <v>2304</v>
      </c>
      <c r="EO778">
        <v>2536</v>
      </c>
      <c r="EP778">
        <v>2763</v>
      </c>
      <c r="EQ778">
        <v>2985</v>
      </c>
      <c r="ER778">
        <v>3203</v>
      </c>
      <c r="ES778">
        <v>3418</v>
      </c>
      <c r="ET778">
        <v>3629</v>
      </c>
      <c r="EU778">
        <v>3836</v>
      </c>
      <c r="EV778">
        <v>4041</v>
      </c>
      <c r="EW778">
        <v>4244</v>
      </c>
      <c r="EX778">
        <v>4444</v>
      </c>
      <c r="EY778">
        <v>4647</v>
      </c>
      <c r="EZ778">
        <v>4847</v>
      </c>
      <c r="FA778">
        <v>5049</v>
      </c>
      <c r="FB778">
        <v>5252</v>
      </c>
      <c r="FC778">
        <v>5459</v>
      </c>
      <c r="FD778">
        <v>5666</v>
      </c>
      <c r="FE778">
        <v>5879</v>
      </c>
      <c r="FF778">
        <v>6095</v>
      </c>
      <c r="FG778">
        <v>6318</v>
      </c>
      <c r="FH778">
        <v>0</v>
      </c>
      <c r="FI778">
        <v>0</v>
      </c>
      <c r="FJ778">
        <v>0</v>
      </c>
      <c r="FK778">
        <v>0</v>
      </c>
      <c r="FL778">
        <v>0</v>
      </c>
      <c r="FM778">
        <v>0</v>
      </c>
      <c r="FN778">
        <v>0</v>
      </c>
      <c r="FO778">
        <v>0</v>
      </c>
      <c r="FP778">
        <v>0</v>
      </c>
      <c r="FQ778">
        <v>0</v>
      </c>
      <c r="FR778">
        <v>0</v>
      </c>
      <c r="FS778">
        <v>0</v>
      </c>
      <c r="FT778">
        <v>0</v>
      </c>
      <c r="FU778">
        <v>0</v>
      </c>
      <c r="FV778">
        <v>0</v>
      </c>
      <c r="FW778">
        <v>0</v>
      </c>
      <c r="FX778">
        <v>0</v>
      </c>
      <c r="FY778">
        <v>0</v>
      </c>
      <c r="FZ778">
        <v>0</v>
      </c>
      <c r="GA778">
        <v>0</v>
      </c>
      <c r="GB778">
        <v>0</v>
      </c>
      <c r="GC778">
        <v>0</v>
      </c>
      <c r="GD778">
        <v>0</v>
      </c>
      <c r="GE778">
        <v>0</v>
      </c>
      <c r="GF778">
        <v>0</v>
      </c>
      <c r="GG778">
        <v>0</v>
      </c>
      <c r="GH778">
        <v>0</v>
      </c>
      <c r="GI778">
        <v>0</v>
      </c>
      <c r="GJ778">
        <v>0</v>
      </c>
      <c r="GK778">
        <v>0</v>
      </c>
      <c r="GL778">
        <v>0</v>
      </c>
      <c r="GM778">
        <v>0</v>
      </c>
      <c r="GN778">
        <v>0</v>
      </c>
      <c r="GO778">
        <v>0</v>
      </c>
      <c r="GP778">
        <v>0</v>
      </c>
      <c r="GQ778">
        <v>0</v>
      </c>
      <c r="GR778">
        <v>0</v>
      </c>
      <c r="GS778">
        <v>0</v>
      </c>
      <c r="GT778">
        <v>0</v>
      </c>
      <c r="GU778">
        <v>0</v>
      </c>
      <c r="GV778">
        <v>0</v>
      </c>
      <c r="GW778">
        <v>0</v>
      </c>
      <c r="GX778">
        <v>0</v>
      </c>
      <c r="GY778">
        <v>0</v>
      </c>
      <c r="GZ778">
        <v>0</v>
      </c>
      <c r="HA778">
        <v>0</v>
      </c>
      <c r="HB778">
        <v>0</v>
      </c>
      <c r="HC778">
        <v>0</v>
      </c>
      <c r="HD778">
        <v>0</v>
      </c>
      <c r="HE778">
        <v>0</v>
      </c>
      <c r="HF778">
        <v>0</v>
      </c>
      <c r="HG778">
        <v>0</v>
      </c>
      <c r="HH778">
        <v>0</v>
      </c>
      <c r="HI778">
        <v>0</v>
      </c>
      <c r="HJ778">
        <v>0</v>
      </c>
      <c r="HK778">
        <v>0</v>
      </c>
      <c r="HL778">
        <v>0</v>
      </c>
      <c r="HM778">
        <v>0</v>
      </c>
      <c r="HN778">
        <v>0</v>
      </c>
      <c r="HO778">
        <v>0</v>
      </c>
      <c r="HP778">
        <v>0</v>
      </c>
      <c r="HQ778">
        <v>0</v>
      </c>
      <c r="HR778">
        <v>0</v>
      </c>
      <c r="HS778">
        <v>0</v>
      </c>
      <c r="HT778">
        <v>0</v>
      </c>
      <c r="HU778">
        <v>0</v>
      </c>
      <c r="HV778">
        <v>0</v>
      </c>
      <c r="HW778">
        <v>0</v>
      </c>
      <c r="HX778">
        <v>0</v>
      </c>
      <c r="HY778">
        <v>0</v>
      </c>
      <c r="HZ778">
        <v>0</v>
      </c>
      <c r="IA778">
        <v>0</v>
      </c>
      <c r="IB778">
        <v>0</v>
      </c>
      <c r="IC778">
        <v>0</v>
      </c>
      <c r="ID778">
        <v>0</v>
      </c>
      <c r="IE778">
        <v>0</v>
      </c>
      <c r="IF778">
        <v>0</v>
      </c>
      <c r="IG778">
        <v>0</v>
      </c>
      <c r="IH778">
        <v>0</v>
      </c>
      <c r="II778">
        <v>0</v>
      </c>
      <c r="IJ778">
        <v>0</v>
      </c>
      <c r="IK778">
        <v>0</v>
      </c>
    </row>
    <row r="779" spans="13:245" hidden="1">
      <c r="M779" s="340"/>
      <c r="N779" t="s">
        <v>1025</v>
      </c>
      <c r="O779">
        <v>1</v>
      </c>
      <c r="P779">
        <v>16</v>
      </c>
      <c r="Q779" s="183" t="str">
        <f t="shared" si="31"/>
        <v>SDH300116</v>
      </c>
      <c r="R779">
        <v>0</v>
      </c>
      <c r="S779">
        <v>85</v>
      </c>
      <c r="T779">
        <v>172</v>
      </c>
      <c r="U779">
        <v>261</v>
      </c>
      <c r="V779">
        <v>353</v>
      </c>
      <c r="W779">
        <v>446</v>
      </c>
      <c r="X779">
        <v>542</v>
      </c>
      <c r="Y779">
        <v>639</v>
      </c>
      <c r="Z779">
        <v>739</v>
      </c>
      <c r="AA779">
        <v>1122</v>
      </c>
      <c r="AB779">
        <v>1261</v>
      </c>
      <c r="AC779">
        <v>1405</v>
      </c>
      <c r="AD779">
        <v>1551</v>
      </c>
      <c r="AE779">
        <v>1702</v>
      </c>
      <c r="AF779">
        <v>1856</v>
      </c>
      <c r="AG779">
        <v>2014</v>
      </c>
      <c r="AH779">
        <v>2177</v>
      </c>
      <c r="AI779">
        <v>2344</v>
      </c>
      <c r="AJ779">
        <v>2516</v>
      </c>
      <c r="AK779">
        <v>2694</v>
      </c>
      <c r="AL779">
        <v>2877</v>
      </c>
      <c r="AM779">
        <v>3067</v>
      </c>
      <c r="AN779">
        <v>3264</v>
      </c>
      <c r="AO779">
        <v>3468</v>
      </c>
      <c r="AP779">
        <v>3682</v>
      </c>
      <c r="AQ779">
        <v>3905</v>
      </c>
      <c r="AR779">
        <v>4137</v>
      </c>
      <c r="AS779">
        <v>4381</v>
      </c>
      <c r="AT779">
        <v>4638</v>
      </c>
      <c r="AU779">
        <v>4910</v>
      </c>
      <c r="AV779">
        <v>5081</v>
      </c>
      <c r="AW779">
        <v>5264</v>
      </c>
      <c r="AX779">
        <v>5462</v>
      </c>
      <c r="AY779">
        <v>5677</v>
      </c>
      <c r="AZ779">
        <v>5914</v>
      </c>
      <c r="BA779">
        <v>6171</v>
      </c>
      <c r="BB779">
        <v>6450</v>
      </c>
      <c r="BC779">
        <v>6753</v>
      </c>
      <c r="BD779">
        <v>7086</v>
      </c>
      <c r="BE779">
        <v>7458</v>
      </c>
      <c r="BF779">
        <v>7865</v>
      </c>
      <c r="BG779">
        <v>8313</v>
      </c>
      <c r="BH779">
        <v>8813</v>
      </c>
      <c r="BI779">
        <v>9367</v>
      </c>
      <c r="BJ779">
        <v>0</v>
      </c>
      <c r="BK779">
        <v>0</v>
      </c>
      <c r="BL779">
        <v>0</v>
      </c>
      <c r="BM779">
        <v>0</v>
      </c>
      <c r="BN779">
        <v>0</v>
      </c>
      <c r="BO779">
        <v>0</v>
      </c>
      <c r="BP779">
        <v>0</v>
      </c>
      <c r="BQ779">
        <v>0</v>
      </c>
      <c r="BR779">
        <v>0</v>
      </c>
      <c r="BS779">
        <v>0</v>
      </c>
      <c r="BT779">
        <v>0</v>
      </c>
      <c r="BU779">
        <v>0</v>
      </c>
      <c r="BV779">
        <v>0</v>
      </c>
      <c r="BW779">
        <v>0</v>
      </c>
      <c r="BX779">
        <v>0</v>
      </c>
      <c r="BY779">
        <v>0</v>
      </c>
      <c r="BZ779">
        <v>0</v>
      </c>
      <c r="CA779">
        <v>0</v>
      </c>
      <c r="CB779">
        <v>0</v>
      </c>
      <c r="CC779">
        <v>0</v>
      </c>
      <c r="CD779">
        <v>0</v>
      </c>
      <c r="CE779">
        <v>0</v>
      </c>
      <c r="CF779">
        <v>0</v>
      </c>
      <c r="CG779">
        <v>0</v>
      </c>
      <c r="CH779">
        <v>0</v>
      </c>
      <c r="CI779">
        <v>0</v>
      </c>
      <c r="CJ779">
        <v>0</v>
      </c>
      <c r="CK779">
        <v>0</v>
      </c>
      <c r="CL779">
        <v>0</v>
      </c>
      <c r="CM779">
        <v>0</v>
      </c>
      <c r="CN779">
        <v>0</v>
      </c>
      <c r="CO779">
        <v>0</v>
      </c>
      <c r="CP779">
        <v>0</v>
      </c>
      <c r="CQ779">
        <v>0</v>
      </c>
      <c r="CR779">
        <v>0</v>
      </c>
      <c r="CS779">
        <v>0</v>
      </c>
      <c r="CT779">
        <v>0</v>
      </c>
      <c r="CU779">
        <v>0</v>
      </c>
      <c r="CV779">
        <v>0</v>
      </c>
      <c r="CW779">
        <v>0</v>
      </c>
      <c r="CX779">
        <v>0</v>
      </c>
      <c r="CY779">
        <v>0</v>
      </c>
      <c r="CZ779">
        <v>0</v>
      </c>
      <c r="DA779">
        <v>0</v>
      </c>
      <c r="DB779">
        <v>0</v>
      </c>
      <c r="DC779">
        <v>0</v>
      </c>
      <c r="DD779">
        <v>0</v>
      </c>
      <c r="DE779">
        <v>0</v>
      </c>
      <c r="DF779">
        <v>0</v>
      </c>
      <c r="DG779">
        <v>0</v>
      </c>
      <c r="DH779">
        <v>0</v>
      </c>
      <c r="DI779">
        <v>0</v>
      </c>
      <c r="DJ779">
        <v>0</v>
      </c>
      <c r="DK779">
        <v>0</v>
      </c>
      <c r="DL779">
        <v>0</v>
      </c>
      <c r="DM779">
        <v>0</v>
      </c>
      <c r="DN779">
        <v>0</v>
      </c>
      <c r="DO779">
        <v>0</v>
      </c>
      <c r="DP779">
        <v>0</v>
      </c>
      <c r="DQ779">
        <v>0</v>
      </c>
      <c r="DR779">
        <v>0</v>
      </c>
      <c r="DS779">
        <v>0</v>
      </c>
      <c r="DT779">
        <v>0</v>
      </c>
      <c r="DU779">
        <v>0</v>
      </c>
      <c r="DV779">
        <v>0</v>
      </c>
      <c r="DW779">
        <v>0</v>
      </c>
      <c r="DX779">
        <v>0</v>
      </c>
      <c r="DZ779" s="340"/>
      <c r="EA779" t="s">
        <v>1025</v>
      </c>
      <c r="EB779">
        <v>1</v>
      </c>
      <c r="EC779">
        <v>16</v>
      </c>
      <c r="ED779" s="183" t="str">
        <f t="shared" si="32"/>
        <v>SDH300116</v>
      </c>
      <c r="EE779">
        <v>0</v>
      </c>
      <c r="EF779">
        <v>205</v>
      </c>
      <c r="EG779">
        <v>402</v>
      </c>
      <c r="EH779">
        <v>593</v>
      </c>
      <c r="EI779">
        <v>819</v>
      </c>
      <c r="EJ779">
        <v>1066</v>
      </c>
      <c r="EK779">
        <v>1311</v>
      </c>
      <c r="EL779">
        <v>1550</v>
      </c>
      <c r="EM779">
        <v>1785</v>
      </c>
      <c r="EN779">
        <v>2214</v>
      </c>
      <c r="EO779">
        <v>2433</v>
      </c>
      <c r="EP779">
        <v>2652</v>
      </c>
      <c r="EQ779">
        <v>2863</v>
      </c>
      <c r="ER779">
        <v>3073</v>
      </c>
      <c r="ES779">
        <v>3279</v>
      </c>
      <c r="ET779">
        <v>3480</v>
      </c>
      <c r="EU779">
        <v>3680</v>
      </c>
      <c r="EV779">
        <v>3877</v>
      </c>
      <c r="EW779">
        <v>4073</v>
      </c>
      <c r="EX779">
        <v>4268</v>
      </c>
      <c r="EY779">
        <v>4461</v>
      </c>
      <c r="EZ779">
        <v>4655</v>
      </c>
      <c r="FA779">
        <v>4851</v>
      </c>
      <c r="FB779">
        <v>5049</v>
      </c>
      <c r="FC779">
        <v>5250</v>
      </c>
      <c r="FD779">
        <v>5455</v>
      </c>
      <c r="FE779">
        <v>5662</v>
      </c>
      <c r="FF779">
        <v>5875</v>
      </c>
      <c r="FG779">
        <v>6096</v>
      </c>
      <c r="FH779">
        <v>0</v>
      </c>
      <c r="FI779">
        <v>0</v>
      </c>
      <c r="FJ779">
        <v>0</v>
      </c>
      <c r="FK779">
        <v>0</v>
      </c>
      <c r="FL779">
        <v>0</v>
      </c>
      <c r="FM779">
        <v>0</v>
      </c>
      <c r="FN779">
        <v>0</v>
      </c>
      <c r="FO779">
        <v>0</v>
      </c>
      <c r="FP779">
        <v>0</v>
      </c>
      <c r="FQ779">
        <v>0</v>
      </c>
      <c r="FR779">
        <v>0</v>
      </c>
      <c r="FS779">
        <v>0</v>
      </c>
      <c r="FT779">
        <v>0</v>
      </c>
      <c r="FU779">
        <v>0</v>
      </c>
      <c r="FV779">
        <v>0</v>
      </c>
      <c r="FW779">
        <v>0</v>
      </c>
      <c r="FX779">
        <v>0</v>
      </c>
      <c r="FY779">
        <v>0</v>
      </c>
      <c r="FZ779">
        <v>0</v>
      </c>
      <c r="GA779">
        <v>0</v>
      </c>
      <c r="GB779">
        <v>0</v>
      </c>
      <c r="GC779">
        <v>0</v>
      </c>
      <c r="GD779">
        <v>0</v>
      </c>
      <c r="GE779">
        <v>0</v>
      </c>
      <c r="GF779">
        <v>0</v>
      </c>
      <c r="GG779">
        <v>0</v>
      </c>
      <c r="GH779">
        <v>0</v>
      </c>
      <c r="GI779">
        <v>0</v>
      </c>
      <c r="GJ779">
        <v>0</v>
      </c>
      <c r="GK779">
        <v>0</v>
      </c>
      <c r="GL779">
        <v>0</v>
      </c>
      <c r="GM779">
        <v>0</v>
      </c>
      <c r="GN779">
        <v>0</v>
      </c>
      <c r="GO779">
        <v>0</v>
      </c>
      <c r="GP779">
        <v>0</v>
      </c>
      <c r="GQ779">
        <v>0</v>
      </c>
      <c r="GR779">
        <v>0</v>
      </c>
      <c r="GS779">
        <v>0</v>
      </c>
      <c r="GT779">
        <v>0</v>
      </c>
      <c r="GU779">
        <v>0</v>
      </c>
      <c r="GV779">
        <v>0</v>
      </c>
      <c r="GW779">
        <v>0</v>
      </c>
      <c r="GX779">
        <v>0</v>
      </c>
      <c r="GY779">
        <v>0</v>
      </c>
      <c r="GZ779">
        <v>0</v>
      </c>
      <c r="HA779">
        <v>0</v>
      </c>
      <c r="HB779">
        <v>0</v>
      </c>
      <c r="HC779">
        <v>0</v>
      </c>
      <c r="HD779">
        <v>0</v>
      </c>
      <c r="HE779">
        <v>0</v>
      </c>
      <c r="HF779">
        <v>0</v>
      </c>
      <c r="HG779">
        <v>0</v>
      </c>
      <c r="HH779">
        <v>0</v>
      </c>
      <c r="HI779">
        <v>0</v>
      </c>
      <c r="HJ779">
        <v>0</v>
      </c>
      <c r="HK779">
        <v>0</v>
      </c>
      <c r="HL779">
        <v>0</v>
      </c>
      <c r="HM779">
        <v>0</v>
      </c>
      <c r="HN779">
        <v>0</v>
      </c>
      <c r="HO779">
        <v>0</v>
      </c>
      <c r="HP779">
        <v>0</v>
      </c>
      <c r="HQ779">
        <v>0</v>
      </c>
      <c r="HR779">
        <v>0</v>
      </c>
      <c r="HS779">
        <v>0</v>
      </c>
      <c r="HT779">
        <v>0</v>
      </c>
      <c r="HU779">
        <v>0</v>
      </c>
      <c r="HV779">
        <v>0</v>
      </c>
      <c r="HW779">
        <v>0</v>
      </c>
      <c r="HX779">
        <v>0</v>
      </c>
      <c r="HY779">
        <v>0</v>
      </c>
      <c r="HZ779">
        <v>0</v>
      </c>
      <c r="IA779">
        <v>0</v>
      </c>
      <c r="IB779">
        <v>0</v>
      </c>
      <c r="IC779">
        <v>0</v>
      </c>
      <c r="ID779">
        <v>0</v>
      </c>
      <c r="IE779">
        <v>0</v>
      </c>
      <c r="IF779">
        <v>0</v>
      </c>
      <c r="IG779">
        <v>0</v>
      </c>
      <c r="IH779">
        <v>0</v>
      </c>
      <c r="II779">
        <v>0</v>
      </c>
      <c r="IJ779">
        <v>0</v>
      </c>
      <c r="IK779">
        <v>0</v>
      </c>
    </row>
    <row r="780" spans="13:245" hidden="1">
      <c r="M780" s="340"/>
      <c r="N780" t="s">
        <v>1025</v>
      </c>
      <c r="O780">
        <v>1</v>
      </c>
      <c r="P780">
        <v>17</v>
      </c>
      <c r="Q780" s="183" t="str">
        <f t="shared" si="31"/>
        <v>SDH300117</v>
      </c>
      <c r="R780">
        <v>0</v>
      </c>
      <c r="S780">
        <v>82</v>
      </c>
      <c r="T780">
        <v>166</v>
      </c>
      <c r="U780">
        <v>251</v>
      </c>
      <c r="V780">
        <v>339</v>
      </c>
      <c r="W780">
        <v>429</v>
      </c>
      <c r="X780">
        <v>521</v>
      </c>
      <c r="Y780">
        <v>614</v>
      </c>
      <c r="Z780">
        <v>710</v>
      </c>
      <c r="AA780">
        <v>1079</v>
      </c>
      <c r="AB780">
        <v>1213</v>
      </c>
      <c r="AC780">
        <v>1351</v>
      </c>
      <c r="AD780">
        <v>1492</v>
      </c>
      <c r="AE780">
        <v>1637</v>
      </c>
      <c r="AF780">
        <v>1786</v>
      </c>
      <c r="AG780">
        <v>1938</v>
      </c>
      <c r="AH780">
        <v>2095</v>
      </c>
      <c r="AI780">
        <v>2255</v>
      </c>
      <c r="AJ780">
        <v>2422</v>
      </c>
      <c r="AK780">
        <v>2594</v>
      </c>
      <c r="AL780">
        <v>2771</v>
      </c>
      <c r="AM780">
        <v>2955</v>
      </c>
      <c r="AN780">
        <v>3146</v>
      </c>
      <c r="AO780">
        <v>3345</v>
      </c>
      <c r="AP780">
        <v>3553</v>
      </c>
      <c r="AQ780">
        <v>3770</v>
      </c>
      <c r="AR780">
        <v>3998</v>
      </c>
      <c r="AS780">
        <v>4237</v>
      </c>
      <c r="AT780">
        <v>4491</v>
      </c>
      <c r="AU780">
        <v>4760</v>
      </c>
      <c r="AV780">
        <v>4931</v>
      </c>
      <c r="AW780">
        <v>5115</v>
      </c>
      <c r="AX780">
        <v>5315</v>
      </c>
      <c r="AY780">
        <v>5536</v>
      </c>
      <c r="AZ780">
        <v>5776</v>
      </c>
      <c r="BA780">
        <v>6035</v>
      </c>
      <c r="BB780">
        <v>6318</v>
      </c>
      <c r="BC780">
        <v>6629</v>
      </c>
      <c r="BD780">
        <v>6975</v>
      </c>
      <c r="BE780">
        <v>7353</v>
      </c>
      <c r="BF780">
        <v>7772</v>
      </c>
      <c r="BG780">
        <v>8237</v>
      </c>
      <c r="BH780">
        <v>8753</v>
      </c>
      <c r="BI780">
        <v>9342</v>
      </c>
      <c r="BJ780">
        <v>0</v>
      </c>
      <c r="BK780">
        <v>0</v>
      </c>
      <c r="BL780">
        <v>0</v>
      </c>
      <c r="BM780">
        <v>0</v>
      </c>
      <c r="BN780">
        <v>0</v>
      </c>
      <c r="BO780">
        <v>0</v>
      </c>
      <c r="BP780">
        <v>0</v>
      </c>
      <c r="BQ780">
        <v>0</v>
      </c>
      <c r="BR780">
        <v>0</v>
      </c>
      <c r="BS780">
        <v>0</v>
      </c>
      <c r="BT780">
        <v>0</v>
      </c>
      <c r="BU780">
        <v>0</v>
      </c>
      <c r="BV780">
        <v>0</v>
      </c>
      <c r="BW780">
        <v>0</v>
      </c>
      <c r="BX780">
        <v>0</v>
      </c>
      <c r="BY780">
        <v>0</v>
      </c>
      <c r="BZ780">
        <v>0</v>
      </c>
      <c r="CA780">
        <v>0</v>
      </c>
      <c r="CB780">
        <v>0</v>
      </c>
      <c r="CC780">
        <v>0</v>
      </c>
      <c r="CD780">
        <v>0</v>
      </c>
      <c r="CE780">
        <v>0</v>
      </c>
      <c r="CF780">
        <v>0</v>
      </c>
      <c r="CG780">
        <v>0</v>
      </c>
      <c r="CH780">
        <v>0</v>
      </c>
      <c r="CI780">
        <v>0</v>
      </c>
      <c r="CJ780">
        <v>0</v>
      </c>
      <c r="CK780">
        <v>0</v>
      </c>
      <c r="CL780">
        <v>0</v>
      </c>
      <c r="CM780">
        <v>0</v>
      </c>
      <c r="CN780">
        <v>0</v>
      </c>
      <c r="CO780">
        <v>0</v>
      </c>
      <c r="CP780">
        <v>0</v>
      </c>
      <c r="CQ780">
        <v>0</v>
      </c>
      <c r="CR780">
        <v>0</v>
      </c>
      <c r="CS780">
        <v>0</v>
      </c>
      <c r="CT780">
        <v>0</v>
      </c>
      <c r="CU780">
        <v>0</v>
      </c>
      <c r="CV780">
        <v>0</v>
      </c>
      <c r="CW780">
        <v>0</v>
      </c>
      <c r="CX780">
        <v>0</v>
      </c>
      <c r="CY780">
        <v>0</v>
      </c>
      <c r="CZ780">
        <v>0</v>
      </c>
      <c r="DA780">
        <v>0</v>
      </c>
      <c r="DB780">
        <v>0</v>
      </c>
      <c r="DC780">
        <v>0</v>
      </c>
      <c r="DD780">
        <v>0</v>
      </c>
      <c r="DE780">
        <v>0</v>
      </c>
      <c r="DF780">
        <v>0</v>
      </c>
      <c r="DG780">
        <v>0</v>
      </c>
      <c r="DH780">
        <v>0</v>
      </c>
      <c r="DI780">
        <v>0</v>
      </c>
      <c r="DJ780">
        <v>0</v>
      </c>
      <c r="DK780">
        <v>0</v>
      </c>
      <c r="DL780">
        <v>0</v>
      </c>
      <c r="DM780">
        <v>0</v>
      </c>
      <c r="DN780">
        <v>0</v>
      </c>
      <c r="DO780">
        <v>0</v>
      </c>
      <c r="DP780">
        <v>0</v>
      </c>
      <c r="DQ780">
        <v>0</v>
      </c>
      <c r="DR780">
        <v>0</v>
      </c>
      <c r="DS780">
        <v>0</v>
      </c>
      <c r="DT780">
        <v>0</v>
      </c>
      <c r="DU780">
        <v>0</v>
      </c>
      <c r="DV780">
        <v>0</v>
      </c>
      <c r="DW780">
        <v>0</v>
      </c>
      <c r="DX780">
        <v>0</v>
      </c>
      <c r="DZ780" s="340"/>
      <c r="EA780" t="s">
        <v>1025</v>
      </c>
      <c r="EB780">
        <v>1</v>
      </c>
      <c r="EC780">
        <v>17</v>
      </c>
      <c r="ED780" s="183" t="str">
        <f t="shared" si="32"/>
        <v>SDH300117</v>
      </c>
      <c r="EE780">
        <v>0</v>
      </c>
      <c r="EF780">
        <v>197</v>
      </c>
      <c r="EG780">
        <v>388</v>
      </c>
      <c r="EH780">
        <v>569</v>
      </c>
      <c r="EI780">
        <v>778</v>
      </c>
      <c r="EJ780">
        <v>1016</v>
      </c>
      <c r="EK780">
        <v>1248</v>
      </c>
      <c r="EL780">
        <v>1478</v>
      </c>
      <c r="EM780">
        <v>1703</v>
      </c>
      <c r="EN780">
        <v>2121</v>
      </c>
      <c r="EO780">
        <v>2332</v>
      </c>
      <c r="EP780">
        <v>2539</v>
      </c>
      <c r="EQ780">
        <v>2743</v>
      </c>
      <c r="ER780">
        <v>2944</v>
      </c>
      <c r="ES780">
        <v>3142</v>
      </c>
      <c r="ET780">
        <v>3334</v>
      </c>
      <c r="EU780">
        <v>3526</v>
      </c>
      <c r="EV780">
        <v>3713</v>
      </c>
      <c r="EW780">
        <v>3903</v>
      </c>
      <c r="EX780">
        <v>4090</v>
      </c>
      <c r="EY780">
        <v>4277</v>
      </c>
      <c r="EZ780">
        <v>4466</v>
      </c>
      <c r="FA780">
        <v>4655</v>
      </c>
      <c r="FB780">
        <v>4848</v>
      </c>
      <c r="FC780">
        <v>5044</v>
      </c>
      <c r="FD780">
        <v>5243</v>
      </c>
      <c r="FE780">
        <v>5448</v>
      </c>
      <c r="FF780">
        <v>5659</v>
      </c>
      <c r="FG780">
        <v>5880</v>
      </c>
      <c r="FH780">
        <v>0</v>
      </c>
      <c r="FI780">
        <v>0</v>
      </c>
      <c r="FJ780">
        <v>0</v>
      </c>
      <c r="FK780">
        <v>0</v>
      </c>
      <c r="FL780">
        <v>0</v>
      </c>
      <c r="FM780">
        <v>0</v>
      </c>
      <c r="FN780">
        <v>0</v>
      </c>
      <c r="FO780">
        <v>0</v>
      </c>
      <c r="FP780">
        <v>0</v>
      </c>
      <c r="FQ780">
        <v>0</v>
      </c>
      <c r="FR780">
        <v>0</v>
      </c>
      <c r="FS780">
        <v>0</v>
      </c>
      <c r="FT780">
        <v>0</v>
      </c>
      <c r="FU780">
        <v>0</v>
      </c>
      <c r="FV780">
        <v>0</v>
      </c>
      <c r="FW780">
        <v>0</v>
      </c>
      <c r="FX780">
        <v>0</v>
      </c>
      <c r="FY780">
        <v>0</v>
      </c>
      <c r="FZ780">
        <v>0</v>
      </c>
      <c r="GA780">
        <v>0</v>
      </c>
      <c r="GB780">
        <v>0</v>
      </c>
      <c r="GC780">
        <v>0</v>
      </c>
      <c r="GD780">
        <v>0</v>
      </c>
      <c r="GE780">
        <v>0</v>
      </c>
      <c r="GF780">
        <v>0</v>
      </c>
      <c r="GG780">
        <v>0</v>
      </c>
      <c r="GH780">
        <v>0</v>
      </c>
      <c r="GI780">
        <v>0</v>
      </c>
      <c r="GJ780">
        <v>0</v>
      </c>
      <c r="GK780">
        <v>0</v>
      </c>
      <c r="GL780">
        <v>0</v>
      </c>
      <c r="GM780">
        <v>0</v>
      </c>
      <c r="GN780">
        <v>0</v>
      </c>
      <c r="GO780">
        <v>0</v>
      </c>
      <c r="GP780">
        <v>0</v>
      </c>
      <c r="GQ780">
        <v>0</v>
      </c>
      <c r="GR780">
        <v>0</v>
      </c>
      <c r="GS780">
        <v>0</v>
      </c>
      <c r="GT780">
        <v>0</v>
      </c>
      <c r="GU780">
        <v>0</v>
      </c>
      <c r="GV780">
        <v>0</v>
      </c>
      <c r="GW780">
        <v>0</v>
      </c>
      <c r="GX780">
        <v>0</v>
      </c>
      <c r="GY780">
        <v>0</v>
      </c>
      <c r="GZ780">
        <v>0</v>
      </c>
      <c r="HA780">
        <v>0</v>
      </c>
      <c r="HB780">
        <v>0</v>
      </c>
      <c r="HC780">
        <v>0</v>
      </c>
      <c r="HD780">
        <v>0</v>
      </c>
      <c r="HE780">
        <v>0</v>
      </c>
      <c r="HF780">
        <v>0</v>
      </c>
      <c r="HG780">
        <v>0</v>
      </c>
      <c r="HH780">
        <v>0</v>
      </c>
      <c r="HI780">
        <v>0</v>
      </c>
      <c r="HJ780">
        <v>0</v>
      </c>
      <c r="HK780">
        <v>0</v>
      </c>
      <c r="HL780">
        <v>0</v>
      </c>
      <c r="HM780">
        <v>0</v>
      </c>
      <c r="HN780">
        <v>0</v>
      </c>
      <c r="HO780">
        <v>0</v>
      </c>
      <c r="HP780">
        <v>0</v>
      </c>
      <c r="HQ780">
        <v>0</v>
      </c>
      <c r="HR780">
        <v>0</v>
      </c>
      <c r="HS780">
        <v>0</v>
      </c>
      <c r="HT780">
        <v>0</v>
      </c>
      <c r="HU780">
        <v>0</v>
      </c>
      <c r="HV780">
        <v>0</v>
      </c>
      <c r="HW780">
        <v>0</v>
      </c>
      <c r="HX780">
        <v>0</v>
      </c>
      <c r="HY780">
        <v>0</v>
      </c>
      <c r="HZ780">
        <v>0</v>
      </c>
      <c r="IA780">
        <v>0</v>
      </c>
      <c r="IB780">
        <v>0</v>
      </c>
      <c r="IC780">
        <v>0</v>
      </c>
      <c r="ID780">
        <v>0</v>
      </c>
      <c r="IE780">
        <v>0</v>
      </c>
      <c r="IF780">
        <v>0</v>
      </c>
      <c r="IG780">
        <v>0</v>
      </c>
      <c r="IH780">
        <v>0</v>
      </c>
      <c r="II780">
        <v>0</v>
      </c>
      <c r="IJ780">
        <v>0</v>
      </c>
      <c r="IK780">
        <v>0</v>
      </c>
    </row>
    <row r="781" spans="13:245" hidden="1">
      <c r="M781" s="340"/>
      <c r="N781" t="s">
        <v>1025</v>
      </c>
      <c r="O781">
        <v>1</v>
      </c>
      <c r="P781">
        <v>18</v>
      </c>
      <c r="Q781" s="183" t="str">
        <f t="shared" si="31"/>
        <v>SDH300118</v>
      </c>
      <c r="R781">
        <v>0</v>
      </c>
      <c r="S781">
        <v>79</v>
      </c>
      <c r="T781">
        <v>159</v>
      </c>
      <c r="U781">
        <v>242</v>
      </c>
      <c r="V781">
        <v>326</v>
      </c>
      <c r="W781">
        <v>412</v>
      </c>
      <c r="X781">
        <v>500</v>
      </c>
      <c r="Y781">
        <v>590</v>
      </c>
      <c r="Z781">
        <v>683</v>
      </c>
      <c r="AA781">
        <v>1036</v>
      </c>
      <c r="AB781">
        <v>1165</v>
      </c>
      <c r="AC781">
        <v>1298</v>
      </c>
      <c r="AD781">
        <v>1433</v>
      </c>
      <c r="AE781">
        <v>1573</v>
      </c>
      <c r="AF781">
        <v>1715</v>
      </c>
      <c r="AG781">
        <v>1862</v>
      </c>
      <c r="AH781">
        <v>2012</v>
      </c>
      <c r="AI781">
        <v>2168</v>
      </c>
      <c r="AJ781">
        <v>2328</v>
      </c>
      <c r="AK781">
        <v>2494</v>
      </c>
      <c r="AL781">
        <v>2665</v>
      </c>
      <c r="AM781">
        <v>2843</v>
      </c>
      <c r="AN781">
        <v>3029</v>
      </c>
      <c r="AO781">
        <v>3223</v>
      </c>
      <c r="AP781">
        <v>3425</v>
      </c>
      <c r="AQ781">
        <v>3636</v>
      </c>
      <c r="AR781">
        <v>3859</v>
      </c>
      <c r="AS781">
        <v>4095</v>
      </c>
      <c r="AT781">
        <v>4345</v>
      </c>
      <c r="AU781">
        <v>4610</v>
      </c>
      <c r="AV781">
        <v>4781</v>
      </c>
      <c r="AW781">
        <v>4967</v>
      </c>
      <c r="AX781">
        <v>5172</v>
      </c>
      <c r="AY781">
        <v>5395</v>
      </c>
      <c r="AZ781">
        <v>5637</v>
      </c>
      <c r="BA781">
        <v>5899</v>
      </c>
      <c r="BB781">
        <v>6188</v>
      </c>
      <c r="BC781">
        <v>6510</v>
      </c>
      <c r="BD781">
        <v>6862</v>
      </c>
      <c r="BE781">
        <v>7250</v>
      </c>
      <c r="BF781">
        <v>7682</v>
      </c>
      <c r="BG781">
        <v>8161</v>
      </c>
      <c r="BH781">
        <v>8708</v>
      </c>
      <c r="BI781">
        <v>9319</v>
      </c>
      <c r="BJ781">
        <v>0</v>
      </c>
      <c r="BK781">
        <v>0</v>
      </c>
      <c r="BL781">
        <v>0</v>
      </c>
      <c r="BM781">
        <v>0</v>
      </c>
      <c r="BN781">
        <v>0</v>
      </c>
      <c r="BO781">
        <v>0</v>
      </c>
      <c r="BP781">
        <v>0</v>
      </c>
      <c r="BQ781">
        <v>0</v>
      </c>
      <c r="BR781">
        <v>0</v>
      </c>
      <c r="BS781">
        <v>0</v>
      </c>
      <c r="BT781">
        <v>0</v>
      </c>
      <c r="BU781">
        <v>0</v>
      </c>
      <c r="BV781">
        <v>0</v>
      </c>
      <c r="BW781">
        <v>0</v>
      </c>
      <c r="BX781">
        <v>0</v>
      </c>
      <c r="BY781">
        <v>0</v>
      </c>
      <c r="BZ781">
        <v>0</v>
      </c>
      <c r="CA781">
        <v>0</v>
      </c>
      <c r="CB781">
        <v>0</v>
      </c>
      <c r="CC781">
        <v>0</v>
      </c>
      <c r="CD781">
        <v>0</v>
      </c>
      <c r="CE781">
        <v>0</v>
      </c>
      <c r="CF781">
        <v>0</v>
      </c>
      <c r="CG781">
        <v>0</v>
      </c>
      <c r="CH781">
        <v>0</v>
      </c>
      <c r="CI781">
        <v>0</v>
      </c>
      <c r="CJ781">
        <v>0</v>
      </c>
      <c r="CK781">
        <v>0</v>
      </c>
      <c r="CL781">
        <v>0</v>
      </c>
      <c r="CM781">
        <v>0</v>
      </c>
      <c r="CN781">
        <v>0</v>
      </c>
      <c r="CO781">
        <v>0</v>
      </c>
      <c r="CP781">
        <v>0</v>
      </c>
      <c r="CQ781">
        <v>0</v>
      </c>
      <c r="CR781">
        <v>0</v>
      </c>
      <c r="CS781">
        <v>0</v>
      </c>
      <c r="CT781">
        <v>0</v>
      </c>
      <c r="CU781">
        <v>0</v>
      </c>
      <c r="CV781">
        <v>0</v>
      </c>
      <c r="CW781">
        <v>0</v>
      </c>
      <c r="CX781">
        <v>0</v>
      </c>
      <c r="CY781">
        <v>0</v>
      </c>
      <c r="CZ781">
        <v>0</v>
      </c>
      <c r="DA781">
        <v>0</v>
      </c>
      <c r="DB781">
        <v>0</v>
      </c>
      <c r="DC781">
        <v>0</v>
      </c>
      <c r="DD781">
        <v>0</v>
      </c>
      <c r="DE781">
        <v>0</v>
      </c>
      <c r="DF781">
        <v>0</v>
      </c>
      <c r="DG781">
        <v>0</v>
      </c>
      <c r="DH781">
        <v>0</v>
      </c>
      <c r="DI781">
        <v>0</v>
      </c>
      <c r="DJ781">
        <v>0</v>
      </c>
      <c r="DK781">
        <v>0</v>
      </c>
      <c r="DL781">
        <v>0</v>
      </c>
      <c r="DM781">
        <v>0</v>
      </c>
      <c r="DN781">
        <v>0</v>
      </c>
      <c r="DO781">
        <v>0</v>
      </c>
      <c r="DP781">
        <v>0</v>
      </c>
      <c r="DQ781">
        <v>0</v>
      </c>
      <c r="DR781">
        <v>0</v>
      </c>
      <c r="DS781">
        <v>0</v>
      </c>
      <c r="DT781">
        <v>0</v>
      </c>
      <c r="DU781">
        <v>0</v>
      </c>
      <c r="DV781">
        <v>0</v>
      </c>
      <c r="DW781">
        <v>0</v>
      </c>
      <c r="DX781">
        <v>0</v>
      </c>
      <c r="DZ781" s="340"/>
      <c r="EA781" t="s">
        <v>1025</v>
      </c>
      <c r="EB781">
        <v>1</v>
      </c>
      <c r="EC781">
        <v>18</v>
      </c>
      <c r="ED781" s="183" t="str">
        <f t="shared" si="32"/>
        <v>SDH300118</v>
      </c>
      <c r="EE781">
        <v>0</v>
      </c>
      <c r="EF781">
        <v>190</v>
      </c>
      <c r="EG781">
        <v>371</v>
      </c>
      <c r="EH781">
        <v>548</v>
      </c>
      <c r="EI781">
        <v>736</v>
      </c>
      <c r="EJ781">
        <v>964</v>
      </c>
      <c r="EK781">
        <v>1185</v>
      </c>
      <c r="EL781">
        <v>1407</v>
      </c>
      <c r="EM781">
        <v>1622</v>
      </c>
      <c r="EN781">
        <v>2028</v>
      </c>
      <c r="EO781">
        <v>2230</v>
      </c>
      <c r="EP781">
        <v>2429</v>
      </c>
      <c r="EQ781">
        <v>2623</v>
      </c>
      <c r="ER781">
        <v>2815</v>
      </c>
      <c r="ES781">
        <v>3002</v>
      </c>
      <c r="ET781">
        <v>3188</v>
      </c>
      <c r="EU781">
        <v>3370</v>
      </c>
      <c r="EV781">
        <v>3553</v>
      </c>
      <c r="EW781">
        <v>3733</v>
      </c>
      <c r="EX781">
        <v>3914</v>
      </c>
      <c r="EY781">
        <v>4094</v>
      </c>
      <c r="EZ781">
        <v>4276</v>
      </c>
      <c r="FA781">
        <v>4461</v>
      </c>
      <c r="FB781">
        <v>4649</v>
      </c>
      <c r="FC781">
        <v>4840</v>
      </c>
      <c r="FD781">
        <v>5034</v>
      </c>
      <c r="FE781">
        <v>5236</v>
      </c>
      <c r="FF781">
        <v>5446</v>
      </c>
      <c r="FG781">
        <v>5666</v>
      </c>
      <c r="FH781">
        <v>0</v>
      </c>
      <c r="FI781">
        <v>0</v>
      </c>
      <c r="FJ781">
        <v>0</v>
      </c>
      <c r="FK781">
        <v>0</v>
      </c>
      <c r="FL781">
        <v>0</v>
      </c>
      <c r="FM781">
        <v>0</v>
      </c>
      <c r="FN781">
        <v>0</v>
      </c>
      <c r="FO781">
        <v>0</v>
      </c>
      <c r="FP781">
        <v>0</v>
      </c>
      <c r="FQ781">
        <v>0</v>
      </c>
      <c r="FR781">
        <v>0</v>
      </c>
      <c r="FS781">
        <v>0</v>
      </c>
      <c r="FT781">
        <v>0</v>
      </c>
      <c r="FU781">
        <v>0</v>
      </c>
      <c r="FV781">
        <v>0</v>
      </c>
      <c r="FW781">
        <v>0</v>
      </c>
      <c r="FX781">
        <v>0</v>
      </c>
      <c r="FY781">
        <v>0</v>
      </c>
      <c r="FZ781">
        <v>0</v>
      </c>
      <c r="GA781">
        <v>0</v>
      </c>
      <c r="GB781">
        <v>0</v>
      </c>
      <c r="GC781">
        <v>0</v>
      </c>
      <c r="GD781">
        <v>0</v>
      </c>
      <c r="GE781">
        <v>0</v>
      </c>
      <c r="GF781">
        <v>0</v>
      </c>
      <c r="GG781">
        <v>0</v>
      </c>
      <c r="GH781">
        <v>0</v>
      </c>
      <c r="GI781">
        <v>0</v>
      </c>
      <c r="GJ781">
        <v>0</v>
      </c>
      <c r="GK781">
        <v>0</v>
      </c>
      <c r="GL781">
        <v>0</v>
      </c>
      <c r="GM781">
        <v>0</v>
      </c>
      <c r="GN781">
        <v>0</v>
      </c>
      <c r="GO781">
        <v>0</v>
      </c>
      <c r="GP781">
        <v>0</v>
      </c>
      <c r="GQ781">
        <v>0</v>
      </c>
      <c r="GR781">
        <v>0</v>
      </c>
      <c r="GS781">
        <v>0</v>
      </c>
      <c r="GT781">
        <v>0</v>
      </c>
      <c r="GU781">
        <v>0</v>
      </c>
      <c r="GV781">
        <v>0</v>
      </c>
      <c r="GW781">
        <v>0</v>
      </c>
      <c r="GX781">
        <v>0</v>
      </c>
      <c r="GY781">
        <v>0</v>
      </c>
      <c r="GZ781">
        <v>0</v>
      </c>
      <c r="HA781">
        <v>0</v>
      </c>
      <c r="HB781">
        <v>0</v>
      </c>
      <c r="HC781">
        <v>0</v>
      </c>
      <c r="HD781">
        <v>0</v>
      </c>
      <c r="HE781">
        <v>0</v>
      </c>
      <c r="HF781">
        <v>0</v>
      </c>
      <c r="HG781">
        <v>0</v>
      </c>
      <c r="HH781">
        <v>0</v>
      </c>
      <c r="HI781">
        <v>0</v>
      </c>
      <c r="HJ781">
        <v>0</v>
      </c>
      <c r="HK781">
        <v>0</v>
      </c>
      <c r="HL781">
        <v>0</v>
      </c>
      <c r="HM781">
        <v>0</v>
      </c>
      <c r="HN781">
        <v>0</v>
      </c>
      <c r="HO781">
        <v>0</v>
      </c>
      <c r="HP781">
        <v>0</v>
      </c>
      <c r="HQ781">
        <v>0</v>
      </c>
      <c r="HR781">
        <v>0</v>
      </c>
      <c r="HS781">
        <v>0</v>
      </c>
      <c r="HT781">
        <v>0</v>
      </c>
      <c r="HU781">
        <v>0</v>
      </c>
      <c r="HV781">
        <v>0</v>
      </c>
      <c r="HW781">
        <v>0</v>
      </c>
      <c r="HX781">
        <v>0</v>
      </c>
      <c r="HY781">
        <v>0</v>
      </c>
      <c r="HZ781">
        <v>0</v>
      </c>
      <c r="IA781">
        <v>0</v>
      </c>
      <c r="IB781">
        <v>0</v>
      </c>
      <c r="IC781">
        <v>0</v>
      </c>
      <c r="ID781">
        <v>0</v>
      </c>
      <c r="IE781">
        <v>0</v>
      </c>
      <c r="IF781">
        <v>0</v>
      </c>
      <c r="IG781">
        <v>0</v>
      </c>
      <c r="IH781">
        <v>0</v>
      </c>
      <c r="II781">
        <v>0</v>
      </c>
      <c r="IJ781">
        <v>0</v>
      </c>
      <c r="IK781">
        <v>0</v>
      </c>
    </row>
    <row r="782" spans="13:245" hidden="1">
      <c r="M782" s="340"/>
      <c r="N782" t="s">
        <v>1025</v>
      </c>
      <c r="O782">
        <v>1</v>
      </c>
      <c r="P782">
        <v>19</v>
      </c>
      <c r="Q782" s="183" t="str">
        <f t="shared" si="31"/>
        <v>SDH300119</v>
      </c>
      <c r="R782">
        <v>0</v>
      </c>
      <c r="S782">
        <v>75</v>
      </c>
      <c r="T782">
        <v>152</v>
      </c>
      <c r="U782">
        <v>231</v>
      </c>
      <c r="V782">
        <v>312</v>
      </c>
      <c r="W782">
        <v>395</v>
      </c>
      <c r="X782">
        <v>479</v>
      </c>
      <c r="Y782">
        <v>566</v>
      </c>
      <c r="Z782">
        <v>654</v>
      </c>
      <c r="AA782">
        <v>993</v>
      </c>
      <c r="AB782">
        <v>1117</v>
      </c>
      <c r="AC782">
        <v>1244</v>
      </c>
      <c r="AD782">
        <v>1374</v>
      </c>
      <c r="AE782">
        <v>1507</v>
      </c>
      <c r="AF782">
        <v>1644</v>
      </c>
      <c r="AG782">
        <v>1784</v>
      </c>
      <c r="AH782">
        <v>1929</v>
      </c>
      <c r="AI782">
        <v>2079</v>
      </c>
      <c r="AJ782">
        <v>2233</v>
      </c>
      <c r="AK782">
        <v>2393</v>
      </c>
      <c r="AL782">
        <v>2558</v>
      </c>
      <c r="AM782">
        <v>2731</v>
      </c>
      <c r="AN782">
        <v>2910</v>
      </c>
      <c r="AO782">
        <v>3098</v>
      </c>
      <c r="AP782">
        <v>3294</v>
      </c>
      <c r="AQ782">
        <v>3501</v>
      </c>
      <c r="AR782">
        <v>3720</v>
      </c>
      <c r="AS782">
        <v>3951</v>
      </c>
      <c r="AT782">
        <v>4196</v>
      </c>
      <c r="AU782">
        <v>4457</v>
      </c>
      <c r="AV782">
        <v>4629</v>
      </c>
      <c r="AW782">
        <v>4820</v>
      </c>
      <c r="AX782">
        <v>5026</v>
      </c>
      <c r="AY782">
        <v>5250</v>
      </c>
      <c r="AZ782">
        <v>5493</v>
      </c>
      <c r="BA782">
        <v>5760</v>
      </c>
      <c r="BB782">
        <v>6058</v>
      </c>
      <c r="BC782">
        <v>6384</v>
      </c>
      <c r="BD782">
        <v>6743</v>
      </c>
      <c r="BE782">
        <v>7144</v>
      </c>
      <c r="BF782">
        <v>7587</v>
      </c>
      <c r="BG782">
        <v>8092</v>
      </c>
      <c r="BH782">
        <v>8658</v>
      </c>
      <c r="BI782">
        <v>9287</v>
      </c>
      <c r="BJ782">
        <v>0</v>
      </c>
      <c r="BK782">
        <v>0</v>
      </c>
      <c r="BL782">
        <v>0</v>
      </c>
      <c r="BM782">
        <v>0</v>
      </c>
      <c r="BN782">
        <v>0</v>
      </c>
      <c r="BO782">
        <v>0</v>
      </c>
      <c r="BP782">
        <v>0</v>
      </c>
      <c r="BQ782">
        <v>0</v>
      </c>
      <c r="BR782">
        <v>0</v>
      </c>
      <c r="BS782">
        <v>0</v>
      </c>
      <c r="BT782">
        <v>0</v>
      </c>
      <c r="BU782">
        <v>0</v>
      </c>
      <c r="BV782">
        <v>0</v>
      </c>
      <c r="BW782">
        <v>0</v>
      </c>
      <c r="BX782">
        <v>0</v>
      </c>
      <c r="BY782">
        <v>0</v>
      </c>
      <c r="BZ782">
        <v>0</v>
      </c>
      <c r="CA782">
        <v>0</v>
      </c>
      <c r="CB782">
        <v>0</v>
      </c>
      <c r="CC782">
        <v>0</v>
      </c>
      <c r="CD782">
        <v>0</v>
      </c>
      <c r="CE782">
        <v>0</v>
      </c>
      <c r="CF782">
        <v>0</v>
      </c>
      <c r="CG782">
        <v>0</v>
      </c>
      <c r="CH782">
        <v>0</v>
      </c>
      <c r="CI782">
        <v>0</v>
      </c>
      <c r="CJ782">
        <v>0</v>
      </c>
      <c r="CK782">
        <v>0</v>
      </c>
      <c r="CL782">
        <v>0</v>
      </c>
      <c r="CM782">
        <v>0</v>
      </c>
      <c r="CN782">
        <v>0</v>
      </c>
      <c r="CO782">
        <v>0</v>
      </c>
      <c r="CP782">
        <v>0</v>
      </c>
      <c r="CQ782">
        <v>0</v>
      </c>
      <c r="CR782">
        <v>0</v>
      </c>
      <c r="CS782">
        <v>0</v>
      </c>
      <c r="CT782">
        <v>0</v>
      </c>
      <c r="CU782">
        <v>0</v>
      </c>
      <c r="CV782">
        <v>0</v>
      </c>
      <c r="CW782">
        <v>0</v>
      </c>
      <c r="CX782">
        <v>0</v>
      </c>
      <c r="CY782">
        <v>0</v>
      </c>
      <c r="CZ782">
        <v>0</v>
      </c>
      <c r="DA782">
        <v>0</v>
      </c>
      <c r="DB782">
        <v>0</v>
      </c>
      <c r="DC782">
        <v>0</v>
      </c>
      <c r="DD782">
        <v>0</v>
      </c>
      <c r="DE782">
        <v>0</v>
      </c>
      <c r="DF782">
        <v>0</v>
      </c>
      <c r="DG782">
        <v>0</v>
      </c>
      <c r="DH782">
        <v>0</v>
      </c>
      <c r="DI782">
        <v>0</v>
      </c>
      <c r="DJ782">
        <v>0</v>
      </c>
      <c r="DK782">
        <v>0</v>
      </c>
      <c r="DL782">
        <v>0</v>
      </c>
      <c r="DM782">
        <v>0</v>
      </c>
      <c r="DN782">
        <v>0</v>
      </c>
      <c r="DO782">
        <v>0</v>
      </c>
      <c r="DP782">
        <v>0</v>
      </c>
      <c r="DQ782">
        <v>0</v>
      </c>
      <c r="DR782">
        <v>0</v>
      </c>
      <c r="DS782">
        <v>0</v>
      </c>
      <c r="DT782">
        <v>0</v>
      </c>
      <c r="DU782">
        <v>0</v>
      </c>
      <c r="DV782">
        <v>0</v>
      </c>
      <c r="DW782">
        <v>0</v>
      </c>
      <c r="DX782">
        <v>0</v>
      </c>
      <c r="DZ782" s="340"/>
      <c r="EA782" t="s">
        <v>1025</v>
      </c>
      <c r="EB782">
        <v>1</v>
      </c>
      <c r="EC782">
        <v>19</v>
      </c>
      <c r="ED782" s="183" t="str">
        <f t="shared" si="32"/>
        <v>SDH300119</v>
      </c>
      <c r="EE782">
        <v>0</v>
      </c>
      <c r="EF782">
        <v>180</v>
      </c>
      <c r="EG782">
        <v>354</v>
      </c>
      <c r="EH782">
        <v>522</v>
      </c>
      <c r="EI782">
        <v>695</v>
      </c>
      <c r="EJ782">
        <v>911</v>
      </c>
      <c r="EK782">
        <v>1122</v>
      </c>
      <c r="EL782">
        <v>1334</v>
      </c>
      <c r="EM782">
        <v>1539</v>
      </c>
      <c r="EN782">
        <v>1935</v>
      </c>
      <c r="EO782">
        <v>2128</v>
      </c>
      <c r="EP782">
        <v>2317</v>
      </c>
      <c r="EQ782">
        <v>2502</v>
      </c>
      <c r="ER782">
        <v>2684</v>
      </c>
      <c r="ES782">
        <v>2863</v>
      </c>
      <c r="ET782">
        <v>3039</v>
      </c>
      <c r="EU782">
        <v>3214</v>
      </c>
      <c r="EV782">
        <v>3389</v>
      </c>
      <c r="EW782">
        <v>3561</v>
      </c>
      <c r="EX782">
        <v>3736</v>
      </c>
      <c r="EY782">
        <v>3909</v>
      </c>
      <c r="EZ782">
        <v>4086</v>
      </c>
      <c r="FA782">
        <v>4264</v>
      </c>
      <c r="FB782">
        <v>4447</v>
      </c>
      <c r="FC782">
        <v>4632</v>
      </c>
      <c r="FD782">
        <v>4824</v>
      </c>
      <c r="FE782">
        <v>5024</v>
      </c>
      <c r="FF782">
        <v>5232</v>
      </c>
      <c r="FG782">
        <v>5448</v>
      </c>
      <c r="FH782">
        <v>0</v>
      </c>
      <c r="FI782">
        <v>0</v>
      </c>
      <c r="FJ782">
        <v>0</v>
      </c>
      <c r="FK782">
        <v>0</v>
      </c>
      <c r="FL782">
        <v>0</v>
      </c>
      <c r="FM782">
        <v>0</v>
      </c>
      <c r="FN782">
        <v>0</v>
      </c>
      <c r="FO782">
        <v>0</v>
      </c>
      <c r="FP782">
        <v>0</v>
      </c>
      <c r="FQ782">
        <v>0</v>
      </c>
      <c r="FR782">
        <v>0</v>
      </c>
      <c r="FS782">
        <v>0</v>
      </c>
      <c r="FT782">
        <v>0</v>
      </c>
      <c r="FU782">
        <v>0</v>
      </c>
      <c r="FV782">
        <v>0</v>
      </c>
      <c r="FW782">
        <v>0</v>
      </c>
      <c r="FX782">
        <v>0</v>
      </c>
      <c r="FY782">
        <v>0</v>
      </c>
      <c r="FZ782">
        <v>0</v>
      </c>
      <c r="GA782">
        <v>0</v>
      </c>
      <c r="GB782">
        <v>0</v>
      </c>
      <c r="GC782">
        <v>0</v>
      </c>
      <c r="GD782">
        <v>0</v>
      </c>
      <c r="GE782">
        <v>0</v>
      </c>
      <c r="GF782">
        <v>0</v>
      </c>
      <c r="GG782">
        <v>0</v>
      </c>
      <c r="GH782">
        <v>0</v>
      </c>
      <c r="GI782">
        <v>0</v>
      </c>
      <c r="GJ782">
        <v>0</v>
      </c>
      <c r="GK782">
        <v>0</v>
      </c>
      <c r="GL782">
        <v>0</v>
      </c>
      <c r="GM782">
        <v>0</v>
      </c>
      <c r="GN782">
        <v>0</v>
      </c>
      <c r="GO782">
        <v>0</v>
      </c>
      <c r="GP782">
        <v>0</v>
      </c>
      <c r="GQ782">
        <v>0</v>
      </c>
      <c r="GR782">
        <v>0</v>
      </c>
      <c r="GS782">
        <v>0</v>
      </c>
      <c r="GT782">
        <v>0</v>
      </c>
      <c r="GU782">
        <v>0</v>
      </c>
      <c r="GV782">
        <v>0</v>
      </c>
      <c r="GW782">
        <v>0</v>
      </c>
      <c r="GX782">
        <v>0</v>
      </c>
      <c r="GY782">
        <v>0</v>
      </c>
      <c r="GZ782">
        <v>0</v>
      </c>
      <c r="HA782">
        <v>0</v>
      </c>
      <c r="HB782">
        <v>0</v>
      </c>
      <c r="HC782">
        <v>0</v>
      </c>
      <c r="HD782">
        <v>0</v>
      </c>
      <c r="HE782">
        <v>0</v>
      </c>
      <c r="HF782">
        <v>0</v>
      </c>
      <c r="HG782">
        <v>0</v>
      </c>
      <c r="HH782">
        <v>0</v>
      </c>
      <c r="HI782">
        <v>0</v>
      </c>
      <c r="HJ782">
        <v>0</v>
      </c>
      <c r="HK782">
        <v>0</v>
      </c>
      <c r="HL782">
        <v>0</v>
      </c>
      <c r="HM782">
        <v>0</v>
      </c>
      <c r="HN782">
        <v>0</v>
      </c>
      <c r="HO782">
        <v>0</v>
      </c>
      <c r="HP782">
        <v>0</v>
      </c>
      <c r="HQ782">
        <v>0</v>
      </c>
      <c r="HR782">
        <v>0</v>
      </c>
      <c r="HS782">
        <v>0</v>
      </c>
      <c r="HT782">
        <v>0</v>
      </c>
      <c r="HU782">
        <v>0</v>
      </c>
      <c r="HV782">
        <v>0</v>
      </c>
      <c r="HW782">
        <v>0</v>
      </c>
      <c r="HX782">
        <v>0</v>
      </c>
      <c r="HY782">
        <v>0</v>
      </c>
      <c r="HZ782">
        <v>0</v>
      </c>
      <c r="IA782">
        <v>0</v>
      </c>
      <c r="IB782">
        <v>0</v>
      </c>
      <c r="IC782">
        <v>0</v>
      </c>
      <c r="ID782">
        <v>0</v>
      </c>
      <c r="IE782">
        <v>0</v>
      </c>
      <c r="IF782">
        <v>0</v>
      </c>
      <c r="IG782">
        <v>0</v>
      </c>
      <c r="IH782">
        <v>0</v>
      </c>
      <c r="II782">
        <v>0</v>
      </c>
      <c r="IJ782">
        <v>0</v>
      </c>
      <c r="IK782">
        <v>0</v>
      </c>
    </row>
    <row r="783" spans="13:245" hidden="1">
      <c r="M783" s="340"/>
      <c r="N783" t="s">
        <v>1025</v>
      </c>
      <c r="O783">
        <v>1</v>
      </c>
      <c r="P783">
        <v>20</v>
      </c>
      <c r="Q783" s="183" t="str">
        <f t="shared" si="31"/>
        <v>SDH300120</v>
      </c>
      <c r="R783">
        <v>0</v>
      </c>
      <c r="S783">
        <v>72</v>
      </c>
      <c r="T783">
        <v>146</v>
      </c>
      <c r="U783">
        <v>221</v>
      </c>
      <c r="V783">
        <v>299</v>
      </c>
      <c r="W783">
        <v>377</v>
      </c>
      <c r="X783">
        <v>458</v>
      </c>
      <c r="Y783">
        <v>541</v>
      </c>
      <c r="Z783">
        <v>626</v>
      </c>
      <c r="AA783">
        <v>950</v>
      </c>
      <c r="AB783">
        <v>1068</v>
      </c>
      <c r="AC783">
        <v>1190</v>
      </c>
      <c r="AD783">
        <v>1314</v>
      </c>
      <c r="AE783">
        <v>1442</v>
      </c>
      <c r="AF783">
        <v>1572</v>
      </c>
      <c r="AG783">
        <v>1708</v>
      </c>
      <c r="AH783">
        <v>1847</v>
      </c>
      <c r="AI783">
        <v>1990</v>
      </c>
      <c r="AJ783">
        <v>2138</v>
      </c>
      <c r="AK783">
        <v>2292</v>
      </c>
      <c r="AL783">
        <v>2452</v>
      </c>
      <c r="AM783">
        <v>2618</v>
      </c>
      <c r="AN783">
        <v>2792</v>
      </c>
      <c r="AO783">
        <v>2974</v>
      </c>
      <c r="AP783">
        <v>3165</v>
      </c>
      <c r="AQ783">
        <v>3368</v>
      </c>
      <c r="AR783">
        <v>3582</v>
      </c>
      <c r="AS783">
        <v>3808</v>
      </c>
      <c r="AT783">
        <v>4048</v>
      </c>
      <c r="AU783">
        <v>4305</v>
      </c>
      <c r="AV783">
        <v>4481</v>
      </c>
      <c r="AW783">
        <v>4672</v>
      </c>
      <c r="AX783">
        <v>4879</v>
      </c>
      <c r="AY783">
        <v>5103</v>
      </c>
      <c r="AZ783">
        <v>5350</v>
      </c>
      <c r="BA783">
        <v>5626</v>
      </c>
      <c r="BB783">
        <v>5926</v>
      </c>
      <c r="BC783">
        <v>6258</v>
      </c>
      <c r="BD783">
        <v>6627</v>
      </c>
      <c r="BE783">
        <v>7036</v>
      </c>
      <c r="BF783">
        <v>7503</v>
      </c>
      <c r="BG783">
        <v>8024</v>
      </c>
      <c r="BH783">
        <v>8604</v>
      </c>
      <c r="BI783">
        <v>9261</v>
      </c>
      <c r="BJ783">
        <v>0</v>
      </c>
      <c r="BK783">
        <v>0</v>
      </c>
      <c r="BL783">
        <v>0</v>
      </c>
      <c r="BM783">
        <v>0</v>
      </c>
      <c r="BN783">
        <v>0</v>
      </c>
      <c r="BO783">
        <v>0</v>
      </c>
      <c r="BP783">
        <v>0</v>
      </c>
      <c r="BQ783">
        <v>0</v>
      </c>
      <c r="BR783">
        <v>0</v>
      </c>
      <c r="BS783">
        <v>0</v>
      </c>
      <c r="BT783">
        <v>0</v>
      </c>
      <c r="BU783">
        <v>0</v>
      </c>
      <c r="BV783">
        <v>0</v>
      </c>
      <c r="BW783">
        <v>0</v>
      </c>
      <c r="BX783">
        <v>0</v>
      </c>
      <c r="BY783">
        <v>0</v>
      </c>
      <c r="BZ783">
        <v>0</v>
      </c>
      <c r="CA783">
        <v>0</v>
      </c>
      <c r="CB783">
        <v>0</v>
      </c>
      <c r="CC783">
        <v>0</v>
      </c>
      <c r="CD783">
        <v>0</v>
      </c>
      <c r="CE783">
        <v>0</v>
      </c>
      <c r="CF783">
        <v>0</v>
      </c>
      <c r="CG783">
        <v>0</v>
      </c>
      <c r="CH783">
        <v>0</v>
      </c>
      <c r="CI783">
        <v>0</v>
      </c>
      <c r="CJ783">
        <v>0</v>
      </c>
      <c r="CK783">
        <v>0</v>
      </c>
      <c r="CL783">
        <v>0</v>
      </c>
      <c r="CM783">
        <v>0</v>
      </c>
      <c r="CN783">
        <v>0</v>
      </c>
      <c r="CO783">
        <v>0</v>
      </c>
      <c r="CP783">
        <v>0</v>
      </c>
      <c r="CQ783">
        <v>0</v>
      </c>
      <c r="CR783">
        <v>0</v>
      </c>
      <c r="CS783">
        <v>0</v>
      </c>
      <c r="CT783">
        <v>0</v>
      </c>
      <c r="CU783">
        <v>0</v>
      </c>
      <c r="CV783">
        <v>0</v>
      </c>
      <c r="CW783">
        <v>0</v>
      </c>
      <c r="CX783">
        <v>0</v>
      </c>
      <c r="CY783">
        <v>0</v>
      </c>
      <c r="CZ783">
        <v>0</v>
      </c>
      <c r="DA783">
        <v>0</v>
      </c>
      <c r="DB783">
        <v>0</v>
      </c>
      <c r="DC783">
        <v>0</v>
      </c>
      <c r="DD783">
        <v>0</v>
      </c>
      <c r="DE783">
        <v>0</v>
      </c>
      <c r="DF783">
        <v>0</v>
      </c>
      <c r="DG783">
        <v>0</v>
      </c>
      <c r="DH783">
        <v>0</v>
      </c>
      <c r="DI783">
        <v>0</v>
      </c>
      <c r="DJ783">
        <v>0</v>
      </c>
      <c r="DK783">
        <v>0</v>
      </c>
      <c r="DL783">
        <v>0</v>
      </c>
      <c r="DM783">
        <v>0</v>
      </c>
      <c r="DN783">
        <v>0</v>
      </c>
      <c r="DO783">
        <v>0</v>
      </c>
      <c r="DP783">
        <v>0</v>
      </c>
      <c r="DQ783">
        <v>0</v>
      </c>
      <c r="DR783">
        <v>0</v>
      </c>
      <c r="DS783">
        <v>0</v>
      </c>
      <c r="DT783">
        <v>0</v>
      </c>
      <c r="DU783">
        <v>0</v>
      </c>
      <c r="DV783">
        <v>0</v>
      </c>
      <c r="DW783">
        <v>0</v>
      </c>
      <c r="DX783">
        <v>0</v>
      </c>
      <c r="DZ783" s="340"/>
      <c r="EA783" t="s">
        <v>1025</v>
      </c>
      <c r="EB783">
        <v>1</v>
      </c>
      <c r="EC783">
        <v>20</v>
      </c>
      <c r="ED783" s="183" t="str">
        <f t="shared" si="32"/>
        <v>SDH300120</v>
      </c>
      <c r="EE783">
        <v>0</v>
      </c>
      <c r="EF783">
        <v>173</v>
      </c>
      <c r="EG783">
        <v>340</v>
      </c>
      <c r="EH783">
        <v>497</v>
      </c>
      <c r="EI783">
        <v>655</v>
      </c>
      <c r="EJ783">
        <v>858</v>
      </c>
      <c r="EK783">
        <v>1061</v>
      </c>
      <c r="EL783">
        <v>1260</v>
      </c>
      <c r="EM783">
        <v>1456</v>
      </c>
      <c r="EN783">
        <v>1842</v>
      </c>
      <c r="EO783">
        <v>2024</v>
      </c>
      <c r="EP783">
        <v>2205</v>
      </c>
      <c r="EQ783">
        <v>2380</v>
      </c>
      <c r="ER783">
        <v>2554</v>
      </c>
      <c r="ES783">
        <v>2723</v>
      </c>
      <c r="ET783">
        <v>2893</v>
      </c>
      <c r="EU783">
        <v>3060</v>
      </c>
      <c r="EV783">
        <v>3225</v>
      </c>
      <c r="EW783">
        <v>3391</v>
      </c>
      <c r="EX783">
        <v>3559</v>
      </c>
      <c r="EY783">
        <v>3727</v>
      </c>
      <c r="EZ783">
        <v>3896</v>
      </c>
      <c r="FA783">
        <v>4069</v>
      </c>
      <c r="FB783">
        <v>4246</v>
      </c>
      <c r="FC783">
        <v>4428</v>
      </c>
      <c r="FD783">
        <v>4619</v>
      </c>
      <c r="FE783">
        <v>4816</v>
      </c>
      <c r="FF783">
        <v>5020</v>
      </c>
      <c r="FG783">
        <v>5232</v>
      </c>
      <c r="FH783">
        <v>0</v>
      </c>
      <c r="FI783">
        <v>0</v>
      </c>
      <c r="FJ783">
        <v>0</v>
      </c>
      <c r="FK783">
        <v>0</v>
      </c>
      <c r="FL783">
        <v>0</v>
      </c>
      <c r="FM783">
        <v>0</v>
      </c>
      <c r="FN783">
        <v>0</v>
      </c>
      <c r="FO783">
        <v>0</v>
      </c>
      <c r="FP783">
        <v>0</v>
      </c>
      <c r="FQ783">
        <v>0</v>
      </c>
      <c r="FR783">
        <v>0</v>
      </c>
      <c r="FS783">
        <v>0</v>
      </c>
      <c r="FT783">
        <v>0</v>
      </c>
      <c r="FU783">
        <v>0</v>
      </c>
      <c r="FV783">
        <v>0</v>
      </c>
      <c r="FW783">
        <v>0</v>
      </c>
      <c r="FX783">
        <v>0</v>
      </c>
      <c r="FY783">
        <v>0</v>
      </c>
      <c r="FZ783">
        <v>0</v>
      </c>
      <c r="GA783">
        <v>0</v>
      </c>
      <c r="GB783">
        <v>0</v>
      </c>
      <c r="GC783">
        <v>0</v>
      </c>
      <c r="GD783">
        <v>0</v>
      </c>
      <c r="GE783">
        <v>0</v>
      </c>
      <c r="GF783">
        <v>0</v>
      </c>
      <c r="GG783">
        <v>0</v>
      </c>
      <c r="GH783">
        <v>0</v>
      </c>
      <c r="GI783">
        <v>0</v>
      </c>
      <c r="GJ783">
        <v>0</v>
      </c>
      <c r="GK783">
        <v>0</v>
      </c>
      <c r="GL783">
        <v>0</v>
      </c>
      <c r="GM783">
        <v>0</v>
      </c>
      <c r="GN783">
        <v>0</v>
      </c>
      <c r="GO783">
        <v>0</v>
      </c>
      <c r="GP783">
        <v>0</v>
      </c>
      <c r="GQ783">
        <v>0</v>
      </c>
      <c r="GR783">
        <v>0</v>
      </c>
      <c r="GS783">
        <v>0</v>
      </c>
      <c r="GT783">
        <v>0</v>
      </c>
      <c r="GU783">
        <v>0</v>
      </c>
      <c r="GV783">
        <v>0</v>
      </c>
      <c r="GW783">
        <v>0</v>
      </c>
      <c r="GX783">
        <v>0</v>
      </c>
      <c r="GY783">
        <v>0</v>
      </c>
      <c r="GZ783">
        <v>0</v>
      </c>
      <c r="HA783">
        <v>0</v>
      </c>
      <c r="HB783">
        <v>0</v>
      </c>
      <c r="HC783">
        <v>0</v>
      </c>
      <c r="HD783">
        <v>0</v>
      </c>
      <c r="HE783">
        <v>0</v>
      </c>
      <c r="HF783">
        <v>0</v>
      </c>
      <c r="HG783">
        <v>0</v>
      </c>
      <c r="HH783">
        <v>0</v>
      </c>
      <c r="HI783">
        <v>0</v>
      </c>
      <c r="HJ783">
        <v>0</v>
      </c>
      <c r="HK783">
        <v>0</v>
      </c>
      <c r="HL783">
        <v>0</v>
      </c>
      <c r="HM783">
        <v>0</v>
      </c>
      <c r="HN783">
        <v>0</v>
      </c>
      <c r="HO783">
        <v>0</v>
      </c>
      <c r="HP783">
        <v>0</v>
      </c>
      <c r="HQ783">
        <v>0</v>
      </c>
      <c r="HR783">
        <v>0</v>
      </c>
      <c r="HS783">
        <v>0</v>
      </c>
      <c r="HT783">
        <v>0</v>
      </c>
      <c r="HU783">
        <v>0</v>
      </c>
      <c r="HV783">
        <v>0</v>
      </c>
      <c r="HW783">
        <v>0</v>
      </c>
      <c r="HX783">
        <v>0</v>
      </c>
      <c r="HY783">
        <v>0</v>
      </c>
      <c r="HZ783">
        <v>0</v>
      </c>
      <c r="IA783">
        <v>0</v>
      </c>
      <c r="IB783">
        <v>0</v>
      </c>
      <c r="IC783">
        <v>0</v>
      </c>
      <c r="ID783">
        <v>0</v>
      </c>
      <c r="IE783">
        <v>0</v>
      </c>
      <c r="IF783">
        <v>0</v>
      </c>
      <c r="IG783">
        <v>0</v>
      </c>
      <c r="IH783">
        <v>0</v>
      </c>
      <c r="II783">
        <v>0</v>
      </c>
      <c r="IJ783">
        <v>0</v>
      </c>
      <c r="IK783">
        <v>0</v>
      </c>
    </row>
    <row r="784" spans="13:245" hidden="1">
      <c r="M784" s="340"/>
      <c r="N784" t="s">
        <v>1025</v>
      </c>
      <c r="O784">
        <v>1</v>
      </c>
      <c r="P784">
        <v>21</v>
      </c>
      <c r="Q784" s="183" t="str">
        <f t="shared" si="31"/>
        <v>SDH300121</v>
      </c>
      <c r="R784">
        <v>0</v>
      </c>
      <c r="S784">
        <v>69</v>
      </c>
      <c r="T784">
        <v>139</v>
      </c>
      <c r="U784">
        <v>211</v>
      </c>
      <c r="V784">
        <v>284</v>
      </c>
      <c r="W784">
        <v>360</v>
      </c>
      <c r="X784">
        <v>437</v>
      </c>
      <c r="Y784">
        <v>516</v>
      </c>
      <c r="Z784">
        <v>597</v>
      </c>
      <c r="AA784">
        <v>906</v>
      </c>
      <c r="AB784">
        <v>1019</v>
      </c>
      <c r="AC784">
        <v>1135</v>
      </c>
      <c r="AD784">
        <v>1253</v>
      </c>
      <c r="AE784">
        <v>1375</v>
      </c>
      <c r="AF784">
        <v>1500</v>
      </c>
      <c r="AG784">
        <v>1629</v>
      </c>
      <c r="AH784">
        <v>1762</v>
      </c>
      <c r="AI784">
        <v>1900</v>
      </c>
      <c r="AJ784">
        <v>2042</v>
      </c>
      <c r="AK784">
        <v>2190</v>
      </c>
      <c r="AL784">
        <v>2343</v>
      </c>
      <c r="AM784">
        <v>2503</v>
      </c>
      <c r="AN784">
        <v>2671</v>
      </c>
      <c r="AO784">
        <v>2847</v>
      </c>
      <c r="AP784">
        <v>3034</v>
      </c>
      <c r="AQ784">
        <v>3231</v>
      </c>
      <c r="AR784">
        <v>3439</v>
      </c>
      <c r="AS784">
        <v>3660</v>
      </c>
      <c r="AT784">
        <v>3896</v>
      </c>
      <c r="AU784">
        <v>4152</v>
      </c>
      <c r="AV784">
        <v>4327</v>
      </c>
      <c r="AW784">
        <v>4517</v>
      </c>
      <c r="AX784">
        <v>4724</v>
      </c>
      <c r="AY784">
        <v>4951</v>
      </c>
      <c r="AZ784">
        <v>5204</v>
      </c>
      <c r="BA784">
        <v>5480</v>
      </c>
      <c r="BB784">
        <v>5785</v>
      </c>
      <c r="BC784">
        <v>6125</v>
      </c>
      <c r="BD784">
        <v>6500</v>
      </c>
      <c r="BE784">
        <v>6928</v>
      </c>
      <c r="BF784">
        <v>7407</v>
      </c>
      <c r="BG784">
        <v>7939</v>
      </c>
      <c r="BH784">
        <v>8542</v>
      </c>
      <c r="BI784">
        <v>9219</v>
      </c>
      <c r="BJ784">
        <v>0</v>
      </c>
      <c r="BK784">
        <v>0</v>
      </c>
      <c r="BL784">
        <v>0</v>
      </c>
      <c r="BM784">
        <v>0</v>
      </c>
      <c r="BN784">
        <v>0</v>
      </c>
      <c r="BO784">
        <v>0</v>
      </c>
      <c r="BP784">
        <v>0</v>
      </c>
      <c r="BQ784">
        <v>0</v>
      </c>
      <c r="BR784">
        <v>0</v>
      </c>
      <c r="BS784">
        <v>0</v>
      </c>
      <c r="BT784">
        <v>0</v>
      </c>
      <c r="BU784">
        <v>0</v>
      </c>
      <c r="BV784">
        <v>0</v>
      </c>
      <c r="BW784">
        <v>0</v>
      </c>
      <c r="BX784">
        <v>0</v>
      </c>
      <c r="BY784">
        <v>0</v>
      </c>
      <c r="BZ784">
        <v>0</v>
      </c>
      <c r="CA784">
        <v>0</v>
      </c>
      <c r="CB784">
        <v>0</v>
      </c>
      <c r="CC784">
        <v>0</v>
      </c>
      <c r="CD784">
        <v>0</v>
      </c>
      <c r="CE784">
        <v>0</v>
      </c>
      <c r="CF784">
        <v>0</v>
      </c>
      <c r="CG784">
        <v>0</v>
      </c>
      <c r="CH784">
        <v>0</v>
      </c>
      <c r="CI784">
        <v>0</v>
      </c>
      <c r="CJ784">
        <v>0</v>
      </c>
      <c r="CK784">
        <v>0</v>
      </c>
      <c r="CL784">
        <v>0</v>
      </c>
      <c r="CM784">
        <v>0</v>
      </c>
      <c r="CN784">
        <v>0</v>
      </c>
      <c r="CO784">
        <v>0</v>
      </c>
      <c r="CP784">
        <v>0</v>
      </c>
      <c r="CQ784">
        <v>0</v>
      </c>
      <c r="CR784">
        <v>0</v>
      </c>
      <c r="CS784">
        <v>0</v>
      </c>
      <c r="CT784">
        <v>0</v>
      </c>
      <c r="CU784">
        <v>0</v>
      </c>
      <c r="CV784">
        <v>0</v>
      </c>
      <c r="CW784">
        <v>0</v>
      </c>
      <c r="CX784">
        <v>0</v>
      </c>
      <c r="CY784">
        <v>0</v>
      </c>
      <c r="CZ784">
        <v>0</v>
      </c>
      <c r="DA784">
        <v>0</v>
      </c>
      <c r="DB784">
        <v>0</v>
      </c>
      <c r="DC784">
        <v>0</v>
      </c>
      <c r="DD784">
        <v>0</v>
      </c>
      <c r="DE784">
        <v>0</v>
      </c>
      <c r="DF784">
        <v>0</v>
      </c>
      <c r="DG784">
        <v>0</v>
      </c>
      <c r="DH784">
        <v>0</v>
      </c>
      <c r="DI784">
        <v>0</v>
      </c>
      <c r="DJ784">
        <v>0</v>
      </c>
      <c r="DK784">
        <v>0</v>
      </c>
      <c r="DL784">
        <v>0</v>
      </c>
      <c r="DM784">
        <v>0</v>
      </c>
      <c r="DN784">
        <v>0</v>
      </c>
      <c r="DO784">
        <v>0</v>
      </c>
      <c r="DP784">
        <v>0</v>
      </c>
      <c r="DQ784">
        <v>0</v>
      </c>
      <c r="DR784">
        <v>0</v>
      </c>
      <c r="DS784">
        <v>0</v>
      </c>
      <c r="DT784">
        <v>0</v>
      </c>
      <c r="DU784">
        <v>0</v>
      </c>
      <c r="DV784">
        <v>0</v>
      </c>
      <c r="DW784">
        <v>0</v>
      </c>
      <c r="DX784">
        <v>0</v>
      </c>
      <c r="DZ784" s="340"/>
      <c r="EA784" t="s">
        <v>1025</v>
      </c>
      <c r="EB784">
        <v>1</v>
      </c>
      <c r="EC784">
        <v>21</v>
      </c>
      <c r="ED784" s="183" t="str">
        <f t="shared" si="32"/>
        <v>SDH300121</v>
      </c>
      <c r="EE784">
        <v>0</v>
      </c>
      <c r="EF784">
        <v>165</v>
      </c>
      <c r="EG784">
        <v>322</v>
      </c>
      <c r="EH784">
        <v>473</v>
      </c>
      <c r="EI784">
        <v>619</v>
      </c>
      <c r="EJ784">
        <v>805</v>
      </c>
      <c r="EK784">
        <v>997</v>
      </c>
      <c r="EL784">
        <v>1186</v>
      </c>
      <c r="EM784">
        <v>1372</v>
      </c>
      <c r="EN784">
        <v>1746</v>
      </c>
      <c r="EO784">
        <v>1919</v>
      </c>
      <c r="EP784">
        <v>2089</v>
      </c>
      <c r="EQ784">
        <v>2255</v>
      </c>
      <c r="ER784">
        <v>2419</v>
      </c>
      <c r="ES784">
        <v>2581</v>
      </c>
      <c r="ET784">
        <v>2741</v>
      </c>
      <c r="EU784">
        <v>2900</v>
      </c>
      <c r="EV784">
        <v>3060</v>
      </c>
      <c r="EW784">
        <v>3218</v>
      </c>
      <c r="EX784">
        <v>3379</v>
      </c>
      <c r="EY784">
        <v>3539</v>
      </c>
      <c r="EZ784">
        <v>3702</v>
      </c>
      <c r="FA784">
        <v>3869</v>
      </c>
      <c r="FB784">
        <v>4041</v>
      </c>
      <c r="FC784">
        <v>4222</v>
      </c>
      <c r="FD784">
        <v>4407</v>
      </c>
      <c r="FE784">
        <v>4599</v>
      </c>
      <c r="FF784">
        <v>4799</v>
      </c>
      <c r="FG784">
        <v>5010</v>
      </c>
      <c r="FH784">
        <v>0</v>
      </c>
      <c r="FI784">
        <v>0</v>
      </c>
      <c r="FJ784">
        <v>0</v>
      </c>
      <c r="FK784">
        <v>0</v>
      </c>
      <c r="FL784">
        <v>0</v>
      </c>
      <c r="FM784">
        <v>0</v>
      </c>
      <c r="FN784">
        <v>0</v>
      </c>
      <c r="FO784">
        <v>0</v>
      </c>
      <c r="FP784">
        <v>0</v>
      </c>
      <c r="FQ784">
        <v>0</v>
      </c>
      <c r="FR784">
        <v>0</v>
      </c>
      <c r="FS784">
        <v>0</v>
      </c>
      <c r="FT784">
        <v>0</v>
      </c>
      <c r="FU784">
        <v>0</v>
      </c>
      <c r="FV784">
        <v>0</v>
      </c>
      <c r="FW784">
        <v>0</v>
      </c>
      <c r="FX784">
        <v>0</v>
      </c>
      <c r="FY784">
        <v>0</v>
      </c>
      <c r="FZ784">
        <v>0</v>
      </c>
      <c r="GA784">
        <v>0</v>
      </c>
      <c r="GB784">
        <v>0</v>
      </c>
      <c r="GC784">
        <v>0</v>
      </c>
      <c r="GD784">
        <v>0</v>
      </c>
      <c r="GE784">
        <v>0</v>
      </c>
      <c r="GF784">
        <v>0</v>
      </c>
      <c r="GG784">
        <v>0</v>
      </c>
      <c r="GH784">
        <v>0</v>
      </c>
      <c r="GI784">
        <v>0</v>
      </c>
      <c r="GJ784">
        <v>0</v>
      </c>
      <c r="GK784">
        <v>0</v>
      </c>
      <c r="GL784">
        <v>0</v>
      </c>
      <c r="GM784">
        <v>0</v>
      </c>
      <c r="GN784">
        <v>0</v>
      </c>
      <c r="GO784">
        <v>0</v>
      </c>
      <c r="GP784">
        <v>0</v>
      </c>
      <c r="GQ784">
        <v>0</v>
      </c>
      <c r="GR784">
        <v>0</v>
      </c>
      <c r="GS784">
        <v>0</v>
      </c>
      <c r="GT784">
        <v>0</v>
      </c>
      <c r="GU784">
        <v>0</v>
      </c>
      <c r="GV784">
        <v>0</v>
      </c>
      <c r="GW784">
        <v>0</v>
      </c>
      <c r="GX784">
        <v>0</v>
      </c>
      <c r="GY784">
        <v>0</v>
      </c>
      <c r="GZ784">
        <v>0</v>
      </c>
      <c r="HA784">
        <v>0</v>
      </c>
      <c r="HB784">
        <v>0</v>
      </c>
      <c r="HC784">
        <v>0</v>
      </c>
      <c r="HD784">
        <v>0</v>
      </c>
      <c r="HE784">
        <v>0</v>
      </c>
      <c r="HF784">
        <v>0</v>
      </c>
      <c r="HG784">
        <v>0</v>
      </c>
      <c r="HH784">
        <v>0</v>
      </c>
      <c r="HI784">
        <v>0</v>
      </c>
      <c r="HJ784">
        <v>0</v>
      </c>
      <c r="HK784">
        <v>0</v>
      </c>
      <c r="HL784">
        <v>0</v>
      </c>
      <c r="HM784">
        <v>0</v>
      </c>
      <c r="HN784">
        <v>0</v>
      </c>
      <c r="HO784">
        <v>0</v>
      </c>
      <c r="HP784">
        <v>0</v>
      </c>
      <c r="HQ784">
        <v>0</v>
      </c>
      <c r="HR784">
        <v>0</v>
      </c>
      <c r="HS784">
        <v>0</v>
      </c>
      <c r="HT784">
        <v>0</v>
      </c>
      <c r="HU784">
        <v>0</v>
      </c>
      <c r="HV784">
        <v>0</v>
      </c>
      <c r="HW784">
        <v>0</v>
      </c>
      <c r="HX784">
        <v>0</v>
      </c>
      <c r="HY784">
        <v>0</v>
      </c>
      <c r="HZ784">
        <v>0</v>
      </c>
      <c r="IA784">
        <v>0</v>
      </c>
      <c r="IB784">
        <v>0</v>
      </c>
      <c r="IC784">
        <v>0</v>
      </c>
      <c r="ID784">
        <v>0</v>
      </c>
      <c r="IE784">
        <v>0</v>
      </c>
      <c r="IF784">
        <v>0</v>
      </c>
      <c r="IG784">
        <v>0</v>
      </c>
      <c r="IH784">
        <v>0</v>
      </c>
      <c r="II784">
        <v>0</v>
      </c>
      <c r="IJ784">
        <v>0</v>
      </c>
      <c r="IK784">
        <v>0</v>
      </c>
    </row>
    <row r="785" spans="13:245" hidden="1">
      <c r="M785" s="340"/>
      <c r="N785" t="s">
        <v>1025</v>
      </c>
      <c r="O785">
        <v>1</v>
      </c>
      <c r="P785">
        <v>22</v>
      </c>
      <c r="Q785" s="183" t="str">
        <f t="shared" si="31"/>
        <v>SDH300122</v>
      </c>
      <c r="R785">
        <v>0</v>
      </c>
      <c r="S785">
        <v>65</v>
      </c>
      <c r="T785">
        <v>132</v>
      </c>
      <c r="U785">
        <v>201</v>
      </c>
      <c r="V785">
        <v>271</v>
      </c>
      <c r="W785">
        <v>343</v>
      </c>
      <c r="X785">
        <v>416</v>
      </c>
      <c r="Y785">
        <v>491</v>
      </c>
      <c r="Z785">
        <v>569</v>
      </c>
      <c r="AA785">
        <v>863</v>
      </c>
      <c r="AB785">
        <v>970</v>
      </c>
      <c r="AC785">
        <v>1080</v>
      </c>
      <c r="AD785">
        <v>1193</v>
      </c>
      <c r="AE785">
        <v>1310</v>
      </c>
      <c r="AF785">
        <v>1429</v>
      </c>
      <c r="AG785">
        <v>1552</v>
      </c>
      <c r="AH785">
        <v>1679</v>
      </c>
      <c r="AI785">
        <v>1810</v>
      </c>
      <c r="AJ785">
        <v>1947</v>
      </c>
      <c r="AK785">
        <v>2089</v>
      </c>
      <c r="AL785">
        <v>2236</v>
      </c>
      <c r="AM785">
        <v>2390</v>
      </c>
      <c r="AN785">
        <v>2552</v>
      </c>
      <c r="AO785">
        <v>2723</v>
      </c>
      <c r="AP785">
        <v>2905</v>
      </c>
      <c r="AQ785">
        <v>3096</v>
      </c>
      <c r="AR785">
        <v>3299</v>
      </c>
      <c r="AS785">
        <v>3515</v>
      </c>
      <c r="AT785">
        <v>3749</v>
      </c>
      <c r="AU785">
        <v>4000</v>
      </c>
      <c r="AV785">
        <v>4174</v>
      </c>
      <c r="AW785">
        <v>4363</v>
      </c>
      <c r="AX785">
        <v>4571</v>
      </c>
      <c r="AY785">
        <v>4804</v>
      </c>
      <c r="AZ785">
        <v>5057</v>
      </c>
      <c r="BA785">
        <v>5336</v>
      </c>
      <c r="BB785">
        <v>5647</v>
      </c>
      <c r="BC785">
        <v>5990</v>
      </c>
      <c r="BD785">
        <v>6382</v>
      </c>
      <c r="BE785">
        <v>6820</v>
      </c>
      <c r="BF785">
        <v>7307</v>
      </c>
      <c r="BG785">
        <v>7857</v>
      </c>
      <c r="BH785">
        <v>8476</v>
      </c>
      <c r="BI785">
        <v>9190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0</v>
      </c>
      <c r="CP785">
        <v>0</v>
      </c>
      <c r="CQ785">
        <v>0</v>
      </c>
      <c r="CR785">
        <v>0</v>
      </c>
      <c r="CS785">
        <v>0</v>
      </c>
      <c r="CT785">
        <v>0</v>
      </c>
      <c r="CU785">
        <v>0</v>
      </c>
      <c r="CV785">
        <v>0</v>
      </c>
      <c r="CW785">
        <v>0</v>
      </c>
      <c r="CX785">
        <v>0</v>
      </c>
      <c r="CY785">
        <v>0</v>
      </c>
      <c r="CZ785">
        <v>0</v>
      </c>
      <c r="DA785">
        <v>0</v>
      </c>
      <c r="DB785">
        <v>0</v>
      </c>
      <c r="DC785">
        <v>0</v>
      </c>
      <c r="DD785">
        <v>0</v>
      </c>
      <c r="DE785">
        <v>0</v>
      </c>
      <c r="DF785">
        <v>0</v>
      </c>
      <c r="DG785">
        <v>0</v>
      </c>
      <c r="DH785">
        <v>0</v>
      </c>
      <c r="DI785">
        <v>0</v>
      </c>
      <c r="DJ785">
        <v>0</v>
      </c>
      <c r="DK785">
        <v>0</v>
      </c>
      <c r="DL785">
        <v>0</v>
      </c>
      <c r="DM785">
        <v>0</v>
      </c>
      <c r="DN785">
        <v>0</v>
      </c>
      <c r="DO785">
        <v>0</v>
      </c>
      <c r="DP785">
        <v>0</v>
      </c>
      <c r="DQ785">
        <v>0</v>
      </c>
      <c r="DR785">
        <v>0</v>
      </c>
      <c r="DS785">
        <v>0</v>
      </c>
      <c r="DT785">
        <v>0</v>
      </c>
      <c r="DU785">
        <v>0</v>
      </c>
      <c r="DV785">
        <v>0</v>
      </c>
      <c r="DW785">
        <v>0</v>
      </c>
      <c r="DX785">
        <v>0</v>
      </c>
      <c r="DZ785" s="340"/>
      <c r="EA785" t="s">
        <v>1025</v>
      </c>
      <c r="EB785">
        <v>1</v>
      </c>
      <c r="EC785">
        <v>22</v>
      </c>
      <c r="ED785" s="183" t="str">
        <f t="shared" si="32"/>
        <v>SDH300122</v>
      </c>
      <c r="EE785">
        <v>0</v>
      </c>
      <c r="EF785">
        <v>155</v>
      </c>
      <c r="EG785">
        <v>305</v>
      </c>
      <c r="EH785">
        <v>449</v>
      </c>
      <c r="EI785">
        <v>588</v>
      </c>
      <c r="EJ785">
        <v>752</v>
      </c>
      <c r="EK785">
        <v>934</v>
      </c>
      <c r="EL785">
        <v>1113</v>
      </c>
      <c r="EM785">
        <v>1289</v>
      </c>
      <c r="EN785">
        <v>1653</v>
      </c>
      <c r="EO785">
        <v>1815</v>
      </c>
      <c r="EP785">
        <v>1976</v>
      </c>
      <c r="EQ785">
        <v>2133</v>
      </c>
      <c r="ER785">
        <v>2291</v>
      </c>
      <c r="ES785">
        <v>2443</v>
      </c>
      <c r="ET785">
        <v>2595</v>
      </c>
      <c r="EU785">
        <v>2747</v>
      </c>
      <c r="EV785">
        <v>2897</v>
      </c>
      <c r="EW785">
        <v>3050</v>
      </c>
      <c r="EX785">
        <v>3203</v>
      </c>
      <c r="EY785">
        <v>3357</v>
      </c>
      <c r="EZ785">
        <v>3514</v>
      </c>
      <c r="FA785">
        <v>3676</v>
      </c>
      <c r="FB785">
        <v>3844</v>
      </c>
      <c r="FC785">
        <v>4020</v>
      </c>
      <c r="FD785">
        <v>4201</v>
      </c>
      <c r="FE785">
        <v>4390</v>
      </c>
      <c r="FF785">
        <v>4587</v>
      </c>
      <c r="FG785">
        <v>4800</v>
      </c>
      <c r="FH785">
        <v>0</v>
      </c>
      <c r="FI785">
        <v>0</v>
      </c>
      <c r="FJ785">
        <v>0</v>
      </c>
      <c r="FK785">
        <v>0</v>
      </c>
      <c r="FL785">
        <v>0</v>
      </c>
      <c r="FM785">
        <v>0</v>
      </c>
      <c r="FN785">
        <v>0</v>
      </c>
      <c r="FO785">
        <v>0</v>
      </c>
      <c r="FP785">
        <v>0</v>
      </c>
      <c r="FQ785">
        <v>0</v>
      </c>
      <c r="FR785">
        <v>0</v>
      </c>
      <c r="FS785">
        <v>0</v>
      </c>
      <c r="FT785">
        <v>0</v>
      </c>
      <c r="FU785">
        <v>0</v>
      </c>
      <c r="FV785">
        <v>0</v>
      </c>
      <c r="FW785">
        <v>0</v>
      </c>
      <c r="FX785">
        <v>0</v>
      </c>
      <c r="FY785">
        <v>0</v>
      </c>
      <c r="FZ785">
        <v>0</v>
      </c>
      <c r="GA785">
        <v>0</v>
      </c>
      <c r="GB785">
        <v>0</v>
      </c>
      <c r="GC785">
        <v>0</v>
      </c>
      <c r="GD785">
        <v>0</v>
      </c>
      <c r="GE785">
        <v>0</v>
      </c>
      <c r="GF785">
        <v>0</v>
      </c>
      <c r="GG785">
        <v>0</v>
      </c>
      <c r="GH785">
        <v>0</v>
      </c>
      <c r="GI785">
        <v>0</v>
      </c>
      <c r="GJ785">
        <v>0</v>
      </c>
      <c r="GK785">
        <v>0</v>
      </c>
      <c r="GL785">
        <v>0</v>
      </c>
      <c r="GM785">
        <v>0</v>
      </c>
      <c r="GN785">
        <v>0</v>
      </c>
      <c r="GO785">
        <v>0</v>
      </c>
      <c r="GP785">
        <v>0</v>
      </c>
      <c r="GQ785">
        <v>0</v>
      </c>
      <c r="GR785">
        <v>0</v>
      </c>
      <c r="GS785">
        <v>0</v>
      </c>
      <c r="GT785">
        <v>0</v>
      </c>
      <c r="GU785">
        <v>0</v>
      </c>
      <c r="GV785">
        <v>0</v>
      </c>
      <c r="GW785">
        <v>0</v>
      </c>
      <c r="GX785">
        <v>0</v>
      </c>
      <c r="GY785">
        <v>0</v>
      </c>
      <c r="GZ785">
        <v>0</v>
      </c>
      <c r="HA785">
        <v>0</v>
      </c>
      <c r="HB785">
        <v>0</v>
      </c>
      <c r="HC785">
        <v>0</v>
      </c>
      <c r="HD785">
        <v>0</v>
      </c>
      <c r="HE785">
        <v>0</v>
      </c>
      <c r="HF785">
        <v>0</v>
      </c>
      <c r="HG785">
        <v>0</v>
      </c>
      <c r="HH785">
        <v>0</v>
      </c>
      <c r="HI785">
        <v>0</v>
      </c>
      <c r="HJ785">
        <v>0</v>
      </c>
      <c r="HK785">
        <v>0</v>
      </c>
      <c r="HL785">
        <v>0</v>
      </c>
      <c r="HM785">
        <v>0</v>
      </c>
      <c r="HN785">
        <v>0</v>
      </c>
      <c r="HO785">
        <v>0</v>
      </c>
      <c r="HP785">
        <v>0</v>
      </c>
      <c r="HQ785">
        <v>0</v>
      </c>
      <c r="HR785">
        <v>0</v>
      </c>
      <c r="HS785">
        <v>0</v>
      </c>
      <c r="HT785">
        <v>0</v>
      </c>
      <c r="HU785">
        <v>0</v>
      </c>
      <c r="HV785">
        <v>0</v>
      </c>
      <c r="HW785">
        <v>0</v>
      </c>
      <c r="HX785">
        <v>0</v>
      </c>
      <c r="HY785">
        <v>0</v>
      </c>
      <c r="HZ785">
        <v>0</v>
      </c>
      <c r="IA785">
        <v>0</v>
      </c>
      <c r="IB785">
        <v>0</v>
      </c>
      <c r="IC785">
        <v>0</v>
      </c>
      <c r="ID785">
        <v>0</v>
      </c>
      <c r="IE785">
        <v>0</v>
      </c>
      <c r="IF785">
        <v>0</v>
      </c>
      <c r="IG785">
        <v>0</v>
      </c>
      <c r="IH785">
        <v>0</v>
      </c>
      <c r="II785">
        <v>0</v>
      </c>
      <c r="IJ785">
        <v>0</v>
      </c>
      <c r="IK785">
        <v>0</v>
      </c>
    </row>
    <row r="786" spans="13:245" hidden="1">
      <c r="M786" s="340"/>
      <c r="N786" t="s">
        <v>1025</v>
      </c>
      <c r="O786">
        <v>1</v>
      </c>
      <c r="P786">
        <v>23</v>
      </c>
      <c r="Q786" s="183" t="str">
        <f t="shared" si="31"/>
        <v>SDH300123</v>
      </c>
      <c r="R786">
        <v>0</v>
      </c>
      <c r="S786">
        <v>62</v>
      </c>
      <c r="T786">
        <v>126</v>
      </c>
      <c r="U786">
        <v>191</v>
      </c>
      <c r="V786">
        <v>258</v>
      </c>
      <c r="W786">
        <v>326</v>
      </c>
      <c r="X786">
        <v>396</v>
      </c>
      <c r="Y786">
        <v>467</v>
      </c>
      <c r="Z786">
        <v>540</v>
      </c>
      <c r="AA786">
        <v>820</v>
      </c>
      <c r="AB786">
        <v>922</v>
      </c>
      <c r="AC786">
        <v>1026</v>
      </c>
      <c r="AD786">
        <v>1134</v>
      </c>
      <c r="AE786">
        <v>1245</v>
      </c>
      <c r="AF786">
        <v>1358</v>
      </c>
      <c r="AG786">
        <v>1476</v>
      </c>
      <c r="AH786">
        <v>1597</v>
      </c>
      <c r="AI786">
        <v>1722</v>
      </c>
      <c r="AJ786">
        <v>1853</v>
      </c>
      <c r="AK786">
        <v>1988</v>
      </c>
      <c r="AL786">
        <v>2130</v>
      </c>
      <c r="AM786">
        <v>2278</v>
      </c>
      <c r="AN786">
        <v>2435</v>
      </c>
      <c r="AO786">
        <v>2601</v>
      </c>
      <c r="AP786">
        <v>2776</v>
      </c>
      <c r="AQ786">
        <v>2962</v>
      </c>
      <c r="AR786">
        <v>3160</v>
      </c>
      <c r="AS786">
        <v>3374</v>
      </c>
      <c r="AT786">
        <v>3602</v>
      </c>
      <c r="AU786">
        <v>3847</v>
      </c>
      <c r="AV786">
        <v>4020</v>
      </c>
      <c r="AW786">
        <v>4210</v>
      </c>
      <c r="AX786">
        <v>4422</v>
      </c>
      <c r="AY786">
        <v>4653</v>
      </c>
      <c r="AZ786">
        <v>4907</v>
      </c>
      <c r="BA786">
        <v>5191</v>
      </c>
      <c r="BB786">
        <v>5504</v>
      </c>
      <c r="BC786">
        <v>5862</v>
      </c>
      <c r="BD786">
        <v>6261</v>
      </c>
      <c r="BE786">
        <v>6704</v>
      </c>
      <c r="BF786">
        <v>7205</v>
      </c>
      <c r="BG786">
        <v>7769</v>
      </c>
      <c r="BH786">
        <v>8418</v>
      </c>
      <c r="BI786">
        <v>9155</v>
      </c>
      <c r="BJ786">
        <v>0</v>
      </c>
      <c r="BK786">
        <v>0</v>
      </c>
      <c r="BL786">
        <v>0</v>
      </c>
      <c r="BM786">
        <v>0</v>
      </c>
      <c r="BN786">
        <v>0</v>
      </c>
      <c r="BO786">
        <v>0</v>
      </c>
      <c r="BP786">
        <v>0</v>
      </c>
      <c r="BQ786">
        <v>0</v>
      </c>
      <c r="BR786">
        <v>0</v>
      </c>
      <c r="BS786">
        <v>0</v>
      </c>
      <c r="BT786">
        <v>0</v>
      </c>
      <c r="BU786">
        <v>0</v>
      </c>
      <c r="BV786">
        <v>0</v>
      </c>
      <c r="BW786">
        <v>0</v>
      </c>
      <c r="BX786">
        <v>0</v>
      </c>
      <c r="BY786">
        <v>0</v>
      </c>
      <c r="BZ786">
        <v>0</v>
      </c>
      <c r="CA786">
        <v>0</v>
      </c>
      <c r="CB786">
        <v>0</v>
      </c>
      <c r="CC786">
        <v>0</v>
      </c>
      <c r="CD786">
        <v>0</v>
      </c>
      <c r="CE786">
        <v>0</v>
      </c>
      <c r="CF786">
        <v>0</v>
      </c>
      <c r="CG786">
        <v>0</v>
      </c>
      <c r="CH786">
        <v>0</v>
      </c>
      <c r="CI786">
        <v>0</v>
      </c>
      <c r="CJ786">
        <v>0</v>
      </c>
      <c r="CK786">
        <v>0</v>
      </c>
      <c r="CL786">
        <v>0</v>
      </c>
      <c r="CM786">
        <v>0</v>
      </c>
      <c r="CN786">
        <v>0</v>
      </c>
      <c r="CO786">
        <v>0</v>
      </c>
      <c r="CP786">
        <v>0</v>
      </c>
      <c r="CQ786">
        <v>0</v>
      </c>
      <c r="CR786">
        <v>0</v>
      </c>
      <c r="CS786">
        <v>0</v>
      </c>
      <c r="CT786">
        <v>0</v>
      </c>
      <c r="CU786">
        <v>0</v>
      </c>
      <c r="CV786">
        <v>0</v>
      </c>
      <c r="CW786">
        <v>0</v>
      </c>
      <c r="CX786">
        <v>0</v>
      </c>
      <c r="CY786">
        <v>0</v>
      </c>
      <c r="CZ786">
        <v>0</v>
      </c>
      <c r="DA786">
        <v>0</v>
      </c>
      <c r="DB786">
        <v>0</v>
      </c>
      <c r="DC786">
        <v>0</v>
      </c>
      <c r="DD786">
        <v>0</v>
      </c>
      <c r="DE786">
        <v>0</v>
      </c>
      <c r="DF786">
        <v>0</v>
      </c>
      <c r="DG786">
        <v>0</v>
      </c>
      <c r="DH786">
        <v>0</v>
      </c>
      <c r="DI786">
        <v>0</v>
      </c>
      <c r="DJ786">
        <v>0</v>
      </c>
      <c r="DK786">
        <v>0</v>
      </c>
      <c r="DL786">
        <v>0</v>
      </c>
      <c r="DM786">
        <v>0</v>
      </c>
      <c r="DN786">
        <v>0</v>
      </c>
      <c r="DO786">
        <v>0</v>
      </c>
      <c r="DP786">
        <v>0</v>
      </c>
      <c r="DQ786">
        <v>0</v>
      </c>
      <c r="DR786">
        <v>0</v>
      </c>
      <c r="DS786">
        <v>0</v>
      </c>
      <c r="DT786">
        <v>0</v>
      </c>
      <c r="DU786">
        <v>0</v>
      </c>
      <c r="DV786">
        <v>0</v>
      </c>
      <c r="DW786">
        <v>0</v>
      </c>
      <c r="DX786">
        <v>0</v>
      </c>
      <c r="DZ786" s="340"/>
      <c r="EA786" t="s">
        <v>1025</v>
      </c>
      <c r="EB786">
        <v>1</v>
      </c>
      <c r="EC786">
        <v>23</v>
      </c>
      <c r="ED786" s="183" t="str">
        <f t="shared" si="32"/>
        <v>SDH300123</v>
      </c>
      <c r="EE786">
        <v>0</v>
      </c>
      <c r="EF786">
        <v>147</v>
      </c>
      <c r="EG786">
        <v>289</v>
      </c>
      <c r="EH786">
        <v>424</v>
      </c>
      <c r="EI786">
        <v>556</v>
      </c>
      <c r="EJ786">
        <v>701</v>
      </c>
      <c r="EK786">
        <v>872</v>
      </c>
      <c r="EL786">
        <v>1042</v>
      </c>
      <c r="EM786">
        <v>1206</v>
      </c>
      <c r="EN786">
        <v>1559</v>
      </c>
      <c r="EO786">
        <v>1713</v>
      </c>
      <c r="EP786">
        <v>1863</v>
      </c>
      <c r="EQ786">
        <v>2013</v>
      </c>
      <c r="ER786">
        <v>2161</v>
      </c>
      <c r="ES786">
        <v>2305</v>
      </c>
      <c r="ET786">
        <v>2450</v>
      </c>
      <c r="EU786">
        <v>2594</v>
      </c>
      <c r="EV786">
        <v>2736</v>
      </c>
      <c r="EW786">
        <v>2882</v>
      </c>
      <c r="EX786">
        <v>3027</v>
      </c>
      <c r="EY786">
        <v>3176</v>
      </c>
      <c r="EZ786">
        <v>3327</v>
      </c>
      <c r="FA786">
        <v>3486</v>
      </c>
      <c r="FB786">
        <v>3650</v>
      </c>
      <c r="FC786">
        <v>3818</v>
      </c>
      <c r="FD786">
        <v>3996</v>
      </c>
      <c r="FE786">
        <v>4181</v>
      </c>
      <c r="FF786">
        <v>4380</v>
      </c>
      <c r="FG786">
        <v>4587</v>
      </c>
      <c r="FH786">
        <v>0</v>
      </c>
      <c r="FI786">
        <v>0</v>
      </c>
      <c r="FJ786">
        <v>0</v>
      </c>
      <c r="FK786">
        <v>0</v>
      </c>
      <c r="FL786">
        <v>0</v>
      </c>
      <c r="FM786">
        <v>0</v>
      </c>
      <c r="FN786">
        <v>0</v>
      </c>
      <c r="FO786">
        <v>0</v>
      </c>
      <c r="FP786">
        <v>0</v>
      </c>
      <c r="FQ786">
        <v>0</v>
      </c>
      <c r="FR786">
        <v>0</v>
      </c>
      <c r="FS786">
        <v>0</v>
      </c>
      <c r="FT786">
        <v>0</v>
      </c>
      <c r="FU786">
        <v>0</v>
      </c>
      <c r="FV786">
        <v>0</v>
      </c>
      <c r="FW786">
        <v>0</v>
      </c>
      <c r="FX786">
        <v>0</v>
      </c>
      <c r="FY786">
        <v>0</v>
      </c>
      <c r="FZ786">
        <v>0</v>
      </c>
      <c r="GA786">
        <v>0</v>
      </c>
      <c r="GB786">
        <v>0</v>
      </c>
      <c r="GC786">
        <v>0</v>
      </c>
      <c r="GD786">
        <v>0</v>
      </c>
      <c r="GE786">
        <v>0</v>
      </c>
      <c r="GF786">
        <v>0</v>
      </c>
      <c r="GG786">
        <v>0</v>
      </c>
      <c r="GH786">
        <v>0</v>
      </c>
      <c r="GI786">
        <v>0</v>
      </c>
      <c r="GJ786">
        <v>0</v>
      </c>
      <c r="GK786">
        <v>0</v>
      </c>
      <c r="GL786">
        <v>0</v>
      </c>
      <c r="GM786">
        <v>0</v>
      </c>
      <c r="GN786">
        <v>0</v>
      </c>
      <c r="GO786">
        <v>0</v>
      </c>
      <c r="GP786">
        <v>0</v>
      </c>
      <c r="GQ786">
        <v>0</v>
      </c>
      <c r="GR786">
        <v>0</v>
      </c>
      <c r="GS786">
        <v>0</v>
      </c>
      <c r="GT786">
        <v>0</v>
      </c>
      <c r="GU786">
        <v>0</v>
      </c>
      <c r="GV786">
        <v>0</v>
      </c>
      <c r="GW786">
        <v>0</v>
      </c>
      <c r="GX786">
        <v>0</v>
      </c>
      <c r="GY786">
        <v>0</v>
      </c>
      <c r="GZ786">
        <v>0</v>
      </c>
      <c r="HA786">
        <v>0</v>
      </c>
      <c r="HB786">
        <v>0</v>
      </c>
      <c r="HC786">
        <v>0</v>
      </c>
      <c r="HD786">
        <v>0</v>
      </c>
      <c r="HE786">
        <v>0</v>
      </c>
      <c r="HF786">
        <v>0</v>
      </c>
      <c r="HG786">
        <v>0</v>
      </c>
      <c r="HH786">
        <v>0</v>
      </c>
      <c r="HI786">
        <v>0</v>
      </c>
      <c r="HJ786">
        <v>0</v>
      </c>
      <c r="HK786">
        <v>0</v>
      </c>
      <c r="HL786">
        <v>0</v>
      </c>
      <c r="HM786">
        <v>0</v>
      </c>
      <c r="HN786">
        <v>0</v>
      </c>
      <c r="HO786">
        <v>0</v>
      </c>
      <c r="HP786">
        <v>0</v>
      </c>
      <c r="HQ786">
        <v>0</v>
      </c>
      <c r="HR786">
        <v>0</v>
      </c>
      <c r="HS786">
        <v>0</v>
      </c>
      <c r="HT786">
        <v>0</v>
      </c>
      <c r="HU786">
        <v>0</v>
      </c>
      <c r="HV786">
        <v>0</v>
      </c>
      <c r="HW786">
        <v>0</v>
      </c>
      <c r="HX786">
        <v>0</v>
      </c>
      <c r="HY786">
        <v>0</v>
      </c>
      <c r="HZ786">
        <v>0</v>
      </c>
      <c r="IA786">
        <v>0</v>
      </c>
      <c r="IB786">
        <v>0</v>
      </c>
      <c r="IC786">
        <v>0</v>
      </c>
      <c r="ID786">
        <v>0</v>
      </c>
      <c r="IE786">
        <v>0</v>
      </c>
      <c r="IF786">
        <v>0</v>
      </c>
      <c r="IG786">
        <v>0</v>
      </c>
      <c r="IH786">
        <v>0</v>
      </c>
      <c r="II786">
        <v>0</v>
      </c>
      <c r="IJ786">
        <v>0</v>
      </c>
      <c r="IK786">
        <v>0</v>
      </c>
    </row>
    <row r="787" spans="13:245" hidden="1">
      <c r="M787" s="340"/>
      <c r="N787" t="s">
        <v>1025</v>
      </c>
      <c r="O787">
        <v>1</v>
      </c>
      <c r="P787">
        <v>24</v>
      </c>
      <c r="Q787" s="183" t="str">
        <f t="shared" si="31"/>
        <v>SDH300124</v>
      </c>
      <c r="R787">
        <v>0</v>
      </c>
      <c r="S787">
        <v>59</v>
      </c>
      <c r="T787">
        <v>120</v>
      </c>
      <c r="U787">
        <v>182</v>
      </c>
      <c r="V787">
        <v>245</v>
      </c>
      <c r="W787">
        <v>310</v>
      </c>
      <c r="X787">
        <v>376</v>
      </c>
      <c r="Y787">
        <v>444</v>
      </c>
      <c r="Z787">
        <v>513</v>
      </c>
      <c r="AA787">
        <v>778</v>
      </c>
      <c r="AB787">
        <v>875</v>
      </c>
      <c r="AC787">
        <v>975</v>
      </c>
      <c r="AD787">
        <v>1077</v>
      </c>
      <c r="AE787">
        <v>1182</v>
      </c>
      <c r="AF787">
        <v>1290</v>
      </c>
      <c r="AG787">
        <v>1401</v>
      </c>
      <c r="AH787">
        <v>1517</v>
      </c>
      <c r="AI787">
        <v>1637</v>
      </c>
      <c r="AJ787">
        <v>1761</v>
      </c>
      <c r="AK787">
        <v>1891</v>
      </c>
      <c r="AL787">
        <v>2026</v>
      </c>
      <c r="AM787">
        <v>2170</v>
      </c>
      <c r="AN787">
        <v>2321</v>
      </c>
      <c r="AO787">
        <v>2481</v>
      </c>
      <c r="AP787">
        <v>2651</v>
      </c>
      <c r="AQ787">
        <v>2832</v>
      </c>
      <c r="AR787">
        <v>3027</v>
      </c>
      <c r="AS787">
        <v>3235</v>
      </c>
      <c r="AT787">
        <v>3458</v>
      </c>
      <c r="AU787">
        <v>3696</v>
      </c>
      <c r="AV787">
        <v>3869</v>
      </c>
      <c r="AW787">
        <v>4062</v>
      </c>
      <c r="AX787">
        <v>4273</v>
      </c>
      <c r="AY787">
        <v>4504</v>
      </c>
      <c r="AZ787">
        <v>4762</v>
      </c>
      <c r="BA787">
        <v>5047</v>
      </c>
      <c r="BB787">
        <v>5372</v>
      </c>
      <c r="BC787">
        <v>5734</v>
      </c>
      <c r="BD787">
        <v>6137</v>
      </c>
      <c r="BE787">
        <v>6592</v>
      </c>
      <c r="BF787">
        <v>7103</v>
      </c>
      <c r="BG787">
        <v>7692</v>
      </c>
      <c r="BH787">
        <v>8360</v>
      </c>
      <c r="BI787">
        <v>9126</v>
      </c>
      <c r="BJ787">
        <v>0</v>
      </c>
      <c r="BK787">
        <v>0</v>
      </c>
      <c r="BL787">
        <v>0</v>
      </c>
      <c r="BM787">
        <v>0</v>
      </c>
      <c r="BN787">
        <v>0</v>
      </c>
      <c r="BO787">
        <v>0</v>
      </c>
      <c r="BP787">
        <v>0</v>
      </c>
      <c r="BQ787">
        <v>0</v>
      </c>
      <c r="BR787">
        <v>0</v>
      </c>
      <c r="BS787">
        <v>0</v>
      </c>
      <c r="BT787">
        <v>0</v>
      </c>
      <c r="BU787">
        <v>0</v>
      </c>
      <c r="BV787">
        <v>0</v>
      </c>
      <c r="BW787">
        <v>0</v>
      </c>
      <c r="BX787">
        <v>0</v>
      </c>
      <c r="BY787">
        <v>0</v>
      </c>
      <c r="BZ787">
        <v>0</v>
      </c>
      <c r="CA787">
        <v>0</v>
      </c>
      <c r="CB787">
        <v>0</v>
      </c>
      <c r="CC787">
        <v>0</v>
      </c>
      <c r="CD787">
        <v>0</v>
      </c>
      <c r="CE787">
        <v>0</v>
      </c>
      <c r="CF787">
        <v>0</v>
      </c>
      <c r="CG787">
        <v>0</v>
      </c>
      <c r="CH787">
        <v>0</v>
      </c>
      <c r="CI787">
        <v>0</v>
      </c>
      <c r="CJ787">
        <v>0</v>
      </c>
      <c r="CK787">
        <v>0</v>
      </c>
      <c r="CL787">
        <v>0</v>
      </c>
      <c r="CM787">
        <v>0</v>
      </c>
      <c r="CN787">
        <v>0</v>
      </c>
      <c r="CO787">
        <v>0</v>
      </c>
      <c r="CP787">
        <v>0</v>
      </c>
      <c r="CQ787">
        <v>0</v>
      </c>
      <c r="CR787">
        <v>0</v>
      </c>
      <c r="CS787">
        <v>0</v>
      </c>
      <c r="CT787">
        <v>0</v>
      </c>
      <c r="CU787">
        <v>0</v>
      </c>
      <c r="CV787">
        <v>0</v>
      </c>
      <c r="CW787">
        <v>0</v>
      </c>
      <c r="CX787">
        <v>0</v>
      </c>
      <c r="CY787">
        <v>0</v>
      </c>
      <c r="CZ787">
        <v>0</v>
      </c>
      <c r="DA787">
        <v>0</v>
      </c>
      <c r="DB787">
        <v>0</v>
      </c>
      <c r="DC787">
        <v>0</v>
      </c>
      <c r="DD787">
        <v>0</v>
      </c>
      <c r="DE787">
        <v>0</v>
      </c>
      <c r="DF787">
        <v>0</v>
      </c>
      <c r="DG787">
        <v>0</v>
      </c>
      <c r="DH787">
        <v>0</v>
      </c>
      <c r="DI787">
        <v>0</v>
      </c>
      <c r="DJ787">
        <v>0</v>
      </c>
      <c r="DK787">
        <v>0</v>
      </c>
      <c r="DL787">
        <v>0</v>
      </c>
      <c r="DM787">
        <v>0</v>
      </c>
      <c r="DN787">
        <v>0</v>
      </c>
      <c r="DO787">
        <v>0</v>
      </c>
      <c r="DP787">
        <v>0</v>
      </c>
      <c r="DQ787">
        <v>0</v>
      </c>
      <c r="DR787">
        <v>0</v>
      </c>
      <c r="DS787">
        <v>0</v>
      </c>
      <c r="DT787">
        <v>0</v>
      </c>
      <c r="DU787">
        <v>0</v>
      </c>
      <c r="DV787">
        <v>0</v>
      </c>
      <c r="DW787">
        <v>0</v>
      </c>
      <c r="DX787">
        <v>0</v>
      </c>
      <c r="DZ787" s="340"/>
      <c r="EA787" t="s">
        <v>1025</v>
      </c>
      <c r="EB787">
        <v>1</v>
      </c>
      <c r="EC787">
        <v>24</v>
      </c>
      <c r="ED787" s="183" t="str">
        <f t="shared" si="32"/>
        <v>SDH300124</v>
      </c>
      <c r="EE787">
        <v>0</v>
      </c>
      <c r="EF787">
        <v>140</v>
      </c>
      <c r="EG787">
        <v>274</v>
      </c>
      <c r="EH787">
        <v>401</v>
      </c>
      <c r="EI787">
        <v>525</v>
      </c>
      <c r="EJ787">
        <v>650</v>
      </c>
      <c r="EK787">
        <v>812</v>
      </c>
      <c r="EL787">
        <v>973</v>
      </c>
      <c r="EM787">
        <v>1128</v>
      </c>
      <c r="EN787">
        <v>1468</v>
      </c>
      <c r="EO787">
        <v>1614</v>
      </c>
      <c r="EP787">
        <v>1758</v>
      </c>
      <c r="EQ787">
        <v>1898</v>
      </c>
      <c r="ER787">
        <v>2037</v>
      </c>
      <c r="ES787">
        <v>2174</v>
      </c>
      <c r="ET787">
        <v>2309</v>
      </c>
      <c r="EU787">
        <v>2446</v>
      </c>
      <c r="EV787">
        <v>2583</v>
      </c>
      <c r="EW787">
        <v>2720</v>
      </c>
      <c r="EX787">
        <v>2860</v>
      </c>
      <c r="EY787">
        <v>3001</v>
      </c>
      <c r="EZ787">
        <v>3149</v>
      </c>
      <c r="FA787">
        <v>3302</v>
      </c>
      <c r="FB787">
        <v>3460</v>
      </c>
      <c r="FC787">
        <v>3626</v>
      </c>
      <c r="FD787">
        <v>3799</v>
      </c>
      <c r="FE787">
        <v>3984</v>
      </c>
      <c r="FF787">
        <v>4179</v>
      </c>
      <c r="FG787">
        <v>4382</v>
      </c>
      <c r="FH787">
        <v>0</v>
      </c>
      <c r="FI787">
        <v>0</v>
      </c>
      <c r="FJ787">
        <v>0</v>
      </c>
      <c r="FK787">
        <v>0</v>
      </c>
      <c r="FL787">
        <v>0</v>
      </c>
      <c r="FM787">
        <v>0</v>
      </c>
      <c r="FN787">
        <v>0</v>
      </c>
      <c r="FO787">
        <v>0</v>
      </c>
      <c r="FP787">
        <v>0</v>
      </c>
      <c r="FQ787">
        <v>0</v>
      </c>
      <c r="FR787">
        <v>0</v>
      </c>
      <c r="FS787">
        <v>0</v>
      </c>
      <c r="FT787">
        <v>0</v>
      </c>
      <c r="FU787">
        <v>0</v>
      </c>
      <c r="FV787">
        <v>0</v>
      </c>
      <c r="FW787">
        <v>0</v>
      </c>
      <c r="FX787">
        <v>0</v>
      </c>
      <c r="FY787">
        <v>0</v>
      </c>
      <c r="FZ787">
        <v>0</v>
      </c>
      <c r="GA787">
        <v>0</v>
      </c>
      <c r="GB787">
        <v>0</v>
      </c>
      <c r="GC787">
        <v>0</v>
      </c>
      <c r="GD787">
        <v>0</v>
      </c>
      <c r="GE787">
        <v>0</v>
      </c>
      <c r="GF787">
        <v>0</v>
      </c>
      <c r="GG787">
        <v>0</v>
      </c>
      <c r="GH787">
        <v>0</v>
      </c>
      <c r="GI787">
        <v>0</v>
      </c>
      <c r="GJ787">
        <v>0</v>
      </c>
      <c r="GK787">
        <v>0</v>
      </c>
      <c r="GL787">
        <v>0</v>
      </c>
      <c r="GM787">
        <v>0</v>
      </c>
      <c r="GN787">
        <v>0</v>
      </c>
      <c r="GO787">
        <v>0</v>
      </c>
      <c r="GP787">
        <v>0</v>
      </c>
      <c r="GQ787">
        <v>0</v>
      </c>
      <c r="GR787">
        <v>0</v>
      </c>
      <c r="GS787">
        <v>0</v>
      </c>
      <c r="GT787">
        <v>0</v>
      </c>
      <c r="GU787">
        <v>0</v>
      </c>
      <c r="GV787">
        <v>0</v>
      </c>
      <c r="GW787">
        <v>0</v>
      </c>
      <c r="GX787">
        <v>0</v>
      </c>
      <c r="GY787">
        <v>0</v>
      </c>
      <c r="GZ787">
        <v>0</v>
      </c>
      <c r="HA787">
        <v>0</v>
      </c>
      <c r="HB787">
        <v>0</v>
      </c>
      <c r="HC787">
        <v>0</v>
      </c>
      <c r="HD787">
        <v>0</v>
      </c>
      <c r="HE787">
        <v>0</v>
      </c>
      <c r="HF787">
        <v>0</v>
      </c>
      <c r="HG787">
        <v>0</v>
      </c>
      <c r="HH787">
        <v>0</v>
      </c>
      <c r="HI787">
        <v>0</v>
      </c>
      <c r="HJ787">
        <v>0</v>
      </c>
      <c r="HK787">
        <v>0</v>
      </c>
      <c r="HL787">
        <v>0</v>
      </c>
      <c r="HM787">
        <v>0</v>
      </c>
      <c r="HN787">
        <v>0</v>
      </c>
      <c r="HO787">
        <v>0</v>
      </c>
      <c r="HP787">
        <v>0</v>
      </c>
      <c r="HQ787">
        <v>0</v>
      </c>
      <c r="HR787">
        <v>0</v>
      </c>
      <c r="HS787">
        <v>0</v>
      </c>
      <c r="HT787">
        <v>0</v>
      </c>
      <c r="HU787">
        <v>0</v>
      </c>
      <c r="HV787">
        <v>0</v>
      </c>
      <c r="HW787">
        <v>0</v>
      </c>
      <c r="HX787">
        <v>0</v>
      </c>
      <c r="HY787">
        <v>0</v>
      </c>
      <c r="HZ787">
        <v>0</v>
      </c>
      <c r="IA787">
        <v>0</v>
      </c>
      <c r="IB787">
        <v>0</v>
      </c>
      <c r="IC787">
        <v>0</v>
      </c>
      <c r="ID787">
        <v>0</v>
      </c>
      <c r="IE787">
        <v>0</v>
      </c>
      <c r="IF787">
        <v>0</v>
      </c>
      <c r="IG787">
        <v>0</v>
      </c>
      <c r="IH787">
        <v>0</v>
      </c>
      <c r="II787">
        <v>0</v>
      </c>
      <c r="IJ787">
        <v>0</v>
      </c>
      <c r="IK787">
        <v>0</v>
      </c>
    </row>
    <row r="788" spans="13:245" hidden="1">
      <c r="M788" s="340"/>
      <c r="N788" t="s">
        <v>1025</v>
      </c>
      <c r="O788">
        <v>1</v>
      </c>
      <c r="P788">
        <v>25</v>
      </c>
      <c r="Q788" s="183" t="str">
        <f t="shared" si="31"/>
        <v>SDH300125</v>
      </c>
      <c r="R788">
        <v>0</v>
      </c>
      <c r="S788">
        <v>56</v>
      </c>
      <c r="T788">
        <v>113</v>
      </c>
      <c r="U788">
        <v>173</v>
      </c>
      <c r="V788">
        <v>233</v>
      </c>
      <c r="W788">
        <v>293</v>
      </c>
      <c r="X788">
        <v>356</v>
      </c>
      <c r="Y788">
        <v>420</v>
      </c>
      <c r="Z788">
        <v>485</v>
      </c>
      <c r="AA788">
        <v>737</v>
      </c>
      <c r="AB788">
        <v>829</v>
      </c>
      <c r="AC788">
        <v>923</v>
      </c>
      <c r="AD788">
        <v>1020</v>
      </c>
      <c r="AE788">
        <v>1119</v>
      </c>
      <c r="AF788">
        <v>1221</v>
      </c>
      <c r="AG788">
        <v>1328</v>
      </c>
      <c r="AH788">
        <v>1438</v>
      </c>
      <c r="AI788">
        <v>1552</v>
      </c>
      <c r="AJ788">
        <v>1670</v>
      </c>
      <c r="AK788">
        <v>1794</v>
      </c>
      <c r="AL788">
        <v>1925</v>
      </c>
      <c r="AM788">
        <v>2063</v>
      </c>
      <c r="AN788">
        <v>2208</v>
      </c>
      <c r="AO788">
        <v>2363</v>
      </c>
      <c r="AP788">
        <v>2527</v>
      </c>
      <c r="AQ788">
        <v>2704</v>
      </c>
      <c r="AR788">
        <v>2894</v>
      </c>
      <c r="AS788">
        <v>3096</v>
      </c>
      <c r="AT788">
        <v>3312</v>
      </c>
      <c r="AU788">
        <v>3546</v>
      </c>
      <c r="AV788">
        <v>3721</v>
      </c>
      <c r="AW788">
        <v>3912</v>
      </c>
      <c r="AX788">
        <v>4122</v>
      </c>
      <c r="AY788">
        <v>4356</v>
      </c>
      <c r="AZ788">
        <v>4613</v>
      </c>
      <c r="BA788">
        <v>4907</v>
      </c>
      <c r="BB788">
        <v>5235</v>
      </c>
      <c r="BC788">
        <v>5599</v>
      </c>
      <c r="BD788">
        <v>6010</v>
      </c>
      <c r="BE788">
        <v>6471</v>
      </c>
      <c r="BF788">
        <v>7003</v>
      </c>
      <c r="BG788">
        <v>7605</v>
      </c>
      <c r="BH788">
        <v>8295</v>
      </c>
      <c r="BI788">
        <v>9083</v>
      </c>
      <c r="BJ788">
        <v>0</v>
      </c>
      <c r="BK788">
        <v>0</v>
      </c>
      <c r="BL788">
        <v>0</v>
      </c>
      <c r="BM788">
        <v>0</v>
      </c>
      <c r="BN788">
        <v>0</v>
      </c>
      <c r="BO788">
        <v>0</v>
      </c>
      <c r="BP788">
        <v>0</v>
      </c>
      <c r="BQ788">
        <v>0</v>
      </c>
      <c r="BR788">
        <v>0</v>
      </c>
      <c r="BS788">
        <v>0</v>
      </c>
      <c r="BT788">
        <v>0</v>
      </c>
      <c r="BU788">
        <v>0</v>
      </c>
      <c r="BV788">
        <v>0</v>
      </c>
      <c r="BW788">
        <v>0</v>
      </c>
      <c r="BX788">
        <v>0</v>
      </c>
      <c r="BY788">
        <v>0</v>
      </c>
      <c r="BZ788">
        <v>0</v>
      </c>
      <c r="CA788">
        <v>0</v>
      </c>
      <c r="CB788">
        <v>0</v>
      </c>
      <c r="CC788">
        <v>0</v>
      </c>
      <c r="CD788">
        <v>0</v>
      </c>
      <c r="CE788">
        <v>0</v>
      </c>
      <c r="CF788">
        <v>0</v>
      </c>
      <c r="CG788">
        <v>0</v>
      </c>
      <c r="CH788">
        <v>0</v>
      </c>
      <c r="CI788">
        <v>0</v>
      </c>
      <c r="CJ788">
        <v>0</v>
      </c>
      <c r="CK788">
        <v>0</v>
      </c>
      <c r="CL788">
        <v>0</v>
      </c>
      <c r="CM788">
        <v>0</v>
      </c>
      <c r="CN788">
        <v>0</v>
      </c>
      <c r="CO788">
        <v>0</v>
      </c>
      <c r="CP788">
        <v>0</v>
      </c>
      <c r="CQ788">
        <v>0</v>
      </c>
      <c r="CR788">
        <v>0</v>
      </c>
      <c r="CS788">
        <v>0</v>
      </c>
      <c r="CT788">
        <v>0</v>
      </c>
      <c r="CU788">
        <v>0</v>
      </c>
      <c r="CV788">
        <v>0</v>
      </c>
      <c r="CW788">
        <v>0</v>
      </c>
      <c r="CX788">
        <v>0</v>
      </c>
      <c r="CY788">
        <v>0</v>
      </c>
      <c r="CZ788">
        <v>0</v>
      </c>
      <c r="DA788">
        <v>0</v>
      </c>
      <c r="DB788">
        <v>0</v>
      </c>
      <c r="DC788">
        <v>0</v>
      </c>
      <c r="DD788">
        <v>0</v>
      </c>
      <c r="DE788">
        <v>0</v>
      </c>
      <c r="DF788">
        <v>0</v>
      </c>
      <c r="DG788">
        <v>0</v>
      </c>
      <c r="DH788">
        <v>0</v>
      </c>
      <c r="DI788">
        <v>0</v>
      </c>
      <c r="DJ788">
        <v>0</v>
      </c>
      <c r="DK788">
        <v>0</v>
      </c>
      <c r="DL788">
        <v>0</v>
      </c>
      <c r="DM788">
        <v>0</v>
      </c>
      <c r="DN788">
        <v>0</v>
      </c>
      <c r="DO788">
        <v>0</v>
      </c>
      <c r="DP788">
        <v>0</v>
      </c>
      <c r="DQ788">
        <v>0</v>
      </c>
      <c r="DR788">
        <v>0</v>
      </c>
      <c r="DS788">
        <v>0</v>
      </c>
      <c r="DT788">
        <v>0</v>
      </c>
      <c r="DU788">
        <v>0</v>
      </c>
      <c r="DV788">
        <v>0</v>
      </c>
      <c r="DW788">
        <v>0</v>
      </c>
      <c r="DX788">
        <v>0</v>
      </c>
      <c r="DZ788" s="340"/>
      <c r="EA788" t="s">
        <v>1025</v>
      </c>
      <c r="EB788">
        <v>1</v>
      </c>
      <c r="EC788">
        <v>25</v>
      </c>
      <c r="ED788" s="183" t="str">
        <f t="shared" si="32"/>
        <v>SDH300125</v>
      </c>
      <c r="EE788">
        <v>0</v>
      </c>
      <c r="EF788">
        <v>132</v>
      </c>
      <c r="EG788">
        <v>256</v>
      </c>
      <c r="EH788">
        <v>379</v>
      </c>
      <c r="EI788">
        <v>495</v>
      </c>
      <c r="EJ788">
        <v>604</v>
      </c>
      <c r="EK788">
        <v>752</v>
      </c>
      <c r="EL788">
        <v>902</v>
      </c>
      <c r="EM788">
        <v>1047</v>
      </c>
      <c r="EN788">
        <v>1379</v>
      </c>
      <c r="EO788">
        <v>1516</v>
      </c>
      <c r="EP788">
        <v>1649</v>
      </c>
      <c r="EQ788">
        <v>1782</v>
      </c>
      <c r="ER788">
        <v>1911</v>
      </c>
      <c r="ES788">
        <v>2039</v>
      </c>
      <c r="ET788">
        <v>2170</v>
      </c>
      <c r="EU788">
        <v>2299</v>
      </c>
      <c r="EV788">
        <v>2428</v>
      </c>
      <c r="EW788">
        <v>2558</v>
      </c>
      <c r="EX788">
        <v>2691</v>
      </c>
      <c r="EY788">
        <v>2829</v>
      </c>
      <c r="EZ788">
        <v>2971</v>
      </c>
      <c r="FA788">
        <v>3118</v>
      </c>
      <c r="FB788">
        <v>3272</v>
      </c>
      <c r="FC788">
        <v>3432</v>
      </c>
      <c r="FD788">
        <v>3604</v>
      </c>
      <c r="FE788">
        <v>3785</v>
      </c>
      <c r="FF788">
        <v>3974</v>
      </c>
      <c r="FG788">
        <v>4172</v>
      </c>
      <c r="FH788">
        <v>0</v>
      </c>
      <c r="FI788">
        <v>0</v>
      </c>
      <c r="FJ788">
        <v>0</v>
      </c>
      <c r="FK788">
        <v>0</v>
      </c>
      <c r="FL788">
        <v>0</v>
      </c>
      <c r="FM788">
        <v>0</v>
      </c>
      <c r="FN788">
        <v>0</v>
      </c>
      <c r="FO788">
        <v>0</v>
      </c>
      <c r="FP788">
        <v>0</v>
      </c>
      <c r="FQ788">
        <v>0</v>
      </c>
      <c r="FR788">
        <v>0</v>
      </c>
      <c r="FS788">
        <v>0</v>
      </c>
      <c r="FT788">
        <v>0</v>
      </c>
      <c r="FU788">
        <v>0</v>
      </c>
      <c r="FV788">
        <v>0</v>
      </c>
      <c r="FW788">
        <v>0</v>
      </c>
      <c r="FX788">
        <v>0</v>
      </c>
      <c r="FY788">
        <v>0</v>
      </c>
      <c r="FZ788">
        <v>0</v>
      </c>
      <c r="GA788">
        <v>0</v>
      </c>
      <c r="GB788">
        <v>0</v>
      </c>
      <c r="GC788">
        <v>0</v>
      </c>
      <c r="GD788">
        <v>0</v>
      </c>
      <c r="GE788">
        <v>0</v>
      </c>
      <c r="GF788">
        <v>0</v>
      </c>
      <c r="GG788">
        <v>0</v>
      </c>
      <c r="GH788">
        <v>0</v>
      </c>
      <c r="GI788">
        <v>0</v>
      </c>
      <c r="GJ788">
        <v>0</v>
      </c>
      <c r="GK788">
        <v>0</v>
      </c>
      <c r="GL788">
        <v>0</v>
      </c>
      <c r="GM788">
        <v>0</v>
      </c>
      <c r="GN788">
        <v>0</v>
      </c>
      <c r="GO788">
        <v>0</v>
      </c>
      <c r="GP788">
        <v>0</v>
      </c>
      <c r="GQ788">
        <v>0</v>
      </c>
      <c r="GR788">
        <v>0</v>
      </c>
      <c r="GS788">
        <v>0</v>
      </c>
      <c r="GT788">
        <v>0</v>
      </c>
      <c r="GU788">
        <v>0</v>
      </c>
      <c r="GV788">
        <v>0</v>
      </c>
      <c r="GW788">
        <v>0</v>
      </c>
      <c r="GX788">
        <v>0</v>
      </c>
      <c r="GY788">
        <v>0</v>
      </c>
      <c r="GZ788">
        <v>0</v>
      </c>
      <c r="HA788">
        <v>0</v>
      </c>
      <c r="HB788">
        <v>0</v>
      </c>
      <c r="HC788">
        <v>0</v>
      </c>
      <c r="HD788">
        <v>0</v>
      </c>
      <c r="HE788">
        <v>0</v>
      </c>
      <c r="HF788">
        <v>0</v>
      </c>
      <c r="HG788">
        <v>0</v>
      </c>
      <c r="HH788">
        <v>0</v>
      </c>
      <c r="HI788">
        <v>0</v>
      </c>
      <c r="HJ788">
        <v>0</v>
      </c>
      <c r="HK788">
        <v>0</v>
      </c>
      <c r="HL788">
        <v>0</v>
      </c>
      <c r="HM788">
        <v>0</v>
      </c>
      <c r="HN788">
        <v>0</v>
      </c>
      <c r="HO788">
        <v>0</v>
      </c>
      <c r="HP788">
        <v>0</v>
      </c>
      <c r="HQ788">
        <v>0</v>
      </c>
      <c r="HR788">
        <v>0</v>
      </c>
      <c r="HS788">
        <v>0</v>
      </c>
      <c r="HT788">
        <v>0</v>
      </c>
      <c r="HU788">
        <v>0</v>
      </c>
      <c r="HV788">
        <v>0</v>
      </c>
      <c r="HW788">
        <v>0</v>
      </c>
      <c r="HX788">
        <v>0</v>
      </c>
      <c r="HY788">
        <v>0</v>
      </c>
      <c r="HZ788">
        <v>0</v>
      </c>
      <c r="IA788">
        <v>0</v>
      </c>
      <c r="IB788">
        <v>0</v>
      </c>
      <c r="IC788">
        <v>0</v>
      </c>
      <c r="ID788">
        <v>0</v>
      </c>
      <c r="IE788">
        <v>0</v>
      </c>
      <c r="IF788">
        <v>0</v>
      </c>
      <c r="IG788">
        <v>0</v>
      </c>
      <c r="IH788">
        <v>0</v>
      </c>
      <c r="II788">
        <v>0</v>
      </c>
      <c r="IJ788">
        <v>0</v>
      </c>
      <c r="IK788">
        <v>0</v>
      </c>
    </row>
    <row r="789" spans="13:245" hidden="1">
      <c r="M789" s="340"/>
      <c r="N789" t="s">
        <v>1025</v>
      </c>
      <c r="O789">
        <v>1</v>
      </c>
      <c r="P789">
        <v>26</v>
      </c>
      <c r="Q789" s="183" t="str">
        <f t="shared" si="31"/>
        <v>SDH300126</v>
      </c>
      <c r="R789">
        <v>0</v>
      </c>
      <c r="S789">
        <v>53</v>
      </c>
      <c r="T789">
        <v>107</v>
      </c>
      <c r="U789">
        <v>163</v>
      </c>
      <c r="V789">
        <v>220</v>
      </c>
      <c r="W789">
        <v>278</v>
      </c>
      <c r="X789">
        <v>336</v>
      </c>
      <c r="Y789">
        <v>397</v>
      </c>
      <c r="Z789">
        <v>458</v>
      </c>
      <c r="AA789">
        <v>696</v>
      </c>
      <c r="AB789">
        <v>783</v>
      </c>
      <c r="AC789">
        <v>871</v>
      </c>
      <c r="AD789">
        <v>963</v>
      </c>
      <c r="AE789">
        <v>1056</v>
      </c>
      <c r="AF789">
        <v>1154</v>
      </c>
      <c r="AG789">
        <v>1255</v>
      </c>
      <c r="AH789">
        <v>1359</v>
      </c>
      <c r="AI789">
        <v>1467</v>
      </c>
      <c r="AJ789">
        <v>1580</v>
      </c>
      <c r="AK789">
        <v>1699</v>
      </c>
      <c r="AL789">
        <v>1824</v>
      </c>
      <c r="AM789">
        <v>1956</v>
      </c>
      <c r="AN789">
        <v>2095</v>
      </c>
      <c r="AO789">
        <v>2244</v>
      </c>
      <c r="AP789">
        <v>2405</v>
      </c>
      <c r="AQ789">
        <v>2576</v>
      </c>
      <c r="AR789">
        <v>2759</v>
      </c>
      <c r="AS789">
        <v>2954</v>
      </c>
      <c r="AT789">
        <v>3166</v>
      </c>
      <c r="AU789">
        <v>3397</v>
      </c>
      <c r="AV789">
        <v>3569</v>
      </c>
      <c r="AW789">
        <v>3758</v>
      </c>
      <c r="AX789">
        <v>3969</v>
      </c>
      <c r="AY789">
        <v>4201</v>
      </c>
      <c r="AZ789">
        <v>4465</v>
      </c>
      <c r="BA789">
        <v>4760</v>
      </c>
      <c r="BB789">
        <v>5087</v>
      </c>
      <c r="BC789">
        <v>5456</v>
      </c>
      <c r="BD789">
        <v>5869</v>
      </c>
      <c r="BE789">
        <v>6347</v>
      </c>
      <c r="BF789">
        <v>6887</v>
      </c>
      <c r="BG789">
        <v>7505</v>
      </c>
      <c r="BH789">
        <v>8210</v>
      </c>
      <c r="BI789">
        <v>9031</v>
      </c>
      <c r="BJ789">
        <v>0</v>
      </c>
      <c r="BK789">
        <v>0</v>
      </c>
      <c r="BL789">
        <v>0</v>
      </c>
      <c r="BM789">
        <v>0</v>
      </c>
      <c r="BN789">
        <v>0</v>
      </c>
      <c r="BO789">
        <v>0</v>
      </c>
      <c r="BP789">
        <v>0</v>
      </c>
      <c r="BQ789">
        <v>0</v>
      </c>
      <c r="BR789">
        <v>0</v>
      </c>
      <c r="BS789">
        <v>0</v>
      </c>
      <c r="BT789">
        <v>0</v>
      </c>
      <c r="BU789">
        <v>0</v>
      </c>
      <c r="BV789">
        <v>0</v>
      </c>
      <c r="BW789">
        <v>0</v>
      </c>
      <c r="BX789">
        <v>0</v>
      </c>
      <c r="BY789">
        <v>0</v>
      </c>
      <c r="BZ789">
        <v>0</v>
      </c>
      <c r="CA789">
        <v>0</v>
      </c>
      <c r="CB789">
        <v>0</v>
      </c>
      <c r="CC789">
        <v>0</v>
      </c>
      <c r="CD789">
        <v>0</v>
      </c>
      <c r="CE789">
        <v>0</v>
      </c>
      <c r="CF789">
        <v>0</v>
      </c>
      <c r="CG789">
        <v>0</v>
      </c>
      <c r="CH789">
        <v>0</v>
      </c>
      <c r="CI789">
        <v>0</v>
      </c>
      <c r="CJ789">
        <v>0</v>
      </c>
      <c r="CK789">
        <v>0</v>
      </c>
      <c r="CL789">
        <v>0</v>
      </c>
      <c r="CM789">
        <v>0</v>
      </c>
      <c r="CN789">
        <v>0</v>
      </c>
      <c r="CO789">
        <v>0</v>
      </c>
      <c r="CP789">
        <v>0</v>
      </c>
      <c r="CQ789">
        <v>0</v>
      </c>
      <c r="CR789">
        <v>0</v>
      </c>
      <c r="CS789">
        <v>0</v>
      </c>
      <c r="CT789">
        <v>0</v>
      </c>
      <c r="CU789">
        <v>0</v>
      </c>
      <c r="CV789">
        <v>0</v>
      </c>
      <c r="CW789">
        <v>0</v>
      </c>
      <c r="CX789">
        <v>0</v>
      </c>
      <c r="CY789">
        <v>0</v>
      </c>
      <c r="CZ789">
        <v>0</v>
      </c>
      <c r="DA789">
        <v>0</v>
      </c>
      <c r="DB789">
        <v>0</v>
      </c>
      <c r="DC789">
        <v>0</v>
      </c>
      <c r="DD789">
        <v>0</v>
      </c>
      <c r="DE789">
        <v>0</v>
      </c>
      <c r="DF789">
        <v>0</v>
      </c>
      <c r="DG789">
        <v>0</v>
      </c>
      <c r="DH789">
        <v>0</v>
      </c>
      <c r="DI789">
        <v>0</v>
      </c>
      <c r="DJ789">
        <v>0</v>
      </c>
      <c r="DK789">
        <v>0</v>
      </c>
      <c r="DL789">
        <v>0</v>
      </c>
      <c r="DM789">
        <v>0</v>
      </c>
      <c r="DN789">
        <v>0</v>
      </c>
      <c r="DO789">
        <v>0</v>
      </c>
      <c r="DP789">
        <v>0</v>
      </c>
      <c r="DQ789">
        <v>0</v>
      </c>
      <c r="DR789">
        <v>0</v>
      </c>
      <c r="DS789">
        <v>0</v>
      </c>
      <c r="DT789">
        <v>0</v>
      </c>
      <c r="DU789">
        <v>0</v>
      </c>
      <c r="DV789">
        <v>0</v>
      </c>
      <c r="DW789">
        <v>0</v>
      </c>
      <c r="DX789">
        <v>0</v>
      </c>
      <c r="DZ789" s="340"/>
      <c r="EA789" t="s">
        <v>1025</v>
      </c>
      <c r="EB789">
        <v>1</v>
      </c>
      <c r="EC789">
        <v>26</v>
      </c>
      <c r="ED789" s="183" t="str">
        <f t="shared" si="32"/>
        <v>SDH300126</v>
      </c>
      <c r="EE789">
        <v>0</v>
      </c>
      <c r="EF789">
        <v>124</v>
      </c>
      <c r="EG789">
        <v>241</v>
      </c>
      <c r="EH789">
        <v>354</v>
      </c>
      <c r="EI789">
        <v>464</v>
      </c>
      <c r="EJ789">
        <v>568</v>
      </c>
      <c r="EK789">
        <v>693</v>
      </c>
      <c r="EL789">
        <v>834</v>
      </c>
      <c r="EM789">
        <v>970</v>
      </c>
      <c r="EN789">
        <v>1291</v>
      </c>
      <c r="EO789">
        <v>1420</v>
      </c>
      <c r="EP789">
        <v>1544</v>
      </c>
      <c r="EQ789">
        <v>1668</v>
      </c>
      <c r="ER789">
        <v>1789</v>
      </c>
      <c r="ES789">
        <v>1912</v>
      </c>
      <c r="ET789">
        <v>2035</v>
      </c>
      <c r="EU789">
        <v>2156</v>
      </c>
      <c r="EV789">
        <v>2278</v>
      </c>
      <c r="EW789">
        <v>2402</v>
      </c>
      <c r="EX789">
        <v>2531</v>
      </c>
      <c r="EY789">
        <v>2662</v>
      </c>
      <c r="EZ789">
        <v>2799</v>
      </c>
      <c r="FA789">
        <v>2940</v>
      </c>
      <c r="FB789">
        <v>3088</v>
      </c>
      <c r="FC789">
        <v>3247</v>
      </c>
      <c r="FD789">
        <v>3414</v>
      </c>
      <c r="FE789">
        <v>3588</v>
      </c>
      <c r="FF789">
        <v>3771</v>
      </c>
      <c r="FG789">
        <v>3967</v>
      </c>
      <c r="FH789">
        <v>0</v>
      </c>
      <c r="FI789">
        <v>0</v>
      </c>
      <c r="FJ789">
        <v>0</v>
      </c>
      <c r="FK789">
        <v>0</v>
      </c>
      <c r="FL789">
        <v>0</v>
      </c>
      <c r="FM789">
        <v>0</v>
      </c>
      <c r="FN789">
        <v>0</v>
      </c>
      <c r="FO789">
        <v>0</v>
      </c>
      <c r="FP789">
        <v>0</v>
      </c>
      <c r="FQ789">
        <v>0</v>
      </c>
      <c r="FR789">
        <v>0</v>
      </c>
      <c r="FS789">
        <v>0</v>
      </c>
      <c r="FT789">
        <v>0</v>
      </c>
      <c r="FU789">
        <v>0</v>
      </c>
      <c r="FV789">
        <v>0</v>
      </c>
      <c r="FW789">
        <v>0</v>
      </c>
      <c r="FX789">
        <v>0</v>
      </c>
      <c r="FY789">
        <v>0</v>
      </c>
      <c r="FZ789">
        <v>0</v>
      </c>
      <c r="GA789">
        <v>0</v>
      </c>
      <c r="GB789">
        <v>0</v>
      </c>
      <c r="GC789">
        <v>0</v>
      </c>
      <c r="GD789">
        <v>0</v>
      </c>
      <c r="GE789">
        <v>0</v>
      </c>
      <c r="GF789">
        <v>0</v>
      </c>
      <c r="GG789">
        <v>0</v>
      </c>
      <c r="GH789">
        <v>0</v>
      </c>
      <c r="GI789">
        <v>0</v>
      </c>
      <c r="GJ789">
        <v>0</v>
      </c>
      <c r="GK789">
        <v>0</v>
      </c>
      <c r="GL789">
        <v>0</v>
      </c>
      <c r="GM789">
        <v>0</v>
      </c>
      <c r="GN789">
        <v>0</v>
      </c>
      <c r="GO789">
        <v>0</v>
      </c>
      <c r="GP789">
        <v>0</v>
      </c>
      <c r="GQ789">
        <v>0</v>
      </c>
      <c r="GR789">
        <v>0</v>
      </c>
      <c r="GS789">
        <v>0</v>
      </c>
      <c r="GT789">
        <v>0</v>
      </c>
      <c r="GU789">
        <v>0</v>
      </c>
      <c r="GV789">
        <v>0</v>
      </c>
      <c r="GW789">
        <v>0</v>
      </c>
      <c r="GX789">
        <v>0</v>
      </c>
      <c r="GY789">
        <v>0</v>
      </c>
      <c r="GZ789">
        <v>0</v>
      </c>
      <c r="HA789">
        <v>0</v>
      </c>
      <c r="HB789">
        <v>0</v>
      </c>
      <c r="HC789">
        <v>0</v>
      </c>
      <c r="HD789">
        <v>0</v>
      </c>
      <c r="HE789">
        <v>0</v>
      </c>
      <c r="HF789">
        <v>0</v>
      </c>
      <c r="HG789">
        <v>0</v>
      </c>
      <c r="HH789">
        <v>0</v>
      </c>
      <c r="HI789">
        <v>0</v>
      </c>
      <c r="HJ789">
        <v>0</v>
      </c>
      <c r="HK789">
        <v>0</v>
      </c>
      <c r="HL789">
        <v>0</v>
      </c>
      <c r="HM789">
        <v>0</v>
      </c>
      <c r="HN789">
        <v>0</v>
      </c>
      <c r="HO789">
        <v>0</v>
      </c>
      <c r="HP789">
        <v>0</v>
      </c>
      <c r="HQ789">
        <v>0</v>
      </c>
      <c r="HR789">
        <v>0</v>
      </c>
      <c r="HS789">
        <v>0</v>
      </c>
      <c r="HT789">
        <v>0</v>
      </c>
      <c r="HU789">
        <v>0</v>
      </c>
      <c r="HV789">
        <v>0</v>
      </c>
      <c r="HW789">
        <v>0</v>
      </c>
      <c r="HX789">
        <v>0</v>
      </c>
      <c r="HY789">
        <v>0</v>
      </c>
      <c r="HZ789">
        <v>0</v>
      </c>
      <c r="IA789">
        <v>0</v>
      </c>
      <c r="IB789">
        <v>0</v>
      </c>
      <c r="IC789">
        <v>0</v>
      </c>
      <c r="ID789">
        <v>0</v>
      </c>
      <c r="IE789">
        <v>0</v>
      </c>
      <c r="IF789">
        <v>0</v>
      </c>
      <c r="IG789">
        <v>0</v>
      </c>
      <c r="IH789">
        <v>0</v>
      </c>
      <c r="II789">
        <v>0</v>
      </c>
      <c r="IJ789">
        <v>0</v>
      </c>
      <c r="IK789">
        <v>0</v>
      </c>
    </row>
    <row r="790" spans="13:245" hidden="1">
      <c r="M790" s="340"/>
      <c r="N790" t="s">
        <v>1025</v>
      </c>
      <c r="O790">
        <v>1</v>
      </c>
      <c r="P790">
        <v>27</v>
      </c>
      <c r="Q790" s="183" t="str">
        <f t="shared" si="31"/>
        <v>SDH300127</v>
      </c>
      <c r="R790">
        <v>0</v>
      </c>
      <c r="S790">
        <v>50</v>
      </c>
      <c r="T790">
        <v>101</v>
      </c>
      <c r="U790">
        <v>154</v>
      </c>
      <c r="V790">
        <v>207</v>
      </c>
      <c r="W790">
        <v>262</v>
      </c>
      <c r="X790">
        <v>317</v>
      </c>
      <c r="Y790">
        <v>374</v>
      </c>
      <c r="Z790">
        <v>433</v>
      </c>
      <c r="AA790">
        <v>657</v>
      </c>
      <c r="AB790">
        <v>738</v>
      </c>
      <c r="AC790">
        <v>822</v>
      </c>
      <c r="AD790">
        <v>908</v>
      </c>
      <c r="AE790">
        <v>997</v>
      </c>
      <c r="AF790">
        <v>1089</v>
      </c>
      <c r="AG790">
        <v>1184</v>
      </c>
      <c r="AH790">
        <v>1283</v>
      </c>
      <c r="AI790">
        <v>1386</v>
      </c>
      <c r="AJ790">
        <v>1494</v>
      </c>
      <c r="AK790">
        <v>1607</v>
      </c>
      <c r="AL790">
        <v>1727</v>
      </c>
      <c r="AM790">
        <v>1853</v>
      </c>
      <c r="AN790">
        <v>1987</v>
      </c>
      <c r="AO790">
        <v>2132</v>
      </c>
      <c r="AP790">
        <v>2287</v>
      </c>
      <c r="AQ790">
        <v>2452</v>
      </c>
      <c r="AR790">
        <v>2629</v>
      </c>
      <c r="AS790">
        <v>2819</v>
      </c>
      <c r="AT790">
        <v>3027</v>
      </c>
      <c r="AU790">
        <v>3251</v>
      </c>
      <c r="AV790">
        <v>3421</v>
      </c>
      <c r="AW790">
        <v>3610</v>
      </c>
      <c r="AX790">
        <v>3819</v>
      </c>
      <c r="AY790">
        <v>4056</v>
      </c>
      <c r="AZ790">
        <v>4320</v>
      </c>
      <c r="BA790">
        <v>4613</v>
      </c>
      <c r="BB790">
        <v>4943</v>
      </c>
      <c r="BC790">
        <v>5313</v>
      </c>
      <c r="BD790">
        <v>5740</v>
      </c>
      <c r="BE790">
        <v>6223</v>
      </c>
      <c r="BF790">
        <v>6775</v>
      </c>
      <c r="BG790">
        <v>7403</v>
      </c>
      <c r="BH790">
        <v>8133</v>
      </c>
      <c r="BI790">
        <v>8997</v>
      </c>
      <c r="BJ790">
        <v>0</v>
      </c>
      <c r="BK790">
        <v>0</v>
      </c>
      <c r="BL790">
        <v>0</v>
      </c>
      <c r="BM790">
        <v>0</v>
      </c>
      <c r="BN790">
        <v>0</v>
      </c>
      <c r="BO790">
        <v>0</v>
      </c>
      <c r="BP790">
        <v>0</v>
      </c>
      <c r="BQ790">
        <v>0</v>
      </c>
      <c r="BR790">
        <v>0</v>
      </c>
      <c r="BS790">
        <v>0</v>
      </c>
      <c r="BT790">
        <v>0</v>
      </c>
      <c r="BU790">
        <v>0</v>
      </c>
      <c r="BV790">
        <v>0</v>
      </c>
      <c r="BW790">
        <v>0</v>
      </c>
      <c r="BX790">
        <v>0</v>
      </c>
      <c r="BY790">
        <v>0</v>
      </c>
      <c r="BZ790">
        <v>0</v>
      </c>
      <c r="CA790">
        <v>0</v>
      </c>
      <c r="CB790">
        <v>0</v>
      </c>
      <c r="CC790">
        <v>0</v>
      </c>
      <c r="CD790">
        <v>0</v>
      </c>
      <c r="CE790">
        <v>0</v>
      </c>
      <c r="CF790">
        <v>0</v>
      </c>
      <c r="CG790">
        <v>0</v>
      </c>
      <c r="CH790">
        <v>0</v>
      </c>
      <c r="CI790">
        <v>0</v>
      </c>
      <c r="CJ790">
        <v>0</v>
      </c>
      <c r="CK790">
        <v>0</v>
      </c>
      <c r="CL790">
        <v>0</v>
      </c>
      <c r="CM790">
        <v>0</v>
      </c>
      <c r="CN790">
        <v>0</v>
      </c>
      <c r="CO790">
        <v>0</v>
      </c>
      <c r="CP790">
        <v>0</v>
      </c>
      <c r="CQ790">
        <v>0</v>
      </c>
      <c r="CR790">
        <v>0</v>
      </c>
      <c r="CS790">
        <v>0</v>
      </c>
      <c r="CT790">
        <v>0</v>
      </c>
      <c r="CU790">
        <v>0</v>
      </c>
      <c r="CV790">
        <v>0</v>
      </c>
      <c r="CW790">
        <v>0</v>
      </c>
      <c r="CX790">
        <v>0</v>
      </c>
      <c r="CY790">
        <v>0</v>
      </c>
      <c r="CZ790">
        <v>0</v>
      </c>
      <c r="DA790">
        <v>0</v>
      </c>
      <c r="DB790">
        <v>0</v>
      </c>
      <c r="DC790">
        <v>0</v>
      </c>
      <c r="DD790">
        <v>0</v>
      </c>
      <c r="DE790">
        <v>0</v>
      </c>
      <c r="DF790">
        <v>0</v>
      </c>
      <c r="DG790">
        <v>0</v>
      </c>
      <c r="DH790">
        <v>0</v>
      </c>
      <c r="DI790">
        <v>0</v>
      </c>
      <c r="DJ790">
        <v>0</v>
      </c>
      <c r="DK790">
        <v>0</v>
      </c>
      <c r="DL790">
        <v>0</v>
      </c>
      <c r="DM790">
        <v>0</v>
      </c>
      <c r="DN790">
        <v>0</v>
      </c>
      <c r="DO790">
        <v>0</v>
      </c>
      <c r="DP790">
        <v>0</v>
      </c>
      <c r="DQ790">
        <v>0</v>
      </c>
      <c r="DR790">
        <v>0</v>
      </c>
      <c r="DS790">
        <v>0</v>
      </c>
      <c r="DT790">
        <v>0</v>
      </c>
      <c r="DU790">
        <v>0</v>
      </c>
      <c r="DV790">
        <v>0</v>
      </c>
      <c r="DW790">
        <v>0</v>
      </c>
      <c r="DX790">
        <v>0</v>
      </c>
      <c r="DZ790" s="340"/>
      <c r="EA790" t="s">
        <v>1025</v>
      </c>
      <c r="EB790">
        <v>1</v>
      </c>
      <c r="EC790">
        <v>27</v>
      </c>
      <c r="ED790" s="183" t="str">
        <f t="shared" si="32"/>
        <v>SDH300127</v>
      </c>
      <c r="EE790">
        <v>0</v>
      </c>
      <c r="EF790">
        <v>116</v>
      </c>
      <c r="EG790">
        <v>226</v>
      </c>
      <c r="EH790">
        <v>332</v>
      </c>
      <c r="EI790">
        <v>432</v>
      </c>
      <c r="EJ790">
        <v>531</v>
      </c>
      <c r="EK790">
        <v>637</v>
      </c>
      <c r="EL790">
        <v>768</v>
      </c>
      <c r="EM790">
        <v>897</v>
      </c>
      <c r="EN790">
        <v>1207</v>
      </c>
      <c r="EO790">
        <v>1326</v>
      </c>
      <c r="EP790">
        <v>1443</v>
      </c>
      <c r="EQ790">
        <v>1559</v>
      </c>
      <c r="ER790">
        <v>1674</v>
      </c>
      <c r="ES790">
        <v>1788</v>
      </c>
      <c r="ET790">
        <v>1902</v>
      </c>
      <c r="EU790">
        <v>2018</v>
      </c>
      <c r="EV790">
        <v>2134</v>
      </c>
      <c r="EW790">
        <v>2253</v>
      </c>
      <c r="EX790">
        <v>2375</v>
      </c>
      <c r="EY790">
        <v>2501</v>
      </c>
      <c r="EZ790">
        <v>2631</v>
      </c>
      <c r="FA790">
        <v>2767</v>
      </c>
      <c r="FB790">
        <v>2914</v>
      </c>
      <c r="FC790">
        <v>3068</v>
      </c>
      <c r="FD790">
        <v>3228</v>
      </c>
      <c r="FE790">
        <v>3398</v>
      </c>
      <c r="FF790">
        <v>3577</v>
      </c>
      <c r="FG790">
        <v>3771</v>
      </c>
      <c r="FH790">
        <v>0</v>
      </c>
      <c r="FI790">
        <v>0</v>
      </c>
      <c r="FJ790">
        <v>0</v>
      </c>
      <c r="FK790">
        <v>0</v>
      </c>
      <c r="FL790">
        <v>0</v>
      </c>
      <c r="FM790">
        <v>0</v>
      </c>
      <c r="FN790">
        <v>0</v>
      </c>
      <c r="FO790">
        <v>0</v>
      </c>
      <c r="FP790">
        <v>0</v>
      </c>
      <c r="FQ790">
        <v>0</v>
      </c>
      <c r="FR790">
        <v>0</v>
      </c>
      <c r="FS790">
        <v>0</v>
      </c>
      <c r="FT790">
        <v>0</v>
      </c>
      <c r="FU790">
        <v>0</v>
      </c>
      <c r="FV790">
        <v>0</v>
      </c>
      <c r="FW790">
        <v>0</v>
      </c>
      <c r="FX790">
        <v>0</v>
      </c>
      <c r="FY790">
        <v>0</v>
      </c>
      <c r="FZ790">
        <v>0</v>
      </c>
      <c r="GA790">
        <v>0</v>
      </c>
      <c r="GB790">
        <v>0</v>
      </c>
      <c r="GC790">
        <v>0</v>
      </c>
      <c r="GD790">
        <v>0</v>
      </c>
      <c r="GE790">
        <v>0</v>
      </c>
      <c r="GF790">
        <v>0</v>
      </c>
      <c r="GG790">
        <v>0</v>
      </c>
      <c r="GH790">
        <v>0</v>
      </c>
      <c r="GI790">
        <v>0</v>
      </c>
      <c r="GJ790">
        <v>0</v>
      </c>
      <c r="GK790">
        <v>0</v>
      </c>
      <c r="GL790">
        <v>0</v>
      </c>
      <c r="GM790">
        <v>0</v>
      </c>
      <c r="GN790">
        <v>0</v>
      </c>
      <c r="GO790">
        <v>0</v>
      </c>
      <c r="GP790">
        <v>0</v>
      </c>
      <c r="GQ790">
        <v>0</v>
      </c>
      <c r="GR790">
        <v>0</v>
      </c>
      <c r="GS790">
        <v>0</v>
      </c>
      <c r="GT790">
        <v>0</v>
      </c>
      <c r="GU790">
        <v>0</v>
      </c>
      <c r="GV790">
        <v>0</v>
      </c>
      <c r="GW790">
        <v>0</v>
      </c>
      <c r="GX790">
        <v>0</v>
      </c>
      <c r="GY790">
        <v>0</v>
      </c>
      <c r="GZ790">
        <v>0</v>
      </c>
      <c r="HA790">
        <v>0</v>
      </c>
      <c r="HB790">
        <v>0</v>
      </c>
      <c r="HC790">
        <v>0</v>
      </c>
      <c r="HD790">
        <v>0</v>
      </c>
      <c r="HE790">
        <v>0</v>
      </c>
      <c r="HF790">
        <v>0</v>
      </c>
      <c r="HG790">
        <v>0</v>
      </c>
      <c r="HH790">
        <v>0</v>
      </c>
      <c r="HI790">
        <v>0</v>
      </c>
      <c r="HJ790">
        <v>0</v>
      </c>
      <c r="HK790">
        <v>0</v>
      </c>
      <c r="HL790">
        <v>0</v>
      </c>
      <c r="HM790">
        <v>0</v>
      </c>
      <c r="HN790">
        <v>0</v>
      </c>
      <c r="HO790">
        <v>0</v>
      </c>
      <c r="HP790">
        <v>0</v>
      </c>
      <c r="HQ790">
        <v>0</v>
      </c>
      <c r="HR790">
        <v>0</v>
      </c>
      <c r="HS790">
        <v>0</v>
      </c>
      <c r="HT790">
        <v>0</v>
      </c>
      <c r="HU790">
        <v>0</v>
      </c>
      <c r="HV790">
        <v>0</v>
      </c>
      <c r="HW790">
        <v>0</v>
      </c>
      <c r="HX790">
        <v>0</v>
      </c>
      <c r="HY790">
        <v>0</v>
      </c>
      <c r="HZ790">
        <v>0</v>
      </c>
      <c r="IA790">
        <v>0</v>
      </c>
      <c r="IB790">
        <v>0</v>
      </c>
      <c r="IC790">
        <v>0</v>
      </c>
      <c r="ID790">
        <v>0</v>
      </c>
      <c r="IE790">
        <v>0</v>
      </c>
      <c r="IF790">
        <v>0</v>
      </c>
      <c r="IG790">
        <v>0</v>
      </c>
      <c r="IH790">
        <v>0</v>
      </c>
      <c r="II790">
        <v>0</v>
      </c>
      <c r="IJ790">
        <v>0</v>
      </c>
      <c r="IK790">
        <v>0</v>
      </c>
    </row>
    <row r="791" spans="13:245" hidden="1">
      <c r="M791" s="340"/>
      <c r="N791" t="s">
        <v>1025</v>
      </c>
      <c r="O791">
        <v>1</v>
      </c>
      <c r="P791">
        <v>28</v>
      </c>
      <c r="Q791" s="183" t="str">
        <f t="shared" si="31"/>
        <v>SDH300128</v>
      </c>
      <c r="R791">
        <v>0</v>
      </c>
      <c r="S791">
        <v>47</v>
      </c>
      <c r="T791">
        <v>96</v>
      </c>
      <c r="U791">
        <v>145</v>
      </c>
      <c r="V791">
        <v>195</v>
      </c>
      <c r="W791">
        <v>247</v>
      </c>
      <c r="X791">
        <v>299</v>
      </c>
      <c r="Y791">
        <v>353</v>
      </c>
      <c r="Z791">
        <v>408</v>
      </c>
      <c r="AA791">
        <v>619</v>
      </c>
      <c r="AB791">
        <v>696</v>
      </c>
      <c r="AC791">
        <v>774</v>
      </c>
      <c r="AD791">
        <v>856</v>
      </c>
      <c r="AE791">
        <v>940</v>
      </c>
      <c r="AF791">
        <v>1027</v>
      </c>
      <c r="AG791">
        <v>1117</v>
      </c>
      <c r="AH791">
        <v>1210</v>
      </c>
      <c r="AI791">
        <v>1309</v>
      </c>
      <c r="AJ791">
        <v>1412</v>
      </c>
      <c r="AK791">
        <v>1520</v>
      </c>
      <c r="AL791">
        <v>1634</v>
      </c>
      <c r="AM791">
        <v>1754</v>
      </c>
      <c r="AN791">
        <v>1885</v>
      </c>
      <c r="AO791">
        <v>2025</v>
      </c>
      <c r="AP791">
        <v>2174</v>
      </c>
      <c r="AQ791">
        <v>2332</v>
      </c>
      <c r="AR791">
        <v>2504</v>
      </c>
      <c r="AS791">
        <v>2690</v>
      </c>
      <c r="AT791">
        <v>2891</v>
      </c>
      <c r="AU791">
        <v>3110</v>
      </c>
      <c r="AV791">
        <v>3279</v>
      </c>
      <c r="AW791">
        <v>3466</v>
      </c>
      <c r="AX791">
        <v>3678</v>
      </c>
      <c r="AY791">
        <v>3914</v>
      </c>
      <c r="AZ791">
        <v>4175</v>
      </c>
      <c r="BA791">
        <v>4469</v>
      </c>
      <c r="BB791">
        <v>4799</v>
      </c>
      <c r="BC791">
        <v>5179</v>
      </c>
      <c r="BD791">
        <v>5608</v>
      </c>
      <c r="BE791">
        <v>6099</v>
      </c>
      <c r="BF791">
        <v>6656</v>
      </c>
      <c r="BG791">
        <v>7304</v>
      </c>
      <c r="BH791">
        <v>8069</v>
      </c>
      <c r="BI791">
        <v>8957</v>
      </c>
      <c r="BJ791">
        <v>0</v>
      </c>
      <c r="BK791">
        <v>0</v>
      </c>
      <c r="BL791">
        <v>0</v>
      </c>
      <c r="BM791">
        <v>0</v>
      </c>
      <c r="BN791">
        <v>0</v>
      </c>
      <c r="BO791">
        <v>0</v>
      </c>
      <c r="BP791">
        <v>0</v>
      </c>
      <c r="BQ791">
        <v>0</v>
      </c>
      <c r="BR791">
        <v>0</v>
      </c>
      <c r="BS791">
        <v>0</v>
      </c>
      <c r="BT791">
        <v>0</v>
      </c>
      <c r="BU791">
        <v>0</v>
      </c>
      <c r="BV791">
        <v>0</v>
      </c>
      <c r="BW791">
        <v>0</v>
      </c>
      <c r="BX791">
        <v>0</v>
      </c>
      <c r="BY791">
        <v>0</v>
      </c>
      <c r="BZ791">
        <v>0</v>
      </c>
      <c r="CA791">
        <v>0</v>
      </c>
      <c r="CB791">
        <v>0</v>
      </c>
      <c r="CC791">
        <v>0</v>
      </c>
      <c r="CD791">
        <v>0</v>
      </c>
      <c r="CE791">
        <v>0</v>
      </c>
      <c r="CF791">
        <v>0</v>
      </c>
      <c r="CG791">
        <v>0</v>
      </c>
      <c r="CH791">
        <v>0</v>
      </c>
      <c r="CI791">
        <v>0</v>
      </c>
      <c r="CJ791">
        <v>0</v>
      </c>
      <c r="CK791">
        <v>0</v>
      </c>
      <c r="CL791">
        <v>0</v>
      </c>
      <c r="CM791">
        <v>0</v>
      </c>
      <c r="CN791">
        <v>0</v>
      </c>
      <c r="CO791">
        <v>0</v>
      </c>
      <c r="CP791">
        <v>0</v>
      </c>
      <c r="CQ791">
        <v>0</v>
      </c>
      <c r="CR791">
        <v>0</v>
      </c>
      <c r="CS791">
        <v>0</v>
      </c>
      <c r="CT791">
        <v>0</v>
      </c>
      <c r="CU791">
        <v>0</v>
      </c>
      <c r="CV791">
        <v>0</v>
      </c>
      <c r="CW791">
        <v>0</v>
      </c>
      <c r="CX791">
        <v>0</v>
      </c>
      <c r="CY791">
        <v>0</v>
      </c>
      <c r="CZ791">
        <v>0</v>
      </c>
      <c r="DA791">
        <v>0</v>
      </c>
      <c r="DB791">
        <v>0</v>
      </c>
      <c r="DC791">
        <v>0</v>
      </c>
      <c r="DD791">
        <v>0</v>
      </c>
      <c r="DE791">
        <v>0</v>
      </c>
      <c r="DF791">
        <v>0</v>
      </c>
      <c r="DG791">
        <v>0</v>
      </c>
      <c r="DH791">
        <v>0</v>
      </c>
      <c r="DI791">
        <v>0</v>
      </c>
      <c r="DJ791">
        <v>0</v>
      </c>
      <c r="DK791">
        <v>0</v>
      </c>
      <c r="DL791">
        <v>0</v>
      </c>
      <c r="DM791">
        <v>0</v>
      </c>
      <c r="DN791">
        <v>0</v>
      </c>
      <c r="DO791">
        <v>0</v>
      </c>
      <c r="DP791">
        <v>0</v>
      </c>
      <c r="DQ791">
        <v>0</v>
      </c>
      <c r="DR791">
        <v>0</v>
      </c>
      <c r="DS791">
        <v>0</v>
      </c>
      <c r="DT791">
        <v>0</v>
      </c>
      <c r="DU791">
        <v>0</v>
      </c>
      <c r="DV791">
        <v>0</v>
      </c>
      <c r="DW791">
        <v>0</v>
      </c>
      <c r="DX791">
        <v>0</v>
      </c>
      <c r="DZ791" s="340"/>
      <c r="EA791" t="s">
        <v>1025</v>
      </c>
      <c r="EB791">
        <v>1</v>
      </c>
      <c r="EC791">
        <v>28</v>
      </c>
      <c r="ED791" s="183" t="str">
        <f t="shared" si="32"/>
        <v>SDH300128</v>
      </c>
      <c r="EE791">
        <v>0</v>
      </c>
      <c r="EF791">
        <v>108</v>
      </c>
      <c r="EG791">
        <v>213</v>
      </c>
      <c r="EH791">
        <v>309</v>
      </c>
      <c r="EI791">
        <v>403</v>
      </c>
      <c r="EJ791">
        <v>495</v>
      </c>
      <c r="EK791">
        <v>584</v>
      </c>
      <c r="EL791">
        <v>705</v>
      </c>
      <c r="EM791">
        <v>827</v>
      </c>
      <c r="EN791">
        <v>1126</v>
      </c>
      <c r="EO791">
        <v>1238</v>
      </c>
      <c r="EP791">
        <v>1346</v>
      </c>
      <c r="EQ791">
        <v>1456</v>
      </c>
      <c r="ER791">
        <v>1563</v>
      </c>
      <c r="ES791">
        <v>1671</v>
      </c>
      <c r="ET791">
        <v>1778</v>
      </c>
      <c r="EU791">
        <v>1886</v>
      </c>
      <c r="EV791">
        <v>1998</v>
      </c>
      <c r="EW791">
        <v>2112</v>
      </c>
      <c r="EX791">
        <v>2228</v>
      </c>
      <c r="EY791">
        <v>2348</v>
      </c>
      <c r="EZ791">
        <v>2472</v>
      </c>
      <c r="FA791">
        <v>2606</v>
      </c>
      <c r="FB791">
        <v>2749</v>
      </c>
      <c r="FC791">
        <v>2896</v>
      </c>
      <c r="FD791">
        <v>3050</v>
      </c>
      <c r="FE791">
        <v>3216</v>
      </c>
      <c r="FF791">
        <v>3393</v>
      </c>
      <c r="FG791">
        <v>3582</v>
      </c>
      <c r="FH791">
        <v>0</v>
      </c>
      <c r="FI791">
        <v>0</v>
      </c>
      <c r="FJ791">
        <v>0</v>
      </c>
      <c r="FK791">
        <v>0</v>
      </c>
      <c r="FL791">
        <v>0</v>
      </c>
      <c r="FM791">
        <v>0</v>
      </c>
      <c r="FN791">
        <v>0</v>
      </c>
      <c r="FO791">
        <v>0</v>
      </c>
      <c r="FP791">
        <v>0</v>
      </c>
      <c r="FQ791">
        <v>0</v>
      </c>
      <c r="FR791">
        <v>0</v>
      </c>
      <c r="FS791">
        <v>0</v>
      </c>
      <c r="FT791">
        <v>0</v>
      </c>
      <c r="FU791">
        <v>0</v>
      </c>
      <c r="FV791">
        <v>0</v>
      </c>
      <c r="FW791">
        <v>0</v>
      </c>
      <c r="FX791">
        <v>0</v>
      </c>
      <c r="FY791">
        <v>0</v>
      </c>
      <c r="FZ791">
        <v>0</v>
      </c>
      <c r="GA791">
        <v>0</v>
      </c>
      <c r="GB791">
        <v>0</v>
      </c>
      <c r="GC791">
        <v>0</v>
      </c>
      <c r="GD791">
        <v>0</v>
      </c>
      <c r="GE791">
        <v>0</v>
      </c>
      <c r="GF791">
        <v>0</v>
      </c>
      <c r="GG791">
        <v>0</v>
      </c>
      <c r="GH791">
        <v>0</v>
      </c>
      <c r="GI791">
        <v>0</v>
      </c>
      <c r="GJ791">
        <v>0</v>
      </c>
      <c r="GK791">
        <v>0</v>
      </c>
      <c r="GL791">
        <v>0</v>
      </c>
      <c r="GM791">
        <v>0</v>
      </c>
      <c r="GN791">
        <v>0</v>
      </c>
      <c r="GO791">
        <v>0</v>
      </c>
      <c r="GP791">
        <v>0</v>
      </c>
      <c r="GQ791">
        <v>0</v>
      </c>
      <c r="GR791">
        <v>0</v>
      </c>
      <c r="GS791">
        <v>0</v>
      </c>
      <c r="GT791">
        <v>0</v>
      </c>
      <c r="GU791">
        <v>0</v>
      </c>
      <c r="GV791">
        <v>0</v>
      </c>
      <c r="GW791">
        <v>0</v>
      </c>
      <c r="GX791">
        <v>0</v>
      </c>
      <c r="GY791">
        <v>0</v>
      </c>
      <c r="GZ791">
        <v>0</v>
      </c>
      <c r="HA791">
        <v>0</v>
      </c>
      <c r="HB791">
        <v>0</v>
      </c>
      <c r="HC791">
        <v>0</v>
      </c>
      <c r="HD791">
        <v>0</v>
      </c>
      <c r="HE791">
        <v>0</v>
      </c>
      <c r="HF791">
        <v>0</v>
      </c>
      <c r="HG791">
        <v>0</v>
      </c>
      <c r="HH791">
        <v>0</v>
      </c>
      <c r="HI791">
        <v>0</v>
      </c>
      <c r="HJ791">
        <v>0</v>
      </c>
      <c r="HK791">
        <v>0</v>
      </c>
      <c r="HL791">
        <v>0</v>
      </c>
      <c r="HM791">
        <v>0</v>
      </c>
      <c r="HN791">
        <v>0</v>
      </c>
      <c r="HO791">
        <v>0</v>
      </c>
      <c r="HP791">
        <v>0</v>
      </c>
      <c r="HQ791">
        <v>0</v>
      </c>
      <c r="HR791">
        <v>0</v>
      </c>
      <c r="HS791">
        <v>0</v>
      </c>
      <c r="HT791">
        <v>0</v>
      </c>
      <c r="HU791">
        <v>0</v>
      </c>
      <c r="HV791">
        <v>0</v>
      </c>
      <c r="HW791">
        <v>0</v>
      </c>
      <c r="HX791">
        <v>0</v>
      </c>
      <c r="HY791">
        <v>0</v>
      </c>
      <c r="HZ791">
        <v>0</v>
      </c>
      <c r="IA791">
        <v>0</v>
      </c>
      <c r="IB791">
        <v>0</v>
      </c>
      <c r="IC791">
        <v>0</v>
      </c>
      <c r="ID791">
        <v>0</v>
      </c>
      <c r="IE791">
        <v>0</v>
      </c>
      <c r="IF791">
        <v>0</v>
      </c>
      <c r="IG791">
        <v>0</v>
      </c>
      <c r="IH791">
        <v>0</v>
      </c>
      <c r="II791">
        <v>0</v>
      </c>
      <c r="IJ791">
        <v>0</v>
      </c>
      <c r="IK791">
        <v>0</v>
      </c>
    </row>
    <row r="792" spans="13:245" hidden="1">
      <c r="M792" s="340"/>
      <c r="N792" t="s">
        <v>1025</v>
      </c>
      <c r="O792">
        <v>1</v>
      </c>
      <c r="P792">
        <v>29</v>
      </c>
      <c r="Q792" s="183" t="str">
        <f t="shared" si="31"/>
        <v>SDH300129</v>
      </c>
      <c r="R792">
        <v>0</v>
      </c>
      <c r="S792">
        <v>44</v>
      </c>
      <c r="T792">
        <v>90</v>
      </c>
      <c r="U792">
        <v>137</v>
      </c>
      <c r="V792">
        <v>184</v>
      </c>
      <c r="W792">
        <v>232</v>
      </c>
      <c r="X792">
        <v>282</v>
      </c>
      <c r="Y792">
        <v>332</v>
      </c>
      <c r="Z792">
        <v>384</v>
      </c>
      <c r="AA792">
        <v>582</v>
      </c>
      <c r="AB792">
        <v>655</v>
      </c>
      <c r="AC792">
        <v>730</v>
      </c>
      <c r="AD792">
        <v>807</v>
      </c>
      <c r="AE792">
        <v>886</v>
      </c>
      <c r="AF792">
        <v>968</v>
      </c>
      <c r="AG792">
        <v>1053</v>
      </c>
      <c r="AH792">
        <v>1142</v>
      </c>
      <c r="AI792">
        <v>1235</v>
      </c>
      <c r="AJ792">
        <v>1333</v>
      </c>
      <c r="AK792">
        <v>1436</v>
      </c>
      <c r="AL792">
        <v>1545</v>
      </c>
      <c r="AM792">
        <v>1662</v>
      </c>
      <c r="AN792">
        <v>1788</v>
      </c>
      <c r="AO792">
        <v>1921</v>
      </c>
      <c r="AP792">
        <v>2064</v>
      </c>
      <c r="AQ792">
        <v>2218</v>
      </c>
      <c r="AR792">
        <v>2385</v>
      </c>
      <c r="AS792">
        <v>2565</v>
      </c>
      <c r="AT792">
        <v>2760</v>
      </c>
      <c r="AU792">
        <v>2974</v>
      </c>
      <c r="AV792">
        <v>3141</v>
      </c>
      <c r="AW792">
        <v>3329</v>
      </c>
      <c r="AX792">
        <v>3539</v>
      </c>
      <c r="AY792">
        <v>3772</v>
      </c>
      <c r="AZ792">
        <v>4033</v>
      </c>
      <c r="BA792">
        <v>4325</v>
      </c>
      <c r="BB792">
        <v>4662</v>
      </c>
      <c r="BC792">
        <v>5043</v>
      </c>
      <c r="BD792">
        <v>5477</v>
      </c>
      <c r="BE792">
        <v>5969</v>
      </c>
      <c r="BF792">
        <v>6540</v>
      </c>
      <c r="BG792">
        <v>7215</v>
      </c>
      <c r="BH792">
        <v>7997</v>
      </c>
      <c r="BI792">
        <v>8914</v>
      </c>
      <c r="BJ792">
        <v>0</v>
      </c>
      <c r="BK792">
        <v>0</v>
      </c>
      <c r="BL792">
        <v>0</v>
      </c>
      <c r="BM792">
        <v>0</v>
      </c>
      <c r="BN792">
        <v>0</v>
      </c>
      <c r="BO792">
        <v>0</v>
      </c>
      <c r="BP792">
        <v>0</v>
      </c>
      <c r="BQ792">
        <v>0</v>
      </c>
      <c r="BR792">
        <v>0</v>
      </c>
      <c r="BS792">
        <v>0</v>
      </c>
      <c r="BT792">
        <v>0</v>
      </c>
      <c r="BU792">
        <v>0</v>
      </c>
      <c r="BV792">
        <v>0</v>
      </c>
      <c r="BW792">
        <v>0</v>
      </c>
      <c r="BX792">
        <v>0</v>
      </c>
      <c r="BY792">
        <v>0</v>
      </c>
      <c r="BZ792">
        <v>0</v>
      </c>
      <c r="CA792">
        <v>0</v>
      </c>
      <c r="CB792">
        <v>0</v>
      </c>
      <c r="CC792">
        <v>0</v>
      </c>
      <c r="CD792">
        <v>0</v>
      </c>
      <c r="CE792">
        <v>0</v>
      </c>
      <c r="CF792">
        <v>0</v>
      </c>
      <c r="CG792">
        <v>0</v>
      </c>
      <c r="CH792">
        <v>0</v>
      </c>
      <c r="CI792">
        <v>0</v>
      </c>
      <c r="CJ792">
        <v>0</v>
      </c>
      <c r="CK792">
        <v>0</v>
      </c>
      <c r="CL792">
        <v>0</v>
      </c>
      <c r="CM792">
        <v>0</v>
      </c>
      <c r="CN792">
        <v>0</v>
      </c>
      <c r="CO792">
        <v>0</v>
      </c>
      <c r="CP792">
        <v>0</v>
      </c>
      <c r="CQ792">
        <v>0</v>
      </c>
      <c r="CR792">
        <v>0</v>
      </c>
      <c r="CS792">
        <v>0</v>
      </c>
      <c r="CT792">
        <v>0</v>
      </c>
      <c r="CU792">
        <v>0</v>
      </c>
      <c r="CV792">
        <v>0</v>
      </c>
      <c r="CW792">
        <v>0</v>
      </c>
      <c r="CX792">
        <v>0</v>
      </c>
      <c r="CY792">
        <v>0</v>
      </c>
      <c r="CZ792">
        <v>0</v>
      </c>
      <c r="DA792">
        <v>0</v>
      </c>
      <c r="DB792">
        <v>0</v>
      </c>
      <c r="DC792">
        <v>0</v>
      </c>
      <c r="DD792">
        <v>0</v>
      </c>
      <c r="DE792">
        <v>0</v>
      </c>
      <c r="DF792">
        <v>0</v>
      </c>
      <c r="DG792">
        <v>0</v>
      </c>
      <c r="DH792">
        <v>0</v>
      </c>
      <c r="DI792">
        <v>0</v>
      </c>
      <c r="DJ792">
        <v>0</v>
      </c>
      <c r="DK792">
        <v>0</v>
      </c>
      <c r="DL792">
        <v>0</v>
      </c>
      <c r="DM792">
        <v>0</v>
      </c>
      <c r="DN792">
        <v>0</v>
      </c>
      <c r="DO792">
        <v>0</v>
      </c>
      <c r="DP792">
        <v>0</v>
      </c>
      <c r="DQ792">
        <v>0</v>
      </c>
      <c r="DR792">
        <v>0</v>
      </c>
      <c r="DS792">
        <v>0</v>
      </c>
      <c r="DT792">
        <v>0</v>
      </c>
      <c r="DU792">
        <v>0</v>
      </c>
      <c r="DV792">
        <v>0</v>
      </c>
      <c r="DW792">
        <v>0</v>
      </c>
      <c r="DX792">
        <v>0</v>
      </c>
      <c r="DZ792" s="340"/>
      <c r="EA792" t="s">
        <v>1025</v>
      </c>
      <c r="EB792">
        <v>1</v>
      </c>
      <c r="EC792">
        <v>29</v>
      </c>
      <c r="ED792" s="183" t="str">
        <f t="shared" si="32"/>
        <v>SDH300129</v>
      </c>
      <c r="EE792">
        <v>0</v>
      </c>
      <c r="EF792">
        <v>100</v>
      </c>
      <c r="EG792">
        <v>197</v>
      </c>
      <c r="EH792">
        <v>289</v>
      </c>
      <c r="EI792">
        <v>376</v>
      </c>
      <c r="EJ792">
        <v>460</v>
      </c>
      <c r="EK792">
        <v>544</v>
      </c>
      <c r="EL792">
        <v>647</v>
      </c>
      <c r="EM792">
        <v>759</v>
      </c>
      <c r="EN792">
        <v>1048</v>
      </c>
      <c r="EO792">
        <v>1152</v>
      </c>
      <c r="EP792">
        <v>1256</v>
      </c>
      <c r="EQ792">
        <v>1358</v>
      </c>
      <c r="ER792">
        <v>1458</v>
      </c>
      <c r="ES792">
        <v>1559</v>
      </c>
      <c r="ET792">
        <v>1660</v>
      </c>
      <c r="EU792">
        <v>1763</v>
      </c>
      <c r="EV792">
        <v>1868</v>
      </c>
      <c r="EW792">
        <v>1975</v>
      </c>
      <c r="EX792">
        <v>2086</v>
      </c>
      <c r="EY792">
        <v>2201</v>
      </c>
      <c r="EZ792">
        <v>2323</v>
      </c>
      <c r="FA792">
        <v>2452</v>
      </c>
      <c r="FB792">
        <v>2587</v>
      </c>
      <c r="FC792">
        <v>2729</v>
      </c>
      <c r="FD792">
        <v>2879</v>
      </c>
      <c r="FE792">
        <v>3042</v>
      </c>
      <c r="FF792">
        <v>3213</v>
      </c>
      <c r="FG792">
        <v>3397</v>
      </c>
      <c r="FH792">
        <v>0</v>
      </c>
      <c r="FI792">
        <v>0</v>
      </c>
      <c r="FJ792">
        <v>0</v>
      </c>
      <c r="FK792">
        <v>0</v>
      </c>
      <c r="FL792">
        <v>0</v>
      </c>
      <c r="FM792">
        <v>0</v>
      </c>
      <c r="FN792">
        <v>0</v>
      </c>
      <c r="FO792">
        <v>0</v>
      </c>
      <c r="FP792">
        <v>0</v>
      </c>
      <c r="FQ792">
        <v>0</v>
      </c>
      <c r="FR792">
        <v>0</v>
      </c>
      <c r="FS792">
        <v>0</v>
      </c>
      <c r="FT792">
        <v>0</v>
      </c>
      <c r="FU792">
        <v>0</v>
      </c>
      <c r="FV792">
        <v>0</v>
      </c>
      <c r="FW792">
        <v>0</v>
      </c>
      <c r="FX792">
        <v>0</v>
      </c>
      <c r="FY792">
        <v>0</v>
      </c>
      <c r="FZ792">
        <v>0</v>
      </c>
      <c r="GA792">
        <v>0</v>
      </c>
      <c r="GB792">
        <v>0</v>
      </c>
      <c r="GC792">
        <v>0</v>
      </c>
      <c r="GD792">
        <v>0</v>
      </c>
      <c r="GE792">
        <v>0</v>
      </c>
      <c r="GF792">
        <v>0</v>
      </c>
      <c r="GG792">
        <v>0</v>
      </c>
      <c r="GH792">
        <v>0</v>
      </c>
      <c r="GI792">
        <v>0</v>
      </c>
      <c r="GJ792">
        <v>0</v>
      </c>
      <c r="GK792">
        <v>0</v>
      </c>
      <c r="GL792">
        <v>0</v>
      </c>
      <c r="GM792">
        <v>0</v>
      </c>
      <c r="GN792">
        <v>0</v>
      </c>
      <c r="GO792">
        <v>0</v>
      </c>
      <c r="GP792">
        <v>0</v>
      </c>
      <c r="GQ792">
        <v>0</v>
      </c>
      <c r="GR792">
        <v>0</v>
      </c>
      <c r="GS792">
        <v>0</v>
      </c>
      <c r="GT792">
        <v>0</v>
      </c>
      <c r="GU792">
        <v>0</v>
      </c>
      <c r="GV792">
        <v>0</v>
      </c>
      <c r="GW792">
        <v>0</v>
      </c>
      <c r="GX792">
        <v>0</v>
      </c>
      <c r="GY792">
        <v>0</v>
      </c>
      <c r="GZ792">
        <v>0</v>
      </c>
      <c r="HA792">
        <v>0</v>
      </c>
      <c r="HB792">
        <v>0</v>
      </c>
      <c r="HC792">
        <v>0</v>
      </c>
      <c r="HD792">
        <v>0</v>
      </c>
      <c r="HE792">
        <v>0</v>
      </c>
      <c r="HF792">
        <v>0</v>
      </c>
      <c r="HG792">
        <v>0</v>
      </c>
      <c r="HH792">
        <v>0</v>
      </c>
      <c r="HI792">
        <v>0</v>
      </c>
      <c r="HJ792">
        <v>0</v>
      </c>
      <c r="HK792">
        <v>0</v>
      </c>
      <c r="HL792">
        <v>0</v>
      </c>
      <c r="HM792">
        <v>0</v>
      </c>
      <c r="HN792">
        <v>0</v>
      </c>
      <c r="HO792">
        <v>0</v>
      </c>
      <c r="HP792">
        <v>0</v>
      </c>
      <c r="HQ792">
        <v>0</v>
      </c>
      <c r="HR792">
        <v>0</v>
      </c>
      <c r="HS792">
        <v>0</v>
      </c>
      <c r="HT792">
        <v>0</v>
      </c>
      <c r="HU792">
        <v>0</v>
      </c>
      <c r="HV792">
        <v>0</v>
      </c>
      <c r="HW792">
        <v>0</v>
      </c>
      <c r="HX792">
        <v>0</v>
      </c>
      <c r="HY792">
        <v>0</v>
      </c>
      <c r="HZ792">
        <v>0</v>
      </c>
      <c r="IA792">
        <v>0</v>
      </c>
      <c r="IB792">
        <v>0</v>
      </c>
      <c r="IC792">
        <v>0</v>
      </c>
      <c r="ID792">
        <v>0</v>
      </c>
      <c r="IE792">
        <v>0</v>
      </c>
      <c r="IF792">
        <v>0</v>
      </c>
      <c r="IG792">
        <v>0</v>
      </c>
      <c r="IH792">
        <v>0</v>
      </c>
      <c r="II792">
        <v>0</v>
      </c>
      <c r="IJ792">
        <v>0</v>
      </c>
      <c r="IK792">
        <v>0</v>
      </c>
    </row>
    <row r="793" spans="13:245" hidden="1">
      <c r="M793" s="340"/>
      <c r="N793" t="s">
        <v>1025</v>
      </c>
      <c r="O793">
        <v>1</v>
      </c>
      <c r="P793">
        <v>30</v>
      </c>
      <c r="Q793" s="183" t="str">
        <f t="shared" si="31"/>
        <v>SDH300130</v>
      </c>
      <c r="R793">
        <v>0</v>
      </c>
      <c r="S793">
        <v>42</v>
      </c>
      <c r="T793">
        <v>85</v>
      </c>
      <c r="U793">
        <v>128</v>
      </c>
      <c r="V793">
        <v>173</v>
      </c>
      <c r="W793">
        <v>219</v>
      </c>
      <c r="X793">
        <v>266</v>
      </c>
      <c r="Y793">
        <v>313</v>
      </c>
      <c r="Z793">
        <v>362</v>
      </c>
      <c r="AA793">
        <v>548</v>
      </c>
      <c r="AB793">
        <v>617</v>
      </c>
      <c r="AC793">
        <v>688</v>
      </c>
      <c r="AD793">
        <v>760</v>
      </c>
      <c r="AE793">
        <v>835</v>
      </c>
      <c r="AF793">
        <v>912</v>
      </c>
      <c r="AG793">
        <v>993</v>
      </c>
      <c r="AH793">
        <v>1078</v>
      </c>
      <c r="AI793">
        <v>1166</v>
      </c>
      <c r="AJ793">
        <v>1259</v>
      </c>
      <c r="AK793">
        <v>1357</v>
      </c>
      <c r="AL793">
        <v>1463</v>
      </c>
      <c r="AM793">
        <v>1576</v>
      </c>
      <c r="AN793">
        <v>1695</v>
      </c>
      <c r="AO793">
        <v>1823</v>
      </c>
      <c r="AP793">
        <v>1961</v>
      </c>
      <c r="AQ793">
        <v>2111</v>
      </c>
      <c r="AR793">
        <v>2272</v>
      </c>
      <c r="AS793">
        <v>2446</v>
      </c>
      <c r="AT793">
        <v>2637</v>
      </c>
      <c r="AU793">
        <v>2845</v>
      </c>
      <c r="AV793">
        <v>3013</v>
      </c>
      <c r="AW793">
        <v>3199</v>
      </c>
      <c r="AX793">
        <v>3405</v>
      </c>
      <c r="AY793">
        <v>3636</v>
      </c>
      <c r="AZ793">
        <v>3894</v>
      </c>
      <c r="BA793">
        <v>4192</v>
      </c>
      <c r="BB793">
        <v>4528</v>
      </c>
      <c r="BC793">
        <v>4911</v>
      </c>
      <c r="BD793">
        <v>5344</v>
      </c>
      <c r="BE793">
        <v>5845</v>
      </c>
      <c r="BF793">
        <v>6438</v>
      </c>
      <c r="BG793">
        <v>7123</v>
      </c>
      <c r="BH793">
        <v>7926</v>
      </c>
      <c r="BI793">
        <v>8875</v>
      </c>
      <c r="BJ793">
        <v>0</v>
      </c>
      <c r="BK793">
        <v>0</v>
      </c>
      <c r="BL793">
        <v>0</v>
      </c>
      <c r="BM793">
        <v>0</v>
      </c>
      <c r="BN793">
        <v>0</v>
      </c>
      <c r="BO793">
        <v>0</v>
      </c>
      <c r="BP793">
        <v>0</v>
      </c>
      <c r="BQ793">
        <v>0</v>
      </c>
      <c r="BR793">
        <v>0</v>
      </c>
      <c r="BS793">
        <v>0</v>
      </c>
      <c r="BT793">
        <v>0</v>
      </c>
      <c r="BU793">
        <v>0</v>
      </c>
      <c r="BV793">
        <v>0</v>
      </c>
      <c r="BW793">
        <v>0</v>
      </c>
      <c r="BX793">
        <v>0</v>
      </c>
      <c r="BY793">
        <v>0</v>
      </c>
      <c r="BZ793">
        <v>0</v>
      </c>
      <c r="CA793">
        <v>0</v>
      </c>
      <c r="CB793">
        <v>0</v>
      </c>
      <c r="CC793">
        <v>0</v>
      </c>
      <c r="CD793">
        <v>0</v>
      </c>
      <c r="CE793">
        <v>0</v>
      </c>
      <c r="CF793">
        <v>0</v>
      </c>
      <c r="CG793">
        <v>0</v>
      </c>
      <c r="CH793">
        <v>0</v>
      </c>
      <c r="CI793">
        <v>0</v>
      </c>
      <c r="CJ793">
        <v>0</v>
      </c>
      <c r="CK793">
        <v>0</v>
      </c>
      <c r="CL793">
        <v>0</v>
      </c>
      <c r="CM793">
        <v>0</v>
      </c>
      <c r="CN793">
        <v>0</v>
      </c>
      <c r="CO793">
        <v>0</v>
      </c>
      <c r="CP793">
        <v>0</v>
      </c>
      <c r="CQ793">
        <v>0</v>
      </c>
      <c r="CR793">
        <v>0</v>
      </c>
      <c r="CS793">
        <v>0</v>
      </c>
      <c r="CT793">
        <v>0</v>
      </c>
      <c r="CU793">
        <v>0</v>
      </c>
      <c r="CV793">
        <v>0</v>
      </c>
      <c r="CW793">
        <v>0</v>
      </c>
      <c r="CX793">
        <v>0</v>
      </c>
      <c r="CY793">
        <v>0</v>
      </c>
      <c r="CZ793">
        <v>0</v>
      </c>
      <c r="DA793">
        <v>0</v>
      </c>
      <c r="DB793">
        <v>0</v>
      </c>
      <c r="DC793">
        <v>0</v>
      </c>
      <c r="DD793">
        <v>0</v>
      </c>
      <c r="DE793">
        <v>0</v>
      </c>
      <c r="DF793">
        <v>0</v>
      </c>
      <c r="DG793">
        <v>0</v>
      </c>
      <c r="DH793">
        <v>0</v>
      </c>
      <c r="DI793">
        <v>0</v>
      </c>
      <c r="DJ793">
        <v>0</v>
      </c>
      <c r="DK793">
        <v>0</v>
      </c>
      <c r="DL793">
        <v>0</v>
      </c>
      <c r="DM793">
        <v>0</v>
      </c>
      <c r="DN793">
        <v>0</v>
      </c>
      <c r="DO793">
        <v>0</v>
      </c>
      <c r="DP793">
        <v>0</v>
      </c>
      <c r="DQ793">
        <v>0</v>
      </c>
      <c r="DR793">
        <v>0</v>
      </c>
      <c r="DS793">
        <v>0</v>
      </c>
      <c r="DT793">
        <v>0</v>
      </c>
      <c r="DU793">
        <v>0</v>
      </c>
      <c r="DV793">
        <v>0</v>
      </c>
      <c r="DW793">
        <v>0</v>
      </c>
      <c r="DX793">
        <v>0</v>
      </c>
      <c r="DZ793" s="340"/>
      <c r="EA793" t="s">
        <v>1025</v>
      </c>
      <c r="EB793">
        <v>1</v>
      </c>
      <c r="EC793">
        <v>30</v>
      </c>
      <c r="ED793" s="183" t="str">
        <f t="shared" si="32"/>
        <v>SDH300130</v>
      </c>
      <c r="EE793">
        <v>0</v>
      </c>
      <c r="EF793">
        <v>95</v>
      </c>
      <c r="EG793">
        <v>185</v>
      </c>
      <c r="EH793">
        <v>267</v>
      </c>
      <c r="EI793">
        <v>350</v>
      </c>
      <c r="EJ793">
        <v>430</v>
      </c>
      <c r="EK793">
        <v>508</v>
      </c>
      <c r="EL793">
        <v>591</v>
      </c>
      <c r="EM793">
        <v>696</v>
      </c>
      <c r="EN793">
        <v>976</v>
      </c>
      <c r="EO793">
        <v>1075</v>
      </c>
      <c r="EP793">
        <v>1172</v>
      </c>
      <c r="EQ793">
        <v>1266</v>
      </c>
      <c r="ER793">
        <v>1361</v>
      </c>
      <c r="ES793">
        <v>1455</v>
      </c>
      <c r="ET793">
        <v>1551</v>
      </c>
      <c r="EU793">
        <v>1650</v>
      </c>
      <c r="EV793">
        <v>1748</v>
      </c>
      <c r="EW793">
        <v>1850</v>
      </c>
      <c r="EX793">
        <v>1956</v>
      </c>
      <c r="EY793">
        <v>2068</v>
      </c>
      <c r="EZ793">
        <v>2187</v>
      </c>
      <c r="FA793">
        <v>2309</v>
      </c>
      <c r="FB793">
        <v>2438</v>
      </c>
      <c r="FC793">
        <v>2576</v>
      </c>
      <c r="FD793">
        <v>2724</v>
      </c>
      <c r="FE793">
        <v>2881</v>
      </c>
      <c r="FF793">
        <v>3047</v>
      </c>
      <c r="FG793">
        <v>3227</v>
      </c>
      <c r="FH793">
        <v>0</v>
      </c>
      <c r="FI793">
        <v>0</v>
      </c>
      <c r="FJ793">
        <v>0</v>
      </c>
      <c r="FK793">
        <v>0</v>
      </c>
      <c r="FL793">
        <v>0</v>
      </c>
      <c r="FM793">
        <v>0</v>
      </c>
      <c r="FN793">
        <v>0</v>
      </c>
      <c r="FO793">
        <v>0</v>
      </c>
      <c r="FP793">
        <v>0</v>
      </c>
      <c r="FQ793">
        <v>0</v>
      </c>
      <c r="FR793">
        <v>0</v>
      </c>
      <c r="FS793">
        <v>0</v>
      </c>
      <c r="FT793">
        <v>0</v>
      </c>
      <c r="FU793">
        <v>0</v>
      </c>
      <c r="FV793">
        <v>0</v>
      </c>
      <c r="FW793">
        <v>0</v>
      </c>
      <c r="FX793">
        <v>0</v>
      </c>
      <c r="FY793">
        <v>0</v>
      </c>
      <c r="FZ793">
        <v>0</v>
      </c>
      <c r="GA793">
        <v>0</v>
      </c>
      <c r="GB793">
        <v>0</v>
      </c>
      <c r="GC793">
        <v>0</v>
      </c>
      <c r="GD793">
        <v>0</v>
      </c>
      <c r="GE793">
        <v>0</v>
      </c>
      <c r="GF793">
        <v>0</v>
      </c>
      <c r="GG793">
        <v>0</v>
      </c>
      <c r="GH793">
        <v>0</v>
      </c>
      <c r="GI793">
        <v>0</v>
      </c>
      <c r="GJ793">
        <v>0</v>
      </c>
      <c r="GK793">
        <v>0</v>
      </c>
      <c r="GL793">
        <v>0</v>
      </c>
      <c r="GM793">
        <v>0</v>
      </c>
      <c r="GN793">
        <v>0</v>
      </c>
      <c r="GO793">
        <v>0</v>
      </c>
      <c r="GP793">
        <v>0</v>
      </c>
      <c r="GQ793">
        <v>0</v>
      </c>
      <c r="GR793">
        <v>0</v>
      </c>
      <c r="GS793">
        <v>0</v>
      </c>
      <c r="GT793">
        <v>0</v>
      </c>
      <c r="GU793">
        <v>0</v>
      </c>
      <c r="GV793">
        <v>0</v>
      </c>
      <c r="GW793">
        <v>0</v>
      </c>
      <c r="GX793">
        <v>0</v>
      </c>
      <c r="GY793">
        <v>0</v>
      </c>
      <c r="GZ793">
        <v>0</v>
      </c>
      <c r="HA793">
        <v>0</v>
      </c>
      <c r="HB793">
        <v>0</v>
      </c>
      <c r="HC793">
        <v>0</v>
      </c>
      <c r="HD793">
        <v>0</v>
      </c>
      <c r="HE793">
        <v>0</v>
      </c>
      <c r="HF793">
        <v>0</v>
      </c>
      <c r="HG793">
        <v>0</v>
      </c>
      <c r="HH793">
        <v>0</v>
      </c>
      <c r="HI793">
        <v>0</v>
      </c>
      <c r="HJ793">
        <v>0</v>
      </c>
      <c r="HK793">
        <v>0</v>
      </c>
      <c r="HL793">
        <v>0</v>
      </c>
      <c r="HM793">
        <v>0</v>
      </c>
      <c r="HN793">
        <v>0</v>
      </c>
      <c r="HO793">
        <v>0</v>
      </c>
      <c r="HP793">
        <v>0</v>
      </c>
      <c r="HQ793">
        <v>0</v>
      </c>
      <c r="HR793">
        <v>0</v>
      </c>
      <c r="HS793">
        <v>0</v>
      </c>
      <c r="HT793">
        <v>0</v>
      </c>
      <c r="HU793">
        <v>0</v>
      </c>
      <c r="HV793">
        <v>0</v>
      </c>
      <c r="HW793">
        <v>0</v>
      </c>
      <c r="HX793">
        <v>0</v>
      </c>
      <c r="HY793">
        <v>0</v>
      </c>
      <c r="HZ793">
        <v>0</v>
      </c>
      <c r="IA793">
        <v>0</v>
      </c>
      <c r="IB793">
        <v>0</v>
      </c>
      <c r="IC793">
        <v>0</v>
      </c>
      <c r="ID793">
        <v>0</v>
      </c>
      <c r="IE793">
        <v>0</v>
      </c>
      <c r="IF793">
        <v>0</v>
      </c>
      <c r="IG793">
        <v>0</v>
      </c>
      <c r="IH793">
        <v>0</v>
      </c>
      <c r="II793">
        <v>0</v>
      </c>
      <c r="IJ793">
        <v>0</v>
      </c>
      <c r="IK793">
        <v>0</v>
      </c>
    </row>
    <row r="794" spans="13:245" hidden="1">
      <c r="M794" s="340"/>
      <c r="N794" t="s">
        <v>1025</v>
      </c>
      <c r="O794">
        <v>1</v>
      </c>
      <c r="P794">
        <v>31</v>
      </c>
      <c r="Q794" s="183" t="str">
        <f t="shared" si="31"/>
        <v>SDH300131</v>
      </c>
      <c r="R794">
        <v>0</v>
      </c>
      <c r="S794">
        <v>40</v>
      </c>
      <c r="T794">
        <v>80</v>
      </c>
      <c r="U794">
        <v>121</v>
      </c>
      <c r="V794">
        <v>164</v>
      </c>
      <c r="W794">
        <v>206</v>
      </c>
      <c r="X794">
        <v>250</v>
      </c>
      <c r="Y794">
        <v>295</v>
      </c>
      <c r="Z794">
        <v>340</v>
      </c>
      <c r="AA794">
        <v>516</v>
      </c>
      <c r="AB794">
        <v>581</v>
      </c>
      <c r="AC794">
        <v>647</v>
      </c>
      <c r="AD794">
        <v>715</v>
      </c>
      <c r="AE794">
        <v>786</v>
      </c>
      <c r="AF794">
        <v>859</v>
      </c>
      <c r="AG794">
        <v>936</v>
      </c>
      <c r="AH794">
        <v>1016</v>
      </c>
      <c r="AI794">
        <v>1100</v>
      </c>
      <c r="AJ794">
        <v>1188</v>
      </c>
      <c r="AK794">
        <v>1283</v>
      </c>
      <c r="AL794">
        <v>1384</v>
      </c>
      <c r="AM794">
        <v>1491</v>
      </c>
      <c r="AN794">
        <v>1605</v>
      </c>
      <c r="AO794">
        <v>1728</v>
      </c>
      <c r="AP794">
        <v>1862</v>
      </c>
      <c r="AQ794">
        <v>2005</v>
      </c>
      <c r="AR794">
        <v>2161</v>
      </c>
      <c r="AS794">
        <v>2330</v>
      </c>
      <c r="AT794">
        <v>2515</v>
      </c>
      <c r="AU794">
        <v>2720</v>
      </c>
      <c r="AV794">
        <v>2885</v>
      </c>
      <c r="AW794">
        <v>3066</v>
      </c>
      <c r="AX794">
        <v>3270</v>
      </c>
      <c r="AY794">
        <v>3496</v>
      </c>
      <c r="AZ794">
        <v>3759</v>
      </c>
      <c r="BA794">
        <v>4053</v>
      </c>
      <c r="BB794">
        <v>4388</v>
      </c>
      <c r="BC794">
        <v>4766</v>
      </c>
      <c r="BD794">
        <v>5204</v>
      </c>
      <c r="BE794">
        <v>5721</v>
      </c>
      <c r="BF794">
        <v>6317</v>
      </c>
      <c r="BG794">
        <v>7015</v>
      </c>
      <c r="BH794">
        <v>7837</v>
      </c>
      <c r="BI794">
        <v>8811</v>
      </c>
      <c r="BJ794">
        <v>0</v>
      </c>
      <c r="BK794">
        <v>0</v>
      </c>
      <c r="BL794">
        <v>0</v>
      </c>
      <c r="BM794">
        <v>0</v>
      </c>
      <c r="BN794">
        <v>0</v>
      </c>
      <c r="BO794">
        <v>0</v>
      </c>
      <c r="BP794">
        <v>0</v>
      </c>
      <c r="BQ794">
        <v>0</v>
      </c>
      <c r="BR794">
        <v>0</v>
      </c>
      <c r="BS794">
        <v>0</v>
      </c>
      <c r="BT794">
        <v>0</v>
      </c>
      <c r="BU794">
        <v>0</v>
      </c>
      <c r="BV794">
        <v>0</v>
      </c>
      <c r="BW794">
        <v>0</v>
      </c>
      <c r="BX794">
        <v>0</v>
      </c>
      <c r="BY794">
        <v>0</v>
      </c>
      <c r="BZ794">
        <v>0</v>
      </c>
      <c r="CA794">
        <v>0</v>
      </c>
      <c r="CB794">
        <v>0</v>
      </c>
      <c r="CC794">
        <v>0</v>
      </c>
      <c r="CD794">
        <v>0</v>
      </c>
      <c r="CE794">
        <v>0</v>
      </c>
      <c r="CF794">
        <v>0</v>
      </c>
      <c r="CG794">
        <v>0</v>
      </c>
      <c r="CH794">
        <v>0</v>
      </c>
      <c r="CI794">
        <v>0</v>
      </c>
      <c r="CJ794">
        <v>0</v>
      </c>
      <c r="CK794">
        <v>0</v>
      </c>
      <c r="CL794">
        <v>0</v>
      </c>
      <c r="CM794">
        <v>0</v>
      </c>
      <c r="CN794">
        <v>0</v>
      </c>
      <c r="CO794">
        <v>0</v>
      </c>
      <c r="CP794">
        <v>0</v>
      </c>
      <c r="CQ794">
        <v>0</v>
      </c>
      <c r="CR794">
        <v>0</v>
      </c>
      <c r="CS794">
        <v>0</v>
      </c>
      <c r="CT794">
        <v>0</v>
      </c>
      <c r="CU794">
        <v>0</v>
      </c>
      <c r="CV794">
        <v>0</v>
      </c>
      <c r="CW794">
        <v>0</v>
      </c>
      <c r="CX794">
        <v>0</v>
      </c>
      <c r="CY794">
        <v>0</v>
      </c>
      <c r="CZ794">
        <v>0</v>
      </c>
      <c r="DA794">
        <v>0</v>
      </c>
      <c r="DB794">
        <v>0</v>
      </c>
      <c r="DC794">
        <v>0</v>
      </c>
      <c r="DD794">
        <v>0</v>
      </c>
      <c r="DE794">
        <v>0</v>
      </c>
      <c r="DF794">
        <v>0</v>
      </c>
      <c r="DG794">
        <v>0</v>
      </c>
      <c r="DH794">
        <v>0</v>
      </c>
      <c r="DI794">
        <v>0</v>
      </c>
      <c r="DJ794">
        <v>0</v>
      </c>
      <c r="DK794">
        <v>0</v>
      </c>
      <c r="DL794">
        <v>0</v>
      </c>
      <c r="DM794">
        <v>0</v>
      </c>
      <c r="DN794">
        <v>0</v>
      </c>
      <c r="DO794">
        <v>0</v>
      </c>
      <c r="DP794">
        <v>0</v>
      </c>
      <c r="DQ794">
        <v>0</v>
      </c>
      <c r="DR794">
        <v>0</v>
      </c>
      <c r="DS794">
        <v>0</v>
      </c>
      <c r="DT794">
        <v>0</v>
      </c>
      <c r="DU794">
        <v>0</v>
      </c>
      <c r="DV794">
        <v>0</v>
      </c>
      <c r="DW794">
        <v>0</v>
      </c>
      <c r="DX794">
        <v>0</v>
      </c>
      <c r="DZ794" s="340"/>
      <c r="EA794" t="s">
        <v>1025</v>
      </c>
      <c r="EB794">
        <v>1</v>
      </c>
      <c r="EC794">
        <v>31</v>
      </c>
      <c r="ED794" s="183" t="str">
        <f t="shared" si="32"/>
        <v>SDH300131</v>
      </c>
      <c r="EE794">
        <v>0</v>
      </c>
      <c r="EF794">
        <v>89</v>
      </c>
      <c r="EG794">
        <v>172</v>
      </c>
      <c r="EH794">
        <v>250</v>
      </c>
      <c r="EI794">
        <v>328</v>
      </c>
      <c r="EJ794">
        <v>400</v>
      </c>
      <c r="EK794">
        <v>472</v>
      </c>
      <c r="EL794">
        <v>544</v>
      </c>
      <c r="EM794">
        <v>636</v>
      </c>
      <c r="EN794">
        <v>909</v>
      </c>
      <c r="EO794">
        <v>1001</v>
      </c>
      <c r="EP794">
        <v>1090</v>
      </c>
      <c r="EQ794">
        <v>1178</v>
      </c>
      <c r="ER794">
        <v>1268</v>
      </c>
      <c r="ES794">
        <v>1357</v>
      </c>
      <c r="ET794">
        <v>1448</v>
      </c>
      <c r="EU794">
        <v>1540</v>
      </c>
      <c r="EV794">
        <v>1634</v>
      </c>
      <c r="EW794">
        <v>1730</v>
      </c>
      <c r="EX794">
        <v>1833</v>
      </c>
      <c r="EY794">
        <v>1941</v>
      </c>
      <c r="EZ794">
        <v>2052</v>
      </c>
      <c r="FA794">
        <v>2169</v>
      </c>
      <c r="FB794">
        <v>2294</v>
      </c>
      <c r="FC794">
        <v>2429</v>
      </c>
      <c r="FD794">
        <v>2570</v>
      </c>
      <c r="FE794">
        <v>2722</v>
      </c>
      <c r="FF794">
        <v>2884</v>
      </c>
      <c r="FG794">
        <v>3058</v>
      </c>
      <c r="FH794">
        <v>0</v>
      </c>
      <c r="FI794">
        <v>0</v>
      </c>
      <c r="FJ794">
        <v>0</v>
      </c>
      <c r="FK794">
        <v>0</v>
      </c>
      <c r="FL794">
        <v>0</v>
      </c>
      <c r="FM794">
        <v>0</v>
      </c>
      <c r="FN794">
        <v>0</v>
      </c>
      <c r="FO794">
        <v>0</v>
      </c>
      <c r="FP794">
        <v>0</v>
      </c>
      <c r="FQ794">
        <v>0</v>
      </c>
      <c r="FR794">
        <v>0</v>
      </c>
      <c r="FS794">
        <v>0</v>
      </c>
      <c r="FT794">
        <v>0</v>
      </c>
      <c r="FU794">
        <v>0</v>
      </c>
      <c r="FV794">
        <v>0</v>
      </c>
      <c r="FW794">
        <v>0</v>
      </c>
      <c r="FX794">
        <v>0</v>
      </c>
      <c r="FY794">
        <v>0</v>
      </c>
      <c r="FZ794">
        <v>0</v>
      </c>
      <c r="GA794">
        <v>0</v>
      </c>
      <c r="GB794">
        <v>0</v>
      </c>
      <c r="GC794">
        <v>0</v>
      </c>
      <c r="GD794">
        <v>0</v>
      </c>
      <c r="GE794">
        <v>0</v>
      </c>
      <c r="GF794">
        <v>0</v>
      </c>
      <c r="GG794">
        <v>0</v>
      </c>
      <c r="GH794">
        <v>0</v>
      </c>
      <c r="GI794">
        <v>0</v>
      </c>
      <c r="GJ794">
        <v>0</v>
      </c>
      <c r="GK794">
        <v>0</v>
      </c>
      <c r="GL794">
        <v>0</v>
      </c>
      <c r="GM794">
        <v>0</v>
      </c>
      <c r="GN794">
        <v>0</v>
      </c>
      <c r="GO794">
        <v>0</v>
      </c>
      <c r="GP794">
        <v>0</v>
      </c>
      <c r="GQ794">
        <v>0</v>
      </c>
      <c r="GR794">
        <v>0</v>
      </c>
      <c r="GS794">
        <v>0</v>
      </c>
      <c r="GT794">
        <v>0</v>
      </c>
      <c r="GU794">
        <v>0</v>
      </c>
      <c r="GV794">
        <v>0</v>
      </c>
      <c r="GW794">
        <v>0</v>
      </c>
      <c r="GX794">
        <v>0</v>
      </c>
      <c r="GY794">
        <v>0</v>
      </c>
      <c r="GZ794">
        <v>0</v>
      </c>
      <c r="HA794">
        <v>0</v>
      </c>
      <c r="HB794">
        <v>0</v>
      </c>
      <c r="HC794">
        <v>0</v>
      </c>
      <c r="HD794">
        <v>0</v>
      </c>
      <c r="HE794">
        <v>0</v>
      </c>
      <c r="HF794">
        <v>0</v>
      </c>
      <c r="HG794">
        <v>0</v>
      </c>
      <c r="HH794">
        <v>0</v>
      </c>
      <c r="HI794">
        <v>0</v>
      </c>
      <c r="HJ794">
        <v>0</v>
      </c>
      <c r="HK794">
        <v>0</v>
      </c>
      <c r="HL794">
        <v>0</v>
      </c>
      <c r="HM794">
        <v>0</v>
      </c>
      <c r="HN794">
        <v>0</v>
      </c>
      <c r="HO794">
        <v>0</v>
      </c>
      <c r="HP794">
        <v>0</v>
      </c>
      <c r="HQ794">
        <v>0</v>
      </c>
      <c r="HR794">
        <v>0</v>
      </c>
      <c r="HS794">
        <v>0</v>
      </c>
      <c r="HT794">
        <v>0</v>
      </c>
      <c r="HU794">
        <v>0</v>
      </c>
      <c r="HV794">
        <v>0</v>
      </c>
      <c r="HW794">
        <v>0</v>
      </c>
      <c r="HX794">
        <v>0</v>
      </c>
      <c r="HY794">
        <v>0</v>
      </c>
      <c r="HZ794">
        <v>0</v>
      </c>
      <c r="IA794">
        <v>0</v>
      </c>
      <c r="IB794">
        <v>0</v>
      </c>
      <c r="IC794">
        <v>0</v>
      </c>
      <c r="ID794">
        <v>0</v>
      </c>
      <c r="IE794">
        <v>0</v>
      </c>
      <c r="IF794">
        <v>0</v>
      </c>
      <c r="IG794">
        <v>0</v>
      </c>
      <c r="IH794">
        <v>0</v>
      </c>
      <c r="II794">
        <v>0</v>
      </c>
      <c r="IJ794">
        <v>0</v>
      </c>
      <c r="IK794">
        <v>0</v>
      </c>
    </row>
    <row r="795" spans="13:245" hidden="1">
      <c r="M795" s="340"/>
      <c r="N795" t="s">
        <v>1025</v>
      </c>
      <c r="O795">
        <v>1</v>
      </c>
      <c r="P795">
        <v>32</v>
      </c>
      <c r="Q795" s="183" t="str">
        <f t="shared" si="31"/>
        <v>SDH300132</v>
      </c>
      <c r="R795">
        <v>0</v>
      </c>
      <c r="S795">
        <v>38</v>
      </c>
      <c r="T795">
        <v>77</v>
      </c>
      <c r="U795">
        <v>116</v>
      </c>
      <c r="V795">
        <v>156</v>
      </c>
      <c r="W795">
        <v>197</v>
      </c>
      <c r="X795">
        <v>239</v>
      </c>
      <c r="Y795">
        <v>281</v>
      </c>
      <c r="Z795">
        <v>326</v>
      </c>
      <c r="AA795">
        <v>494</v>
      </c>
      <c r="AB795">
        <v>556</v>
      </c>
      <c r="AC795">
        <v>619</v>
      </c>
      <c r="AD795">
        <v>684</v>
      </c>
      <c r="AE795">
        <v>752</v>
      </c>
      <c r="AF795">
        <v>823</v>
      </c>
      <c r="AG795">
        <v>897</v>
      </c>
      <c r="AH795">
        <v>974</v>
      </c>
      <c r="AI795">
        <v>1055</v>
      </c>
      <c r="AJ795">
        <v>1142</v>
      </c>
      <c r="AK795">
        <v>1234</v>
      </c>
      <c r="AL795">
        <v>1331</v>
      </c>
      <c r="AM795">
        <v>1435</v>
      </c>
      <c r="AN795">
        <v>1547</v>
      </c>
      <c r="AO795">
        <v>1668</v>
      </c>
      <c r="AP795">
        <v>1798</v>
      </c>
      <c r="AQ795">
        <v>1939</v>
      </c>
      <c r="AR795">
        <v>2093</v>
      </c>
      <c r="AS795">
        <v>2259</v>
      </c>
      <c r="AT795">
        <v>2444</v>
      </c>
      <c r="AU795">
        <v>2647</v>
      </c>
      <c r="AV795">
        <v>2809</v>
      </c>
      <c r="AW795">
        <v>2991</v>
      </c>
      <c r="AX795">
        <v>3193</v>
      </c>
      <c r="AY795">
        <v>3426</v>
      </c>
      <c r="AZ795">
        <v>3688</v>
      </c>
      <c r="BA795">
        <v>3986</v>
      </c>
      <c r="BB795">
        <v>4320</v>
      </c>
      <c r="BC795">
        <v>4707</v>
      </c>
      <c r="BD795">
        <v>5163</v>
      </c>
      <c r="BE795">
        <v>5688</v>
      </c>
      <c r="BF795">
        <v>6301</v>
      </c>
      <c r="BG795">
        <v>7022</v>
      </c>
      <c r="BH795">
        <v>7874</v>
      </c>
      <c r="BI795">
        <v>8917</v>
      </c>
      <c r="BJ795">
        <v>0</v>
      </c>
      <c r="BK795">
        <v>0</v>
      </c>
      <c r="BL795">
        <v>0</v>
      </c>
      <c r="BM795">
        <v>0</v>
      </c>
      <c r="BN795">
        <v>0</v>
      </c>
      <c r="BO795">
        <v>0</v>
      </c>
      <c r="BP795">
        <v>0</v>
      </c>
      <c r="BQ795">
        <v>0</v>
      </c>
      <c r="BR795">
        <v>0</v>
      </c>
      <c r="BS795">
        <v>0</v>
      </c>
      <c r="BT795">
        <v>0</v>
      </c>
      <c r="BU795">
        <v>0</v>
      </c>
      <c r="BV795">
        <v>0</v>
      </c>
      <c r="BW795">
        <v>0</v>
      </c>
      <c r="BX795">
        <v>0</v>
      </c>
      <c r="BY795">
        <v>0</v>
      </c>
      <c r="BZ795">
        <v>0</v>
      </c>
      <c r="CA795">
        <v>0</v>
      </c>
      <c r="CB795">
        <v>0</v>
      </c>
      <c r="CC795">
        <v>0</v>
      </c>
      <c r="CD795">
        <v>0</v>
      </c>
      <c r="CE795">
        <v>0</v>
      </c>
      <c r="CF795">
        <v>0</v>
      </c>
      <c r="CG795">
        <v>0</v>
      </c>
      <c r="CH795">
        <v>0</v>
      </c>
      <c r="CI795">
        <v>0</v>
      </c>
      <c r="CJ795">
        <v>0</v>
      </c>
      <c r="CK795">
        <v>0</v>
      </c>
      <c r="CL795">
        <v>0</v>
      </c>
      <c r="CM795">
        <v>0</v>
      </c>
      <c r="CN795">
        <v>0</v>
      </c>
      <c r="CO795">
        <v>0</v>
      </c>
      <c r="CP795">
        <v>0</v>
      </c>
      <c r="CQ795">
        <v>0</v>
      </c>
      <c r="CR795">
        <v>0</v>
      </c>
      <c r="CS795">
        <v>0</v>
      </c>
      <c r="CT795">
        <v>0</v>
      </c>
      <c r="CU795">
        <v>0</v>
      </c>
      <c r="CV795">
        <v>0</v>
      </c>
      <c r="CW795">
        <v>0</v>
      </c>
      <c r="CX795">
        <v>0</v>
      </c>
      <c r="CY795">
        <v>0</v>
      </c>
      <c r="CZ795">
        <v>0</v>
      </c>
      <c r="DA795">
        <v>0</v>
      </c>
      <c r="DB795">
        <v>0</v>
      </c>
      <c r="DC795">
        <v>0</v>
      </c>
      <c r="DD795">
        <v>0</v>
      </c>
      <c r="DE795">
        <v>0</v>
      </c>
      <c r="DF795">
        <v>0</v>
      </c>
      <c r="DG795">
        <v>0</v>
      </c>
      <c r="DH795">
        <v>0</v>
      </c>
      <c r="DI795">
        <v>0</v>
      </c>
      <c r="DJ795">
        <v>0</v>
      </c>
      <c r="DK795">
        <v>0</v>
      </c>
      <c r="DL795">
        <v>0</v>
      </c>
      <c r="DM795">
        <v>0</v>
      </c>
      <c r="DN795">
        <v>0</v>
      </c>
      <c r="DO795">
        <v>0</v>
      </c>
      <c r="DP795">
        <v>0</v>
      </c>
      <c r="DQ795">
        <v>0</v>
      </c>
      <c r="DR795">
        <v>0</v>
      </c>
      <c r="DS795">
        <v>0</v>
      </c>
      <c r="DT795">
        <v>0</v>
      </c>
      <c r="DU795">
        <v>0</v>
      </c>
      <c r="DV795">
        <v>0</v>
      </c>
      <c r="DW795">
        <v>0</v>
      </c>
      <c r="DX795">
        <v>0</v>
      </c>
      <c r="DZ795" s="340"/>
      <c r="EA795" t="s">
        <v>1025</v>
      </c>
      <c r="EB795">
        <v>1</v>
      </c>
      <c r="EC795">
        <v>32</v>
      </c>
      <c r="ED795" s="183" t="str">
        <f t="shared" si="32"/>
        <v>SDH300132</v>
      </c>
      <c r="EE795">
        <v>0</v>
      </c>
      <c r="EF795">
        <v>83</v>
      </c>
      <c r="EG795">
        <v>162</v>
      </c>
      <c r="EH795">
        <v>235</v>
      </c>
      <c r="EI795">
        <v>306</v>
      </c>
      <c r="EJ795">
        <v>374</v>
      </c>
      <c r="EK795">
        <v>442</v>
      </c>
      <c r="EL795">
        <v>507</v>
      </c>
      <c r="EM795">
        <v>589</v>
      </c>
      <c r="EN795">
        <v>852</v>
      </c>
      <c r="EO795">
        <v>938</v>
      </c>
      <c r="EP795">
        <v>1021</v>
      </c>
      <c r="EQ795">
        <v>1104</v>
      </c>
      <c r="ER795">
        <v>1188</v>
      </c>
      <c r="ES795">
        <v>1273</v>
      </c>
      <c r="ET795">
        <v>1359</v>
      </c>
      <c r="EU795">
        <v>1446</v>
      </c>
      <c r="EV795">
        <v>1535</v>
      </c>
      <c r="EW795">
        <v>1630</v>
      </c>
      <c r="EX795">
        <v>1727</v>
      </c>
      <c r="EY795">
        <v>1828</v>
      </c>
      <c r="EZ795">
        <v>1934</v>
      </c>
      <c r="FA795">
        <v>2047</v>
      </c>
      <c r="FB795">
        <v>2168</v>
      </c>
      <c r="FC795">
        <v>2295</v>
      </c>
      <c r="FD795">
        <v>2432</v>
      </c>
      <c r="FE795">
        <v>2578</v>
      </c>
      <c r="FF795">
        <v>2733</v>
      </c>
      <c r="FG795">
        <v>2904</v>
      </c>
      <c r="FH795">
        <v>0</v>
      </c>
      <c r="FI795">
        <v>0</v>
      </c>
      <c r="FJ795">
        <v>0</v>
      </c>
      <c r="FK795">
        <v>0</v>
      </c>
      <c r="FL795">
        <v>0</v>
      </c>
      <c r="FM795">
        <v>0</v>
      </c>
      <c r="FN795">
        <v>0</v>
      </c>
      <c r="FO795">
        <v>0</v>
      </c>
      <c r="FP795">
        <v>0</v>
      </c>
      <c r="FQ795">
        <v>0</v>
      </c>
      <c r="FR795">
        <v>0</v>
      </c>
      <c r="FS795">
        <v>0</v>
      </c>
      <c r="FT795">
        <v>0</v>
      </c>
      <c r="FU795">
        <v>0</v>
      </c>
      <c r="FV795">
        <v>0</v>
      </c>
      <c r="FW795">
        <v>0</v>
      </c>
      <c r="FX795">
        <v>0</v>
      </c>
      <c r="FY795">
        <v>0</v>
      </c>
      <c r="FZ795">
        <v>0</v>
      </c>
      <c r="GA795">
        <v>0</v>
      </c>
      <c r="GB795">
        <v>0</v>
      </c>
      <c r="GC795">
        <v>0</v>
      </c>
      <c r="GD795">
        <v>0</v>
      </c>
      <c r="GE795">
        <v>0</v>
      </c>
      <c r="GF795">
        <v>0</v>
      </c>
      <c r="GG795">
        <v>0</v>
      </c>
      <c r="GH795">
        <v>0</v>
      </c>
      <c r="GI795">
        <v>0</v>
      </c>
      <c r="GJ795">
        <v>0</v>
      </c>
      <c r="GK795">
        <v>0</v>
      </c>
      <c r="GL795">
        <v>0</v>
      </c>
      <c r="GM795">
        <v>0</v>
      </c>
      <c r="GN795">
        <v>0</v>
      </c>
      <c r="GO795">
        <v>0</v>
      </c>
      <c r="GP795">
        <v>0</v>
      </c>
      <c r="GQ795">
        <v>0</v>
      </c>
      <c r="GR795">
        <v>0</v>
      </c>
      <c r="GS795">
        <v>0</v>
      </c>
      <c r="GT795">
        <v>0</v>
      </c>
      <c r="GU795">
        <v>0</v>
      </c>
      <c r="GV795">
        <v>0</v>
      </c>
      <c r="GW795">
        <v>0</v>
      </c>
      <c r="GX795">
        <v>0</v>
      </c>
      <c r="GY795">
        <v>0</v>
      </c>
      <c r="GZ795">
        <v>0</v>
      </c>
      <c r="HA795">
        <v>0</v>
      </c>
      <c r="HB795">
        <v>0</v>
      </c>
      <c r="HC795">
        <v>0</v>
      </c>
      <c r="HD795">
        <v>0</v>
      </c>
      <c r="HE795">
        <v>0</v>
      </c>
      <c r="HF795">
        <v>0</v>
      </c>
      <c r="HG795">
        <v>0</v>
      </c>
      <c r="HH795">
        <v>0</v>
      </c>
      <c r="HI795">
        <v>0</v>
      </c>
      <c r="HJ795">
        <v>0</v>
      </c>
      <c r="HK795">
        <v>0</v>
      </c>
      <c r="HL795">
        <v>0</v>
      </c>
      <c r="HM795">
        <v>0</v>
      </c>
      <c r="HN795">
        <v>0</v>
      </c>
      <c r="HO795">
        <v>0</v>
      </c>
      <c r="HP795">
        <v>0</v>
      </c>
      <c r="HQ795">
        <v>0</v>
      </c>
      <c r="HR795">
        <v>0</v>
      </c>
      <c r="HS795">
        <v>0</v>
      </c>
      <c r="HT795">
        <v>0</v>
      </c>
      <c r="HU795">
        <v>0</v>
      </c>
      <c r="HV795">
        <v>0</v>
      </c>
      <c r="HW795">
        <v>0</v>
      </c>
      <c r="HX795">
        <v>0</v>
      </c>
      <c r="HY795">
        <v>0</v>
      </c>
      <c r="HZ795">
        <v>0</v>
      </c>
      <c r="IA795">
        <v>0</v>
      </c>
      <c r="IB795">
        <v>0</v>
      </c>
      <c r="IC795">
        <v>0</v>
      </c>
      <c r="ID795">
        <v>0</v>
      </c>
      <c r="IE795">
        <v>0</v>
      </c>
      <c r="IF795">
        <v>0</v>
      </c>
      <c r="IG795">
        <v>0</v>
      </c>
      <c r="IH795">
        <v>0</v>
      </c>
      <c r="II795">
        <v>0</v>
      </c>
      <c r="IJ795">
        <v>0</v>
      </c>
      <c r="IK795">
        <v>0</v>
      </c>
    </row>
    <row r="796" spans="13:245" hidden="1">
      <c r="M796" s="340"/>
      <c r="N796" t="s">
        <v>1025</v>
      </c>
      <c r="O796">
        <v>1</v>
      </c>
      <c r="P796">
        <v>33</v>
      </c>
      <c r="Q796" s="183" t="str">
        <f t="shared" si="31"/>
        <v>SDH300133</v>
      </c>
      <c r="R796">
        <v>0</v>
      </c>
      <c r="S796">
        <v>37</v>
      </c>
      <c r="T796">
        <v>74</v>
      </c>
      <c r="U796">
        <v>113</v>
      </c>
      <c r="V796">
        <v>152</v>
      </c>
      <c r="W796">
        <v>191</v>
      </c>
      <c r="X796">
        <v>232</v>
      </c>
      <c r="Y796">
        <v>274</v>
      </c>
      <c r="Z796">
        <v>317</v>
      </c>
      <c r="AA796">
        <v>480</v>
      </c>
      <c r="AB796">
        <v>539</v>
      </c>
      <c r="AC796">
        <v>601</v>
      </c>
      <c r="AD796">
        <v>665</v>
      </c>
      <c r="AE796">
        <v>731</v>
      </c>
      <c r="AF796">
        <v>800</v>
      </c>
      <c r="AG796">
        <v>872</v>
      </c>
      <c r="AH796">
        <v>948</v>
      </c>
      <c r="AI796">
        <v>1029</v>
      </c>
      <c r="AJ796">
        <v>1115</v>
      </c>
      <c r="AK796">
        <v>1205</v>
      </c>
      <c r="AL796">
        <v>1301</v>
      </c>
      <c r="AM796">
        <v>1403</v>
      </c>
      <c r="AN796">
        <v>1515</v>
      </c>
      <c r="AO796">
        <v>1635</v>
      </c>
      <c r="AP796">
        <v>1765</v>
      </c>
      <c r="AQ796">
        <v>1906</v>
      </c>
      <c r="AR796">
        <v>2059</v>
      </c>
      <c r="AS796">
        <v>2229</v>
      </c>
      <c r="AT796">
        <v>2414</v>
      </c>
      <c r="AU796">
        <v>2615</v>
      </c>
      <c r="AV796">
        <v>2779</v>
      </c>
      <c r="AW796">
        <v>2962</v>
      </c>
      <c r="AX796">
        <v>3173</v>
      </c>
      <c r="AY796">
        <v>3409</v>
      </c>
      <c r="AZ796">
        <v>3676</v>
      </c>
      <c r="BA796">
        <v>3975</v>
      </c>
      <c r="BB796">
        <v>4320</v>
      </c>
      <c r="BC796">
        <v>4728</v>
      </c>
      <c r="BD796">
        <v>5195</v>
      </c>
      <c r="BE796">
        <v>5739</v>
      </c>
      <c r="BF796">
        <v>6378</v>
      </c>
      <c r="BG796">
        <v>7131</v>
      </c>
      <c r="BH796">
        <v>8055</v>
      </c>
      <c r="BI796">
        <v>9169</v>
      </c>
      <c r="BJ796">
        <v>0</v>
      </c>
      <c r="BK796">
        <v>0</v>
      </c>
      <c r="BL796">
        <v>0</v>
      </c>
      <c r="BM796">
        <v>0</v>
      </c>
      <c r="BN796">
        <v>0</v>
      </c>
      <c r="BO796">
        <v>0</v>
      </c>
      <c r="BP796">
        <v>0</v>
      </c>
      <c r="BQ796">
        <v>0</v>
      </c>
      <c r="BR796">
        <v>0</v>
      </c>
      <c r="BS796">
        <v>0</v>
      </c>
      <c r="BT796">
        <v>0</v>
      </c>
      <c r="BU796">
        <v>0</v>
      </c>
      <c r="BV796">
        <v>0</v>
      </c>
      <c r="BW796">
        <v>0</v>
      </c>
      <c r="BX796">
        <v>0</v>
      </c>
      <c r="BY796">
        <v>0</v>
      </c>
      <c r="BZ796">
        <v>0</v>
      </c>
      <c r="CA796">
        <v>0</v>
      </c>
      <c r="CB796">
        <v>0</v>
      </c>
      <c r="CC796">
        <v>0</v>
      </c>
      <c r="CD796">
        <v>0</v>
      </c>
      <c r="CE796">
        <v>0</v>
      </c>
      <c r="CF796">
        <v>0</v>
      </c>
      <c r="CG796">
        <v>0</v>
      </c>
      <c r="CH796">
        <v>0</v>
      </c>
      <c r="CI796">
        <v>0</v>
      </c>
      <c r="CJ796">
        <v>0</v>
      </c>
      <c r="CK796">
        <v>0</v>
      </c>
      <c r="CL796">
        <v>0</v>
      </c>
      <c r="CM796">
        <v>0</v>
      </c>
      <c r="CN796">
        <v>0</v>
      </c>
      <c r="CO796">
        <v>0</v>
      </c>
      <c r="CP796">
        <v>0</v>
      </c>
      <c r="CQ796">
        <v>0</v>
      </c>
      <c r="CR796">
        <v>0</v>
      </c>
      <c r="CS796">
        <v>0</v>
      </c>
      <c r="CT796">
        <v>0</v>
      </c>
      <c r="CU796">
        <v>0</v>
      </c>
      <c r="CV796">
        <v>0</v>
      </c>
      <c r="CW796">
        <v>0</v>
      </c>
      <c r="CX796">
        <v>0</v>
      </c>
      <c r="CY796">
        <v>0</v>
      </c>
      <c r="CZ796">
        <v>0</v>
      </c>
      <c r="DA796">
        <v>0</v>
      </c>
      <c r="DB796">
        <v>0</v>
      </c>
      <c r="DC796">
        <v>0</v>
      </c>
      <c r="DD796">
        <v>0</v>
      </c>
      <c r="DE796">
        <v>0</v>
      </c>
      <c r="DF796">
        <v>0</v>
      </c>
      <c r="DG796">
        <v>0</v>
      </c>
      <c r="DH796">
        <v>0</v>
      </c>
      <c r="DI796">
        <v>0</v>
      </c>
      <c r="DJ796">
        <v>0</v>
      </c>
      <c r="DK796">
        <v>0</v>
      </c>
      <c r="DL796">
        <v>0</v>
      </c>
      <c r="DM796">
        <v>0</v>
      </c>
      <c r="DN796">
        <v>0</v>
      </c>
      <c r="DO796">
        <v>0</v>
      </c>
      <c r="DP796">
        <v>0</v>
      </c>
      <c r="DQ796">
        <v>0</v>
      </c>
      <c r="DR796">
        <v>0</v>
      </c>
      <c r="DS796">
        <v>0</v>
      </c>
      <c r="DT796">
        <v>0</v>
      </c>
      <c r="DU796">
        <v>0</v>
      </c>
      <c r="DV796">
        <v>0</v>
      </c>
      <c r="DW796">
        <v>0</v>
      </c>
      <c r="DX796">
        <v>0</v>
      </c>
      <c r="DZ796" s="340"/>
      <c r="EA796" t="s">
        <v>1025</v>
      </c>
      <c r="EB796">
        <v>1</v>
      </c>
      <c r="EC796">
        <v>33</v>
      </c>
      <c r="ED796" s="183" t="str">
        <f t="shared" si="32"/>
        <v>SDH300133</v>
      </c>
      <c r="EE796">
        <v>0</v>
      </c>
      <c r="EF796">
        <v>79</v>
      </c>
      <c r="EG796">
        <v>152</v>
      </c>
      <c r="EH796">
        <v>222</v>
      </c>
      <c r="EI796">
        <v>290</v>
      </c>
      <c r="EJ796">
        <v>353</v>
      </c>
      <c r="EK796">
        <v>417</v>
      </c>
      <c r="EL796">
        <v>481</v>
      </c>
      <c r="EM796">
        <v>553</v>
      </c>
      <c r="EN796">
        <v>805</v>
      </c>
      <c r="EO796">
        <v>884</v>
      </c>
      <c r="EP796">
        <v>964</v>
      </c>
      <c r="EQ796">
        <v>1044</v>
      </c>
      <c r="ER796">
        <v>1123</v>
      </c>
      <c r="ES796">
        <v>1204</v>
      </c>
      <c r="ET796">
        <v>1285</v>
      </c>
      <c r="EU796">
        <v>1369</v>
      </c>
      <c r="EV796">
        <v>1456</v>
      </c>
      <c r="EW796">
        <v>1546</v>
      </c>
      <c r="EX796">
        <v>1639</v>
      </c>
      <c r="EY796">
        <v>1735</v>
      </c>
      <c r="EZ796">
        <v>1836</v>
      </c>
      <c r="FA796">
        <v>1945</v>
      </c>
      <c r="FB796">
        <v>2060</v>
      </c>
      <c r="FC796">
        <v>2183</v>
      </c>
      <c r="FD796">
        <v>2313</v>
      </c>
      <c r="FE796">
        <v>2451</v>
      </c>
      <c r="FF796">
        <v>2603</v>
      </c>
      <c r="FG796">
        <v>2767</v>
      </c>
      <c r="FH796">
        <v>0</v>
      </c>
      <c r="FI796">
        <v>0</v>
      </c>
      <c r="FJ796">
        <v>0</v>
      </c>
      <c r="FK796">
        <v>0</v>
      </c>
      <c r="FL796">
        <v>0</v>
      </c>
      <c r="FM796">
        <v>0</v>
      </c>
      <c r="FN796">
        <v>0</v>
      </c>
      <c r="FO796">
        <v>0</v>
      </c>
      <c r="FP796">
        <v>0</v>
      </c>
      <c r="FQ796">
        <v>0</v>
      </c>
      <c r="FR796">
        <v>0</v>
      </c>
      <c r="FS796">
        <v>0</v>
      </c>
      <c r="FT796">
        <v>0</v>
      </c>
      <c r="FU796">
        <v>0</v>
      </c>
      <c r="FV796">
        <v>0</v>
      </c>
      <c r="FW796">
        <v>0</v>
      </c>
      <c r="FX796">
        <v>0</v>
      </c>
      <c r="FY796">
        <v>0</v>
      </c>
      <c r="FZ796">
        <v>0</v>
      </c>
      <c r="GA796">
        <v>0</v>
      </c>
      <c r="GB796">
        <v>0</v>
      </c>
      <c r="GC796">
        <v>0</v>
      </c>
      <c r="GD796">
        <v>0</v>
      </c>
      <c r="GE796">
        <v>0</v>
      </c>
      <c r="GF796">
        <v>0</v>
      </c>
      <c r="GG796">
        <v>0</v>
      </c>
      <c r="GH796">
        <v>0</v>
      </c>
      <c r="GI796">
        <v>0</v>
      </c>
      <c r="GJ796">
        <v>0</v>
      </c>
      <c r="GK796">
        <v>0</v>
      </c>
      <c r="GL796">
        <v>0</v>
      </c>
      <c r="GM796">
        <v>0</v>
      </c>
      <c r="GN796">
        <v>0</v>
      </c>
      <c r="GO796">
        <v>0</v>
      </c>
      <c r="GP796">
        <v>0</v>
      </c>
      <c r="GQ796">
        <v>0</v>
      </c>
      <c r="GR796">
        <v>0</v>
      </c>
      <c r="GS796">
        <v>0</v>
      </c>
      <c r="GT796">
        <v>0</v>
      </c>
      <c r="GU796">
        <v>0</v>
      </c>
      <c r="GV796">
        <v>0</v>
      </c>
      <c r="GW796">
        <v>0</v>
      </c>
      <c r="GX796">
        <v>0</v>
      </c>
      <c r="GY796">
        <v>0</v>
      </c>
      <c r="GZ796">
        <v>0</v>
      </c>
      <c r="HA796">
        <v>0</v>
      </c>
      <c r="HB796">
        <v>0</v>
      </c>
      <c r="HC796">
        <v>0</v>
      </c>
      <c r="HD796">
        <v>0</v>
      </c>
      <c r="HE796">
        <v>0</v>
      </c>
      <c r="HF796">
        <v>0</v>
      </c>
      <c r="HG796">
        <v>0</v>
      </c>
      <c r="HH796">
        <v>0</v>
      </c>
      <c r="HI796">
        <v>0</v>
      </c>
      <c r="HJ796">
        <v>0</v>
      </c>
      <c r="HK796">
        <v>0</v>
      </c>
      <c r="HL796">
        <v>0</v>
      </c>
      <c r="HM796">
        <v>0</v>
      </c>
      <c r="HN796">
        <v>0</v>
      </c>
      <c r="HO796">
        <v>0</v>
      </c>
      <c r="HP796">
        <v>0</v>
      </c>
      <c r="HQ796">
        <v>0</v>
      </c>
      <c r="HR796">
        <v>0</v>
      </c>
      <c r="HS796">
        <v>0</v>
      </c>
      <c r="HT796">
        <v>0</v>
      </c>
      <c r="HU796">
        <v>0</v>
      </c>
      <c r="HV796">
        <v>0</v>
      </c>
      <c r="HW796">
        <v>0</v>
      </c>
      <c r="HX796">
        <v>0</v>
      </c>
      <c r="HY796">
        <v>0</v>
      </c>
      <c r="HZ796">
        <v>0</v>
      </c>
      <c r="IA796">
        <v>0</v>
      </c>
      <c r="IB796">
        <v>0</v>
      </c>
      <c r="IC796">
        <v>0</v>
      </c>
      <c r="ID796">
        <v>0</v>
      </c>
      <c r="IE796">
        <v>0</v>
      </c>
      <c r="IF796">
        <v>0</v>
      </c>
      <c r="IG796">
        <v>0</v>
      </c>
      <c r="IH796">
        <v>0</v>
      </c>
      <c r="II796">
        <v>0</v>
      </c>
      <c r="IJ796">
        <v>0</v>
      </c>
      <c r="IK796">
        <v>0</v>
      </c>
    </row>
    <row r="797" spans="13:245" hidden="1">
      <c r="M797" s="340"/>
      <c r="N797" t="s">
        <v>1025</v>
      </c>
      <c r="O797">
        <v>1</v>
      </c>
      <c r="P797">
        <v>34</v>
      </c>
      <c r="Q797" s="183" t="str">
        <f t="shared" si="31"/>
        <v>SDH300134</v>
      </c>
      <c r="R797">
        <v>0</v>
      </c>
      <c r="S797">
        <v>37</v>
      </c>
      <c r="T797">
        <v>74</v>
      </c>
      <c r="U797">
        <v>111</v>
      </c>
      <c r="V797">
        <v>149</v>
      </c>
      <c r="W797">
        <v>188</v>
      </c>
      <c r="X797">
        <v>229</v>
      </c>
      <c r="Y797">
        <v>269</v>
      </c>
      <c r="Z797">
        <v>311</v>
      </c>
      <c r="AA797">
        <v>472</v>
      </c>
      <c r="AB797">
        <v>531</v>
      </c>
      <c r="AC797">
        <v>592</v>
      </c>
      <c r="AD797">
        <v>656</v>
      </c>
      <c r="AE797">
        <v>721</v>
      </c>
      <c r="AF797">
        <v>790</v>
      </c>
      <c r="AG797">
        <v>861</v>
      </c>
      <c r="AH797">
        <v>938</v>
      </c>
      <c r="AI797">
        <v>1019</v>
      </c>
      <c r="AJ797">
        <v>1104</v>
      </c>
      <c r="AK797">
        <v>1194</v>
      </c>
      <c r="AL797">
        <v>1290</v>
      </c>
      <c r="AM797">
        <v>1395</v>
      </c>
      <c r="AN797">
        <v>1506</v>
      </c>
      <c r="AO797">
        <v>1627</v>
      </c>
      <c r="AP797">
        <v>1760</v>
      </c>
      <c r="AQ797">
        <v>1903</v>
      </c>
      <c r="AR797">
        <v>2061</v>
      </c>
      <c r="AS797">
        <v>2233</v>
      </c>
      <c r="AT797">
        <v>2418</v>
      </c>
      <c r="AU797">
        <v>2623</v>
      </c>
      <c r="AV797">
        <v>2789</v>
      </c>
      <c r="AW797">
        <v>2982</v>
      </c>
      <c r="AX797">
        <v>3197</v>
      </c>
      <c r="AY797">
        <v>3439</v>
      </c>
      <c r="AZ797">
        <v>3710</v>
      </c>
      <c r="BA797">
        <v>4021</v>
      </c>
      <c r="BB797">
        <v>4389</v>
      </c>
      <c r="BC797">
        <v>4809</v>
      </c>
      <c r="BD797">
        <v>5296</v>
      </c>
      <c r="BE797">
        <v>5866</v>
      </c>
      <c r="BF797">
        <v>6536</v>
      </c>
      <c r="BG797">
        <v>7362</v>
      </c>
      <c r="BH797">
        <v>8355</v>
      </c>
      <c r="BI797">
        <v>9533</v>
      </c>
      <c r="BJ797">
        <v>0</v>
      </c>
      <c r="BK797">
        <v>0</v>
      </c>
      <c r="BL797">
        <v>0</v>
      </c>
      <c r="BM797">
        <v>0</v>
      </c>
      <c r="BN797">
        <v>0</v>
      </c>
      <c r="BO797">
        <v>0</v>
      </c>
      <c r="BP797">
        <v>0</v>
      </c>
      <c r="BQ797">
        <v>0</v>
      </c>
      <c r="BR797">
        <v>0</v>
      </c>
      <c r="BS797">
        <v>0</v>
      </c>
      <c r="BT797">
        <v>0</v>
      </c>
      <c r="BU797">
        <v>0</v>
      </c>
      <c r="BV797">
        <v>0</v>
      </c>
      <c r="BW797">
        <v>0</v>
      </c>
      <c r="BX797">
        <v>0</v>
      </c>
      <c r="BY797">
        <v>0</v>
      </c>
      <c r="BZ797">
        <v>0</v>
      </c>
      <c r="CA797">
        <v>0</v>
      </c>
      <c r="CB797">
        <v>0</v>
      </c>
      <c r="CC797">
        <v>0</v>
      </c>
      <c r="CD797">
        <v>0</v>
      </c>
      <c r="CE797">
        <v>0</v>
      </c>
      <c r="CF797">
        <v>0</v>
      </c>
      <c r="CG797">
        <v>0</v>
      </c>
      <c r="CH797">
        <v>0</v>
      </c>
      <c r="CI797">
        <v>0</v>
      </c>
      <c r="CJ797">
        <v>0</v>
      </c>
      <c r="CK797">
        <v>0</v>
      </c>
      <c r="CL797">
        <v>0</v>
      </c>
      <c r="CM797">
        <v>0</v>
      </c>
      <c r="CN797">
        <v>0</v>
      </c>
      <c r="CO797">
        <v>0</v>
      </c>
      <c r="CP797">
        <v>0</v>
      </c>
      <c r="CQ797">
        <v>0</v>
      </c>
      <c r="CR797">
        <v>0</v>
      </c>
      <c r="CS797">
        <v>0</v>
      </c>
      <c r="CT797">
        <v>0</v>
      </c>
      <c r="CU797">
        <v>0</v>
      </c>
      <c r="CV797">
        <v>0</v>
      </c>
      <c r="CW797">
        <v>0</v>
      </c>
      <c r="CX797">
        <v>0</v>
      </c>
      <c r="CY797">
        <v>0</v>
      </c>
      <c r="CZ797">
        <v>0</v>
      </c>
      <c r="DA797">
        <v>0</v>
      </c>
      <c r="DB797">
        <v>0</v>
      </c>
      <c r="DC797">
        <v>0</v>
      </c>
      <c r="DD797">
        <v>0</v>
      </c>
      <c r="DE797">
        <v>0</v>
      </c>
      <c r="DF797">
        <v>0</v>
      </c>
      <c r="DG797">
        <v>0</v>
      </c>
      <c r="DH797">
        <v>0</v>
      </c>
      <c r="DI797">
        <v>0</v>
      </c>
      <c r="DJ797">
        <v>0</v>
      </c>
      <c r="DK797">
        <v>0</v>
      </c>
      <c r="DL797">
        <v>0</v>
      </c>
      <c r="DM797">
        <v>0</v>
      </c>
      <c r="DN797">
        <v>0</v>
      </c>
      <c r="DO797">
        <v>0</v>
      </c>
      <c r="DP797">
        <v>0</v>
      </c>
      <c r="DQ797">
        <v>0</v>
      </c>
      <c r="DR797">
        <v>0</v>
      </c>
      <c r="DS797">
        <v>0</v>
      </c>
      <c r="DT797">
        <v>0</v>
      </c>
      <c r="DU797">
        <v>0</v>
      </c>
      <c r="DV797">
        <v>0</v>
      </c>
      <c r="DW797">
        <v>0</v>
      </c>
      <c r="DX797">
        <v>0</v>
      </c>
      <c r="DZ797" s="340"/>
      <c r="EA797" t="s">
        <v>1025</v>
      </c>
      <c r="EB797">
        <v>1</v>
      </c>
      <c r="EC797">
        <v>34</v>
      </c>
      <c r="ED797" s="183" t="str">
        <f t="shared" si="32"/>
        <v>SDH300134</v>
      </c>
      <c r="EE797">
        <v>0</v>
      </c>
      <c r="EF797">
        <v>76</v>
      </c>
      <c r="EG797">
        <v>146</v>
      </c>
      <c r="EH797">
        <v>211</v>
      </c>
      <c r="EI797">
        <v>274</v>
      </c>
      <c r="EJ797">
        <v>336</v>
      </c>
      <c r="EK797">
        <v>398</v>
      </c>
      <c r="EL797">
        <v>456</v>
      </c>
      <c r="EM797">
        <v>522</v>
      </c>
      <c r="EN797">
        <v>764</v>
      </c>
      <c r="EO797">
        <v>841</v>
      </c>
      <c r="EP797">
        <v>917</v>
      </c>
      <c r="EQ797">
        <v>994</v>
      </c>
      <c r="ER797">
        <v>1069</v>
      </c>
      <c r="ES797">
        <v>1146</v>
      </c>
      <c r="ET797">
        <v>1223</v>
      </c>
      <c r="EU797">
        <v>1305</v>
      </c>
      <c r="EV797">
        <v>1388</v>
      </c>
      <c r="EW797">
        <v>1474</v>
      </c>
      <c r="EX797">
        <v>1561</v>
      </c>
      <c r="EY797">
        <v>1653</v>
      </c>
      <c r="EZ797">
        <v>1752</v>
      </c>
      <c r="FA797">
        <v>1854</v>
      </c>
      <c r="FB797">
        <v>1963</v>
      </c>
      <c r="FC797">
        <v>2080</v>
      </c>
      <c r="FD797">
        <v>2203</v>
      </c>
      <c r="FE797">
        <v>2337</v>
      </c>
      <c r="FF797">
        <v>2481</v>
      </c>
      <c r="FG797">
        <v>2637</v>
      </c>
      <c r="FH797">
        <v>0</v>
      </c>
      <c r="FI797">
        <v>0</v>
      </c>
      <c r="FJ797">
        <v>0</v>
      </c>
      <c r="FK797">
        <v>0</v>
      </c>
      <c r="FL797">
        <v>0</v>
      </c>
      <c r="FM797">
        <v>0</v>
      </c>
      <c r="FN797">
        <v>0</v>
      </c>
      <c r="FO797">
        <v>0</v>
      </c>
      <c r="FP797">
        <v>0</v>
      </c>
      <c r="FQ797">
        <v>0</v>
      </c>
      <c r="FR797">
        <v>0</v>
      </c>
      <c r="FS797">
        <v>0</v>
      </c>
      <c r="FT797">
        <v>0</v>
      </c>
      <c r="FU797">
        <v>0</v>
      </c>
      <c r="FV797">
        <v>0</v>
      </c>
      <c r="FW797">
        <v>0</v>
      </c>
      <c r="FX797">
        <v>0</v>
      </c>
      <c r="FY797">
        <v>0</v>
      </c>
      <c r="FZ797">
        <v>0</v>
      </c>
      <c r="GA797">
        <v>0</v>
      </c>
      <c r="GB797">
        <v>0</v>
      </c>
      <c r="GC797">
        <v>0</v>
      </c>
      <c r="GD797">
        <v>0</v>
      </c>
      <c r="GE797">
        <v>0</v>
      </c>
      <c r="GF797">
        <v>0</v>
      </c>
      <c r="GG797">
        <v>0</v>
      </c>
      <c r="GH797">
        <v>0</v>
      </c>
      <c r="GI797">
        <v>0</v>
      </c>
      <c r="GJ797">
        <v>0</v>
      </c>
      <c r="GK797">
        <v>0</v>
      </c>
      <c r="GL797">
        <v>0</v>
      </c>
      <c r="GM797">
        <v>0</v>
      </c>
      <c r="GN797">
        <v>0</v>
      </c>
      <c r="GO797">
        <v>0</v>
      </c>
      <c r="GP797">
        <v>0</v>
      </c>
      <c r="GQ797">
        <v>0</v>
      </c>
      <c r="GR797">
        <v>0</v>
      </c>
      <c r="GS797">
        <v>0</v>
      </c>
      <c r="GT797">
        <v>0</v>
      </c>
      <c r="GU797">
        <v>0</v>
      </c>
      <c r="GV797">
        <v>0</v>
      </c>
      <c r="GW797">
        <v>0</v>
      </c>
      <c r="GX797">
        <v>0</v>
      </c>
      <c r="GY797">
        <v>0</v>
      </c>
      <c r="GZ797">
        <v>0</v>
      </c>
      <c r="HA797">
        <v>0</v>
      </c>
      <c r="HB797">
        <v>0</v>
      </c>
      <c r="HC797">
        <v>0</v>
      </c>
      <c r="HD797">
        <v>0</v>
      </c>
      <c r="HE797">
        <v>0</v>
      </c>
      <c r="HF797">
        <v>0</v>
      </c>
      <c r="HG797">
        <v>0</v>
      </c>
      <c r="HH797">
        <v>0</v>
      </c>
      <c r="HI797">
        <v>0</v>
      </c>
      <c r="HJ797">
        <v>0</v>
      </c>
      <c r="HK797">
        <v>0</v>
      </c>
      <c r="HL797">
        <v>0</v>
      </c>
      <c r="HM797">
        <v>0</v>
      </c>
      <c r="HN797">
        <v>0</v>
      </c>
      <c r="HO797">
        <v>0</v>
      </c>
      <c r="HP797">
        <v>0</v>
      </c>
      <c r="HQ797">
        <v>0</v>
      </c>
      <c r="HR797">
        <v>0</v>
      </c>
      <c r="HS797">
        <v>0</v>
      </c>
      <c r="HT797">
        <v>0</v>
      </c>
      <c r="HU797">
        <v>0</v>
      </c>
      <c r="HV797">
        <v>0</v>
      </c>
      <c r="HW797">
        <v>0</v>
      </c>
      <c r="HX797">
        <v>0</v>
      </c>
      <c r="HY797">
        <v>0</v>
      </c>
      <c r="HZ797">
        <v>0</v>
      </c>
      <c r="IA797">
        <v>0</v>
      </c>
      <c r="IB797">
        <v>0</v>
      </c>
      <c r="IC797">
        <v>0</v>
      </c>
      <c r="ID797">
        <v>0</v>
      </c>
      <c r="IE797">
        <v>0</v>
      </c>
      <c r="IF797">
        <v>0</v>
      </c>
      <c r="IG797">
        <v>0</v>
      </c>
      <c r="IH797">
        <v>0</v>
      </c>
      <c r="II797">
        <v>0</v>
      </c>
      <c r="IJ797">
        <v>0</v>
      </c>
      <c r="IK797">
        <v>0</v>
      </c>
    </row>
    <row r="798" spans="13:245" hidden="1">
      <c r="M798" s="340"/>
      <c r="N798" t="s">
        <v>1025</v>
      </c>
      <c r="O798">
        <v>1</v>
      </c>
      <c r="P798">
        <v>35</v>
      </c>
      <c r="Q798" s="183" t="str">
        <f t="shared" si="31"/>
        <v>SDH300135</v>
      </c>
      <c r="R798">
        <v>0</v>
      </c>
      <c r="S798">
        <v>36</v>
      </c>
      <c r="T798">
        <v>74</v>
      </c>
      <c r="U798">
        <v>111</v>
      </c>
      <c r="V798">
        <v>149</v>
      </c>
      <c r="W798">
        <v>188</v>
      </c>
      <c r="X798">
        <v>228</v>
      </c>
      <c r="Y798">
        <v>269</v>
      </c>
      <c r="Z798">
        <v>311</v>
      </c>
      <c r="AA798">
        <v>472</v>
      </c>
      <c r="AB798">
        <v>532</v>
      </c>
      <c r="AC798">
        <v>593</v>
      </c>
      <c r="AD798">
        <v>657</v>
      </c>
      <c r="AE798">
        <v>723</v>
      </c>
      <c r="AF798">
        <v>792</v>
      </c>
      <c r="AG798">
        <v>866</v>
      </c>
      <c r="AH798">
        <v>944</v>
      </c>
      <c r="AI798">
        <v>1026</v>
      </c>
      <c r="AJ798">
        <v>1112</v>
      </c>
      <c r="AK798">
        <v>1204</v>
      </c>
      <c r="AL798">
        <v>1303</v>
      </c>
      <c r="AM798">
        <v>1410</v>
      </c>
      <c r="AN798">
        <v>1525</v>
      </c>
      <c r="AO798">
        <v>1650</v>
      </c>
      <c r="AP798">
        <v>1786</v>
      </c>
      <c r="AQ798">
        <v>1936</v>
      </c>
      <c r="AR798">
        <v>2098</v>
      </c>
      <c r="AS798">
        <v>2273</v>
      </c>
      <c r="AT798">
        <v>2465</v>
      </c>
      <c r="AU798">
        <v>2673</v>
      </c>
      <c r="AV798">
        <v>2852</v>
      </c>
      <c r="AW798">
        <v>3051</v>
      </c>
      <c r="AX798">
        <v>3274</v>
      </c>
      <c r="AY798">
        <v>3522</v>
      </c>
      <c r="AZ798">
        <v>3807</v>
      </c>
      <c r="BA798">
        <v>4142</v>
      </c>
      <c r="BB798">
        <v>4525</v>
      </c>
      <c r="BC798">
        <v>4966</v>
      </c>
      <c r="BD798">
        <v>5482</v>
      </c>
      <c r="BE798">
        <v>6085</v>
      </c>
      <c r="BF798">
        <v>6832</v>
      </c>
      <c r="BG798">
        <v>7727</v>
      </c>
      <c r="BH798">
        <v>8785</v>
      </c>
      <c r="BI798">
        <v>10074</v>
      </c>
      <c r="BJ798">
        <v>0</v>
      </c>
      <c r="BK798">
        <v>0</v>
      </c>
      <c r="BL798">
        <v>0</v>
      </c>
      <c r="BM798">
        <v>0</v>
      </c>
      <c r="BN798">
        <v>0</v>
      </c>
      <c r="BO798">
        <v>0</v>
      </c>
      <c r="BP798">
        <v>0</v>
      </c>
      <c r="BQ798">
        <v>0</v>
      </c>
      <c r="BR798">
        <v>0</v>
      </c>
      <c r="BS798">
        <v>0</v>
      </c>
      <c r="BT798">
        <v>0</v>
      </c>
      <c r="BU798">
        <v>0</v>
      </c>
      <c r="BV798">
        <v>0</v>
      </c>
      <c r="BW798">
        <v>0</v>
      </c>
      <c r="BX798">
        <v>0</v>
      </c>
      <c r="BY798">
        <v>0</v>
      </c>
      <c r="BZ798">
        <v>0</v>
      </c>
      <c r="CA798">
        <v>0</v>
      </c>
      <c r="CB798">
        <v>0</v>
      </c>
      <c r="CC798">
        <v>0</v>
      </c>
      <c r="CD798">
        <v>0</v>
      </c>
      <c r="CE798">
        <v>0</v>
      </c>
      <c r="CF798">
        <v>0</v>
      </c>
      <c r="CG798">
        <v>0</v>
      </c>
      <c r="CH798">
        <v>0</v>
      </c>
      <c r="CI798">
        <v>0</v>
      </c>
      <c r="CJ798">
        <v>0</v>
      </c>
      <c r="CK798">
        <v>0</v>
      </c>
      <c r="CL798">
        <v>0</v>
      </c>
      <c r="CM798">
        <v>0</v>
      </c>
      <c r="CN798">
        <v>0</v>
      </c>
      <c r="CO798">
        <v>0</v>
      </c>
      <c r="CP798">
        <v>0</v>
      </c>
      <c r="CQ798">
        <v>0</v>
      </c>
      <c r="CR798">
        <v>0</v>
      </c>
      <c r="CS798">
        <v>0</v>
      </c>
      <c r="CT798">
        <v>0</v>
      </c>
      <c r="CU798">
        <v>0</v>
      </c>
      <c r="CV798">
        <v>0</v>
      </c>
      <c r="CW798">
        <v>0</v>
      </c>
      <c r="CX798">
        <v>0</v>
      </c>
      <c r="CY798">
        <v>0</v>
      </c>
      <c r="CZ798">
        <v>0</v>
      </c>
      <c r="DA798">
        <v>0</v>
      </c>
      <c r="DB798">
        <v>0</v>
      </c>
      <c r="DC798">
        <v>0</v>
      </c>
      <c r="DD798">
        <v>0</v>
      </c>
      <c r="DE798">
        <v>0</v>
      </c>
      <c r="DF798">
        <v>0</v>
      </c>
      <c r="DG798">
        <v>0</v>
      </c>
      <c r="DH798">
        <v>0</v>
      </c>
      <c r="DI798">
        <v>0</v>
      </c>
      <c r="DJ798">
        <v>0</v>
      </c>
      <c r="DK798">
        <v>0</v>
      </c>
      <c r="DL798">
        <v>0</v>
      </c>
      <c r="DM798">
        <v>0</v>
      </c>
      <c r="DN798">
        <v>0</v>
      </c>
      <c r="DO798">
        <v>0</v>
      </c>
      <c r="DP798">
        <v>0</v>
      </c>
      <c r="DQ798">
        <v>0</v>
      </c>
      <c r="DR798">
        <v>0</v>
      </c>
      <c r="DS798">
        <v>0</v>
      </c>
      <c r="DT798">
        <v>0</v>
      </c>
      <c r="DU798">
        <v>0</v>
      </c>
      <c r="DV798">
        <v>0</v>
      </c>
      <c r="DW798">
        <v>0</v>
      </c>
      <c r="DX798">
        <v>0</v>
      </c>
      <c r="DZ798" s="340"/>
      <c r="EA798" t="s">
        <v>1025</v>
      </c>
      <c r="EB798">
        <v>1</v>
      </c>
      <c r="EC798">
        <v>35</v>
      </c>
      <c r="ED798" s="183" t="str">
        <f t="shared" si="32"/>
        <v>SDH300135</v>
      </c>
      <c r="EE798">
        <v>0</v>
      </c>
      <c r="EF798">
        <v>71</v>
      </c>
      <c r="EG798">
        <v>141</v>
      </c>
      <c r="EH798">
        <v>202</v>
      </c>
      <c r="EI798">
        <v>263</v>
      </c>
      <c r="EJ798">
        <v>322</v>
      </c>
      <c r="EK798">
        <v>379</v>
      </c>
      <c r="EL798">
        <v>437</v>
      </c>
      <c r="EM798">
        <v>500</v>
      </c>
      <c r="EN798">
        <v>732</v>
      </c>
      <c r="EO798">
        <v>806</v>
      </c>
      <c r="EP798">
        <v>879</v>
      </c>
      <c r="EQ798">
        <v>952</v>
      </c>
      <c r="ER798">
        <v>1025</v>
      </c>
      <c r="ES798">
        <v>1098</v>
      </c>
      <c r="ET798">
        <v>1175</v>
      </c>
      <c r="EU798">
        <v>1253</v>
      </c>
      <c r="EV798">
        <v>1333</v>
      </c>
      <c r="EW798">
        <v>1414</v>
      </c>
      <c r="EX798">
        <v>1498</v>
      </c>
      <c r="EY798">
        <v>1587</v>
      </c>
      <c r="EZ798">
        <v>1680</v>
      </c>
      <c r="FA798">
        <v>1778</v>
      </c>
      <c r="FB798">
        <v>1881</v>
      </c>
      <c r="FC798">
        <v>1991</v>
      </c>
      <c r="FD798">
        <v>2109</v>
      </c>
      <c r="FE798">
        <v>2236</v>
      </c>
      <c r="FF798">
        <v>2375</v>
      </c>
      <c r="FG798">
        <v>2528</v>
      </c>
      <c r="FH798">
        <v>0</v>
      </c>
      <c r="FI798">
        <v>0</v>
      </c>
      <c r="FJ798">
        <v>0</v>
      </c>
      <c r="FK798">
        <v>0</v>
      </c>
      <c r="FL798">
        <v>0</v>
      </c>
      <c r="FM798">
        <v>0</v>
      </c>
      <c r="FN798">
        <v>0</v>
      </c>
      <c r="FO798">
        <v>0</v>
      </c>
      <c r="FP798">
        <v>0</v>
      </c>
      <c r="FQ798">
        <v>0</v>
      </c>
      <c r="FR798">
        <v>0</v>
      </c>
      <c r="FS798">
        <v>0</v>
      </c>
      <c r="FT798">
        <v>0</v>
      </c>
      <c r="FU798">
        <v>0</v>
      </c>
      <c r="FV798">
        <v>0</v>
      </c>
      <c r="FW798">
        <v>0</v>
      </c>
      <c r="FX798">
        <v>0</v>
      </c>
      <c r="FY798">
        <v>0</v>
      </c>
      <c r="FZ798">
        <v>0</v>
      </c>
      <c r="GA798">
        <v>0</v>
      </c>
      <c r="GB798">
        <v>0</v>
      </c>
      <c r="GC798">
        <v>0</v>
      </c>
      <c r="GD798">
        <v>0</v>
      </c>
      <c r="GE798">
        <v>0</v>
      </c>
      <c r="GF798">
        <v>0</v>
      </c>
      <c r="GG798">
        <v>0</v>
      </c>
      <c r="GH798">
        <v>0</v>
      </c>
      <c r="GI798">
        <v>0</v>
      </c>
      <c r="GJ798">
        <v>0</v>
      </c>
      <c r="GK798">
        <v>0</v>
      </c>
      <c r="GL798">
        <v>0</v>
      </c>
      <c r="GM798">
        <v>0</v>
      </c>
      <c r="GN798">
        <v>0</v>
      </c>
      <c r="GO798">
        <v>0</v>
      </c>
      <c r="GP798">
        <v>0</v>
      </c>
      <c r="GQ798">
        <v>0</v>
      </c>
      <c r="GR798">
        <v>0</v>
      </c>
      <c r="GS798">
        <v>0</v>
      </c>
      <c r="GT798">
        <v>0</v>
      </c>
      <c r="GU798">
        <v>0</v>
      </c>
      <c r="GV798">
        <v>0</v>
      </c>
      <c r="GW798">
        <v>0</v>
      </c>
      <c r="GX798">
        <v>0</v>
      </c>
      <c r="GY798">
        <v>0</v>
      </c>
      <c r="GZ798">
        <v>0</v>
      </c>
      <c r="HA798">
        <v>0</v>
      </c>
      <c r="HB798">
        <v>0</v>
      </c>
      <c r="HC798">
        <v>0</v>
      </c>
      <c r="HD798">
        <v>0</v>
      </c>
      <c r="HE798">
        <v>0</v>
      </c>
      <c r="HF798">
        <v>0</v>
      </c>
      <c r="HG798">
        <v>0</v>
      </c>
      <c r="HH798">
        <v>0</v>
      </c>
      <c r="HI798">
        <v>0</v>
      </c>
      <c r="HJ798">
        <v>0</v>
      </c>
      <c r="HK798">
        <v>0</v>
      </c>
      <c r="HL798">
        <v>0</v>
      </c>
      <c r="HM798">
        <v>0</v>
      </c>
      <c r="HN798">
        <v>0</v>
      </c>
      <c r="HO798">
        <v>0</v>
      </c>
      <c r="HP798">
        <v>0</v>
      </c>
      <c r="HQ798">
        <v>0</v>
      </c>
      <c r="HR798">
        <v>0</v>
      </c>
      <c r="HS798">
        <v>0</v>
      </c>
      <c r="HT798">
        <v>0</v>
      </c>
      <c r="HU798">
        <v>0</v>
      </c>
      <c r="HV798">
        <v>0</v>
      </c>
      <c r="HW798">
        <v>0</v>
      </c>
      <c r="HX798">
        <v>0</v>
      </c>
      <c r="HY798">
        <v>0</v>
      </c>
      <c r="HZ798">
        <v>0</v>
      </c>
      <c r="IA798">
        <v>0</v>
      </c>
      <c r="IB798">
        <v>0</v>
      </c>
      <c r="IC798">
        <v>0</v>
      </c>
      <c r="ID798">
        <v>0</v>
      </c>
      <c r="IE798">
        <v>0</v>
      </c>
      <c r="IF798">
        <v>0</v>
      </c>
      <c r="IG798">
        <v>0</v>
      </c>
      <c r="IH798">
        <v>0</v>
      </c>
      <c r="II798">
        <v>0</v>
      </c>
      <c r="IJ798">
        <v>0</v>
      </c>
      <c r="IK798">
        <v>0</v>
      </c>
    </row>
    <row r="799" spans="13:245" hidden="1">
      <c r="M799" s="340"/>
      <c r="N799" t="s">
        <v>1025</v>
      </c>
      <c r="O799">
        <v>1</v>
      </c>
      <c r="P799">
        <v>36</v>
      </c>
      <c r="Q799" s="183" t="str">
        <f t="shared" si="31"/>
        <v>SDH300136</v>
      </c>
      <c r="R799">
        <v>0</v>
      </c>
      <c r="S799">
        <v>36</v>
      </c>
      <c r="T799">
        <v>72</v>
      </c>
      <c r="U799">
        <v>109</v>
      </c>
      <c r="V799">
        <v>147</v>
      </c>
      <c r="W799">
        <v>186</v>
      </c>
      <c r="X799">
        <v>226</v>
      </c>
      <c r="Y799">
        <v>266</v>
      </c>
      <c r="Z799">
        <v>308</v>
      </c>
      <c r="AA799">
        <v>467</v>
      </c>
      <c r="AB799">
        <v>527</v>
      </c>
      <c r="AC799">
        <v>588</v>
      </c>
      <c r="AD799">
        <v>651</v>
      </c>
      <c r="AE799">
        <v>717</v>
      </c>
      <c r="AF799">
        <v>788</v>
      </c>
      <c r="AG799">
        <v>862</v>
      </c>
      <c r="AH799">
        <v>939</v>
      </c>
      <c r="AI799">
        <v>1021</v>
      </c>
      <c r="AJ799">
        <v>1108</v>
      </c>
      <c r="AK799">
        <v>1201</v>
      </c>
      <c r="AL799">
        <v>1301</v>
      </c>
      <c r="AM799">
        <v>1409</v>
      </c>
      <c r="AN799">
        <v>1526</v>
      </c>
      <c r="AO799">
        <v>1653</v>
      </c>
      <c r="AP799">
        <v>1793</v>
      </c>
      <c r="AQ799">
        <v>1945</v>
      </c>
      <c r="AR799">
        <v>2107</v>
      </c>
      <c r="AS799">
        <v>2285</v>
      </c>
      <c r="AT799">
        <v>2478</v>
      </c>
      <c r="AU799">
        <v>2695</v>
      </c>
      <c r="AV799">
        <v>2876</v>
      </c>
      <c r="AW799">
        <v>3078</v>
      </c>
      <c r="AX799">
        <v>3302</v>
      </c>
      <c r="AY799">
        <v>3557</v>
      </c>
      <c r="AZ799">
        <v>3859</v>
      </c>
      <c r="BA799">
        <v>4201</v>
      </c>
      <c r="BB799">
        <v>4594</v>
      </c>
      <c r="BC799">
        <v>5050</v>
      </c>
      <c r="BD799">
        <v>5582</v>
      </c>
      <c r="BE799">
        <v>6245</v>
      </c>
      <c r="BF799">
        <v>7037</v>
      </c>
      <c r="BG799">
        <v>7968</v>
      </c>
      <c r="BH799">
        <v>9099</v>
      </c>
      <c r="BI799">
        <v>10438</v>
      </c>
      <c r="BJ799">
        <v>0</v>
      </c>
      <c r="BK799">
        <v>0</v>
      </c>
      <c r="BL799">
        <v>0</v>
      </c>
      <c r="BM799">
        <v>0</v>
      </c>
      <c r="BN799">
        <v>0</v>
      </c>
      <c r="BO799">
        <v>0</v>
      </c>
      <c r="BP799">
        <v>0</v>
      </c>
      <c r="BQ799">
        <v>0</v>
      </c>
      <c r="BR799">
        <v>0</v>
      </c>
      <c r="BS799">
        <v>0</v>
      </c>
      <c r="BT799">
        <v>0</v>
      </c>
      <c r="BU799">
        <v>0</v>
      </c>
      <c r="BV799">
        <v>0</v>
      </c>
      <c r="BW799">
        <v>0</v>
      </c>
      <c r="BX799">
        <v>0</v>
      </c>
      <c r="BY799">
        <v>0</v>
      </c>
      <c r="BZ799">
        <v>0</v>
      </c>
      <c r="CA799">
        <v>0</v>
      </c>
      <c r="CB799">
        <v>0</v>
      </c>
      <c r="CC799">
        <v>0</v>
      </c>
      <c r="CD799">
        <v>0</v>
      </c>
      <c r="CE799">
        <v>0</v>
      </c>
      <c r="CF799">
        <v>0</v>
      </c>
      <c r="CG799">
        <v>0</v>
      </c>
      <c r="CH799">
        <v>0</v>
      </c>
      <c r="CI799">
        <v>0</v>
      </c>
      <c r="CJ799">
        <v>0</v>
      </c>
      <c r="CK799">
        <v>0</v>
      </c>
      <c r="CL799">
        <v>0</v>
      </c>
      <c r="CM799">
        <v>0</v>
      </c>
      <c r="CN799">
        <v>0</v>
      </c>
      <c r="CO799">
        <v>0</v>
      </c>
      <c r="CP799">
        <v>0</v>
      </c>
      <c r="CQ799">
        <v>0</v>
      </c>
      <c r="CR799">
        <v>0</v>
      </c>
      <c r="CS799">
        <v>0</v>
      </c>
      <c r="CT799">
        <v>0</v>
      </c>
      <c r="CU799">
        <v>0</v>
      </c>
      <c r="CV799">
        <v>0</v>
      </c>
      <c r="CW799">
        <v>0</v>
      </c>
      <c r="CX799">
        <v>0</v>
      </c>
      <c r="CY799">
        <v>0</v>
      </c>
      <c r="CZ799">
        <v>0</v>
      </c>
      <c r="DA799">
        <v>0</v>
      </c>
      <c r="DB799">
        <v>0</v>
      </c>
      <c r="DC799">
        <v>0</v>
      </c>
      <c r="DD799">
        <v>0</v>
      </c>
      <c r="DE799">
        <v>0</v>
      </c>
      <c r="DF799">
        <v>0</v>
      </c>
      <c r="DG799">
        <v>0</v>
      </c>
      <c r="DH799">
        <v>0</v>
      </c>
      <c r="DI799">
        <v>0</v>
      </c>
      <c r="DJ799">
        <v>0</v>
      </c>
      <c r="DK799">
        <v>0</v>
      </c>
      <c r="DL799">
        <v>0</v>
      </c>
      <c r="DM799">
        <v>0</v>
      </c>
      <c r="DN799">
        <v>0</v>
      </c>
      <c r="DO799">
        <v>0</v>
      </c>
      <c r="DP799">
        <v>0</v>
      </c>
      <c r="DQ799">
        <v>0</v>
      </c>
      <c r="DR799">
        <v>0</v>
      </c>
      <c r="DS799">
        <v>0</v>
      </c>
      <c r="DT799">
        <v>0</v>
      </c>
      <c r="DU799">
        <v>0</v>
      </c>
      <c r="DV799">
        <v>0</v>
      </c>
      <c r="DW799">
        <v>0</v>
      </c>
      <c r="DX799">
        <v>0</v>
      </c>
      <c r="DZ799" s="340"/>
      <c r="EA799" t="s">
        <v>1025</v>
      </c>
      <c r="EB799">
        <v>1</v>
      </c>
      <c r="EC799">
        <v>36</v>
      </c>
      <c r="ED799" s="183" t="str">
        <f t="shared" si="32"/>
        <v>SDH300136</v>
      </c>
      <c r="EE799">
        <v>0</v>
      </c>
      <c r="EF799">
        <v>69</v>
      </c>
      <c r="EG799">
        <v>132</v>
      </c>
      <c r="EH799">
        <v>192</v>
      </c>
      <c r="EI799">
        <v>251</v>
      </c>
      <c r="EJ799">
        <v>308</v>
      </c>
      <c r="EK799">
        <v>364</v>
      </c>
      <c r="EL799">
        <v>418</v>
      </c>
      <c r="EM799">
        <v>476</v>
      </c>
      <c r="EN799">
        <v>700</v>
      </c>
      <c r="EO799">
        <v>772</v>
      </c>
      <c r="EP799">
        <v>842</v>
      </c>
      <c r="EQ799">
        <v>911</v>
      </c>
      <c r="ER799">
        <v>982</v>
      </c>
      <c r="ES799">
        <v>1055</v>
      </c>
      <c r="ET799">
        <v>1129</v>
      </c>
      <c r="EU799">
        <v>1202</v>
      </c>
      <c r="EV799">
        <v>1278</v>
      </c>
      <c r="EW799">
        <v>1357</v>
      </c>
      <c r="EX799">
        <v>1438</v>
      </c>
      <c r="EY799">
        <v>1523</v>
      </c>
      <c r="EZ799">
        <v>1612</v>
      </c>
      <c r="FA799">
        <v>1705</v>
      </c>
      <c r="FB799">
        <v>1803</v>
      </c>
      <c r="FC799">
        <v>1909</v>
      </c>
      <c r="FD799">
        <v>2024</v>
      </c>
      <c r="FE799">
        <v>2146</v>
      </c>
      <c r="FF799">
        <v>2281</v>
      </c>
      <c r="FG799">
        <v>2428</v>
      </c>
      <c r="FH799">
        <v>0</v>
      </c>
      <c r="FI799">
        <v>0</v>
      </c>
      <c r="FJ799">
        <v>0</v>
      </c>
      <c r="FK799">
        <v>0</v>
      </c>
      <c r="FL799">
        <v>0</v>
      </c>
      <c r="FM799">
        <v>0</v>
      </c>
      <c r="FN799">
        <v>0</v>
      </c>
      <c r="FO799">
        <v>0</v>
      </c>
      <c r="FP799">
        <v>0</v>
      </c>
      <c r="FQ799">
        <v>0</v>
      </c>
      <c r="FR799">
        <v>0</v>
      </c>
      <c r="FS799">
        <v>0</v>
      </c>
      <c r="FT799">
        <v>0</v>
      </c>
      <c r="FU799">
        <v>0</v>
      </c>
      <c r="FV799">
        <v>0</v>
      </c>
      <c r="FW799">
        <v>0</v>
      </c>
      <c r="FX799">
        <v>0</v>
      </c>
      <c r="FY799">
        <v>0</v>
      </c>
      <c r="FZ799">
        <v>0</v>
      </c>
      <c r="GA799">
        <v>0</v>
      </c>
      <c r="GB799">
        <v>0</v>
      </c>
      <c r="GC799">
        <v>0</v>
      </c>
      <c r="GD799">
        <v>0</v>
      </c>
      <c r="GE799">
        <v>0</v>
      </c>
      <c r="GF799">
        <v>0</v>
      </c>
      <c r="GG799">
        <v>0</v>
      </c>
      <c r="GH799">
        <v>0</v>
      </c>
      <c r="GI799">
        <v>0</v>
      </c>
      <c r="GJ799">
        <v>0</v>
      </c>
      <c r="GK799">
        <v>0</v>
      </c>
      <c r="GL799">
        <v>0</v>
      </c>
      <c r="GM799">
        <v>0</v>
      </c>
      <c r="GN799">
        <v>0</v>
      </c>
      <c r="GO799">
        <v>0</v>
      </c>
      <c r="GP799">
        <v>0</v>
      </c>
      <c r="GQ799">
        <v>0</v>
      </c>
      <c r="GR799">
        <v>0</v>
      </c>
      <c r="GS799">
        <v>0</v>
      </c>
      <c r="GT799">
        <v>0</v>
      </c>
      <c r="GU799">
        <v>0</v>
      </c>
      <c r="GV799">
        <v>0</v>
      </c>
      <c r="GW799">
        <v>0</v>
      </c>
      <c r="GX799">
        <v>0</v>
      </c>
      <c r="GY799">
        <v>0</v>
      </c>
      <c r="GZ799">
        <v>0</v>
      </c>
      <c r="HA799">
        <v>0</v>
      </c>
      <c r="HB799">
        <v>0</v>
      </c>
      <c r="HC799">
        <v>0</v>
      </c>
      <c r="HD799">
        <v>0</v>
      </c>
      <c r="HE799">
        <v>0</v>
      </c>
      <c r="HF799">
        <v>0</v>
      </c>
      <c r="HG799">
        <v>0</v>
      </c>
      <c r="HH799">
        <v>0</v>
      </c>
      <c r="HI799">
        <v>0</v>
      </c>
      <c r="HJ799">
        <v>0</v>
      </c>
      <c r="HK799">
        <v>0</v>
      </c>
      <c r="HL799">
        <v>0</v>
      </c>
      <c r="HM799">
        <v>0</v>
      </c>
      <c r="HN799">
        <v>0</v>
      </c>
      <c r="HO799">
        <v>0</v>
      </c>
      <c r="HP799">
        <v>0</v>
      </c>
      <c r="HQ799">
        <v>0</v>
      </c>
      <c r="HR799">
        <v>0</v>
      </c>
      <c r="HS799">
        <v>0</v>
      </c>
      <c r="HT799">
        <v>0</v>
      </c>
      <c r="HU799">
        <v>0</v>
      </c>
      <c r="HV799">
        <v>0</v>
      </c>
      <c r="HW799">
        <v>0</v>
      </c>
      <c r="HX799">
        <v>0</v>
      </c>
      <c r="HY799">
        <v>0</v>
      </c>
      <c r="HZ799">
        <v>0</v>
      </c>
      <c r="IA799">
        <v>0</v>
      </c>
      <c r="IB799">
        <v>0</v>
      </c>
      <c r="IC799">
        <v>0</v>
      </c>
      <c r="ID799">
        <v>0</v>
      </c>
      <c r="IE799">
        <v>0</v>
      </c>
      <c r="IF799">
        <v>0</v>
      </c>
      <c r="IG799">
        <v>0</v>
      </c>
      <c r="IH799">
        <v>0</v>
      </c>
      <c r="II799">
        <v>0</v>
      </c>
      <c r="IJ799">
        <v>0</v>
      </c>
      <c r="IK799">
        <v>0</v>
      </c>
    </row>
    <row r="800" spans="13:245" hidden="1">
      <c r="M800" s="340"/>
      <c r="N800" t="s">
        <v>1025</v>
      </c>
      <c r="O800">
        <v>1</v>
      </c>
      <c r="P800">
        <v>37</v>
      </c>
      <c r="Q800" s="183" t="str">
        <f t="shared" si="31"/>
        <v>SDH300137</v>
      </c>
      <c r="R800">
        <v>0</v>
      </c>
      <c r="S800">
        <v>36</v>
      </c>
      <c r="T800">
        <v>72</v>
      </c>
      <c r="U800">
        <v>110</v>
      </c>
      <c r="V800">
        <v>148</v>
      </c>
      <c r="W800">
        <v>187</v>
      </c>
      <c r="X800">
        <v>227</v>
      </c>
      <c r="Y800">
        <v>267</v>
      </c>
      <c r="Z800">
        <v>309</v>
      </c>
      <c r="AA800">
        <v>470</v>
      </c>
      <c r="AB800">
        <v>529</v>
      </c>
      <c r="AC800">
        <v>591</v>
      </c>
      <c r="AD800">
        <v>655</v>
      </c>
      <c r="AE800">
        <v>724</v>
      </c>
      <c r="AF800">
        <v>795</v>
      </c>
      <c r="AG800">
        <v>870</v>
      </c>
      <c r="AH800">
        <v>948</v>
      </c>
      <c r="AI800">
        <v>1032</v>
      </c>
      <c r="AJ800">
        <v>1122</v>
      </c>
      <c r="AK800">
        <v>1217</v>
      </c>
      <c r="AL800">
        <v>1319</v>
      </c>
      <c r="AM800">
        <v>1431</v>
      </c>
      <c r="AN800">
        <v>1551</v>
      </c>
      <c r="AO800">
        <v>1684</v>
      </c>
      <c r="AP800">
        <v>1827</v>
      </c>
      <c r="AQ800">
        <v>1981</v>
      </c>
      <c r="AR800">
        <v>2148</v>
      </c>
      <c r="AS800">
        <v>2329</v>
      </c>
      <c r="AT800">
        <v>2532</v>
      </c>
      <c r="AU800">
        <v>2753</v>
      </c>
      <c r="AV800">
        <v>2938</v>
      </c>
      <c r="AW800">
        <v>3143</v>
      </c>
      <c r="AX800">
        <v>3375</v>
      </c>
      <c r="AY800">
        <v>3648</v>
      </c>
      <c r="AZ800">
        <v>3956</v>
      </c>
      <c r="BA800">
        <v>4309</v>
      </c>
      <c r="BB800">
        <v>4717</v>
      </c>
      <c r="BC800">
        <v>5190</v>
      </c>
      <c r="BD800">
        <v>5783</v>
      </c>
      <c r="BE800">
        <v>6488</v>
      </c>
      <c r="BF800">
        <v>7313</v>
      </c>
      <c r="BG800">
        <v>8311</v>
      </c>
      <c r="BH800">
        <v>9485</v>
      </c>
      <c r="BI800">
        <v>10934</v>
      </c>
      <c r="BJ800">
        <v>0</v>
      </c>
      <c r="BK800">
        <v>0</v>
      </c>
      <c r="BL800">
        <v>0</v>
      </c>
      <c r="BM800">
        <v>0</v>
      </c>
      <c r="BN800">
        <v>0</v>
      </c>
      <c r="BO800">
        <v>0</v>
      </c>
      <c r="BP800">
        <v>0</v>
      </c>
      <c r="BQ800">
        <v>0</v>
      </c>
      <c r="BR800">
        <v>0</v>
      </c>
      <c r="BS800">
        <v>0</v>
      </c>
      <c r="BT800">
        <v>0</v>
      </c>
      <c r="BU800">
        <v>0</v>
      </c>
      <c r="BV800">
        <v>0</v>
      </c>
      <c r="BW800">
        <v>0</v>
      </c>
      <c r="BX800">
        <v>0</v>
      </c>
      <c r="BY800">
        <v>0</v>
      </c>
      <c r="BZ800">
        <v>0</v>
      </c>
      <c r="CA800">
        <v>0</v>
      </c>
      <c r="CB800">
        <v>0</v>
      </c>
      <c r="CC800">
        <v>0</v>
      </c>
      <c r="CD800">
        <v>0</v>
      </c>
      <c r="CE800">
        <v>0</v>
      </c>
      <c r="CF800">
        <v>0</v>
      </c>
      <c r="CG800">
        <v>0</v>
      </c>
      <c r="CH800">
        <v>0</v>
      </c>
      <c r="CI800">
        <v>0</v>
      </c>
      <c r="CJ800">
        <v>0</v>
      </c>
      <c r="CK800">
        <v>0</v>
      </c>
      <c r="CL800">
        <v>0</v>
      </c>
      <c r="CM800">
        <v>0</v>
      </c>
      <c r="CN800">
        <v>0</v>
      </c>
      <c r="CO800">
        <v>0</v>
      </c>
      <c r="CP800">
        <v>0</v>
      </c>
      <c r="CQ800">
        <v>0</v>
      </c>
      <c r="CR800">
        <v>0</v>
      </c>
      <c r="CS800">
        <v>0</v>
      </c>
      <c r="CT800">
        <v>0</v>
      </c>
      <c r="CU800">
        <v>0</v>
      </c>
      <c r="CV800">
        <v>0</v>
      </c>
      <c r="CW800">
        <v>0</v>
      </c>
      <c r="CX800">
        <v>0</v>
      </c>
      <c r="CY800">
        <v>0</v>
      </c>
      <c r="CZ800">
        <v>0</v>
      </c>
      <c r="DA800">
        <v>0</v>
      </c>
      <c r="DB800">
        <v>0</v>
      </c>
      <c r="DC800">
        <v>0</v>
      </c>
      <c r="DD800">
        <v>0</v>
      </c>
      <c r="DE800">
        <v>0</v>
      </c>
      <c r="DF800">
        <v>0</v>
      </c>
      <c r="DG800">
        <v>0</v>
      </c>
      <c r="DH800">
        <v>0</v>
      </c>
      <c r="DI800">
        <v>0</v>
      </c>
      <c r="DJ800">
        <v>0</v>
      </c>
      <c r="DK800">
        <v>0</v>
      </c>
      <c r="DL800">
        <v>0</v>
      </c>
      <c r="DM800">
        <v>0</v>
      </c>
      <c r="DN800">
        <v>0</v>
      </c>
      <c r="DO800">
        <v>0</v>
      </c>
      <c r="DP800">
        <v>0</v>
      </c>
      <c r="DQ800">
        <v>0</v>
      </c>
      <c r="DR800">
        <v>0</v>
      </c>
      <c r="DS800">
        <v>0</v>
      </c>
      <c r="DT800">
        <v>0</v>
      </c>
      <c r="DU800">
        <v>0</v>
      </c>
      <c r="DV800">
        <v>0</v>
      </c>
      <c r="DW800">
        <v>0</v>
      </c>
      <c r="DX800">
        <v>0</v>
      </c>
      <c r="DZ800" s="340"/>
      <c r="EA800" t="s">
        <v>1025</v>
      </c>
      <c r="EB800">
        <v>1</v>
      </c>
      <c r="EC800">
        <v>37</v>
      </c>
      <c r="ED800" s="183" t="str">
        <f t="shared" si="32"/>
        <v>SDH300137</v>
      </c>
      <c r="EE800">
        <v>0</v>
      </c>
      <c r="EF800">
        <v>66</v>
      </c>
      <c r="EG800">
        <v>127</v>
      </c>
      <c r="EH800">
        <v>187</v>
      </c>
      <c r="EI800">
        <v>243</v>
      </c>
      <c r="EJ800">
        <v>297</v>
      </c>
      <c r="EK800">
        <v>351</v>
      </c>
      <c r="EL800">
        <v>403</v>
      </c>
      <c r="EM800">
        <v>460</v>
      </c>
      <c r="EN800">
        <v>676</v>
      </c>
      <c r="EO800">
        <v>744</v>
      </c>
      <c r="EP800">
        <v>812</v>
      </c>
      <c r="EQ800">
        <v>879</v>
      </c>
      <c r="ER800">
        <v>949</v>
      </c>
      <c r="ES800">
        <v>1019</v>
      </c>
      <c r="ET800">
        <v>1089</v>
      </c>
      <c r="EU800">
        <v>1160</v>
      </c>
      <c r="EV800">
        <v>1233</v>
      </c>
      <c r="EW800">
        <v>1310</v>
      </c>
      <c r="EX800">
        <v>1387</v>
      </c>
      <c r="EY800">
        <v>1467</v>
      </c>
      <c r="EZ800">
        <v>1553</v>
      </c>
      <c r="FA800">
        <v>1641</v>
      </c>
      <c r="FB800">
        <v>1737</v>
      </c>
      <c r="FC800">
        <v>1839</v>
      </c>
      <c r="FD800">
        <v>1948</v>
      </c>
      <c r="FE800">
        <v>2067</v>
      </c>
      <c r="FF800">
        <v>2197</v>
      </c>
      <c r="FG800">
        <v>2345</v>
      </c>
      <c r="FH800">
        <v>0</v>
      </c>
      <c r="FI800">
        <v>0</v>
      </c>
      <c r="FJ800">
        <v>0</v>
      </c>
      <c r="FK800">
        <v>0</v>
      </c>
      <c r="FL800">
        <v>0</v>
      </c>
      <c r="FM800">
        <v>0</v>
      </c>
      <c r="FN800">
        <v>0</v>
      </c>
      <c r="FO800">
        <v>0</v>
      </c>
      <c r="FP800">
        <v>0</v>
      </c>
      <c r="FQ800">
        <v>0</v>
      </c>
      <c r="FR800">
        <v>0</v>
      </c>
      <c r="FS800">
        <v>0</v>
      </c>
      <c r="FT800">
        <v>0</v>
      </c>
      <c r="FU800">
        <v>0</v>
      </c>
      <c r="FV800">
        <v>0</v>
      </c>
      <c r="FW800">
        <v>0</v>
      </c>
      <c r="FX800">
        <v>0</v>
      </c>
      <c r="FY800">
        <v>0</v>
      </c>
      <c r="FZ800">
        <v>0</v>
      </c>
      <c r="GA800">
        <v>0</v>
      </c>
      <c r="GB800">
        <v>0</v>
      </c>
      <c r="GC800">
        <v>0</v>
      </c>
      <c r="GD800">
        <v>0</v>
      </c>
      <c r="GE800">
        <v>0</v>
      </c>
      <c r="GF800">
        <v>0</v>
      </c>
      <c r="GG800">
        <v>0</v>
      </c>
      <c r="GH800">
        <v>0</v>
      </c>
      <c r="GI800">
        <v>0</v>
      </c>
      <c r="GJ800">
        <v>0</v>
      </c>
      <c r="GK800">
        <v>0</v>
      </c>
      <c r="GL800">
        <v>0</v>
      </c>
      <c r="GM800">
        <v>0</v>
      </c>
      <c r="GN800">
        <v>0</v>
      </c>
      <c r="GO800">
        <v>0</v>
      </c>
      <c r="GP800">
        <v>0</v>
      </c>
      <c r="GQ800">
        <v>0</v>
      </c>
      <c r="GR800">
        <v>0</v>
      </c>
      <c r="GS800">
        <v>0</v>
      </c>
      <c r="GT800">
        <v>0</v>
      </c>
      <c r="GU800">
        <v>0</v>
      </c>
      <c r="GV800">
        <v>0</v>
      </c>
      <c r="GW800">
        <v>0</v>
      </c>
      <c r="GX800">
        <v>0</v>
      </c>
      <c r="GY800">
        <v>0</v>
      </c>
      <c r="GZ800">
        <v>0</v>
      </c>
      <c r="HA800">
        <v>0</v>
      </c>
      <c r="HB800">
        <v>0</v>
      </c>
      <c r="HC800">
        <v>0</v>
      </c>
      <c r="HD800">
        <v>0</v>
      </c>
      <c r="HE800">
        <v>0</v>
      </c>
      <c r="HF800">
        <v>0</v>
      </c>
      <c r="HG800">
        <v>0</v>
      </c>
      <c r="HH800">
        <v>0</v>
      </c>
      <c r="HI800">
        <v>0</v>
      </c>
      <c r="HJ800">
        <v>0</v>
      </c>
      <c r="HK800">
        <v>0</v>
      </c>
      <c r="HL800">
        <v>0</v>
      </c>
      <c r="HM800">
        <v>0</v>
      </c>
      <c r="HN800">
        <v>0</v>
      </c>
      <c r="HO800">
        <v>0</v>
      </c>
      <c r="HP800">
        <v>0</v>
      </c>
      <c r="HQ800">
        <v>0</v>
      </c>
      <c r="HR800">
        <v>0</v>
      </c>
      <c r="HS800">
        <v>0</v>
      </c>
      <c r="HT800">
        <v>0</v>
      </c>
      <c r="HU800">
        <v>0</v>
      </c>
      <c r="HV800">
        <v>0</v>
      </c>
      <c r="HW800">
        <v>0</v>
      </c>
      <c r="HX800">
        <v>0</v>
      </c>
      <c r="HY800">
        <v>0</v>
      </c>
      <c r="HZ800">
        <v>0</v>
      </c>
      <c r="IA800">
        <v>0</v>
      </c>
      <c r="IB800">
        <v>0</v>
      </c>
      <c r="IC800">
        <v>0</v>
      </c>
      <c r="ID800">
        <v>0</v>
      </c>
      <c r="IE800">
        <v>0</v>
      </c>
      <c r="IF800">
        <v>0</v>
      </c>
      <c r="IG800">
        <v>0</v>
      </c>
      <c r="IH800">
        <v>0</v>
      </c>
      <c r="II800">
        <v>0</v>
      </c>
      <c r="IJ800">
        <v>0</v>
      </c>
      <c r="IK800">
        <v>0</v>
      </c>
    </row>
    <row r="801" spans="13:245" hidden="1">
      <c r="M801" s="340"/>
      <c r="N801" t="s">
        <v>1025</v>
      </c>
      <c r="O801">
        <v>1</v>
      </c>
      <c r="P801">
        <v>38</v>
      </c>
      <c r="Q801" s="183" t="str">
        <f t="shared" si="31"/>
        <v>SDH300138</v>
      </c>
      <c r="R801">
        <v>0</v>
      </c>
      <c r="S801">
        <v>36</v>
      </c>
      <c r="T801">
        <v>74</v>
      </c>
      <c r="U801">
        <v>112</v>
      </c>
      <c r="V801">
        <v>151</v>
      </c>
      <c r="W801">
        <v>191</v>
      </c>
      <c r="X801">
        <v>230</v>
      </c>
      <c r="Y801">
        <v>272</v>
      </c>
      <c r="Z801">
        <v>315</v>
      </c>
      <c r="AA801">
        <v>479</v>
      </c>
      <c r="AB801">
        <v>540</v>
      </c>
      <c r="AC801">
        <v>604</v>
      </c>
      <c r="AD801">
        <v>671</v>
      </c>
      <c r="AE801">
        <v>741</v>
      </c>
      <c r="AF801">
        <v>815</v>
      </c>
      <c r="AG801">
        <v>892</v>
      </c>
      <c r="AH801">
        <v>974</v>
      </c>
      <c r="AI801">
        <v>1061</v>
      </c>
      <c r="AJ801">
        <v>1154</v>
      </c>
      <c r="AK801">
        <v>1253</v>
      </c>
      <c r="AL801">
        <v>1361</v>
      </c>
      <c r="AM801">
        <v>1477</v>
      </c>
      <c r="AN801">
        <v>1604</v>
      </c>
      <c r="AO801">
        <v>1742</v>
      </c>
      <c r="AP801">
        <v>1889</v>
      </c>
      <c r="AQ801">
        <v>2049</v>
      </c>
      <c r="AR801">
        <v>2221</v>
      </c>
      <c r="AS801">
        <v>2414</v>
      </c>
      <c r="AT801">
        <v>2623</v>
      </c>
      <c r="AU801">
        <v>2851</v>
      </c>
      <c r="AV801">
        <v>3040</v>
      </c>
      <c r="AW801">
        <v>3253</v>
      </c>
      <c r="AX801">
        <v>3504</v>
      </c>
      <c r="AY801">
        <v>3785</v>
      </c>
      <c r="AZ801">
        <v>4105</v>
      </c>
      <c r="BA801">
        <v>4473</v>
      </c>
      <c r="BB801">
        <v>4897</v>
      </c>
      <c r="BC801">
        <v>5432</v>
      </c>
      <c r="BD801">
        <v>6067</v>
      </c>
      <c r="BE801">
        <v>6803</v>
      </c>
      <c r="BF801">
        <v>7691</v>
      </c>
      <c r="BG801">
        <v>8728</v>
      </c>
      <c r="BH801">
        <v>10010</v>
      </c>
      <c r="BI801">
        <v>11586</v>
      </c>
      <c r="BJ801">
        <v>0</v>
      </c>
      <c r="BK801">
        <v>0</v>
      </c>
      <c r="BL801">
        <v>0</v>
      </c>
      <c r="BM801">
        <v>0</v>
      </c>
      <c r="BN801">
        <v>0</v>
      </c>
      <c r="BO801">
        <v>0</v>
      </c>
      <c r="BP801">
        <v>0</v>
      </c>
      <c r="BQ801">
        <v>0</v>
      </c>
      <c r="BR801">
        <v>0</v>
      </c>
      <c r="BS801">
        <v>0</v>
      </c>
      <c r="BT801">
        <v>0</v>
      </c>
      <c r="BU801">
        <v>0</v>
      </c>
      <c r="BV801">
        <v>0</v>
      </c>
      <c r="BW801">
        <v>0</v>
      </c>
      <c r="BX801">
        <v>0</v>
      </c>
      <c r="BY801">
        <v>0</v>
      </c>
      <c r="BZ801">
        <v>0</v>
      </c>
      <c r="CA801">
        <v>0</v>
      </c>
      <c r="CB801">
        <v>0</v>
      </c>
      <c r="CC801">
        <v>0</v>
      </c>
      <c r="CD801">
        <v>0</v>
      </c>
      <c r="CE801">
        <v>0</v>
      </c>
      <c r="CF801">
        <v>0</v>
      </c>
      <c r="CG801">
        <v>0</v>
      </c>
      <c r="CH801">
        <v>0</v>
      </c>
      <c r="CI801">
        <v>0</v>
      </c>
      <c r="CJ801">
        <v>0</v>
      </c>
      <c r="CK801">
        <v>0</v>
      </c>
      <c r="CL801">
        <v>0</v>
      </c>
      <c r="CM801">
        <v>0</v>
      </c>
      <c r="CN801">
        <v>0</v>
      </c>
      <c r="CO801">
        <v>0</v>
      </c>
      <c r="CP801">
        <v>0</v>
      </c>
      <c r="CQ801">
        <v>0</v>
      </c>
      <c r="CR801">
        <v>0</v>
      </c>
      <c r="CS801">
        <v>0</v>
      </c>
      <c r="CT801">
        <v>0</v>
      </c>
      <c r="CU801">
        <v>0</v>
      </c>
      <c r="CV801">
        <v>0</v>
      </c>
      <c r="CW801">
        <v>0</v>
      </c>
      <c r="CX801">
        <v>0</v>
      </c>
      <c r="CY801">
        <v>0</v>
      </c>
      <c r="CZ801">
        <v>0</v>
      </c>
      <c r="DA801">
        <v>0</v>
      </c>
      <c r="DB801">
        <v>0</v>
      </c>
      <c r="DC801">
        <v>0</v>
      </c>
      <c r="DD801">
        <v>0</v>
      </c>
      <c r="DE801">
        <v>0</v>
      </c>
      <c r="DF801">
        <v>0</v>
      </c>
      <c r="DG801">
        <v>0</v>
      </c>
      <c r="DH801">
        <v>0</v>
      </c>
      <c r="DI801">
        <v>0</v>
      </c>
      <c r="DJ801">
        <v>0</v>
      </c>
      <c r="DK801">
        <v>0</v>
      </c>
      <c r="DL801">
        <v>0</v>
      </c>
      <c r="DM801">
        <v>0</v>
      </c>
      <c r="DN801">
        <v>0</v>
      </c>
      <c r="DO801">
        <v>0</v>
      </c>
      <c r="DP801">
        <v>0</v>
      </c>
      <c r="DQ801">
        <v>0</v>
      </c>
      <c r="DR801">
        <v>0</v>
      </c>
      <c r="DS801">
        <v>0</v>
      </c>
      <c r="DT801">
        <v>0</v>
      </c>
      <c r="DU801">
        <v>0</v>
      </c>
      <c r="DV801">
        <v>0</v>
      </c>
      <c r="DW801">
        <v>0</v>
      </c>
      <c r="DX801">
        <v>0</v>
      </c>
      <c r="DZ801" s="340"/>
      <c r="EA801" t="s">
        <v>1025</v>
      </c>
      <c r="EB801">
        <v>1</v>
      </c>
      <c r="EC801">
        <v>38</v>
      </c>
      <c r="ED801" s="183" t="str">
        <f t="shared" si="32"/>
        <v>SDH300138</v>
      </c>
      <c r="EE801">
        <v>0</v>
      </c>
      <c r="EF801">
        <v>63</v>
      </c>
      <c r="EG801">
        <v>125</v>
      </c>
      <c r="EH801">
        <v>181</v>
      </c>
      <c r="EI801">
        <v>237</v>
      </c>
      <c r="EJ801">
        <v>290</v>
      </c>
      <c r="EK801">
        <v>339</v>
      </c>
      <c r="EL801">
        <v>391</v>
      </c>
      <c r="EM801">
        <v>450</v>
      </c>
      <c r="EN801">
        <v>657</v>
      </c>
      <c r="EO801">
        <v>723</v>
      </c>
      <c r="EP801">
        <v>790</v>
      </c>
      <c r="EQ801">
        <v>856</v>
      </c>
      <c r="ER801">
        <v>923</v>
      </c>
      <c r="ES801">
        <v>991</v>
      </c>
      <c r="ET801">
        <v>1059</v>
      </c>
      <c r="EU801">
        <v>1128</v>
      </c>
      <c r="EV801">
        <v>1199</v>
      </c>
      <c r="EW801">
        <v>1272</v>
      </c>
      <c r="EX801">
        <v>1346</v>
      </c>
      <c r="EY801">
        <v>1423</v>
      </c>
      <c r="EZ801">
        <v>1503</v>
      </c>
      <c r="FA801">
        <v>1589</v>
      </c>
      <c r="FB801">
        <v>1682</v>
      </c>
      <c r="FC801">
        <v>1780</v>
      </c>
      <c r="FD801">
        <v>1887</v>
      </c>
      <c r="FE801">
        <v>2001</v>
      </c>
      <c r="FF801">
        <v>2132</v>
      </c>
      <c r="FG801">
        <v>2275</v>
      </c>
      <c r="FH801">
        <v>0</v>
      </c>
      <c r="FI801">
        <v>0</v>
      </c>
      <c r="FJ801">
        <v>0</v>
      </c>
      <c r="FK801">
        <v>0</v>
      </c>
      <c r="FL801">
        <v>0</v>
      </c>
      <c r="FM801">
        <v>0</v>
      </c>
      <c r="FN801">
        <v>0</v>
      </c>
      <c r="FO801">
        <v>0</v>
      </c>
      <c r="FP801">
        <v>0</v>
      </c>
      <c r="FQ801">
        <v>0</v>
      </c>
      <c r="FR801">
        <v>0</v>
      </c>
      <c r="FS801">
        <v>0</v>
      </c>
      <c r="FT801">
        <v>0</v>
      </c>
      <c r="FU801">
        <v>0</v>
      </c>
      <c r="FV801">
        <v>0</v>
      </c>
      <c r="FW801">
        <v>0</v>
      </c>
      <c r="FX801">
        <v>0</v>
      </c>
      <c r="FY801">
        <v>0</v>
      </c>
      <c r="FZ801">
        <v>0</v>
      </c>
      <c r="GA801">
        <v>0</v>
      </c>
      <c r="GB801">
        <v>0</v>
      </c>
      <c r="GC801">
        <v>0</v>
      </c>
      <c r="GD801">
        <v>0</v>
      </c>
      <c r="GE801">
        <v>0</v>
      </c>
      <c r="GF801">
        <v>0</v>
      </c>
      <c r="GG801">
        <v>0</v>
      </c>
      <c r="GH801">
        <v>0</v>
      </c>
      <c r="GI801">
        <v>0</v>
      </c>
      <c r="GJ801">
        <v>0</v>
      </c>
      <c r="GK801">
        <v>0</v>
      </c>
      <c r="GL801">
        <v>0</v>
      </c>
      <c r="GM801">
        <v>0</v>
      </c>
      <c r="GN801">
        <v>0</v>
      </c>
      <c r="GO801">
        <v>0</v>
      </c>
      <c r="GP801">
        <v>0</v>
      </c>
      <c r="GQ801">
        <v>0</v>
      </c>
      <c r="GR801">
        <v>0</v>
      </c>
      <c r="GS801">
        <v>0</v>
      </c>
      <c r="GT801">
        <v>0</v>
      </c>
      <c r="GU801">
        <v>0</v>
      </c>
      <c r="GV801">
        <v>0</v>
      </c>
      <c r="GW801">
        <v>0</v>
      </c>
      <c r="GX801">
        <v>0</v>
      </c>
      <c r="GY801">
        <v>0</v>
      </c>
      <c r="GZ801">
        <v>0</v>
      </c>
      <c r="HA801">
        <v>0</v>
      </c>
      <c r="HB801">
        <v>0</v>
      </c>
      <c r="HC801">
        <v>0</v>
      </c>
      <c r="HD801">
        <v>0</v>
      </c>
      <c r="HE801">
        <v>0</v>
      </c>
      <c r="HF801">
        <v>0</v>
      </c>
      <c r="HG801">
        <v>0</v>
      </c>
      <c r="HH801">
        <v>0</v>
      </c>
      <c r="HI801">
        <v>0</v>
      </c>
      <c r="HJ801">
        <v>0</v>
      </c>
      <c r="HK801">
        <v>0</v>
      </c>
      <c r="HL801">
        <v>0</v>
      </c>
      <c r="HM801">
        <v>0</v>
      </c>
      <c r="HN801">
        <v>0</v>
      </c>
      <c r="HO801">
        <v>0</v>
      </c>
      <c r="HP801">
        <v>0</v>
      </c>
      <c r="HQ801">
        <v>0</v>
      </c>
      <c r="HR801">
        <v>0</v>
      </c>
      <c r="HS801">
        <v>0</v>
      </c>
      <c r="HT801">
        <v>0</v>
      </c>
      <c r="HU801">
        <v>0</v>
      </c>
      <c r="HV801">
        <v>0</v>
      </c>
      <c r="HW801">
        <v>0</v>
      </c>
      <c r="HX801">
        <v>0</v>
      </c>
      <c r="HY801">
        <v>0</v>
      </c>
      <c r="HZ801">
        <v>0</v>
      </c>
      <c r="IA801">
        <v>0</v>
      </c>
      <c r="IB801">
        <v>0</v>
      </c>
      <c r="IC801">
        <v>0</v>
      </c>
      <c r="ID801">
        <v>0</v>
      </c>
      <c r="IE801">
        <v>0</v>
      </c>
      <c r="IF801">
        <v>0</v>
      </c>
      <c r="IG801">
        <v>0</v>
      </c>
      <c r="IH801">
        <v>0</v>
      </c>
      <c r="II801">
        <v>0</v>
      </c>
      <c r="IJ801">
        <v>0</v>
      </c>
      <c r="IK801">
        <v>0</v>
      </c>
    </row>
    <row r="802" spans="13:245" hidden="1">
      <c r="M802" s="340"/>
      <c r="N802" t="s">
        <v>1025</v>
      </c>
      <c r="O802">
        <v>1</v>
      </c>
      <c r="P802">
        <v>39</v>
      </c>
      <c r="Q802" s="183" t="str">
        <f t="shared" si="31"/>
        <v>SDH300139</v>
      </c>
      <c r="R802">
        <v>0</v>
      </c>
      <c r="S802">
        <v>36</v>
      </c>
      <c r="T802">
        <v>73</v>
      </c>
      <c r="U802">
        <v>110</v>
      </c>
      <c r="V802">
        <v>148</v>
      </c>
      <c r="W802">
        <v>186</v>
      </c>
      <c r="X802">
        <v>226</v>
      </c>
      <c r="Y802">
        <v>267</v>
      </c>
      <c r="Z802">
        <v>309</v>
      </c>
      <c r="AA802">
        <v>470</v>
      </c>
      <c r="AB802">
        <v>530</v>
      </c>
      <c r="AC802">
        <v>593</v>
      </c>
      <c r="AD802">
        <v>659</v>
      </c>
      <c r="AE802">
        <v>728</v>
      </c>
      <c r="AF802">
        <v>800</v>
      </c>
      <c r="AG802">
        <v>877</v>
      </c>
      <c r="AH802">
        <v>958</v>
      </c>
      <c r="AI802">
        <v>1044</v>
      </c>
      <c r="AJ802">
        <v>1136</v>
      </c>
      <c r="AK802">
        <v>1235</v>
      </c>
      <c r="AL802">
        <v>1342</v>
      </c>
      <c r="AM802">
        <v>1459</v>
      </c>
      <c r="AN802">
        <v>1585</v>
      </c>
      <c r="AO802">
        <v>1721</v>
      </c>
      <c r="AP802">
        <v>1867</v>
      </c>
      <c r="AQ802">
        <v>2025</v>
      </c>
      <c r="AR802">
        <v>2201</v>
      </c>
      <c r="AS802">
        <v>2391</v>
      </c>
      <c r="AT802">
        <v>2598</v>
      </c>
      <c r="AU802">
        <v>2820</v>
      </c>
      <c r="AV802">
        <v>3007</v>
      </c>
      <c r="AW802">
        <v>3227</v>
      </c>
      <c r="AX802">
        <v>3472</v>
      </c>
      <c r="AY802">
        <v>3749</v>
      </c>
      <c r="AZ802">
        <v>4066</v>
      </c>
      <c r="BA802">
        <v>4427</v>
      </c>
      <c r="BB802">
        <v>4889</v>
      </c>
      <c r="BC802">
        <v>5432</v>
      </c>
      <c r="BD802">
        <v>6058</v>
      </c>
      <c r="BE802">
        <v>6808</v>
      </c>
      <c r="BF802">
        <v>7677</v>
      </c>
      <c r="BG802">
        <v>8756</v>
      </c>
      <c r="BH802">
        <v>10075</v>
      </c>
      <c r="BI802">
        <v>11681</v>
      </c>
      <c r="BJ802">
        <v>0</v>
      </c>
      <c r="BK802">
        <v>0</v>
      </c>
      <c r="BL802">
        <v>0</v>
      </c>
      <c r="BM802">
        <v>0</v>
      </c>
      <c r="BN802">
        <v>0</v>
      </c>
      <c r="BO802">
        <v>0</v>
      </c>
      <c r="BP802">
        <v>0</v>
      </c>
      <c r="BQ802">
        <v>0</v>
      </c>
      <c r="BR802">
        <v>0</v>
      </c>
      <c r="BS802">
        <v>0</v>
      </c>
      <c r="BT802">
        <v>0</v>
      </c>
      <c r="BU802">
        <v>0</v>
      </c>
      <c r="BV802">
        <v>0</v>
      </c>
      <c r="BW802">
        <v>0</v>
      </c>
      <c r="BX802">
        <v>0</v>
      </c>
      <c r="BY802">
        <v>0</v>
      </c>
      <c r="BZ802">
        <v>0</v>
      </c>
      <c r="CA802">
        <v>0</v>
      </c>
      <c r="CB802">
        <v>0</v>
      </c>
      <c r="CC802">
        <v>0</v>
      </c>
      <c r="CD802">
        <v>0</v>
      </c>
      <c r="CE802">
        <v>0</v>
      </c>
      <c r="CF802">
        <v>0</v>
      </c>
      <c r="CG802">
        <v>0</v>
      </c>
      <c r="CH802">
        <v>0</v>
      </c>
      <c r="CI802">
        <v>0</v>
      </c>
      <c r="CJ802">
        <v>0</v>
      </c>
      <c r="CK802">
        <v>0</v>
      </c>
      <c r="CL802">
        <v>0</v>
      </c>
      <c r="CM802">
        <v>0</v>
      </c>
      <c r="CN802">
        <v>0</v>
      </c>
      <c r="CO802">
        <v>0</v>
      </c>
      <c r="CP802">
        <v>0</v>
      </c>
      <c r="CQ802">
        <v>0</v>
      </c>
      <c r="CR802">
        <v>0</v>
      </c>
      <c r="CS802">
        <v>0</v>
      </c>
      <c r="CT802">
        <v>0</v>
      </c>
      <c r="CU802">
        <v>0</v>
      </c>
      <c r="CV802">
        <v>0</v>
      </c>
      <c r="CW802">
        <v>0</v>
      </c>
      <c r="CX802">
        <v>0</v>
      </c>
      <c r="CY802">
        <v>0</v>
      </c>
      <c r="CZ802">
        <v>0</v>
      </c>
      <c r="DA802">
        <v>0</v>
      </c>
      <c r="DB802">
        <v>0</v>
      </c>
      <c r="DC802">
        <v>0</v>
      </c>
      <c r="DD802">
        <v>0</v>
      </c>
      <c r="DE802">
        <v>0</v>
      </c>
      <c r="DF802">
        <v>0</v>
      </c>
      <c r="DG802">
        <v>0</v>
      </c>
      <c r="DH802">
        <v>0</v>
      </c>
      <c r="DI802">
        <v>0</v>
      </c>
      <c r="DJ802">
        <v>0</v>
      </c>
      <c r="DK802">
        <v>0</v>
      </c>
      <c r="DL802">
        <v>0</v>
      </c>
      <c r="DM802">
        <v>0</v>
      </c>
      <c r="DN802">
        <v>0</v>
      </c>
      <c r="DO802">
        <v>0</v>
      </c>
      <c r="DP802">
        <v>0</v>
      </c>
      <c r="DQ802">
        <v>0</v>
      </c>
      <c r="DR802">
        <v>0</v>
      </c>
      <c r="DS802">
        <v>0</v>
      </c>
      <c r="DT802">
        <v>0</v>
      </c>
      <c r="DU802">
        <v>0</v>
      </c>
      <c r="DV802">
        <v>0</v>
      </c>
      <c r="DW802">
        <v>0</v>
      </c>
      <c r="DX802">
        <v>0</v>
      </c>
      <c r="DZ802" s="340"/>
      <c r="EA802" t="s">
        <v>1025</v>
      </c>
      <c r="EB802">
        <v>1</v>
      </c>
      <c r="EC802">
        <v>39</v>
      </c>
      <c r="ED802" s="183" t="str">
        <f t="shared" si="32"/>
        <v>SDH300139</v>
      </c>
      <c r="EE802">
        <v>0</v>
      </c>
      <c r="EF802">
        <v>62</v>
      </c>
      <c r="EG802">
        <v>121</v>
      </c>
      <c r="EH802">
        <v>176</v>
      </c>
      <c r="EI802">
        <v>229</v>
      </c>
      <c r="EJ802">
        <v>278</v>
      </c>
      <c r="EK802">
        <v>328</v>
      </c>
      <c r="EL802">
        <v>379</v>
      </c>
      <c r="EM802">
        <v>432</v>
      </c>
      <c r="EN802">
        <v>635</v>
      </c>
      <c r="EO802">
        <v>700</v>
      </c>
      <c r="EP802">
        <v>764</v>
      </c>
      <c r="EQ802">
        <v>829</v>
      </c>
      <c r="ER802">
        <v>895</v>
      </c>
      <c r="ES802">
        <v>959</v>
      </c>
      <c r="ET802">
        <v>1027</v>
      </c>
      <c r="EU802">
        <v>1094</v>
      </c>
      <c r="EV802">
        <v>1163</v>
      </c>
      <c r="EW802">
        <v>1233</v>
      </c>
      <c r="EX802">
        <v>1306</v>
      </c>
      <c r="EY802">
        <v>1381</v>
      </c>
      <c r="EZ802">
        <v>1460</v>
      </c>
      <c r="FA802">
        <v>1544</v>
      </c>
      <c r="FB802">
        <v>1634</v>
      </c>
      <c r="FC802">
        <v>1730</v>
      </c>
      <c r="FD802">
        <v>1833</v>
      </c>
      <c r="FE802">
        <v>1950</v>
      </c>
      <c r="FF802">
        <v>2076</v>
      </c>
      <c r="FG802">
        <v>2215</v>
      </c>
      <c r="FH802">
        <v>0</v>
      </c>
      <c r="FI802">
        <v>0</v>
      </c>
      <c r="FJ802">
        <v>0</v>
      </c>
      <c r="FK802">
        <v>0</v>
      </c>
      <c r="FL802">
        <v>0</v>
      </c>
      <c r="FM802">
        <v>0</v>
      </c>
      <c r="FN802">
        <v>0</v>
      </c>
      <c r="FO802">
        <v>0</v>
      </c>
      <c r="FP802">
        <v>0</v>
      </c>
      <c r="FQ802">
        <v>0</v>
      </c>
      <c r="FR802">
        <v>0</v>
      </c>
      <c r="FS802">
        <v>0</v>
      </c>
      <c r="FT802">
        <v>0</v>
      </c>
      <c r="FU802">
        <v>0</v>
      </c>
      <c r="FV802">
        <v>0</v>
      </c>
      <c r="FW802">
        <v>0</v>
      </c>
      <c r="FX802">
        <v>0</v>
      </c>
      <c r="FY802">
        <v>0</v>
      </c>
      <c r="FZ802">
        <v>0</v>
      </c>
      <c r="GA802">
        <v>0</v>
      </c>
      <c r="GB802">
        <v>0</v>
      </c>
      <c r="GC802">
        <v>0</v>
      </c>
      <c r="GD802">
        <v>0</v>
      </c>
      <c r="GE802">
        <v>0</v>
      </c>
      <c r="GF802">
        <v>0</v>
      </c>
      <c r="GG802">
        <v>0</v>
      </c>
      <c r="GH802">
        <v>0</v>
      </c>
      <c r="GI802">
        <v>0</v>
      </c>
      <c r="GJ802">
        <v>0</v>
      </c>
      <c r="GK802">
        <v>0</v>
      </c>
      <c r="GL802">
        <v>0</v>
      </c>
      <c r="GM802">
        <v>0</v>
      </c>
      <c r="GN802">
        <v>0</v>
      </c>
      <c r="GO802">
        <v>0</v>
      </c>
      <c r="GP802">
        <v>0</v>
      </c>
      <c r="GQ802">
        <v>0</v>
      </c>
      <c r="GR802">
        <v>0</v>
      </c>
      <c r="GS802">
        <v>0</v>
      </c>
      <c r="GT802">
        <v>0</v>
      </c>
      <c r="GU802">
        <v>0</v>
      </c>
      <c r="GV802">
        <v>0</v>
      </c>
      <c r="GW802">
        <v>0</v>
      </c>
      <c r="GX802">
        <v>0</v>
      </c>
      <c r="GY802">
        <v>0</v>
      </c>
      <c r="GZ802">
        <v>0</v>
      </c>
      <c r="HA802">
        <v>0</v>
      </c>
      <c r="HB802">
        <v>0</v>
      </c>
      <c r="HC802">
        <v>0</v>
      </c>
      <c r="HD802">
        <v>0</v>
      </c>
      <c r="HE802">
        <v>0</v>
      </c>
      <c r="HF802">
        <v>0</v>
      </c>
      <c r="HG802">
        <v>0</v>
      </c>
      <c r="HH802">
        <v>0</v>
      </c>
      <c r="HI802">
        <v>0</v>
      </c>
      <c r="HJ802">
        <v>0</v>
      </c>
      <c r="HK802">
        <v>0</v>
      </c>
      <c r="HL802">
        <v>0</v>
      </c>
      <c r="HM802">
        <v>0</v>
      </c>
      <c r="HN802">
        <v>0</v>
      </c>
      <c r="HO802">
        <v>0</v>
      </c>
      <c r="HP802">
        <v>0</v>
      </c>
      <c r="HQ802">
        <v>0</v>
      </c>
      <c r="HR802">
        <v>0</v>
      </c>
      <c r="HS802">
        <v>0</v>
      </c>
      <c r="HT802">
        <v>0</v>
      </c>
      <c r="HU802">
        <v>0</v>
      </c>
      <c r="HV802">
        <v>0</v>
      </c>
      <c r="HW802">
        <v>0</v>
      </c>
      <c r="HX802">
        <v>0</v>
      </c>
      <c r="HY802">
        <v>0</v>
      </c>
      <c r="HZ802">
        <v>0</v>
      </c>
      <c r="IA802">
        <v>0</v>
      </c>
      <c r="IB802">
        <v>0</v>
      </c>
      <c r="IC802">
        <v>0</v>
      </c>
      <c r="ID802">
        <v>0</v>
      </c>
      <c r="IE802">
        <v>0</v>
      </c>
      <c r="IF802">
        <v>0</v>
      </c>
      <c r="IG802">
        <v>0</v>
      </c>
      <c r="IH802">
        <v>0</v>
      </c>
      <c r="II802">
        <v>0</v>
      </c>
      <c r="IJ802">
        <v>0</v>
      </c>
      <c r="IK802">
        <v>0</v>
      </c>
    </row>
    <row r="803" spans="13:245" hidden="1">
      <c r="M803" s="340"/>
      <c r="N803" t="s">
        <v>1025</v>
      </c>
      <c r="O803">
        <v>1</v>
      </c>
      <c r="P803">
        <v>40</v>
      </c>
      <c r="Q803" s="183" t="str">
        <f t="shared" si="31"/>
        <v>SDH300140</v>
      </c>
      <c r="R803">
        <v>0</v>
      </c>
      <c r="S803">
        <v>35</v>
      </c>
      <c r="T803">
        <v>71</v>
      </c>
      <c r="U803">
        <v>107</v>
      </c>
      <c r="V803">
        <v>143</v>
      </c>
      <c r="W803">
        <v>182</v>
      </c>
      <c r="X803">
        <v>220</v>
      </c>
      <c r="Y803">
        <v>260</v>
      </c>
      <c r="Z803">
        <v>301</v>
      </c>
      <c r="AA803">
        <v>458</v>
      </c>
      <c r="AB803">
        <v>518</v>
      </c>
      <c r="AC803">
        <v>580</v>
      </c>
      <c r="AD803">
        <v>644</v>
      </c>
      <c r="AE803">
        <v>712</v>
      </c>
      <c r="AF803">
        <v>783</v>
      </c>
      <c r="AG803">
        <v>858</v>
      </c>
      <c r="AH803">
        <v>938</v>
      </c>
      <c r="AI803">
        <v>1022</v>
      </c>
      <c r="AJ803">
        <v>1113</v>
      </c>
      <c r="AK803">
        <v>1211</v>
      </c>
      <c r="AL803">
        <v>1317</v>
      </c>
      <c r="AM803">
        <v>1433</v>
      </c>
      <c r="AN803">
        <v>1556</v>
      </c>
      <c r="AO803">
        <v>1691</v>
      </c>
      <c r="AP803">
        <v>1835</v>
      </c>
      <c r="AQ803">
        <v>1995</v>
      </c>
      <c r="AR803">
        <v>2168</v>
      </c>
      <c r="AS803">
        <v>2355</v>
      </c>
      <c r="AT803">
        <v>2554</v>
      </c>
      <c r="AU803">
        <v>2773</v>
      </c>
      <c r="AV803">
        <v>2965</v>
      </c>
      <c r="AW803">
        <v>3178</v>
      </c>
      <c r="AX803">
        <v>3417</v>
      </c>
      <c r="AY803">
        <v>3687</v>
      </c>
      <c r="AZ803">
        <v>3993</v>
      </c>
      <c r="BA803">
        <v>4388</v>
      </c>
      <c r="BB803">
        <v>4850</v>
      </c>
      <c r="BC803">
        <v>5378</v>
      </c>
      <c r="BD803">
        <v>6006</v>
      </c>
      <c r="BE803">
        <v>6727</v>
      </c>
      <c r="BF803">
        <v>7626</v>
      </c>
      <c r="BG803">
        <v>8718</v>
      </c>
      <c r="BH803">
        <v>10040</v>
      </c>
      <c r="BI803">
        <v>11670</v>
      </c>
      <c r="BJ803">
        <v>0</v>
      </c>
      <c r="BK803">
        <v>0</v>
      </c>
      <c r="BL803">
        <v>0</v>
      </c>
      <c r="BM803">
        <v>0</v>
      </c>
      <c r="BN803">
        <v>0</v>
      </c>
      <c r="BO803">
        <v>0</v>
      </c>
      <c r="BP803">
        <v>0</v>
      </c>
      <c r="BQ803">
        <v>0</v>
      </c>
      <c r="BR803">
        <v>0</v>
      </c>
      <c r="BS803">
        <v>0</v>
      </c>
      <c r="BT803">
        <v>0</v>
      </c>
      <c r="BU803">
        <v>0</v>
      </c>
      <c r="BV803">
        <v>0</v>
      </c>
      <c r="BW803">
        <v>0</v>
      </c>
      <c r="BX803">
        <v>0</v>
      </c>
      <c r="BY803">
        <v>0</v>
      </c>
      <c r="BZ803">
        <v>0</v>
      </c>
      <c r="CA803">
        <v>0</v>
      </c>
      <c r="CB803">
        <v>0</v>
      </c>
      <c r="CC803">
        <v>0</v>
      </c>
      <c r="CD803">
        <v>0</v>
      </c>
      <c r="CE803">
        <v>0</v>
      </c>
      <c r="CF803">
        <v>0</v>
      </c>
      <c r="CG803">
        <v>0</v>
      </c>
      <c r="CH803">
        <v>0</v>
      </c>
      <c r="CI803">
        <v>0</v>
      </c>
      <c r="CJ803">
        <v>0</v>
      </c>
      <c r="CK803">
        <v>0</v>
      </c>
      <c r="CL803">
        <v>0</v>
      </c>
      <c r="CM803">
        <v>0</v>
      </c>
      <c r="CN803">
        <v>0</v>
      </c>
      <c r="CO803">
        <v>0</v>
      </c>
      <c r="CP803">
        <v>0</v>
      </c>
      <c r="CQ803">
        <v>0</v>
      </c>
      <c r="CR803">
        <v>0</v>
      </c>
      <c r="CS803">
        <v>0</v>
      </c>
      <c r="CT803">
        <v>0</v>
      </c>
      <c r="CU803">
        <v>0</v>
      </c>
      <c r="CV803">
        <v>0</v>
      </c>
      <c r="CW803">
        <v>0</v>
      </c>
      <c r="CX803">
        <v>0</v>
      </c>
      <c r="CY803">
        <v>0</v>
      </c>
      <c r="CZ803">
        <v>0</v>
      </c>
      <c r="DA803">
        <v>0</v>
      </c>
      <c r="DB803">
        <v>0</v>
      </c>
      <c r="DC803">
        <v>0</v>
      </c>
      <c r="DD803">
        <v>0</v>
      </c>
      <c r="DE803">
        <v>0</v>
      </c>
      <c r="DF803">
        <v>0</v>
      </c>
      <c r="DG803">
        <v>0</v>
      </c>
      <c r="DH803">
        <v>0</v>
      </c>
      <c r="DI803">
        <v>0</v>
      </c>
      <c r="DJ803">
        <v>0</v>
      </c>
      <c r="DK803">
        <v>0</v>
      </c>
      <c r="DL803">
        <v>0</v>
      </c>
      <c r="DM803">
        <v>0</v>
      </c>
      <c r="DN803">
        <v>0</v>
      </c>
      <c r="DO803">
        <v>0</v>
      </c>
      <c r="DP803">
        <v>0</v>
      </c>
      <c r="DQ803">
        <v>0</v>
      </c>
      <c r="DR803">
        <v>0</v>
      </c>
      <c r="DS803">
        <v>0</v>
      </c>
      <c r="DT803">
        <v>0</v>
      </c>
      <c r="DU803">
        <v>0</v>
      </c>
      <c r="DV803">
        <v>0</v>
      </c>
      <c r="DW803">
        <v>0</v>
      </c>
      <c r="DX803">
        <v>0</v>
      </c>
      <c r="DZ803" s="340"/>
      <c r="EA803" t="s">
        <v>1025</v>
      </c>
      <c r="EB803">
        <v>1</v>
      </c>
      <c r="EC803">
        <v>40</v>
      </c>
      <c r="ED803" s="183" t="str">
        <f t="shared" si="32"/>
        <v>SDH300140</v>
      </c>
      <c r="EE803">
        <v>0</v>
      </c>
      <c r="EF803">
        <v>60</v>
      </c>
      <c r="EG803">
        <v>117</v>
      </c>
      <c r="EH803">
        <v>170</v>
      </c>
      <c r="EI803">
        <v>219</v>
      </c>
      <c r="EJ803">
        <v>270</v>
      </c>
      <c r="EK803">
        <v>318</v>
      </c>
      <c r="EL803">
        <v>367</v>
      </c>
      <c r="EM803">
        <v>414</v>
      </c>
      <c r="EN803">
        <v>616</v>
      </c>
      <c r="EO803">
        <v>680</v>
      </c>
      <c r="EP803">
        <v>744</v>
      </c>
      <c r="EQ803">
        <v>807</v>
      </c>
      <c r="ER803">
        <v>871</v>
      </c>
      <c r="ES803">
        <v>935</v>
      </c>
      <c r="ET803">
        <v>1000</v>
      </c>
      <c r="EU803">
        <v>1067</v>
      </c>
      <c r="EV803">
        <v>1133</v>
      </c>
      <c r="EW803">
        <v>1203</v>
      </c>
      <c r="EX803">
        <v>1275</v>
      </c>
      <c r="EY803">
        <v>1349</v>
      </c>
      <c r="EZ803">
        <v>1427</v>
      </c>
      <c r="FA803">
        <v>1509</v>
      </c>
      <c r="FB803">
        <v>1597</v>
      </c>
      <c r="FC803">
        <v>1691</v>
      </c>
      <c r="FD803">
        <v>1796</v>
      </c>
      <c r="FE803">
        <v>1910</v>
      </c>
      <c r="FF803">
        <v>2034</v>
      </c>
      <c r="FG803">
        <v>2166</v>
      </c>
      <c r="FH803">
        <v>0</v>
      </c>
      <c r="FI803">
        <v>0</v>
      </c>
      <c r="FJ803">
        <v>0</v>
      </c>
      <c r="FK803">
        <v>0</v>
      </c>
      <c r="FL803">
        <v>0</v>
      </c>
      <c r="FM803">
        <v>0</v>
      </c>
      <c r="FN803">
        <v>0</v>
      </c>
      <c r="FO803">
        <v>0</v>
      </c>
      <c r="FP803">
        <v>0</v>
      </c>
      <c r="FQ803">
        <v>0</v>
      </c>
      <c r="FR803">
        <v>0</v>
      </c>
      <c r="FS803">
        <v>0</v>
      </c>
      <c r="FT803">
        <v>0</v>
      </c>
      <c r="FU803">
        <v>0</v>
      </c>
      <c r="FV803">
        <v>0</v>
      </c>
      <c r="FW803">
        <v>0</v>
      </c>
      <c r="FX803">
        <v>0</v>
      </c>
      <c r="FY803">
        <v>0</v>
      </c>
      <c r="FZ803">
        <v>0</v>
      </c>
      <c r="GA803">
        <v>0</v>
      </c>
      <c r="GB803">
        <v>0</v>
      </c>
      <c r="GC803">
        <v>0</v>
      </c>
      <c r="GD803">
        <v>0</v>
      </c>
      <c r="GE803">
        <v>0</v>
      </c>
      <c r="GF803">
        <v>0</v>
      </c>
      <c r="GG803">
        <v>0</v>
      </c>
      <c r="GH803">
        <v>0</v>
      </c>
      <c r="GI803">
        <v>0</v>
      </c>
      <c r="GJ803">
        <v>0</v>
      </c>
      <c r="GK803">
        <v>0</v>
      </c>
      <c r="GL803">
        <v>0</v>
      </c>
      <c r="GM803">
        <v>0</v>
      </c>
      <c r="GN803">
        <v>0</v>
      </c>
      <c r="GO803">
        <v>0</v>
      </c>
      <c r="GP803">
        <v>0</v>
      </c>
      <c r="GQ803">
        <v>0</v>
      </c>
      <c r="GR803">
        <v>0</v>
      </c>
      <c r="GS803">
        <v>0</v>
      </c>
      <c r="GT803">
        <v>0</v>
      </c>
      <c r="GU803">
        <v>0</v>
      </c>
      <c r="GV803">
        <v>0</v>
      </c>
      <c r="GW803">
        <v>0</v>
      </c>
      <c r="GX803">
        <v>0</v>
      </c>
      <c r="GY803">
        <v>0</v>
      </c>
      <c r="GZ803">
        <v>0</v>
      </c>
      <c r="HA803">
        <v>0</v>
      </c>
      <c r="HB803">
        <v>0</v>
      </c>
      <c r="HC803">
        <v>0</v>
      </c>
      <c r="HD803">
        <v>0</v>
      </c>
      <c r="HE803">
        <v>0</v>
      </c>
      <c r="HF803">
        <v>0</v>
      </c>
      <c r="HG803">
        <v>0</v>
      </c>
      <c r="HH803">
        <v>0</v>
      </c>
      <c r="HI803">
        <v>0</v>
      </c>
      <c r="HJ803">
        <v>0</v>
      </c>
      <c r="HK803">
        <v>0</v>
      </c>
      <c r="HL803">
        <v>0</v>
      </c>
      <c r="HM803">
        <v>0</v>
      </c>
      <c r="HN803">
        <v>0</v>
      </c>
      <c r="HO803">
        <v>0</v>
      </c>
      <c r="HP803">
        <v>0</v>
      </c>
      <c r="HQ803">
        <v>0</v>
      </c>
      <c r="HR803">
        <v>0</v>
      </c>
      <c r="HS803">
        <v>0</v>
      </c>
      <c r="HT803">
        <v>0</v>
      </c>
      <c r="HU803">
        <v>0</v>
      </c>
      <c r="HV803">
        <v>0</v>
      </c>
      <c r="HW803">
        <v>0</v>
      </c>
      <c r="HX803">
        <v>0</v>
      </c>
      <c r="HY803">
        <v>0</v>
      </c>
      <c r="HZ803">
        <v>0</v>
      </c>
      <c r="IA803">
        <v>0</v>
      </c>
      <c r="IB803">
        <v>0</v>
      </c>
      <c r="IC803">
        <v>0</v>
      </c>
      <c r="ID803">
        <v>0</v>
      </c>
      <c r="IE803">
        <v>0</v>
      </c>
      <c r="IF803">
        <v>0</v>
      </c>
      <c r="IG803">
        <v>0</v>
      </c>
      <c r="IH803">
        <v>0</v>
      </c>
      <c r="II803">
        <v>0</v>
      </c>
      <c r="IJ803">
        <v>0</v>
      </c>
      <c r="IK803">
        <v>0</v>
      </c>
    </row>
    <row r="804" spans="13:245" hidden="1">
      <c r="M804" s="340"/>
      <c r="N804" t="s">
        <v>1025</v>
      </c>
      <c r="O804">
        <v>2</v>
      </c>
      <c r="P804">
        <v>0</v>
      </c>
      <c r="Q804" s="183" t="str">
        <f t="shared" si="31"/>
        <v>SDH300200</v>
      </c>
      <c r="R804">
        <v>32</v>
      </c>
      <c r="S804">
        <v>149</v>
      </c>
      <c r="T804">
        <v>269</v>
      </c>
      <c r="U804">
        <v>392</v>
      </c>
      <c r="V804">
        <v>517</v>
      </c>
      <c r="W804">
        <v>644</v>
      </c>
      <c r="X804">
        <v>775</v>
      </c>
      <c r="Y804">
        <v>908</v>
      </c>
      <c r="Z804">
        <v>1044</v>
      </c>
      <c r="AA804">
        <v>1577</v>
      </c>
      <c r="AB804">
        <v>1766</v>
      </c>
      <c r="AC804">
        <v>1959</v>
      </c>
      <c r="AD804">
        <v>2157</v>
      </c>
      <c r="AE804">
        <v>2359</v>
      </c>
      <c r="AF804">
        <v>2566</v>
      </c>
      <c r="AG804">
        <v>2778</v>
      </c>
      <c r="AH804">
        <v>2996</v>
      </c>
      <c r="AI804">
        <v>3219</v>
      </c>
      <c r="AJ804">
        <v>3449</v>
      </c>
      <c r="AK804">
        <v>3685</v>
      </c>
      <c r="AL804">
        <v>3919</v>
      </c>
      <c r="AM804">
        <v>4159</v>
      </c>
      <c r="AN804">
        <v>4406</v>
      </c>
      <c r="AO804">
        <v>4659</v>
      </c>
      <c r="AP804">
        <v>4919</v>
      </c>
      <c r="AQ804">
        <v>5187</v>
      </c>
      <c r="AR804">
        <v>5461</v>
      </c>
      <c r="AS804">
        <v>5744</v>
      </c>
      <c r="AT804">
        <v>6036</v>
      </c>
      <c r="AU804">
        <v>6339</v>
      </c>
      <c r="AV804">
        <v>6503</v>
      </c>
      <c r="AW804">
        <v>6673</v>
      </c>
      <c r="AX804">
        <v>6852</v>
      </c>
      <c r="AY804">
        <v>7040</v>
      </c>
      <c r="AZ804">
        <v>7237</v>
      </c>
      <c r="BA804">
        <v>7445</v>
      </c>
      <c r="BB804">
        <v>7664</v>
      </c>
      <c r="BC804">
        <v>7894</v>
      </c>
      <c r="BD804">
        <v>8139</v>
      </c>
      <c r="BE804">
        <v>8401</v>
      </c>
      <c r="BF804">
        <v>8680</v>
      </c>
      <c r="BG804">
        <v>8978</v>
      </c>
      <c r="BH804">
        <v>9296</v>
      </c>
      <c r="BI804">
        <v>9636</v>
      </c>
      <c r="BJ804">
        <v>0</v>
      </c>
      <c r="BK804">
        <v>0</v>
      </c>
      <c r="BL804">
        <v>0</v>
      </c>
      <c r="BM804">
        <v>0</v>
      </c>
      <c r="BN804">
        <v>0</v>
      </c>
      <c r="BO804">
        <v>0</v>
      </c>
      <c r="BP804">
        <v>0</v>
      </c>
      <c r="BQ804">
        <v>0</v>
      </c>
      <c r="BR804">
        <v>0</v>
      </c>
      <c r="BS804">
        <v>0</v>
      </c>
      <c r="BT804">
        <v>0</v>
      </c>
      <c r="BU804">
        <v>0</v>
      </c>
      <c r="BV804">
        <v>0</v>
      </c>
      <c r="BW804">
        <v>0</v>
      </c>
      <c r="BX804">
        <v>0</v>
      </c>
      <c r="BY804">
        <v>0</v>
      </c>
      <c r="BZ804">
        <v>0</v>
      </c>
      <c r="CA804">
        <v>0</v>
      </c>
      <c r="CB804">
        <v>0</v>
      </c>
      <c r="CC804">
        <v>0</v>
      </c>
      <c r="CD804">
        <v>0</v>
      </c>
      <c r="CE804">
        <v>0</v>
      </c>
      <c r="CF804">
        <v>0</v>
      </c>
      <c r="CG804">
        <v>0</v>
      </c>
      <c r="CH804">
        <v>0</v>
      </c>
      <c r="CI804">
        <v>0</v>
      </c>
      <c r="CJ804">
        <v>0</v>
      </c>
      <c r="CK804">
        <v>0</v>
      </c>
      <c r="CL804">
        <v>0</v>
      </c>
      <c r="CM804">
        <v>0</v>
      </c>
      <c r="CN804">
        <v>0</v>
      </c>
      <c r="CO804">
        <v>0</v>
      </c>
      <c r="CP804">
        <v>0</v>
      </c>
      <c r="CQ804">
        <v>0</v>
      </c>
      <c r="CR804">
        <v>0</v>
      </c>
      <c r="CS804">
        <v>0</v>
      </c>
      <c r="CT804">
        <v>0</v>
      </c>
      <c r="CU804">
        <v>0</v>
      </c>
      <c r="CV804">
        <v>0</v>
      </c>
      <c r="CW804">
        <v>0</v>
      </c>
      <c r="CX804">
        <v>0</v>
      </c>
      <c r="CY804">
        <v>0</v>
      </c>
      <c r="CZ804">
        <v>0</v>
      </c>
      <c r="DA804">
        <v>0</v>
      </c>
      <c r="DB804">
        <v>0</v>
      </c>
      <c r="DC804">
        <v>0</v>
      </c>
      <c r="DD804">
        <v>0</v>
      </c>
      <c r="DE804">
        <v>0</v>
      </c>
      <c r="DF804">
        <v>0</v>
      </c>
      <c r="DG804">
        <v>0</v>
      </c>
      <c r="DH804">
        <v>0</v>
      </c>
      <c r="DI804">
        <v>0</v>
      </c>
      <c r="DJ804">
        <v>0</v>
      </c>
      <c r="DK804">
        <v>0</v>
      </c>
      <c r="DL804">
        <v>0</v>
      </c>
      <c r="DM804">
        <v>0</v>
      </c>
      <c r="DN804">
        <v>0</v>
      </c>
      <c r="DO804">
        <v>0</v>
      </c>
      <c r="DP804">
        <v>0</v>
      </c>
      <c r="DQ804">
        <v>0</v>
      </c>
      <c r="DR804">
        <v>0</v>
      </c>
      <c r="DS804">
        <v>0</v>
      </c>
      <c r="DT804">
        <v>0</v>
      </c>
      <c r="DU804">
        <v>0</v>
      </c>
      <c r="DV804">
        <v>0</v>
      </c>
      <c r="DW804">
        <v>0</v>
      </c>
      <c r="DX804">
        <v>0</v>
      </c>
      <c r="DZ804" s="340"/>
      <c r="EA804" t="s">
        <v>1025</v>
      </c>
      <c r="EB804">
        <v>2</v>
      </c>
      <c r="EC804">
        <v>0</v>
      </c>
      <c r="ED804" s="183" t="str">
        <f t="shared" si="32"/>
        <v>SDH300200</v>
      </c>
      <c r="EE804">
        <v>80</v>
      </c>
      <c r="EF804">
        <v>364</v>
      </c>
      <c r="EG804">
        <v>642</v>
      </c>
      <c r="EH804">
        <v>984</v>
      </c>
      <c r="EI804">
        <v>1342</v>
      </c>
      <c r="EJ804">
        <v>1690</v>
      </c>
      <c r="EK804">
        <v>2031</v>
      </c>
      <c r="EL804">
        <v>2364</v>
      </c>
      <c r="EM804">
        <v>2692</v>
      </c>
      <c r="EN804">
        <v>3214</v>
      </c>
      <c r="EO804">
        <v>3521</v>
      </c>
      <c r="EP804">
        <v>3822</v>
      </c>
      <c r="EQ804">
        <v>4116</v>
      </c>
      <c r="ER804">
        <v>4405</v>
      </c>
      <c r="ES804">
        <v>4689</v>
      </c>
      <c r="ET804">
        <v>4970</v>
      </c>
      <c r="EU804">
        <v>5247</v>
      </c>
      <c r="EV804">
        <v>5520</v>
      </c>
      <c r="EW804">
        <v>5793</v>
      </c>
      <c r="EX804">
        <v>6063</v>
      </c>
      <c r="EY804">
        <v>6316</v>
      </c>
      <c r="EZ804">
        <v>6564</v>
      </c>
      <c r="FA804">
        <v>6811</v>
      </c>
      <c r="FB804">
        <v>7053</v>
      </c>
      <c r="FC804">
        <v>7293</v>
      </c>
      <c r="FD804">
        <v>7532</v>
      </c>
      <c r="FE804">
        <v>7767</v>
      </c>
      <c r="FF804">
        <v>8001</v>
      </c>
      <c r="FG804">
        <v>8236</v>
      </c>
      <c r="FH804">
        <v>0</v>
      </c>
      <c r="FI804">
        <v>0</v>
      </c>
      <c r="FJ804">
        <v>0</v>
      </c>
      <c r="FK804">
        <v>0</v>
      </c>
      <c r="FL804">
        <v>0</v>
      </c>
      <c r="FM804">
        <v>0</v>
      </c>
      <c r="FN804">
        <v>0</v>
      </c>
      <c r="FO804">
        <v>0</v>
      </c>
      <c r="FP804">
        <v>0</v>
      </c>
      <c r="FQ804">
        <v>0</v>
      </c>
      <c r="FR804">
        <v>0</v>
      </c>
      <c r="FS804">
        <v>0</v>
      </c>
      <c r="FT804">
        <v>0</v>
      </c>
      <c r="FU804">
        <v>0</v>
      </c>
      <c r="FV804">
        <v>0</v>
      </c>
      <c r="FW804">
        <v>0</v>
      </c>
      <c r="FX804">
        <v>0</v>
      </c>
      <c r="FY804">
        <v>0</v>
      </c>
      <c r="FZ804">
        <v>0</v>
      </c>
      <c r="GA804">
        <v>0</v>
      </c>
      <c r="GB804">
        <v>0</v>
      </c>
      <c r="GC804">
        <v>0</v>
      </c>
      <c r="GD804">
        <v>0</v>
      </c>
      <c r="GE804">
        <v>0</v>
      </c>
      <c r="GF804">
        <v>0</v>
      </c>
      <c r="GG804">
        <v>0</v>
      </c>
      <c r="GH804">
        <v>0</v>
      </c>
      <c r="GI804">
        <v>0</v>
      </c>
      <c r="GJ804">
        <v>0</v>
      </c>
      <c r="GK804">
        <v>0</v>
      </c>
      <c r="GL804">
        <v>0</v>
      </c>
      <c r="GM804">
        <v>0</v>
      </c>
      <c r="GN804">
        <v>0</v>
      </c>
      <c r="GO804">
        <v>0</v>
      </c>
      <c r="GP804">
        <v>0</v>
      </c>
      <c r="GQ804">
        <v>0</v>
      </c>
      <c r="GR804">
        <v>0</v>
      </c>
      <c r="GS804">
        <v>0</v>
      </c>
      <c r="GT804">
        <v>0</v>
      </c>
      <c r="GU804">
        <v>0</v>
      </c>
      <c r="GV804">
        <v>0</v>
      </c>
      <c r="GW804">
        <v>0</v>
      </c>
      <c r="GX804">
        <v>0</v>
      </c>
      <c r="GY804">
        <v>0</v>
      </c>
      <c r="GZ804">
        <v>0</v>
      </c>
      <c r="HA804">
        <v>0</v>
      </c>
      <c r="HB804">
        <v>0</v>
      </c>
      <c r="HC804">
        <v>0</v>
      </c>
      <c r="HD804">
        <v>0</v>
      </c>
      <c r="HE804">
        <v>0</v>
      </c>
      <c r="HF804">
        <v>0</v>
      </c>
      <c r="HG804">
        <v>0</v>
      </c>
      <c r="HH804">
        <v>0</v>
      </c>
      <c r="HI804">
        <v>0</v>
      </c>
      <c r="HJ804">
        <v>0</v>
      </c>
      <c r="HK804">
        <v>0</v>
      </c>
      <c r="HL804">
        <v>0</v>
      </c>
      <c r="HM804">
        <v>0</v>
      </c>
      <c r="HN804">
        <v>0</v>
      </c>
      <c r="HO804">
        <v>0</v>
      </c>
      <c r="HP804">
        <v>0</v>
      </c>
      <c r="HQ804">
        <v>0</v>
      </c>
      <c r="HR804">
        <v>0</v>
      </c>
      <c r="HS804">
        <v>0</v>
      </c>
      <c r="HT804">
        <v>0</v>
      </c>
      <c r="HU804">
        <v>0</v>
      </c>
      <c r="HV804">
        <v>0</v>
      </c>
      <c r="HW804">
        <v>0</v>
      </c>
      <c r="HX804">
        <v>0</v>
      </c>
      <c r="HY804">
        <v>0</v>
      </c>
      <c r="HZ804">
        <v>0</v>
      </c>
      <c r="IA804">
        <v>0</v>
      </c>
      <c r="IB804">
        <v>0</v>
      </c>
      <c r="IC804">
        <v>0</v>
      </c>
      <c r="ID804">
        <v>0</v>
      </c>
      <c r="IE804">
        <v>0</v>
      </c>
      <c r="IF804">
        <v>0</v>
      </c>
      <c r="IG804">
        <v>0</v>
      </c>
      <c r="IH804">
        <v>0</v>
      </c>
      <c r="II804">
        <v>0</v>
      </c>
      <c r="IJ804">
        <v>0</v>
      </c>
      <c r="IK804">
        <v>0</v>
      </c>
    </row>
    <row r="805" spans="13:245" hidden="1">
      <c r="M805" s="340"/>
      <c r="N805" t="s">
        <v>1025</v>
      </c>
      <c r="O805">
        <v>2</v>
      </c>
      <c r="P805">
        <v>1</v>
      </c>
      <c r="Q805" s="183" t="str">
        <f t="shared" si="31"/>
        <v>SDH300201</v>
      </c>
      <c r="R805">
        <v>29</v>
      </c>
      <c r="S805">
        <v>144</v>
      </c>
      <c r="T805">
        <v>262</v>
      </c>
      <c r="U805">
        <v>383</v>
      </c>
      <c r="V805">
        <v>506</v>
      </c>
      <c r="W805">
        <v>632</v>
      </c>
      <c r="X805">
        <v>761</v>
      </c>
      <c r="Y805">
        <v>891</v>
      </c>
      <c r="Z805">
        <v>1025</v>
      </c>
      <c r="AA805">
        <v>1550</v>
      </c>
      <c r="AB805">
        <v>1736</v>
      </c>
      <c r="AC805">
        <v>1927</v>
      </c>
      <c r="AD805">
        <v>2122</v>
      </c>
      <c r="AE805">
        <v>2322</v>
      </c>
      <c r="AF805">
        <v>2526</v>
      </c>
      <c r="AG805">
        <v>2736</v>
      </c>
      <c r="AH805">
        <v>2951</v>
      </c>
      <c r="AI805">
        <v>3172</v>
      </c>
      <c r="AJ805">
        <v>3399</v>
      </c>
      <c r="AK805">
        <v>3632</v>
      </c>
      <c r="AL805">
        <v>3863</v>
      </c>
      <c r="AM805">
        <v>4100</v>
      </c>
      <c r="AN805">
        <v>4343</v>
      </c>
      <c r="AO805">
        <v>4593</v>
      </c>
      <c r="AP805">
        <v>4851</v>
      </c>
      <c r="AQ805">
        <v>5115</v>
      </c>
      <c r="AR805">
        <v>5387</v>
      </c>
      <c r="AS805">
        <v>5668</v>
      </c>
      <c r="AT805">
        <v>5959</v>
      </c>
      <c r="AU805">
        <v>6260</v>
      </c>
      <c r="AV805">
        <v>6424</v>
      </c>
      <c r="AW805">
        <v>6596</v>
      </c>
      <c r="AX805">
        <v>6777</v>
      </c>
      <c r="AY805">
        <v>6966</v>
      </c>
      <c r="AZ805">
        <v>7166</v>
      </c>
      <c r="BA805">
        <v>7377</v>
      </c>
      <c r="BB805">
        <v>7598</v>
      </c>
      <c r="BC805">
        <v>7834</v>
      </c>
      <c r="BD805">
        <v>8086</v>
      </c>
      <c r="BE805">
        <v>8354</v>
      </c>
      <c r="BF805">
        <v>8641</v>
      </c>
      <c r="BG805">
        <v>8947</v>
      </c>
      <c r="BH805">
        <v>9274</v>
      </c>
      <c r="BI805">
        <v>9624</v>
      </c>
      <c r="BJ805">
        <v>0</v>
      </c>
      <c r="BK805">
        <v>0</v>
      </c>
      <c r="BL805">
        <v>0</v>
      </c>
      <c r="BM805">
        <v>0</v>
      </c>
      <c r="BN805">
        <v>0</v>
      </c>
      <c r="BO805">
        <v>0</v>
      </c>
      <c r="BP805">
        <v>0</v>
      </c>
      <c r="BQ805">
        <v>0</v>
      </c>
      <c r="BR805">
        <v>0</v>
      </c>
      <c r="BS805">
        <v>0</v>
      </c>
      <c r="BT805">
        <v>0</v>
      </c>
      <c r="BU805">
        <v>0</v>
      </c>
      <c r="BV805">
        <v>0</v>
      </c>
      <c r="BW805">
        <v>0</v>
      </c>
      <c r="BX805">
        <v>0</v>
      </c>
      <c r="BY805">
        <v>0</v>
      </c>
      <c r="BZ805">
        <v>0</v>
      </c>
      <c r="CA805">
        <v>0</v>
      </c>
      <c r="CB805">
        <v>0</v>
      </c>
      <c r="CC805">
        <v>0</v>
      </c>
      <c r="CD805">
        <v>0</v>
      </c>
      <c r="CE805">
        <v>0</v>
      </c>
      <c r="CF805">
        <v>0</v>
      </c>
      <c r="CG805">
        <v>0</v>
      </c>
      <c r="CH805">
        <v>0</v>
      </c>
      <c r="CI805">
        <v>0</v>
      </c>
      <c r="CJ805">
        <v>0</v>
      </c>
      <c r="CK805">
        <v>0</v>
      </c>
      <c r="CL805">
        <v>0</v>
      </c>
      <c r="CM805">
        <v>0</v>
      </c>
      <c r="CN805">
        <v>0</v>
      </c>
      <c r="CO805">
        <v>0</v>
      </c>
      <c r="CP805">
        <v>0</v>
      </c>
      <c r="CQ805">
        <v>0</v>
      </c>
      <c r="CR805">
        <v>0</v>
      </c>
      <c r="CS805">
        <v>0</v>
      </c>
      <c r="CT805">
        <v>0</v>
      </c>
      <c r="CU805">
        <v>0</v>
      </c>
      <c r="CV805">
        <v>0</v>
      </c>
      <c r="CW805">
        <v>0</v>
      </c>
      <c r="CX805">
        <v>0</v>
      </c>
      <c r="CY805">
        <v>0</v>
      </c>
      <c r="CZ805">
        <v>0</v>
      </c>
      <c r="DA805">
        <v>0</v>
      </c>
      <c r="DB805">
        <v>0</v>
      </c>
      <c r="DC805">
        <v>0</v>
      </c>
      <c r="DD805">
        <v>0</v>
      </c>
      <c r="DE805">
        <v>0</v>
      </c>
      <c r="DF805">
        <v>0</v>
      </c>
      <c r="DG805">
        <v>0</v>
      </c>
      <c r="DH805">
        <v>0</v>
      </c>
      <c r="DI805">
        <v>0</v>
      </c>
      <c r="DJ805">
        <v>0</v>
      </c>
      <c r="DK805">
        <v>0</v>
      </c>
      <c r="DL805">
        <v>0</v>
      </c>
      <c r="DM805">
        <v>0</v>
      </c>
      <c r="DN805">
        <v>0</v>
      </c>
      <c r="DO805">
        <v>0</v>
      </c>
      <c r="DP805">
        <v>0</v>
      </c>
      <c r="DQ805">
        <v>0</v>
      </c>
      <c r="DR805">
        <v>0</v>
      </c>
      <c r="DS805">
        <v>0</v>
      </c>
      <c r="DT805">
        <v>0</v>
      </c>
      <c r="DU805">
        <v>0</v>
      </c>
      <c r="DV805">
        <v>0</v>
      </c>
      <c r="DW805">
        <v>0</v>
      </c>
      <c r="DX805">
        <v>0</v>
      </c>
      <c r="DZ805" s="340"/>
      <c r="EA805" t="s">
        <v>1025</v>
      </c>
      <c r="EB805">
        <v>2</v>
      </c>
      <c r="EC805">
        <v>1</v>
      </c>
      <c r="ED805" s="183" t="str">
        <f t="shared" si="32"/>
        <v>SDH300201</v>
      </c>
      <c r="EE805">
        <v>73</v>
      </c>
      <c r="EF805">
        <v>353</v>
      </c>
      <c r="EG805">
        <v>626</v>
      </c>
      <c r="EH805">
        <v>956</v>
      </c>
      <c r="EI805">
        <v>1310</v>
      </c>
      <c r="EJ805">
        <v>1651</v>
      </c>
      <c r="EK805">
        <v>1988</v>
      </c>
      <c r="EL805">
        <v>2315</v>
      </c>
      <c r="EM805">
        <v>2637</v>
      </c>
      <c r="EN805">
        <v>3155</v>
      </c>
      <c r="EO805">
        <v>3457</v>
      </c>
      <c r="EP805">
        <v>3753</v>
      </c>
      <c r="EQ805">
        <v>4043</v>
      </c>
      <c r="ER805">
        <v>4330</v>
      </c>
      <c r="ES805">
        <v>4609</v>
      </c>
      <c r="ET805">
        <v>4888</v>
      </c>
      <c r="EU805">
        <v>5161</v>
      </c>
      <c r="EV805">
        <v>5433</v>
      </c>
      <c r="EW805">
        <v>5702</v>
      </c>
      <c r="EX805">
        <v>5969</v>
      </c>
      <c r="EY805">
        <v>6217</v>
      </c>
      <c r="EZ805">
        <v>6461</v>
      </c>
      <c r="FA805">
        <v>6702</v>
      </c>
      <c r="FB805">
        <v>6941</v>
      </c>
      <c r="FC805">
        <v>7180</v>
      </c>
      <c r="FD805">
        <v>7414</v>
      </c>
      <c r="FE805">
        <v>7648</v>
      </c>
      <c r="FF805">
        <v>7881</v>
      </c>
      <c r="FG805">
        <v>8116</v>
      </c>
      <c r="FH805">
        <v>0</v>
      </c>
      <c r="FI805">
        <v>0</v>
      </c>
      <c r="FJ805">
        <v>0</v>
      </c>
      <c r="FK805">
        <v>0</v>
      </c>
      <c r="FL805">
        <v>0</v>
      </c>
      <c r="FM805">
        <v>0</v>
      </c>
      <c r="FN805">
        <v>0</v>
      </c>
      <c r="FO805">
        <v>0</v>
      </c>
      <c r="FP805">
        <v>0</v>
      </c>
      <c r="FQ805">
        <v>0</v>
      </c>
      <c r="FR805">
        <v>0</v>
      </c>
      <c r="FS805">
        <v>0</v>
      </c>
      <c r="FT805">
        <v>0</v>
      </c>
      <c r="FU805">
        <v>0</v>
      </c>
      <c r="FV805">
        <v>0</v>
      </c>
      <c r="FW805">
        <v>0</v>
      </c>
      <c r="FX805">
        <v>0</v>
      </c>
      <c r="FY805">
        <v>0</v>
      </c>
      <c r="FZ805">
        <v>0</v>
      </c>
      <c r="GA805">
        <v>0</v>
      </c>
      <c r="GB805">
        <v>0</v>
      </c>
      <c r="GC805">
        <v>0</v>
      </c>
      <c r="GD805">
        <v>0</v>
      </c>
      <c r="GE805">
        <v>0</v>
      </c>
      <c r="GF805">
        <v>0</v>
      </c>
      <c r="GG805">
        <v>0</v>
      </c>
      <c r="GH805">
        <v>0</v>
      </c>
      <c r="GI805">
        <v>0</v>
      </c>
      <c r="GJ805">
        <v>0</v>
      </c>
      <c r="GK805">
        <v>0</v>
      </c>
      <c r="GL805">
        <v>0</v>
      </c>
      <c r="GM805">
        <v>0</v>
      </c>
      <c r="GN805">
        <v>0</v>
      </c>
      <c r="GO805">
        <v>0</v>
      </c>
      <c r="GP805">
        <v>0</v>
      </c>
      <c r="GQ805">
        <v>0</v>
      </c>
      <c r="GR805">
        <v>0</v>
      </c>
      <c r="GS805">
        <v>0</v>
      </c>
      <c r="GT805">
        <v>0</v>
      </c>
      <c r="GU805">
        <v>0</v>
      </c>
      <c r="GV805">
        <v>0</v>
      </c>
      <c r="GW805">
        <v>0</v>
      </c>
      <c r="GX805">
        <v>0</v>
      </c>
      <c r="GY805">
        <v>0</v>
      </c>
      <c r="GZ805">
        <v>0</v>
      </c>
      <c r="HA805">
        <v>0</v>
      </c>
      <c r="HB805">
        <v>0</v>
      </c>
      <c r="HC805">
        <v>0</v>
      </c>
      <c r="HD805">
        <v>0</v>
      </c>
      <c r="HE805">
        <v>0</v>
      </c>
      <c r="HF805">
        <v>0</v>
      </c>
      <c r="HG805">
        <v>0</v>
      </c>
      <c r="HH805">
        <v>0</v>
      </c>
      <c r="HI805">
        <v>0</v>
      </c>
      <c r="HJ805">
        <v>0</v>
      </c>
      <c r="HK805">
        <v>0</v>
      </c>
      <c r="HL805">
        <v>0</v>
      </c>
      <c r="HM805">
        <v>0</v>
      </c>
      <c r="HN805">
        <v>0</v>
      </c>
      <c r="HO805">
        <v>0</v>
      </c>
      <c r="HP805">
        <v>0</v>
      </c>
      <c r="HQ805">
        <v>0</v>
      </c>
      <c r="HR805">
        <v>0</v>
      </c>
      <c r="HS805">
        <v>0</v>
      </c>
      <c r="HT805">
        <v>0</v>
      </c>
      <c r="HU805">
        <v>0</v>
      </c>
      <c r="HV805">
        <v>0</v>
      </c>
      <c r="HW805">
        <v>0</v>
      </c>
      <c r="HX805">
        <v>0</v>
      </c>
      <c r="HY805">
        <v>0</v>
      </c>
      <c r="HZ805">
        <v>0</v>
      </c>
      <c r="IA805">
        <v>0</v>
      </c>
      <c r="IB805">
        <v>0</v>
      </c>
      <c r="IC805">
        <v>0</v>
      </c>
      <c r="ID805">
        <v>0</v>
      </c>
      <c r="IE805">
        <v>0</v>
      </c>
      <c r="IF805">
        <v>0</v>
      </c>
      <c r="IG805">
        <v>0</v>
      </c>
      <c r="IH805">
        <v>0</v>
      </c>
      <c r="II805">
        <v>0</v>
      </c>
      <c r="IJ805">
        <v>0</v>
      </c>
      <c r="IK805">
        <v>0</v>
      </c>
    </row>
    <row r="806" spans="13:245" hidden="1">
      <c r="M806" s="340"/>
      <c r="N806" t="s">
        <v>1025</v>
      </c>
      <c r="O806">
        <v>2</v>
      </c>
      <c r="P806">
        <v>2</v>
      </c>
      <c r="Q806" s="183" t="str">
        <f t="shared" si="31"/>
        <v>SDH300202</v>
      </c>
      <c r="R806">
        <v>25</v>
      </c>
      <c r="S806">
        <v>139</v>
      </c>
      <c r="T806">
        <v>255</v>
      </c>
      <c r="U806">
        <v>374</v>
      </c>
      <c r="V806">
        <v>495</v>
      </c>
      <c r="W806">
        <v>619</v>
      </c>
      <c r="X806">
        <v>746</v>
      </c>
      <c r="Y806">
        <v>875</v>
      </c>
      <c r="Z806">
        <v>1007</v>
      </c>
      <c r="AA806">
        <v>1522</v>
      </c>
      <c r="AB806">
        <v>1705</v>
      </c>
      <c r="AC806">
        <v>1893</v>
      </c>
      <c r="AD806">
        <v>2086</v>
      </c>
      <c r="AE806">
        <v>2283</v>
      </c>
      <c r="AF806">
        <v>2485</v>
      </c>
      <c r="AG806">
        <v>2692</v>
      </c>
      <c r="AH806">
        <v>2905</v>
      </c>
      <c r="AI806">
        <v>3124</v>
      </c>
      <c r="AJ806">
        <v>3347</v>
      </c>
      <c r="AK806">
        <v>3576</v>
      </c>
      <c r="AL806">
        <v>3804</v>
      </c>
      <c r="AM806">
        <v>4038</v>
      </c>
      <c r="AN806">
        <v>4278</v>
      </c>
      <c r="AO806">
        <v>4525</v>
      </c>
      <c r="AP806">
        <v>4779</v>
      </c>
      <c r="AQ806">
        <v>5041</v>
      </c>
      <c r="AR806">
        <v>5310</v>
      </c>
      <c r="AS806">
        <v>5590</v>
      </c>
      <c r="AT806">
        <v>5879</v>
      </c>
      <c r="AU806">
        <v>6177</v>
      </c>
      <c r="AV806">
        <v>6343</v>
      </c>
      <c r="AW806">
        <v>6516</v>
      </c>
      <c r="AX806">
        <v>6698</v>
      </c>
      <c r="AY806">
        <v>6891</v>
      </c>
      <c r="AZ806">
        <v>7093</v>
      </c>
      <c r="BA806">
        <v>7306</v>
      </c>
      <c r="BB806">
        <v>7533</v>
      </c>
      <c r="BC806">
        <v>7775</v>
      </c>
      <c r="BD806">
        <v>8033</v>
      </c>
      <c r="BE806">
        <v>8308</v>
      </c>
      <c r="BF806">
        <v>8602</v>
      </c>
      <c r="BG806">
        <v>8916</v>
      </c>
      <c r="BH806">
        <v>9253</v>
      </c>
      <c r="BI806">
        <v>9614</v>
      </c>
      <c r="BJ806">
        <v>0</v>
      </c>
      <c r="BK806">
        <v>0</v>
      </c>
      <c r="BL806">
        <v>0</v>
      </c>
      <c r="BM806">
        <v>0</v>
      </c>
      <c r="BN806">
        <v>0</v>
      </c>
      <c r="BO806">
        <v>0</v>
      </c>
      <c r="BP806">
        <v>0</v>
      </c>
      <c r="BQ806">
        <v>0</v>
      </c>
      <c r="BR806">
        <v>0</v>
      </c>
      <c r="BS806">
        <v>0</v>
      </c>
      <c r="BT806">
        <v>0</v>
      </c>
      <c r="BU806">
        <v>0</v>
      </c>
      <c r="BV806">
        <v>0</v>
      </c>
      <c r="BW806">
        <v>0</v>
      </c>
      <c r="BX806">
        <v>0</v>
      </c>
      <c r="BY806">
        <v>0</v>
      </c>
      <c r="BZ806">
        <v>0</v>
      </c>
      <c r="CA806">
        <v>0</v>
      </c>
      <c r="CB806">
        <v>0</v>
      </c>
      <c r="CC806">
        <v>0</v>
      </c>
      <c r="CD806">
        <v>0</v>
      </c>
      <c r="CE806">
        <v>0</v>
      </c>
      <c r="CF806">
        <v>0</v>
      </c>
      <c r="CG806">
        <v>0</v>
      </c>
      <c r="CH806">
        <v>0</v>
      </c>
      <c r="CI806">
        <v>0</v>
      </c>
      <c r="CJ806">
        <v>0</v>
      </c>
      <c r="CK806">
        <v>0</v>
      </c>
      <c r="CL806">
        <v>0</v>
      </c>
      <c r="CM806">
        <v>0</v>
      </c>
      <c r="CN806">
        <v>0</v>
      </c>
      <c r="CO806">
        <v>0</v>
      </c>
      <c r="CP806">
        <v>0</v>
      </c>
      <c r="CQ806">
        <v>0</v>
      </c>
      <c r="CR806">
        <v>0</v>
      </c>
      <c r="CS806">
        <v>0</v>
      </c>
      <c r="CT806">
        <v>0</v>
      </c>
      <c r="CU806">
        <v>0</v>
      </c>
      <c r="CV806">
        <v>0</v>
      </c>
      <c r="CW806">
        <v>0</v>
      </c>
      <c r="CX806">
        <v>0</v>
      </c>
      <c r="CY806">
        <v>0</v>
      </c>
      <c r="CZ806">
        <v>0</v>
      </c>
      <c r="DA806">
        <v>0</v>
      </c>
      <c r="DB806">
        <v>0</v>
      </c>
      <c r="DC806">
        <v>0</v>
      </c>
      <c r="DD806">
        <v>0</v>
      </c>
      <c r="DE806">
        <v>0</v>
      </c>
      <c r="DF806">
        <v>0</v>
      </c>
      <c r="DG806">
        <v>0</v>
      </c>
      <c r="DH806">
        <v>0</v>
      </c>
      <c r="DI806">
        <v>0</v>
      </c>
      <c r="DJ806">
        <v>0</v>
      </c>
      <c r="DK806">
        <v>0</v>
      </c>
      <c r="DL806">
        <v>0</v>
      </c>
      <c r="DM806">
        <v>0</v>
      </c>
      <c r="DN806">
        <v>0</v>
      </c>
      <c r="DO806">
        <v>0</v>
      </c>
      <c r="DP806">
        <v>0</v>
      </c>
      <c r="DQ806">
        <v>0</v>
      </c>
      <c r="DR806">
        <v>0</v>
      </c>
      <c r="DS806">
        <v>0</v>
      </c>
      <c r="DT806">
        <v>0</v>
      </c>
      <c r="DU806">
        <v>0</v>
      </c>
      <c r="DV806">
        <v>0</v>
      </c>
      <c r="DW806">
        <v>0</v>
      </c>
      <c r="DX806">
        <v>0</v>
      </c>
      <c r="DZ806" s="340"/>
      <c r="EA806" t="s">
        <v>1025</v>
      </c>
      <c r="EB806">
        <v>2</v>
      </c>
      <c r="EC806">
        <v>2</v>
      </c>
      <c r="ED806" s="183" t="str">
        <f t="shared" si="32"/>
        <v>SDH300202</v>
      </c>
      <c r="EE806">
        <v>63</v>
      </c>
      <c r="EF806">
        <v>341</v>
      </c>
      <c r="EG806">
        <v>610</v>
      </c>
      <c r="EH806">
        <v>928</v>
      </c>
      <c r="EI806">
        <v>1275</v>
      </c>
      <c r="EJ806">
        <v>1612</v>
      </c>
      <c r="EK806">
        <v>1942</v>
      </c>
      <c r="EL806">
        <v>2265</v>
      </c>
      <c r="EM806">
        <v>2581</v>
      </c>
      <c r="EN806">
        <v>3093</v>
      </c>
      <c r="EO806">
        <v>3389</v>
      </c>
      <c r="EP806">
        <v>3681</v>
      </c>
      <c r="EQ806">
        <v>3968</v>
      </c>
      <c r="ER806">
        <v>4250</v>
      </c>
      <c r="ES806">
        <v>4529</v>
      </c>
      <c r="ET806">
        <v>4802</v>
      </c>
      <c r="EU806">
        <v>5075</v>
      </c>
      <c r="EV806">
        <v>5346</v>
      </c>
      <c r="EW806">
        <v>5608</v>
      </c>
      <c r="EX806">
        <v>5867</v>
      </c>
      <c r="EY806">
        <v>6112</v>
      </c>
      <c r="EZ806">
        <v>6352</v>
      </c>
      <c r="FA806">
        <v>6590</v>
      </c>
      <c r="FB806">
        <v>6826</v>
      </c>
      <c r="FC806">
        <v>7059</v>
      </c>
      <c r="FD806">
        <v>7293</v>
      </c>
      <c r="FE806">
        <v>7523</v>
      </c>
      <c r="FF806">
        <v>7757</v>
      </c>
      <c r="FG806">
        <v>7991</v>
      </c>
      <c r="FH806">
        <v>0</v>
      </c>
      <c r="FI806">
        <v>0</v>
      </c>
      <c r="FJ806">
        <v>0</v>
      </c>
      <c r="FK806">
        <v>0</v>
      </c>
      <c r="FL806">
        <v>0</v>
      </c>
      <c r="FM806">
        <v>0</v>
      </c>
      <c r="FN806">
        <v>0</v>
      </c>
      <c r="FO806">
        <v>0</v>
      </c>
      <c r="FP806">
        <v>0</v>
      </c>
      <c r="FQ806">
        <v>0</v>
      </c>
      <c r="FR806">
        <v>0</v>
      </c>
      <c r="FS806">
        <v>0</v>
      </c>
      <c r="FT806">
        <v>0</v>
      </c>
      <c r="FU806">
        <v>0</v>
      </c>
      <c r="FV806">
        <v>0</v>
      </c>
      <c r="FW806">
        <v>0</v>
      </c>
      <c r="FX806">
        <v>0</v>
      </c>
      <c r="FY806">
        <v>0</v>
      </c>
      <c r="FZ806">
        <v>0</v>
      </c>
      <c r="GA806">
        <v>0</v>
      </c>
      <c r="GB806">
        <v>0</v>
      </c>
      <c r="GC806">
        <v>0</v>
      </c>
      <c r="GD806">
        <v>0</v>
      </c>
      <c r="GE806">
        <v>0</v>
      </c>
      <c r="GF806">
        <v>0</v>
      </c>
      <c r="GG806">
        <v>0</v>
      </c>
      <c r="GH806">
        <v>0</v>
      </c>
      <c r="GI806">
        <v>0</v>
      </c>
      <c r="GJ806">
        <v>0</v>
      </c>
      <c r="GK806">
        <v>0</v>
      </c>
      <c r="GL806">
        <v>0</v>
      </c>
      <c r="GM806">
        <v>0</v>
      </c>
      <c r="GN806">
        <v>0</v>
      </c>
      <c r="GO806">
        <v>0</v>
      </c>
      <c r="GP806">
        <v>0</v>
      </c>
      <c r="GQ806">
        <v>0</v>
      </c>
      <c r="GR806">
        <v>0</v>
      </c>
      <c r="GS806">
        <v>0</v>
      </c>
      <c r="GT806">
        <v>0</v>
      </c>
      <c r="GU806">
        <v>0</v>
      </c>
      <c r="GV806">
        <v>0</v>
      </c>
      <c r="GW806">
        <v>0</v>
      </c>
      <c r="GX806">
        <v>0</v>
      </c>
      <c r="GY806">
        <v>0</v>
      </c>
      <c r="GZ806">
        <v>0</v>
      </c>
      <c r="HA806">
        <v>0</v>
      </c>
      <c r="HB806">
        <v>0</v>
      </c>
      <c r="HC806">
        <v>0</v>
      </c>
      <c r="HD806">
        <v>0</v>
      </c>
      <c r="HE806">
        <v>0</v>
      </c>
      <c r="HF806">
        <v>0</v>
      </c>
      <c r="HG806">
        <v>0</v>
      </c>
      <c r="HH806">
        <v>0</v>
      </c>
      <c r="HI806">
        <v>0</v>
      </c>
      <c r="HJ806">
        <v>0</v>
      </c>
      <c r="HK806">
        <v>0</v>
      </c>
      <c r="HL806">
        <v>0</v>
      </c>
      <c r="HM806">
        <v>0</v>
      </c>
      <c r="HN806">
        <v>0</v>
      </c>
      <c r="HO806">
        <v>0</v>
      </c>
      <c r="HP806">
        <v>0</v>
      </c>
      <c r="HQ806">
        <v>0</v>
      </c>
      <c r="HR806">
        <v>0</v>
      </c>
      <c r="HS806">
        <v>0</v>
      </c>
      <c r="HT806">
        <v>0</v>
      </c>
      <c r="HU806">
        <v>0</v>
      </c>
      <c r="HV806">
        <v>0</v>
      </c>
      <c r="HW806">
        <v>0</v>
      </c>
      <c r="HX806">
        <v>0</v>
      </c>
      <c r="HY806">
        <v>0</v>
      </c>
      <c r="HZ806">
        <v>0</v>
      </c>
      <c r="IA806">
        <v>0</v>
      </c>
      <c r="IB806">
        <v>0</v>
      </c>
      <c r="IC806">
        <v>0</v>
      </c>
      <c r="ID806">
        <v>0</v>
      </c>
      <c r="IE806">
        <v>0</v>
      </c>
      <c r="IF806">
        <v>0</v>
      </c>
      <c r="IG806">
        <v>0</v>
      </c>
      <c r="IH806">
        <v>0</v>
      </c>
      <c r="II806">
        <v>0</v>
      </c>
      <c r="IJ806">
        <v>0</v>
      </c>
      <c r="IK806">
        <v>0</v>
      </c>
    </row>
    <row r="807" spans="13:245" hidden="1">
      <c r="M807" s="340"/>
      <c r="N807" t="s">
        <v>1025</v>
      </c>
      <c r="O807">
        <v>2</v>
      </c>
      <c r="P807">
        <v>3</v>
      </c>
      <c r="Q807" s="183" t="str">
        <f t="shared" si="31"/>
        <v>SDH300203</v>
      </c>
      <c r="R807">
        <v>22</v>
      </c>
      <c r="S807">
        <v>134</v>
      </c>
      <c r="T807">
        <v>248</v>
      </c>
      <c r="U807">
        <v>365</v>
      </c>
      <c r="V807">
        <v>484</v>
      </c>
      <c r="W807">
        <v>605</v>
      </c>
      <c r="X807">
        <v>730</v>
      </c>
      <c r="Y807">
        <v>857</v>
      </c>
      <c r="Z807">
        <v>986</v>
      </c>
      <c r="AA807">
        <v>1492</v>
      </c>
      <c r="AB807">
        <v>1673</v>
      </c>
      <c r="AC807">
        <v>1858</v>
      </c>
      <c r="AD807">
        <v>2048</v>
      </c>
      <c r="AE807">
        <v>2242</v>
      </c>
      <c r="AF807">
        <v>2442</v>
      </c>
      <c r="AG807">
        <v>2646</v>
      </c>
      <c r="AH807">
        <v>2856</v>
      </c>
      <c r="AI807">
        <v>3071</v>
      </c>
      <c r="AJ807">
        <v>3291</v>
      </c>
      <c r="AK807">
        <v>3517</v>
      </c>
      <c r="AL807">
        <v>3742</v>
      </c>
      <c r="AM807">
        <v>3972</v>
      </c>
      <c r="AN807">
        <v>4209</v>
      </c>
      <c r="AO807">
        <v>4453</v>
      </c>
      <c r="AP807">
        <v>4703</v>
      </c>
      <c r="AQ807">
        <v>4962</v>
      </c>
      <c r="AR807">
        <v>5230</v>
      </c>
      <c r="AS807">
        <v>5507</v>
      </c>
      <c r="AT807">
        <v>5793</v>
      </c>
      <c r="AU807">
        <v>6091</v>
      </c>
      <c r="AV807">
        <v>6257</v>
      </c>
      <c r="AW807">
        <v>6432</v>
      </c>
      <c r="AX807">
        <v>6617</v>
      </c>
      <c r="AY807">
        <v>6811</v>
      </c>
      <c r="AZ807">
        <v>7015</v>
      </c>
      <c r="BA807">
        <v>7233</v>
      </c>
      <c r="BB807">
        <v>7465</v>
      </c>
      <c r="BC807">
        <v>7712</v>
      </c>
      <c r="BD807">
        <v>7977</v>
      </c>
      <c r="BE807">
        <v>8259</v>
      </c>
      <c r="BF807">
        <v>8560</v>
      </c>
      <c r="BG807">
        <v>8883</v>
      </c>
      <c r="BH807">
        <v>9229</v>
      </c>
      <c r="BI807">
        <v>9600</v>
      </c>
      <c r="BJ807">
        <v>0</v>
      </c>
      <c r="BK807">
        <v>0</v>
      </c>
      <c r="BL807">
        <v>0</v>
      </c>
      <c r="BM807">
        <v>0</v>
      </c>
      <c r="BN807">
        <v>0</v>
      </c>
      <c r="BO807">
        <v>0</v>
      </c>
      <c r="BP807">
        <v>0</v>
      </c>
      <c r="BQ807">
        <v>0</v>
      </c>
      <c r="BR807">
        <v>0</v>
      </c>
      <c r="BS807">
        <v>0</v>
      </c>
      <c r="BT807">
        <v>0</v>
      </c>
      <c r="BU807">
        <v>0</v>
      </c>
      <c r="BV807">
        <v>0</v>
      </c>
      <c r="BW807">
        <v>0</v>
      </c>
      <c r="BX807">
        <v>0</v>
      </c>
      <c r="BY807">
        <v>0</v>
      </c>
      <c r="BZ807">
        <v>0</v>
      </c>
      <c r="CA807">
        <v>0</v>
      </c>
      <c r="CB807">
        <v>0</v>
      </c>
      <c r="CC807">
        <v>0</v>
      </c>
      <c r="CD807">
        <v>0</v>
      </c>
      <c r="CE807">
        <v>0</v>
      </c>
      <c r="CF807">
        <v>0</v>
      </c>
      <c r="CG807">
        <v>0</v>
      </c>
      <c r="CH807">
        <v>0</v>
      </c>
      <c r="CI807">
        <v>0</v>
      </c>
      <c r="CJ807">
        <v>0</v>
      </c>
      <c r="CK807">
        <v>0</v>
      </c>
      <c r="CL807">
        <v>0</v>
      </c>
      <c r="CM807">
        <v>0</v>
      </c>
      <c r="CN807">
        <v>0</v>
      </c>
      <c r="CO807">
        <v>0</v>
      </c>
      <c r="CP807">
        <v>0</v>
      </c>
      <c r="CQ807">
        <v>0</v>
      </c>
      <c r="CR807">
        <v>0</v>
      </c>
      <c r="CS807">
        <v>0</v>
      </c>
      <c r="CT807">
        <v>0</v>
      </c>
      <c r="CU807">
        <v>0</v>
      </c>
      <c r="CV807">
        <v>0</v>
      </c>
      <c r="CW807">
        <v>0</v>
      </c>
      <c r="CX807">
        <v>0</v>
      </c>
      <c r="CY807">
        <v>0</v>
      </c>
      <c r="CZ807">
        <v>0</v>
      </c>
      <c r="DA807">
        <v>0</v>
      </c>
      <c r="DB807">
        <v>0</v>
      </c>
      <c r="DC807">
        <v>0</v>
      </c>
      <c r="DD807">
        <v>0</v>
      </c>
      <c r="DE807">
        <v>0</v>
      </c>
      <c r="DF807">
        <v>0</v>
      </c>
      <c r="DG807">
        <v>0</v>
      </c>
      <c r="DH807">
        <v>0</v>
      </c>
      <c r="DI807">
        <v>0</v>
      </c>
      <c r="DJ807">
        <v>0</v>
      </c>
      <c r="DK807">
        <v>0</v>
      </c>
      <c r="DL807">
        <v>0</v>
      </c>
      <c r="DM807">
        <v>0</v>
      </c>
      <c r="DN807">
        <v>0</v>
      </c>
      <c r="DO807">
        <v>0</v>
      </c>
      <c r="DP807">
        <v>0</v>
      </c>
      <c r="DQ807">
        <v>0</v>
      </c>
      <c r="DR807">
        <v>0</v>
      </c>
      <c r="DS807">
        <v>0</v>
      </c>
      <c r="DT807">
        <v>0</v>
      </c>
      <c r="DU807">
        <v>0</v>
      </c>
      <c r="DV807">
        <v>0</v>
      </c>
      <c r="DW807">
        <v>0</v>
      </c>
      <c r="DX807">
        <v>0</v>
      </c>
      <c r="DZ807" s="340"/>
      <c r="EA807" t="s">
        <v>1025</v>
      </c>
      <c r="EB807">
        <v>2</v>
      </c>
      <c r="EC807">
        <v>3</v>
      </c>
      <c r="ED807" s="183" t="str">
        <f t="shared" si="32"/>
        <v>SDH300203</v>
      </c>
      <c r="EE807">
        <v>56</v>
      </c>
      <c r="EF807">
        <v>329</v>
      </c>
      <c r="EG807">
        <v>594</v>
      </c>
      <c r="EH807">
        <v>900</v>
      </c>
      <c r="EI807">
        <v>1240</v>
      </c>
      <c r="EJ807">
        <v>1570</v>
      </c>
      <c r="EK807">
        <v>1894</v>
      </c>
      <c r="EL807">
        <v>2210</v>
      </c>
      <c r="EM807">
        <v>2520</v>
      </c>
      <c r="EN807">
        <v>3026</v>
      </c>
      <c r="EO807">
        <v>3319</v>
      </c>
      <c r="EP807">
        <v>3606</v>
      </c>
      <c r="EQ807">
        <v>3890</v>
      </c>
      <c r="ER807">
        <v>4167</v>
      </c>
      <c r="ES807">
        <v>4443</v>
      </c>
      <c r="ET807">
        <v>4714</v>
      </c>
      <c r="EU807">
        <v>4983</v>
      </c>
      <c r="EV807">
        <v>5247</v>
      </c>
      <c r="EW807">
        <v>5505</v>
      </c>
      <c r="EX807">
        <v>5760</v>
      </c>
      <c r="EY807">
        <v>6000</v>
      </c>
      <c r="EZ807">
        <v>6235</v>
      </c>
      <c r="FA807">
        <v>6470</v>
      </c>
      <c r="FB807">
        <v>6703</v>
      </c>
      <c r="FC807">
        <v>6932</v>
      </c>
      <c r="FD807">
        <v>7163</v>
      </c>
      <c r="FE807">
        <v>7393</v>
      </c>
      <c r="FF807">
        <v>7626</v>
      </c>
      <c r="FG807">
        <v>7858</v>
      </c>
      <c r="FH807">
        <v>0</v>
      </c>
      <c r="FI807">
        <v>0</v>
      </c>
      <c r="FJ807">
        <v>0</v>
      </c>
      <c r="FK807">
        <v>0</v>
      </c>
      <c r="FL807">
        <v>0</v>
      </c>
      <c r="FM807">
        <v>0</v>
      </c>
      <c r="FN807">
        <v>0</v>
      </c>
      <c r="FO807">
        <v>0</v>
      </c>
      <c r="FP807">
        <v>0</v>
      </c>
      <c r="FQ807">
        <v>0</v>
      </c>
      <c r="FR807">
        <v>0</v>
      </c>
      <c r="FS807">
        <v>0</v>
      </c>
      <c r="FT807">
        <v>0</v>
      </c>
      <c r="FU807">
        <v>0</v>
      </c>
      <c r="FV807">
        <v>0</v>
      </c>
      <c r="FW807">
        <v>0</v>
      </c>
      <c r="FX807">
        <v>0</v>
      </c>
      <c r="FY807">
        <v>0</v>
      </c>
      <c r="FZ807">
        <v>0</v>
      </c>
      <c r="GA807">
        <v>0</v>
      </c>
      <c r="GB807">
        <v>0</v>
      </c>
      <c r="GC807">
        <v>0</v>
      </c>
      <c r="GD807">
        <v>0</v>
      </c>
      <c r="GE807">
        <v>0</v>
      </c>
      <c r="GF807">
        <v>0</v>
      </c>
      <c r="GG807">
        <v>0</v>
      </c>
      <c r="GH807">
        <v>0</v>
      </c>
      <c r="GI807">
        <v>0</v>
      </c>
      <c r="GJ807">
        <v>0</v>
      </c>
      <c r="GK807">
        <v>0</v>
      </c>
      <c r="GL807">
        <v>0</v>
      </c>
      <c r="GM807">
        <v>0</v>
      </c>
      <c r="GN807">
        <v>0</v>
      </c>
      <c r="GO807">
        <v>0</v>
      </c>
      <c r="GP807">
        <v>0</v>
      </c>
      <c r="GQ807">
        <v>0</v>
      </c>
      <c r="GR807">
        <v>0</v>
      </c>
      <c r="GS807">
        <v>0</v>
      </c>
      <c r="GT807">
        <v>0</v>
      </c>
      <c r="GU807">
        <v>0</v>
      </c>
      <c r="GV807">
        <v>0</v>
      </c>
      <c r="GW807">
        <v>0</v>
      </c>
      <c r="GX807">
        <v>0</v>
      </c>
      <c r="GY807">
        <v>0</v>
      </c>
      <c r="GZ807">
        <v>0</v>
      </c>
      <c r="HA807">
        <v>0</v>
      </c>
      <c r="HB807">
        <v>0</v>
      </c>
      <c r="HC807">
        <v>0</v>
      </c>
      <c r="HD807">
        <v>0</v>
      </c>
      <c r="HE807">
        <v>0</v>
      </c>
      <c r="HF807">
        <v>0</v>
      </c>
      <c r="HG807">
        <v>0</v>
      </c>
      <c r="HH807">
        <v>0</v>
      </c>
      <c r="HI807">
        <v>0</v>
      </c>
      <c r="HJ807">
        <v>0</v>
      </c>
      <c r="HK807">
        <v>0</v>
      </c>
      <c r="HL807">
        <v>0</v>
      </c>
      <c r="HM807">
        <v>0</v>
      </c>
      <c r="HN807">
        <v>0</v>
      </c>
      <c r="HO807">
        <v>0</v>
      </c>
      <c r="HP807">
        <v>0</v>
      </c>
      <c r="HQ807">
        <v>0</v>
      </c>
      <c r="HR807">
        <v>0</v>
      </c>
      <c r="HS807">
        <v>0</v>
      </c>
      <c r="HT807">
        <v>0</v>
      </c>
      <c r="HU807">
        <v>0</v>
      </c>
      <c r="HV807">
        <v>0</v>
      </c>
      <c r="HW807">
        <v>0</v>
      </c>
      <c r="HX807">
        <v>0</v>
      </c>
      <c r="HY807">
        <v>0</v>
      </c>
      <c r="HZ807">
        <v>0</v>
      </c>
      <c r="IA807">
        <v>0</v>
      </c>
      <c r="IB807">
        <v>0</v>
      </c>
      <c r="IC807">
        <v>0</v>
      </c>
      <c r="ID807">
        <v>0</v>
      </c>
      <c r="IE807">
        <v>0</v>
      </c>
      <c r="IF807">
        <v>0</v>
      </c>
      <c r="IG807">
        <v>0</v>
      </c>
      <c r="IH807">
        <v>0</v>
      </c>
      <c r="II807">
        <v>0</v>
      </c>
      <c r="IJ807">
        <v>0</v>
      </c>
      <c r="IK807">
        <v>0</v>
      </c>
    </row>
    <row r="808" spans="13:245" hidden="1">
      <c r="M808" s="340"/>
      <c r="N808" t="s">
        <v>1025</v>
      </c>
      <c r="O808">
        <v>2</v>
      </c>
      <c r="P808">
        <v>4</v>
      </c>
      <c r="Q808" s="183" t="str">
        <f t="shared" si="31"/>
        <v>SDH300204</v>
      </c>
      <c r="R808">
        <v>18</v>
      </c>
      <c r="S808">
        <v>128</v>
      </c>
      <c r="T808">
        <v>240</v>
      </c>
      <c r="U808">
        <v>355</v>
      </c>
      <c r="V808">
        <v>472</v>
      </c>
      <c r="W808">
        <v>592</v>
      </c>
      <c r="X808">
        <v>714</v>
      </c>
      <c r="Y808">
        <v>839</v>
      </c>
      <c r="Z808">
        <v>967</v>
      </c>
      <c r="AA808">
        <v>1463</v>
      </c>
      <c r="AB808">
        <v>1641</v>
      </c>
      <c r="AC808">
        <v>1824</v>
      </c>
      <c r="AD808">
        <v>2011</v>
      </c>
      <c r="AE808">
        <v>2202</v>
      </c>
      <c r="AF808">
        <v>2399</v>
      </c>
      <c r="AG808">
        <v>2601</v>
      </c>
      <c r="AH808">
        <v>2807</v>
      </c>
      <c r="AI808">
        <v>3019</v>
      </c>
      <c r="AJ808">
        <v>3236</v>
      </c>
      <c r="AK808">
        <v>3458</v>
      </c>
      <c r="AL808">
        <v>3679</v>
      </c>
      <c r="AM808">
        <v>3907</v>
      </c>
      <c r="AN808">
        <v>4140</v>
      </c>
      <c r="AO808">
        <v>4381</v>
      </c>
      <c r="AP808">
        <v>4629</v>
      </c>
      <c r="AQ808">
        <v>4886</v>
      </c>
      <c r="AR808">
        <v>5151</v>
      </c>
      <c r="AS808">
        <v>5425</v>
      </c>
      <c r="AT808">
        <v>5710</v>
      </c>
      <c r="AU808">
        <v>6006</v>
      </c>
      <c r="AV808">
        <v>6174</v>
      </c>
      <c r="AW808">
        <v>6351</v>
      </c>
      <c r="AX808">
        <v>6537</v>
      </c>
      <c r="AY808">
        <v>6733</v>
      </c>
      <c r="AZ808">
        <v>6942</v>
      </c>
      <c r="BA808">
        <v>7165</v>
      </c>
      <c r="BB808">
        <v>7402</v>
      </c>
      <c r="BC808">
        <v>7656</v>
      </c>
      <c r="BD808">
        <v>7926</v>
      </c>
      <c r="BE808">
        <v>8215</v>
      </c>
      <c r="BF808">
        <v>8525</v>
      </c>
      <c r="BG808">
        <v>8857</v>
      </c>
      <c r="BH808">
        <v>9212</v>
      </c>
      <c r="BI808">
        <v>9596</v>
      </c>
      <c r="BJ808">
        <v>0</v>
      </c>
      <c r="BK808">
        <v>0</v>
      </c>
      <c r="BL808">
        <v>0</v>
      </c>
      <c r="BM808">
        <v>0</v>
      </c>
      <c r="BN808">
        <v>0</v>
      </c>
      <c r="BO808">
        <v>0</v>
      </c>
      <c r="BP808">
        <v>0</v>
      </c>
      <c r="BQ808">
        <v>0</v>
      </c>
      <c r="BR808">
        <v>0</v>
      </c>
      <c r="BS808">
        <v>0</v>
      </c>
      <c r="BT808">
        <v>0</v>
      </c>
      <c r="BU808">
        <v>0</v>
      </c>
      <c r="BV808">
        <v>0</v>
      </c>
      <c r="BW808">
        <v>0</v>
      </c>
      <c r="BX808">
        <v>0</v>
      </c>
      <c r="BY808">
        <v>0</v>
      </c>
      <c r="BZ808">
        <v>0</v>
      </c>
      <c r="CA808">
        <v>0</v>
      </c>
      <c r="CB808">
        <v>0</v>
      </c>
      <c r="CC808">
        <v>0</v>
      </c>
      <c r="CD808">
        <v>0</v>
      </c>
      <c r="CE808">
        <v>0</v>
      </c>
      <c r="CF808">
        <v>0</v>
      </c>
      <c r="CG808">
        <v>0</v>
      </c>
      <c r="CH808">
        <v>0</v>
      </c>
      <c r="CI808">
        <v>0</v>
      </c>
      <c r="CJ808">
        <v>0</v>
      </c>
      <c r="CK808">
        <v>0</v>
      </c>
      <c r="CL808">
        <v>0</v>
      </c>
      <c r="CM808">
        <v>0</v>
      </c>
      <c r="CN808">
        <v>0</v>
      </c>
      <c r="CO808">
        <v>0</v>
      </c>
      <c r="CP808">
        <v>0</v>
      </c>
      <c r="CQ808">
        <v>0</v>
      </c>
      <c r="CR808">
        <v>0</v>
      </c>
      <c r="CS808">
        <v>0</v>
      </c>
      <c r="CT808">
        <v>0</v>
      </c>
      <c r="CU808">
        <v>0</v>
      </c>
      <c r="CV808">
        <v>0</v>
      </c>
      <c r="CW808">
        <v>0</v>
      </c>
      <c r="CX808">
        <v>0</v>
      </c>
      <c r="CY808">
        <v>0</v>
      </c>
      <c r="CZ808">
        <v>0</v>
      </c>
      <c r="DA808">
        <v>0</v>
      </c>
      <c r="DB808">
        <v>0</v>
      </c>
      <c r="DC808">
        <v>0</v>
      </c>
      <c r="DD808">
        <v>0</v>
      </c>
      <c r="DE808">
        <v>0</v>
      </c>
      <c r="DF808">
        <v>0</v>
      </c>
      <c r="DG808">
        <v>0</v>
      </c>
      <c r="DH808">
        <v>0</v>
      </c>
      <c r="DI808">
        <v>0</v>
      </c>
      <c r="DJ808">
        <v>0</v>
      </c>
      <c r="DK808">
        <v>0</v>
      </c>
      <c r="DL808">
        <v>0</v>
      </c>
      <c r="DM808">
        <v>0</v>
      </c>
      <c r="DN808">
        <v>0</v>
      </c>
      <c r="DO808">
        <v>0</v>
      </c>
      <c r="DP808">
        <v>0</v>
      </c>
      <c r="DQ808">
        <v>0</v>
      </c>
      <c r="DR808">
        <v>0</v>
      </c>
      <c r="DS808">
        <v>0</v>
      </c>
      <c r="DT808">
        <v>0</v>
      </c>
      <c r="DU808">
        <v>0</v>
      </c>
      <c r="DV808">
        <v>0</v>
      </c>
      <c r="DW808">
        <v>0</v>
      </c>
      <c r="DX808">
        <v>0</v>
      </c>
      <c r="DZ808" s="340"/>
      <c r="EA808" t="s">
        <v>1025</v>
      </c>
      <c r="EB808">
        <v>2</v>
      </c>
      <c r="EC808">
        <v>4</v>
      </c>
      <c r="ED808" s="183" t="str">
        <f t="shared" si="32"/>
        <v>SDH300204</v>
      </c>
      <c r="EE808">
        <v>46</v>
      </c>
      <c r="EF808">
        <v>315</v>
      </c>
      <c r="EG808">
        <v>574</v>
      </c>
      <c r="EH808">
        <v>869</v>
      </c>
      <c r="EI808">
        <v>1202</v>
      </c>
      <c r="EJ808">
        <v>1527</v>
      </c>
      <c r="EK808">
        <v>1845</v>
      </c>
      <c r="EL808">
        <v>2157</v>
      </c>
      <c r="EM808">
        <v>2462</v>
      </c>
      <c r="EN808">
        <v>2962</v>
      </c>
      <c r="EO808">
        <v>3250</v>
      </c>
      <c r="EP808">
        <v>3534</v>
      </c>
      <c r="EQ808">
        <v>3813</v>
      </c>
      <c r="ER808">
        <v>4086</v>
      </c>
      <c r="ES808">
        <v>4359</v>
      </c>
      <c r="ET808">
        <v>4627</v>
      </c>
      <c r="EU808">
        <v>4890</v>
      </c>
      <c r="EV808">
        <v>5148</v>
      </c>
      <c r="EW808">
        <v>5402</v>
      </c>
      <c r="EX808">
        <v>5651</v>
      </c>
      <c r="EY808">
        <v>5886</v>
      </c>
      <c r="EZ808">
        <v>6121</v>
      </c>
      <c r="FA808">
        <v>6350</v>
      </c>
      <c r="FB808">
        <v>6580</v>
      </c>
      <c r="FC808">
        <v>6807</v>
      </c>
      <c r="FD808">
        <v>7037</v>
      </c>
      <c r="FE808">
        <v>7266</v>
      </c>
      <c r="FF808">
        <v>7496</v>
      </c>
      <c r="FG808">
        <v>7729</v>
      </c>
      <c r="FH808">
        <v>0</v>
      </c>
      <c r="FI808">
        <v>0</v>
      </c>
      <c r="FJ808">
        <v>0</v>
      </c>
      <c r="FK808">
        <v>0</v>
      </c>
      <c r="FL808">
        <v>0</v>
      </c>
      <c r="FM808">
        <v>0</v>
      </c>
      <c r="FN808">
        <v>0</v>
      </c>
      <c r="FO808">
        <v>0</v>
      </c>
      <c r="FP808">
        <v>0</v>
      </c>
      <c r="FQ808">
        <v>0</v>
      </c>
      <c r="FR808">
        <v>0</v>
      </c>
      <c r="FS808">
        <v>0</v>
      </c>
      <c r="FT808">
        <v>0</v>
      </c>
      <c r="FU808">
        <v>0</v>
      </c>
      <c r="FV808">
        <v>0</v>
      </c>
      <c r="FW808">
        <v>0</v>
      </c>
      <c r="FX808">
        <v>0</v>
      </c>
      <c r="FY808">
        <v>0</v>
      </c>
      <c r="FZ808">
        <v>0</v>
      </c>
      <c r="GA808">
        <v>0</v>
      </c>
      <c r="GB808">
        <v>0</v>
      </c>
      <c r="GC808">
        <v>0</v>
      </c>
      <c r="GD808">
        <v>0</v>
      </c>
      <c r="GE808">
        <v>0</v>
      </c>
      <c r="GF808">
        <v>0</v>
      </c>
      <c r="GG808">
        <v>0</v>
      </c>
      <c r="GH808">
        <v>0</v>
      </c>
      <c r="GI808">
        <v>0</v>
      </c>
      <c r="GJ808">
        <v>0</v>
      </c>
      <c r="GK808">
        <v>0</v>
      </c>
      <c r="GL808">
        <v>0</v>
      </c>
      <c r="GM808">
        <v>0</v>
      </c>
      <c r="GN808">
        <v>0</v>
      </c>
      <c r="GO808">
        <v>0</v>
      </c>
      <c r="GP808">
        <v>0</v>
      </c>
      <c r="GQ808">
        <v>0</v>
      </c>
      <c r="GR808">
        <v>0</v>
      </c>
      <c r="GS808">
        <v>0</v>
      </c>
      <c r="GT808">
        <v>0</v>
      </c>
      <c r="GU808">
        <v>0</v>
      </c>
      <c r="GV808">
        <v>0</v>
      </c>
      <c r="GW808">
        <v>0</v>
      </c>
      <c r="GX808">
        <v>0</v>
      </c>
      <c r="GY808">
        <v>0</v>
      </c>
      <c r="GZ808">
        <v>0</v>
      </c>
      <c r="HA808">
        <v>0</v>
      </c>
      <c r="HB808">
        <v>0</v>
      </c>
      <c r="HC808">
        <v>0</v>
      </c>
      <c r="HD808">
        <v>0</v>
      </c>
      <c r="HE808">
        <v>0</v>
      </c>
      <c r="HF808">
        <v>0</v>
      </c>
      <c r="HG808">
        <v>0</v>
      </c>
      <c r="HH808">
        <v>0</v>
      </c>
      <c r="HI808">
        <v>0</v>
      </c>
      <c r="HJ808">
        <v>0</v>
      </c>
      <c r="HK808">
        <v>0</v>
      </c>
      <c r="HL808">
        <v>0</v>
      </c>
      <c r="HM808">
        <v>0</v>
      </c>
      <c r="HN808">
        <v>0</v>
      </c>
      <c r="HO808">
        <v>0</v>
      </c>
      <c r="HP808">
        <v>0</v>
      </c>
      <c r="HQ808">
        <v>0</v>
      </c>
      <c r="HR808">
        <v>0</v>
      </c>
      <c r="HS808">
        <v>0</v>
      </c>
      <c r="HT808">
        <v>0</v>
      </c>
      <c r="HU808">
        <v>0</v>
      </c>
      <c r="HV808">
        <v>0</v>
      </c>
      <c r="HW808">
        <v>0</v>
      </c>
      <c r="HX808">
        <v>0</v>
      </c>
      <c r="HY808">
        <v>0</v>
      </c>
      <c r="HZ808">
        <v>0</v>
      </c>
      <c r="IA808">
        <v>0</v>
      </c>
      <c r="IB808">
        <v>0</v>
      </c>
      <c r="IC808">
        <v>0</v>
      </c>
      <c r="ID808">
        <v>0</v>
      </c>
      <c r="IE808">
        <v>0</v>
      </c>
      <c r="IF808">
        <v>0</v>
      </c>
      <c r="IG808">
        <v>0</v>
      </c>
      <c r="IH808">
        <v>0</v>
      </c>
      <c r="II808">
        <v>0</v>
      </c>
      <c r="IJ808">
        <v>0</v>
      </c>
      <c r="IK808">
        <v>0</v>
      </c>
    </row>
    <row r="809" spans="13:245" hidden="1">
      <c r="M809" s="340"/>
      <c r="N809" t="s">
        <v>1025</v>
      </c>
      <c r="O809">
        <v>2</v>
      </c>
      <c r="P809">
        <v>5</v>
      </c>
      <c r="Q809" s="183" t="str">
        <f t="shared" ref="Q809:Q844" si="33">N809&amp;TEXT(O809,"00")&amp;TEXT(P809,"00")</f>
        <v>SDH300205</v>
      </c>
      <c r="R809">
        <v>14</v>
      </c>
      <c r="S809">
        <v>122</v>
      </c>
      <c r="T809">
        <v>233</v>
      </c>
      <c r="U809">
        <v>345</v>
      </c>
      <c r="V809">
        <v>461</v>
      </c>
      <c r="W809">
        <v>578</v>
      </c>
      <c r="X809">
        <v>698</v>
      </c>
      <c r="Y809">
        <v>821</v>
      </c>
      <c r="Z809">
        <v>947</v>
      </c>
      <c r="AA809">
        <v>1434</v>
      </c>
      <c r="AB809">
        <v>1610</v>
      </c>
      <c r="AC809">
        <v>1789</v>
      </c>
      <c r="AD809">
        <v>1973</v>
      </c>
      <c r="AE809">
        <v>2162</v>
      </c>
      <c r="AF809">
        <v>2356</v>
      </c>
      <c r="AG809">
        <v>2555</v>
      </c>
      <c r="AH809">
        <v>2758</v>
      </c>
      <c r="AI809">
        <v>2966</v>
      </c>
      <c r="AJ809">
        <v>3180</v>
      </c>
      <c r="AK809">
        <v>3399</v>
      </c>
      <c r="AL809">
        <v>3617</v>
      </c>
      <c r="AM809">
        <v>3841</v>
      </c>
      <c r="AN809">
        <v>4071</v>
      </c>
      <c r="AO809">
        <v>4309</v>
      </c>
      <c r="AP809">
        <v>4555</v>
      </c>
      <c r="AQ809">
        <v>4809</v>
      </c>
      <c r="AR809">
        <v>5072</v>
      </c>
      <c r="AS809">
        <v>5345</v>
      </c>
      <c r="AT809">
        <v>5628</v>
      </c>
      <c r="AU809">
        <v>5922</v>
      </c>
      <c r="AV809">
        <v>6092</v>
      </c>
      <c r="AW809">
        <v>6271</v>
      </c>
      <c r="AX809">
        <v>6458</v>
      </c>
      <c r="AY809">
        <v>6659</v>
      </c>
      <c r="AZ809">
        <v>6872</v>
      </c>
      <c r="BA809">
        <v>7099</v>
      </c>
      <c r="BB809">
        <v>7343</v>
      </c>
      <c r="BC809">
        <v>7602</v>
      </c>
      <c r="BD809">
        <v>7879</v>
      </c>
      <c r="BE809">
        <v>8175</v>
      </c>
      <c r="BF809">
        <v>8494</v>
      </c>
      <c r="BG809">
        <v>8834</v>
      </c>
      <c r="BH809">
        <v>9202</v>
      </c>
      <c r="BI809">
        <v>9589</v>
      </c>
      <c r="BJ809">
        <v>0</v>
      </c>
      <c r="BK809">
        <v>0</v>
      </c>
      <c r="BL809">
        <v>0</v>
      </c>
      <c r="BM809">
        <v>0</v>
      </c>
      <c r="BN809">
        <v>0</v>
      </c>
      <c r="BO809">
        <v>0</v>
      </c>
      <c r="BP809">
        <v>0</v>
      </c>
      <c r="BQ809">
        <v>0</v>
      </c>
      <c r="BR809">
        <v>0</v>
      </c>
      <c r="BS809">
        <v>0</v>
      </c>
      <c r="BT809">
        <v>0</v>
      </c>
      <c r="BU809">
        <v>0</v>
      </c>
      <c r="BV809">
        <v>0</v>
      </c>
      <c r="BW809">
        <v>0</v>
      </c>
      <c r="BX809">
        <v>0</v>
      </c>
      <c r="BY809">
        <v>0</v>
      </c>
      <c r="BZ809">
        <v>0</v>
      </c>
      <c r="CA809">
        <v>0</v>
      </c>
      <c r="CB809">
        <v>0</v>
      </c>
      <c r="CC809">
        <v>0</v>
      </c>
      <c r="CD809">
        <v>0</v>
      </c>
      <c r="CE809">
        <v>0</v>
      </c>
      <c r="CF809">
        <v>0</v>
      </c>
      <c r="CG809">
        <v>0</v>
      </c>
      <c r="CH809">
        <v>0</v>
      </c>
      <c r="CI809">
        <v>0</v>
      </c>
      <c r="CJ809">
        <v>0</v>
      </c>
      <c r="CK809">
        <v>0</v>
      </c>
      <c r="CL809">
        <v>0</v>
      </c>
      <c r="CM809">
        <v>0</v>
      </c>
      <c r="CN809">
        <v>0</v>
      </c>
      <c r="CO809">
        <v>0</v>
      </c>
      <c r="CP809">
        <v>0</v>
      </c>
      <c r="CQ809">
        <v>0</v>
      </c>
      <c r="CR809">
        <v>0</v>
      </c>
      <c r="CS809">
        <v>0</v>
      </c>
      <c r="CT809">
        <v>0</v>
      </c>
      <c r="CU809">
        <v>0</v>
      </c>
      <c r="CV809">
        <v>0</v>
      </c>
      <c r="CW809">
        <v>0</v>
      </c>
      <c r="CX809">
        <v>0</v>
      </c>
      <c r="CY809">
        <v>0</v>
      </c>
      <c r="CZ809">
        <v>0</v>
      </c>
      <c r="DA809">
        <v>0</v>
      </c>
      <c r="DB809">
        <v>0</v>
      </c>
      <c r="DC809">
        <v>0</v>
      </c>
      <c r="DD809">
        <v>0</v>
      </c>
      <c r="DE809">
        <v>0</v>
      </c>
      <c r="DF809">
        <v>0</v>
      </c>
      <c r="DG809">
        <v>0</v>
      </c>
      <c r="DH809">
        <v>0</v>
      </c>
      <c r="DI809">
        <v>0</v>
      </c>
      <c r="DJ809">
        <v>0</v>
      </c>
      <c r="DK809">
        <v>0</v>
      </c>
      <c r="DL809">
        <v>0</v>
      </c>
      <c r="DM809">
        <v>0</v>
      </c>
      <c r="DN809">
        <v>0</v>
      </c>
      <c r="DO809">
        <v>0</v>
      </c>
      <c r="DP809">
        <v>0</v>
      </c>
      <c r="DQ809">
        <v>0</v>
      </c>
      <c r="DR809">
        <v>0</v>
      </c>
      <c r="DS809">
        <v>0</v>
      </c>
      <c r="DT809">
        <v>0</v>
      </c>
      <c r="DU809">
        <v>0</v>
      </c>
      <c r="DV809">
        <v>0</v>
      </c>
      <c r="DW809">
        <v>0</v>
      </c>
      <c r="DX809">
        <v>0</v>
      </c>
      <c r="DZ809" s="340"/>
      <c r="EA809" t="s">
        <v>1025</v>
      </c>
      <c r="EB809">
        <v>2</v>
      </c>
      <c r="EC809">
        <v>5</v>
      </c>
      <c r="ED809" s="183" t="str">
        <f t="shared" ref="ED809:ED844" si="34">EA809&amp;TEXT(EB809,"00")&amp;TEXT(EC809,"00")</f>
        <v>SDH300205</v>
      </c>
      <c r="EE809">
        <v>35</v>
      </c>
      <c r="EF809">
        <v>300</v>
      </c>
      <c r="EG809">
        <v>557</v>
      </c>
      <c r="EH809">
        <v>838</v>
      </c>
      <c r="EI809">
        <v>1167</v>
      </c>
      <c r="EJ809">
        <v>1485</v>
      </c>
      <c r="EK809">
        <v>1796</v>
      </c>
      <c r="EL809">
        <v>2102</v>
      </c>
      <c r="EM809">
        <v>2402</v>
      </c>
      <c r="EN809">
        <v>2897</v>
      </c>
      <c r="EO809">
        <v>3182</v>
      </c>
      <c r="EP809">
        <v>3460</v>
      </c>
      <c r="EQ809">
        <v>3734</v>
      </c>
      <c r="ER809">
        <v>4006</v>
      </c>
      <c r="ES809">
        <v>4274</v>
      </c>
      <c r="ET809">
        <v>4538</v>
      </c>
      <c r="EU809">
        <v>4794</v>
      </c>
      <c r="EV809">
        <v>5048</v>
      </c>
      <c r="EW809">
        <v>5297</v>
      </c>
      <c r="EX809">
        <v>5542</v>
      </c>
      <c r="EY809">
        <v>5773</v>
      </c>
      <c r="EZ809">
        <v>6003</v>
      </c>
      <c r="FA809">
        <v>6229</v>
      </c>
      <c r="FB809">
        <v>6454</v>
      </c>
      <c r="FC809">
        <v>6682</v>
      </c>
      <c r="FD809">
        <v>6909</v>
      </c>
      <c r="FE809">
        <v>7138</v>
      </c>
      <c r="FF809">
        <v>7367</v>
      </c>
      <c r="FG809">
        <v>7600</v>
      </c>
      <c r="FH809">
        <v>0</v>
      </c>
      <c r="FI809">
        <v>0</v>
      </c>
      <c r="FJ809">
        <v>0</v>
      </c>
      <c r="FK809">
        <v>0</v>
      </c>
      <c r="FL809">
        <v>0</v>
      </c>
      <c r="FM809">
        <v>0</v>
      </c>
      <c r="FN809">
        <v>0</v>
      </c>
      <c r="FO809">
        <v>0</v>
      </c>
      <c r="FP809">
        <v>0</v>
      </c>
      <c r="FQ809">
        <v>0</v>
      </c>
      <c r="FR809">
        <v>0</v>
      </c>
      <c r="FS809">
        <v>0</v>
      </c>
      <c r="FT809">
        <v>0</v>
      </c>
      <c r="FU809">
        <v>0</v>
      </c>
      <c r="FV809">
        <v>0</v>
      </c>
      <c r="FW809">
        <v>0</v>
      </c>
      <c r="FX809">
        <v>0</v>
      </c>
      <c r="FY809">
        <v>0</v>
      </c>
      <c r="FZ809">
        <v>0</v>
      </c>
      <c r="GA809">
        <v>0</v>
      </c>
      <c r="GB809">
        <v>0</v>
      </c>
      <c r="GC809">
        <v>0</v>
      </c>
      <c r="GD809">
        <v>0</v>
      </c>
      <c r="GE809">
        <v>0</v>
      </c>
      <c r="GF809">
        <v>0</v>
      </c>
      <c r="GG809">
        <v>0</v>
      </c>
      <c r="GH809">
        <v>0</v>
      </c>
      <c r="GI809">
        <v>0</v>
      </c>
      <c r="GJ809">
        <v>0</v>
      </c>
      <c r="GK809">
        <v>0</v>
      </c>
      <c r="GL809">
        <v>0</v>
      </c>
      <c r="GM809">
        <v>0</v>
      </c>
      <c r="GN809">
        <v>0</v>
      </c>
      <c r="GO809">
        <v>0</v>
      </c>
      <c r="GP809">
        <v>0</v>
      </c>
      <c r="GQ809">
        <v>0</v>
      </c>
      <c r="GR809">
        <v>0</v>
      </c>
      <c r="GS809">
        <v>0</v>
      </c>
      <c r="GT809">
        <v>0</v>
      </c>
      <c r="GU809">
        <v>0</v>
      </c>
      <c r="GV809">
        <v>0</v>
      </c>
      <c r="GW809">
        <v>0</v>
      </c>
      <c r="GX809">
        <v>0</v>
      </c>
      <c r="GY809">
        <v>0</v>
      </c>
      <c r="GZ809">
        <v>0</v>
      </c>
      <c r="HA809">
        <v>0</v>
      </c>
      <c r="HB809">
        <v>0</v>
      </c>
      <c r="HC809">
        <v>0</v>
      </c>
      <c r="HD809">
        <v>0</v>
      </c>
      <c r="HE809">
        <v>0</v>
      </c>
      <c r="HF809">
        <v>0</v>
      </c>
      <c r="HG809">
        <v>0</v>
      </c>
      <c r="HH809">
        <v>0</v>
      </c>
      <c r="HI809">
        <v>0</v>
      </c>
      <c r="HJ809">
        <v>0</v>
      </c>
      <c r="HK809">
        <v>0</v>
      </c>
      <c r="HL809">
        <v>0</v>
      </c>
      <c r="HM809">
        <v>0</v>
      </c>
      <c r="HN809">
        <v>0</v>
      </c>
      <c r="HO809">
        <v>0</v>
      </c>
      <c r="HP809">
        <v>0</v>
      </c>
      <c r="HQ809">
        <v>0</v>
      </c>
      <c r="HR809">
        <v>0</v>
      </c>
      <c r="HS809">
        <v>0</v>
      </c>
      <c r="HT809">
        <v>0</v>
      </c>
      <c r="HU809">
        <v>0</v>
      </c>
      <c r="HV809">
        <v>0</v>
      </c>
      <c r="HW809">
        <v>0</v>
      </c>
      <c r="HX809">
        <v>0</v>
      </c>
      <c r="HY809">
        <v>0</v>
      </c>
      <c r="HZ809">
        <v>0</v>
      </c>
      <c r="IA809">
        <v>0</v>
      </c>
      <c r="IB809">
        <v>0</v>
      </c>
      <c r="IC809">
        <v>0</v>
      </c>
      <c r="ID809">
        <v>0</v>
      </c>
      <c r="IE809">
        <v>0</v>
      </c>
      <c r="IF809">
        <v>0</v>
      </c>
      <c r="IG809">
        <v>0</v>
      </c>
      <c r="IH809">
        <v>0</v>
      </c>
      <c r="II809">
        <v>0</v>
      </c>
      <c r="IJ809">
        <v>0</v>
      </c>
      <c r="IK809">
        <v>0</v>
      </c>
    </row>
    <row r="810" spans="13:245" hidden="1">
      <c r="M810" s="340"/>
      <c r="N810" t="s">
        <v>1025</v>
      </c>
      <c r="O810">
        <v>2</v>
      </c>
      <c r="P810">
        <v>6</v>
      </c>
      <c r="Q810" s="183" t="str">
        <f t="shared" si="33"/>
        <v>SDH300206</v>
      </c>
      <c r="R810">
        <v>11</v>
      </c>
      <c r="S810">
        <v>116</v>
      </c>
      <c r="T810">
        <v>225</v>
      </c>
      <c r="U810">
        <v>336</v>
      </c>
      <c r="V810">
        <v>449</v>
      </c>
      <c r="W810">
        <v>565</v>
      </c>
      <c r="X810">
        <v>683</v>
      </c>
      <c r="Y810">
        <v>804</v>
      </c>
      <c r="Z810">
        <v>928</v>
      </c>
      <c r="AA810">
        <v>1405</v>
      </c>
      <c r="AB810">
        <v>1578</v>
      </c>
      <c r="AC810">
        <v>1755</v>
      </c>
      <c r="AD810">
        <v>1936</v>
      </c>
      <c r="AE810">
        <v>2123</v>
      </c>
      <c r="AF810">
        <v>2313</v>
      </c>
      <c r="AG810">
        <v>2508</v>
      </c>
      <c r="AH810">
        <v>2708</v>
      </c>
      <c r="AI810">
        <v>2913</v>
      </c>
      <c r="AJ810">
        <v>3124</v>
      </c>
      <c r="AK810">
        <v>3340</v>
      </c>
      <c r="AL810">
        <v>3554</v>
      </c>
      <c r="AM810">
        <v>3774</v>
      </c>
      <c r="AN810">
        <v>4002</v>
      </c>
      <c r="AO810">
        <v>4237</v>
      </c>
      <c r="AP810">
        <v>4481</v>
      </c>
      <c r="AQ810">
        <v>4732</v>
      </c>
      <c r="AR810">
        <v>4993</v>
      </c>
      <c r="AS810">
        <v>5264</v>
      </c>
      <c r="AT810">
        <v>5546</v>
      </c>
      <c r="AU810">
        <v>5840</v>
      </c>
      <c r="AV810">
        <v>6011</v>
      </c>
      <c r="AW810">
        <v>6191</v>
      </c>
      <c r="AX810">
        <v>6382</v>
      </c>
      <c r="AY810">
        <v>6587</v>
      </c>
      <c r="AZ810">
        <v>6805</v>
      </c>
      <c r="BA810">
        <v>7038</v>
      </c>
      <c r="BB810">
        <v>7286</v>
      </c>
      <c r="BC810">
        <v>7551</v>
      </c>
      <c r="BD810">
        <v>7835</v>
      </c>
      <c r="BE810">
        <v>8140</v>
      </c>
      <c r="BF810">
        <v>8466</v>
      </c>
      <c r="BG810">
        <v>8818</v>
      </c>
      <c r="BH810">
        <v>9189</v>
      </c>
      <c r="BI810">
        <v>9582</v>
      </c>
      <c r="BJ810">
        <v>0</v>
      </c>
      <c r="BK810">
        <v>0</v>
      </c>
      <c r="BL810">
        <v>0</v>
      </c>
      <c r="BM810">
        <v>0</v>
      </c>
      <c r="BN810">
        <v>0</v>
      </c>
      <c r="BO810">
        <v>0</v>
      </c>
      <c r="BP810">
        <v>0</v>
      </c>
      <c r="BQ810">
        <v>0</v>
      </c>
      <c r="BR810">
        <v>0</v>
      </c>
      <c r="BS810">
        <v>0</v>
      </c>
      <c r="BT810">
        <v>0</v>
      </c>
      <c r="BU810">
        <v>0</v>
      </c>
      <c r="BV810">
        <v>0</v>
      </c>
      <c r="BW810">
        <v>0</v>
      </c>
      <c r="BX810">
        <v>0</v>
      </c>
      <c r="BY810">
        <v>0</v>
      </c>
      <c r="BZ810">
        <v>0</v>
      </c>
      <c r="CA810">
        <v>0</v>
      </c>
      <c r="CB810">
        <v>0</v>
      </c>
      <c r="CC810">
        <v>0</v>
      </c>
      <c r="CD810">
        <v>0</v>
      </c>
      <c r="CE810">
        <v>0</v>
      </c>
      <c r="CF810">
        <v>0</v>
      </c>
      <c r="CG810">
        <v>0</v>
      </c>
      <c r="CH810">
        <v>0</v>
      </c>
      <c r="CI810">
        <v>0</v>
      </c>
      <c r="CJ810">
        <v>0</v>
      </c>
      <c r="CK810">
        <v>0</v>
      </c>
      <c r="CL810">
        <v>0</v>
      </c>
      <c r="CM810">
        <v>0</v>
      </c>
      <c r="CN810">
        <v>0</v>
      </c>
      <c r="CO810">
        <v>0</v>
      </c>
      <c r="CP810">
        <v>0</v>
      </c>
      <c r="CQ810">
        <v>0</v>
      </c>
      <c r="CR810">
        <v>0</v>
      </c>
      <c r="CS810">
        <v>0</v>
      </c>
      <c r="CT810">
        <v>0</v>
      </c>
      <c r="CU810">
        <v>0</v>
      </c>
      <c r="CV810">
        <v>0</v>
      </c>
      <c r="CW810">
        <v>0</v>
      </c>
      <c r="CX810">
        <v>0</v>
      </c>
      <c r="CY810">
        <v>0</v>
      </c>
      <c r="CZ810">
        <v>0</v>
      </c>
      <c r="DA810">
        <v>0</v>
      </c>
      <c r="DB810">
        <v>0</v>
      </c>
      <c r="DC810">
        <v>0</v>
      </c>
      <c r="DD810">
        <v>0</v>
      </c>
      <c r="DE810">
        <v>0</v>
      </c>
      <c r="DF810">
        <v>0</v>
      </c>
      <c r="DG810">
        <v>0</v>
      </c>
      <c r="DH810">
        <v>0</v>
      </c>
      <c r="DI810">
        <v>0</v>
      </c>
      <c r="DJ810">
        <v>0</v>
      </c>
      <c r="DK810">
        <v>0</v>
      </c>
      <c r="DL810">
        <v>0</v>
      </c>
      <c r="DM810">
        <v>0</v>
      </c>
      <c r="DN810">
        <v>0</v>
      </c>
      <c r="DO810">
        <v>0</v>
      </c>
      <c r="DP810">
        <v>0</v>
      </c>
      <c r="DQ810">
        <v>0</v>
      </c>
      <c r="DR810">
        <v>0</v>
      </c>
      <c r="DS810">
        <v>0</v>
      </c>
      <c r="DT810">
        <v>0</v>
      </c>
      <c r="DU810">
        <v>0</v>
      </c>
      <c r="DV810">
        <v>0</v>
      </c>
      <c r="DW810">
        <v>0</v>
      </c>
      <c r="DX810">
        <v>0</v>
      </c>
      <c r="DZ810" s="340"/>
      <c r="EA810" t="s">
        <v>1025</v>
      </c>
      <c r="EB810">
        <v>2</v>
      </c>
      <c r="EC810">
        <v>6</v>
      </c>
      <c r="ED810" s="183" t="str">
        <f t="shared" si="34"/>
        <v>SDH300206</v>
      </c>
      <c r="EE810">
        <v>28</v>
      </c>
      <c r="EF810">
        <v>285</v>
      </c>
      <c r="EG810">
        <v>538</v>
      </c>
      <c r="EH810">
        <v>809</v>
      </c>
      <c r="EI810">
        <v>1130</v>
      </c>
      <c r="EJ810">
        <v>1442</v>
      </c>
      <c r="EK810">
        <v>1748</v>
      </c>
      <c r="EL810">
        <v>2048</v>
      </c>
      <c r="EM810">
        <v>2343</v>
      </c>
      <c r="EN810">
        <v>2832</v>
      </c>
      <c r="EO810">
        <v>3112</v>
      </c>
      <c r="EP810">
        <v>3387</v>
      </c>
      <c r="EQ810">
        <v>3657</v>
      </c>
      <c r="ER810">
        <v>3926</v>
      </c>
      <c r="ES810">
        <v>4188</v>
      </c>
      <c r="ET810">
        <v>4444</v>
      </c>
      <c r="EU810">
        <v>4696</v>
      </c>
      <c r="EV810">
        <v>4946</v>
      </c>
      <c r="EW810">
        <v>5190</v>
      </c>
      <c r="EX810">
        <v>5433</v>
      </c>
      <c r="EY810">
        <v>5658</v>
      </c>
      <c r="EZ810">
        <v>5881</v>
      </c>
      <c r="FA810">
        <v>6106</v>
      </c>
      <c r="FB810">
        <v>6330</v>
      </c>
      <c r="FC810">
        <v>6557</v>
      </c>
      <c r="FD810">
        <v>6781</v>
      </c>
      <c r="FE810">
        <v>7009</v>
      </c>
      <c r="FF810">
        <v>7239</v>
      </c>
      <c r="FG810">
        <v>7471</v>
      </c>
      <c r="FH810">
        <v>0</v>
      </c>
      <c r="FI810">
        <v>0</v>
      </c>
      <c r="FJ810">
        <v>0</v>
      </c>
      <c r="FK810">
        <v>0</v>
      </c>
      <c r="FL810">
        <v>0</v>
      </c>
      <c r="FM810">
        <v>0</v>
      </c>
      <c r="FN810">
        <v>0</v>
      </c>
      <c r="FO810">
        <v>0</v>
      </c>
      <c r="FP810">
        <v>0</v>
      </c>
      <c r="FQ810">
        <v>0</v>
      </c>
      <c r="FR810">
        <v>0</v>
      </c>
      <c r="FS810">
        <v>0</v>
      </c>
      <c r="FT810">
        <v>0</v>
      </c>
      <c r="FU810">
        <v>0</v>
      </c>
      <c r="FV810">
        <v>0</v>
      </c>
      <c r="FW810">
        <v>0</v>
      </c>
      <c r="FX810">
        <v>0</v>
      </c>
      <c r="FY810">
        <v>0</v>
      </c>
      <c r="FZ810">
        <v>0</v>
      </c>
      <c r="GA810">
        <v>0</v>
      </c>
      <c r="GB810">
        <v>0</v>
      </c>
      <c r="GC810">
        <v>0</v>
      </c>
      <c r="GD810">
        <v>0</v>
      </c>
      <c r="GE810">
        <v>0</v>
      </c>
      <c r="GF810">
        <v>0</v>
      </c>
      <c r="GG810">
        <v>0</v>
      </c>
      <c r="GH810">
        <v>0</v>
      </c>
      <c r="GI810">
        <v>0</v>
      </c>
      <c r="GJ810">
        <v>0</v>
      </c>
      <c r="GK810">
        <v>0</v>
      </c>
      <c r="GL810">
        <v>0</v>
      </c>
      <c r="GM810">
        <v>0</v>
      </c>
      <c r="GN810">
        <v>0</v>
      </c>
      <c r="GO810">
        <v>0</v>
      </c>
      <c r="GP810">
        <v>0</v>
      </c>
      <c r="GQ810">
        <v>0</v>
      </c>
      <c r="GR810">
        <v>0</v>
      </c>
      <c r="GS810">
        <v>0</v>
      </c>
      <c r="GT810">
        <v>0</v>
      </c>
      <c r="GU810">
        <v>0</v>
      </c>
      <c r="GV810">
        <v>0</v>
      </c>
      <c r="GW810">
        <v>0</v>
      </c>
      <c r="GX810">
        <v>0</v>
      </c>
      <c r="GY810">
        <v>0</v>
      </c>
      <c r="GZ810">
        <v>0</v>
      </c>
      <c r="HA810">
        <v>0</v>
      </c>
      <c r="HB810">
        <v>0</v>
      </c>
      <c r="HC810">
        <v>0</v>
      </c>
      <c r="HD810">
        <v>0</v>
      </c>
      <c r="HE810">
        <v>0</v>
      </c>
      <c r="HF810">
        <v>0</v>
      </c>
      <c r="HG810">
        <v>0</v>
      </c>
      <c r="HH810">
        <v>0</v>
      </c>
      <c r="HI810">
        <v>0</v>
      </c>
      <c r="HJ810">
        <v>0</v>
      </c>
      <c r="HK810">
        <v>0</v>
      </c>
      <c r="HL810">
        <v>0</v>
      </c>
      <c r="HM810">
        <v>0</v>
      </c>
      <c r="HN810">
        <v>0</v>
      </c>
      <c r="HO810">
        <v>0</v>
      </c>
      <c r="HP810">
        <v>0</v>
      </c>
      <c r="HQ810">
        <v>0</v>
      </c>
      <c r="HR810">
        <v>0</v>
      </c>
      <c r="HS810">
        <v>0</v>
      </c>
      <c r="HT810">
        <v>0</v>
      </c>
      <c r="HU810">
        <v>0</v>
      </c>
      <c r="HV810">
        <v>0</v>
      </c>
      <c r="HW810">
        <v>0</v>
      </c>
      <c r="HX810">
        <v>0</v>
      </c>
      <c r="HY810">
        <v>0</v>
      </c>
      <c r="HZ810">
        <v>0</v>
      </c>
      <c r="IA810">
        <v>0</v>
      </c>
      <c r="IB810">
        <v>0</v>
      </c>
      <c r="IC810">
        <v>0</v>
      </c>
      <c r="ID810">
        <v>0</v>
      </c>
      <c r="IE810">
        <v>0</v>
      </c>
      <c r="IF810">
        <v>0</v>
      </c>
      <c r="IG810">
        <v>0</v>
      </c>
      <c r="IH810">
        <v>0</v>
      </c>
      <c r="II810">
        <v>0</v>
      </c>
      <c r="IJ810">
        <v>0</v>
      </c>
      <c r="IK810">
        <v>0</v>
      </c>
    </row>
    <row r="811" spans="13:245" hidden="1">
      <c r="M811" s="340"/>
      <c r="N811" t="s">
        <v>1025</v>
      </c>
      <c r="O811">
        <v>2</v>
      </c>
      <c r="P811">
        <v>7</v>
      </c>
      <c r="Q811" s="183" t="str">
        <f t="shared" si="33"/>
        <v>SDH300207</v>
      </c>
      <c r="R811">
        <v>7</v>
      </c>
      <c r="S811">
        <v>111</v>
      </c>
      <c r="T811">
        <v>218</v>
      </c>
      <c r="U811">
        <v>326</v>
      </c>
      <c r="V811">
        <v>437</v>
      </c>
      <c r="W811">
        <v>551</v>
      </c>
      <c r="X811">
        <v>668</v>
      </c>
      <c r="Y811">
        <v>786</v>
      </c>
      <c r="Z811">
        <v>908</v>
      </c>
      <c r="AA811">
        <v>1376</v>
      </c>
      <c r="AB811">
        <v>1546</v>
      </c>
      <c r="AC811">
        <v>1721</v>
      </c>
      <c r="AD811">
        <v>1899</v>
      </c>
      <c r="AE811">
        <v>2082</v>
      </c>
      <c r="AF811">
        <v>2269</v>
      </c>
      <c r="AG811">
        <v>2461</v>
      </c>
      <c r="AH811">
        <v>2658</v>
      </c>
      <c r="AI811">
        <v>2860</v>
      </c>
      <c r="AJ811">
        <v>3067</v>
      </c>
      <c r="AK811">
        <v>3280</v>
      </c>
      <c r="AL811">
        <v>3491</v>
      </c>
      <c r="AM811">
        <v>3708</v>
      </c>
      <c r="AN811">
        <v>3934</v>
      </c>
      <c r="AO811">
        <v>4166</v>
      </c>
      <c r="AP811">
        <v>4407</v>
      </c>
      <c r="AQ811">
        <v>4657</v>
      </c>
      <c r="AR811">
        <v>4916</v>
      </c>
      <c r="AS811">
        <v>5185</v>
      </c>
      <c r="AT811">
        <v>5466</v>
      </c>
      <c r="AU811">
        <v>5758</v>
      </c>
      <c r="AV811">
        <v>5930</v>
      </c>
      <c r="AW811">
        <v>6114</v>
      </c>
      <c r="AX811">
        <v>6310</v>
      </c>
      <c r="AY811">
        <v>6518</v>
      </c>
      <c r="AZ811">
        <v>6741</v>
      </c>
      <c r="BA811">
        <v>6978</v>
      </c>
      <c r="BB811">
        <v>7233</v>
      </c>
      <c r="BC811">
        <v>7504</v>
      </c>
      <c r="BD811">
        <v>7796</v>
      </c>
      <c r="BE811">
        <v>8108</v>
      </c>
      <c r="BF811">
        <v>8445</v>
      </c>
      <c r="BG811">
        <v>8800</v>
      </c>
      <c r="BH811">
        <v>9176</v>
      </c>
      <c r="BI811">
        <v>9576</v>
      </c>
      <c r="BJ811">
        <v>0</v>
      </c>
      <c r="BK811">
        <v>0</v>
      </c>
      <c r="BL811">
        <v>0</v>
      </c>
      <c r="BM811">
        <v>0</v>
      </c>
      <c r="BN811">
        <v>0</v>
      </c>
      <c r="BO811">
        <v>0</v>
      </c>
      <c r="BP811">
        <v>0</v>
      </c>
      <c r="BQ811">
        <v>0</v>
      </c>
      <c r="BR811">
        <v>0</v>
      </c>
      <c r="BS811">
        <v>0</v>
      </c>
      <c r="BT811">
        <v>0</v>
      </c>
      <c r="BU811">
        <v>0</v>
      </c>
      <c r="BV811">
        <v>0</v>
      </c>
      <c r="BW811">
        <v>0</v>
      </c>
      <c r="BX811">
        <v>0</v>
      </c>
      <c r="BY811">
        <v>0</v>
      </c>
      <c r="BZ811">
        <v>0</v>
      </c>
      <c r="CA811">
        <v>0</v>
      </c>
      <c r="CB811">
        <v>0</v>
      </c>
      <c r="CC811">
        <v>0</v>
      </c>
      <c r="CD811">
        <v>0</v>
      </c>
      <c r="CE811">
        <v>0</v>
      </c>
      <c r="CF811">
        <v>0</v>
      </c>
      <c r="CG811">
        <v>0</v>
      </c>
      <c r="CH811">
        <v>0</v>
      </c>
      <c r="CI811">
        <v>0</v>
      </c>
      <c r="CJ811">
        <v>0</v>
      </c>
      <c r="CK811">
        <v>0</v>
      </c>
      <c r="CL811">
        <v>0</v>
      </c>
      <c r="CM811">
        <v>0</v>
      </c>
      <c r="CN811">
        <v>0</v>
      </c>
      <c r="CO811">
        <v>0</v>
      </c>
      <c r="CP811">
        <v>0</v>
      </c>
      <c r="CQ811">
        <v>0</v>
      </c>
      <c r="CR811">
        <v>0</v>
      </c>
      <c r="CS811">
        <v>0</v>
      </c>
      <c r="CT811">
        <v>0</v>
      </c>
      <c r="CU811">
        <v>0</v>
      </c>
      <c r="CV811">
        <v>0</v>
      </c>
      <c r="CW811">
        <v>0</v>
      </c>
      <c r="CX811">
        <v>0</v>
      </c>
      <c r="CY811">
        <v>0</v>
      </c>
      <c r="CZ811">
        <v>0</v>
      </c>
      <c r="DA811">
        <v>0</v>
      </c>
      <c r="DB811">
        <v>0</v>
      </c>
      <c r="DC811">
        <v>0</v>
      </c>
      <c r="DD811">
        <v>0</v>
      </c>
      <c r="DE811">
        <v>0</v>
      </c>
      <c r="DF811">
        <v>0</v>
      </c>
      <c r="DG811">
        <v>0</v>
      </c>
      <c r="DH811">
        <v>0</v>
      </c>
      <c r="DI811">
        <v>0</v>
      </c>
      <c r="DJ811">
        <v>0</v>
      </c>
      <c r="DK811">
        <v>0</v>
      </c>
      <c r="DL811">
        <v>0</v>
      </c>
      <c r="DM811">
        <v>0</v>
      </c>
      <c r="DN811">
        <v>0</v>
      </c>
      <c r="DO811">
        <v>0</v>
      </c>
      <c r="DP811">
        <v>0</v>
      </c>
      <c r="DQ811">
        <v>0</v>
      </c>
      <c r="DR811">
        <v>0</v>
      </c>
      <c r="DS811">
        <v>0</v>
      </c>
      <c r="DT811">
        <v>0</v>
      </c>
      <c r="DU811">
        <v>0</v>
      </c>
      <c r="DV811">
        <v>0</v>
      </c>
      <c r="DW811">
        <v>0</v>
      </c>
      <c r="DX811">
        <v>0</v>
      </c>
      <c r="DZ811" s="340"/>
      <c r="EA811" t="s">
        <v>1025</v>
      </c>
      <c r="EB811">
        <v>2</v>
      </c>
      <c r="EC811">
        <v>7</v>
      </c>
      <c r="ED811" s="183" t="str">
        <f t="shared" si="34"/>
        <v>SDH300207</v>
      </c>
      <c r="EE811">
        <v>18</v>
      </c>
      <c r="EF811">
        <v>272</v>
      </c>
      <c r="EG811">
        <v>520</v>
      </c>
      <c r="EH811">
        <v>777</v>
      </c>
      <c r="EI811">
        <v>1092</v>
      </c>
      <c r="EJ811">
        <v>1398</v>
      </c>
      <c r="EK811">
        <v>1698</v>
      </c>
      <c r="EL811">
        <v>1992</v>
      </c>
      <c r="EM811">
        <v>2282</v>
      </c>
      <c r="EN811">
        <v>2767</v>
      </c>
      <c r="EO811">
        <v>3042</v>
      </c>
      <c r="EP811">
        <v>3315</v>
      </c>
      <c r="EQ811">
        <v>3580</v>
      </c>
      <c r="ER811">
        <v>3842</v>
      </c>
      <c r="ES811">
        <v>4099</v>
      </c>
      <c r="ET811">
        <v>4350</v>
      </c>
      <c r="EU811">
        <v>4598</v>
      </c>
      <c r="EV811">
        <v>4842</v>
      </c>
      <c r="EW811">
        <v>5082</v>
      </c>
      <c r="EX811">
        <v>5319</v>
      </c>
      <c r="EY811">
        <v>5541</v>
      </c>
      <c r="EZ811">
        <v>5762</v>
      </c>
      <c r="FA811">
        <v>5986</v>
      </c>
      <c r="FB811">
        <v>6207</v>
      </c>
      <c r="FC811">
        <v>6431</v>
      </c>
      <c r="FD811">
        <v>6657</v>
      </c>
      <c r="FE811">
        <v>6882</v>
      </c>
      <c r="FF811">
        <v>7112</v>
      </c>
      <c r="FG811">
        <v>7346</v>
      </c>
      <c r="FH811">
        <v>0</v>
      </c>
      <c r="FI811">
        <v>0</v>
      </c>
      <c r="FJ811">
        <v>0</v>
      </c>
      <c r="FK811">
        <v>0</v>
      </c>
      <c r="FL811">
        <v>0</v>
      </c>
      <c r="FM811">
        <v>0</v>
      </c>
      <c r="FN811">
        <v>0</v>
      </c>
      <c r="FO811">
        <v>0</v>
      </c>
      <c r="FP811">
        <v>0</v>
      </c>
      <c r="FQ811">
        <v>0</v>
      </c>
      <c r="FR811">
        <v>0</v>
      </c>
      <c r="FS811">
        <v>0</v>
      </c>
      <c r="FT811">
        <v>0</v>
      </c>
      <c r="FU811">
        <v>0</v>
      </c>
      <c r="FV811">
        <v>0</v>
      </c>
      <c r="FW811">
        <v>0</v>
      </c>
      <c r="FX811">
        <v>0</v>
      </c>
      <c r="FY811">
        <v>0</v>
      </c>
      <c r="FZ811">
        <v>0</v>
      </c>
      <c r="GA811">
        <v>0</v>
      </c>
      <c r="GB811">
        <v>0</v>
      </c>
      <c r="GC811">
        <v>0</v>
      </c>
      <c r="GD811">
        <v>0</v>
      </c>
      <c r="GE811">
        <v>0</v>
      </c>
      <c r="GF811">
        <v>0</v>
      </c>
      <c r="GG811">
        <v>0</v>
      </c>
      <c r="GH811">
        <v>0</v>
      </c>
      <c r="GI811">
        <v>0</v>
      </c>
      <c r="GJ811">
        <v>0</v>
      </c>
      <c r="GK811">
        <v>0</v>
      </c>
      <c r="GL811">
        <v>0</v>
      </c>
      <c r="GM811">
        <v>0</v>
      </c>
      <c r="GN811">
        <v>0</v>
      </c>
      <c r="GO811">
        <v>0</v>
      </c>
      <c r="GP811">
        <v>0</v>
      </c>
      <c r="GQ811">
        <v>0</v>
      </c>
      <c r="GR811">
        <v>0</v>
      </c>
      <c r="GS811">
        <v>0</v>
      </c>
      <c r="GT811">
        <v>0</v>
      </c>
      <c r="GU811">
        <v>0</v>
      </c>
      <c r="GV811">
        <v>0</v>
      </c>
      <c r="GW811">
        <v>0</v>
      </c>
      <c r="GX811">
        <v>0</v>
      </c>
      <c r="GY811">
        <v>0</v>
      </c>
      <c r="GZ811">
        <v>0</v>
      </c>
      <c r="HA811">
        <v>0</v>
      </c>
      <c r="HB811">
        <v>0</v>
      </c>
      <c r="HC811">
        <v>0</v>
      </c>
      <c r="HD811">
        <v>0</v>
      </c>
      <c r="HE811">
        <v>0</v>
      </c>
      <c r="HF811">
        <v>0</v>
      </c>
      <c r="HG811">
        <v>0</v>
      </c>
      <c r="HH811">
        <v>0</v>
      </c>
      <c r="HI811">
        <v>0</v>
      </c>
      <c r="HJ811">
        <v>0</v>
      </c>
      <c r="HK811">
        <v>0</v>
      </c>
      <c r="HL811">
        <v>0</v>
      </c>
      <c r="HM811">
        <v>0</v>
      </c>
      <c r="HN811">
        <v>0</v>
      </c>
      <c r="HO811">
        <v>0</v>
      </c>
      <c r="HP811">
        <v>0</v>
      </c>
      <c r="HQ811">
        <v>0</v>
      </c>
      <c r="HR811">
        <v>0</v>
      </c>
      <c r="HS811">
        <v>0</v>
      </c>
      <c r="HT811">
        <v>0</v>
      </c>
      <c r="HU811">
        <v>0</v>
      </c>
      <c r="HV811">
        <v>0</v>
      </c>
      <c r="HW811">
        <v>0</v>
      </c>
      <c r="HX811">
        <v>0</v>
      </c>
      <c r="HY811">
        <v>0</v>
      </c>
      <c r="HZ811">
        <v>0</v>
      </c>
      <c r="IA811">
        <v>0</v>
      </c>
      <c r="IB811">
        <v>0</v>
      </c>
      <c r="IC811">
        <v>0</v>
      </c>
      <c r="ID811">
        <v>0</v>
      </c>
      <c r="IE811">
        <v>0</v>
      </c>
      <c r="IF811">
        <v>0</v>
      </c>
      <c r="IG811">
        <v>0</v>
      </c>
      <c r="IH811">
        <v>0</v>
      </c>
      <c r="II811">
        <v>0</v>
      </c>
      <c r="IJ811">
        <v>0</v>
      </c>
      <c r="IK811">
        <v>0</v>
      </c>
    </row>
    <row r="812" spans="13:245" hidden="1">
      <c r="M812" s="340"/>
      <c r="N812" t="s">
        <v>1025</v>
      </c>
      <c r="O812">
        <v>2</v>
      </c>
      <c r="P812">
        <v>8</v>
      </c>
      <c r="Q812" s="183" t="str">
        <f t="shared" si="33"/>
        <v>SDH300208</v>
      </c>
      <c r="R812">
        <v>3</v>
      </c>
      <c r="S812">
        <v>105</v>
      </c>
      <c r="T812">
        <v>210</v>
      </c>
      <c r="U812">
        <v>317</v>
      </c>
      <c r="V812">
        <v>426</v>
      </c>
      <c r="W812">
        <v>538</v>
      </c>
      <c r="X812">
        <v>652</v>
      </c>
      <c r="Y812">
        <v>769</v>
      </c>
      <c r="Z812">
        <v>888</v>
      </c>
      <c r="AA812">
        <v>1348</v>
      </c>
      <c r="AB812">
        <v>1515</v>
      </c>
      <c r="AC812">
        <v>1686</v>
      </c>
      <c r="AD812">
        <v>1862</v>
      </c>
      <c r="AE812">
        <v>2042</v>
      </c>
      <c r="AF812">
        <v>2226</v>
      </c>
      <c r="AG812">
        <v>2414</v>
      </c>
      <c r="AH812">
        <v>2608</v>
      </c>
      <c r="AI812">
        <v>2807</v>
      </c>
      <c r="AJ812">
        <v>3011</v>
      </c>
      <c r="AK812">
        <v>3220</v>
      </c>
      <c r="AL812">
        <v>3428</v>
      </c>
      <c r="AM812">
        <v>3644</v>
      </c>
      <c r="AN812">
        <v>3866</v>
      </c>
      <c r="AO812">
        <v>4096</v>
      </c>
      <c r="AP812">
        <v>4334</v>
      </c>
      <c r="AQ812">
        <v>4582</v>
      </c>
      <c r="AR812">
        <v>4839</v>
      </c>
      <c r="AS812">
        <v>5108</v>
      </c>
      <c r="AT812">
        <v>5387</v>
      </c>
      <c r="AU812">
        <v>5678</v>
      </c>
      <c r="AV812">
        <v>5853</v>
      </c>
      <c r="AW812">
        <v>6040</v>
      </c>
      <c r="AX812">
        <v>6240</v>
      </c>
      <c r="AY812">
        <v>6453</v>
      </c>
      <c r="AZ812">
        <v>6680</v>
      </c>
      <c r="BA812">
        <v>6923</v>
      </c>
      <c r="BB812">
        <v>7183</v>
      </c>
      <c r="BC812">
        <v>7462</v>
      </c>
      <c r="BD812">
        <v>7761</v>
      </c>
      <c r="BE812">
        <v>8083</v>
      </c>
      <c r="BF812">
        <v>8422</v>
      </c>
      <c r="BG812">
        <v>8782</v>
      </c>
      <c r="BH812">
        <v>9164</v>
      </c>
      <c r="BI812">
        <v>9570</v>
      </c>
      <c r="BJ812">
        <v>0</v>
      </c>
      <c r="BK812">
        <v>0</v>
      </c>
      <c r="BL812">
        <v>0</v>
      </c>
      <c r="BM812">
        <v>0</v>
      </c>
      <c r="BN812">
        <v>0</v>
      </c>
      <c r="BO812">
        <v>0</v>
      </c>
      <c r="BP812">
        <v>0</v>
      </c>
      <c r="BQ812">
        <v>0</v>
      </c>
      <c r="BR812">
        <v>0</v>
      </c>
      <c r="BS812">
        <v>0</v>
      </c>
      <c r="BT812">
        <v>0</v>
      </c>
      <c r="BU812">
        <v>0</v>
      </c>
      <c r="BV812">
        <v>0</v>
      </c>
      <c r="BW812">
        <v>0</v>
      </c>
      <c r="BX812">
        <v>0</v>
      </c>
      <c r="BY812">
        <v>0</v>
      </c>
      <c r="BZ812">
        <v>0</v>
      </c>
      <c r="CA812">
        <v>0</v>
      </c>
      <c r="CB812">
        <v>0</v>
      </c>
      <c r="CC812">
        <v>0</v>
      </c>
      <c r="CD812">
        <v>0</v>
      </c>
      <c r="CE812">
        <v>0</v>
      </c>
      <c r="CF812">
        <v>0</v>
      </c>
      <c r="CG812">
        <v>0</v>
      </c>
      <c r="CH812">
        <v>0</v>
      </c>
      <c r="CI812">
        <v>0</v>
      </c>
      <c r="CJ812">
        <v>0</v>
      </c>
      <c r="CK812">
        <v>0</v>
      </c>
      <c r="CL812">
        <v>0</v>
      </c>
      <c r="CM812">
        <v>0</v>
      </c>
      <c r="CN812">
        <v>0</v>
      </c>
      <c r="CO812">
        <v>0</v>
      </c>
      <c r="CP812">
        <v>0</v>
      </c>
      <c r="CQ812">
        <v>0</v>
      </c>
      <c r="CR812">
        <v>0</v>
      </c>
      <c r="CS812">
        <v>0</v>
      </c>
      <c r="CT812">
        <v>0</v>
      </c>
      <c r="CU812">
        <v>0</v>
      </c>
      <c r="CV812">
        <v>0</v>
      </c>
      <c r="CW812">
        <v>0</v>
      </c>
      <c r="CX812">
        <v>0</v>
      </c>
      <c r="CY812">
        <v>0</v>
      </c>
      <c r="CZ812">
        <v>0</v>
      </c>
      <c r="DA812">
        <v>0</v>
      </c>
      <c r="DB812">
        <v>0</v>
      </c>
      <c r="DC812">
        <v>0</v>
      </c>
      <c r="DD812">
        <v>0</v>
      </c>
      <c r="DE812">
        <v>0</v>
      </c>
      <c r="DF812">
        <v>0</v>
      </c>
      <c r="DG812">
        <v>0</v>
      </c>
      <c r="DH812">
        <v>0</v>
      </c>
      <c r="DI812">
        <v>0</v>
      </c>
      <c r="DJ812">
        <v>0</v>
      </c>
      <c r="DK812">
        <v>0</v>
      </c>
      <c r="DL812">
        <v>0</v>
      </c>
      <c r="DM812">
        <v>0</v>
      </c>
      <c r="DN812">
        <v>0</v>
      </c>
      <c r="DO812">
        <v>0</v>
      </c>
      <c r="DP812">
        <v>0</v>
      </c>
      <c r="DQ812">
        <v>0</v>
      </c>
      <c r="DR812">
        <v>0</v>
      </c>
      <c r="DS812">
        <v>0</v>
      </c>
      <c r="DT812">
        <v>0</v>
      </c>
      <c r="DU812">
        <v>0</v>
      </c>
      <c r="DV812">
        <v>0</v>
      </c>
      <c r="DW812">
        <v>0</v>
      </c>
      <c r="DX812">
        <v>0</v>
      </c>
      <c r="DZ812" s="340"/>
      <c r="EA812" t="s">
        <v>1025</v>
      </c>
      <c r="EB812">
        <v>2</v>
      </c>
      <c r="EC812">
        <v>8</v>
      </c>
      <c r="ED812" s="183" t="str">
        <f t="shared" si="34"/>
        <v>SDH300208</v>
      </c>
      <c r="EE812">
        <v>8</v>
      </c>
      <c r="EF812">
        <v>257</v>
      </c>
      <c r="EG812">
        <v>500</v>
      </c>
      <c r="EH812">
        <v>747</v>
      </c>
      <c r="EI812">
        <v>1055</v>
      </c>
      <c r="EJ812">
        <v>1355</v>
      </c>
      <c r="EK812">
        <v>1649</v>
      </c>
      <c r="EL812">
        <v>1940</v>
      </c>
      <c r="EM812">
        <v>2223</v>
      </c>
      <c r="EN812">
        <v>2705</v>
      </c>
      <c r="EO812">
        <v>2975</v>
      </c>
      <c r="EP812">
        <v>3240</v>
      </c>
      <c r="EQ812">
        <v>3503</v>
      </c>
      <c r="ER812">
        <v>3759</v>
      </c>
      <c r="ES812">
        <v>4009</v>
      </c>
      <c r="ET812">
        <v>4254</v>
      </c>
      <c r="EU812">
        <v>4498</v>
      </c>
      <c r="EV812">
        <v>4738</v>
      </c>
      <c r="EW812">
        <v>4974</v>
      </c>
      <c r="EX812">
        <v>5206</v>
      </c>
      <c r="EY812">
        <v>5425</v>
      </c>
      <c r="EZ812">
        <v>5645</v>
      </c>
      <c r="FA812">
        <v>5865</v>
      </c>
      <c r="FB812">
        <v>6085</v>
      </c>
      <c r="FC812">
        <v>6307</v>
      </c>
      <c r="FD812">
        <v>6531</v>
      </c>
      <c r="FE812">
        <v>6756</v>
      </c>
      <c r="FF812">
        <v>6989</v>
      </c>
      <c r="FG812">
        <v>7222</v>
      </c>
      <c r="FH812">
        <v>0</v>
      </c>
      <c r="FI812">
        <v>0</v>
      </c>
      <c r="FJ812">
        <v>0</v>
      </c>
      <c r="FK812">
        <v>0</v>
      </c>
      <c r="FL812">
        <v>0</v>
      </c>
      <c r="FM812">
        <v>0</v>
      </c>
      <c r="FN812">
        <v>0</v>
      </c>
      <c r="FO812">
        <v>0</v>
      </c>
      <c r="FP812">
        <v>0</v>
      </c>
      <c r="FQ812">
        <v>0</v>
      </c>
      <c r="FR812">
        <v>0</v>
      </c>
      <c r="FS812">
        <v>0</v>
      </c>
      <c r="FT812">
        <v>0</v>
      </c>
      <c r="FU812">
        <v>0</v>
      </c>
      <c r="FV812">
        <v>0</v>
      </c>
      <c r="FW812">
        <v>0</v>
      </c>
      <c r="FX812">
        <v>0</v>
      </c>
      <c r="FY812">
        <v>0</v>
      </c>
      <c r="FZ812">
        <v>0</v>
      </c>
      <c r="GA812">
        <v>0</v>
      </c>
      <c r="GB812">
        <v>0</v>
      </c>
      <c r="GC812">
        <v>0</v>
      </c>
      <c r="GD812">
        <v>0</v>
      </c>
      <c r="GE812">
        <v>0</v>
      </c>
      <c r="GF812">
        <v>0</v>
      </c>
      <c r="GG812">
        <v>0</v>
      </c>
      <c r="GH812">
        <v>0</v>
      </c>
      <c r="GI812">
        <v>0</v>
      </c>
      <c r="GJ812">
        <v>0</v>
      </c>
      <c r="GK812">
        <v>0</v>
      </c>
      <c r="GL812">
        <v>0</v>
      </c>
      <c r="GM812">
        <v>0</v>
      </c>
      <c r="GN812">
        <v>0</v>
      </c>
      <c r="GO812">
        <v>0</v>
      </c>
      <c r="GP812">
        <v>0</v>
      </c>
      <c r="GQ812">
        <v>0</v>
      </c>
      <c r="GR812">
        <v>0</v>
      </c>
      <c r="GS812">
        <v>0</v>
      </c>
      <c r="GT812">
        <v>0</v>
      </c>
      <c r="GU812">
        <v>0</v>
      </c>
      <c r="GV812">
        <v>0</v>
      </c>
      <c r="GW812">
        <v>0</v>
      </c>
      <c r="GX812">
        <v>0</v>
      </c>
      <c r="GY812">
        <v>0</v>
      </c>
      <c r="GZ812">
        <v>0</v>
      </c>
      <c r="HA812">
        <v>0</v>
      </c>
      <c r="HB812">
        <v>0</v>
      </c>
      <c r="HC812">
        <v>0</v>
      </c>
      <c r="HD812">
        <v>0</v>
      </c>
      <c r="HE812">
        <v>0</v>
      </c>
      <c r="HF812">
        <v>0</v>
      </c>
      <c r="HG812">
        <v>0</v>
      </c>
      <c r="HH812">
        <v>0</v>
      </c>
      <c r="HI812">
        <v>0</v>
      </c>
      <c r="HJ812">
        <v>0</v>
      </c>
      <c r="HK812">
        <v>0</v>
      </c>
      <c r="HL812">
        <v>0</v>
      </c>
      <c r="HM812">
        <v>0</v>
      </c>
      <c r="HN812">
        <v>0</v>
      </c>
      <c r="HO812">
        <v>0</v>
      </c>
      <c r="HP812">
        <v>0</v>
      </c>
      <c r="HQ812">
        <v>0</v>
      </c>
      <c r="HR812">
        <v>0</v>
      </c>
      <c r="HS812">
        <v>0</v>
      </c>
      <c r="HT812">
        <v>0</v>
      </c>
      <c r="HU812">
        <v>0</v>
      </c>
      <c r="HV812">
        <v>0</v>
      </c>
      <c r="HW812">
        <v>0</v>
      </c>
      <c r="HX812">
        <v>0</v>
      </c>
      <c r="HY812">
        <v>0</v>
      </c>
      <c r="HZ812">
        <v>0</v>
      </c>
      <c r="IA812">
        <v>0</v>
      </c>
      <c r="IB812">
        <v>0</v>
      </c>
      <c r="IC812">
        <v>0</v>
      </c>
      <c r="ID812">
        <v>0</v>
      </c>
      <c r="IE812">
        <v>0</v>
      </c>
      <c r="IF812">
        <v>0</v>
      </c>
      <c r="IG812">
        <v>0</v>
      </c>
      <c r="IH812">
        <v>0</v>
      </c>
      <c r="II812">
        <v>0</v>
      </c>
      <c r="IJ812">
        <v>0</v>
      </c>
      <c r="IK812">
        <v>0</v>
      </c>
    </row>
    <row r="813" spans="13:245" hidden="1">
      <c r="M813" s="340"/>
      <c r="N813" t="s">
        <v>1025</v>
      </c>
      <c r="O813">
        <v>2</v>
      </c>
      <c r="P813">
        <v>9</v>
      </c>
      <c r="Q813" s="183" t="str">
        <f t="shared" si="33"/>
        <v>SDH300209</v>
      </c>
      <c r="R813">
        <v>0</v>
      </c>
      <c r="S813">
        <v>99</v>
      </c>
      <c r="T813">
        <v>200</v>
      </c>
      <c r="U813">
        <v>303</v>
      </c>
      <c r="V813">
        <v>409</v>
      </c>
      <c r="W813">
        <v>517</v>
      </c>
      <c r="X813">
        <v>627</v>
      </c>
      <c r="Y813">
        <v>740</v>
      </c>
      <c r="Z813">
        <v>855</v>
      </c>
      <c r="AA813">
        <v>1298</v>
      </c>
      <c r="AB813">
        <v>1460</v>
      </c>
      <c r="AC813">
        <v>1625</v>
      </c>
      <c r="AD813">
        <v>1795</v>
      </c>
      <c r="AE813">
        <v>1968</v>
      </c>
      <c r="AF813">
        <v>2146</v>
      </c>
      <c r="AG813">
        <v>2329</v>
      </c>
      <c r="AH813">
        <v>2516</v>
      </c>
      <c r="AI813">
        <v>2708</v>
      </c>
      <c r="AJ813">
        <v>2906</v>
      </c>
      <c r="AK813">
        <v>3109</v>
      </c>
      <c r="AL813">
        <v>3319</v>
      </c>
      <c r="AM813">
        <v>3536</v>
      </c>
      <c r="AN813">
        <v>3761</v>
      </c>
      <c r="AO813">
        <v>3993</v>
      </c>
      <c r="AP813">
        <v>4235</v>
      </c>
      <c r="AQ813">
        <v>4486</v>
      </c>
      <c r="AR813">
        <v>4747</v>
      </c>
      <c r="AS813">
        <v>5019</v>
      </c>
      <c r="AT813">
        <v>5303</v>
      </c>
      <c r="AU813">
        <v>5600</v>
      </c>
      <c r="AV813">
        <v>5779</v>
      </c>
      <c r="AW813">
        <v>5970</v>
      </c>
      <c r="AX813">
        <v>6174</v>
      </c>
      <c r="AY813">
        <v>6391</v>
      </c>
      <c r="AZ813">
        <v>6623</v>
      </c>
      <c r="BA813">
        <v>6871</v>
      </c>
      <c r="BB813">
        <v>7138</v>
      </c>
      <c r="BC813">
        <v>7423</v>
      </c>
      <c r="BD813">
        <v>7731</v>
      </c>
      <c r="BE813">
        <v>8055</v>
      </c>
      <c r="BF813">
        <v>8399</v>
      </c>
      <c r="BG813">
        <v>8765</v>
      </c>
      <c r="BH813">
        <v>9152</v>
      </c>
      <c r="BI813">
        <v>9563</v>
      </c>
      <c r="BJ813">
        <v>0</v>
      </c>
      <c r="BK813">
        <v>0</v>
      </c>
      <c r="BL813">
        <v>0</v>
      </c>
      <c r="BM813">
        <v>0</v>
      </c>
      <c r="BN813">
        <v>0</v>
      </c>
      <c r="BO813">
        <v>0</v>
      </c>
      <c r="BP813">
        <v>0</v>
      </c>
      <c r="BQ813">
        <v>0</v>
      </c>
      <c r="BR813">
        <v>0</v>
      </c>
      <c r="BS813">
        <v>0</v>
      </c>
      <c r="BT813">
        <v>0</v>
      </c>
      <c r="BU813">
        <v>0</v>
      </c>
      <c r="BV813">
        <v>0</v>
      </c>
      <c r="BW813">
        <v>0</v>
      </c>
      <c r="BX813">
        <v>0</v>
      </c>
      <c r="BY813">
        <v>0</v>
      </c>
      <c r="BZ813">
        <v>0</v>
      </c>
      <c r="CA813">
        <v>0</v>
      </c>
      <c r="CB813">
        <v>0</v>
      </c>
      <c r="CC813">
        <v>0</v>
      </c>
      <c r="CD813">
        <v>0</v>
      </c>
      <c r="CE813">
        <v>0</v>
      </c>
      <c r="CF813">
        <v>0</v>
      </c>
      <c r="CG813">
        <v>0</v>
      </c>
      <c r="CH813">
        <v>0</v>
      </c>
      <c r="CI813">
        <v>0</v>
      </c>
      <c r="CJ813">
        <v>0</v>
      </c>
      <c r="CK813">
        <v>0</v>
      </c>
      <c r="CL813">
        <v>0</v>
      </c>
      <c r="CM813">
        <v>0</v>
      </c>
      <c r="CN813">
        <v>0</v>
      </c>
      <c r="CO813">
        <v>0</v>
      </c>
      <c r="CP813">
        <v>0</v>
      </c>
      <c r="CQ813">
        <v>0</v>
      </c>
      <c r="CR813">
        <v>0</v>
      </c>
      <c r="CS813">
        <v>0</v>
      </c>
      <c r="CT813">
        <v>0</v>
      </c>
      <c r="CU813">
        <v>0</v>
      </c>
      <c r="CV813">
        <v>0</v>
      </c>
      <c r="CW813">
        <v>0</v>
      </c>
      <c r="CX813">
        <v>0</v>
      </c>
      <c r="CY813">
        <v>0</v>
      </c>
      <c r="CZ813">
        <v>0</v>
      </c>
      <c r="DA813">
        <v>0</v>
      </c>
      <c r="DB813">
        <v>0</v>
      </c>
      <c r="DC813">
        <v>0</v>
      </c>
      <c r="DD813">
        <v>0</v>
      </c>
      <c r="DE813">
        <v>0</v>
      </c>
      <c r="DF813">
        <v>0</v>
      </c>
      <c r="DG813">
        <v>0</v>
      </c>
      <c r="DH813">
        <v>0</v>
      </c>
      <c r="DI813">
        <v>0</v>
      </c>
      <c r="DJ813">
        <v>0</v>
      </c>
      <c r="DK813">
        <v>0</v>
      </c>
      <c r="DL813">
        <v>0</v>
      </c>
      <c r="DM813">
        <v>0</v>
      </c>
      <c r="DN813">
        <v>0</v>
      </c>
      <c r="DO813">
        <v>0</v>
      </c>
      <c r="DP813">
        <v>0</v>
      </c>
      <c r="DQ813">
        <v>0</v>
      </c>
      <c r="DR813">
        <v>0</v>
      </c>
      <c r="DS813">
        <v>0</v>
      </c>
      <c r="DT813">
        <v>0</v>
      </c>
      <c r="DU813">
        <v>0</v>
      </c>
      <c r="DV813">
        <v>0</v>
      </c>
      <c r="DW813">
        <v>0</v>
      </c>
      <c r="DX813">
        <v>0</v>
      </c>
      <c r="DZ813" s="340"/>
      <c r="EA813" t="s">
        <v>1025</v>
      </c>
      <c r="EB813">
        <v>2</v>
      </c>
      <c r="EC813">
        <v>9</v>
      </c>
      <c r="ED813" s="183" t="str">
        <f t="shared" si="34"/>
        <v>SDH300209</v>
      </c>
      <c r="EE813">
        <v>0</v>
      </c>
      <c r="EF813">
        <v>242</v>
      </c>
      <c r="EG813">
        <v>475</v>
      </c>
      <c r="EH813">
        <v>701</v>
      </c>
      <c r="EI813">
        <v>1000</v>
      </c>
      <c r="EJ813">
        <v>1290</v>
      </c>
      <c r="EK813">
        <v>1574</v>
      </c>
      <c r="EL813">
        <v>1853</v>
      </c>
      <c r="EM813">
        <v>2127</v>
      </c>
      <c r="EN813">
        <v>2598</v>
      </c>
      <c r="EO813">
        <v>2861</v>
      </c>
      <c r="EP813">
        <v>3115</v>
      </c>
      <c r="EQ813">
        <v>3367</v>
      </c>
      <c r="ER813">
        <v>3612</v>
      </c>
      <c r="ES813">
        <v>3853</v>
      </c>
      <c r="ET813">
        <v>4092</v>
      </c>
      <c r="EU813">
        <v>4326</v>
      </c>
      <c r="EV813">
        <v>4557</v>
      </c>
      <c r="EW813">
        <v>4784</v>
      </c>
      <c r="EX813">
        <v>5010</v>
      </c>
      <c r="EY813">
        <v>5236</v>
      </c>
      <c r="EZ813">
        <v>5461</v>
      </c>
      <c r="FA813">
        <v>5687</v>
      </c>
      <c r="FB813">
        <v>5914</v>
      </c>
      <c r="FC813">
        <v>6144</v>
      </c>
      <c r="FD813">
        <v>6376</v>
      </c>
      <c r="FE813">
        <v>6610</v>
      </c>
      <c r="FF813">
        <v>6849</v>
      </c>
      <c r="FG813">
        <v>7091</v>
      </c>
      <c r="FH813">
        <v>0</v>
      </c>
      <c r="FI813">
        <v>0</v>
      </c>
      <c r="FJ813">
        <v>0</v>
      </c>
      <c r="FK813">
        <v>0</v>
      </c>
      <c r="FL813">
        <v>0</v>
      </c>
      <c r="FM813">
        <v>0</v>
      </c>
      <c r="FN813">
        <v>0</v>
      </c>
      <c r="FO813">
        <v>0</v>
      </c>
      <c r="FP813">
        <v>0</v>
      </c>
      <c r="FQ813">
        <v>0</v>
      </c>
      <c r="FR813">
        <v>0</v>
      </c>
      <c r="FS813">
        <v>0</v>
      </c>
      <c r="FT813">
        <v>0</v>
      </c>
      <c r="FU813">
        <v>0</v>
      </c>
      <c r="FV813">
        <v>0</v>
      </c>
      <c r="FW813">
        <v>0</v>
      </c>
      <c r="FX813">
        <v>0</v>
      </c>
      <c r="FY813">
        <v>0</v>
      </c>
      <c r="FZ813">
        <v>0</v>
      </c>
      <c r="GA813">
        <v>0</v>
      </c>
      <c r="GB813">
        <v>0</v>
      </c>
      <c r="GC813">
        <v>0</v>
      </c>
      <c r="GD813">
        <v>0</v>
      </c>
      <c r="GE813">
        <v>0</v>
      </c>
      <c r="GF813">
        <v>0</v>
      </c>
      <c r="GG813">
        <v>0</v>
      </c>
      <c r="GH813">
        <v>0</v>
      </c>
      <c r="GI813">
        <v>0</v>
      </c>
      <c r="GJ813">
        <v>0</v>
      </c>
      <c r="GK813">
        <v>0</v>
      </c>
      <c r="GL813">
        <v>0</v>
      </c>
      <c r="GM813">
        <v>0</v>
      </c>
      <c r="GN813">
        <v>0</v>
      </c>
      <c r="GO813">
        <v>0</v>
      </c>
      <c r="GP813">
        <v>0</v>
      </c>
      <c r="GQ813">
        <v>0</v>
      </c>
      <c r="GR813">
        <v>0</v>
      </c>
      <c r="GS813">
        <v>0</v>
      </c>
      <c r="GT813">
        <v>0</v>
      </c>
      <c r="GU813">
        <v>0</v>
      </c>
      <c r="GV813">
        <v>0</v>
      </c>
      <c r="GW813">
        <v>0</v>
      </c>
      <c r="GX813">
        <v>0</v>
      </c>
      <c r="GY813">
        <v>0</v>
      </c>
      <c r="GZ813">
        <v>0</v>
      </c>
      <c r="HA813">
        <v>0</v>
      </c>
      <c r="HB813">
        <v>0</v>
      </c>
      <c r="HC813">
        <v>0</v>
      </c>
      <c r="HD813">
        <v>0</v>
      </c>
      <c r="HE813">
        <v>0</v>
      </c>
      <c r="HF813">
        <v>0</v>
      </c>
      <c r="HG813">
        <v>0</v>
      </c>
      <c r="HH813">
        <v>0</v>
      </c>
      <c r="HI813">
        <v>0</v>
      </c>
      <c r="HJ813">
        <v>0</v>
      </c>
      <c r="HK813">
        <v>0</v>
      </c>
      <c r="HL813">
        <v>0</v>
      </c>
      <c r="HM813">
        <v>0</v>
      </c>
      <c r="HN813">
        <v>0</v>
      </c>
      <c r="HO813">
        <v>0</v>
      </c>
      <c r="HP813">
        <v>0</v>
      </c>
      <c r="HQ813">
        <v>0</v>
      </c>
      <c r="HR813">
        <v>0</v>
      </c>
      <c r="HS813">
        <v>0</v>
      </c>
      <c r="HT813">
        <v>0</v>
      </c>
      <c r="HU813">
        <v>0</v>
      </c>
      <c r="HV813">
        <v>0</v>
      </c>
      <c r="HW813">
        <v>0</v>
      </c>
      <c r="HX813">
        <v>0</v>
      </c>
      <c r="HY813">
        <v>0</v>
      </c>
      <c r="HZ813">
        <v>0</v>
      </c>
      <c r="IA813">
        <v>0</v>
      </c>
      <c r="IB813">
        <v>0</v>
      </c>
      <c r="IC813">
        <v>0</v>
      </c>
      <c r="ID813">
        <v>0</v>
      </c>
      <c r="IE813">
        <v>0</v>
      </c>
      <c r="IF813">
        <v>0</v>
      </c>
      <c r="IG813">
        <v>0</v>
      </c>
      <c r="IH813">
        <v>0</v>
      </c>
      <c r="II813">
        <v>0</v>
      </c>
      <c r="IJ813">
        <v>0</v>
      </c>
      <c r="IK813">
        <v>0</v>
      </c>
    </row>
    <row r="814" spans="13:245" hidden="1">
      <c r="M814" s="340"/>
      <c r="N814" t="s">
        <v>1025</v>
      </c>
      <c r="O814">
        <v>2</v>
      </c>
      <c r="P814">
        <v>10</v>
      </c>
      <c r="Q814" s="183" t="str">
        <f t="shared" si="33"/>
        <v>SDH300210</v>
      </c>
      <c r="R814">
        <v>0</v>
      </c>
      <c r="S814">
        <v>97</v>
      </c>
      <c r="T814">
        <v>196</v>
      </c>
      <c r="U814">
        <v>297</v>
      </c>
      <c r="V814">
        <v>401</v>
      </c>
      <c r="W814">
        <v>506</v>
      </c>
      <c r="X814">
        <v>614</v>
      </c>
      <c r="Y814">
        <v>725</v>
      </c>
      <c r="Z814">
        <v>839</v>
      </c>
      <c r="AA814">
        <v>1273</v>
      </c>
      <c r="AB814">
        <v>1431</v>
      </c>
      <c r="AC814">
        <v>1593</v>
      </c>
      <c r="AD814">
        <v>1759</v>
      </c>
      <c r="AE814">
        <v>1930</v>
      </c>
      <c r="AF814">
        <v>2104</v>
      </c>
      <c r="AG814">
        <v>2283</v>
      </c>
      <c r="AH814">
        <v>2467</v>
      </c>
      <c r="AI814">
        <v>2656</v>
      </c>
      <c r="AJ814">
        <v>2850</v>
      </c>
      <c r="AK814">
        <v>3051</v>
      </c>
      <c r="AL814">
        <v>3258</v>
      </c>
      <c r="AM814">
        <v>3472</v>
      </c>
      <c r="AN814">
        <v>3694</v>
      </c>
      <c r="AO814">
        <v>3924</v>
      </c>
      <c r="AP814">
        <v>4164</v>
      </c>
      <c r="AQ814">
        <v>4413</v>
      </c>
      <c r="AR814">
        <v>4673</v>
      </c>
      <c r="AS814">
        <v>4943</v>
      </c>
      <c r="AT814">
        <v>5226</v>
      </c>
      <c r="AU814">
        <v>5524</v>
      </c>
      <c r="AV814">
        <v>5707</v>
      </c>
      <c r="AW814">
        <v>5901</v>
      </c>
      <c r="AX814">
        <v>6108</v>
      </c>
      <c r="AY814">
        <v>6330</v>
      </c>
      <c r="AZ814">
        <v>6567</v>
      </c>
      <c r="BA814">
        <v>6822</v>
      </c>
      <c r="BB814">
        <v>7094</v>
      </c>
      <c r="BC814">
        <v>7388</v>
      </c>
      <c r="BD814">
        <v>7698</v>
      </c>
      <c r="BE814">
        <v>8026</v>
      </c>
      <c r="BF814">
        <v>8375</v>
      </c>
      <c r="BG814">
        <v>8745</v>
      </c>
      <c r="BH814">
        <v>9137</v>
      </c>
      <c r="BI814">
        <v>9554</v>
      </c>
      <c r="BJ814">
        <v>0</v>
      </c>
      <c r="BK814">
        <v>0</v>
      </c>
      <c r="BL814">
        <v>0</v>
      </c>
      <c r="BM814">
        <v>0</v>
      </c>
      <c r="BN814">
        <v>0</v>
      </c>
      <c r="BO814">
        <v>0</v>
      </c>
      <c r="BP814">
        <v>0</v>
      </c>
      <c r="BQ814">
        <v>0</v>
      </c>
      <c r="BR814">
        <v>0</v>
      </c>
      <c r="BS814">
        <v>0</v>
      </c>
      <c r="BT814">
        <v>0</v>
      </c>
      <c r="BU814">
        <v>0</v>
      </c>
      <c r="BV814">
        <v>0</v>
      </c>
      <c r="BW814">
        <v>0</v>
      </c>
      <c r="BX814">
        <v>0</v>
      </c>
      <c r="BY814">
        <v>0</v>
      </c>
      <c r="BZ814">
        <v>0</v>
      </c>
      <c r="CA814">
        <v>0</v>
      </c>
      <c r="CB814">
        <v>0</v>
      </c>
      <c r="CC814">
        <v>0</v>
      </c>
      <c r="CD814">
        <v>0</v>
      </c>
      <c r="CE814">
        <v>0</v>
      </c>
      <c r="CF814">
        <v>0</v>
      </c>
      <c r="CG814">
        <v>0</v>
      </c>
      <c r="CH814">
        <v>0</v>
      </c>
      <c r="CI814">
        <v>0</v>
      </c>
      <c r="CJ814">
        <v>0</v>
      </c>
      <c r="CK814">
        <v>0</v>
      </c>
      <c r="CL814">
        <v>0</v>
      </c>
      <c r="CM814">
        <v>0</v>
      </c>
      <c r="CN814">
        <v>0</v>
      </c>
      <c r="CO814">
        <v>0</v>
      </c>
      <c r="CP814">
        <v>0</v>
      </c>
      <c r="CQ814">
        <v>0</v>
      </c>
      <c r="CR814">
        <v>0</v>
      </c>
      <c r="CS814">
        <v>0</v>
      </c>
      <c r="CT814">
        <v>0</v>
      </c>
      <c r="CU814">
        <v>0</v>
      </c>
      <c r="CV814">
        <v>0</v>
      </c>
      <c r="CW814">
        <v>0</v>
      </c>
      <c r="CX814">
        <v>0</v>
      </c>
      <c r="CY814">
        <v>0</v>
      </c>
      <c r="CZ814">
        <v>0</v>
      </c>
      <c r="DA814">
        <v>0</v>
      </c>
      <c r="DB814">
        <v>0</v>
      </c>
      <c r="DC814">
        <v>0</v>
      </c>
      <c r="DD814">
        <v>0</v>
      </c>
      <c r="DE814">
        <v>0</v>
      </c>
      <c r="DF814">
        <v>0</v>
      </c>
      <c r="DG814">
        <v>0</v>
      </c>
      <c r="DH814">
        <v>0</v>
      </c>
      <c r="DI814">
        <v>0</v>
      </c>
      <c r="DJ814">
        <v>0</v>
      </c>
      <c r="DK814">
        <v>0</v>
      </c>
      <c r="DL814">
        <v>0</v>
      </c>
      <c r="DM814">
        <v>0</v>
      </c>
      <c r="DN814">
        <v>0</v>
      </c>
      <c r="DO814">
        <v>0</v>
      </c>
      <c r="DP814">
        <v>0</v>
      </c>
      <c r="DQ814">
        <v>0</v>
      </c>
      <c r="DR814">
        <v>0</v>
      </c>
      <c r="DS814">
        <v>0</v>
      </c>
      <c r="DT814">
        <v>0</v>
      </c>
      <c r="DU814">
        <v>0</v>
      </c>
      <c r="DV814">
        <v>0</v>
      </c>
      <c r="DW814">
        <v>0</v>
      </c>
      <c r="DX814">
        <v>0</v>
      </c>
      <c r="DZ814" s="340"/>
      <c r="EA814" t="s">
        <v>1025</v>
      </c>
      <c r="EB814">
        <v>2</v>
      </c>
      <c r="EC814">
        <v>10</v>
      </c>
      <c r="ED814" s="183" t="str">
        <f t="shared" si="34"/>
        <v>SDH300210</v>
      </c>
      <c r="EE814">
        <v>0</v>
      </c>
      <c r="EF814">
        <v>237</v>
      </c>
      <c r="EG814">
        <v>465</v>
      </c>
      <c r="EH814">
        <v>683</v>
      </c>
      <c r="EI814">
        <v>973</v>
      </c>
      <c r="EJ814">
        <v>1256</v>
      </c>
      <c r="EK814">
        <v>1533</v>
      </c>
      <c r="EL814">
        <v>1808</v>
      </c>
      <c r="EM814">
        <v>2077</v>
      </c>
      <c r="EN814">
        <v>2542</v>
      </c>
      <c r="EO814">
        <v>2796</v>
      </c>
      <c r="EP814">
        <v>3045</v>
      </c>
      <c r="EQ814">
        <v>3290</v>
      </c>
      <c r="ER814">
        <v>3531</v>
      </c>
      <c r="ES814">
        <v>3766</v>
      </c>
      <c r="ET814">
        <v>3998</v>
      </c>
      <c r="EU814">
        <v>4227</v>
      </c>
      <c r="EV814">
        <v>4453</v>
      </c>
      <c r="EW814">
        <v>4676</v>
      </c>
      <c r="EX814">
        <v>4900</v>
      </c>
      <c r="EY814">
        <v>5122</v>
      </c>
      <c r="EZ814">
        <v>5344</v>
      </c>
      <c r="FA814">
        <v>5568</v>
      </c>
      <c r="FB814">
        <v>5794</v>
      </c>
      <c r="FC814">
        <v>6023</v>
      </c>
      <c r="FD814">
        <v>6254</v>
      </c>
      <c r="FE814">
        <v>6489</v>
      </c>
      <c r="FF814">
        <v>6726</v>
      </c>
      <c r="FG814">
        <v>6970</v>
      </c>
      <c r="FH814">
        <v>0</v>
      </c>
      <c r="FI814">
        <v>0</v>
      </c>
      <c r="FJ814">
        <v>0</v>
      </c>
      <c r="FK814">
        <v>0</v>
      </c>
      <c r="FL814">
        <v>0</v>
      </c>
      <c r="FM814">
        <v>0</v>
      </c>
      <c r="FN814">
        <v>0</v>
      </c>
      <c r="FO814">
        <v>0</v>
      </c>
      <c r="FP814">
        <v>0</v>
      </c>
      <c r="FQ814">
        <v>0</v>
      </c>
      <c r="FR814">
        <v>0</v>
      </c>
      <c r="FS814">
        <v>0</v>
      </c>
      <c r="FT814">
        <v>0</v>
      </c>
      <c r="FU814">
        <v>0</v>
      </c>
      <c r="FV814">
        <v>0</v>
      </c>
      <c r="FW814">
        <v>0</v>
      </c>
      <c r="FX814">
        <v>0</v>
      </c>
      <c r="FY814">
        <v>0</v>
      </c>
      <c r="FZ814">
        <v>0</v>
      </c>
      <c r="GA814">
        <v>0</v>
      </c>
      <c r="GB814">
        <v>0</v>
      </c>
      <c r="GC814">
        <v>0</v>
      </c>
      <c r="GD814">
        <v>0</v>
      </c>
      <c r="GE814">
        <v>0</v>
      </c>
      <c r="GF814">
        <v>0</v>
      </c>
      <c r="GG814">
        <v>0</v>
      </c>
      <c r="GH814">
        <v>0</v>
      </c>
      <c r="GI814">
        <v>0</v>
      </c>
      <c r="GJ814">
        <v>0</v>
      </c>
      <c r="GK814">
        <v>0</v>
      </c>
      <c r="GL814">
        <v>0</v>
      </c>
      <c r="GM814">
        <v>0</v>
      </c>
      <c r="GN814">
        <v>0</v>
      </c>
      <c r="GO814">
        <v>0</v>
      </c>
      <c r="GP814">
        <v>0</v>
      </c>
      <c r="GQ814">
        <v>0</v>
      </c>
      <c r="GR814">
        <v>0</v>
      </c>
      <c r="GS814">
        <v>0</v>
      </c>
      <c r="GT814">
        <v>0</v>
      </c>
      <c r="GU814">
        <v>0</v>
      </c>
      <c r="GV814">
        <v>0</v>
      </c>
      <c r="GW814">
        <v>0</v>
      </c>
      <c r="GX814">
        <v>0</v>
      </c>
      <c r="GY814">
        <v>0</v>
      </c>
      <c r="GZ814">
        <v>0</v>
      </c>
      <c r="HA814">
        <v>0</v>
      </c>
      <c r="HB814">
        <v>0</v>
      </c>
      <c r="HC814">
        <v>0</v>
      </c>
      <c r="HD814">
        <v>0</v>
      </c>
      <c r="HE814">
        <v>0</v>
      </c>
      <c r="HF814">
        <v>0</v>
      </c>
      <c r="HG814">
        <v>0</v>
      </c>
      <c r="HH814">
        <v>0</v>
      </c>
      <c r="HI814">
        <v>0</v>
      </c>
      <c r="HJ814">
        <v>0</v>
      </c>
      <c r="HK814">
        <v>0</v>
      </c>
      <c r="HL814">
        <v>0</v>
      </c>
      <c r="HM814">
        <v>0</v>
      </c>
      <c r="HN814">
        <v>0</v>
      </c>
      <c r="HO814">
        <v>0</v>
      </c>
      <c r="HP814">
        <v>0</v>
      </c>
      <c r="HQ814">
        <v>0</v>
      </c>
      <c r="HR814">
        <v>0</v>
      </c>
      <c r="HS814">
        <v>0</v>
      </c>
      <c r="HT814">
        <v>0</v>
      </c>
      <c r="HU814">
        <v>0</v>
      </c>
      <c r="HV814">
        <v>0</v>
      </c>
      <c r="HW814">
        <v>0</v>
      </c>
      <c r="HX814">
        <v>0</v>
      </c>
      <c r="HY814">
        <v>0</v>
      </c>
      <c r="HZ814">
        <v>0</v>
      </c>
      <c r="IA814">
        <v>0</v>
      </c>
      <c r="IB814">
        <v>0</v>
      </c>
      <c r="IC814">
        <v>0</v>
      </c>
      <c r="ID814">
        <v>0</v>
      </c>
      <c r="IE814">
        <v>0</v>
      </c>
      <c r="IF814">
        <v>0</v>
      </c>
      <c r="IG814">
        <v>0</v>
      </c>
      <c r="IH814">
        <v>0</v>
      </c>
      <c r="II814">
        <v>0</v>
      </c>
      <c r="IJ814">
        <v>0</v>
      </c>
      <c r="IK814">
        <v>0</v>
      </c>
    </row>
    <row r="815" spans="13:245" hidden="1">
      <c r="M815" s="340"/>
      <c r="N815" t="s">
        <v>1025</v>
      </c>
      <c r="O815">
        <v>2</v>
      </c>
      <c r="P815">
        <v>11</v>
      </c>
      <c r="Q815" s="183" t="str">
        <f t="shared" si="33"/>
        <v>SDH300211</v>
      </c>
      <c r="R815">
        <v>0</v>
      </c>
      <c r="S815">
        <v>95</v>
      </c>
      <c r="T815">
        <v>192</v>
      </c>
      <c r="U815">
        <v>291</v>
      </c>
      <c r="V815">
        <v>392</v>
      </c>
      <c r="W815">
        <v>496</v>
      </c>
      <c r="X815">
        <v>602</v>
      </c>
      <c r="Y815">
        <v>710</v>
      </c>
      <c r="Z815">
        <v>821</v>
      </c>
      <c r="AA815">
        <v>1247</v>
      </c>
      <c r="AB815">
        <v>1402</v>
      </c>
      <c r="AC815">
        <v>1561</v>
      </c>
      <c r="AD815">
        <v>1724</v>
      </c>
      <c r="AE815">
        <v>1891</v>
      </c>
      <c r="AF815">
        <v>2062</v>
      </c>
      <c r="AG815">
        <v>2238</v>
      </c>
      <c r="AH815">
        <v>2418</v>
      </c>
      <c r="AI815">
        <v>2604</v>
      </c>
      <c r="AJ815">
        <v>2795</v>
      </c>
      <c r="AK815">
        <v>2993</v>
      </c>
      <c r="AL815">
        <v>3197</v>
      </c>
      <c r="AM815">
        <v>3409</v>
      </c>
      <c r="AN815">
        <v>3628</v>
      </c>
      <c r="AO815">
        <v>3856</v>
      </c>
      <c r="AP815">
        <v>4094</v>
      </c>
      <c r="AQ815">
        <v>4341</v>
      </c>
      <c r="AR815">
        <v>4598</v>
      </c>
      <c r="AS815">
        <v>4868</v>
      </c>
      <c r="AT815">
        <v>5152</v>
      </c>
      <c r="AU815">
        <v>5450</v>
      </c>
      <c r="AV815">
        <v>5636</v>
      </c>
      <c r="AW815">
        <v>5834</v>
      </c>
      <c r="AX815">
        <v>6046</v>
      </c>
      <c r="AY815">
        <v>6272</v>
      </c>
      <c r="AZ815">
        <v>6515</v>
      </c>
      <c r="BA815">
        <v>6775</v>
      </c>
      <c r="BB815">
        <v>7055</v>
      </c>
      <c r="BC815">
        <v>7350</v>
      </c>
      <c r="BD815">
        <v>7663</v>
      </c>
      <c r="BE815">
        <v>7996</v>
      </c>
      <c r="BF815">
        <v>8349</v>
      </c>
      <c r="BG815">
        <v>8723</v>
      </c>
      <c r="BH815">
        <v>9121</v>
      </c>
      <c r="BI815">
        <v>9546</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v>
      </c>
      <c r="CP815">
        <v>0</v>
      </c>
      <c r="CQ815">
        <v>0</v>
      </c>
      <c r="CR815">
        <v>0</v>
      </c>
      <c r="CS815">
        <v>0</v>
      </c>
      <c r="CT815">
        <v>0</v>
      </c>
      <c r="CU815">
        <v>0</v>
      </c>
      <c r="CV815">
        <v>0</v>
      </c>
      <c r="CW815">
        <v>0</v>
      </c>
      <c r="CX815">
        <v>0</v>
      </c>
      <c r="CY815">
        <v>0</v>
      </c>
      <c r="CZ815">
        <v>0</v>
      </c>
      <c r="DA815">
        <v>0</v>
      </c>
      <c r="DB815">
        <v>0</v>
      </c>
      <c r="DC815">
        <v>0</v>
      </c>
      <c r="DD815">
        <v>0</v>
      </c>
      <c r="DE815">
        <v>0</v>
      </c>
      <c r="DF815">
        <v>0</v>
      </c>
      <c r="DG815">
        <v>0</v>
      </c>
      <c r="DH815">
        <v>0</v>
      </c>
      <c r="DI815">
        <v>0</v>
      </c>
      <c r="DJ815">
        <v>0</v>
      </c>
      <c r="DK815">
        <v>0</v>
      </c>
      <c r="DL815">
        <v>0</v>
      </c>
      <c r="DM815">
        <v>0</v>
      </c>
      <c r="DN815">
        <v>0</v>
      </c>
      <c r="DO815">
        <v>0</v>
      </c>
      <c r="DP815">
        <v>0</v>
      </c>
      <c r="DQ815">
        <v>0</v>
      </c>
      <c r="DR815">
        <v>0</v>
      </c>
      <c r="DS815">
        <v>0</v>
      </c>
      <c r="DT815">
        <v>0</v>
      </c>
      <c r="DU815">
        <v>0</v>
      </c>
      <c r="DV815">
        <v>0</v>
      </c>
      <c r="DW815">
        <v>0</v>
      </c>
      <c r="DX815">
        <v>0</v>
      </c>
      <c r="DZ815" s="340"/>
      <c r="EA815" t="s">
        <v>1025</v>
      </c>
      <c r="EB815">
        <v>2</v>
      </c>
      <c r="EC815">
        <v>11</v>
      </c>
      <c r="ED815" s="183" t="str">
        <f t="shared" si="34"/>
        <v>SDH300211</v>
      </c>
      <c r="EE815">
        <v>0</v>
      </c>
      <c r="EF815">
        <v>231</v>
      </c>
      <c r="EG815">
        <v>454</v>
      </c>
      <c r="EH815">
        <v>667</v>
      </c>
      <c r="EI815">
        <v>945</v>
      </c>
      <c r="EJ815">
        <v>1221</v>
      </c>
      <c r="EK815">
        <v>1492</v>
      </c>
      <c r="EL815">
        <v>1761</v>
      </c>
      <c r="EM815">
        <v>2025</v>
      </c>
      <c r="EN815">
        <v>2483</v>
      </c>
      <c r="EO815">
        <v>2730</v>
      </c>
      <c r="EP815">
        <v>2974</v>
      </c>
      <c r="EQ815">
        <v>3213</v>
      </c>
      <c r="ER815">
        <v>3447</v>
      </c>
      <c r="ES815">
        <v>3677</v>
      </c>
      <c r="ET815">
        <v>3904</v>
      </c>
      <c r="EU815">
        <v>4127</v>
      </c>
      <c r="EV815">
        <v>4349</v>
      </c>
      <c r="EW815">
        <v>4568</v>
      </c>
      <c r="EX815">
        <v>4789</v>
      </c>
      <c r="EY815">
        <v>5008</v>
      </c>
      <c r="EZ815">
        <v>5229</v>
      </c>
      <c r="FA815">
        <v>5450</v>
      </c>
      <c r="FB815">
        <v>5674</v>
      </c>
      <c r="FC815">
        <v>5903</v>
      </c>
      <c r="FD815">
        <v>6133</v>
      </c>
      <c r="FE815">
        <v>6366</v>
      </c>
      <c r="FF815">
        <v>6606</v>
      </c>
      <c r="FG815">
        <v>6855</v>
      </c>
      <c r="FH815">
        <v>0</v>
      </c>
      <c r="FI815">
        <v>0</v>
      </c>
      <c r="FJ815">
        <v>0</v>
      </c>
      <c r="FK815">
        <v>0</v>
      </c>
      <c r="FL815">
        <v>0</v>
      </c>
      <c r="FM815">
        <v>0</v>
      </c>
      <c r="FN815">
        <v>0</v>
      </c>
      <c r="FO815">
        <v>0</v>
      </c>
      <c r="FP815">
        <v>0</v>
      </c>
      <c r="FQ815">
        <v>0</v>
      </c>
      <c r="FR815">
        <v>0</v>
      </c>
      <c r="FS815">
        <v>0</v>
      </c>
      <c r="FT815">
        <v>0</v>
      </c>
      <c r="FU815">
        <v>0</v>
      </c>
      <c r="FV815">
        <v>0</v>
      </c>
      <c r="FW815">
        <v>0</v>
      </c>
      <c r="FX815">
        <v>0</v>
      </c>
      <c r="FY815">
        <v>0</v>
      </c>
      <c r="FZ815">
        <v>0</v>
      </c>
      <c r="GA815">
        <v>0</v>
      </c>
      <c r="GB815">
        <v>0</v>
      </c>
      <c r="GC815">
        <v>0</v>
      </c>
      <c r="GD815">
        <v>0</v>
      </c>
      <c r="GE815">
        <v>0</v>
      </c>
      <c r="GF815">
        <v>0</v>
      </c>
      <c r="GG815">
        <v>0</v>
      </c>
      <c r="GH815">
        <v>0</v>
      </c>
      <c r="GI815">
        <v>0</v>
      </c>
      <c r="GJ815">
        <v>0</v>
      </c>
      <c r="GK815">
        <v>0</v>
      </c>
      <c r="GL815">
        <v>0</v>
      </c>
      <c r="GM815">
        <v>0</v>
      </c>
      <c r="GN815">
        <v>0</v>
      </c>
      <c r="GO815">
        <v>0</v>
      </c>
      <c r="GP815">
        <v>0</v>
      </c>
      <c r="GQ815">
        <v>0</v>
      </c>
      <c r="GR815">
        <v>0</v>
      </c>
      <c r="GS815">
        <v>0</v>
      </c>
      <c r="GT815">
        <v>0</v>
      </c>
      <c r="GU815">
        <v>0</v>
      </c>
      <c r="GV815">
        <v>0</v>
      </c>
      <c r="GW815">
        <v>0</v>
      </c>
      <c r="GX815">
        <v>0</v>
      </c>
      <c r="GY815">
        <v>0</v>
      </c>
      <c r="GZ815">
        <v>0</v>
      </c>
      <c r="HA815">
        <v>0</v>
      </c>
      <c r="HB815">
        <v>0</v>
      </c>
      <c r="HC815">
        <v>0</v>
      </c>
      <c r="HD815">
        <v>0</v>
      </c>
      <c r="HE815">
        <v>0</v>
      </c>
      <c r="HF815">
        <v>0</v>
      </c>
      <c r="HG815">
        <v>0</v>
      </c>
      <c r="HH815">
        <v>0</v>
      </c>
      <c r="HI815">
        <v>0</v>
      </c>
      <c r="HJ815">
        <v>0</v>
      </c>
      <c r="HK815">
        <v>0</v>
      </c>
      <c r="HL815">
        <v>0</v>
      </c>
      <c r="HM815">
        <v>0</v>
      </c>
      <c r="HN815">
        <v>0</v>
      </c>
      <c r="HO815">
        <v>0</v>
      </c>
      <c r="HP815">
        <v>0</v>
      </c>
      <c r="HQ815">
        <v>0</v>
      </c>
      <c r="HR815">
        <v>0</v>
      </c>
      <c r="HS815">
        <v>0</v>
      </c>
      <c r="HT815">
        <v>0</v>
      </c>
      <c r="HU815">
        <v>0</v>
      </c>
      <c r="HV815">
        <v>0</v>
      </c>
      <c r="HW815">
        <v>0</v>
      </c>
      <c r="HX815">
        <v>0</v>
      </c>
      <c r="HY815">
        <v>0</v>
      </c>
      <c r="HZ815">
        <v>0</v>
      </c>
      <c r="IA815">
        <v>0</v>
      </c>
      <c r="IB815">
        <v>0</v>
      </c>
      <c r="IC815">
        <v>0</v>
      </c>
      <c r="ID815">
        <v>0</v>
      </c>
      <c r="IE815">
        <v>0</v>
      </c>
      <c r="IF815">
        <v>0</v>
      </c>
      <c r="IG815">
        <v>0</v>
      </c>
      <c r="IH815">
        <v>0</v>
      </c>
      <c r="II815">
        <v>0</v>
      </c>
      <c r="IJ815">
        <v>0</v>
      </c>
      <c r="IK815">
        <v>0</v>
      </c>
    </row>
    <row r="816" spans="13:245" hidden="1">
      <c r="M816" s="340"/>
      <c r="N816" t="s">
        <v>1025</v>
      </c>
      <c r="O816">
        <v>2</v>
      </c>
      <c r="P816">
        <v>12</v>
      </c>
      <c r="Q816" s="183" t="str">
        <f t="shared" si="33"/>
        <v>SDH300212</v>
      </c>
      <c r="R816">
        <v>0</v>
      </c>
      <c r="S816">
        <v>93</v>
      </c>
      <c r="T816">
        <v>188</v>
      </c>
      <c r="U816">
        <v>285</v>
      </c>
      <c r="V816">
        <v>384</v>
      </c>
      <c r="W816">
        <v>485</v>
      </c>
      <c r="X816">
        <v>590</v>
      </c>
      <c r="Y816">
        <v>696</v>
      </c>
      <c r="Z816">
        <v>805</v>
      </c>
      <c r="AA816">
        <v>1221</v>
      </c>
      <c r="AB816">
        <v>1373</v>
      </c>
      <c r="AC816">
        <v>1529</v>
      </c>
      <c r="AD816">
        <v>1689</v>
      </c>
      <c r="AE816">
        <v>1853</v>
      </c>
      <c r="AF816">
        <v>2021</v>
      </c>
      <c r="AG816">
        <v>2193</v>
      </c>
      <c r="AH816">
        <v>2370</v>
      </c>
      <c r="AI816">
        <v>2553</v>
      </c>
      <c r="AJ816">
        <v>2742</v>
      </c>
      <c r="AK816">
        <v>2936</v>
      </c>
      <c r="AL816">
        <v>3138</v>
      </c>
      <c r="AM816">
        <v>3347</v>
      </c>
      <c r="AN816">
        <v>3564</v>
      </c>
      <c r="AO816">
        <v>3790</v>
      </c>
      <c r="AP816">
        <v>4026</v>
      </c>
      <c r="AQ816">
        <v>4271</v>
      </c>
      <c r="AR816">
        <v>4528</v>
      </c>
      <c r="AS816">
        <v>4798</v>
      </c>
      <c r="AT816">
        <v>5081</v>
      </c>
      <c r="AU816">
        <v>5381</v>
      </c>
      <c r="AV816">
        <v>5569</v>
      </c>
      <c r="AW816">
        <v>5771</v>
      </c>
      <c r="AX816">
        <v>5987</v>
      </c>
      <c r="AY816">
        <v>6218</v>
      </c>
      <c r="AZ816">
        <v>6466</v>
      </c>
      <c r="BA816">
        <v>6734</v>
      </c>
      <c r="BB816">
        <v>7015</v>
      </c>
      <c r="BC816">
        <v>7314</v>
      </c>
      <c r="BD816">
        <v>7631</v>
      </c>
      <c r="BE816">
        <v>7967</v>
      </c>
      <c r="BF816">
        <v>8324</v>
      </c>
      <c r="BG816">
        <v>8703</v>
      </c>
      <c r="BH816">
        <v>9108</v>
      </c>
      <c r="BI816">
        <v>9541</v>
      </c>
      <c r="BJ816">
        <v>0</v>
      </c>
      <c r="BK816">
        <v>0</v>
      </c>
      <c r="BL816">
        <v>0</v>
      </c>
      <c r="BM816">
        <v>0</v>
      </c>
      <c r="BN816">
        <v>0</v>
      </c>
      <c r="BO816">
        <v>0</v>
      </c>
      <c r="BP816">
        <v>0</v>
      </c>
      <c r="BQ816">
        <v>0</v>
      </c>
      <c r="BR816">
        <v>0</v>
      </c>
      <c r="BS816">
        <v>0</v>
      </c>
      <c r="BT816">
        <v>0</v>
      </c>
      <c r="BU816">
        <v>0</v>
      </c>
      <c r="BV816">
        <v>0</v>
      </c>
      <c r="BW816">
        <v>0</v>
      </c>
      <c r="BX816">
        <v>0</v>
      </c>
      <c r="BY816">
        <v>0</v>
      </c>
      <c r="BZ816">
        <v>0</v>
      </c>
      <c r="CA816">
        <v>0</v>
      </c>
      <c r="CB816">
        <v>0</v>
      </c>
      <c r="CC816">
        <v>0</v>
      </c>
      <c r="CD816">
        <v>0</v>
      </c>
      <c r="CE816">
        <v>0</v>
      </c>
      <c r="CF816">
        <v>0</v>
      </c>
      <c r="CG816">
        <v>0</v>
      </c>
      <c r="CH816">
        <v>0</v>
      </c>
      <c r="CI816">
        <v>0</v>
      </c>
      <c r="CJ816">
        <v>0</v>
      </c>
      <c r="CK816">
        <v>0</v>
      </c>
      <c r="CL816">
        <v>0</v>
      </c>
      <c r="CM816">
        <v>0</v>
      </c>
      <c r="CN816">
        <v>0</v>
      </c>
      <c r="CO816">
        <v>0</v>
      </c>
      <c r="CP816">
        <v>0</v>
      </c>
      <c r="CQ816">
        <v>0</v>
      </c>
      <c r="CR816">
        <v>0</v>
      </c>
      <c r="CS816">
        <v>0</v>
      </c>
      <c r="CT816">
        <v>0</v>
      </c>
      <c r="CU816">
        <v>0</v>
      </c>
      <c r="CV816">
        <v>0</v>
      </c>
      <c r="CW816">
        <v>0</v>
      </c>
      <c r="CX816">
        <v>0</v>
      </c>
      <c r="CY816">
        <v>0</v>
      </c>
      <c r="CZ816">
        <v>0</v>
      </c>
      <c r="DA816">
        <v>0</v>
      </c>
      <c r="DB816">
        <v>0</v>
      </c>
      <c r="DC816">
        <v>0</v>
      </c>
      <c r="DD816">
        <v>0</v>
      </c>
      <c r="DE816">
        <v>0</v>
      </c>
      <c r="DF816">
        <v>0</v>
      </c>
      <c r="DG816">
        <v>0</v>
      </c>
      <c r="DH816">
        <v>0</v>
      </c>
      <c r="DI816">
        <v>0</v>
      </c>
      <c r="DJ816">
        <v>0</v>
      </c>
      <c r="DK816">
        <v>0</v>
      </c>
      <c r="DL816">
        <v>0</v>
      </c>
      <c r="DM816">
        <v>0</v>
      </c>
      <c r="DN816">
        <v>0</v>
      </c>
      <c r="DO816">
        <v>0</v>
      </c>
      <c r="DP816">
        <v>0</v>
      </c>
      <c r="DQ816">
        <v>0</v>
      </c>
      <c r="DR816">
        <v>0</v>
      </c>
      <c r="DS816">
        <v>0</v>
      </c>
      <c r="DT816">
        <v>0</v>
      </c>
      <c r="DU816">
        <v>0</v>
      </c>
      <c r="DV816">
        <v>0</v>
      </c>
      <c r="DW816">
        <v>0</v>
      </c>
      <c r="DX816">
        <v>0</v>
      </c>
      <c r="DZ816" s="340"/>
      <c r="EA816" t="s">
        <v>1025</v>
      </c>
      <c r="EB816">
        <v>2</v>
      </c>
      <c r="EC816">
        <v>12</v>
      </c>
      <c r="ED816" s="183" t="str">
        <f t="shared" si="34"/>
        <v>SDH300212</v>
      </c>
      <c r="EE816">
        <v>0</v>
      </c>
      <c r="EF816">
        <v>226</v>
      </c>
      <c r="EG816">
        <v>443</v>
      </c>
      <c r="EH816">
        <v>652</v>
      </c>
      <c r="EI816">
        <v>918</v>
      </c>
      <c r="EJ816">
        <v>1187</v>
      </c>
      <c r="EK816">
        <v>1454</v>
      </c>
      <c r="EL816">
        <v>1717</v>
      </c>
      <c r="EM816">
        <v>1974</v>
      </c>
      <c r="EN816">
        <v>2423</v>
      </c>
      <c r="EO816">
        <v>2664</v>
      </c>
      <c r="EP816">
        <v>2902</v>
      </c>
      <c r="EQ816">
        <v>3136</v>
      </c>
      <c r="ER816">
        <v>3365</v>
      </c>
      <c r="ES816">
        <v>3590</v>
      </c>
      <c r="ET816">
        <v>3811</v>
      </c>
      <c r="EU816">
        <v>4030</v>
      </c>
      <c r="EV816">
        <v>4248</v>
      </c>
      <c r="EW816">
        <v>4465</v>
      </c>
      <c r="EX816">
        <v>4680</v>
      </c>
      <c r="EY816">
        <v>4898</v>
      </c>
      <c r="EZ816">
        <v>5115</v>
      </c>
      <c r="FA816">
        <v>5335</v>
      </c>
      <c r="FB816">
        <v>5558</v>
      </c>
      <c r="FC816">
        <v>5786</v>
      </c>
      <c r="FD816">
        <v>6015</v>
      </c>
      <c r="FE816">
        <v>6252</v>
      </c>
      <c r="FF816">
        <v>6494</v>
      </c>
      <c r="FG816">
        <v>6743</v>
      </c>
      <c r="FH816">
        <v>0</v>
      </c>
      <c r="FI816">
        <v>0</v>
      </c>
      <c r="FJ816">
        <v>0</v>
      </c>
      <c r="FK816">
        <v>0</v>
      </c>
      <c r="FL816">
        <v>0</v>
      </c>
      <c r="FM816">
        <v>0</v>
      </c>
      <c r="FN816">
        <v>0</v>
      </c>
      <c r="FO816">
        <v>0</v>
      </c>
      <c r="FP816">
        <v>0</v>
      </c>
      <c r="FQ816">
        <v>0</v>
      </c>
      <c r="FR816">
        <v>0</v>
      </c>
      <c r="FS816">
        <v>0</v>
      </c>
      <c r="FT816">
        <v>0</v>
      </c>
      <c r="FU816">
        <v>0</v>
      </c>
      <c r="FV816">
        <v>0</v>
      </c>
      <c r="FW816">
        <v>0</v>
      </c>
      <c r="FX816">
        <v>0</v>
      </c>
      <c r="FY816">
        <v>0</v>
      </c>
      <c r="FZ816">
        <v>0</v>
      </c>
      <c r="GA816">
        <v>0</v>
      </c>
      <c r="GB816">
        <v>0</v>
      </c>
      <c r="GC816">
        <v>0</v>
      </c>
      <c r="GD816">
        <v>0</v>
      </c>
      <c r="GE816">
        <v>0</v>
      </c>
      <c r="GF816">
        <v>0</v>
      </c>
      <c r="GG816">
        <v>0</v>
      </c>
      <c r="GH816">
        <v>0</v>
      </c>
      <c r="GI816">
        <v>0</v>
      </c>
      <c r="GJ816">
        <v>0</v>
      </c>
      <c r="GK816">
        <v>0</v>
      </c>
      <c r="GL816">
        <v>0</v>
      </c>
      <c r="GM816">
        <v>0</v>
      </c>
      <c r="GN816">
        <v>0</v>
      </c>
      <c r="GO816">
        <v>0</v>
      </c>
      <c r="GP816">
        <v>0</v>
      </c>
      <c r="GQ816">
        <v>0</v>
      </c>
      <c r="GR816">
        <v>0</v>
      </c>
      <c r="GS816">
        <v>0</v>
      </c>
      <c r="GT816">
        <v>0</v>
      </c>
      <c r="GU816">
        <v>0</v>
      </c>
      <c r="GV816">
        <v>0</v>
      </c>
      <c r="GW816">
        <v>0</v>
      </c>
      <c r="GX816">
        <v>0</v>
      </c>
      <c r="GY816">
        <v>0</v>
      </c>
      <c r="GZ816">
        <v>0</v>
      </c>
      <c r="HA816">
        <v>0</v>
      </c>
      <c r="HB816">
        <v>0</v>
      </c>
      <c r="HC816">
        <v>0</v>
      </c>
      <c r="HD816">
        <v>0</v>
      </c>
      <c r="HE816">
        <v>0</v>
      </c>
      <c r="HF816">
        <v>0</v>
      </c>
      <c r="HG816">
        <v>0</v>
      </c>
      <c r="HH816">
        <v>0</v>
      </c>
      <c r="HI816">
        <v>0</v>
      </c>
      <c r="HJ816">
        <v>0</v>
      </c>
      <c r="HK816">
        <v>0</v>
      </c>
      <c r="HL816">
        <v>0</v>
      </c>
      <c r="HM816">
        <v>0</v>
      </c>
      <c r="HN816">
        <v>0</v>
      </c>
      <c r="HO816">
        <v>0</v>
      </c>
      <c r="HP816">
        <v>0</v>
      </c>
      <c r="HQ816">
        <v>0</v>
      </c>
      <c r="HR816">
        <v>0</v>
      </c>
      <c r="HS816">
        <v>0</v>
      </c>
      <c r="HT816">
        <v>0</v>
      </c>
      <c r="HU816">
        <v>0</v>
      </c>
      <c r="HV816">
        <v>0</v>
      </c>
      <c r="HW816">
        <v>0</v>
      </c>
      <c r="HX816">
        <v>0</v>
      </c>
      <c r="HY816">
        <v>0</v>
      </c>
      <c r="HZ816">
        <v>0</v>
      </c>
      <c r="IA816">
        <v>0</v>
      </c>
      <c r="IB816">
        <v>0</v>
      </c>
      <c r="IC816">
        <v>0</v>
      </c>
      <c r="ID816">
        <v>0</v>
      </c>
      <c r="IE816">
        <v>0</v>
      </c>
      <c r="IF816">
        <v>0</v>
      </c>
      <c r="IG816">
        <v>0</v>
      </c>
      <c r="IH816">
        <v>0</v>
      </c>
      <c r="II816">
        <v>0</v>
      </c>
      <c r="IJ816">
        <v>0</v>
      </c>
      <c r="IK816">
        <v>0</v>
      </c>
    </row>
    <row r="817" spans="13:245" hidden="1">
      <c r="M817" s="340"/>
      <c r="N817" t="s">
        <v>1025</v>
      </c>
      <c r="O817">
        <v>2</v>
      </c>
      <c r="P817">
        <v>13</v>
      </c>
      <c r="Q817" s="183" t="str">
        <f t="shared" si="33"/>
        <v>SDH300213</v>
      </c>
      <c r="R817">
        <v>0</v>
      </c>
      <c r="S817">
        <v>91</v>
      </c>
      <c r="T817">
        <v>184</v>
      </c>
      <c r="U817">
        <v>279</v>
      </c>
      <c r="V817">
        <v>376</v>
      </c>
      <c r="W817">
        <v>476</v>
      </c>
      <c r="X817">
        <v>577</v>
      </c>
      <c r="Y817">
        <v>681</v>
      </c>
      <c r="Z817">
        <v>788</v>
      </c>
      <c r="AA817">
        <v>1196</v>
      </c>
      <c r="AB817">
        <v>1345</v>
      </c>
      <c r="AC817">
        <v>1497</v>
      </c>
      <c r="AD817">
        <v>1654</v>
      </c>
      <c r="AE817">
        <v>1814</v>
      </c>
      <c r="AF817">
        <v>1979</v>
      </c>
      <c r="AG817">
        <v>2148</v>
      </c>
      <c r="AH817">
        <v>2323</v>
      </c>
      <c r="AI817">
        <v>2502</v>
      </c>
      <c r="AJ817">
        <v>2688</v>
      </c>
      <c r="AK817">
        <v>2880</v>
      </c>
      <c r="AL817">
        <v>3079</v>
      </c>
      <c r="AM817">
        <v>3285</v>
      </c>
      <c r="AN817">
        <v>3500</v>
      </c>
      <c r="AO817">
        <v>3724</v>
      </c>
      <c r="AP817">
        <v>3957</v>
      </c>
      <c r="AQ817">
        <v>4202</v>
      </c>
      <c r="AR817">
        <v>4458</v>
      </c>
      <c r="AS817">
        <v>4728</v>
      </c>
      <c r="AT817">
        <v>5012</v>
      </c>
      <c r="AU817">
        <v>5312</v>
      </c>
      <c r="AV817">
        <v>5504</v>
      </c>
      <c r="AW817">
        <v>5709</v>
      </c>
      <c r="AX817">
        <v>5930</v>
      </c>
      <c r="AY817">
        <v>6166</v>
      </c>
      <c r="AZ817">
        <v>6421</v>
      </c>
      <c r="BA817">
        <v>6689</v>
      </c>
      <c r="BB817">
        <v>6973</v>
      </c>
      <c r="BC817">
        <v>7275</v>
      </c>
      <c r="BD817">
        <v>7596</v>
      </c>
      <c r="BE817">
        <v>7935</v>
      </c>
      <c r="BF817">
        <v>8296</v>
      </c>
      <c r="BG817">
        <v>8682</v>
      </c>
      <c r="BH817">
        <v>9094</v>
      </c>
      <c r="BI817">
        <v>9531</v>
      </c>
      <c r="BJ817">
        <v>0</v>
      </c>
      <c r="BK817">
        <v>0</v>
      </c>
      <c r="BL817">
        <v>0</v>
      </c>
      <c r="BM817">
        <v>0</v>
      </c>
      <c r="BN817">
        <v>0</v>
      </c>
      <c r="BO817">
        <v>0</v>
      </c>
      <c r="BP817">
        <v>0</v>
      </c>
      <c r="BQ817">
        <v>0</v>
      </c>
      <c r="BR817">
        <v>0</v>
      </c>
      <c r="BS817">
        <v>0</v>
      </c>
      <c r="BT817">
        <v>0</v>
      </c>
      <c r="BU817">
        <v>0</v>
      </c>
      <c r="BV817">
        <v>0</v>
      </c>
      <c r="BW817">
        <v>0</v>
      </c>
      <c r="BX817">
        <v>0</v>
      </c>
      <c r="BY817">
        <v>0</v>
      </c>
      <c r="BZ817">
        <v>0</v>
      </c>
      <c r="CA817">
        <v>0</v>
      </c>
      <c r="CB817">
        <v>0</v>
      </c>
      <c r="CC817">
        <v>0</v>
      </c>
      <c r="CD817">
        <v>0</v>
      </c>
      <c r="CE817">
        <v>0</v>
      </c>
      <c r="CF817">
        <v>0</v>
      </c>
      <c r="CG817">
        <v>0</v>
      </c>
      <c r="CH817">
        <v>0</v>
      </c>
      <c r="CI817">
        <v>0</v>
      </c>
      <c r="CJ817">
        <v>0</v>
      </c>
      <c r="CK817">
        <v>0</v>
      </c>
      <c r="CL817">
        <v>0</v>
      </c>
      <c r="CM817">
        <v>0</v>
      </c>
      <c r="CN817">
        <v>0</v>
      </c>
      <c r="CO817">
        <v>0</v>
      </c>
      <c r="CP817">
        <v>0</v>
      </c>
      <c r="CQ817">
        <v>0</v>
      </c>
      <c r="CR817">
        <v>0</v>
      </c>
      <c r="CS817">
        <v>0</v>
      </c>
      <c r="CT817">
        <v>0</v>
      </c>
      <c r="CU817">
        <v>0</v>
      </c>
      <c r="CV817">
        <v>0</v>
      </c>
      <c r="CW817">
        <v>0</v>
      </c>
      <c r="CX817">
        <v>0</v>
      </c>
      <c r="CY817">
        <v>0</v>
      </c>
      <c r="CZ817">
        <v>0</v>
      </c>
      <c r="DA817">
        <v>0</v>
      </c>
      <c r="DB817">
        <v>0</v>
      </c>
      <c r="DC817">
        <v>0</v>
      </c>
      <c r="DD817">
        <v>0</v>
      </c>
      <c r="DE817">
        <v>0</v>
      </c>
      <c r="DF817">
        <v>0</v>
      </c>
      <c r="DG817">
        <v>0</v>
      </c>
      <c r="DH817">
        <v>0</v>
      </c>
      <c r="DI817">
        <v>0</v>
      </c>
      <c r="DJ817">
        <v>0</v>
      </c>
      <c r="DK817">
        <v>0</v>
      </c>
      <c r="DL817">
        <v>0</v>
      </c>
      <c r="DM817">
        <v>0</v>
      </c>
      <c r="DN817">
        <v>0</v>
      </c>
      <c r="DO817">
        <v>0</v>
      </c>
      <c r="DP817">
        <v>0</v>
      </c>
      <c r="DQ817">
        <v>0</v>
      </c>
      <c r="DR817">
        <v>0</v>
      </c>
      <c r="DS817">
        <v>0</v>
      </c>
      <c r="DT817">
        <v>0</v>
      </c>
      <c r="DU817">
        <v>0</v>
      </c>
      <c r="DV817">
        <v>0</v>
      </c>
      <c r="DW817">
        <v>0</v>
      </c>
      <c r="DX817">
        <v>0</v>
      </c>
      <c r="DZ817" s="340"/>
      <c r="EA817" t="s">
        <v>1025</v>
      </c>
      <c r="EB817">
        <v>2</v>
      </c>
      <c r="EC817">
        <v>13</v>
      </c>
      <c r="ED817" s="183" t="str">
        <f t="shared" si="34"/>
        <v>SDH300213</v>
      </c>
      <c r="EE817">
        <v>0</v>
      </c>
      <c r="EF817">
        <v>220</v>
      </c>
      <c r="EG817">
        <v>432</v>
      </c>
      <c r="EH817">
        <v>636</v>
      </c>
      <c r="EI817">
        <v>890</v>
      </c>
      <c r="EJ817">
        <v>1155</v>
      </c>
      <c r="EK817">
        <v>1413</v>
      </c>
      <c r="EL817">
        <v>1669</v>
      </c>
      <c r="EM817">
        <v>1920</v>
      </c>
      <c r="EN817">
        <v>2364</v>
      </c>
      <c r="EO817">
        <v>2599</v>
      </c>
      <c r="EP817">
        <v>2829</v>
      </c>
      <c r="EQ817">
        <v>3057</v>
      </c>
      <c r="ER817">
        <v>3280</v>
      </c>
      <c r="ES817">
        <v>3500</v>
      </c>
      <c r="ET817">
        <v>3716</v>
      </c>
      <c r="EU817">
        <v>3933</v>
      </c>
      <c r="EV817">
        <v>4145</v>
      </c>
      <c r="EW817">
        <v>4359</v>
      </c>
      <c r="EX817">
        <v>4572</v>
      </c>
      <c r="EY817">
        <v>4786</v>
      </c>
      <c r="EZ817">
        <v>5001</v>
      </c>
      <c r="FA817">
        <v>5220</v>
      </c>
      <c r="FB817">
        <v>5442</v>
      </c>
      <c r="FC817">
        <v>5667</v>
      </c>
      <c r="FD817">
        <v>5899</v>
      </c>
      <c r="FE817">
        <v>6136</v>
      </c>
      <c r="FF817">
        <v>6382</v>
      </c>
      <c r="FG817">
        <v>6635</v>
      </c>
      <c r="FH817">
        <v>0</v>
      </c>
      <c r="FI817">
        <v>0</v>
      </c>
      <c r="FJ817">
        <v>0</v>
      </c>
      <c r="FK817">
        <v>0</v>
      </c>
      <c r="FL817">
        <v>0</v>
      </c>
      <c r="FM817">
        <v>0</v>
      </c>
      <c r="FN817">
        <v>0</v>
      </c>
      <c r="FO817">
        <v>0</v>
      </c>
      <c r="FP817">
        <v>0</v>
      </c>
      <c r="FQ817">
        <v>0</v>
      </c>
      <c r="FR817">
        <v>0</v>
      </c>
      <c r="FS817">
        <v>0</v>
      </c>
      <c r="FT817">
        <v>0</v>
      </c>
      <c r="FU817">
        <v>0</v>
      </c>
      <c r="FV817">
        <v>0</v>
      </c>
      <c r="FW817">
        <v>0</v>
      </c>
      <c r="FX817">
        <v>0</v>
      </c>
      <c r="FY817">
        <v>0</v>
      </c>
      <c r="FZ817">
        <v>0</v>
      </c>
      <c r="GA817">
        <v>0</v>
      </c>
      <c r="GB817">
        <v>0</v>
      </c>
      <c r="GC817">
        <v>0</v>
      </c>
      <c r="GD817">
        <v>0</v>
      </c>
      <c r="GE817">
        <v>0</v>
      </c>
      <c r="GF817">
        <v>0</v>
      </c>
      <c r="GG817">
        <v>0</v>
      </c>
      <c r="GH817">
        <v>0</v>
      </c>
      <c r="GI817">
        <v>0</v>
      </c>
      <c r="GJ817">
        <v>0</v>
      </c>
      <c r="GK817">
        <v>0</v>
      </c>
      <c r="GL817">
        <v>0</v>
      </c>
      <c r="GM817">
        <v>0</v>
      </c>
      <c r="GN817">
        <v>0</v>
      </c>
      <c r="GO817">
        <v>0</v>
      </c>
      <c r="GP817">
        <v>0</v>
      </c>
      <c r="GQ817">
        <v>0</v>
      </c>
      <c r="GR817">
        <v>0</v>
      </c>
      <c r="GS817">
        <v>0</v>
      </c>
      <c r="GT817">
        <v>0</v>
      </c>
      <c r="GU817">
        <v>0</v>
      </c>
      <c r="GV817">
        <v>0</v>
      </c>
      <c r="GW817">
        <v>0</v>
      </c>
      <c r="GX817">
        <v>0</v>
      </c>
      <c r="GY817">
        <v>0</v>
      </c>
      <c r="GZ817">
        <v>0</v>
      </c>
      <c r="HA817">
        <v>0</v>
      </c>
      <c r="HB817">
        <v>0</v>
      </c>
      <c r="HC817">
        <v>0</v>
      </c>
      <c r="HD817">
        <v>0</v>
      </c>
      <c r="HE817">
        <v>0</v>
      </c>
      <c r="HF817">
        <v>0</v>
      </c>
      <c r="HG817">
        <v>0</v>
      </c>
      <c r="HH817">
        <v>0</v>
      </c>
      <c r="HI817">
        <v>0</v>
      </c>
      <c r="HJ817">
        <v>0</v>
      </c>
      <c r="HK817">
        <v>0</v>
      </c>
      <c r="HL817">
        <v>0</v>
      </c>
      <c r="HM817">
        <v>0</v>
      </c>
      <c r="HN817">
        <v>0</v>
      </c>
      <c r="HO817">
        <v>0</v>
      </c>
      <c r="HP817">
        <v>0</v>
      </c>
      <c r="HQ817">
        <v>0</v>
      </c>
      <c r="HR817">
        <v>0</v>
      </c>
      <c r="HS817">
        <v>0</v>
      </c>
      <c r="HT817">
        <v>0</v>
      </c>
      <c r="HU817">
        <v>0</v>
      </c>
      <c r="HV817">
        <v>0</v>
      </c>
      <c r="HW817">
        <v>0</v>
      </c>
      <c r="HX817">
        <v>0</v>
      </c>
      <c r="HY817">
        <v>0</v>
      </c>
      <c r="HZ817">
        <v>0</v>
      </c>
      <c r="IA817">
        <v>0</v>
      </c>
      <c r="IB817">
        <v>0</v>
      </c>
      <c r="IC817">
        <v>0</v>
      </c>
      <c r="ID817">
        <v>0</v>
      </c>
      <c r="IE817">
        <v>0</v>
      </c>
      <c r="IF817">
        <v>0</v>
      </c>
      <c r="IG817">
        <v>0</v>
      </c>
      <c r="IH817">
        <v>0</v>
      </c>
      <c r="II817">
        <v>0</v>
      </c>
      <c r="IJ817">
        <v>0</v>
      </c>
      <c r="IK817">
        <v>0</v>
      </c>
    </row>
    <row r="818" spans="13:245" hidden="1">
      <c r="M818" s="340"/>
      <c r="N818" t="s">
        <v>1025</v>
      </c>
      <c r="O818">
        <v>2</v>
      </c>
      <c r="P818">
        <v>14</v>
      </c>
      <c r="Q818" s="183" t="str">
        <f t="shared" si="33"/>
        <v>SDH300214</v>
      </c>
      <c r="R818">
        <v>0</v>
      </c>
      <c r="S818">
        <v>89</v>
      </c>
      <c r="T818">
        <v>180</v>
      </c>
      <c r="U818">
        <v>272</v>
      </c>
      <c r="V818">
        <v>368</v>
      </c>
      <c r="W818">
        <v>465</v>
      </c>
      <c r="X818">
        <v>565</v>
      </c>
      <c r="Y818">
        <v>666</v>
      </c>
      <c r="Z818">
        <v>770</v>
      </c>
      <c r="AA818">
        <v>1170</v>
      </c>
      <c r="AB818">
        <v>1316</v>
      </c>
      <c r="AC818">
        <v>1465</v>
      </c>
      <c r="AD818">
        <v>1618</v>
      </c>
      <c r="AE818">
        <v>1775</v>
      </c>
      <c r="AF818">
        <v>1937</v>
      </c>
      <c r="AG818">
        <v>2103</v>
      </c>
      <c r="AH818">
        <v>2275</v>
      </c>
      <c r="AI818">
        <v>2451</v>
      </c>
      <c r="AJ818">
        <v>2634</v>
      </c>
      <c r="AK818">
        <v>2823</v>
      </c>
      <c r="AL818">
        <v>3020</v>
      </c>
      <c r="AM818">
        <v>3224</v>
      </c>
      <c r="AN818">
        <v>3436</v>
      </c>
      <c r="AO818">
        <v>3658</v>
      </c>
      <c r="AP818">
        <v>3890</v>
      </c>
      <c r="AQ818">
        <v>4134</v>
      </c>
      <c r="AR818">
        <v>4390</v>
      </c>
      <c r="AS818">
        <v>4660</v>
      </c>
      <c r="AT818">
        <v>4944</v>
      </c>
      <c r="AU818">
        <v>5244</v>
      </c>
      <c r="AV818">
        <v>5439</v>
      </c>
      <c r="AW818">
        <v>5649</v>
      </c>
      <c r="AX818">
        <v>5874</v>
      </c>
      <c r="AY818">
        <v>6116</v>
      </c>
      <c r="AZ818">
        <v>6371</v>
      </c>
      <c r="BA818">
        <v>6642</v>
      </c>
      <c r="BB818">
        <v>6929</v>
      </c>
      <c r="BC818">
        <v>7234</v>
      </c>
      <c r="BD818">
        <v>7557</v>
      </c>
      <c r="BE818">
        <v>7901</v>
      </c>
      <c r="BF818">
        <v>8267</v>
      </c>
      <c r="BG818">
        <v>8659</v>
      </c>
      <c r="BH818">
        <v>9075</v>
      </c>
      <c r="BI818">
        <v>9521</v>
      </c>
      <c r="BJ818">
        <v>0</v>
      </c>
      <c r="BK818">
        <v>0</v>
      </c>
      <c r="BL818">
        <v>0</v>
      </c>
      <c r="BM818">
        <v>0</v>
      </c>
      <c r="BN818">
        <v>0</v>
      </c>
      <c r="BO818">
        <v>0</v>
      </c>
      <c r="BP818">
        <v>0</v>
      </c>
      <c r="BQ818">
        <v>0</v>
      </c>
      <c r="BR818">
        <v>0</v>
      </c>
      <c r="BS818">
        <v>0</v>
      </c>
      <c r="BT818">
        <v>0</v>
      </c>
      <c r="BU818">
        <v>0</v>
      </c>
      <c r="BV818">
        <v>0</v>
      </c>
      <c r="BW818">
        <v>0</v>
      </c>
      <c r="BX818">
        <v>0</v>
      </c>
      <c r="BY818">
        <v>0</v>
      </c>
      <c r="BZ818">
        <v>0</v>
      </c>
      <c r="CA818">
        <v>0</v>
      </c>
      <c r="CB818">
        <v>0</v>
      </c>
      <c r="CC818">
        <v>0</v>
      </c>
      <c r="CD818">
        <v>0</v>
      </c>
      <c r="CE818">
        <v>0</v>
      </c>
      <c r="CF818">
        <v>0</v>
      </c>
      <c r="CG818">
        <v>0</v>
      </c>
      <c r="CH818">
        <v>0</v>
      </c>
      <c r="CI818">
        <v>0</v>
      </c>
      <c r="CJ818">
        <v>0</v>
      </c>
      <c r="CK818">
        <v>0</v>
      </c>
      <c r="CL818">
        <v>0</v>
      </c>
      <c r="CM818">
        <v>0</v>
      </c>
      <c r="CN818">
        <v>0</v>
      </c>
      <c r="CO818">
        <v>0</v>
      </c>
      <c r="CP818">
        <v>0</v>
      </c>
      <c r="CQ818">
        <v>0</v>
      </c>
      <c r="CR818">
        <v>0</v>
      </c>
      <c r="CS818">
        <v>0</v>
      </c>
      <c r="CT818">
        <v>0</v>
      </c>
      <c r="CU818">
        <v>0</v>
      </c>
      <c r="CV818">
        <v>0</v>
      </c>
      <c r="CW818">
        <v>0</v>
      </c>
      <c r="CX818">
        <v>0</v>
      </c>
      <c r="CY818">
        <v>0</v>
      </c>
      <c r="CZ818">
        <v>0</v>
      </c>
      <c r="DA818">
        <v>0</v>
      </c>
      <c r="DB818">
        <v>0</v>
      </c>
      <c r="DC818">
        <v>0</v>
      </c>
      <c r="DD818">
        <v>0</v>
      </c>
      <c r="DE818">
        <v>0</v>
      </c>
      <c r="DF818">
        <v>0</v>
      </c>
      <c r="DG818">
        <v>0</v>
      </c>
      <c r="DH818">
        <v>0</v>
      </c>
      <c r="DI818">
        <v>0</v>
      </c>
      <c r="DJ818">
        <v>0</v>
      </c>
      <c r="DK818">
        <v>0</v>
      </c>
      <c r="DL818">
        <v>0</v>
      </c>
      <c r="DM818">
        <v>0</v>
      </c>
      <c r="DN818">
        <v>0</v>
      </c>
      <c r="DO818">
        <v>0</v>
      </c>
      <c r="DP818">
        <v>0</v>
      </c>
      <c r="DQ818">
        <v>0</v>
      </c>
      <c r="DR818">
        <v>0</v>
      </c>
      <c r="DS818">
        <v>0</v>
      </c>
      <c r="DT818">
        <v>0</v>
      </c>
      <c r="DU818">
        <v>0</v>
      </c>
      <c r="DV818">
        <v>0</v>
      </c>
      <c r="DW818">
        <v>0</v>
      </c>
      <c r="DX818">
        <v>0</v>
      </c>
      <c r="DZ818" s="340"/>
      <c r="EA818" t="s">
        <v>1025</v>
      </c>
      <c r="EB818">
        <v>2</v>
      </c>
      <c r="EC818">
        <v>14</v>
      </c>
      <c r="ED818" s="183" t="str">
        <f t="shared" si="34"/>
        <v>SDH300214</v>
      </c>
      <c r="EE818">
        <v>0</v>
      </c>
      <c r="EF818">
        <v>215</v>
      </c>
      <c r="EG818">
        <v>422</v>
      </c>
      <c r="EH818">
        <v>618</v>
      </c>
      <c r="EI818">
        <v>863</v>
      </c>
      <c r="EJ818">
        <v>1121</v>
      </c>
      <c r="EK818">
        <v>1374</v>
      </c>
      <c r="EL818">
        <v>1622</v>
      </c>
      <c r="EM818">
        <v>1866</v>
      </c>
      <c r="EN818">
        <v>2302</v>
      </c>
      <c r="EO818">
        <v>2532</v>
      </c>
      <c r="EP818">
        <v>2757</v>
      </c>
      <c r="EQ818">
        <v>2978</v>
      </c>
      <c r="ER818">
        <v>3195</v>
      </c>
      <c r="ES818">
        <v>3410</v>
      </c>
      <c r="ET818">
        <v>3623</v>
      </c>
      <c r="EU818">
        <v>3835</v>
      </c>
      <c r="EV818">
        <v>4043</v>
      </c>
      <c r="EW818">
        <v>4253</v>
      </c>
      <c r="EX818">
        <v>4463</v>
      </c>
      <c r="EY818">
        <v>4675</v>
      </c>
      <c r="EZ818">
        <v>4890</v>
      </c>
      <c r="FA818">
        <v>5105</v>
      </c>
      <c r="FB818">
        <v>5326</v>
      </c>
      <c r="FC818">
        <v>5553</v>
      </c>
      <c r="FD818">
        <v>5787</v>
      </c>
      <c r="FE818">
        <v>6026</v>
      </c>
      <c r="FF818">
        <v>6274</v>
      </c>
      <c r="FG818">
        <v>6529</v>
      </c>
      <c r="FH818">
        <v>0</v>
      </c>
      <c r="FI818">
        <v>0</v>
      </c>
      <c r="FJ818">
        <v>0</v>
      </c>
      <c r="FK818">
        <v>0</v>
      </c>
      <c r="FL818">
        <v>0</v>
      </c>
      <c r="FM818">
        <v>0</v>
      </c>
      <c r="FN818">
        <v>0</v>
      </c>
      <c r="FO818">
        <v>0</v>
      </c>
      <c r="FP818">
        <v>0</v>
      </c>
      <c r="FQ818">
        <v>0</v>
      </c>
      <c r="FR818">
        <v>0</v>
      </c>
      <c r="FS818">
        <v>0</v>
      </c>
      <c r="FT818">
        <v>0</v>
      </c>
      <c r="FU818">
        <v>0</v>
      </c>
      <c r="FV818">
        <v>0</v>
      </c>
      <c r="FW818">
        <v>0</v>
      </c>
      <c r="FX818">
        <v>0</v>
      </c>
      <c r="FY818">
        <v>0</v>
      </c>
      <c r="FZ818">
        <v>0</v>
      </c>
      <c r="GA818">
        <v>0</v>
      </c>
      <c r="GB818">
        <v>0</v>
      </c>
      <c r="GC818">
        <v>0</v>
      </c>
      <c r="GD818">
        <v>0</v>
      </c>
      <c r="GE818">
        <v>0</v>
      </c>
      <c r="GF818">
        <v>0</v>
      </c>
      <c r="GG818">
        <v>0</v>
      </c>
      <c r="GH818">
        <v>0</v>
      </c>
      <c r="GI818">
        <v>0</v>
      </c>
      <c r="GJ818">
        <v>0</v>
      </c>
      <c r="GK818">
        <v>0</v>
      </c>
      <c r="GL818">
        <v>0</v>
      </c>
      <c r="GM818">
        <v>0</v>
      </c>
      <c r="GN818">
        <v>0</v>
      </c>
      <c r="GO818">
        <v>0</v>
      </c>
      <c r="GP818">
        <v>0</v>
      </c>
      <c r="GQ818">
        <v>0</v>
      </c>
      <c r="GR818">
        <v>0</v>
      </c>
      <c r="GS818">
        <v>0</v>
      </c>
      <c r="GT818">
        <v>0</v>
      </c>
      <c r="GU818">
        <v>0</v>
      </c>
      <c r="GV818">
        <v>0</v>
      </c>
      <c r="GW818">
        <v>0</v>
      </c>
      <c r="GX818">
        <v>0</v>
      </c>
      <c r="GY818">
        <v>0</v>
      </c>
      <c r="GZ818">
        <v>0</v>
      </c>
      <c r="HA818">
        <v>0</v>
      </c>
      <c r="HB818">
        <v>0</v>
      </c>
      <c r="HC818">
        <v>0</v>
      </c>
      <c r="HD818">
        <v>0</v>
      </c>
      <c r="HE818">
        <v>0</v>
      </c>
      <c r="HF818">
        <v>0</v>
      </c>
      <c r="HG818">
        <v>0</v>
      </c>
      <c r="HH818">
        <v>0</v>
      </c>
      <c r="HI818">
        <v>0</v>
      </c>
      <c r="HJ818">
        <v>0</v>
      </c>
      <c r="HK818">
        <v>0</v>
      </c>
      <c r="HL818">
        <v>0</v>
      </c>
      <c r="HM818">
        <v>0</v>
      </c>
      <c r="HN818">
        <v>0</v>
      </c>
      <c r="HO818">
        <v>0</v>
      </c>
      <c r="HP818">
        <v>0</v>
      </c>
      <c r="HQ818">
        <v>0</v>
      </c>
      <c r="HR818">
        <v>0</v>
      </c>
      <c r="HS818">
        <v>0</v>
      </c>
      <c r="HT818">
        <v>0</v>
      </c>
      <c r="HU818">
        <v>0</v>
      </c>
      <c r="HV818">
        <v>0</v>
      </c>
      <c r="HW818">
        <v>0</v>
      </c>
      <c r="HX818">
        <v>0</v>
      </c>
      <c r="HY818">
        <v>0</v>
      </c>
      <c r="HZ818">
        <v>0</v>
      </c>
      <c r="IA818">
        <v>0</v>
      </c>
      <c r="IB818">
        <v>0</v>
      </c>
      <c r="IC818">
        <v>0</v>
      </c>
      <c r="ID818">
        <v>0</v>
      </c>
      <c r="IE818">
        <v>0</v>
      </c>
      <c r="IF818">
        <v>0</v>
      </c>
      <c r="IG818">
        <v>0</v>
      </c>
      <c r="IH818">
        <v>0</v>
      </c>
      <c r="II818">
        <v>0</v>
      </c>
      <c r="IJ818">
        <v>0</v>
      </c>
      <c r="IK818">
        <v>0</v>
      </c>
    </row>
    <row r="819" spans="13:245" hidden="1">
      <c r="M819" s="340"/>
      <c r="N819" t="s">
        <v>1025</v>
      </c>
      <c r="O819">
        <v>2</v>
      </c>
      <c r="P819">
        <v>15</v>
      </c>
      <c r="Q819" s="183" t="str">
        <f t="shared" si="33"/>
        <v>SDH300215</v>
      </c>
      <c r="R819">
        <v>0</v>
      </c>
      <c r="S819">
        <v>87</v>
      </c>
      <c r="T819">
        <v>176</v>
      </c>
      <c r="U819">
        <v>266</v>
      </c>
      <c r="V819">
        <v>359</v>
      </c>
      <c r="W819">
        <v>455</v>
      </c>
      <c r="X819">
        <v>552</v>
      </c>
      <c r="Y819">
        <v>651</v>
      </c>
      <c r="Z819">
        <v>753</v>
      </c>
      <c r="AA819">
        <v>1144</v>
      </c>
      <c r="AB819">
        <v>1286</v>
      </c>
      <c r="AC819">
        <v>1433</v>
      </c>
      <c r="AD819">
        <v>1583</v>
      </c>
      <c r="AE819">
        <v>1737</v>
      </c>
      <c r="AF819">
        <v>1895</v>
      </c>
      <c r="AG819">
        <v>2059</v>
      </c>
      <c r="AH819">
        <v>2227</v>
      </c>
      <c r="AI819">
        <v>2401</v>
      </c>
      <c r="AJ819">
        <v>2581</v>
      </c>
      <c r="AK819">
        <v>2767</v>
      </c>
      <c r="AL819">
        <v>2961</v>
      </c>
      <c r="AM819">
        <v>3163</v>
      </c>
      <c r="AN819">
        <v>3372</v>
      </c>
      <c r="AO819">
        <v>3593</v>
      </c>
      <c r="AP819">
        <v>3824</v>
      </c>
      <c r="AQ819">
        <v>4068</v>
      </c>
      <c r="AR819">
        <v>4323</v>
      </c>
      <c r="AS819">
        <v>4593</v>
      </c>
      <c r="AT819">
        <v>4877</v>
      </c>
      <c r="AU819">
        <v>5177</v>
      </c>
      <c r="AV819">
        <v>5377</v>
      </c>
      <c r="AW819">
        <v>5590</v>
      </c>
      <c r="AX819">
        <v>5820</v>
      </c>
      <c r="AY819">
        <v>6063</v>
      </c>
      <c r="AZ819">
        <v>6320</v>
      </c>
      <c r="BA819">
        <v>6593</v>
      </c>
      <c r="BB819">
        <v>6883</v>
      </c>
      <c r="BC819">
        <v>7190</v>
      </c>
      <c r="BD819">
        <v>7516</v>
      </c>
      <c r="BE819">
        <v>7864</v>
      </c>
      <c r="BF819">
        <v>8237</v>
      </c>
      <c r="BG819">
        <v>8632</v>
      </c>
      <c r="BH819">
        <v>9055</v>
      </c>
      <c r="BI819">
        <v>9510</v>
      </c>
      <c r="BJ819">
        <v>0</v>
      </c>
      <c r="BK819">
        <v>0</v>
      </c>
      <c r="BL819">
        <v>0</v>
      </c>
      <c r="BM819">
        <v>0</v>
      </c>
      <c r="BN819">
        <v>0</v>
      </c>
      <c r="BO819">
        <v>0</v>
      </c>
      <c r="BP819">
        <v>0</v>
      </c>
      <c r="BQ819">
        <v>0</v>
      </c>
      <c r="BR819">
        <v>0</v>
      </c>
      <c r="BS819">
        <v>0</v>
      </c>
      <c r="BT819">
        <v>0</v>
      </c>
      <c r="BU819">
        <v>0</v>
      </c>
      <c r="BV819">
        <v>0</v>
      </c>
      <c r="BW819">
        <v>0</v>
      </c>
      <c r="BX819">
        <v>0</v>
      </c>
      <c r="BY819">
        <v>0</v>
      </c>
      <c r="BZ819">
        <v>0</v>
      </c>
      <c r="CA819">
        <v>0</v>
      </c>
      <c r="CB819">
        <v>0</v>
      </c>
      <c r="CC819">
        <v>0</v>
      </c>
      <c r="CD819">
        <v>0</v>
      </c>
      <c r="CE819">
        <v>0</v>
      </c>
      <c r="CF819">
        <v>0</v>
      </c>
      <c r="CG819">
        <v>0</v>
      </c>
      <c r="CH819">
        <v>0</v>
      </c>
      <c r="CI819">
        <v>0</v>
      </c>
      <c r="CJ819">
        <v>0</v>
      </c>
      <c r="CK819">
        <v>0</v>
      </c>
      <c r="CL819">
        <v>0</v>
      </c>
      <c r="CM819">
        <v>0</v>
      </c>
      <c r="CN819">
        <v>0</v>
      </c>
      <c r="CO819">
        <v>0</v>
      </c>
      <c r="CP819">
        <v>0</v>
      </c>
      <c r="CQ819">
        <v>0</v>
      </c>
      <c r="CR819">
        <v>0</v>
      </c>
      <c r="CS819">
        <v>0</v>
      </c>
      <c r="CT819">
        <v>0</v>
      </c>
      <c r="CU819">
        <v>0</v>
      </c>
      <c r="CV819">
        <v>0</v>
      </c>
      <c r="CW819">
        <v>0</v>
      </c>
      <c r="CX819">
        <v>0</v>
      </c>
      <c r="CY819">
        <v>0</v>
      </c>
      <c r="CZ819">
        <v>0</v>
      </c>
      <c r="DA819">
        <v>0</v>
      </c>
      <c r="DB819">
        <v>0</v>
      </c>
      <c r="DC819">
        <v>0</v>
      </c>
      <c r="DD819">
        <v>0</v>
      </c>
      <c r="DE819">
        <v>0</v>
      </c>
      <c r="DF819">
        <v>0</v>
      </c>
      <c r="DG819">
        <v>0</v>
      </c>
      <c r="DH819">
        <v>0</v>
      </c>
      <c r="DI819">
        <v>0</v>
      </c>
      <c r="DJ819">
        <v>0</v>
      </c>
      <c r="DK819">
        <v>0</v>
      </c>
      <c r="DL819">
        <v>0</v>
      </c>
      <c r="DM819">
        <v>0</v>
      </c>
      <c r="DN819">
        <v>0</v>
      </c>
      <c r="DO819">
        <v>0</v>
      </c>
      <c r="DP819">
        <v>0</v>
      </c>
      <c r="DQ819">
        <v>0</v>
      </c>
      <c r="DR819">
        <v>0</v>
      </c>
      <c r="DS819">
        <v>0</v>
      </c>
      <c r="DT819">
        <v>0</v>
      </c>
      <c r="DU819">
        <v>0</v>
      </c>
      <c r="DV819">
        <v>0</v>
      </c>
      <c r="DW819">
        <v>0</v>
      </c>
      <c r="DX819">
        <v>0</v>
      </c>
      <c r="DZ819" s="340"/>
      <c r="EA819" t="s">
        <v>1025</v>
      </c>
      <c r="EB819">
        <v>2</v>
      </c>
      <c r="EC819">
        <v>15</v>
      </c>
      <c r="ED819" s="183" t="str">
        <f t="shared" si="34"/>
        <v>SDH300215</v>
      </c>
      <c r="EE819">
        <v>0</v>
      </c>
      <c r="EF819">
        <v>209</v>
      </c>
      <c r="EG819">
        <v>411</v>
      </c>
      <c r="EH819">
        <v>602</v>
      </c>
      <c r="EI819">
        <v>836</v>
      </c>
      <c r="EJ819">
        <v>1087</v>
      </c>
      <c r="EK819">
        <v>1333</v>
      </c>
      <c r="EL819">
        <v>1574</v>
      </c>
      <c r="EM819">
        <v>1811</v>
      </c>
      <c r="EN819">
        <v>2241</v>
      </c>
      <c r="EO819">
        <v>2464</v>
      </c>
      <c r="EP819">
        <v>2684</v>
      </c>
      <c r="EQ819">
        <v>2900</v>
      </c>
      <c r="ER819">
        <v>3112</v>
      </c>
      <c r="ES819">
        <v>3321</v>
      </c>
      <c r="ET819">
        <v>3531</v>
      </c>
      <c r="EU819">
        <v>3737</v>
      </c>
      <c r="EV819">
        <v>3943</v>
      </c>
      <c r="EW819">
        <v>4150</v>
      </c>
      <c r="EX819">
        <v>4356</v>
      </c>
      <c r="EY819">
        <v>4566</v>
      </c>
      <c r="EZ819">
        <v>4779</v>
      </c>
      <c r="FA819">
        <v>4992</v>
      </c>
      <c r="FB819">
        <v>5214</v>
      </c>
      <c r="FC819">
        <v>5442</v>
      </c>
      <c r="FD819">
        <v>5677</v>
      </c>
      <c r="FE819">
        <v>5918</v>
      </c>
      <c r="FF819">
        <v>6168</v>
      </c>
      <c r="FG819">
        <v>6427</v>
      </c>
      <c r="FH819">
        <v>0</v>
      </c>
      <c r="FI819">
        <v>0</v>
      </c>
      <c r="FJ819">
        <v>0</v>
      </c>
      <c r="FK819">
        <v>0</v>
      </c>
      <c r="FL819">
        <v>0</v>
      </c>
      <c r="FM819">
        <v>0</v>
      </c>
      <c r="FN819">
        <v>0</v>
      </c>
      <c r="FO819">
        <v>0</v>
      </c>
      <c r="FP819">
        <v>0</v>
      </c>
      <c r="FQ819">
        <v>0</v>
      </c>
      <c r="FR819">
        <v>0</v>
      </c>
      <c r="FS819">
        <v>0</v>
      </c>
      <c r="FT819">
        <v>0</v>
      </c>
      <c r="FU819">
        <v>0</v>
      </c>
      <c r="FV819">
        <v>0</v>
      </c>
      <c r="FW819">
        <v>0</v>
      </c>
      <c r="FX819">
        <v>0</v>
      </c>
      <c r="FY819">
        <v>0</v>
      </c>
      <c r="FZ819">
        <v>0</v>
      </c>
      <c r="GA819">
        <v>0</v>
      </c>
      <c r="GB819">
        <v>0</v>
      </c>
      <c r="GC819">
        <v>0</v>
      </c>
      <c r="GD819">
        <v>0</v>
      </c>
      <c r="GE819">
        <v>0</v>
      </c>
      <c r="GF819">
        <v>0</v>
      </c>
      <c r="GG819">
        <v>0</v>
      </c>
      <c r="GH819">
        <v>0</v>
      </c>
      <c r="GI819">
        <v>0</v>
      </c>
      <c r="GJ819">
        <v>0</v>
      </c>
      <c r="GK819">
        <v>0</v>
      </c>
      <c r="GL819">
        <v>0</v>
      </c>
      <c r="GM819">
        <v>0</v>
      </c>
      <c r="GN819">
        <v>0</v>
      </c>
      <c r="GO819">
        <v>0</v>
      </c>
      <c r="GP819">
        <v>0</v>
      </c>
      <c r="GQ819">
        <v>0</v>
      </c>
      <c r="GR819">
        <v>0</v>
      </c>
      <c r="GS819">
        <v>0</v>
      </c>
      <c r="GT819">
        <v>0</v>
      </c>
      <c r="GU819">
        <v>0</v>
      </c>
      <c r="GV819">
        <v>0</v>
      </c>
      <c r="GW819">
        <v>0</v>
      </c>
      <c r="GX819">
        <v>0</v>
      </c>
      <c r="GY819">
        <v>0</v>
      </c>
      <c r="GZ819">
        <v>0</v>
      </c>
      <c r="HA819">
        <v>0</v>
      </c>
      <c r="HB819">
        <v>0</v>
      </c>
      <c r="HC819">
        <v>0</v>
      </c>
      <c r="HD819">
        <v>0</v>
      </c>
      <c r="HE819">
        <v>0</v>
      </c>
      <c r="HF819">
        <v>0</v>
      </c>
      <c r="HG819">
        <v>0</v>
      </c>
      <c r="HH819">
        <v>0</v>
      </c>
      <c r="HI819">
        <v>0</v>
      </c>
      <c r="HJ819">
        <v>0</v>
      </c>
      <c r="HK819">
        <v>0</v>
      </c>
      <c r="HL819">
        <v>0</v>
      </c>
      <c r="HM819">
        <v>0</v>
      </c>
      <c r="HN819">
        <v>0</v>
      </c>
      <c r="HO819">
        <v>0</v>
      </c>
      <c r="HP819">
        <v>0</v>
      </c>
      <c r="HQ819">
        <v>0</v>
      </c>
      <c r="HR819">
        <v>0</v>
      </c>
      <c r="HS819">
        <v>0</v>
      </c>
      <c r="HT819">
        <v>0</v>
      </c>
      <c r="HU819">
        <v>0</v>
      </c>
      <c r="HV819">
        <v>0</v>
      </c>
      <c r="HW819">
        <v>0</v>
      </c>
      <c r="HX819">
        <v>0</v>
      </c>
      <c r="HY819">
        <v>0</v>
      </c>
      <c r="HZ819">
        <v>0</v>
      </c>
      <c r="IA819">
        <v>0</v>
      </c>
      <c r="IB819">
        <v>0</v>
      </c>
      <c r="IC819">
        <v>0</v>
      </c>
      <c r="ID819">
        <v>0</v>
      </c>
      <c r="IE819">
        <v>0</v>
      </c>
      <c r="IF819">
        <v>0</v>
      </c>
      <c r="IG819">
        <v>0</v>
      </c>
      <c r="IH819">
        <v>0</v>
      </c>
      <c r="II819">
        <v>0</v>
      </c>
      <c r="IJ819">
        <v>0</v>
      </c>
      <c r="IK819">
        <v>0</v>
      </c>
    </row>
    <row r="820" spans="13:245" hidden="1">
      <c r="M820" s="340"/>
      <c r="N820" t="s">
        <v>1025</v>
      </c>
      <c r="O820">
        <v>2</v>
      </c>
      <c r="P820">
        <v>16</v>
      </c>
      <c r="Q820" s="183" t="str">
        <f t="shared" si="33"/>
        <v>SDH300216</v>
      </c>
      <c r="R820">
        <v>0</v>
      </c>
      <c r="S820">
        <v>85</v>
      </c>
      <c r="T820">
        <v>172</v>
      </c>
      <c r="U820">
        <v>260</v>
      </c>
      <c r="V820">
        <v>351</v>
      </c>
      <c r="W820">
        <v>444</v>
      </c>
      <c r="X820">
        <v>539</v>
      </c>
      <c r="Y820">
        <v>636</v>
      </c>
      <c r="Z820">
        <v>736</v>
      </c>
      <c r="AA820">
        <v>1117</v>
      </c>
      <c r="AB820">
        <v>1257</v>
      </c>
      <c r="AC820">
        <v>1400</v>
      </c>
      <c r="AD820">
        <v>1546</v>
      </c>
      <c r="AE820">
        <v>1698</v>
      </c>
      <c r="AF820">
        <v>1853</v>
      </c>
      <c r="AG820">
        <v>2013</v>
      </c>
      <c r="AH820">
        <v>2179</v>
      </c>
      <c r="AI820">
        <v>2349</v>
      </c>
      <c r="AJ820">
        <v>2526</v>
      </c>
      <c r="AK820">
        <v>2710</v>
      </c>
      <c r="AL820">
        <v>2901</v>
      </c>
      <c r="AM820">
        <v>3100</v>
      </c>
      <c r="AN820">
        <v>3309</v>
      </c>
      <c r="AO820">
        <v>3528</v>
      </c>
      <c r="AP820">
        <v>3758</v>
      </c>
      <c r="AQ820">
        <v>4000</v>
      </c>
      <c r="AR820">
        <v>4255</v>
      </c>
      <c r="AS820">
        <v>4524</v>
      </c>
      <c r="AT820">
        <v>4808</v>
      </c>
      <c r="AU820">
        <v>5110</v>
      </c>
      <c r="AV820">
        <v>5312</v>
      </c>
      <c r="AW820">
        <v>5531</v>
      </c>
      <c r="AX820">
        <v>5761</v>
      </c>
      <c r="AY820">
        <v>6004</v>
      </c>
      <c r="AZ820">
        <v>6264</v>
      </c>
      <c r="BA820">
        <v>6539</v>
      </c>
      <c r="BB820">
        <v>6830</v>
      </c>
      <c r="BC820">
        <v>7139</v>
      </c>
      <c r="BD820">
        <v>7470</v>
      </c>
      <c r="BE820">
        <v>7823</v>
      </c>
      <c r="BF820">
        <v>8197</v>
      </c>
      <c r="BG820">
        <v>8599</v>
      </c>
      <c r="BH820">
        <v>9030</v>
      </c>
      <c r="BI820">
        <v>9495</v>
      </c>
      <c r="BJ820">
        <v>0</v>
      </c>
      <c r="BK820">
        <v>0</v>
      </c>
      <c r="BL820">
        <v>0</v>
      </c>
      <c r="BM820">
        <v>0</v>
      </c>
      <c r="BN820">
        <v>0</v>
      </c>
      <c r="BO820">
        <v>0</v>
      </c>
      <c r="BP820">
        <v>0</v>
      </c>
      <c r="BQ820">
        <v>0</v>
      </c>
      <c r="BR820">
        <v>0</v>
      </c>
      <c r="BS820">
        <v>0</v>
      </c>
      <c r="BT820">
        <v>0</v>
      </c>
      <c r="BU820">
        <v>0</v>
      </c>
      <c r="BV820">
        <v>0</v>
      </c>
      <c r="BW820">
        <v>0</v>
      </c>
      <c r="BX820">
        <v>0</v>
      </c>
      <c r="BY820">
        <v>0</v>
      </c>
      <c r="BZ820">
        <v>0</v>
      </c>
      <c r="CA820">
        <v>0</v>
      </c>
      <c r="CB820">
        <v>0</v>
      </c>
      <c r="CC820">
        <v>0</v>
      </c>
      <c r="CD820">
        <v>0</v>
      </c>
      <c r="CE820">
        <v>0</v>
      </c>
      <c r="CF820">
        <v>0</v>
      </c>
      <c r="CG820">
        <v>0</v>
      </c>
      <c r="CH820">
        <v>0</v>
      </c>
      <c r="CI820">
        <v>0</v>
      </c>
      <c r="CJ820">
        <v>0</v>
      </c>
      <c r="CK820">
        <v>0</v>
      </c>
      <c r="CL820">
        <v>0</v>
      </c>
      <c r="CM820">
        <v>0</v>
      </c>
      <c r="CN820">
        <v>0</v>
      </c>
      <c r="CO820">
        <v>0</v>
      </c>
      <c r="CP820">
        <v>0</v>
      </c>
      <c r="CQ820">
        <v>0</v>
      </c>
      <c r="CR820">
        <v>0</v>
      </c>
      <c r="CS820">
        <v>0</v>
      </c>
      <c r="CT820">
        <v>0</v>
      </c>
      <c r="CU820">
        <v>0</v>
      </c>
      <c r="CV820">
        <v>0</v>
      </c>
      <c r="CW820">
        <v>0</v>
      </c>
      <c r="CX820">
        <v>0</v>
      </c>
      <c r="CY820">
        <v>0</v>
      </c>
      <c r="CZ820">
        <v>0</v>
      </c>
      <c r="DA820">
        <v>0</v>
      </c>
      <c r="DB820">
        <v>0</v>
      </c>
      <c r="DC820">
        <v>0</v>
      </c>
      <c r="DD820">
        <v>0</v>
      </c>
      <c r="DE820">
        <v>0</v>
      </c>
      <c r="DF820">
        <v>0</v>
      </c>
      <c r="DG820">
        <v>0</v>
      </c>
      <c r="DH820">
        <v>0</v>
      </c>
      <c r="DI820">
        <v>0</v>
      </c>
      <c r="DJ820">
        <v>0</v>
      </c>
      <c r="DK820">
        <v>0</v>
      </c>
      <c r="DL820">
        <v>0</v>
      </c>
      <c r="DM820">
        <v>0</v>
      </c>
      <c r="DN820">
        <v>0</v>
      </c>
      <c r="DO820">
        <v>0</v>
      </c>
      <c r="DP820">
        <v>0</v>
      </c>
      <c r="DQ820">
        <v>0</v>
      </c>
      <c r="DR820">
        <v>0</v>
      </c>
      <c r="DS820">
        <v>0</v>
      </c>
      <c r="DT820">
        <v>0</v>
      </c>
      <c r="DU820">
        <v>0</v>
      </c>
      <c r="DV820">
        <v>0</v>
      </c>
      <c r="DW820">
        <v>0</v>
      </c>
      <c r="DX820">
        <v>0</v>
      </c>
      <c r="DZ820" s="340"/>
      <c r="EA820" t="s">
        <v>1025</v>
      </c>
      <c r="EB820">
        <v>2</v>
      </c>
      <c r="EC820">
        <v>16</v>
      </c>
      <c r="ED820" s="183" t="str">
        <f t="shared" si="34"/>
        <v>SDH300216</v>
      </c>
      <c r="EE820">
        <v>0</v>
      </c>
      <c r="EF820">
        <v>204</v>
      </c>
      <c r="EG820">
        <v>400</v>
      </c>
      <c r="EH820">
        <v>587</v>
      </c>
      <c r="EI820">
        <v>808</v>
      </c>
      <c r="EJ820">
        <v>1052</v>
      </c>
      <c r="EK820">
        <v>1291</v>
      </c>
      <c r="EL820">
        <v>1525</v>
      </c>
      <c r="EM820">
        <v>1756</v>
      </c>
      <c r="EN820">
        <v>2177</v>
      </c>
      <c r="EO820">
        <v>2396</v>
      </c>
      <c r="EP820">
        <v>2609</v>
      </c>
      <c r="EQ820">
        <v>2818</v>
      </c>
      <c r="ER820">
        <v>3027</v>
      </c>
      <c r="ES820">
        <v>3232</v>
      </c>
      <c r="ET820">
        <v>3435</v>
      </c>
      <c r="EU820">
        <v>3638</v>
      </c>
      <c r="EV820">
        <v>3839</v>
      </c>
      <c r="EW820">
        <v>4043</v>
      </c>
      <c r="EX820">
        <v>4248</v>
      </c>
      <c r="EY820">
        <v>4454</v>
      </c>
      <c r="EZ820">
        <v>4664</v>
      </c>
      <c r="FA820">
        <v>4880</v>
      </c>
      <c r="FB820">
        <v>5101</v>
      </c>
      <c r="FC820">
        <v>5329</v>
      </c>
      <c r="FD820">
        <v>5566</v>
      </c>
      <c r="FE820">
        <v>5808</v>
      </c>
      <c r="FF820">
        <v>6059</v>
      </c>
      <c r="FG820">
        <v>6320</v>
      </c>
      <c r="FH820">
        <v>0</v>
      </c>
      <c r="FI820">
        <v>0</v>
      </c>
      <c r="FJ820">
        <v>0</v>
      </c>
      <c r="FK820">
        <v>0</v>
      </c>
      <c r="FL820">
        <v>0</v>
      </c>
      <c r="FM820">
        <v>0</v>
      </c>
      <c r="FN820">
        <v>0</v>
      </c>
      <c r="FO820">
        <v>0</v>
      </c>
      <c r="FP820">
        <v>0</v>
      </c>
      <c r="FQ820">
        <v>0</v>
      </c>
      <c r="FR820">
        <v>0</v>
      </c>
      <c r="FS820">
        <v>0</v>
      </c>
      <c r="FT820">
        <v>0</v>
      </c>
      <c r="FU820">
        <v>0</v>
      </c>
      <c r="FV820">
        <v>0</v>
      </c>
      <c r="FW820">
        <v>0</v>
      </c>
      <c r="FX820">
        <v>0</v>
      </c>
      <c r="FY820">
        <v>0</v>
      </c>
      <c r="FZ820">
        <v>0</v>
      </c>
      <c r="GA820">
        <v>0</v>
      </c>
      <c r="GB820">
        <v>0</v>
      </c>
      <c r="GC820">
        <v>0</v>
      </c>
      <c r="GD820">
        <v>0</v>
      </c>
      <c r="GE820">
        <v>0</v>
      </c>
      <c r="GF820">
        <v>0</v>
      </c>
      <c r="GG820">
        <v>0</v>
      </c>
      <c r="GH820">
        <v>0</v>
      </c>
      <c r="GI820">
        <v>0</v>
      </c>
      <c r="GJ820">
        <v>0</v>
      </c>
      <c r="GK820">
        <v>0</v>
      </c>
      <c r="GL820">
        <v>0</v>
      </c>
      <c r="GM820">
        <v>0</v>
      </c>
      <c r="GN820">
        <v>0</v>
      </c>
      <c r="GO820">
        <v>0</v>
      </c>
      <c r="GP820">
        <v>0</v>
      </c>
      <c r="GQ820">
        <v>0</v>
      </c>
      <c r="GR820">
        <v>0</v>
      </c>
      <c r="GS820">
        <v>0</v>
      </c>
      <c r="GT820">
        <v>0</v>
      </c>
      <c r="GU820">
        <v>0</v>
      </c>
      <c r="GV820">
        <v>0</v>
      </c>
      <c r="GW820">
        <v>0</v>
      </c>
      <c r="GX820">
        <v>0</v>
      </c>
      <c r="GY820">
        <v>0</v>
      </c>
      <c r="GZ820">
        <v>0</v>
      </c>
      <c r="HA820">
        <v>0</v>
      </c>
      <c r="HB820">
        <v>0</v>
      </c>
      <c r="HC820">
        <v>0</v>
      </c>
      <c r="HD820">
        <v>0</v>
      </c>
      <c r="HE820">
        <v>0</v>
      </c>
      <c r="HF820">
        <v>0</v>
      </c>
      <c r="HG820">
        <v>0</v>
      </c>
      <c r="HH820">
        <v>0</v>
      </c>
      <c r="HI820">
        <v>0</v>
      </c>
      <c r="HJ820">
        <v>0</v>
      </c>
      <c r="HK820">
        <v>0</v>
      </c>
      <c r="HL820">
        <v>0</v>
      </c>
      <c r="HM820">
        <v>0</v>
      </c>
      <c r="HN820">
        <v>0</v>
      </c>
      <c r="HO820">
        <v>0</v>
      </c>
      <c r="HP820">
        <v>0</v>
      </c>
      <c r="HQ820">
        <v>0</v>
      </c>
      <c r="HR820">
        <v>0</v>
      </c>
      <c r="HS820">
        <v>0</v>
      </c>
      <c r="HT820">
        <v>0</v>
      </c>
      <c r="HU820">
        <v>0</v>
      </c>
      <c r="HV820">
        <v>0</v>
      </c>
      <c r="HW820">
        <v>0</v>
      </c>
      <c r="HX820">
        <v>0</v>
      </c>
      <c r="HY820">
        <v>0</v>
      </c>
      <c r="HZ820">
        <v>0</v>
      </c>
      <c r="IA820">
        <v>0</v>
      </c>
      <c r="IB820">
        <v>0</v>
      </c>
      <c r="IC820">
        <v>0</v>
      </c>
      <c r="ID820">
        <v>0</v>
      </c>
      <c r="IE820">
        <v>0</v>
      </c>
      <c r="IF820">
        <v>0</v>
      </c>
      <c r="IG820">
        <v>0</v>
      </c>
      <c r="IH820">
        <v>0</v>
      </c>
      <c r="II820">
        <v>0</v>
      </c>
      <c r="IJ820">
        <v>0</v>
      </c>
      <c r="IK820">
        <v>0</v>
      </c>
    </row>
    <row r="821" spans="13:245" hidden="1">
      <c r="M821" s="340"/>
      <c r="N821" t="s">
        <v>1025</v>
      </c>
      <c r="O821">
        <v>2</v>
      </c>
      <c r="P821">
        <v>17</v>
      </c>
      <c r="Q821" s="183" t="str">
        <f t="shared" si="33"/>
        <v>SDH300217</v>
      </c>
      <c r="R821">
        <v>0</v>
      </c>
      <c r="S821">
        <v>83</v>
      </c>
      <c r="T821">
        <v>167</v>
      </c>
      <c r="U821">
        <v>254</v>
      </c>
      <c r="V821">
        <v>343</v>
      </c>
      <c r="W821">
        <v>434</v>
      </c>
      <c r="X821">
        <v>526</v>
      </c>
      <c r="Y821">
        <v>621</v>
      </c>
      <c r="Z821">
        <v>719</v>
      </c>
      <c r="AA821">
        <v>1091</v>
      </c>
      <c r="AB821">
        <v>1227</v>
      </c>
      <c r="AC821">
        <v>1367</v>
      </c>
      <c r="AD821">
        <v>1511</v>
      </c>
      <c r="AE821">
        <v>1659</v>
      </c>
      <c r="AF821">
        <v>1811</v>
      </c>
      <c r="AG821">
        <v>1968</v>
      </c>
      <c r="AH821">
        <v>2130</v>
      </c>
      <c r="AI821">
        <v>2298</v>
      </c>
      <c r="AJ821">
        <v>2473</v>
      </c>
      <c r="AK821">
        <v>2654</v>
      </c>
      <c r="AL821">
        <v>2842</v>
      </c>
      <c r="AM821">
        <v>3039</v>
      </c>
      <c r="AN821">
        <v>3246</v>
      </c>
      <c r="AO821">
        <v>3463</v>
      </c>
      <c r="AP821">
        <v>3693</v>
      </c>
      <c r="AQ821">
        <v>3934</v>
      </c>
      <c r="AR821">
        <v>4188</v>
      </c>
      <c r="AS821">
        <v>4457</v>
      </c>
      <c r="AT821">
        <v>4741</v>
      </c>
      <c r="AU821">
        <v>5043</v>
      </c>
      <c r="AV821">
        <v>5250</v>
      </c>
      <c r="AW821">
        <v>5468</v>
      </c>
      <c r="AX821">
        <v>5699</v>
      </c>
      <c r="AY821">
        <v>5944</v>
      </c>
      <c r="AZ821">
        <v>6205</v>
      </c>
      <c r="BA821">
        <v>6481</v>
      </c>
      <c r="BB821">
        <v>6774</v>
      </c>
      <c r="BC821">
        <v>7087</v>
      </c>
      <c r="BD821">
        <v>7422</v>
      </c>
      <c r="BE821">
        <v>7776</v>
      </c>
      <c r="BF821">
        <v>8157</v>
      </c>
      <c r="BG821">
        <v>8565</v>
      </c>
      <c r="BH821">
        <v>9005</v>
      </c>
      <c r="BI821">
        <v>9483</v>
      </c>
      <c r="BJ821">
        <v>0</v>
      </c>
      <c r="BK821">
        <v>0</v>
      </c>
      <c r="BL821">
        <v>0</v>
      </c>
      <c r="BM821">
        <v>0</v>
      </c>
      <c r="BN821">
        <v>0</v>
      </c>
      <c r="BO821">
        <v>0</v>
      </c>
      <c r="BP821">
        <v>0</v>
      </c>
      <c r="BQ821">
        <v>0</v>
      </c>
      <c r="BR821">
        <v>0</v>
      </c>
      <c r="BS821">
        <v>0</v>
      </c>
      <c r="BT821">
        <v>0</v>
      </c>
      <c r="BU821">
        <v>0</v>
      </c>
      <c r="BV821">
        <v>0</v>
      </c>
      <c r="BW821">
        <v>0</v>
      </c>
      <c r="BX821">
        <v>0</v>
      </c>
      <c r="BY821">
        <v>0</v>
      </c>
      <c r="BZ821">
        <v>0</v>
      </c>
      <c r="CA821">
        <v>0</v>
      </c>
      <c r="CB821">
        <v>0</v>
      </c>
      <c r="CC821">
        <v>0</v>
      </c>
      <c r="CD821">
        <v>0</v>
      </c>
      <c r="CE821">
        <v>0</v>
      </c>
      <c r="CF821">
        <v>0</v>
      </c>
      <c r="CG821">
        <v>0</v>
      </c>
      <c r="CH821">
        <v>0</v>
      </c>
      <c r="CI821">
        <v>0</v>
      </c>
      <c r="CJ821">
        <v>0</v>
      </c>
      <c r="CK821">
        <v>0</v>
      </c>
      <c r="CL821">
        <v>0</v>
      </c>
      <c r="CM821">
        <v>0</v>
      </c>
      <c r="CN821">
        <v>0</v>
      </c>
      <c r="CO821">
        <v>0</v>
      </c>
      <c r="CP821">
        <v>0</v>
      </c>
      <c r="CQ821">
        <v>0</v>
      </c>
      <c r="CR821">
        <v>0</v>
      </c>
      <c r="CS821">
        <v>0</v>
      </c>
      <c r="CT821">
        <v>0</v>
      </c>
      <c r="CU821">
        <v>0</v>
      </c>
      <c r="CV821">
        <v>0</v>
      </c>
      <c r="CW821">
        <v>0</v>
      </c>
      <c r="CX821">
        <v>0</v>
      </c>
      <c r="CY821">
        <v>0</v>
      </c>
      <c r="CZ821">
        <v>0</v>
      </c>
      <c r="DA821">
        <v>0</v>
      </c>
      <c r="DB821">
        <v>0</v>
      </c>
      <c r="DC821">
        <v>0</v>
      </c>
      <c r="DD821">
        <v>0</v>
      </c>
      <c r="DE821">
        <v>0</v>
      </c>
      <c r="DF821">
        <v>0</v>
      </c>
      <c r="DG821">
        <v>0</v>
      </c>
      <c r="DH821">
        <v>0</v>
      </c>
      <c r="DI821">
        <v>0</v>
      </c>
      <c r="DJ821">
        <v>0</v>
      </c>
      <c r="DK821">
        <v>0</v>
      </c>
      <c r="DL821">
        <v>0</v>
      </c>
      <c r="DM821">
        <v>0</v>
      </c>
      <c r="DN821">
        <v>0</v>
      </c>
      <c r="DO821">
        <v>0</v>
      </c>
      <c r="DP821">
        <v>0</v>
      </c>
      <c r="DQ821">
        <v>0</v>
      </c>
      <c r="DR821">
        <v>0</v>
      </c>
      <c r="DS821">
        <v>0</v>
      </c>
      <c r="DT821">
        <v>0</v>
      </c>
      <c r="DU821">
        <v>0</v>
      </c>
      <c r="DV821">
        <v>0</v>
      </c>
      <c r="DW821">
        <v>0</v>
      </c>
      <c r="DX821">
        <v>0</v>
      </c>
      <c r="DZ821" s="340"/>
      <c r="EA821" t="s">
        <v>1025</v>
      </c>
      <c r="EB821">
        <v>2</v>
      </c>
      <c r="EC821">
        <v>17</v>
      </c>
      <c r="ED821" s="183" t="str">
        <f t="shared" si="34"/>
        <v>SDH300217</v>
      </c>
      <c r="EE821">
        <v>0</v>
      </c>
      <c r="EF821">
        <v>199</v>
      </c>
      <c r="EG821">
        <v>387</v>
      </c>
      <c r="EH821">
        <v>571</v>
      </c>
      <c r="EI821">
        <v>781</v>
      </c>
      <c r="EJ821">
        <v>1017</v>
      </c>
      <c r="EK821">
        <v>1248</v>
      </c>
      <c r="EL821">
        <v>1477</v>
      </c>
      <c r="EM821">
        <v>1702</v>
      </c>
      <c r="EN821">
        <v>2116</v>
      </c>
      <c r="EO821">
        <v>2327</v>
      </c>
      <c r="EP821">
        <v>2535</v>
      </c>
      <c r="EQ821">
        <v>2740</v>
      </c>
      <c r="ER821">
        <v>2943</v>
      </c>
      <c r="ES821">
        <v>3142</v>
      </c>
      <c r="ET821">
        <v>3342</v>
      </c>
      <c r="EU821">
        <v>3540</v>
      </c>
      <c r="EV821">
        <v>3739</v>
      </c>
      <c r="EW821">
        <v>3940</v>
      </c>
      <c r="EX821">
        <v>4142</v>
      </c>
      <c r="EY821">
        <v>4346</v>
      </c>
      <c r="EZ821">
        <v>4555</v>
      </c>
      <c r="FA821">
        <v>4769</v>
      </c>
      <c r="FB821">
        <v>4991</v>
      </c>
      <c r="FC821">
        <v>5222</v>
      </c>
      <c r="FD821">
        <v>5459</v>
      </c>
      <c r="FE821">
        <v>5702</v>
      </c>
      <c r="FF821">
        <v>5956</v>
      </c>
      <c r="FG821">
        <v>6219</v>
      </c>
      <c r="FH821">
        <v>0</v>
      </c>
      <c r="FI821">
        <v>0</v>
      </c>
      <c r="FJ821">
        <v>0</v>
      </c>
      <c r="FK821">
        <v>0</v>
      </c>
      <c r="FL821">
        <v>0</v>
      </c>
      <c r="FM821">
        <v>0</v>
      </c>
      <c r="FN821">
        <v>0</v>
      </c>
      <c r="FO821">
        <v>0</v>
      </c>
      <c r="FP821">
        <v>0</v>
      </c>
      <c r="FQ821">
        <v>0</v>
      </c>
      <c r="FR821">
        <v>0</v>
      </c>
      <c r="FS821">
        <v>0</v>
      </c>
      <c r="FT821">
        <v>0</v>
      </c>
      <c r="FU821">
        <v>0</v>
      </c>
      <c r="FV821">
        <v>0</v>
      </c>
      <c r="FW821">
        <v>0</v>
      </c>
      <c r="FX821">
        <v>0</v>
      </c>
      <c r="FY821">
        <v>0</v>
      </c>
      <c r="FZ821">
        <v>0</v>
      </c>
      <c r="GA821">
        <v>0</v>
      </c>
      <c r="GB821">
        <v>0</v>
      </c>
      <c r="GC821">
        <v>0</v>
      </c>
      <c r="GD821">
        <v>0</v>
      </c>
      <c r="GE821">
        <v>0</v>
      </c>
      <c r="GF821">
        <v>0</v>
      </c>
      <c r="GG821">
        <v>0</v>
      </c>
      <c r="GH821">
        <v>0</v>
      </c>
      <c r="GI821">
        <v>0</v>
      </c>
      <c r="GJ821">
        <v>0</v>
      </c>
      <c r="GK821">
        <v>0</v>
      </c>
      <c r="GL821">
        <v>0</v>
      </c>
      <c r="GM821">
        <v>0</v>
      </c>
      <c r="GN821">
        <v>0</v>
      </c>
      <c r="GO821">
        <v>0</v>
      </c>
      <c r="GP821">
        <v>0</v>
      </c>
      <c r="GQ821">
        <v>0</v>
      </c>
      <c r="GR821">
        <v>0</v>
      </c>
      <c r="GS821">
        <v>0</v>
      </c>
      <c r="GT821">
        <v>0</v>
      </c>
      <c r="GU821">
        <v>0</v>
      </c>
      <c r="GV821">
        <v>0</v>
      </c>
      <c r="GW821">
        <v>0</v>
      </c>
      <c r="GX821">
        <v>0</v>
      </c>
      <c r="GY821">
        <v>0</v>
      </c>
      <c r="GZ821">
        <v>0</v>
      </c>
      <c r="HA821">
        <v>0</v>
      </c>
      <c r="HB821">
        <v>0</v>
      </c>
      <c r="HC821">
        <v>0</v>
      </c>
      <c r="HD821">
        <v>0</v>
      </c>
      <c r="HE821">
        <v>0</v>
      </c>
      <c r="HF821">
        <v>0</v>
      </c>
      <c r="HG821">
        <v>0</v>
      </c>
      <c r="HH821">
        <v>0</v>
      </c>
      <c r="HI821">
        <v>0</v>
      </c>
      <c r="HJ821">
        <v>0</v>
      </c>
      <c r="HK821">
        <v>0</v>
      </c>
      <c r="HL821">
        <v>0</v>
      </c>
      <c r="HM821">
        <v>0</v>
      </c>
      <c r="HN821">
        <v>0</v>
      </c>
      <c r="HO821">
        <v>0</v>
      </c>
      <c r="HP821">
        <v>0</v>
      </c>
      <c r="HQ821">
        <v>0</v>
      </c>
      <c r="HR821">
        <v>0</v>
      </c>
      <c r="HS821">
        <v>0</v>
      </c>
      <c r="HT821">
        <v>0</v>
      </c>
      <c r="HU821">
        <v>0</v>
      </c>
      <c r="HV821">
        <v>0</v>
      </c>
      <c r="HW821">
        <v>0</v>
      </c>
      <c r="HX821">
        <v>0</v>
      </c>
      <c r="HY821">
        <v>0</v>
      </c>
      <c r="HZ821">
        <v>0</v>
      </c>
      <c r="IA821">
        <v>0</v>
      </c>
      <c r="IB821">
        <v>0</v>
      </c>
      <c r="IC821">
        <v>0</v>
      </c>
      <c r="ID821">
        <v>0</v>
      </c>
      <c r="IE821">
        <v>0</v>
      </c>
      <c r="IF821">
        <v>0</v>
      </c>
      <c r="IG821">
        <v>0</v>
      </c>
      <c r="IH821">
        <v>0</v>
      </c>
      <c r="II821">
        <v>0</v>
      </c>
      <c r="IJ821">
        <v>0</v>
      </c>
      <c r="IK821">
        <v>0</v>
      </c>
    </row>
    <row r="822" spans="13:245" hidden="1">
      <c r="M822" s="340"/>
      <c r="N822" t="s">
        <v>1025</v>
      </c>
      <c r="O822">
        <v>2</v>
      </c>
      <c r="P822">
        <v>18</v>
      </c>
      <c r="Q822" s="183" t="str">
        <f t="shared" si="33"/>
        <v>SDH300218</v>
      </c>
      <c r="R822">
        <v>0</v>
      </c>
      <c r="S822">
        <v>81</v>
      </c>
      <c r="T822">
        <v>164</v>
      </c>
      <c r="U822">
        <v>248</v>
      </c>
      <c r="V822">
        <v>334</v>
      </c>
      <c r="W822">
        <v>422</v>
      </c>
      <c r="X822">
        <v>513</v>
      </c>
      <c r="Y822">
        <v>606</v>
      </c>
      <c r="Z822">
        <v>701</v>
      </c>
      <c r="AA822">
        <v>1064</v>
      </c>
      <c r="AB822">
        <v>1197</v>
      </c>
      <c r="AC822">
        <v>1334</v>
      </c>
      <c r="AD822">
        <v>1475</v>
      </c>
      <c r="AE822">
        <v>1619</v>
      </c>
      <c r="AF822">
        <v>1769</v>
      </c>
      <c r="AG822">
        <v>1923</v>
      </c>
      <c r="AH822">
        <v>2082</v>
      </c>
      <c r="AI822">
        <v>2247</v>
      </c>
      <c r="AJ822">
        <v>2419</v>
      </c>
      <c r="AK822">
        <v>2597</v>
      </c>
      <c r="AL822">
        <v>2783</v>
      </c>
      <c r="AM822">
        <v>2978</v>
      </c>
      <c r="AN822">
        <v>3183</v>
      </c>
      <c r="AO822">
        <v>3400</v>
      </c>
      <c r="AP822">
        <v>3627</v>
      </c>
      <c r="AQ822">
        <v>3868</v>
      </c>
      <c r="AR822">
        <v>4121</v>
      </c>
      <c r="AS822">
        <v>4390</v>
      </c>
      <c r="AT822">
        <v>4674</v>
      </c>
      <c r="AU822">
        <v>4976</v>
      </c>
      <c r="AV822">
        <v>5183</v>
      </c>
      <c r="AW822">
        <v>5401</v>
      </c>
      <c r="AX822">
        <v>5634</v>
      </c>
      <c r="AY822">
        <v>5880</v>
      </c>
      <c r="AZ822">
        <v>6142</v>
      </c>
      <c r="BA822">
        <v>6419</v>
      </c>
      <c r="BB822">
        <v>6715</v>
      </c>
      <c r="BC822">
        <v>7032</v>
      </c>
      <c r="BD822">
        <v>7367</v>
      </c>
      <c r="BE822">
        <v>7727</v>
      </c>
      <c r="BF822">
        <v>8113</v>
      </c>
      <c r="BG822">
        <v>8528</v>
      </c>
      <c r="BH822">
        <v>8981</v>
      </c>
      <c r="BI822">
        <v>9469</v>
      </c>
      <c r="BJ822">
        <v>0</v>
      </c>
      <c r="BK822">
        <v>0</v>
      </c>
      <c r="BL822">
        <v>0</v>
      </c>
      <c r="BM822">
        <v>0</v>
      </c>
      <c r="BN822">
        <v>0</v>
      </c>
      <c r="BO822">
        <v>0</v>
      </c>
      <c r="BP822">
        <v>0</v>
      </c>
      <c r="BQ822">
        <v>0</v>
      </c>
      <c r="BR822">
        <v>0</v>
      </c>
      <c r="BS822">
        <v>0</v>
      </c>
      <c r="BT822">
        <v>0</v>
      </c>
      <c r="BU822">
        <v>0</v>
      </c>
      <c r="BV822">
        <v>0</v>
      </c>
      <c r="BW822">
        <v>0</v>
      </c>
      <c r="BX822">
        <v>0</v>
      </c>
      <c r="BY822">
        <v>0</v>
      </c>
      <c r="BZ822">
        <v>0</v>
      </c>
      <c r="CA822">
        <v>0</v>
      </c>
      <c r="CB822">
        <v>0</v>
      </c>
      <c r="CC822">
        <v>0</v>
      </c>
      <c r="CD822">
        <v>0</v>
      </c>
      <c r="CE822">
        <v>0</v>
      </c>
      <c r="CF822">
        <v>0</v>
      </c>
      <c r="CG822">
        <v>0</v>
      </c>
      <c r="CH822">
        <v>0</v>
      </c>
      <c r="CI822">
        <v>0</v>
      </c>
      <c r="CJ822">
        <v>0</v>
      </c>
      <c r="CK822">
        <v>0</v>
      </c>
      <c r="CL822">
        <v>0</v>
      </c>
      <c r="CM822">
        <v>0</v>
      </c>
      <c r="CN822">
        <v>0</v>
      </c>
      <c r="CO822">
        <v>0</v>
      </c>
      <c r="CP822">
        <v>0</v>
      </c>
      <c r="CQ822">
        <v>0</v>
      </c>
      <c r="CR822">
        <v>0</v>
      </c>
      <c r="CS822">
        <v>0</v>
      </c>
      <c r="CT822">
        <v>0</v>
      </c>
      <c r="CU822">
        <v>0</v>
      </c>
      <c r="CV822">
        <v>0</v>
      </c>
      <c r="CW822">
        <v>0</v>
      </c>
      <c r="CX822">
        <v>0</v>
      </c>
      <c r="CY822">
        <v>0</v>
      </c>
      <c r="CZ822">
        <v>0</v>
      </c>
      <c r="DA822">
        <v>0</v>
      </c>
      <c r="DB822">
        <v>0</v>
      </c>
      <c r="DC822">
        <v>0</v>
      </c>
      <c r="DD822">
        <v>0</v>
      </c>
      <c r="DE822">
        <v>0</v>
      </c>
      <c r="DF822">
        <v>0</v>
      </c>
      <c r="DG822">
        <v>0</v>
      </c>
      <c r="DH822">
        <v>0</v>
      </c>
      <c r="DI822">
        <v>0</v>
      </c>
      <c r="DJ822">
        <v>0</v>
      </c>
      <c r="DK822">
        <v>0</v>
      </c>
      <c r="DL822">
        <v>0</v>
      </c>
      <c r="DM822">
        <v>0</v>
      </c>
      <c r="DN822">
        <v>0</v>
      </c>
      <c r="DO822">
        <v>0</v>
      </c>
      <c r="DP822">
        <v>0</v>
      </c>
      <c r="DQ822">
        <v>0</v>
      </c>
      <c r="DR822">
        <v>0</v>
      </c>
      <c r="DS822">
        <v>0</v>
      </c>
      <c r="DT822">
        <v>0</v>
      </c>
      <c r="DU822">
        <v>0</v>
      </c>
      <c r="DV822">
        <v>0</v>
      </c>
      <c r="DW822">
        <v>0</v>
      </c>
      <c r="DX822">
        <v>0</v>
      </c>
      <c r="DZ822" s="340"/>
      <c r="EA822" t="s">
        <v>1025</v>
      </c>
      <c r="EB822">
        <v>2</v>
      </c>
      <c r="EC822">
        <v>18</v>
      </c>
      <c r="ED822" s="183" t="str">
        <f t="shared" si="34"/>
        <v>SDH300218</v>
      </c>
      <c r="EE822">
        <v>0</v>
      </c>
      <c r="EF822">
        <v>193</v>
      </c>
      <c r="EG822">
        <v>379</v>
      </c>
      <c r="EH822">
        <v>555</v>
      </c>
      <c r="EI822">
        <v>751</v>
      </c>
      <c r="EJ822">
        <v>981</v>
      </c>
      <c r="EK822">
        <v>1206</v>
      </c>
      <c r="EL822">
        <v>1429</v>
      </c>
      <c r="EM822">
        <v>1646</v>
      </c>
      <c r="EN822">
        <v>2053</v>
      </c>
      <c r="EO822">
        <v>2258</v>
      </c>
      <c r="EP822">
        <v>2461</v>
      </c>
      <c r="EQ822">
        <v>2661</v>
      </c>
      <c r="ER822">
        <v>2857</v>
      </c>
      <c r="ES822">
        <v>3055</v>
      </c>
      <c r="ET822">
        <v>3249</v>
      </c>
      <c r="EU822">
        <v>3444</v>
      </c>
      <c r="EV822">
        <v>3639</v>
      </c>
      <c r="EW822">
        <v>3837</v>
      </c>
      <c r="EX822">
        <v>4035</v>
      </c>
      <c r="EY822">
        <v>4238</v>
      </c>
      <c r="EZ822">
        <v>4446</v>
      </c>
      <c r="FA822">
        <v>4661</v>
      </c>
      <c r="FB822">
        <v>4884</v>
      </c>
      <c r="FC822">
        <v>5113</v>
      </c>
      <c r="FD822">
        <v>5352</v>
      </c>
      <c r="FE822">
        <v>5597</v>
      </c>
      <c r="FF822">
        <v>5854</v>
      </c>
      <c r="FG822">
        <v>6120</v>
      </c>
      <c r="FH822">
        <v>0</v>
      </c>
      <c r="FI822">
        <v>0</v>
      </c>
      <c r="FJ822">
        <v>0</v>
      </c>
      <c r="FK822">
        <v>0</v>
      </c>
      <c r="FL822">
        <v>0</v>
      </c>
      <c r="FM822">
        <v>0</v>
      </c>
      <c r="FN822">
        <v>0</v>
      </c>
      <c r="FO822">
        <v>0</v>
      </c>
      <c r="FP822">
        <v>0</v>
      </c>
      <c r="FQ822">
        <v>0</v>
      </c>
      <c r="FR822">
        <v>0</v>
      </c>
      <c r="FS822">
        <v>0</v>
      </c>
      <c r="FT822">
        <v>0</v>
      </c>
      <c r="FU822">
        <v>0</v>
      </c>
      <c r="FV822">
        <v>0</v>
      </c>
      <c r="FW822">
        <v>0</v>
      </c>
      <c r="FX822">
        <v>0</v>
      </c>
      <c r="FY822">
        <v>0</v>
      </c>
      <c r="FZ822">
        <v>0</v>
      </c>
      <c r="GA822">
        <v>0</v>
      </c>
      <c r="GB822">
        <v>0</v>
      </c>
      <c r="GC822">
        <v>0</v>
      </c>
      <c r="GD822">
        <v>0</v>
      </c>
      <c r="GE822">
        <v>0</v>
      </c>
      <c r="GF822">
        <v>0</v>
      </c>
      <c r="GG822">
        <v>0</v>
      </c>
      <c r="GH822">
        <v>0</v>
      </c>
      <c r="GI822">
        <v>0</v>
      </c>
      <c r="GJ822">
        <v>0</v>
      </c>
      <c r="GK822">
        <v>0</v>
      </c>
      <c r="GL822">
        <v>0</v>
      </c>
      <c r="GM822">
        <v>0</v>
      </c>
      <c r="GN822">
        <v>0</v>
      </c>
      <c r="GO822">
        <v>0</v>
      </c>
      <c r="GP822">
        <v>0</v>
      </c>
      <c r="GQ822">
        <v>0</v>
      </c>
      <c r="GR822">
        <v>0</v>
      </c>
      <c r="GS822">
        <v>0</v>
      </c>
      <c r="GT822">
        <v>0</v>
      </c>
      <c r="GU822">
        <v>0</v>
      </c>
      <c r="GV822">
        <v>0</v>
      </c>
      <c r="GW822">
        <v>0</v>
      </c>
      <c r="GX822">
        <v>0</v>
      </c>
      <c r="GY822">
        <v>0</v>
      </c>
      <c r="GZ822">
        <v>0</v>
      </c>
      <c r="HA822">
        <v>0</v>
      </c>
      <c r="HB822">
        <v>0</v>
      </c>
      <c r="HC822">
        <v>0</v>
      </c>
      <c r="HD822">
        <v>0</v>
      </c>
      <c r="HE822">
        <v>0</v>
      </c>
      <c r="HF822">
        <v>0</v>
      </c>
      <c r="HG822">
        <v>0</v>
      </c>
      <c r="HH822">
        <v>0</v>
      </c>
      <c r="HI822">
        <v>0</v>
      </c>
      <c r="HJ822">
        <v>0</v>
      </c>
      <c r="HK822">
        <v>0</v>
      </c>
      <c r="HL822">
        <v>0</v>
      </c>
      <c r="HM822">
        <v>0</v>
      </c>
      <c r="HN822">
        <v>0</v>
      </c>
      <c r="HO822">
        <v>0</v>
      </c>
      <c r="HP822">
        <v>0</v>
      </c>
      <c r="HQ822">
        <v>0</v>
      </c>
      <c r="HR822">
        <v>0</v>
      </c>
      <c r="HS822">
        <v>0</v>
      </c>
      <c r="HT822">
        <v>0</v>
      </c>
      <c r="HU822">
        <v>0</v>
      </c>
      <c r="HV822">
        <v>0</v>
      </c>
      <c r="HW822">
        <v>0</v>
      </c>
      <c r="HX822">
        <v>0</v>
      </c>
      <c r="HY822">
        <v>0</v>
      </c>
      <c r="HZ822">
        <v>0</v>
      </c>
      <c r="IA822">
        <v>0</v>
      </c>
      <c r="IB822">
        <v>0</v>
      </c>
      <c r="IC822">
        <v>0</v>
      </c>
      <c r="ID822">
        <v>0</v>
      </c>
      <c r="IE822">
        <v>0</v>
      </c>
      <c r="IF822">
        <v>0</v>
      </c>
      <c r="IG822">
        <v>0</v>
      </c>
      <c r="IH822">
        <v>0</v>
      </c>
      <c r="II822">
        <v>0</v>
      </c>
      <c r="IJ822">
        <v>0</v>
      </c>
      <c r="IK822">
        <v>0</v>
      </c>
    </row>
    <row r="823" spans="13:245" hidden="1">
      <c r="M823" s="340"/>
      <c r="N823" t="s">
        <v>1025</v>
      </c>
      <c r="O823">
        <v>2</v>
      </c>
      <c r="P823">
        <v>19</v>
      </c>
      <c r="Q823" s="183" t="str">
        <f t="shared" si="33"/>
        <v>SDH300219</v>
      </c>
      <c r="R823">
        <v>0</v>
      </c>
      <c r="S823">
        <v>79</v>
      </c>
      <c r="T823">
        <v>159</v>
      </c>
      <c r="U823">
        <v>242</v>
      </c>
      <c r="V823">
        <v>326</v>
      </c>
      <c r="W823">
        <v>412</v>
      </c>
      <c r="X823">
        <v>500</v>
      </c>
      <c r="Y823">
        <v>590</v>
      </c>
      <c r="Z823">
        <v>683</v>
      </c>
      <c r="AA823">
        <v>1037</v>
      </c>
      <c r="AB823">
        <v>1167</v>
      </c>
      <c r="AC823">
        <v>1301</v>
      </c>
      <c r="AD823">
        <v>1438</v>
      </c>
      <c r="AE823">
        <v>1580</v>
      </c>
      <c r="AF823">
        <v>1726</v>
      </c>
      <c r="AG823">
        <v>1877</v>
      </c>
      <c r="AH823">
        <v>2034</v>
      </c>
      <c r="AI823">
        <v>2196</v>
      </c>
      <c r="AJ823">
        <v>2364</v>
      </c>
      <c r="AK823">
        <v>2540</v>
      </c>
      <c r="AL823">
        <v>2724</v>
      </c>
      <c r="AM823">
        <v>2917</v>
      </c>
      <c r="AN823">
        <v>3120</v>
      </c>
      <c r="AO823">
        <v>3335</v>
      </c>
      <c r="AP823">
        <v>3561</v>
      </c>
      <c r="AQ823">
        <v>3800</v>
      </c>
      <c r="AR823">
        <v>4054</v>
      </c>
      <c r="AS823">
        <v>4321</v>
      </c>
      <c r="AT823">
        <v>4606</v>
      </c>
      <c r="AU823">
        <v>4905</v>
      </c>
      <c r="AV823">
        <v>5111</v>
      </c>
      <c r="AW823">
        <v>5331</v>
      </c>
      <c r="AX823">
        <v>5564</v>
      </c>
      <c r="AY823">
        <v>5811</v>
      </c>
      <c r="AZ823">
        <v>6073</v>
      </c>
      <c r="BA823">
        <v>6352</v>
      </c>
      <c r="BB823">
        <v>6651</v>
      </c>
      <c r="BC823">
        <v>6968</v>
      </c>
      <c r="BD823">
        <v>7307</v>
      </c>
      <c r="BE823">
        <v>7672</v>
      </c>
      <c r="BF823">
        <v>8064</v>
      </c>
      <c r="BG823">
        <v>8491</v>
      </c>
      <c r="BH823">
        <v>8952</v>
      </c>
      <c r="BI823">
        <v>9452</v>
      </c>
      <c r="BJ823">
        <v>0</v>
      </c>
      <c r="BK823">
        <v>0</v>
      </c>
      <c r="BL823">
        <v>0</v>
      </c>
      <c r="BM823">
        <v>0</v>
      </c>
      <c r="BN823">
        <v>0</v>
      </c>
      <c r="BO823">
        <v>0</v>
      </c>
      <c r="BP823">
        <v>0</v>
      </c>
      <c r="BQ823">
        <v>0</v>
      </c>
      <c r="BR823">
        <v>0</v>
      </c>
      <c r="BS823">
        <v>0</v>
      </c>
      <c r="BT823">
        <v>0</v>
      </c>
      <c r="BU823">
        <v>0</v>
      </c>
      <c r="BV823">
        <v>0</v>
      </c>
      <c r="BW823">
        <v>0</v>
      </c>
      <c r="BX823">
        <v>0</v>
      </c>
      <c r="BY823">
        <v>0</v>
      </c>
      <c r="BZ823">
        <v>0</v>
      </c>
      <c r="CA823">
        <v>0</v>
      </c>
      <c r="CB823">
        <v>0</v>
      </c>
      <c r="CC823">
        <v>0</v>
      </c>
      <c r="CD823">
        <v>0</v>
      </c>
      <c r="CE823">
        <v>0</v>
      </c>
      <c r="CF823">
        <v>0</v>
      </c>
      <c r="CG823">
        <v>0</v>
      </c>
      <c r="CH823">
        <v>0</v>
      </c>
      <c r="CI823">
        <v>0</v>
      </c>
      <c r="CJ823">
        <v>0</v>
      </c>
      <c r="CK823">
        <v>0</v>
      </c>
      <c r="CL823">
        <v>0</v>
      </c>
      <c r="CM823">
        <v>0</v>
      </c>
      <c r="CN823">
        <v>0</v>
      </c>
      <c r="CO823">
        <v>0</v>
      </c>
      <c r="CP823">
        <v>0</v>
      </c>
      <c r="CQ823">
        <v>0</v>
      </c>
      <c r="CR823">
        <v>0</v>
      </c>
      <c r="CS823">
        <v>0</v>
      </c>
      <c r="CT823">
        <v>0</v>
      </c>
      <c r="CU823">
        <v>0</v>
      </c>
      <c r="CV823">
        <v>0</v>
      </c>
      <c r="CW823">
        <v>0</v>
      </c>
      <c r="CX823">
        <v>0</v>
      </c>
      <c r="CY823">
        <v>0</v>
      </c>
      <c r="CZ823">
        <v>0</v>
      </c>
      <c r="DA823">
        <v>0</v>
      </c>
      <c r="DB823">
        <v>0</v>
      </c>
      <c r="DC823">
        <v>0</v>
      </c>
      <c r="DD823">
        <v>0</v>
      </c>
      <c r="DE823">
        <v>0</v>
      </c>
      <c r="DF823">
        <v>0</v>
      </c>
      <c r="DG823">
        <v>0</v>
      </c>
      <c r="DH823">
        <v>0</v>
      </c>
      <c r="DI823">
        <v>0</v>
      </c>
      <c r="DJ823">
        <v>0</v>
      </c>
      <c r="DK823">
        <v>0</v>
      </c>
      <c r="DL823">
        <v>0</v>
      </c>
      <c r="DM823">
        <v>0</v>
      </c>
      <c r="DN823">
        <v>0</v>
      </c>
      <c r="DO823">
        <v>0</v>
      </c>
      <c r="DP823">
        <v>0</v>
      </c>
      <c r="DQ823">
        <v>0</v>
      </c>
      <c r="DR823">
        <v>0</v>
      </c>
      <c r="DS823">
        <v>0</v>
      </c>
      <c r="DT823">
        <v>0</v>
      </c>
      <c r="DU823">
        <v>0</v>
      </c>
      <c r="DV823">
        <v>0</v>
      </c>
      <c r="DW823">
        <v>0</v>
      </c>
      <c r="DX823">
        <v>0</v>
      </c>
      <c r="DZ823" s="340"/>
      <c r="EA823" t="s">
        <v>1025</v>
      </c>
      <c r="EB823">
        <v>2</v>
      </c>
      <c r="EC823">
        <v>19</v>
      </c>
      <c r="ED823" s="183" t="str">
        <f t="shared" si="34"/>
        <v>SDH300219</v>
      </c>
      <c r="EE823">
        <v>0</v>
      </c>
      <c r="EF823">
        <v>188</v>
      </c>
      <c r="EG823">
        <v>366</v>
      </c>
      <c r="EH823">
        <v>539</v>
      </c>
      <c r="EI823">
        <v>724</v>
      </c>
      <c r="EJ823">
        <v>946</v>
      </c>
      <c r="EK823">
        <v>1165</v>
      </c>
      <c r="EL823">
        <v>1379</v>
      </c>
      <c r="EM823">
        <v>1589</v>
      </c>
      <c r="EN823">
        <v>1989</v>
      </c>
      <c r="EO823">
        <v>2189</v>
      </c>
      <c r="EP823">
        <v>2386</v>
      </c>
      <c r="EQ823">
        <v>2580</v>
      </c>
      <c r="ER823">
        <v>2773</v>
      </c>
      <c r="ES823">
        <v>2964</v>
      </c>
      <c r="ET823">
        <v>3155</v>
      </c>
      <c r="EU823">
        <v>3347</v>
      </c>
      <c r="EV823">
        <v>3539</v>
      </c>
      <c r="EW823">
        <v>3732</v>
      </c>
      <c r="EX823">
        <v>3929</v>
      </c>
      <c r="EY823">
        <v>4130</v>
      </c>
      <c r="EZ823">
        <v>4338</v>
      </c>
      <c r="FA823">
        <v>4551</v>
      </c>
      <c r="FB823">
        <v>4775</v>
      </c>
      <c r="FC823">
        <v>5004</v>
      </c>
      <c r="FD823">
        <v>5242</v>
      </c>
      <c r="FE823">
        <v>5492</v>
      </c>
      <c r="FF823">
        <v>5748</v>
      </c>
      <c r="FG823">
        <v>6019</v>
      </c>
      <c r="FH823">
        <v>0</v>
      </c>
      <c r="FI823">
        <v>0</v>
      </c>
      <c r="FJ823">
        <v>0</v>
      </c>
      <c r="FK823">
        <v>0</v>
      </c>
      <c r="FL823">
        <v>0</v>
      </c>
      <c r="FM823">
        <v>0</v>
      </c>
      <c r="FN823">
        <v>0</v>
      </c>
      <c r="FO823">
        <v>0</v>
      </c>
      <c r="FP823">
        <v>0</v>
      </c>
      <c r="FQ823">
        <v>0</v>
      </c>
      <c r="FR823">
        <v>0</v>
      </c>
      <c r="FS823">
        <v>0</v>
      </c>
      <c r="FT823">
        <v>0</v>
      </c>
      <c r="FU823">
        <v>0</v>
      </c>
      <c r="FV823">
        <v>0</v>
      </c>
      <c r="FW823">
        <v>0</v>
      </c>
      <c r="FX823">
        <v>0</v>
      </c>
      <c r="FY823">
        <v>0</v>
      </c>
      <c r="FZ823">
        <v>0</v>
      </c>
      <c r="GA823">
        <v>0</v>
      </c>
      <c r="GB823">
        <v>0</v>
      </c>
      <c r="GC823">
        <v>0</v>
      </c>
      <c r="GD823">
        <v>0</v>
      </c>
      <c r="GE823">
        <v>0</v>
      </c>
      <c r="GF823">
        <v>0</v>
      </c>
      <c r="GG823">
        <v>0</v>
      </c>
      <c r="GH823">
        <v>0</v>
      </c>
      <c r="GI823">
        <v>0</v>
      </c>
      <c r="GJ823">
        <v>0</v>
      </c>
      <c r="GK823">
        <v>0</v>
      </c>
      <c r="GL823">
        <v>0</v>
      </c>
      <c r="GM823">
        <v>0</v>
      </c>
      <c r="GN823">
        <v>0</v>
      </c>
      <c r="GO823">
        <v>0</v>
      </c>
      <c r="GP823">
        <v>0</v>
      </c>
      <c r="GQ823">
        <v>0</v>
      </c>
      <c r="GR823">
        <v>0</v>
      </c>
      <c r="GS823">
        <v>0</v>
      </c>
      <c r="GT823">
        <v>0</v>
      </c>
      <c r="GU823">
        <v>0</v>
      </c>
      <c r="GV823">
        <v>0</v>
      </c>
      <c r="GW823">
        <v>0</v>
      </c>
      <c r="GX823">
        <v>0</v>
      </c>
      <c r="GY823">
        <v>0</v>
      </c>
      <c r="GZ823">
        <v>0</v>
      </c>
      <c r="HA823">
        <v>0</v>
      </c>
      <c r="HB823">
        <v>0</v>
      </c>
      <c r="HC823">
        <v>0</v>
      </c>
      <c r="HD823">
        <v>0</v>
      </c>
      <c r="HE823">
        <v>0</v>
      </c>
      <c r="HF823">
        <v>0</v>
      </c>
      <c r="HG823">
        <v>0</v>
      </c>
      <c r="HH823">
        <v>0</v>
      </c>
      <c r="HI823">
        <v>0</v>
      </c>
      <c r="HJ823">
        <v>0</v>
      </c>
      <c r="HK823">
        <v>0</v>
      </c>
      <c r="HL823">
        <v>0</v>
      </c>
      <c r="HM823">
        <v>0</v>
      </c>
      <c r="HN823">
        <v>0</v>
      </c>
      <c r="HO823">
        <v>0</v>
      </c>
      <c r="HP823">
        <v>0</v>
      </c>
      <c r="HQ823">
        <v>0</v>
      </c>
      <c r="HR823">
        <v>0</v>
      </c>
      <c r="HS823">
        <v>0</v>
      </c>
      <c r="HT823">
        <v>0</v>
      </c>
      <c r="HU823">
        <v>0</v>
      </c>
      <c r="HV823">
        <v>0</v>
      </c>
      <c r="HW823">
        <v>0</v>
      </c>
      <c r="HX823">
        <v>0</v>
      </c>
      <c r="HY823">
        <v>0</v>
      </c>
      <c r="HZ823">
        <v>0</v>
      </c>
      <c r="IA823">
        <v>0</v>
      </c>
      <c r="IB823">
        <v>0</v>
      </c>
      <c r="IC823">
        <v>0</v>
      </c>
      <c r="ID823">
        <v>0</v>
      </c>
      <c r="IE823">
        <v>0</v>
      </c>
      <c r="IF823">
        <v>0</v>
      </c>
      <c r="IG823">
        <v>0</v>
      </c>
      <c r="IH823">
        <v>0</v>
      </c>
      <c r="II823">
        <v>0</v>
      </c>
      <c r="IJ823">
        <v>0</v>
      </c>
      <c r="IK823">
        <v>0</v>
      </c>
    </row>
    <row r="824" spans="13:245" hidden="1">
      <c r="M824" s="340"/>
      <c r="N824" t="s">
        <v>1025</v>
      </c>
      <c r="O824">
        <v>2</v>
      </c>
      <c r="P824">
        <v>20</v>
      </c>
      <c r="Q824" s="183" t="str">
        <f t="shared" si="33"/>
        <v>SDH300220</v>
      </c>
      <c r="R824">
        <v>0</v>
      </c>
      <c r="S824">
        <v>77</v>
      </c>
      <c r="T824">
        <v>155</v>
      </c>
      <c r="U824">
        <v>235</v>
      </c>
      <c r="V824">
        <v>317</v>
      </c>
      <c r="W824">
        <v>401</v>
      </c>
      <c r="X824">
        <v>487</v>
      </c>
      <c r="Y824">
        <v>575</v>
      </c>
      <c r="Z824">
        <v>665</v>
      </c>
      <c r="AA824">
        <v>1010</v>
      </c>
      <c r="AB824">
        <v>1136</v>
      </c>
      <c r="AC824">
        <v>1267</v>
      </c>
      <c r="AD824">
        <v>1401</v>
      </c>
      <c r="AE824">
        <v>1540</v>
      </c>
      <c r="AF824">
        <v>1682</v>
      </c>
      <c r="AG824">
        <v>1830</v>
      </c>
      <c r="AH824">
        <v>1984</v>
      </c>
      <c r="AI824">
        <v>2142</v>
      </c>
      <c r="AJ824">
        <v>2308</v>
      </c>
      <c r="AK824">
        <v>2481</v>
      </c>
      <c r="AL824">
        <v>2663</v>
      </c>
      <c r="AM824">
        <v>2854</v>
      </c>
      <c r="AN824">
        <v>3055</v>
      </c>
      <c r="AO824">
        <v>3268</v>
      </c>
      <c r="AP824">
        <v>3493</v>
      </c>
      <c r="AQ824">
        <v>3731</v>
      </c>
      <c r="AR824">
        <v>3983</v>
      </c>
      <c r="AS824">
        <v>4251</v>
      </c>
      <c r="AT824">
        <v>4532</v>
      </c>
      <c r="AU824">
        <v>4827</v>
      </c>
      <c r="AV824">
        <v>5035</v>
      </c>
      <c r="AW824">
        <v>5254</v>
      </c>
      <c r="AX824">
        <v>5487</v>
      </c>
      <c r="AY824">
        <v>5733</v>
      </c>
      <c r="AZ824">
        <v>5997</v>
      </c>
      <c r="BA824">
        <v>6279</v>
      </c>
      <c r="BB824">
        <v>6577</v>
      </c>
      <c r="BC824">
        <v>6897</v>
      </c>
      <c r="BD824">
        <v>7240</v>
      </c>
      <c r="BE824">
        <v>7609</v>
      </c>
      <c r="BF824">
        <v>8011</v>
      </c>
      <c r="BG824">
        <v>8445</v>
      </c>
      <c r="BH824">
        <v>8916</v>
      </c>
      <c r="BI824">
        <v>9431</v>
      </c>
      <c r="BJ824">
        <v>0</v>
      </c>
      <c r="BK824">
        <v>0</v>
      </c>
      <c r="BL824">
        <v>0</v>
      </c>
      <c r="BM824">
        <v>0</v>
      </c>
      <c r="BN824">
        <v>0</v>
      </c>
      <c r="BO824">
        <v>0</v>
      </c>
      <c r="BP824">
        <v>0</v>
      </c>
      <c r="BQ824">
        <v>0</v>
      </c>
      <c r="BR824">
        <v>0</v>
      </c>
      <c r="BS824">
        <v>0</v>
      </c>
      <c r="BT824">
        <v>0</v>
      </c>
      <c r="BU824">
        <v>0</v>
      </c>
      <c r="BV824">
        <v>0</v>
      </c>
      <c r="BW824">
        <v>0</v>
      </c>
      <c r="BX824">
        <v>0</v>
      </c>
      <c r="BY824">
        <v>0</v>
      </c>
      <c r="BZ824">
        <v>0</v>
      </c>
      <c r="CA824">
        <v>0</v>
      </c>
      <c r="CB824">
        <v>0</v>
      </c>
      <c r="CC824">
        <v>0</v>
      </c>
      <c r="CD824">
        <v>0</v>
      </c>
      <c r="CE824">
        <v>0</v>
      </c>
      <c r="CF824">
        <v>0</v>
      </c>
      <c r="CG824">
        <v>0</v>
      </c>
      <c r="CH824">
        <v>0</v>
      </c>
      <c r="CI824">
        <v>0</v>
      </c>
      <c r="CJ824">
        <v>0</v>
      </c>
      <c r="CK824">
        <v>0</v>
      </c>
      <c r="CL824">
        <v>0</v>
      </c>
      <c r="CM824">
        <v>0</v>
      </c>
      <c r="CN824">
        <v>0</v>
      </c>
      <c r="CO824">
        <v>0</v>
      </c>
      <c r="CP824">
        <v>0</v>
      </c>
      <c r="CQ824">
        <v>0</v>
      </c>
      <c r="CR824">
        <v>0</v>
      </c>
      <c r="CS824">
        <v>0</v>
      </c>
      <c r="CT824">
        <v>0</v>
      </c>
      <c r="CU824">
        <v>0</v>
      </c>
      <c r="CV824">
        <v>0</v>
      </c>
      <c r="CW824">
        <v>0</v>
      </c>
      <c r="CX824">
        <v>0</v>
      </c>
      <c r="CY824">
        <v>0</v>
      </c>
      <c r="CZ824">
        <v>0</v>
      </c>
      <c r="DA824">
        <v>0</v>
      </c>
      <c r="DB824">
        <v>0</v>
      </c>
      <c r="DC824">
        <v>0</v>
      </c>
      <c r="DD824">
        <v>0</v>
      </c>
      <c r="DE824">
        <v>0</v>
      </c>
      <c r="DF824">
        <v>0</v>
      </c>
      <c r="DG824">
        <v>0</v>
      </c>
      <c r="DH824">
        <v>0</v>
      </c>
      <c r="DI824">
        <v>0</v>
      </c>
      <c r="DJ824">
        <v>0</v>
      </c>
      <c r="DK824">
        <v>0</v>
      </c>
      <c r="DL824">
        <v>0</v>
      </c>
      <c r="DM824">
        <v>0</v>
      </c>
      <c r="DN824">
        <v>0</v>
      </c>
      <c r="DO824">
        <v>0</v>
      </c>
      <c r="DP824">
        <v>0</v>
      </c>
      <c r="DQ824">
        <v>0</v>
      </c>
      <c r="DR824">
        <v>0</v>
      </c>
      <c r="DS824">
        <v>0</v>
      </c>
      <c r="DT824">
        <v>0</v>
      </c>
      <c r="DU824">
        <v>0</v>
      </c>
      <c r="DV824">
        <v>0</v>
      </c>
      <c r="DW824">
        <v>0</v>
      </c>
      <c r="DX824">
        <v>0</v>
      </c>
      <c r="DZ824" s="340"/>
      <c r="EA824" t="s">
        <v>1025</v>
      </c>
      <c r="EB824">
        <v>2</v>
      </c>
      <c r="EC824">
        <v>20</v>
      </c>
      <c r="ED824" s="183" t="str">
        <f t="shared" si="34"/>
        <v>SDH300220</v>
      </c>
      <c r="EE824">
        <v>0</v>
      </c>
      <c r="EF824">
        <v>182</v>
      </c>
      <c r="EG824">
        <v>355</v>
      </c>
      <c r="EH824">
        <v>521</v>
      </c>
      <c r="EI824">
        <v>694</v>
      </c>
      <c r="EJ824">
        <v>909</v>
      </c>
      <c r="EK824">
        <v>1121</v>
      </c>
      <c r="EL824">
        <v>1329</v>
      </c>
      <c r="EM824">
        <v>1533</v>
      </c>
      <c r="EN824">
        <v>1926</v>
      </c>
      <c r="EO824">
        <v>2119</v>
      </c>
      <c r="EP824">
        <v>2311</v>
      </c>
      <c r="EQ824">
        <v>2500</v>
      </c>
      <c r="ER824">
        <v>2689</v>
      </c>
      <c r="ES824">
        <v>2873</v>
      </c>
      <c r="ET824">
        <v>3061</v>
      </c>
      <c r="EU824">
        <v>3249</v>
      </c>
      <c r="EV824">
        <v>3435</v>
      </c>
      <c r="EW824">
        <v>3627</v>
      </c>
      <c r="EX824">
        <v>3822</v>
      </c>
      <c r="EY824">
        <v>4022</v>
      </c>
      <c r="EZ824">
        <v>4229</v>
      </c>
      <c r="FA824">
        <v>4442</v>
      </c>
      <c r="FB824">
        <v>4664</v>
      </c>
      <c r="FC824">
        <v>4895</v>
      </c>
      <c r="FD824">
        <v>5134</v>
      </c>
      <c r="FE824">
        <v>5383</v>
      </c>
      <c r="FF824">
        <v>5645</v>
      </c>
      <c r="FG824">
        <v>5910</v>
      </c>
      <c r="FH824">
        <v>0</v>
      </c>
      <c r="FI824">
        <v>0</v>
      </c>
      <c r="FJ824">
        <v>0</v>
      </c>
      <c r="FK824">
        <v>0</v>
      </c>
      <c r="FL824">
        <v>0</v>
      </c>
      <c r="FM824">
        <v>0</v>
      </c>
      <c r="FN824">
        <v>0</v>
      </c>
      <c r="FO824">
        <v>0</v>
      </c>
      <c r="FP824">
        <v>0</v>
      </c>
      <c r="FQ824">
        <v>0</v>
      </c>
      <c r="FR824">
        <v>0</v>
      </c>
      <c r="FS824">
        <v>0</v>
      </c>
      <c r="FT824">
        <v>0</v>
      </c>
      <c r="FU824">
        <v>0</v>
      </c>
      <c r="FV824">
        <v>0</v>
      </c>
      <c r="FW824">
        <v>0</v>
      </c>
      <c r="FX824">
        <v>0</v>
      </c>
      <c r="FY824">
        <v>0</v>
      </c>
      <c r="FZ824">
        <v>0</v>
      </c>
      <c r="GA824">
        <v>0</v>
      </c>
      <c r="GB824">
        <v>0</v>
      </c>
      <c r="GC824">
        <v>0</v>
      </c>
      <c r="GD824">
        <v>0</v>
      </c>
      <c r="GE824">
        <v>0</v>
      </c>
      <c r="GF824">
        <v>0</v>
      </c>
      <c r="GG824">
        <v>0</v>
      </c>
      <c r="GH824">
        <v>0</v>
      </c>
      <c r="GI824">
        <v>0</v>
      </c>
      <c r="GJ824">
        <v>0</v>
      </c>
      <c r="GK824">
        <v>0</v>
      </c>
      <c r="GL824">
        <v>0</v>
      </c>
      <c r="GM824">
        <v>0</v>
      </c>
      <c r="GN824">
        <v>0</v>
      </c>
      <c r="GO824">
        <v>0</v>
      </c>
      <c r="GP824">
        <v>0</v>
      </c>
      <c r="GQ824">
        <v>0</v>
      </c>
      <c r="GR824">
        <v>0</v>
      </c>
      <c r="GS824">
        <v>0</v>
      </c>
      <c r="GT824">
        <v>0</v>
      </c>
      <c r="GU824">
        <v>0</v>
      </c>
      <c r="GV824">
        <v>0</v>
      </c>
      <c r="GW824">
        <v>0</v>
      </c>
      <c r="GX824">
        <v>0</v>
      </c>
      <c r="GY824">
        <v>0</v>
      </c>
      <c r="GZ824">
        <v>0</v>
      </c>
      <c r="HA824">
        <v>0</v>
      </c>
      <c r="HB824">
        <v>0</v>
      </c>
      <c r="HC824">
        <v>0</v>
      </c>
      <c r="HD824">
        <v>0</v>
      </c>
      <c r="HE824">
        <v>0</v>
      </c>
      <c r="HF824">
        <v>0</v>
      </c>
      <c r="HG824">
        <v>0</v>
      </c>
      <c r="HH824">
        <v>0</v>
      </c>
      <c r="HI824">
        <v>0</v>
      </c>
      <c r="HJ824">
        <v>0</v>
      </c>
      <c r="HK824">
        <v>0</v>
      </c>
      <c r="HL824">
        <v>0</v>
      </c>
      <c r="HM824">
        <v>0</v>
      </c>
      <c r="HN824">
        <v>0</v>
      </c>
      <c r="HO824">
        <v>0</v>
      </c>
      <c r="HP824">
        <v>0</v>
      </c>
      <c r="HQ824">
        <v>0</v>
      </c>
      <c r="HR824">
        <v>0</v>
      </c>
      <c r="HS824">
        <v>0</v>
      </c>
      <c r="HT824">
        <v>0</v>
      </c>
      <c r="HU824">
        <v>0</v>
      </c>
      <c r="HV824">
        <v>0</v>
      </c>
      <c r="HW824">
        <v>0</v>
      </c>
      <c r="HX824">
        <v>0</v>
      </c>
      <c r="HY824">
        <v>0</v>
      </c>
      <c r="HZ824">
        <v>0</v>
      </c>
      <c r="IA824">
        <v>0</v>
      </c>
      <c r="IB824">
        <v>0</v>
      </c>
      <c r="IC824">
        <v>0</v>
      </c>
      <c r="ID824">
        <v>0</v>
      </c>
      <c r="IE824">
        <v>0</v>
      </c>
      <c r="IF824">
        <v>0</v>
      </c>
      <c r="IG824">
        <v>0</v>
      </c>
      <c r="IH824">
        <v>0</v>
      </c>
      <c r="II824">
        <v>0</v>
      </c>
      <c r="IJ824">
        <v>0</v>
      </c>
      <c r="IK824">
        <v>0</v>
      </c>
    </row>
    <row r="825" spans="13:245" hidden="1">
      <c r="M825" s="340"/>
      <c r="N825" t="s">
        <v>1025</v>
      </c>
      <c r="O825">
        <v>2</v>
      </c>
      <c r="P825">
        <v>21</v>
      </c>
      <c r="Q825" s="183" t="str">
        <f t="shared" si="33"/>
        <v>SDH300221</v>
      </c>
      <c r="R825">
        <v>0</v>
      </c>
      <c r="S825">
        <v>74</v>
      </c>
      <c r="T825">
        <v>150</v>
      </c>
      <c r="U825">
        <v>228</v>
      </c>
      <c r="V825">
        <v>308</v>
      </c>
      <c r="W825">
        <v>389</v>
      </c>
      <c r="X825">
        <v>473</v>
      </c>
      <c r="Y825">
        <v>558</v>
      </c>
      <c r="Z825">
        <v>646</v>
      </c>
      <c r="AA825">
        <v>981</v>
      </c>
      <c r="AB825">
        <v>1104</v>
      </c>
      <c r="AC825">
        <v>1231</v>
      </c>
      <c r="AD825">
        <v>1362</v>
      </c>
      <c r="AE825">
        <v>1497</v>
      </c>
      <c r="AF825">
        <v>1637</v>
      </c>
      <c r="AG825">
        <v>1781</v>
      </c>
      <c r="AH825">
        <v>1931</v>
      </c>
      <c r="AI825">
        <v>2087</v>
      </c>
      <c r="AJ825">
        <v>2249</v>
      </c>
      <c r="AK825">
        <v>2420</v>
      </c>
      <c r="AL825">
        <v>2599</v>
      </c>
      <c r="AM825">
        <v>2788</v>
      </c>
      <c r="AN825">
        <v>2987</v>
      </c>
      <c r="AO825">
        <v>3197</v>
      </c>
      <c r="AP825">
        <v>3421</v>
      </c>
      <c r="AQ825">
        <v>3657</v>
      </c>
      <c r="AR825">
        <v>3907</v>
      </c>
      <c r="AS825">
        <v>4170</v>
      </c>
      <c r="AT825">
        <v>4448</v>
      </c>
      <c r="AU825">
        <v>4741</v>
      </c>
      <c r="AV825">
        <v>4947</v>
      </c>
      <c r="AW825">
        <v>5165</v>
      </c>
      <c r="AX825">
        <v>5397</v>
      </c>
      <c r="AY825">
        <v>5645</v>
      </c>
      <c r="AZ825">
        <v>5909</v>
      </c>
      <c r="BA825">
        <v>6189</v>
      </c>
      <c r="BB825">
        <v>6490</v>
      </c>
      <c r="BC825">
        <v>6812</v>
      </c>
      <c r="BD825">
        <v>7158</v>
      </c>
      <c r="BE825">
        <v>7535</v>
      </c>
      <c r="BF825">
        <v>7942</v>
      </c>
      <c r="BG825">
        <v>8384</v>
      </c>
      <c r="BH825">
        <v>8867</v>
      </c>
      <c r="BI825">
        <v>9401</v>
      </c>
      <c r="BJ825">
        <v>0</v>
      </c>
      <c r="BK825">
        <v>0</v>
      </c>
      <c r="BL825">
        <v>0</v>
      </c>
      <c r="BM825">
        <v>0</v>
      </c>
      <c r="BN825">
        <v>0</v>
      </c>
      <c r="BO825">
        <v>0</v>
      </c>
      <c r="BP825">
        <v>0</v>
      </c>
      <c r="BQ825">
        <v>0</v>
      </c>
      <c r="BR825">
        <v>0</v>
      </c>
      <c r="BS825">
        <v>0</v>
      </c>
      <c r="BT825">
        <v>0</v>
      </c>
      <c r="BU825">
        <v>0</v>
      </c>
      <c r="BV825">
        <v>0</v>
      </c>
      <c r="BW825">
        <v>0</v>
      </c>
      <c r="BX825">
        <v>0</v>
      </c>
      <c r="BY825">
        <v>0</v>
      </c>
      <c r="BZ825">
        <v>0</v>
      </c>
      <c r="CA825">
        <v>0</v>
      </c>
      <c r="CB825">
        <v>0</v>
      </c>
      <c r="CC825">
        <v>0</v>
      </c>
      <c r="CD825">
        <v>0</v>
      </c>
      <c r="CE825">
        <v>0</v>
      </c>
      <c r="CF825">
        <v>0</v>
      </c>
      <c r="CG825">
        <v>0</v>
      </c>
      <c r="CH825">
        <v>0</v>
      </c>
      <c r="CI825">
        <v>0</v>
      </c>
      <c r="CJ825">
        <v>0</v>
      </c>
      <c r="CK825">
        <v>0</v>
      </c>
      <c r="CL825">
        <v>0</v>
      </c>
      <c r="CM825">
        <v>0</v>
      </c>
      <c r="CN825">
        <v>0</v>
      </c>
      <c r="CO825">
        <v>0</v>
      </c>
      <c r="CP825">
        <v>0</v>
      </c>
      <c r="CQ825">
        <v>0</v>
      </c>
      <c r="CR825">
        <v>0</v>
      </c>
      <c r="CS825">
        <v>0</v>
      </c>
      <c r="CT825">
        <v>0</v>
      </c>
      <c r="CU825">
        <v>0</v>
      </c>
      <c r="CV825">
        <v>0</v>
      </c>
      <c r="CW825">
        <v>0</v>
      </c>
      <c r="CX825">
        <v>0</v>
      </c>
      <c r="CY825">
        <v>0</v>
      </c>
      <c r="CZ825">
        <v>0</v>
      </c>
      <c r="DA825">
        <v>0</v>
      </c>
      <c r="DB825">
        <v>0</v>
      </c>
      <c r="DC825">
        <v>0</v>
      </c>
      <c r="DD825">
        <v>0</v>
      </c>
      <c r="DE825">
        <v>0</v>
      </c>
      <c r="DF825">
        <v>0</v>
      </c>
      <c r="DG825">
        <v>0</v>
      </c>
      <c r="DH825">
        <v>0</v>
      </c>
      <c r="DI825">
        <v>0</v>
      </c>
      <c r="DJ825">
        <v>0</v>
      </c>
      <c r="DK825">
        <v>0</v>
      </c>
      <c r="DL825">
        <v>0</v>
      </c>
      <c r="DM825">
        <v>0</v>
      </c>
      <c r="DN825">
        <v>0</v>
      </c>
      <c r="DO825">
        <v>0</v>
      </c>
      <c r="DP825">
        <v>0</v>
      </c>
      <c r="DQ825">
        <v>0</v>
      </c>
      <c r="DR825">
        <v>0</v>
      </c>
      <c r="DS825">
        <v>0</v>
      </c>
      <c r="DT825">
        <v>0</v>
      </c>
      <c r="DU825">
        <v>0</v>
      </c>
      <c r="DV825">
        <v>0</v>
      </c>
      <c r="DW825">
        <v>0</v>
      </c>
      <c r="DX825">
        <v>0</v>
      </c>
      <c r="DZ825" s="340"/>
      <c r="EA825" t="s">
        <v>1025</v>
      </c>
      <c r="EB825">
        <v>2</v>
      </c>
      <c r="EC825">
        <v>21</v>
      </c>
      <c r="ED825" s="183" t="str">
        <f t="shared" si="34"/>
        <v>SDH300221</v>
      </c>
      <c r="EE825">
        <v>0</v>
      </c>
      <c r="EF825">
        <v>174</v>
      </c>
      <c r="EG825">
        <v>342</v>
      </c>
      <c r="EH825">
        <v>503</v>
      </c>
      <c r="EI825">
        <v>665</v>
      </c>
      <c r="EJ825">
        <v>873</v>
      </c>
      <c r="EK825">
        <v>1076</v>
      </c>
      <c r="EL825">
        <v>1278</v>
      </c>
      <c r="EM825">
        <v>1476</v>
      </c>
      <c r="EN825">
        <v>1860</v>
      </c>
      <c r="EO825">
        <v>2047</v>
      </c>
      <c r="EP825">
        <v>2232</v>
      </c>
      <c r="EQ825">
        <v>2417</v>
      </c>
      <c r="ER825">
        <v>2599</v>
      </c>
      <c r="ES825">
        <v>2782</v>
      </c>
      <c r="ET825">
        <v>2963</v>
      </c>
      <c r="EU825">
        <v>3146</v>
      </c>
      <c r="EV825">
        <v>3331</v>
      </c>
      <c r="EW825">
        <v>3518</v>
      </c>
      <c r="EX825">
        <v>3712</v>
      </c>
      <c r="EY825">
        <v>3911</v>
      </c>
      <c r="EZ825">
        <v>4116</v>
      </c>
      <c r="FA825">
        <v>4328</v>
      </c>
      <c r="FB825">
        <v>4549</v>
      </c>
      <c r="FC825">
        <v>4781</v>
      </c>
      <c r="FD825">
        <v>5021</v>
      </c>
      <c r="FE825">
        <v>5270</v>
      </c>
      <c r="FF825">
        <v>5525</v>
      </c>
      <c r="FG825">
        <v>5789</v>
      </c>
      <c r="FH825">
        <v>0</v>
      </c>
      <c r="FI825">
        <v>0</v>
      </c>
      <c r="FJ825">
        <v>0</v>
      </c>
      <c r="FK825">
        <v>0</v>
      </c>
      <c r="FL825">
        <v>0</v>
      </c>
      <c r="FM825">
        <v>0</v>
      </c>
      <c r="FN825">
        <v>0</v>
      </c>
      <c r="FO825">
        <v>0</v>
      </c>
      <c r="FP825">
        <v>0</v>
      </c>
      <c r="FQ825">
        <v>0</v>
      </c>
      <c r="FR825">
        <v>0</v>
      </c>
      <c r="FS825">
        <v>0</v>
      </c>
      <c r="FT825">
        <v>0</v>
      </c>
      <c r="FU825">
        <v>0</v>
      </c>
      <c r="FV825">
        <v>0</v>
      </c>
      <c r="FW825">
        <v>0</v>
      </c>
      <c r="FX825">
        <v>0</v>
      </c>
      <c r="FY825">
        <v>0</v>
      </c>
      <c r="FZ825">
        <v>0</v>
      </c>
      <c r="GA825">
        <v>0</v>
      </c>
      <c r="GB825">
        <v>0</v>
      </c>
      <c r="GC825">
        <v>0</v>
      </c>
      <c r="GD825">
        <v>0</v>
      </c>
      <c r="GE825">
        <v>0</v>
      </c>
      <c r="GF825">
        <v>0</v>
      </c>
      <c r="GG825">
        <v>0</v>
      </c>
      <c r="GH825">
        <v>0</v>
      </c>
      <c r="GI825">
        <v>0</v>
      </c>
      <c r="GJ825">
        <v>0</v>
      </c>
      <c r="GK825">
        <v>0</v>
      </c>
      <c r="GL825">
        <v>0</v>
      </c>
      <c r="GM825">
        <v>0</v>
      </c>
      <c r="GN825">
        <v>0</v>
      </c>
      <c r="GO825">
        <v>0</v>
      </c>
      <c r="GP825">
        <v>0</v>
      </c>
      <c r="GQ825">
        <v>0</v>
      </c>
      <c r="GR825">
        <v>0</v>
      </c>
      <c r="GS825">
        <v>0</v>
      </c>
      <c r="GT825">
        <v>0</v>
      </c>
      <c r="GU825">
        <v>0</v>
      </c>
      <c r="GV825">
        <v>0</v>
      </c>
      <c r="GW825">
        <v>0</v>
      </c>
      <c r="GX825">
        <v>0</v>
      </c>
      <c r="GY825">
        <v>0</v>
      </c>
      <c r="GZ825">
        <v>0</v>
      </c>
      <c r="HA825">
        <v>0</v>
      </c>
      <c r="HB825">
        <v>0</v>
      </c>
      <c r="HC825">
        <v>0</v>
      </c>
      <c r="HD825">
        <v>0</v>
      </c>
      <c r="HE825">
        <v>0</v>
      </c>
      <c r="HF825">
        <v>0</v>
      </c>
      <c r="HG825">
        <v>0</v>
      </c>
      <c r="HH825">
        <v>0</v>
      </c>
      <c r="HI825">
        <v>0</v>
      </c>
      <c r="HJ825">
        <v>0</v>
      </c>
      <c r="HK825">
        <v>0</v>
      </c>
      <c r="HL825">
        <v>0</v>
      </c>
      <c r="HM825">
        <v>0</v>
      </c>
      <c r="HN825">
        <v>0</v>
      </c>
      <c r="HO825">
        <v>0</v>
      </c>
      <c r="HP825">
        <v>0</v>
      </c>
      <c r="HQ825">
        <v>0</v>
      </c>
      <c r="HR825">
        <v>0</v>
      </c>
      <c r="HS825">
        <v>0</v>
      </c>
      <c r="HT825">
        <v>0</v>
      </c>
      <c r="HU825">
        <v>0</v>
      </c>
      <c r="HV825">
        <v>0</v>
      </c>
      <c r="HW825">
        <v>0</v>
      </c>
      <c r="HX825">
        <v>0</v>
      </c>
      <c r="HY825">
        <v>0</v>
      </c>
      <c r="HZ825">
        <v>0</v>
      </c>
      <c r="IA825">
        <v>0</v>
      </c>
      <c r="IB825">
        <v>0</v>
      </c>
      <c r="IC825">
        <v>0</v>
      </c>
      <c r="ID825">
        <v>0</v>
      </c>
      <c r="IE825">
        <v>0</v>
      </c>
      <c r="IF825">
        <v>0</v>
      </c>
      <c r="IG825">
        <v>0</v>
      </c>
      <c r="IH825">
        <v>0</v>
      </c>
      <c r="II825">
        <v>0</v>
      </c>
      <c r="IJ825">
        <v>0</v>
      </c>
      <c r="IK825">
        <v>0</v>
      </c>
    </row>
    <row r="826" spans="13:245" hidden="1">
      <c r="M826" s="340"/>
      <c r="N826" t="s">
        <v>1025</v>
      </c>
      <c r="O826">
        <v>2</v>
      </c>
      <c r="P826">
        <v>22</v>
      </c>
      <c r="Q826" s="183" t="str">
        <f t="shared" si="33"/>
        <v>SDH300222</v>
      </c>
      <c r="R826">
        <v>0</v>
      </c>
      <c r="S826">
        <v>72</v>
      </c>
      <c r="T826">
        <v>146</v>
      </c>
      <c r="U826">
        <v>221</v>
      </c>
      <c r="V826">
        <v>299</v>
      </c>
      <c r="W826">
        <v>377</v>
      </c>
      <c r="X826">
        <v>458</v>
      </c>
      <c r="Y826">
        <v>541</v>
      </c>
      <c r="Z826">
        <v>626</v>
      </c>
      <c r="AA826">
        <v>952</v>
      </c>
      <c r="AB826">
        <v>1072</v>
      </c>
      <c r="AC826">
        <v>1195</v>
      </c>
      <c r="AD826">
        <v>1323</v>
      </c>
      <c r="AE826">
        <v>1454</v>
      </c>
      <c r="AF826">
        <v>1590</v>
      </c>
      <c r="AG826">
        <v>1731</v>
      </c>
      <c r="AH826">
        <v>1878</v>
      </c>
      <c r="AI826">
        <v>2031</v>
      </c>
      <c r="AJ826">
        <v>2191</v>
      </c>
      <c r="AK826">
        <v>2359</v>
      </c>
      <c r="AL826">
        <v>2535</v>
      </c>
      <c r="AM826">
        <v>2720</v>
      </c>
      <c r="AN826">
        <v>2917</v>
      </c>
      <c r="AO826">
        <v>3125</v>
      </c>
      <c r="AP826">
        <v>3346</v>
      </c>
      <c r="AQ826">
        <v>3581</v>
      </c>
      <c r="AR826">
        <v>3827</v>
      </c>
      <c r="AS826">
        <v>4086</v>
      </c>
      <c r="AT826">
        <v>4360</v>
      </c>
      <c r="AU826">
        <v>4649</v>
      </c>
      <c r="AV826">
        <v>4854</v>
      </c>
      <c r="AW826">
        <v>5072</v>
      </c>
      <c r="AX826">
        <v>5304</v>
      </c>
      <c r="AY826">
        <v>5552</v>
      </c>
      <c r="AZ826">
        <v>5814</v>
      </c>
      <c r="BA826">
        <v>6095</v>
      </c>
      <c r="BB826">
        <v>6397</v>
      </c>
      <c r="BC826">
        <v>6722</v>
      </c>
      <c r="BD826">
        <v>7075</v>
      </c>
      <c r="BE826">
        <v>7456</v>
      </c>
      <c r="BF826">
        <v>7869</v>
      </c>
      <c r="BG826">
        <v>8321</v>
      </c>
      <c r="BH826">
        <v>8820</v>
      </c>
      <c r="BI826">
        <v>9381</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0</v>
      </c>
      <c r="CP826">
        <v>0</v>
      </c>
      <c r="CQ826">
        <v>0</v>
      </c>
      <c r="CR826">
        <v>0</v>
      </c>
      <c r="CS826">
        <v>0</v>
      </c>
      <c r="CT826">
        <v>0</v>
      </c>
      <c r="CU826">
        <v>0</v>
      </c>
      <c r="CV826">
        <v>0</v>
      </c>
      <c r="CW826">
        <v>0</v>
      </c>
      <c r="CX826">
        <v>0</v>
      </c>
      <c r="CY826">
        <v>0</v>
      </c>
      <c r="CZ826">
        <v>0</v>
      </c>
      <c r="DA826">
        <v>0</v>
      </c>
      <c r="DB826">
        <v>0</v>
      </c>
      <c r="DC826">
        <v>0</v>
      </c>
      <c r="DD826">
        <v>0</v>
      </c>
      <c r="DE826">
        <v>0</v>
      </c>
      <c r="DF826">
        <v>0</v>
      </c>
      <c r="DG826">
        <v>0</v>
      </c>
      <c r="DH826">
        <v>0</v>
      </c>
      <c r="DI826">
        <v>0</v>
      </c>
      <c r="DJ826">
        <v>0</v>
      </c>
      <c r="DK826">
        <v>0</v>
      </c>
      <c r="DL826">
        <v>0</v>
      </c>
      <c r="DM826">
        <v>0</v>
      </c>
      <c r="DN826">
        <v>0</v>
      </c>
      <c r="DO826">
        <v>0</v>
      </c>
      <c r="DP826">
        <v>0</v>
      </c>
      <c r="DQ826">
        <v>0</v>
      </c>
      <c r="DR826">
        <v>0</v>
      </c>
      <c r="DS826">
        <v>0</v>
      </c>
      <c r="DT826">
        <v>0</v>
      </c>
      <c r="DU826">
        <v>0</v>
      </c>
      <c r="DV826">
        <v>0</v>
      </c>
      <c r="DW826">
        <v>0</v>
      </c>
      <c r="DX826">
        <v>0</v>
      </c>
      <c r="DZ826" s="340"/>
      <c r="EA826" t="s">
        <v>1025</v>
      </c>
      <c r="EB826">
        <v>2</v>
      </c>
      <c r="EC826">
        <v>22</v>
      </c>
      <c r="ED826" s="183" t="str">
        <f t="shared" si="34"/>
        <v>SDH300222</v>
      </c>
      <c r="EE826">
        <v>0</v>
      </c>
      <c r="EF826">
        <v>169</v>
      </c>
      <c r="EG826">
        <v>331</v>
      </c>
      <c r="EH826">
        <v>485</v>
      </c>
      <c r="EI826">
        <v>637</v>
      </c>
      <c r="EJ826">
        <v>834</v>
      </c>
      <c r="EK826">
        <v>1031</v>
      </c>
      <c r="EL826">
        <v>1225</v>
      </c>
      <c r="EM826">
        <v>1417</v>
      </c>
      <c r="EN826">
        <v>1794</v>
      </c>
      <c r="EO826">
        <v>1976</v>
      </c>
      <c r="EP826">
        <v>2154</v>
      </c>
      <c r="EQ826">
        <v>2333</v>
      </c>
      <c r="ER826">
        <v>2510</v>
      </c>
      <c r="ES826">
        <v>2687</v>
      </c>
      <c r="ET826">
        <v>2864</v>
      </c>
      <c r="EU826">
        <v>3044</v>
      </c>
      <c r="EV826">
        <v>3226</v>
      </c>
      <c r="EW826">
        <v>3412</v>
      </c>
      <c r="EX826">
        <v>3603</v>
      </c>
      <c r="EY826">
        <v>3799</v>
      </c>
      <c r="EZ826">
        <v>4001</v>
      </c>
      <c r="FA826">
        <v>4212</v>
      </c>
      <c r="FB826">
        <v>4433</v>
      </c>
      <c r="FC826">
        <v>4663</v>
      </c>
      <c r="FD826">
        <v>4903</v>
      </c>
      <c r="FE826">
        <v>5148</v>
      </c>
      <c r="FF826">
        <v>5400</v>
      </c>
      <c r="FG826">
        <v>5659</v>
      </c>
      <c r="FH826">
        <v>0</v>
      </c>
      <c r="FI826">
        <v>0</v>
      </c>
      <c r="FJ826">
        <v>0</v>
      </c>
      <c r="FK826">
        <v>0</v>
      </c>
      <c r="FL826">
        <v>0</v>
      </c>
      <c r="FM826">
        <v>0</v>
      </c>
      <c r="FN826">
        <v>0</v>
      </c>
      <c r="FO826">
        <v>0</v>
      </c>
      <c r="FP826">
        <v>0</v>
      </c>
      <c r="FQ826">
        <v>0</v>
      </c>
      <c r="FR826">
        <v>0</v>
      </c>
      <c r="FS826">
        <v>0</v>
      </c>
      <c r="FT826">
        <v>0</v>
      </c>
      <c r="FU826">
        <v>0</v>
      </c>
      <c r="FV826">
        <v>0</v>
      </c>
      <c r="FW826">
        <v>0</v>
      </c>
      <c r="FX826">
        <v>0</v>
      </c>
      <c r="FY826">
        <v>0</v>
      </c>
      <c r="FZ826">
        <v>0</v>
      </c>
      <c r="GA826">
        <v>0</v>
      </c>
      <c r="GB826">
        <v>0</v>
      </c>
      <c r="GC826">
        <v>0</v>
      </c>
      <c r="GD826">
        <v>0</v>
      </c>
      <c r="GE826">
        <v>0</v>
      </c>
      <c r="GF826">
        <v>0</v>
      </c>
      <c r="GG826">
        <v>0</v>
      </c>
      <c r="GH826">
        <v>0</v>
      </c>
      <c r="GI826">
        <v>0</v>
      </c>
      <c r="GJ826">
        <v>0</v>
      </c>
      <c r="GK826">
        <v>0</v>
      </c>
      <c r="GL826">
        <v>0</v>
      </c>
      <c r="GM826">
        <v>0</v>
      </c>
      <c r="GN826">
        <v>0</v>
      </c>
      <c r="GO826">
        <v>0</v>
      </c>
      <c r="GP826">
        <v>0</v>
      </c>
      <c r="GQ826">
        <v>0</v>
      </c>
      <c r="GR826">
        <v>0</v>
      </c>
      <c r="GS826">
        <v>0</v>
      </c>
      <c r="GT826">
        <v>0</v>
      </c>
      <c r="GU826">
        <v>0</v>
      </c>
      <c r="GV826">
        <v>0</v>
      </c>
      <c r="GW826">
        <v>0</v>
      </c>
      <c r="GX826">
        <v>0</v>
      </c>
      <c r="GY826">
        <v>0</v>
      </c>
      <c r="GZ826">
        <v>0</v>
      </c>
      <c r="HA826">
        <v>0</v>
      </c>
      <c r="HB826">
        <v>0</v>
      </c>
      <c r="HC826">
        <v>0</v>
      </c>
      <c r="HD826">
        <v>0</v>
      </c>
      <c r="HE826">
        <v>0</v>
      </c>
      <c r="HF826">
        <v>0</v>
      </c>
      <c r="HG826">
        <v>0</v>
      </c>
      <c r="HH826">
        <v>0</v>
      </c>
      <c r="HI826">
        <v>0</v>
      </c>
      <c r="HJ826">
        <v>0</v>
      </c>
      <c r="HK826">
        <v>0</v>
      </c>
      <c r="HL826">
        <v>0</v>
      </c>
      <c r="HM826">
        <v>0</v>
      </c>
      <c r="HN826">
        <v>0</v>
      </c>
      <c r="HO826">
        <v>0</v>
      </c>
      <c r="HP826">
        <v>0</v>
      </c>
      <c r="HQ826">
        <v>0</v>
      </c>
      <c r="HR826">
        <v>0</v>
      </c>
      <c r="HS826">
        <v>0</v>
      </c>
      <c r="HT826">
        <v>0</v>
      </c>
      <c r="HU826">
        <v>0</v>
      </c>
      <c r="HV826">
        <v>0</v>
      </c>
      <c r="HW826">
        <v>0</v>
      </c>
      <c r="HX826">
        <v>0</v>
      </c>
      <c r="HY826">
        <v>0</v>
      </c>
      <c r="HZ826">
        <v>0</v>
      </c>
      <c r="IA826">
        <v>0</v>
      </c>
      <c r="IB826">
        <v>0</v>
      </c>
      <c r="IC826">
        <v>0</v>
      </c>
      <c r="ID826">
        <v>0</v>
      </c>
      <c r="IE826">
        <v>0</v>
      </c>
      <c r="IF826">
        <v>0</v>
      </c>
      <c r="IG826">
        <v>0</v>
      </c>
      <c r="IH826">
        <v>0</v>
      </c>
      <c r="II826">
        <v>0</v>
      </c>
      <c r="IJ826">
        <v>0</v>
      </c>
      <c r="IK826">
        <v>0</v>
      </c>
    </row>
    <row r="827" spans="13:245" hidden="1">
      <c r="M827" s="340"/>
      <c r="N827" t="s">
        <v>1025</v>
      </c>
      <c r="O827">
        <v>2</v>
      </c>
      <c r="P827">
        <v>23</v>
      </c>
      <c r="Q827" s="183" t="str">
        <f t="shared" si="33"/>
        <v>SDH300223</v>
      </c>
      <c r="R827">
        <v>0</v>
      </c>
      <c r="S827">
        <v>70</v>
      </c>
      <c r="T827">
        <v>141</v>
      </c>
      <c r="U827">
        <v>214</v>
      </c>
      <c r="V827">
        <v>289</v>
      </c>
      <c r="W827">
        <v>365</v>
      </c>
      <c r="X827">
        <v>444</v>
      </c>
      <c r="Y827">
        <v>524</v>
      </c>
      <c r="Z827">
        <v>608</v>
      </c>
      <c r="AA827">
        <v>923</v>
      </c>
      <c r="AB827">
        <v>1039</v>
      </c>
      <c r="AC827">
        <v>1160</v>
      </c>
      <c r="AD827">
        <v>1284</v>
      </c>
      <c r="AE827">
        <v>1412</v>
      </c>
      <c r="AF827">
        <v>1544</v>
      </c>
      <c r="AG827">
        <v>1682</v>
      </c>
      <c r="AH827">
        <v>1826</v>
      </c>
      <c r="AI827">
        <v>1975</v>
      </c>
      <c r="AJ827">
        <v>2133</v>
      </c>
      <c r="AK827">
        <v>2297</v>
      </c>
      <c r="AL827">
        <v>2471</v>
      </c>
      <c r="AM827">
        <v>2654</v>
      </c>
      <c r="AN827">
        <v>2848</v>
      </c>
      <c r="AO827">
        <v>3054</v>
      </c>
      <c r="AP827">
        <v>3273</v>
      </c>
      <c r="AQ827">
        <v>3503</v>
      </c>
      <c r="AR827">
        <v>3745</v>
      </c>
      <c r="AS827">
        <v>4001</v>
      </c>
      <c r="AT827">
        <v>4271</v>
      </c>
      <c r="AU827">
        <v>4555</v>
      </c>
      <c r="AV827">
        <v>4759</v>
      </c>
      <c r="AW827">
        <v>4976</v>
      </c>
      <c r="AX827">
        <v>5208</v>
      </c>
      <c r="AY827">
        <v>5453</v>
      </c>
      <c r="AZ827">
        <v>5716</v>
      </c>
      <c r="BA827">
        <v>5999</v>
      </c>
      <c r="BB827">
        <v>6302</v>
      </c>
      <c r="BC827">
        <v>6632</v>
      </c>
      <c r="BD827">
        <v>6988</v>
      </c>
      <c r="BE827">
        <v>7374</v>
      </c>
      <c r="BF827">
        <v>7796</v>
      </c>
      <c r="BG827">
        <v>8262</v>
      </c>
      <c r="BH827">
        <v>8786</v>
      </c>
      <c r="BI827">
        <v>9364</v>
      </c>
      <c r="BJ827">
        <v>0</v>
      </c>
      <c r="BK827">
        <v>0</v>
      </c>
      <c r="BL827">
        <v>0</v>
      </c>
      <c r="BM827">
        <v>0</v>
      </c>
      <c r="BN827">
        <v>0</v>
      </c>
      <c r="BO827">
        <v>0</v>
      </c>
      <c r="BP827">
        <v>0</v>
      </c>
      <c r="BQ827">
        <v>0</v>
      </c>
      <c r="BR827">
        <v>0</v>
      </c>
      <c r="BS827">
        <v>0</v>
      </c>
      <c r="BT827">
        <v>0</v>
      </c>
      <c r="BU827">
        <v>0</v>
      </c>
      <c r="BV827">
        <v>0</v>
      </c>
      <c r="BW827">
        <v>0</v>
      </c>
      <c r="BX827">
        <v>0</v>
      </c>
      <c r="BY827">
        <v>0</v>
      </c>
      <c r="BZ827">
        <v>0</v>
      </c>
      <c r="CA827">
        <v>0</v>
      </c>
      <c r="CB827">
        <v>0</v>
      </c>
      <c r="CC827">
        <v>0</v>
      </c>
      <c r="CD827">
        <v>0</v>
      </c>
      <c r="CE827">
        <v>0</v>
      </c>
      <c r="CF827">
        <v>0</v>
      </c>
      <c r="CG827">
        <v>0</v>
      </c>
      <c r="CH827">
        <v>0</v>
      </c>
      <c r="CI827">
        <v>0</v>
      </c>
      <c r="CJ827">
        <v>0</v>
      </c>
      <c r="CK827">
        <v>0</v>
      </c>
      <c r="CL827">
        <v>0</v>
      </c>
      <c r="CM827">
        <v>0</v>
      </c>
      <c r="CN827">
        <v>0</v>
      </c>
      <c r="CO827">
        <v>0</v>
      </c>
      <c r="CP827">
        <v>0</v>
      </c>
      <c r="CQ827">
        <v>0</v>
      </c>
      <c r="CR827">
        <v>0</v>
      </c>
      <c r="CS827">
        <v>0</v>
      </c>
      <c r="CT827">
        <v>0</v>
      </c>
      <c r="CU827">
        <v>0</v>
      </c>
      <c r="CV827">
        <v>0</v>
      </c>
      <c r="CW827">
        <v>0</v>
      </c>
      <c r="CX827">
        <v>0</v>
      </c>
      <c r="CY827">
        <v>0</v>
      </c>
      <c r="CZ827">
        <v>0</v>
      </c>
      <c r="DA827">
        <v>0</v>
      </c>
      <c r="DB827">
        <v>0</v>
      </c>
      <c r="DC827">
        <v>0</v>
      </c>
      <c r="DD827">
        <v>0</v>
      </c>
      <c r="DE827">
        <v>0</v>
      </c>
      <c r="DF827">
        <v>0</v>
      </c>
      <c r="DG827">
        <v>0</v>
      </c>
      <c r="DH827">
        <v>0</v>
      </c>
      <c r="DI827">
        <v>0</v>
      </c>
      <c r="DJ827">
        <v>0</v>
      </c>
      <c r="DK827">
        <v>0</v>
      </c>
      <c r="DL827">
        <v>0</v>
      </c>
      <c r="DM827">
        <v>0</v>
      </c>
      <c r="DN827">
        <v>0</v>
      </c>
      <c r="DO827">
        <v>0</v>
      </c>
      <c r="DP827">
        <v>0</v>
      </c>
      <c r="DQ827">
        <v>0</v>
      </c>
      <c r="DR827">
        <v>0</v>
      </c>
      <c r="DS827">
        <v>0</v>
      </c>
      <c r="DT827">
        <v>0</v>
      </c>
      <c r="DU827">
        <v>0</v>
      </c>
      <c r="DV827">
        <v>0</v>
      </c>
      <c r="DW827">
        <v>0</v>
      </c>
      <c r="DX827">
        <v>0</v>
      </c>
      <c r="DZ827" s="340"/>
      <c r="EA827" t="s">
        <v>1025</v>
      </c>
      <c r="EB827">
        <v>2</v>
      </c>
      <c r="EC827">
        <v>23</v>
      </c>
      <c r="ED827" s="183" t="str">
        <f t="shared" si="34"/>
        <v>SDH300223</v>
      </c>
      <c r="EE827">
        <v>0</v>
      </c>
      <c r="EF827">
        <v>163</v>
      </c>
      <c r="EG827">
        <v>318</v>
      </c>
      <c r="EH827">
        <v>466</v>
      </c>
      <c r="EI827">
        <v>612</v>
      </c>
      <c r="EJ827">
        <v>796</v>
      </c>
      <c r="EK827">
        <v>987</v>
      </c>
      <c r="EL827">
        <v>1174</v>
      </c>
      <c r="EM827">
        <v>1360</v>
      </c>
      <c r="EN827">
        <v>1729</v>
      </c>
      <c r="EO827">
        <v>1903</v>
      </c>
      <c r="EP827">
        <v>2079</v>
      </c>
      <c r="EQ827">
        <v>2252</v>
      </c>
      <c r="ER827">
        <v>2424</v>
      </c>
      <c r="ES827">
        <v>2595</v>
      </c>
      <c r="ET827">
        <v>2769</v>
      </c>
      <c r="EU827">
        <v>2946</v>
      </c>
      <c r="EV827">
        <v>3123</v>
      </c>
      <c r="EW827">
        <v>3307</v>
      </c>
      <c r="EX827">
        <v>3494</v>
      </c>
      <c r="EY827">
        <v>3689</v>
      </c>
      <c r="EZ827">
        <v>3890</v>
      </c>
      <c r="FA827">
        <v>4100</v>
      </c>
      <c r="FB827">
        <v>4320</v>
      </c>
      <c r="FC827">
        <v>4550</v>
      </c>
      <c r="FD827">
        <v>4784</v>
      </c>
      <c r="FE827">
        <v>5025</v>
      </c>
      <c r="FF827">
        <v>5275</v>
      </c>
      <c r="FG827">
        <v>5531</v>
      </c>
      <c r="FH827">
        <v>0</v>
      </c>
      <c r="FI827">
        <v>0</v>
      </c>
      <c r="FJ827">
        <v>0</v>
      </c>
      <c r="FK827">
        <v>0</v>
      </c>
      <c r="FL827">
        <v>0</v>
      </c>
      <c r="FM827">
        <v>0</v>
      </c>
      <c r="FN827">
        <v>0</v>
      </c>
      <c r="FO827">
        <v>0</v>
      </c>
      <c r="FP827">
        <v>0</v>
      </c>
      <c r="FQ827">
        <v>0</v>
      </c>
      <c r="FR827">
        <v>0</v>
      </c>
      <c r="FS827">
        <v>0</v>
      </c>
      <c r="FT827">
        <v>0</v>
      </c>
      <c r="FU827">
        <v>0</v>
      </c>
      <c r="FV827">
        <v>0</v>
      </c>
      <c r="FW827">
        <v>0</v>
      </c>
      <c r="FX827">
        <v>0</v>
      </c>
      <c r="FY827">
        <v>0</v>
      </c>
      <c r="FZ827">
        <v>0</v>
      </c>
      <c r="GA827">
        <v>0</v>
      </c>
      <c r="GB827">
        <v>0</v>
      </c>
      <c r="GC827">
        <v>0</v>
      </c>
      <c r="GD827">
        <v>0</v>
      </c>
      <c r="GE827">
        <v>0</v>
      </c>
      <c r="GF827">
        <v>0</v>
      </c>
      <c r="GG827">
        <v>0</v>
      </c>
      <c r="GH827">
        <v>0</v>
      </c>
      <c r="GI827">
        <v>0</v>
      </c>
      <c r="GJ827">
        <v>0</v>
      </c>
      <c r="GK827">
        <v>0</v>
      </c>
      <c r="GL827">
        <v>0</v>
      </c>
      <c r="GM827">
        <v>0</v>
      </c>
      <c r="GN827">
        <v>0</v>
      </c>
      <c r="GO827">
        <v>0</v>
      </c>
      <c r="GP827">
        <v>0</v>
      </c>
      <c r="GQ827">
        <v>0</v>
      </c>
      <c r="GR827">
        <v>0</v>
      </c>
      <c r="GS827">
        <v>0</v>
      </c>
      <c r="GT827">
        <v>0</v>
      </c>
      <c r="GU827">
        <v>0</v>
      </c>
      <c r="GV827">
        <v>0</v>
      </c>
      <c r="GW827">
        <v>0</v>
      </c>
      <c r="GX827">
        <v>0</v>
      </c>
      <c r="GY827">
        <v>0</v>
      </c>
      <c r="GZ827">
        <v>0</v>
      </c>
      <c r="HA827">
        <v>0</v>
      </c>
      <c r="HB827">
        <v>0</v>
      </c>
      <c r="HC827">
        <v>0</v>
      </c>
      <c r="HD827">
        <v>0</v>
      </c>
      <c r="HE827">
        <v>0</v>
      </c>
      <c r="HF827">
        <v>0</v>
      </c>
      <c r="HG827">
        <v>0</v>
      </c>
      <c r="HH827">
        <v>0</v>
      </c>
      <c r="HI827">
        <v>0</v>
      </c>
      <c r="HJ827">
        <v>0</v>
      </c>
      <c r="HK827">
        <v>0</v>
      </c>
      <c r="HL827">
        <v>0</v>
      </c>
      <c r="HM827">
        <v>0</v>
      </c>
      <c r="HN827">
        <v>0</v>
      </c>
      <c r="HO827">
        <v>0</v>
      </c>
      <c r="HP827">
        <v>0</v>
      </c>
      <c r="HQ827">
        <v>0</v>
      </c>
      <c r="HR827">
        <v>0</v>
      </c>
      <c r="HS827">
        <v>0</v>
      </c>
      <c r="HT827">
        <v>0</v>
      </c>
      <c r="HU827">
        <v>0</v>
      </c>
      <c r="HV827">
        <v>0</v>
      </c>
      <c r="HW827">
        <v>0</v>
      </c>
      <c r="HX827">
        <v>0</v>
      </c>
      <c r="HY827">
        <v>0</v>
      </c>
      <c r="HZ827">
        <v>0</v>
      </c>
      <c r="IA827">
        <v>0</v>
      </c>
      <c r="IB827">
        <v>0</v>
      </c>
      <c r="IC827">
        <v>0</v>
      </c>
      <c r="ID827">
        <v>0</v>
      </c>
      <c r="IE827">
        <v>0</v>
      </c>
      <c r="IF827">
        <v>0</v>
      </c>
      <c r="IG827">
        <v>0</v>
      </c>
      <c r="IH827">
        <v>0</v>
      </c>
      <c r="II827">
        <v>0</v>
      </c>
      <c r="IJ827">
        <v>0</v>
      </c>
      <c r="IK827">
        <v>0</v>
      </c>
    </row>
    <row r="828" spans="13:245" hidden="1">
      <c r="M828" s="340"/>
      <c r="N828" t="s">
        <v>1025</v>
      </c>
      <c r="O828">
        <v>2</v>
      </c>
      <c r="P828">
        <v>24</v>
      </c>
      <c r="Q828" s="183" t="str">
        <f t="shared" si="33"/>
        <v>SDH300224</v>
      </c>
      <c r="R828">
        <v>0</v>
      </c>
      <c r="S828">
        <v>68</v>
      </c>
      <c r="T828">
        <v>137</v>
      </c>
      <c r="U828">
        <v>207</v>
      </c>
      <c r="V828">
        <v>279</v>
      </c>
      <c r="W828">
        <v>353</v>
      </c>
      <c r="X828">
        <v>430</v>
      </c>
      <c r="Y828">
        <v>508</v>
      </c>
      <c r="Z828">
        <v>588</v>
      </c>
      <c r="AA828">
        <v>894</v>
      </c>
      <c r="AB828">
        <v>1007</v>
      </c>
      <c r="AC828">
        <v>1123</v>
      </c>
      <c r="AD828">
        <v>1244</v>
      </c>
      <c r="AE828">
        <v>1368</v>
      </c>
      <c r="AF828">
        <v>1498</v>
      </c>
      <c r="AG828">
        <v>1632</v>
      </c>
      <c r="AH828">
        <v>1772</v>
      </c>
      <c r="AI828">
        <v>1919</v>
      </c>
      <c r="AJ828">
        <v>2073</v>
      </c>
      <c r="AK828">
        <v>2235</v>
      </c>
      <c r="AL828">
        <v>2405</v>
      </c>
      <c r="AM828">
        <v>2585</v>
      </c>
      <c r="AN828">
        <v>2776</v>
      </c>
      <c r="AO828">
        <v>2981</v>
      </c>
      <c r="AP828">
        <v>3195</v>
      </c>
      <c r="AQ828">
        <v>3420</v>
      </c>
      <c r="AR828">
        <v>3659</v>
      </c>
      <c r="AS828">
        <v>3910</v>
      </c>
      <c r="AT828">
        <v>4175</v>
      </c>
      <c r="AU828">
        <v>4455</v>
      </c>
      <c r="AV828">
        <v>4657</v>
      </c>
      <c r="AW828">
        <v>4874</v>
      </c>
      <c r="AX828">
        <v>5103</v>
      </c>
      <c r="AY828">
        <v>5348</v>
      </c>
      <c r="AZ828">
        <v>5611</v>
      </c>
      <c r="BA828">
        <v>5894</v>
      </c>
      <c r="BB828">
        <v>6202</v>
      </c>
      <c r="BC828">
        <v>6534</v>
      </c>
      <c r="BD828">
        <v>6894</v>
      </c>
      <c r="BE828">
        <v>7287</v>
      </c>
      <c r="BF828">
        <v>7720</v>
      </c>
      <c r="BG828">
        <v>8208</v>
      </c>
      <c r="BH828">
        <v>8745</v>
      </c>
      <c r="BI828">
        <v>9337</v>
      </c>
      <c r="BJ828">
        <v>0</v>
      </c>
      <c r="BK828">
        <v>0</v>
      </c>
      <c r="BL828">
        <v>0</v>
      </c>
      <c r="BM828">
        <v>0</v>
      </c>
      <c r="BN828">
        <v>0</v>
      </c>
      <c r="BO828">
        <v>0</v>
      </c>
      <c r="BP828">
        <v>0</v>
      </c>
      <c r="BQ828">
        <v>0</v>
      </c>
      <c r="BR828">
        <v>0</v>
      </c>
      <c r="BS828">
        <v>0</v>
      </c>
      <c r="BT828">
        <v>0</v>
      </c>
      <c r="BU828">
        <v>0</v>
      </c>
      <c r="BV828">
        <v>0</v>
      </c>
      <c r="BW828">
        <v>0</v>
      </c>
      <c r="BX828">
        <v>0</v>
      </c>
      <c r="BY828">
        <v>0</v>
      </c>
      <c r="BZ828">
        <v>0</v>
      </c>
      <c r="CA828">
        <v>0</v>
      </c>
      <c r="CB828">
        <v>0</v>
      </c>
      <c r="CC828">
        <v>0</v>
      </c>
      <c r="CD828">
        <v>0</v>
      </c>
      <c r="CE828">
        <v>0</v>
      </c>
      <c r="CF828">
        <v>0</v>
      </c>
      <c r="CG828">
        <v>0</v>
      </c>
      <c r="CH828">
        <v>0</v>
      </c>
      <c r="CI828">
        <v>0</v>
      </c>
      <c r="CJ828">
        <v>0</v>
      </c>
      <c r="CK828">
        <v>0</v>
      </c>
      <c r="CL828">
        <v>0</v>
      </c>
      <c r="CM828">
        <v>0</v>
      </c>
      <c r="CN828">
        <v>0</v>
      </c>
      <c r="CO828">
        <v>0</v>
      </c>
      <c r="CP828">
        <v>0</v>
      </c>
      <c r="CQ828">
        <v>0</v>
      </c>
      <c r="CR828">
        <v>0</v>
      </c>
      <c r="CS828">
        <v>0</v>
      </c>
      <c r="CT828">
        <v>0</v>
      </c>
      <c r="CU828">
        <v>0</v>
      </c>
      <c r="CV828">
        <v>0</v>
      </c>
      <c r="CW828">
        <v>0</v>
      </c>
      <c r="CX828">
        <v>0</v>
      </c>
      <c r="CY828">
        <v>0</v>
      </c>
      <c r="CZ828">
        <v>0</v>
      </c>
      <c r="DA828">
        <v>0</v>
      </c>
      <c r="DB828">
        <v>0</v>
      </c>
      <c r="DC828">
        <v>0</v>
      </c>
      <c r="DD828">
        <v>0</v>
      </c>
      <c r="DE828">
        <v>0</v>
      </c>
      <c r="DF828">
        <v>0</v>
      </c>
      <c r="DG828">
        <v>0</v>
      </c>
      <c r="DH828">
        <v>0</v>
      </c>
      <c r="DI828">
        <v>0</v>
      </c>
      <c r="DJ828">
        <v>0</v>
      </c>
      <c r="DK828">
        <v>0</v>
      </c>
      <c r="DL828">
        <v>0</v>
      </c>
      <c r="DM828">
        <v>0</v>
      </c>
      <c r="DN828">
        <v>0</v>
      </c>
      <c r="DO828">
        <v>0</v>
      </c>
      <c r="DP828">
        <v>0</v>
      </c>
      <c r="DQ828">
        <v>0</v>
      </c>
      <c r="DR828">
        <v>0</v>
      </c>
      <c r="DS828">
        <v>0</v>
      </c>
      <c r="DT828">
        <v>0</v>
      </c>
      <c r="DU828">
        <v>0</v>
      </c>
      <c r="DV828">
        <v>0</v>
      </c>
      <c r="DW828">
        <v>0</v>
      </c>
      <c r="DX828">
        <v>0</v>
      </c>
      <c r="DZ828" s="340"/>
      <c r="EA828" t="s">
        <v>1025</v>
      </c>
      <c r="EB828">
        <v>2</v>
      </c>
      <c r="EC828">
        <v>24</v>
      </c>
      <c r="ED828" s="183" t="str">
        <f t="shared" si="34"/>
        <v>SDH300224</v>
      </c>
      <c r="EE828">
        <v>0</v>
      </c>
      <c r="EF828">
        <v>158</v>
      </c>
      <c r="EG828">
        <v>307</v>
      </c>
      <c r="EH828">
        <v>448</v>
      </c>
      <c r="EI828">
        <v>587</v>
      </c>
      <c r="EJ828">
        <v>758</v>
      </c>
      <c r="EK828">
        <v>942</v>
      </c>
      <c r="EL828">
        <v>1123</v>
      </c>
      <c r="EM828">
        <v>1302</v>
      </c>
      <c r="EN828">
        <v>1664</v>
      </c>
      <c r="EO828">
        <v>1833</v>
      </c>
      <c r="EP828">
        <v>2000</v>
      </c>
      <c r="EQ828">
        <v>2168</v>
      </c>
      <c r="ER828">
        <v>2334</v>
      </c>
      <c r="ES828">
        <v>2503</v>
      </c>
      <c r="ET828">
        <v>2672</v>
      </c>
      <c r="EU828">
        <v>2844</v>
      </c>
      <c r="EV828">
        <v>3020</v>
      </c>
      <c r="EW828">
        <v>3200</v>
      </c>
      <c r="EX828">
        <v>3386</v>
      </c>
      <c r="EY828">
        <v>3576</v>
      </c>
      <c r="EZ828">
        <v>3775</v>
      </c>
      <c r="FA828">
        <v>3983</v>
      </c>
      <c r="FB828">
        <v>4204</v>
      </c>
      <c r="FC828">
        <v>4428</v>
      </c>
      <c r="FD828">
        <v>4657</v>
      </c>
      <c r="FE828">
        <v>4896</v>
      </c>
      <c r="FF828">
        <v>5139</v>
      </c>
      <c r="FG828">
        <v>5390</v>
      </c>
      <c r="FH828">
        <v>0</v>
      </c>
      <c r="FI828">
        <v>0</v>
      </c>
      <c r="FJ828">
        <v>0</v>
      </c>
      <c r="FK828">
        <v>0</v>
      </c>
      <c r="FL828">
        <v>0</v>
      </c>
      <c r="FM828">
        <v>0</v>
      </c>
      <c r="FN828">
        <v>0</v>
      </c>
      <c r="FO828">
        <v>0</v>
      </c>
      <c r="FP828">
        <v>0</v>
      </c>
      <c r="FQ828">
        <v>0</v>
      </c>
      <c r="FR828">
        <v>0</v>
      </c>
      <c r="FS828">
        <v>0</v>
      </c>
      <c r="FT828">
        <v>0</v>
      </c>
      <c r="FU828">
        <v>0</v>
      </c>
      <c r="FV828">
        <v>0</v>
      </c>
      <c r="FW828">
        <v>0</v>
      </c>
      <c r="FX828">
        <v>0</v>
      </c>
      <c r="FY828">
        <v>0</v>
      </c>
      <c r="FZ828">
        <v>0</v>
      </c>
      <c r="GA828">
        <v>0</v>
      </c>
      <c r="GB828">
        <v>0</v>
      </c>
      <c r="GC828">
        <v>0</v>
      </c>
      <c r="GD828">
        <v>0</v>
      </c>
      <c r="GE828">
        <v>0</v>
      </c>
      <c r="GF828">
        <v>0</v>
      </c>
      <c r="GG828">
        <v>0</v>
      </c>
      <c r="GH828">
        <v>0</v>
      </c>
      <c r="GI828">
        <v>0</v>
      </c>
      <c r="GJ828">
        <v>0</v>
      </c>
      <c r="GK828">
        <v>0</v>
      </c>
      <c r="GL828">
        <v>0</v>
      </c>
      <c r="GM828">
        <v>0</v>
      </c>
      <c r="GN828">
        <v>0</v>
      </c>
      <c r="GO828">
        <v>0</v>
      </c>
      <c r="GP828">
        <v>0</v>
      </c>
      <c r="GQ828">
        <v>0</v>
      </c>
      <c r="GR828">
        <v>0</v>
      </c>
      <c r="GS828">
        <v>0</v>
      </c>
      <c r="GT828">
        <v>0</v>
      </c>
      <c r="GU828">
        <v>0</v>
      </c>
      <c r="GV828">
        <v>0</v>
      </c>
      <c r="GW828">
        <v>0</v>
      </c>
      <c r="GX828">
        <v>0</v>
      </c>
      <c r="GY828">
        <v>0</v>
      </c>
      <c r="GZ828">
        <v>0</v>
      </c>
      <c r="HA828">
        <v>0</v>
      </c>
      <c r="HB828">
        <v>0</v>
      </c>
      <c r="HC828">
        <v>0</v>
      </c>
      <c r="HD828">
        <v>0</v>
      </c>
      <c r="HE828">
        <v>0</v>
      </c>
      <c r="HF828">
        <v>0</v>
      </c>
      <c r="HG828">
        <v>0</v>
      </c>
      <c r="HH828">
        <v>0</v>
      </c>
      <c r="HI828">
        <v>0</v>
      </c>
      <c r="HJ828">
        <v>0</v>
      </c>
      <c r="HK828">
        <v>0</v>
      </c>
      <c r="HL828">
        <v>0</v>
      </c>
      <c r="HM828">
        <v>0</v>
      </c>
      <c r="HN828">
        <v>0</v>
      </c>
      <c r="HO828">
        <v>0</v>
      </c>
      <c r="HP828">
        <v>0</v>
      </c>
      <c r="HQ828">
        <v>0</v>
      </c>
      <c r="HR828">
        <v>0</v>
      </c>
      <c r="HS828">
        <v>0</v>
      </c>
      <c r="HT828">
        <v>0</v>
      </c>
      <c r="HU828">
        <v>0</v>
      </c>
      <c r="HV828">
        <v>0</v>
      </c>
      <c r="HW828">
        <v>0</v>
      </c>
      <c r="HX828">
        <v>0</v>
      </c>
      <c r="HY828">
        <v>0</v>
      </c>
      <c r="HZ828">
        <v>0</v>
      </c>
      <c r="IA828">
        <v>0</v>
      </c>
      <c r="IB828">
        <v>0</v>
      </c>
      <c r="IC828">
        <v>0</v>
      </c>
      <c r="ID828">
        <v>0</v>
      </c>
      <c r="IE828">
        <v>0</v>
      </c>
      <c r="IF828">
        <v>0</v>
      </c>
      <c r="IG828">
        <v>0</v>
      </c>
      <c r="IH828">
        <v>0</v>
      </c>
      <c r="II828">
        <v>0</v>
      </c>
      <c r="IJ828">
        <v>0</v>
      </c>
      <c r="IK828">
        <v>0</v>
      </c>
    </row>
    <row r="829" spans="13:245" hidden="1">
      <c r="M829" s="340"/>
      <c r="N829" t="s">
        <v>1025</v>
      </c>
      <c r="O829">
        <v>2</v>
      </c>
      <c r="P829">
        <v>25</v>
      </c>
      <c r="Q829" s="183" t="str">
        <f t="shared" si="33"/>
        <v>SDH300225</v>
      </c>
      <c r="R829">
        <v>0</v>
      </c>
      <c r="S829">
        <v>65</v>
      </c>
      <c r="T829">
        <v>132</v>
      </c>
      <c r="U829">
        <v>200</v>
      </c>
      <c r="V829">
        <v>270</v>
      </c>
      <c r="W829">
        <v>342</v>
      </c>
      <c r="X829">
        <v>416</v>
      </c>
      <c r="Y829">
        <v>491</v>
      </c>
      <c r="Z829">
        <v>569</v>
      </c>
      <c r="AA829">
        <v>864</v>
      </c>
      <c r="AB829">
        <v>974</v>
      </c>
      <c r="AC829">
        <v>1087</v>
      </c>
      <c r="AD829">
        <v>1204</v>
      </c>
      <c r="AE829">
        <v>1325</v>
      </c>
      <c r="AF829">
        <v>1451</v>
      </c>
      <c r="AG829">
        <v>1582</v>
      </c>
      <c r="AH829">
        <v>1719</v>
      </c>
      <c r="AI829">
        <v>1863</v>
      </c>
      <c r="AJ829">
        <v>2013</v>
      </c>
      <c r="AK829">
        <v>2172</v>
      </c>
      <c r="AL829">
        <v>2339</v>
      </c>
      <c r="AM829">
        <v>2516</v>
      </c>
      <c r="AN829">
        <v>2705</v>
      </c>
      <c r="AO829">
        <v>2904</v>
      </c>
      <c r="AP829">
        <v>3114</v>
      </c>
      <c r="AQ829">
        <v>3336</v>
      </c>
      <c r="AR829">
        <v>3569</v>
      </c>
      <c r="AS829">
        <v>3816</v>
      </c>
      <c r="AT829">
        <v>4075</v>
      </c>
      <c r="AU829">
        <v>4351</v>
      </c>
      <c r="AV829">
        <v>4553</v>
      </c>
      <c r="AW829">
        <v>4766</v>
      </c>
      <c r="AX829">
        <v>4994</v>
      </c>
      <c r="AY829">
        <v>5239</v>
      </c>
      <c r="AZ829">
        <v>5502</v>
      </c>
      <c r="BA829">
        <v>5788</v>
      </c>
      <c r="BB829">
        <v>6097</v>
      </c>
      <c r="BC829">
        <v>6431</v>
      </c>
      <c r="BD829">
        <v>6796</v>
      </c>
      <c r="BE829">
        <v>7199</v>
      </c>
      <c r="BF829">
        <v>7652</v>
      </c>
      <c r="BG829">
        <v>8151</v>
      </c>
      <c r="BH829">
        <v>8700</v>
      </c>
      <c r="BI829">
        <v>9314</v>
      </c>
      <c r="BJ829">
        <v>0</v>
      </c>
      <c r="BK829">
        <v>0</v>
      </c>
      <c r="BL829">
        <v>0</v>
      </c>
      <c r="BM829">
        <v>0</v>
      </c>
      <c r="BN829">
        <v>0</v>
      </c>
      <c r="BO829">
        <v>0</v>
      </c>
      <c r="BP829">
        <v>0</v>
      </c>
      <c r="BQ829">
        <v>0</v>
      </c>
      <c r="BR829">
        <v>0</v>
      </c>
      <c r="BS829">
        <v>0</v>
      </c>
      <c r="BT829">
        <v>0</v>
      </c>
      <c r="BU829">
        <v>0</v>
      </c>
      <c r="BV829">
        <v>0</v>
      </c>
      <c r="BW829">
        <v>0</v>
      </c>
      <c r="BX829">
        <v>0</v>
      </c>
      <c r="BY829">
        <v>0</v>
      </c>
      <c r="BZ829">
        <v>0</v>
      </c>
      <c r="CA829">
        <v>0</v>
      </c>
      <c r="CB829">
        <v>0</v>
      </c>
      <c r="CC829">
        <v>0</v>
      </c>
      <c r="CD829">
        <v>0</v>
      </c>
      <c r="CE829">
        <v>0</v>
      </c>
      <c r="CF829">
        <v>0</v>
      </c>
      <c r="CG829">
        <v>0</v>
      </c>
      <c r="CH829">
        <v>0</v>
      </c>
      <c r="CI829">
        <v>0</v>
      </c>
      <c r="CJ829">
        <v>0</v>
      </c>
      <c r="CK829">
        <v>0</v>
      </c>
      <c r="CL829">
        <v>0</v>
      </c>
      <c r="CM829">
        <v>0</v>
      </c>
      <c r="CN829">
        <v>0</v>
      </c>
      <c r="CO829">
        <v>0</v>
      </c>
      <c r="CP829">
        <v>0</v>
      </c>
      <c r="CQ829">
        <v>0</v>
      </c>
      <c r="CR829">
        <v>0</v>
      </c>
      <c r="CS829">
        <v>0</v>
      </c>
      <c r="CT829">
        <v>0</v>
      </c>
      <c r="CU829">
        <v>0</v>
      </c>
      <c r="CV829">
        <v>0</v>
      </c>
      <c r="CW829">
        <v>0</v>
      </c>
      <c r="CX829">
        <v>0</v>
      </c>
      <c r="CY829">
        <v>0</v>
      </c>
      <c r="CZ829">
        <v>0</v>
      </c>
      <c r="DA829">
        <v>0</v>
      </c>
      <c r="DB829">
        <v>0</v>
      </c>
      <c r="DC829">
        <v>0</v>
      </c>
      <c r="DD829">
        <v>0</v>
      </c>
      <c r="DE829">
        <v>0</v>
      </c>
      <c r="DF829">
        <v>0</v>
      </c>
      <c r="DG829">
        <v>0</v>
      </c>
      <c r="DH829">
        <v>0</v>
      </c>
      <c r="DI829">
        <v>0</v>
      </c>
      <c r="DJ829">
        <v>0</v>
      </c>
      <c r="DK829">
        <v>0</v>
      </c>
      <c r="DL829">
        <v>0</v>
      </c>
      <c r="DM829">
        <v>0</v>
      </c>
      <c r="DN829">
        <v>0</v>
      </c>
      <c r="DO829">
        <v>0</v>
      </c>
      <c r="DP829">
        <v>0</v>
      </c>
      <c r="DQ829">
        <v>0</v>
      </c>
      <c r="DR829">
        <v>0</v>
      </c>
      <c r="DS829">
        <v>0</v>
      </c>
      <c r="DT829">
        <v>0</v>
      </c>
      <c r="DU829">
        <v>0</v>
      </c>
      <c r="DV829">
        <v>0</v>
      </c>
      <c r="DW829">
        <v>0</v>
      </c>
      <c r="DX829">
        <v>0</v>
      </c>
      <c r="DZ829" s="340"/>
      <c r="EA829" t="s">
        <v>1025</v>
      </c>
      <c r="EB829">
        <v>2</v>
      </c>
      <c r="EC829">
        <v>25</v>
      </c>
      <c r="ED829" s="183" t="str">
        <f t="shared" si="34"/>
        <v>SDH300225</v>
      </c>
      <c r="EE829">
        <v>0</v>
      </c>
      <c r="EF829">
        <v>150</v>
      </c>
      <c r="EG829">
        <v>294</v>
      </c>
      <c r="EH829">
        <v>430</v>
      </c>
      <c r="EI829">
        <v>564</v>
      </c>
      <c r="EJ829">
        <v>723</v>
      </c>
      <c r="EK829">
        <v>898</v>
      </c>
      <c r="EL829">
        <v>1071</v>
      </c>
      <c r="EM829">
        <v>1244</v>
      </c>
      <c r="EN829">
        <v>1598</v>
      </c>
      <c r="EO829">
        <v>1762</v>
      </c>
      <c r="EP829">
        <v>1925</v>
      </c>
      <c r="EQ829">
        <v>2086</v>
      </c>
      <c r="ER829">
        <v>2248</v>
      </c>
      <c r="ES829">
        <v>2412</v>
      </c>
      <c r="ET829">
        <v>2577</v>
      </c>
      <c r="EU829">
        <v>2746</v>
      </c>
      <c r="EV829">
        <v>2919</v>
      </c>
      <c r="EW829">
        <v>3095</v>
      </c>
      <c r="EX829">
        <v>3278</v>
      </c>
      <c r="EY829">
        <v>3466</v>
      </c>
      <c r="EZ829">
        <v>3662</v>
      </c>
      <c r="FA829">
        <v>3870</v>
      </c>
      <c r="FB829">
        <v>4083</v>
      </c>
      <c r="FC829">
        <v>4303</v>
      </c>
      <c r="FD829">
        <v>4530</v>
      </c>
      <c r="FE829">
        <v>4762</v>
      </c>
      <c r="FF829">
        <v>5002</v>
      </c>
      <c r="FG829">
        <v>5246</v>
      </c>
      <c r="FH829">
        <v>0</v>
      </c>
      <c r="FI829">
        <v>0</v>
      </c>
      <c r="FJ829">
        <v>0</v>
      </c>
      <c r="FK829">
        <v>0</v>
      </c>
      <c r="FL829">
        <v>0</v>
      </c>
      <c r="FM829">
        <v>0</v>
      </c>
      <c r="FN829">
        <v>0</v>
      </c>
      <c r="FO829">
        <v>0</v>
      </c>
      <c r="FP829">
        <v>0</v>
      </c>
      <c r="FQ829">
        <v>0</v>
      </c>
      <c r="FR829">
        <v>0</v>
      </c>
      <c r="FS829">
        <v>0</v>
      </c>
      <c r="FT829">
        <v>0</v>
      </c>
      <c r="FU829">
        <v>0</v>
      </c>
      <c r="FV829">
        <v>0</v>
      </c>
      <c r="FW829">
        <v>0</v>
      </c>
      <c r="FX829">
        <v>0</v>
      </c>
      <c r="FY829">
        <v>0</v>
      </c>
      <c r="FZ829">
        <v>0</v>
      </c>
      <c r="GA829">
        <v>0</v>
      </c>
      <c r="GB829">
        <v>0</v>
      </c>
      <c r="GC829">
        <v>0</v>
      </c>
      <c r="GD829">
        <v>0</v>
      </c>
      <c r="GE829">
        <v>0</v>
      </c>
      <c r="GF829">
        <v>0</v>
      </c>
      <c r="GG829">
        <v>0</v>
      </c>
      <c r="GH829">
        <v>0</v>
      </c>
      <c r="GI829">
        <v>0</v>
      </c>
      <c r="GJ829">
        <v>0</v>
      </c>
      <c r="GK829">
        <v>0</v>
      </c>
      <c r="GL829">
        <v>0</v>
      </c>
      <c r="GM829">
        <v>0</v>
      </c>
      <c r="GN829">
        <v>0</v>
      </c>
      <c r="GO829">
        <v>0</v>
      </c>
      <c r="GP829">
        <v>0</v>
      </c>
      <c r="GQ829">
        <v>0</v>
      </c>
      <c r="GR829">
        <v>0</v>
      </c>
      <c r="GS829">
        <v>0</v>
      </c>
      <c r="GT829">
        <v>0</v>
      </c>
      <c r="GU829">
        <v>0</v>
      </c>
      <c r="GV829">
        <v>0</v>
      </c>
      <c r="GW829">
        <v>0</v>
      </c>
      <c r="GX829">
        <v>0</v>
      </c>
      <c r="GY829">
        <v>0</v>
      </c>
      <c r="GZ829">
        <v>0</v>
      </c>
      <c r="HA829">
        <v>0</v>
      </c>
      <c r="HB829">
        <v>0</v>
      </c>
      <c r="HC829">
        <v>0</v>
      </c>
      <c r="HD829">
        <v>0</v>
      </c>
      <c r="HE829">
        <v>0</v>
      </c>
      <c r="HF829">
        <v>0</v>
      </c>
      <c r="HG829">
        <v>0</v>
      </c>
      <c r="HH829">
        <v>0</v>
      </c>
      <c r="HI829">
        <v>0</v>
      </c>
      <c r="HJ829">
        <v>0</v>
      </c>
      <c r="HK829">
        <v>0</v>
      </c>
      <c r="HL829">
        <v>0</v>
      </c>
      <c r="HM829">
        <v>0</v>
      </c>
      <c r="HN829">
        <v>0</v>
      </c>
      <c r="HO829">
        <v>0</v>
      </c>
      <c r="HP829">
        <v>0</v>
      </c>
      <c r="HQ829">
        <v>0</v>
      </c>
      <c r="HR829">
        <v>0</v>
      </c>
      <c r="HS829">
        <v>0</v>
      </c>
      <c r="HT829">
        <v>0</v>
      </c>
      <c r="HU829">
        <v>0</v>
      </c>
      <c r="HV829">
        <v>0</v>
      </c>
      <c r="HW829">
        <v>0</v>
      </c>
      <c r="HX829">
        <v>0</v>
      </c>
      <c r="HY829">
        <v>0</v>
      </c>
      <c r="HZ829">
        <v>0</v>
      </c>
      <c r="IA829">
        <v>0</v>
      </c>
      <c r="IB829">
        <v>0</v>
      </c>
      <c r="IC829">
        <v>0</v>
      </c>
      <c r="ID829">
        <v>0</v>
      </c>
      <c r="IE829">
        <v>0</v>
      </c>
      <c r="IF829">
        <v>0</v>
      </c>
      <c r="IG829">
        <v>0</v>
      </c>
      <c r="IH829">
        <v>0</v>
      </c>
      <c r="II829">
        <v>0</v>
      </c>
      <c r="IJ829">
        <v>0</v>
      </c>
      <c r="IK829">
        <v>0</v>
      </c>
    </row>
    <row r="830" spans="13:245" hidden="1">
      <c r="M830" s="340"/>
      <c r="N830" t="s">
        <v>1025</v>
      </c>
      <c r="O830">
        <v>2</v>
      </c>
      <c r="P830">
        <v>26</v>
      </c>
      <c r="Q830" s="183" t="str">
        <f t="shared" si="33"/>
        <v>SDH300226</v>
      </c>
      <c r="R830">
        <v>0</v>
      </c>
      <c r="S830">
        <v>63</v>
      </c>
      <c r="T830">
        <v>127</v>
      </c>
      <c r="U830">
        <v>193</v>
      </c>
      <c r="V830">
        <v>260</v>
      </c>
      <c r="W830">
        <v>329</v>
      </c>
      <c r="X830">
        <v>401</v>
      </c>
      <c r="Y830">
        <v>473</v>
      </c>
      <c r="Z830">
        <v>548</v>
      </c>
      <c r="AA830">
        <v>834</v>
      </c>
      <c r="AB830">
        <v>940</v>
      </c>
      <c r="AC830">
        <v>1049</v>
      </c>
      <c r="AD830">
        <v>1162</v>
      </c>
      <c r="AE830">
        <v>1280</v>
      </c>
      <c r="AF830">
        <v>1403</v>
      </c>
      <c r="AG830">
        <v>1530</v>
      </c>
      <c r="AH830">
        <v>1664</v>
      </c>
      <c r="AI830">
        <v>1803</v>
      </c>
      <c r="AJ830">
        <v>1950</v>
      </c>
      <c r="AK830">
        <v>2105</v>
      </c>
      <c r="AL830">
        <v>2269</v>
      </c>
      <c r="AM830">
        <v>2444</v>
      </c>
      <c r="AN830">
        <v>2627</v>
      </c>
      <c r="AO830">
        <v>2821</v>
      </c>
      <c r="AP830">
        <v>3027</v>
      </c>
      <c r="AQ830">
        <v>3243</v>
      </c>
      <c r="AR830">
        <v>3471</v>
      </c>
      <c r="AS830">
        <v>3712</v>
      </c>
      <c r="AT830">
        <v>3967</v>
      </c>
      <c r="AU830">
        <v>4238</v>
      </c>
      <c r="AV830">
        <v>4436</v>
      </c>
      <c r="AW830">
        <v>4647</v>
      </c>
      <c r="AX830">
        <v>4874</v>
      </c>
      <c r="AY830">
        <v>5118</v>
      </c>
      <c r="AZ830">
        <v>5383</v>
      </c>
      <c r="BA830">
        <v>5668</v>
      </c>
      <c r="BB830">
        <v>5978</v>
      </c>
      <c r="BC830">
        <v>6316</v>
      </c>
      <c r="BD830">
        <v>6688</v>
      </c>
      <c r="BE830">
        <v>7107</v>
      </c>
      <c r="BF830">
        <v>7568</v>
      </c>
      <c r="BG830">
        <v>8075</v>
      </c>
      <c r="BH830">
        <v>8643</v>
      </c>
      <c r="BI830">
        <v>9275</v>
      </c>
      <c r="BJ830">
        <v>0</v>
      </c>
      <c r="BK830">
        <v>0</v>
      </c>
      <c r="BL830">
        <v>0</v>
      </c>
      <c r="BM830">
        <v>0</v>
      </c>
      <c r="BN830">
        <v>0</v>
      </c>
      <c r="BO830">
        <v>0</v>
      </c>
      <c r="BP830">
        <v>0</v>
      </c>
      <c r="BQ830">
        <v>0</v>
      </c>
      <c r="BR830">
        <v>0</v>
      </c>
      <c r="BS830">
        <v>0</v>
      </c>
      <c r="BT830">
        <v>0</v>
      </c>
      <c r="BU830">
        <v>0</v>
      </c>
      <c r="BV830">
        <v>0</v>
      </c>
      <c r="BW830">
        <v>0</v>
      </c>
      <c r="BX830">
        <v>0</v>
      </c>
      <c r="BY830">
        <v>0</v>
      </c>
      <c r="BZ830">
        <v>0</v>
      </c>
      <c r="CA830">
        <v>0</v>
      </c>
      <c r="CB830">
        <v>0</v>
      </c>
      <c r="CC830">
        <v>0</v>
      </c>
      <c r="CD830">
        <v>0</v>
      </c>
      <c r="CE830">
        <v>0</v>
      </c>
      <c r="CF830">
        <v>0</v>
      </c>
      <c r="CG830">
        <v>0</v>
      </c>
      <c r="CH830">
        <v>0</v>
      </c>
      <c r="CI830">
        <v>0</v>
      </c>
      <c r="CJ830">
        <v>0</v>
      </c>
      <c r="CK830">
        <v>0</v>
      </c>
      <c r="CL830">
        <v>0</v>
      </c>
      <c r="CM830">
        <v>0</v>
      </c>
      <c r="CN830">
        <v>0</v>
      </c>
      <c r="CO830">
        <v>0</v>
      </c>
      <c r="CP830">
        <v>0</v>
      </c>
      <c r="CQ830">
        <v>0</v>
      </c>
      <c r="CR830">
        <v>0</v>
      </c>
      <c r="CS830">
        <v>0</v>
      </c>
      <c r="CT830">
        <v>0</v>
      </c>
      <c r="CU830">
        <v>0</v>
      </c>
      <c r="CV830">
        <v>0</v>
      </c>
      <c r="CW830">
        <v>0</v>
      </c>
      <c r="CX830">
        <v>0</v>
      </c>
      <c r="CY830">
        <v>0</v>
      </c>
      <c r="CZ830">
        <v>0</v>
      </c>
      <c r="DA830">
        <v>0</v>
      </c>
      <c r="DB830">
        <v>0</v>
      </c>
      <c r="DC830">
        <v>0</v>
      </c>
      <c r="DD830">
        <v>0</v>
      </c>
      <c r="DE830">
        <v>0</v>
      </c>
      <c r="DF830">
        <v>0</v>
      </c>
      <c r="DG830">
        <v>0</v>
      </c>
      <c r="DH830">
        <v>0</v>
      </c>
      <c r="DI830">
        <v>0</v>
      </c>
      <c r="DJ830">
        <v>0</v>
      </c>
      <c r="DK830">
        <v>0</v>
      </c>
      <c r="DL830">
        <v>0</v>
      </c>
      <c r="DM830">
        <v>0</v>
      </c>
      <c r="DN830">
        <v>0</v>
      </c>
      <c r="DO830">
        <v>0</v>
      </c>
      <c r="DP830">
        <v>0</v>
      </c>
      <c r="DQ830">
        <v>0</v>
      </c>
      <c r="DR830">
        <v>0</v>
      </c>
      <c r="DS830">
        <v>0</v>
      </c>
      <c r="DT830">
        <v>0</v>
      </c>
      <c r="DU830">
        <v>0</v>
      </c>
      <c r="DV830">
        <v>0</v>
      </c>
      <c r="DW830">
        <v>0</v>
      </c>
      <c r="DX830">
        <v>0</v>
      </c>
      <c r="DZ830" s="340"/>
      <c r="EA830" t="s">
        <v>1025</v>
      </c>
      <c r="EB830">
        <v>2</v>
      </c>
      <c r="EC830">
        <v>26</v>
      </c>
      <c r="ED830" s="183" t="str">
        <f t="shared" si="34"/>
        <v>SDH300226</v>
      </c>
      <c r="EE830">
        <v>0</v>
      </c>
      <c r="EF830">
        <v>145</v>
      </c>
      <c r="EG830">
        <v>281</v>
      </c>
      <c r="EH830">
        <v>413</v>
      </c>
      <c r="EI830">
        <v>540</v>
      </c>
      <c r="EJ830">
        <v>683</v>
      </c>
      <c r="EK830">
        <v>852</v>
      </c>
      <c r="EL830">
        <v>1020</v>
      </c>
      <c r="EM830">
        <v>1185</v>
      </c>
      <c r="EN830">
        <v>1532</v>
      </c>
      <c r="EO830">
        <v>1690</v>
      </c>
      <c r="EP830">
        <v>1845</v>
      </c>
      <c r="EQ830">
        <v>2001</v>
      </c>
      <c r="ER830">
        <v>2160</v>
      </c>
      <c r="ES830">
        <v>2319</v>
      </c>
      <c r="ET830">
        <v>2480</v>
      </c>
      <c r="EU830">
        <v>2645</v>
      </c>
      <c r="EV830">
        <v>2812</v>
      </c>
      <c r="EW830">
        <v>2984</v>
      </c>
      <c r="EX830">
        <v>3164</v>
      </c>
      <c r="EY830">
        <v>3350</v>
      </c>
      <c r="EZ830">
        <v>3546</v>
      </c>
      <c r="FA830">
        <v>3745</v>
      </c>
      <c r="FB830">
        <v>3953</v>
      </c>
      <c r="FC830">
        <v>4169</v>
      </c>
      <c r="FD830">
        <v>4389</v>
      </c>
      <c r="FE830">
        <v>4615</v>
      </c>
      <c r="FF830">
        <v>4848</v>
      </c>
      <c r="FG830">
        <v>5089</v>
      </c>
      <c r="FH830">
        <v>0</v>
      </c>
      <c r="FI830">
        <v>0</v>
      </c>
      <c r="FJ830">
        <v>0</v>
      </c>
      <c r="FK830">
        <v>0</v>
      </c>
      <c r="FL830">
        <v>0</v>
      </c>
      <c r="FM830">
        <v>0</v>
      </c>
      <c r="FN830">
        <v>0</v>
      </c>
      <c r="FO830">
        <v>0</v>
      </c>
      <c r="FP830">
        <v>0</v>
      </c>
      <c r="FQ830">
        <v>0</v>
      </c>
      <c r="FR830">
        <v>0</v>
      </c>
      <c r="FS830">
        <v>0</v>
      </c>
      <c r="FT830">
        <v>0</v>
      </c>
      <c r="FU830">
        <v>0</v>
      </c>
      <c r="FV830">
        <v>0</v>
      </c>
      <c r="FW830">
        <v>0</v>
      </c>
      <c r="FX830">
        <v>0</v>
      </c>
      <c r="FY830">
        <v>0</v>
      </c>
      <c r="FZ830">
        <v>0</v>
      </c>
      <c r="GA830">
        <v>0</v>
      </c>
      <c r="GB830">
        <v>0</v>
      </c>
      <c r="GC830">
        <v>0</v>
      </c>
      <c r="GD830">
        <v>0</v>
      </c>
      <c r="GE830">
        <v>0</v>
      </c>
      <c r="GF830">
        <v>0</v>
      </c>
      <c r="GG830">
        <v>0</v>
      </c>
      <c r="GH830">
        <v>0</v>
      </c>
      <c r="GI830">
        <v>0</v>
      </c>
      <c r="GJ830">
        <v>0</v>
      </c>
      <c r="GK830">
        <v>0</v>
      </c>
      <c r="GL830">
        <v>0</v>
      </c>
      <c r="GM830">
        <v>0</v>
      </c>
      <c r="GN830">
        <v>0</v>
      </c>
      <c r="GO830">
        <v>0</v>
      </c>
      <c r="GP830">
        <v>0</v>
      </c>
      <c r="GQ830">
        <v>0</v>
      </c>
      <c r="GR830">
        <v>0</v>
      </c>
      <c r="GS830">
        <v>0</v>
      </c>
      <c r="GT830">
        <v>0</v>
      </c>
      <c r="GU830">
        <v>0</v>
      </c>
      <c r="GV830">
        <v>0</v>
      </c>
      <c r="GW830">
        <v>0</v>
      </c>
      <c r="GX830">
        <v>0</v>
      </c>
      <c r="GY830">
        <v>0</v>
      </c>
      <c r="GZ830">
        <v>0</v>
      </c>
      <c r="HA830">
        <v>0</v>
      </c>
      <c r="HB830">
        <v>0</v>
      </c>
      <c r="HC830">
        <v>0</v>
      </c>
      <c r="HD830">
        <v>0</v>
      </c>
      <c r="HE830">
        <v>0</v>
      </c>
      <c r="HF830">
        <v>0</v>
      </c>
      <c r="HG830">
        <v>0</v>
      </c>
      <c r="HH830">
        <v>0</v>
      </c>
      <c r="HI830">
        <v>0</v>
      </c>
      <c r="HJ830">
        <v>0</v>
      </c>
      <c r="HK830">
        <v>0</v>
      </c>
      <c r="HL830">
        <v>0</v>
      </c>
      <c r="HM830">
        <v>0</v>
      </c>
      <c r="HN830">
        <v>0</v>
      </c>
      <c r="HO830">
        <v>0</v>
      </c>
      <c r="HP830">
        <v>0</v>
      </c>
      <c r="HQ830">
        <v>0</v>
      </c>
      <c r="HR830">
        <v>0</v>
      </c>
      <c r="HS830">
        <v>0</v>
      </c>
      <c r="HT830">
        <v>0</v>
      </c>
      <c r="HU830">
        <v>0</v>
      </c>
      <c r="HV830">
        <v>0</v>
      </c>
      <c r="HW830">
        <v>0</v>
      </c>
      <c r="HX830">
        <v>0</v>
      </c>
      <c r="HY830">
        <v>0</v>
      </c>
      <c r="HZ830">
        <v>0</v>
      </c>
      <c r="IA830">
        <v>0</v>
      </c>
      <c r="IB830">
        <v>0</v>
      </c>
      <c r="IC830">
        <v>0</v>
      </c>
      <c r="ID830">
        <v>0</v>
      </c>
      <c r="IE830">
        <v>0</v>
      </c>
      <c r="IF830">
        <v>0</v>
      </c>
      <c r="IG830">
        <v>0</v>
      </c>
      <c r="IH830">
        <v>0</v>
      </c>
      <c r="II830">
        <v>0</v>
      </c>
      <c r="IJ830">
        <v>0</v>
      </c>
      <c r="IK830">
        <v>0</v>
      </c>
    </row>
    <row r="831" spans="13:245" hidden="1">
      <c r="M831" s="340"/>
      <c r="N831" t="s">
        <v>1025</v>
      </c>
      <c r="O831">
        <v>2</v>
      </c>
      <c r="P831">
        <v>27</v>
      </c>
      <c r="Q831" s="183" t="str">
        <f t="shared" si="33"/>
        <v>SDH300227</v>
      </c>
      <c r="R831">
        <v>0</v>
      </c>
      <c r="S831">
        <v>60</v>
      </c>
      <c r="T831">
        <v>122</v>
      </c>
      <c r="U831">
        <v>186</v>
      </c>
      <c r="V831">
        <v>251</v>
      </c>
      <c r="W831">
        <v>317</v>
      </c>
      <c r="X831">
        <v>386</v>
      </c>
      <c r="Y831">
        <v>456</v>
      </c>
      <c r="Z831">
        <v>528</v>
      </c>
      <c r="AA831">
        <v>803</v>
      </c>
      <c r="AB831">
        <v>906</v>
      </c>
      <c r="AC831">
        <v>1012</v>
      </c>
      <c r="AD831">
        <v>1121</v>
      </c>
      <c r="AE831">
        <v>1235</v>
      </c>
      <c r="AF831">
        <v>1354</v>
      </c>
      <c r="AG831">
        <v>1478</v>
      </c>
      <c r="AH831">
        <v>1608</v>
      </c>
      <c r="AI831">
        <v>1744</v>
      </c>
      <c r="AJ831">
        <v>1888</v>
      </c>
      <c r="AK831">
        <v>2039</v>
      </c>
      <c r="AL831">
        <v>2200</v>
      </c>
      <c r="AM831">
        <v>2369</v>
      </c>
      <c r="AN831">
        <v>2547</v>
      </c>
      <c r="AO831">
        <v>2737</v>
      </c>
      <c r="AP831">
        <v>2937</v>
      </c>
      <c r="AQ831">
        <v>3148</v>
      </c>
      <c r="AR831">
        <v>3371</v>
      </c>
      <c r="AS831">
        <v>3606</v>
      </c>
      <c r="AT831">
        <v>3856</v>
      </c>
      <c r="AU831">
        <v>4120</v>
      </c>
      <c r="AV831">
        <v>4316</v>
      </c>
      <c r="AW831">
        <v>4525</v>
      </c>
      <c r="AX831">
        <v>4751</v>
      </c>
      <c r="AY831">
        <v>4996</v>
      </c>
      <c r="AZ831">
        <v>5259</v>
      </c>
      <c r="BA831">
        <v>5545</v>
      </c>
      <c r="BB831">
        <v>5857</v>
      </c>
      <c r="BC831">
        <v>6200</v>
      </c>
      <c r="BD831">
        <v>6586</v>
      </c>
      <c r="BE831">
        <v>7012</v>
      </c>
      <c r="BF831">
        <v>7479</v>
      </c>
      <c r="BG831">
        <v>8001</v>
      </c>
      <c r="BH831">
        <v>8583</v>
      </c>
      <c r="BI831">
        <v>9250</v>
      </c>
      <c r="BJ831">
        <v>0</v>
      </c>
      <c r="BK831">
        <v>0</v>
      </c>
      <c r="BL831">
        <v>0</v>
      </c>
      <c r="BM831">
        <v>0</v>
      </c>
      <c r="BN831">
        <v>0</v>
      </c>
      <c r="BO831">
        <v>0</v>
      </c>
      <c r="BP831">
        <v>0</v>
      </c>
      <c r="BQ831">
        <v>0</v>
      </c>
      <c r="BR831">
        <v>0</v>
      </c>
      <c r="BS831">
        <v>0</v>
      </c>
      <c r="BT831">
        <v>0</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0</v>
      </c>
      <c r="CP831">
        <v>0</v>
      </c>
      <c r="CQ831">
        <v>0</v>
      </c>
      <c r="CR831">
        <v>0</v>
      </c>
      <c r="CS831">
        <v>0</v>
      </c>
      <c r="CT831">
        <v>0</v>
      </c>
      <c r="CU831">
        <v>0</v>
      </c>
      <c r="CV831">
        <v>0</v>
      </c>
      <c r="CW831">
        <v>0</v>
      </c>
      <c r="CX831">
        <v>0</v>
      </c>
      <c r="CY831">
        <v>0</v>
      </c>
      <c r="CZ831">
        <v>0</v>
      </c>
      <c r="DA831">
        <v>0</v>
      </c>
      <c r="DB831">
        <v>0</v>
      </c>
      <c r="DC831">
        <v>0</v>
      </c>
      <c r="DD831">
        <v>0</v>
      </c>
      <c r="DE831">
        <v>0</v>
      </c>
      <c r="DF831">
        <v>0</v>
      </c>
      <c r="DG831">
        <v>0</v>
      </c>
      <c r="DH831">
        <v>0</v>
      </c>
      <c r="DI831">
        <v>0</v>
      </c>
      <c r="DJ831">
        <v>0</v>
      </c>
      <c r="DK831">
        <v>0</v>
      </c>
      <c r="DL831">
        <v>0</v>
      </c>
      <c r="DM831">
        <v>0</v>
      </c>
      <c r="DN831">
        <v>0</v>
      </c>
      <c r="DO831">
        <v>0</v>
      </c>
      <c r="DP831">
        <v>0</v>
      </c>
      <c r="DQ831">
        <v>0</v>
      </c>
      <c r="DR831">
        <v>0</v>
      </c>
      <c r="DS831">
        <v>0</v>
      </c>
      <c r="DT831">
        <v>0</v>
      </c>
      <c r="DU831">
        <v>0</v>
      </c>
      <c r="DV831">
        <v>0</v>
      </c>
      <c r="DW831">
        <v>0</v>
      </c>
      <c r="DX831">
        <v>0</v>
      </c>
      <c r="DZ831" s="340"/>
      <c r="EA831" t="s">
        <v>1025</v>
      </c>
      <c r="EB831">
        <v>2</v>
      </c>
      <c r="EC831">
        <v>27</v>
      </c>
      <c r="ED831" s="183" t="str">
        <f t="shared" si="34"/>
        <v>SDH300227</v>
      </c>
      <c r="EE831">
        <v>0</v>
      </c>
      <c r="EF831">
        <v>137</v>
      </c>
      <c r="EG831">
        <v>269</v>
      </c>
      <c r="EH831">
        <v>395</v>
      </c>
      <c r="EI831">
        <v>518</v>
      </c>
      <c r="EJ831">
        <v>647</v>
      </c>
      <c r="EK831">
        <v>808</v>
      </c>
      <c r="EL831">
        <v>969</v>
      </c>
      <c r="EM831">
        <v>1127</v>
      </c>
      <c r="EN831">
        <v>1466</v>
      </c>
      <c r="EO831">
        <v>1618</v>
      </c>
      <c r="EP831">
        <v>1769</v>
      </c>
      <c r="EQ831">
        <v>1920</v>
      </c>
      <c r="ER831">
        <v>2072</v>
      </c>
      <c r="ES831">
        <v>2227</v>
      </c>
      <c r="ET831">
        <v>2384</v>
      </c>
      <c r="EU831">
        <v>2544</v>
      </c>
      <c r="EV831">
        <v>2708</v>
      </c>
      <c r="EW831">
        <v>2878</v>
      </c>
      <c r="EX831">
        <v>3053</v>
      </c>
      <c r="EY831">
        <v>3237</v>
      </c>
      <c r="EZ831">
        <v>3425</v>
      </c>
      <c r="FA831">
        <v>3619</v>
      </c>
      <c r="FB831">
        <v>3823</v>
      </c>
      <c r="FC831">
        <v>4032</v>
      </c>
      <c r="FD831">
        <v>4247</v>
      </c>
      <c r="FE831">
        <v>4467</v>
      </c>
      <c r="FF831">
        <v>4695</v>
      </c>
      <c r="FG831">
        <v>4932</v>
      </c>
      <c r="FH831">
        <v>0</v>
      </c>
      <c r="FI831">
        <v>0</v>
      </c>
      <c r="FJ831">
        <v>0</v>
      </c>
      <c r="FK831">
        <v>0</v>
      </c>
      <c r="FL831">
        <v>0</v>
      </c>
      <c r="FM831">
        <v>0</v>
      </c>
      <c r="FN831">
        <v>0</v>
      </c>
      <c r="FO831">
        <v>0</v>
      </c>
      <c r="FP831">
        <v>0</v>
      </c>
      <c r="FQ831">
        <v>0</v>
      </c>
      <c r="FR831">
        <v>0</v>
      </c>
      <c r="FS831">
        <v>0</v>
      </c>
      <c r="FT831">
        <v>0</v>
      </c>
      <c r="FU831">
        <v>0</v>
      </c>
      <c r="FV831">
        <v>0</v>
      </c>
      <c r="FW831">
        <v>0</v>
      </c>
      <c r="FX831">
        <v>0</v>
      </c>
      <c r="FY831">
        <v>0</v>
      </c>
      <c r="FZ831">
        <v>0</v>
      </c>
      <c r="GA831">
        <v>0</v>
      </c>
      <c r="GB831">
        <v>0</v>
      </c>
      <c r="GC831">
        <v>0</v>
      </c>
      <c r="GD831">
        <v>0</v>
      </c>
      <c r="GE831">
        <v>0</v>
      </c>
      <c r="GF831">
        <v>0</v>
      </c>
      <c r="GG831">
        <v>0</v>
      </c>
      <c r="GH831">
        <v>0</v>
      </c>
      <c r="GI831">
        <v>0</v>
      </c>
      <c r="GJ831">
        <v>0</v>
      </c>
      <c r="GK831">
        <v>0</v>
      </c>
      <c r="GL831">
        <v>0</v>
      </c>
      <c r="GM831">
        <v>0</v>
      </c>
      <c r="GN831">
        <v>0</v>
      </c>
      <c r="GO831">
        <v>0</v>
      </c>
      <c r="GP831">
        <v>0</v>
      </c>
      <c r="GQ831">
        <v>0</v>
      </c>
      <c r="GR831">
        <v>0</v>
      </c>
      <c r="GS831">
        <v>0</v>
      </c>
      <c r="GT831">
        <v>0</v>
      </c>
      <c r="GU831">
        <v>0</v>
      </c>
      <c r="GV831">
        <v>0</v>
      </c>
      <c r="GW831">
        <v>0</v>
      </c>
      <c r="GX831">
        <v>0</v>
      </c>
      <c r="GY831">
        <v>0</v>
      </c>
      <c r="GZ831">
        <v>0</v>
      </c>
      <c r="HA831">
        <v>0</v>
      </c>
      <c r="HB831">
        <v>0</v>
      </c>
      <c r="HC831">
        <v>0</v>
      </c>
      <c r="HD831">
        <v>0</v>
      </c>
      <c r="HE831">
        <v>0</v>
      </c>
      <c r="HF831">
        <v>0</v>
      </c>
      <c r="HG831">
        <v>0</v>
      </c>
      <c r="HH831">
        <v>0</v>
      </c>
      <c r="HI831">
        <v>0</v>
      </c>
      <c r="HJ831">
        <v>0</v>
      </c>
      <c r="HK831">
        <v>0</v>
      </c>
      <c r="HL831">
        <v>0</v>
      </c>
      <c r="HM831">
        <v>0</v>
      </c>
      <c r="HN831">
        <v>0</v>
      </c>
      <c r="HO831">
        <v>0</v>
      </c>
      <c r="HP831">
        <v>0</v>
      </c>
      <c r="HQ831">
        <v>0</v>
      </c>
      <c r="HR831">
        <v>0</v>
      </c>
      <c r="HS831">
        <v>0</v>
      </c>
      <c r="HT831">
        <v>0</v>
      </c>
      <c r="HU831">
        <v>0</v>
      </c>
      <c r="HV831">
        <v>0</v>
      </c>
      <c r="HW831">
        <v>0</v>
      </c>
      <c r="HX831">
        <v>0</v>
      </c>
      <c r="HY831">
        <v>0</v>
      </c>
      <c r="HZ831">
        <v>0</v>
      </c>
      <c r="IA831">
        <v>0</v>
      </c>
      <c r="IB831">
        <v>0</v>
      </c>
      <c r="IC831">
        <v>0</v>
      </c>
      <c r="ID831">
        <v>0</v>
      </c>
      <c r="IE831">
        <v>0</v>
      </c>
      <c r="IF831">
        <v>0</v>
      </c>
      <c r="IG831">
        <v>0</v>
      </c>
      <c r="IH831">
        <v>0</v>
      </c>
      <c r="II831">
        <v>0</v>
      </c>
      <c r="IJ831">
        <v>0</v>
      </c>
      <c r="IK831">
        <v>0</v>
      </c>
    </row>
    <row r="832" spans="13:245" hidden="1">
      <c r="M832" s="340"/>
      <c r="N832" t="s">
        <v>1025</v>
      </c>
      <c r="O832">
        <v>2</v>
      </c>
      <c r="P832">
        <v>28</v>
      </c>
      <c r="Q832" s="183" t="str">
        <f t="shared" si="33"/>
        <v>SDH300228</v>
      </c>
      <c r="R832">
        <v>0</v>
      </c>
      <c r="S832">
        <v>58</v>
      </c>
      <c r="T832">
        <v>118</v>
      </c>
      <c r="U832">
        <v>179</v>
      </c>
      <c r="V832">
        <v>241</v>
      </c>
      <c r="W832">
        <v>305</v>
      </c>
      <c r="X832">
        <v>371</v>
      </c>
      <c r="Y832">
        <v>439</v>
      </c>
      <c r="Z832">
        <v>509</v>
      </c>
      <c r="AA832">
        <v>773</v>
      </c>
      <c r="AB832">
        <v>872</v>
      </c>
      <c r="AC832">
        <v>975</v>
      </c>
      <c r="AD832">
        <v>1081</v>
      </c>
      <c r="AE832">
        <v>1191</v>
      </c>
      <c r="AF832">
        <v>1307</v>
      </c>
      <c r="AG832">
        <v>1427</v>
      </c>
      <c r="AH832">
        <v>1553</v>
      </c>
      <c r="AI832">
        <v>1686</v>
      </c>
      <c r="AJ832">
        <v>1826</v>
      </c>
      <c r="AK832">
        <v>1974</v>
      </c>
      <c r="AL832">
        <v>2129</v>
      </c>
      <c r="AM832">
        <v>2293</v>
      </c>
      <c r="AN832">
        <v>2468</v>
      </c>
      <c r="AO832">
        <v>2652</v>
      </c>
      <c r="AP832">
        <v>2847</v>
      </c>
      <c r="AQ832">
        <v>3052</v>
      </c>
      <c r="AR832">
        <v>3270</v>
      </c>
      <c r="AS832">
        <v>3500</v>
      </c>
      <c r="AT832">
        <v>3744</v>
      </c>
      <c r="AU832">
        <v>4002</v>
      </c>
      <c r="AV832">
        <v>4195</v>
      </c>
      <c r="AW832">
        <v>4403</v>
      </c>
      <c r="AX832">
        <v>4629</v>
      </c>
      <c r="AY832">
        <v>4872</v>
      </c>
      <c r="AZ832">
        <v>5135</v>
      </c>
      <c r="BA832">
        <v>5422</v>
      </c>
      <c r="BB832">
        <v>5738</v>
      </c>
      <c r="BC832">
        <v>6093</v>
      </c>
      <c r="BD832">
        <v>6485</v>
      </c>
      <c r="BE832">
        <v>6914</v>
      </c>
      <c r="BF832">
        <v>7394</v>
      </c>
      <c r="BG832">
        <v>7927</v>
      </c>
      <c r="BH832">
        <v>8540</v>
      </c>
      <c r="BI832">
        <v>9228</v>
      </c>
      <c r="BJ832">
        <v>0</v>
      </c>
      <c r="BK832">
        <v>0</v>
      </c>
      <c r="BL832">
        <v>0</v>
      </c>
      <c r="BM832">
        <v>0</v>
      </c>
      <c r="BN832">
        <v>0</v>
      </c>
      <c r="BO832">
        <v>0</v>
      </c>
      <c r="BP832">
        <v>0</v>
      </c>
      <c r="BQ832">
        <v>0</v>
      </c>
      <c r="BR832">
        <v>0</v>
      </c>
      <c r="BS832">
        <v>0</v>
      </c>
      <c r="BT832">
        <v>0</v>
      </c>
      <c r="BU832">
        <v>0</v>
      </c>
      <c r="BV832">
        <v>0</v>
      </c>
      <c r="BW832">
        <v>0</v>
      </c>
      <c r="BX832">
        <v>0</v>
      </c>
      <c r="BY832">
        <v>0</v>
      </c>
      <c r="BZ832">
        <v>0</v>
      </c>
      <c r="CA832">
        <v>0</v>
      </c>
      <c r="CB832">
        <v>0</v>
      </c>
      <c r="CC832">
        <v>0</v>
      </c>
      <c r="CD832">
        <v>0</v>
      </c>
      <c r="CE832">
        <v>0</v>
      </c>
      <c r="CF832">
        <v>0</v>
      </c>
      <c r="CG832">
        <v>0</v>
      </c>
      <c r="CH832">
        <v>0</v>
      </c>
      <c r="CI832">
        <v>0</v>
      </c>
      <c r="CJ832">
        <v>0</v>
      </c>
      <c r="CK832">
        <v>0</v>
      </c>
      <c r="CL832">
        <v>0</v>
      </c>
      <c r="CM832">
        <v>0</v>
      </c>
      <c r="CN832">
        <v>0</v>
      </c>
      <c r="CO832">
        <v>0</v>
      </c>
      <c r="CP832">
        <v>0</v>
      </c>
      <c r="CQ832">
        <v>0</v>
      </c>
      <c r="CR832">
        <v>0</v>
      </c>
      <c r="CS832">
        <v>0</v>
      </c>
      <c r="CT832">
        <v>0</v>
      </c>
      <c r="CU832">
        <v>0</v>
      </c>
      <c r="CV832">
        <v>0</v>
      </c>
      <c r="CW832">
        <v>0</v>
      </c>
      <c r="CX832">
        <v>0</v>
      </c>
      <c r="CY832">
        <v>0</v>
      </c>
      <c r="CZ832">
        <v>0</v>
      </c>
      <c r="DA832">
        <v>0</v>
      </c>
      <c r="DB832">
        <v>0</v>
      </c>
      <c r="DC832">
        <v>0</v>
      </c>
      <c r="DD832">
        <v>0</v>
      </c>
      <c r="DE832">
        <v>0</v>
      </c>
      <c r="DF832">
        <v>0</v>
      </c>
      <c r="DG832">
        <v>0</v>
      </c>
      <c r="DH832">
        <v>0</v>
      </c>
      <c r="DI832">
        <v>0</v>
      </c>
      <c r="DJ832">
        <v>0</v>
      </c>
      <c r="DK832">
        <v>0</v>
      </c>
      <c r="DL832">
        <v>0</v>
      </c>
      <c r="DM832">
        <v>0</v>
      </c>
      <c r="DN832">
        <v>0</v>
      </c>
      <c r="DO832">
        <v>0</v>
      </c>
      <c r="DP832">
        <v>0</v>
      </c>
      <c r="DQ832">
        <v>0</v>
      </c>
      <c r="DR832">
        <v>0</v>
      </c>
      <c r="DS832">
        <v>0</v>
      </c>
      <c r="DT832">
        <v>0</v>
      </c>
      <c r="DU832">
        <v>0</v>
      </c>
      <c r="DV832">
        <v>0</v>
      </c>
      <c r="DW832">
        <v>0</v>
      </c>
      <c r="DX832">
        <v>0</v>
      </c>
      <c r="DZ832" s="340"/>
      <c r="EA832" t="s">
        <v>1025</v>
      </c>
      <c r="EB832">
        <v>2</v>
      </c>
      <c r="EC832">
        <v>28</v>
      </c>
      <c r="ED832" s="183" t="str">
        <f t="shared" si="34"/>
        <v>SDH300228</v>
      </c>
      <c r="EE832">
        <v>0</v>
      </c>
      <c r="EF832">
        <v>131</v>
      </c>
      <c r="EG832">
        <v>258</v>
      </c>
      <c r="EH832">
        <v>377</v>
      </c>
      <c r="EI832">
        <v>493</v>
      </c>
      <c r="EJ832">
        <v>610</v>
      </c>
      <c r="EK832">
        <v>764</v>
      </c>
      <c r="EL832">
        <v>918</v>
      </c>
      <c r="EM832">
        <v>1070</v>
      </c>
      <c r="EN832">
        <v>1400</v>
      </c>
      <c r="EO832">
        <v>1546</v>
      </c>
      <c r="EP832">
        <v>1693</v>
      </c>
      <c r="EQ832">
        <v>1839</v>
      </c>
      <c r="ER832">
        <v>1986</v>
      </c>
      <c r="ES832">
        <v>2137</v>
      </c>
      <c r="ET832">
        <v>2288</v>
      </c>
      <c r="EU832">
        <v>2444</v>
      </c>
      <c r="EV832">
        <v>2605</v>
      </c>
      <c r="EW832">
        <v>2770</v>
      </c>
      <c r="EX832">
        <v>2942</v>
      </c>
      <c r="EY832">
        <v>3119</v>
      </c>
      <c r="EZ832">
        <v>3301</v>
      </c>
      <c r="FA832">
        <v>3492</v>
      </c>
      <c r="FB832">
        <v>3687</v>
      </c>
      <c r="FC832">
        <v>3890</v>
      </c>
      <c r="FD832">
        <v>4098</v>
      </c>
      <c r="FE832">
        <v>4315</v>
      </c>
      <c r="FF832">
        <v>4537</v>
      </c>
      <c r="FG832">
        <v>4767</v>
      </c>
      <c r="FH832">
        <v>0</v>
      </c>
      <c r="FI832">
        <v>0</v>
      </c>
      <c r="FJ832">
        <v>0</v>
      </c>
      <c r="FK832">
        <v>0</v>
      </c>
      <c r="FL832">
        <v>0</v>
      </c>
      <c r="FM832">
        <v>0</v>
      </c>
      <c r="FN832">
        <v>0</v>
      </c>
      <c r="FO832">
        <v>0</v>
      </c>
      <c r="FP832">
        <v>0</v>
      </c>
      <c r="FQ832">
        <v>0</v>
      </c>
      <c r="FR832">
        <v>0</v>
      </c>
      <c r="FS832">
        <v>0</v>
      </c>
      <c r="FT832">
        <v>0</v>
      </c>
      <c r="FU832">
        <v>0</v>
      </c>
      <c r="FV832">
        <v>0</v>
      </c>
      <c r="FW832">
        <v>0</v>
      </c>
      <c r="FX832">
        <v>0</v>
      </c>
      <c r="FY832">
        <v>0</v>
      </c>
      <c r="FZ832">
        <v>0</v>
      </c>
      <c r="GA832">
        <v>0</v>
      </c>
      <c r="GB832">
        <v>0</v>
      </c>
      <c r="GC832">
        <v>0</v>
      </c>
      <c r="GD832">
        <v>0</v>
      </c>
      <c r="GE832">
        <v>0</v>
      </c>
      <c r="GF832">
        <v>0</v>
      </c>
      <c r="GG832">
        <v>0</v>
      </c>
      <c r="GH832">
        <v>0</v>
      </c>
      <c r="GI832">
        <v>0</v>
      </c>
      <c r="GJ832">
        <v>0</v>
      </c>
      <c r="GK832">
        <v>0</v>
      </c>
      <c r="GL832">
        <v>0</v>
      </c>
      <c r="GM832">
        <v>0</v>
      </c>
      <c r="GN832">
        <v>0</v>
      </c>
      <c r="GO832">
        <v>0</v>
      </c>
      <c r="GP832">
        <v>0</v>
      </c>
      <c r="GQ832">
        <v>0</v>
      </c>
      <c r="GR832">
        <v>0</v>
      </c>
      <c r="GS832">
        <v>0</v>
      </c>
      <c r="GT832">
        <v>0</v>
      </c>
      <c r="GU832">
        <v>0</v>
      </c>
      <c r="GV832">
        <v>0</v>
      </c>
      <c r="GW832">
        <v>0</v>
      </c>
      <c r="GX832">
        <v>0</v>
      </c>
      <c r="GY832">
        <v>0</v>
      </c>
      <c r="GZ832">
        <v>0</v>
      </c>
      <c r="HA832">
        <v>0</v>
      </c>
      <c r="HB832">
        <v>0</v>
      </c>
      <c r="HC832">
        <v>0</v>
      </c>
      <c r="HD832">
        <v>0</v>
      </c>
      <c r="HE832">
        <v>0</v>
      </c>
      <c r="HF832">
        <v>0</v>
      </c>
      <c r="HG832">
        <v>0</v>
      </c>
      <c r="HH832">
        <v>0</v>
      </c>
      <c r="HI832">
        <v>0</v>
      </c>
      <c r="HJ832">
        <v>0</v>
      </c>
      <c r="HK832">
        <v>0</v>
      </c>
      <c r="HL832">
        <v>0</v>
      </c>
      <c r="HM832">
        <v>0</v>
      </c>
      <c r="HN832">
        <v>0</v>
      </c>
      <c r="HO832">
        <v>0</v>
      </c>
      <c r="HP832">
        <v>0</v>
      </c>
      <c r="HQ832">
        <v>0</v>
      </c>
      <c r="HR832">
        <v>0</v>
      </c>
      <c r="HS832">
        <v>0</v>
      </c>
      <c r="HT832">
        <v>0</v>
      </c>
      <c r="HU832">
        <v>0</v>
      </c>
      <c r="HV832">
        <v>0</v>
      </c>
      <c r="HW832">
        <v>0</v>
      </c>
      <c r="HX832">
        <v>0</v>
      </c>
      <c r="HY832">
        <v>0</v>
      </c>
      <c r="HZ832">
        <v>0</v>
      </c>
      <c r="IA832">
        <v>0</v>
      </c>
      <c r="IB832">
        <v>0</v>
      </c>
      <c r="IC832">
        <v>0</v>
      </c>
      <c r="ID832">
        <v>0</v>
      </c>
      <c r="IE832">
        <v>0</v>
      </c>
      <c r="IF832">
        <v>0</v>
      </c>
      <c r="IG832">
        <v>0</v>
      </c>
      <c r="IH832">
        <v>0</v>
      </c>
      <c r="II832">
        <v>0</v>
      </c>
      <c r="IJ832">
        <v>0</v>
      </c>
      <c r="IK832">
        <v>0</v>
      </c>
    </row>
    <row r="833" spans="13:245" hidden="1">
      <c r="M833" s="340"/>
      <c r="N833" t="s">
        <v>1025</v>
      </c>
      <c r="O833">
        <v>2</v>
      </c>
      <c r="P833">
        <v>29</v>
      </c>
      <c r="Q833" s="183" t="str">
        <f t="shared" si="33"/>
        <v>SDH300229</v>
      </c>
      <c r="R833">
        <v>0</v>
      </c>
      <c r="S833">
        <v>56</v>
      </c>
      <c r="T833">
        <v>113</v>
      </c>
      <c r="U833">
        <v>172</v>
      </c>
      <c r="V833">
        <v>232</v>
      </c>
      <c r="W833">
        <v>293</v>
      </c>
      <c r="X833">
        <v>356</v>
      </c>
      <c r="Y833">
        <v>422</v>
      </c>
      <c r="Z833">
        <v>488</v>
      </c>
      <c r="AA833">
        <v>743</v>
      </c>
      <c r="AB833">
        <v>838</v>
      </c>
      <c r="AC833">
        <v>937</v>
      </c>
      <c r="AD833">
        <v>1040</v>
      </c>
      <c r="AE833">
        <v>1147</v>
      </c>
      <c r="AF833">
        <v>1258</v>
      </c>
      <c r="AG833">
        <v>1375</v>
      </c>
      <c r="AH833">
        <v>1497</v>
      </c>
      <c r="AI833">
        <v>1626</v>
      </c>
      <c r="AJ833">
        <v>1763</v>
      </c>
      <c r="AK833">
        <v>1905</v>
      </c>
      <c r="AL833">
        <v>2056</v>
      </c>
      <c r="AM833">
        <v>2216</v>
      </c>
      <c r="AN833">
        <v>2385</v>
      </c>
      <c r="AO833">
        <v>2564</v>
      </c>
      <c r="AP833">
        <v>2753</v>
      </c>
      <c r="AQ833">
        <v>2953</v>
      </c>
      <c r="AR833">
        <v>3165</v>
      </c>
      <c r="AS833">
        <v>3389</v>
      </c>
      <c r="AT833">
        <v>3626</v>
      </c>
      <c r="AU833">
        <v>3879</v>
      </c>
      <c r="AV833">
        <v>4070</v>
      </c>
      <c r="AW833">
        <v>4277</v>
      </c>
      <c r="AX833">
        <v>4501</v>
      </c>
      <c r="AY833">
        <v>4742</v>
      </c>
      <c r="AZ833">
        <v>5005</v>
      </c>
      <c r="BA833">
        <v>5295</v>
      </c>
      <c r="BB833">
        <v>5621</v>
      </c>
      <c r="BC833">
        <v>5979</v>
      </c>
      <c r="BD833">
        <v>6372</v>
      </c>
      <c r="BE833">
        <v>6811</v>
      </c>
      <c r="BF833">
        <v>7299</v>
      </c>
      <c r="BG833">
        <v>7859</v>
      </c>
      <c r="BH833">
        <v>8487</v>
      </c>
      <c r="BI833">
        <v>9192</v>
      </c>
      <c r="BJ833">
        <v>0</v>
      </c>
      <c r="BK833">
        <v>0</v>
      </c>
      <c r="BL833">
        <v>0</v>
      </c>
      <c r="BM833">
        <v>0</v>
      </c>
      <c r="BN833">
        <v>0</v>
      </c>
      <c r="BO833">
        <v>0</v>
      </c>
      <c r="BP833">
        <v>0</v>
      </c>
      <c r="BQ833">
        <v>0</v>
      </c>
      <c r="BR833">
        <v>0</v>
      </c>
      <c r="BS833">
        <v>0</v>
      </c>
      <c r="BT833">
        <v>0</v>
      </c>
      <c r="BU833">
        <v>0</v>
      </c>
      <c r="BV833">
        <v>0</v>
      </c>
      <c r="BW833">
        <v>0</v>
      </c>
      <c r="BX833">
        <v>0</v>
      </c>
      <c r="BY833">
        <v>0</v>
      </c>
      <c r="BZ833">
        <v>0</v>
      </c>
      <c r="CA833">
        <v>0</v>
      </c>
      <c r="CB833">
        <v>0</v>
      </c>
      <c r="CC833">
        <v>0</v>
      </c>
      <c r="CD833">
        <v>0</v>
      </c>
      <c r="CE833">
        <v>0</v>
      </c>
      <c r="CF833">
        <v>0</v>
      </c>
      <c r="CG833">
        <v>0</v>
      </c>
      <c r="CH833">
        <v>0</v>
      </c>
      <c r="CI833">
        <v>0</v>
      </c>
      <c r="CJ833">
        <v>0</v>
      </c>
      <c r="CK833">
        <v>0</v>
      </c>
      <c r="CL833">
        <v>0</v>
      </c>
      <c r="CM833">
        <v>0</v>
      </c>
      <c r="CN833">
        <v>0</v>
      </c>
      <c r="CO833">
        <v>0</v>
      </c>
      <c r="CP833">
        <v>0</v>
      </c>
      <c r="CQ833">
        <v>0</v>
      </c>
      <c r="CR833">
        <v>0</v>
      </c>
      <c r="CS833">
        <v>0</v>
      </c>
      <c r="CT833">
        <v>0</v>
      </c>
      <c r="CU833">
        <v>0</v>
      </c>
      <c r="CV833">
        <v>0</v>
      </c>
      <c r="CW833">
        <v>0</v>
      </c>
      <c r="CX833">
        <v>0</v>
      </c>
      <c r="CY833">
        <v>0</v>
      </c>
      <c r="CZ833">
        <v>0</v>
      </c>
      <c r="DA833">
        <v>0</v>
      </c>
      <c r="DB833">
        <v>0</v>
      </c>
      <c r="DC833">
        <v>0</v>
      </c>
      <c r="DD833">
        <v>0</v>
      </c>
      <c r="DE833">
        <v>0</v>
      </c>
      <c r="DF833">
        <v>0</v>
      </c>
      <c r="DG833">
        <v>0</v>
      </c>
      <c r="DH833">
        <v>0</v>
      </c>
      <c r="DI833">
        <v>0</v>
      </c>
      <c r="DJ833">
        <v>0</v>
      </c>
      <c r="DK833">
        <v>0</v>
      </c>
      <c r="DL833">
        <v>0</v>
      </c>
      <c r="DM833">
        <v>0</v>
      </c>
      <c r="DN833">
        <v>0</v>
      </c>
      <c r="DO833">
        <v>0</v>
      </c>
      <c r="DP833">
        <v>0</v>
      </c>
      <c r="DQ833">
        <v>0</v>
      </c>
      <c r="DR833">
        <v>0</v>
      </c>
      <c r="DS833">
        <v>0</v>
      </c>
      <c r="DT833">
        <v>0</v>
      </c>
      <c r="DU833">
        <v>0</v>
      </c>
      <c r="DV833">
        <v>0</v>
      </c>
      <c r="DW833">
        <v>0</v>
      </c>
      <c r="DX833">
        <v>0</v>
      </c>
      <c r="DZ833" s="340"/>
      <c r="EA833" t="s">
        <v>1025</v>
      </c>
      <c r="EB833">
        <v>2</v>
      </c>
      <c r="EC833">
        <v>29</v>
      </c>
      <c r="ED833" s="183" t="str">
        <f t="shared" si="34"/>
        <v>SDH300229</v>
      </c>
      <c r="EE833">
        <v>0</v>
      </c>
      <c r="EF833">
        <v>126</v>
      </c>
      <c r="EG833">
        <v>245</v>
      </c>
      <c r="EH833">
        <v>360</v>
      </c>
      <c r="EI833">
        <v>471</v>
      </c>
      <c r="EJ833">
        <v>577</v>
      </c>
      <c r="EK833">
        <v>720</v>
      </c>
      <c r="EL833">
        <v>868</v>
      </c>
      <c r="EM833">
        <v>1013</v>
      </c>
      <c r="EN833">
        <v>1337</v>
      </c>
      <c r="EO833">
        <v>1476</v>
      </c>
      <c r="EP833">
        <v>1617</v>
      </c>
      <c r="EQ833">
        <v>1758</v>
      </c>
      <c r="ER833">
        <v>1901</v>
      </c>
      <c r="ES833">
        <v>2045</v>
      </c>
      <c r="ET833">
        <v>2193</v>
      </c>
      <c r="EU833">
        <v>2344</v>
      </c>
      <c r="EV833">
        <v>2500</v>
      </c>
      <c r="EW833">
        <v>2663</v>
      </c>
      <c r="EX833">
        <v>2828</v>
      </c>
      <c r="EY833">
        <v>2999</v>
      </c>
      <c r="EZ833">
        <v>3176</v>
      </c>
      <c r="FA833">
        <v>3360</v>
      </c>
      <c r="FB833">
        <v>3550</v>
      </c>
      <c r="FC833">
        <v>3746</v>
      </c>
      <c r="FD833">
        <v>3948</v>
      </c>
      <c r="FE833">
        <v>4159</v>
      </c>
      <c r="FF833">
        <v>4374</v>
      </c>
      <c r="FG833">
        <v>4597</v>
      </c>
      <c r="FH833">
        <v>0</v>
      </c>
      <c r="FI833">
        <v>0</v>
      </c>
      <c r="FJ833">
        <v>0</v>
      </c>
      <c r="FK833">
        <v>0</v>
      </c>
      <c r="FL833">
        <v>0</v>
      </c>
      <c r="FM833">
        <v>0</v>
      </c>
      <c r="FN833">
        <v>0</v>
      </c>
      <c r="FO833">
        <v>0</v>
      </c>
      <c r="FP833">
        <v>0</v>
      </c>
      <c r="FQ833">
        <v>0</v>
      </c>
      <c r="FR833">
        <v>0</v>
      </c>
      <c r="FS833">
        <v>0</v>
      </c>
      <c r="FT833">
        <v>0</v>
      </c>
      <c r="FU833">
        <v>0</v>
      </c>
      <c r="FV833">
        <v>0</v>
      </c>
      <c r="FW833">
        <v>0</v>
      </c>
      <c r="FX833">
        <v>0</v>
      </c>
      <c r="FY833">
        <v>0</v>
      </c>
      <c r="FZ833">
        <v>0</v>
      </c>
      <c r="GA833">
        <v>0</v>
      </c>
      <c r="GB833">
        <v>0</v>
      </c>
      <c r="GC833">
        <v>0</v>
      </c>
      <c r="GD833">
        <v>0</v>
      </c>
      <c r="GE833">
        <v>0</v>
      </c>
      <c r="GF833">
        <v>0</v>
      </c>
      <c r="GG833">
        <v>0</v>
      </c>
      <c r="GH833">
        <v>0</v>
      </c>
      <c r="GI833">
        <v>0</v>
      </c>
      <c r="GJ833">
        <v>0</v>
      </c>
      <c r="GK833">
        <v>0</v>
      </c>
      <c r="GL833">
        <v>0</v>
      </c>
      <c r="GM833">
        <v>0</v>
      </c>
      <c r="GN833">
        <v>0</v>
      </c>
      <c r="GO833">
        <v>0</v>
      </c>
      <c r="GP833">
        <v>0</v>
      </c>
      <c r="GQ833">
        <v>0</v>
      </c>
      <c r="GR833">
        <v>0</v>
      </c>
      <c r="GS833">
        <v>0</v>
      </c>
      <c r="GT833">
        <v>0</v>
      </c>
      <c r="GU833">
        <v>0</v>
      </c>
      <c r="GV833">
        <v>0</v>
      </c>
      <c r="GW833">
        <v>0</v>
      </c>
      <c r="GX833">
        <v>0</v>
      </c>
      <c r="GY833">
        <v>0</v>
      </c>
      <c r="GZ833">
        <v>0</v>
      </c>
      <c r="HA833">
        <v>0</v>
      </c>
      <c r="HB833">
        <v>0</v>
      </c>
      <c r="HC833">
        <v>0</v>
      </c>
      <c r="HD833">
        <v>0</v>
      </c>
      <c r="HE833">
        <v>0</v>
      </c>
      <c r="HF833">
        <v>0</v>
      </c>
      <c r="HG833">
        <v>0</v>
      </c>
      <c r="HH833">
        <v>0</v>
      </c>
      <c r="HI833">
        <v>0</v>
      </c>
      <c r="HJ833">
        <v>0</v>
      </c>
      <c r="HK833">
        <v>0</v>
      </c>
      <c r="HL833">
        <v>0</v>
      </c>
      <c r="HM833">
        <v>0</v>
      </c>
      <c r="HN833">
        <v>0</v>
      </c>
      <c r="HO833">
        <v>0</v>
      </c>
      <c r="HP833">
        <v>0</v>
      </c>
      <c r="HQ833">
        <v>0</v>
      </c>
      <c r="HR833">
        <v>0</v>
      </c>
      <c r="HS833">
        <v>0</v>
      </c>
      <c r="HT833">
        <v>0</v>
      </c>
      <c r="HU833">
        <v>0</v>
      </c>
      <c r="HV833">
        <v>0</v>
      </c>
      <c r="HW833">
        <v>0</v>
      </c>
      <c r="HX833">
        <v>0</v>
      </c>
      <c r="HY833">
        <v>0</v>
      </c>
      <c r="HZ833">
        <v>0</v>
      </c>
      <c r="IA833">
        <v>0</v>
      </c>
      <c r="IB833">
        <v>0</v>
      </c>
      <c r="IC833">
        <v>0</v>
      </c>
      <c r="ID833">
        <v>0</v>
      </c>
      <c r="IE833">
        <v>0</v>
      </c>
      <c r="IF833">
        <v>0</v>
      </c>
      <c r="IG833">
        <v>0</v>
      </c>
      <c r="IH833">
        <v>0</v>
      </c>
      <c r="II833">
        <v>0</v>
      </c>
      <c r="IJ833">
        <v>0</v>
      </c>
      <c r="IK833">
        <v>0</v>
      </c>
    </row>
    <row r="834" spans="13:245" hidden="1">
      <c r="M834" s="340"/>
      <c r="N834" t="s">
        <v>1025</v>
      </c>
      <c r="O834">
        <v>2</v>
      </c>
      <c r="P834">
        <v>30</v>
      </c>
      <c r="Q834" s="183" t="str">
        <f t="shared" si="33"/>
        <v>SDH300230</v>
      </c>
      <c r="R834">
        <v>0</v>
      </c>
      <c r="S834">
        <v>53</v>
      </c>
      <c r="T834">
        <v>108</v>
      </c>
      <c r="U834">
        <v>164</v>
      </c>
      <c r="V834">
        <v>222</v>
      </c>
      <c r="W834">
        <v>281</v>
      </c>
      <c r="X834">
        <v>341</v>
      </c>
      <c r="Y834">
        <v>404</v>
      </c>
      <c r="Z834">
        <v>468</v>
      </c>
      <c r="AA834">
        <v>713</v>
      </c>
      <c r="AB834">
        <v>805</v>
      </c>
      <c r="AC834">
        <v>900</v>
      </c>
      <c r="AD834">
        <v>999</v>
      </c>
      <c r="AE834">
        <v>1102</v>
      </c>
      <c r="AF834">
        <v>1210</v>
      </c>
      <c r="AG834">
        <v>1323</v>
      </c>
      <c r="AH834">
        <v>1442</v>
      </c>
      <c r="AI834">
        <v>1567</v>
      </c>
      <c r="AJ834">
        <v>1698</v>
      </c>
      <c r="AK834">
        <v>1836</v>
      </c>
      <c r="AL834">
        <v>1983</v>
      </c>
      <c r="AM834">
        <v>2137</v>
      </c>
      <c r="AN834">
        <v>2301</v>
      </c>
      <c r="AO834">
        <v>2474</v>
      </c>
      <c r="AP834">
        <v>2657</v>
      </c>
      <c r="AQ834">
        <v>2852</v>
      </c>
      <c r="AR834">
        <v>3057</v>
      </c>
      <c r="AS834">
        <v>3275</v>
      </c>
      <c r="AT834">
        <v>3506</v>
      </c>
      <c r="AU834">
        <v>3753</v>
      </c>
      <c r="AV834">
        <v>3943</v>
      </c>
      <c r="AW834">
        <v>4148</v>
      </c>
      <c r="AX834">
        <v>4369</v>
      </c>
      <c r="AY834">
        <v>4609</v>
      </c>
      <c r="AZ834">
        <v>4874</v>
      </c>
      <c r="BA834">
        <v>5172</v>
      </c>
      <c r="BB834">
        <v>5499</v>
      </c>
      <c r="BC834">
        <v>5858</v>
      </c>
      <c r="BD834">
        <v>6257</v>
      </c>
      <c r="BE834">
        <v>6701</v>
      </c>
      <c r="BF834">
        <v>7212</v>
      </c>
      <c r="BG834">
        <v>7784</v>
      </c>
      <c r="BH834">
        <v>8424</v>
      </c>
      <c r="BI834">
        <v>9158</v>
      </c>
      <c r="BJ834">
        <v>0</v>
      </c>
      <c r="BK834">
        <v>0</v>
      </c>
      <c r="BL834">
        <v>0</v>
      </c>
      <c r="BM834">
        <v>0</v>
      </c>
      <c r="BN834">
        <v>0</v>
      </c>
      <c r="BO834">
        <v>0</v>
      </c>
      <c r="BP834">
        <v>0</v>
      </c>
      <c r="BQ834">
        <v>0</v>
      </c>
      <c r="BR834">
        <v>0</v>
      </c>
      <c r="BS834">
        <v>0</v>
      </c>
      <c r="BT834">
        <v>0</v>
      </c>
      <c r="BU834">
        <v>0</v>
      </c>
      <c r="BV834">
        <v>0</v>
      </c>
      <c r="BW834">
        <v>0</v>
      </c>
      <c r="BX834">
        <v>0</v>
      </c>
      <c r="BY834">
        <v>0</v>
      </c>
      <c r="BZ834">
        <v>0</v>
      </c>
      <c r="CA834">
        <v>0</v>
      </c>
      <c r="CB834">
        <v>0</v>
      </c>
      <c r="CC834">
        <v>0</v>
      </c>
      <c r="CD834">
        <v>0</v>
      </c>
      <c r="CE834">
        <v>0</v>
      </c>
      <c r="CF834">
        <v>0</v>
      </c>
      <c r="CG834">
        <v>0</v>
      </c>
      <c r="CH834">
        <v>0</v>
      </c>
      <c r="CI834">
        <v>0</v>
      </c>
      <c r="CJ834">
        <v>0</v>
      </c>
      <c r="CK834">
        <v>0</v>
      </c>
      <c r="CL834">
        <v>0</v>
      </c>
      <c r="CM834">
        <v>0</v>
      </c>
      <c r="CN834">
        <v>0</v>
      </c>
      <c r="CO834">
        <v>0</v>
      </c>
      <c r="CP834">
        <v>0</v>
      </c>
      <c r="CQ834">
        <v>0</v>
      </c>
      <c r="CR834">
        <v>0</v>
      </c>
      <c r="CS834">
        <v>0</v>
      </c>
      <c r="CT834">
        <v>0</v>
      </c>
      <c r="CU834">
        <v>0</v>
      </c>
      <c r="CV834">
        <v>0</v>
      </c>
      <c r="CW834">
        <v>0</v>
      </c>
      <c r="CX834">
        <v>0</v>
      </c>
      <c r="CY834">
        <v>0</v>
      </c>
      <c r="CZ834">
        <v>0</v>
      </c>
      <c r="DA834">
        <v>0</v>
      </c>
      <c r="DB834">
        <v>0</v>
      </c>
      <c r="DC834">
        <v>0</v>
      </c>
      <c r="DD834">
        <v>0</v>
      </c>
      <c r="DE834">
        <v>0</v>
      </c>
      <c r="DF834">
        <v>0</v>
      </c>
      <c r="DG834">
        <v>0</v>
      </c>
      <c r="DH834">
        <v>0</v>
      </c>
      <c r="DI834">
        <v>0</v>
      </c>
      <c r="DJ834">
        <v>0</v>
      </c>
      <c r="DK834">
        <v>0</v>
      </c>
      <c r="DL834">
        <v>0</v>
      </c>
      <c r="DM834">
        <v>0</v>
      </c>
      <c r="DN834">
        <v>0</v>
      </c>
      <c r="DO834">
        <v>0</v>
      </c>
      <c r="DP834">
        <v>0</v>
      </c>
      <c r="DQ834">
        <v>0</v>
      </c>
      <c r="DR834">
        <v>0</v>
      </c>
      <c r="DS834">
        <v>0</v>
      </c>
      <c r="DT834">
        <v>0</v>
      </c>
      <c r="DU834">
        <v>0</v>
      </c>
      <c r="DV834">
        <v>0</v>
      </c>
      <c r="DW834">
        <v>0</v>
      </c>
      <c r="DX834">
        <v>0</v>
      </c>
      <c r="DZ834" s="340"/>
      <c r="EA834" t="s">
        <v>1025</v>
      </c>
      <c r="EB834">
        <v>2</v>
      </c>
      <c r="EC834">
        <v>30</v>
      </c>
      <c r="ED834" s="183" t="str">
        <f t="shared" si="34"/>
        <v>SDH300230</v>
      </c>
      <c r="EE834">
        <v>0</v>
      </c>
      <c r="EF834">
        <v>118</v>
      </c>
      <c r="EG834">
        <v>232</v>
      </c>
      <c r="EH834">
        <v>340</v>
      </c>
      <c r="EI834">
        <v>447</v>
      </c>
      <c r="EJ834">
        <v>549</v>
      </c>
      <c r="EK834">
        <v>677</v>
      </c>
      <c r="EL834">
        <v>818</v>
      </c>
      <c r="EM834">
        <v>956</v>
      </c>
      <c r="EN834">
        <v>1273</v>
      </c>
      <c r="EO834">
        <v>1408</v>
      </c>
      <c r="EP834">
        <v>1543</v>
      </c>
      <c r="EQ834">
        <v>1678</v>
      </c>
      <c r="ER834">
        <v>1816</v>
      </c>
      <c r="ES834">
        <v>1956</v>
      </c>
      <c r="ET834">
        <v>2099</v>
      </c>
      <c r="EU834">
        <v>2247</v>
      </c>
      <c r="EV834">
        <v>2399</v>
      </c>
      <c r="EW834">
        <v>2553</v>
      </c>
      <c r="EX834">
        <v>2713</v>
      </c>
      <c r="EY834">
        <v>2879</v>
      </c>
      <c r="EZ834">
        <v>3049</v>
      </c>
      <c r="FA834">
        <v>3226</v>
      </c>
      <c r="FB834">
        <v>3410</v>
      </c>
      <c r="FC834">
        <v>3598</v>
      </c>
      <c r="FD834">
        <v>3796</v>
      </c>
      <c r="FE834">
        <v>3998</v>
      </c>
      <c r="FF834">
        <v>4208</v>
      </c>
      <c r="FG834">
        <v>4425</v>
      </c>
      <c r="FH834">
        <v>0</v>
      </c>
      <c r="FI834">
        <v>0</v>
      </c>
      <c r="FJ834">
        <v>0</v>
      </c>
      <c r="FK834">
        <v>0</v>
      </c>
      <c r="FL834">
        <v>0</v>
      </c>
      <c r="FM834">
        <v>0</v>
      </c>
      <c r="FN834">
        <v>0</v>
      </c>
      <c r="FO834">
        <v>0</v>
      </c>
      <c r="FP834">
        <v>0</v>
      </c>
      <c r="FQ834">
        <v>0</v>
      </c>
      <c r="FR834">
        <v>0</v>
      </c>
      <c r="FS834">
        <v>0</v>
      </c>
      <c r="FT834">
        <v>0</v>
      </c>
      <c r="FU834">
        <v>0</v>
      </c>
      <c r="FV834">
        <v>0</v>
      </c>
      <c r="FW834">
        <v>0</v>
      </c>
      <c r="FX834">
        <v>0</v>
      </c>
      <c r="FY834">
        <v>0</v>
      </c>
      <c r="FZ834">
        <v>0</v>
      </c>
      <c r="GA834">
        <v>0</v>
      </c>
      <c r="GB834">
        <v>0</v>
      </c>
      <c r="GC834">
        <v>0</v>
      </c>
      <c r="GD834">
        <v>0</v>
      </c>
      <c r="GE834">
        <v>0</v>
      </c>
      <c r="GF834">
        <v>0</v>
      </c>
      <c r="GG834">
        <v>0</v>
      </c>
      <c r="GH834">
        <v>0</v>
      </c>
      <c r="GI834">
        <v>0</v>
      </c>
      <c r="GJ834">
        <v>0</v>
      </c>
      <c r="GK834">
        <v>0</v>
      </c>
      <c r="GL834">
        <v>0</v>
      </c>
      <c r="GM834">
        <v>0</v>
      </c>
      <c r="GN834">
        <v>0</v>
      </c>
      <c r="GO834">
        <v>0</v>
      </c>
      <c r="GP834">
        <v>0</v>
      </c>
      <c r="GQ834">
        <v>0</v>
      </c>
      <c r="GR834">
        <v>0</v>
      </c>
      <c r="GS834">
        <v>0</v>
      </c>
      <c r="GT834">
        <v>0</v>
      </c>
      <c r="GU834">
        <v>0</v>
      </c>
      <c r="GV834">
        <v>0</v>
      </c>
      <c r="GW834">
        <v>0</v>
      </c>
      <c r="GX834">
        <v>0</v>
      </c>
      <c r="GY834">
        <v>0</v>
      </c>
      <c r="GZ834">
        <v>0</v>
      </c>
      <c r="HA834">
        <v>0</v>
      </c>
      <c r="HB834">
        <v>0</v>
      </c>
      <c r="HC834">
        <v>0</v>
      </c>
      <c r="HD834">
        <v>0</v>
      </c>
      <c r="HE834">
        <v>0</v>
      </c>
      <c r="HF834">
        <v>0</v>
      </c>
      <c r="HG834">
        <v>0</v>
      </c>
      <c r="HH834">
        <v>0</v>
      </c>
      <c r="HI834">
        <v>0</v>
      </c>
      <c r="HJ834">
        <v>0</v>
      </c>
      <c r="HK834">
        <v>0</v>
      </c>
      <c r="HL834">
        <v>0</v>
      </c>
      <c r="HM834">
        <v>0</v>
      </c>
      <c r="HN834">
        <v>0</v>
      </c>
      <c r="HO834">
        <v>0</v>
      </c>
      <c r="HP834">
        <v>0</v>
      </c>
      <c r="HQ834">
        <v>0</v>
      </c>
      <c r="HR834">
        <v>0</v>
      </c>
      <c r="HS834">
        <v>0</v>
      </c>
      <c r="HT834">
        <v>0</v>
      </c>
      <c r="HU834">
        <v>0</v>
      </c>
      <c r="HV834">
        <v>0</v>
      </c>
      <c r="HW834">
        <v>0</v>
      </c>
      <c r="HX834">
        <v>0</v>
      </c>
      <c r="HY834">
        <v>0</v>
      </c>
      <c r="HZ834">
        <v>0</v>
      </c>
      <c r="IA834">
        <v>0</v>
      </c>
      <c r="IB834">
        <v>0</v>
      </c>
      <c r="IC834">
        <v>0</v>
      </c>
      <c r="ID834">
        <v>0</v>
      </c>
      <c r="IE834">
        <v>0</v>
      </c>
      <c r="IF834">
        <v>0</v>
      </c>
      <c r="IG834">
        <v>0</v>
      </c>
      <c r="IH834">
        <v>0</v>
      </c>
      <c r="II834">
        <v>0</v>
      </c>
      <c r="IJ834">
        <v>0</v>
      </c>
      <c r="IK834">
        <v>0</v>
      </c>
    </row>
    <row r="835" spans="13:245" hidden="1">
      <c r="M835" s="340"/>
      <c r="N835" t="s">
        <v>1025</v>
      </c>
      <c r="O835">
        <v>2</v>
      </c>
      <c r="P835">
        <v>31</v>
      </c>
      <c r="Q835" s="183" t="str">
        <f t="shared" si="33"/>
        <v>SDH300231</v>
      </c>
      <c r="R835">
        <v>0</v>
      </c>
      <c r="S835">
        <v>51</v>
      </c>
      <c r="T835">
        <v>104</v>
      </c>
      <c r="U835">
        <v>157</v>
      </c>
      <c r="V835">
        <v>212</v>
      </c>
      <c r="W835">
        <v>269</v>
      </c>
      <c r="X835">
        <v>326</v>
      </c>
      <c r="Y835">
        <v>386</v>
      </c>
      <c r="Z835">
        <v>448</v>
      </c>
      <c r="AA835">
        <v>682</v>
      </c>
      <c r="AB835">
        <v>771</v>
      </c>
      <c r="AC835">
        <v>862</v>
      </c>
      <c r="AD835">
        <v>957</v>
      </c>
      <c r="AE835">
        <v>1056</v>
      </c>
      <c r="AF835">
        <v>1160</v>
      </c>
      <c r="AG835">
        <v>1269</v>
      </c>
      <c r="AH835">
        <v>1384</v>
      </c>
      <c r="AI835">
        <v>1504</v>
      </c>
      <c r="AJ835">
        <v>1630</v>
      </c>
      <c r="AK835">
        <v>1764</v>
      </c>
      <c r="AL835">
        <v>1906</v>
      </c>
      <c r="AM835">
        <v>2055</v>
      </c>
      <c r="AN835">
        <v>2212</v>
      </c>
      <c r="AO835">
        <v>2379</v>
      </c>
      <c r="AP835">
        <v>2558</v>
      </c>
      <c r="AQ835">
        <v>2745</v>
      </c>
      <c r="AR835">
        <v>2944</v>
      </c>
      <c r="AS835">
        <v>3155</v>
      </c>
      <c r="AT835">
        <v>3380</v>
      </c>
      <c r="AU835">
        <v>3622</v>
      </c>
      <c r="AV835">
        <v>3809</v>
      </c>
      <c r="AW835">
        <v>4010</v>
      </c>
      <c r="AX835">
        <v>4229</v>
      </c>
      <c r="AY835">
        <v>4470</v>
      </c>
      <c r="AZ835">
        <v>4741</v>
      </c>
      <c r="BA835">
        <v>5038</v>
      </c>
      <c r="BB835">
        <v>5363</v>
      </c>
      <c r="BC835">
        <v>5726</v>
      </c>
      <c r="BD835">
        <v>6128</v>
      </c>
      <c r="BE835">
        <v>6590</v>
      </c>
      <c r="BF835">
        <v>7108</v>
      </c>
      <c r="BG835">
        <v>7687</v>
      </c>
      <c r="BH835">
        <v>8349</v>
      </c>
      <c r="BI835">
        <v>9109</v>
      </c>
      <c r="BJ835">
        <v>0</v>
      </c>
      <c r="BK835">
        <v>0</v>
      </c>
      <c r="BL835">
        <v>0</v>
      </c>
      <c r="BM835">
        <v>0</v>
      </c>
      <c r="BN835">
        <v>0</v>
      </c>
      <c r="BO835">
        <v>0</v>
      </c>
      <c r="BP835">
        <v>0</v>
      </c>
      <c r="BQ835">
        <v>0</v>
      </c>
      <c r="BR835">
        <v>0</v>
      </c>
      <c r="BS835">
        <v>0</v>
      </c>
      <c r="BT835">
        <v>0</v>
      </c>
      <c r="BU835">
        <v>0</v>
      </c>
      <c r="BV835">
        <v>0</v>
      </c>
      <c r="BW835">
        <v>0</v>
      </c>
      <c r="BX835">
        <v>0</v>
      </c>
      <c r="BY835">
        <v>0</v>
      </c>
      <c r="BZ835">
        <v>0</v>
      </c>
      <c r="CA835">
        <v>0</v>
      </c>
      <c r="CB835">
        <v>0</v>
      </c>
      <c r="CC835">
        <v>0</v>
      </c>
      <c r="CD835">
        <v>0</v>
      </c>
      <c r="CE835">
        <v>0</v>
      </c>
      <c r="CF835">
        <v>0</v>
      </c>
      <c r="CG835">
        <v>0</v>
      </c>
      <c r="CH835">
        <v>0</v>
      </c>
      <c r="CI835">
        <v>0</v>
      </c>
      <c r="CJ835">
        <v>0</v>
      </c>
      <c r="CK835">
        <v>0</v>
      </c>
      <c r="CL835">
        <v>0</v>
      </c>
      <c r="CM835">
        <v>0</v>
      </c>
      <c r="CN835">
        <v>0</v>
      </c>
      <c r="CO835">
        <v>0</v>
      </c>
      <c r="CP835">
        <v>0</v>
      </c>
      <c r="CQ835">
        <v>0</v>
      </c>
      <c r="CR835">
        <v>0</v>
      </c>
      <c r="CS835">
        <v>0</v>
      </c>
      <c r="CT835">
        <v>0</v>
      </c>
      <c r="CU835">
        <v>0</v>
      </c>
      <c r="CV835">
        <v>0</v>
      </c>
      <c r="CW835">
        <v>0</v>
      </c>
      <c r="CX835">
        <v>0</v>
      </c>
      <c r="CY835">
        <v>0</v>
      </c>
      <c r="CZ835">
        <v>0</v>
      </c>
      <c r="DA835">
        <v>0</v>
      </c>
      <c r="DB835">
        <v>0</v>
      </c>
      <c r="DC835">
        <v>0</v>
      </c>
      <c r="DD835">
        <v>0</v>
      </c>
      <c r="DE835">
        <v>0</v>
      </c>
      <c r="DF835">
        <v>0</v>
      </c>
      <c r="DG835">
        <v>0</v>
      </c>
      <c r="DH835">
        <v>0</v>
      </c>
      <c r="DI835">
        <v>0</v>
      </c>
      <c r="DJ835">
        <v>0</v>
      </c>
      <c r="DK835">
        <v>0</v>
      </c>
      <c r="DL835">
        <v>0</v>
      </c>
      <c r="DM835">
        <v>0</v>
      </c>
      <c r="DN835">
        <v>0</v>
      </c>
      <c r="DO835">
        <v>0</v>
      </c>
      <c r="DP835">
        <v>0</v>
      </c>
      <c r="DQ835">
        <v>0</v>
      </c>
      <c r="DR835">
        <v>0</v>
      </c>
      <c r="DS835">
        <v>0</v>
      </c>
      <c r="DT835">
        <v>0</v>
      </c>
      <c r="DU835">
        <v>0</v>
      </c>
      <c r="DV835">
        <v>0</v>
      </c>
      <c r="DW835">
        <v>0</v>
      </c>
      <c r="DX835">
        <v>0</v>
      </c>
      <c r="DZ835" s="340"/>
      <c r="EA835" t="s">
        <v>1025</v>
      </c>
      <c r="EB835">
        <v>2</v>
      </c>
      <c r="EC835">
        <v>31</v>
      </c>
      <c r="ED835" s="183" t="str">
        <f t="shared" si="34"/>
        <v>SDH300231</v>
      </c>
      <c r="EE835">
        <v>0</v>
      </c>
      <c r="EF835">
        <v>113</v>
      </c>
      <c r="EG835">
        <v>222</v>
      </c>
      <c r="EH835">
        <v>323</v>
      </c>
      <c r="EI835">
        <v>424</v>
      </c>
      <c r="EJ835">
        <v>522</v>
      </c>
      <c r="EK835">
        <v>634</v>
      </c>
      <c r="EL835">
        <v>768</v>
      </c>
      <c r="EM835">
        <v>901</v>
      </c>
      <c r="EN835">
        <v>1210</v>
      </c>
      <c r="EO835">
        <v>1340</v>
      </c>
      <c r="EP835">
        <v>1469</v>
      </c>
      <c r="EQ835">
        <v>1599</v>
      </c>
      <c r="ER835">
        <v>1731</v>
      </c>
      <c r="ES835">
        <v>1866</v>
      </c>
      <c r="ET835">
        <v>2004</v>
      </c>
      <c r="EU835">
        <v>2147</v>
      </c>
      <c r="EV835">
        <v>2292</v>
      </c>
      <c r="EW835">
        <v>2440</v>
      </c>
      <c r="EX835">
        <v>2595</v>
      </c>
      <c r="EY835">
        <v>2755</v>
      </c>
      <c r="EZ835">
        <v>2919</v>
      </c>
      <c r="FA835">
        <v>3088</v>
      </c>
      <c r="FB835">
        <v>3264</v>
      </c>
      <c r="FC835">
        <v>3450</v>
      </c>
      <c r="FD835">
        <v>3638</v>
      </c>
      <c r="FE835">
        <v>3834</v>
      </c>
      <c r="FF835">
        <v>4037</v>
      </c>
      <c r="FG835">
        <v>4247</v>
      </c>
      <c r="FH835">
        <v>0</v>
      </c>
      <c r="FI835">
        <v>0</v>
      </c>
      <c r="FJ835">
        <v>0</v>
      </c>
      <c r="FK835">
        <v>0</v>
      </c>
      <c r="FL835">
        <v>0</v>
      </c>
      <c r="FM835">
        <v>0</v>
      </c>
      <c r="FN835">
        <v>0</v>
      </c>
      <c r="FO835">
        <v>0</v>
      </c>
      <c r="FP835">
        <v>0</v>
      </c>
      <c r="FQ835">
        <v>0</v>
      </c>
      <c r="FR835">
        <v>0</v>
      </c>
      <c r="FS835">
        <v>0</v>
      </c>
      <c r="FT835">
        <v>0</v>
      </c>
      <c r="FU835">
        <v>0</v>
      </c>
      <c r="FV835">
        <v>0</v>
      </c>
      <c r="FW835">
        <v>0</v>
      </c>
      <c r="FX835">
        <v>0</v>
      </c>
      <c r="FY835">
        <v>0</v>
      </c>
      <c r="FZ835">
        <v>0</v>
      </c>
      <c r="GA835">
        <v>0</v>
      </c>
      <c r="GB835">
        <v>0</v>
      </c>
      <c r="GC835">
        <v>0</v>
      </c>
      <c r="GD835">
        <v>0</v>
      </c>
      <c r="GE835">
        <v>0</v>
      </c>
      <c r="GF835">
        <v>0</v>
      </c>
      <c r="GG835">
        <v>0</v>
      </c>
      <c r="GH835">
        <v>0</v>
      </c>
      <c r="GI835">
        <v>0</v>
      </c>
      <c r="GJ835">
        <v>0</v>
      </c>
      <c r="GK835">
        <v>0</v>
      </c>
      <c r="GL835">
        <v>0</v>
      </c>
      <c r="GM835">
        <v>0</v>
      </c>
      <c r="GN835">
        <v>0</v>
      </c>
      <c r="GO835">
        <v>0</v>
      </c>
      <c r="GP835">
        <v>0</v>
      </c>
      <c r="GQ835">
        <v>0</v>
      </c>
      <c r="GR835">
        <v>0</v>
      </c>
      <c r="GS835">
        <v>0</v>
      </c>
      <c r="GT835">
        <v>0</v>
      </c>
      <c r="GU835">
        <v>0</v>
      </c>
      <c r="GV835">
        <v>0</v>
      </c>
      <c r="GW835">
        <v>0</v>
      </c>
      <c r="GX835">
        <v>0</v>
      </c>
      <c r="GY835">
        <v>0</v>
      </c>
      <c r="GZ835">
        <v>0</v>
      </c>
      <c r="HA835">
        <v>0</v>
      </c>
      <c r="HB835">
        <v>0</v>
      </c>
      <c r="HC835">
        <v>0</v>
      </c>
      <c r="HD835">
        <v>0</v>
      </c>
      <c r="HE835">
        <v>0</v>
      </c>
      <c r="HF835">
        <v>0</v>
      </c>
      <c r="HG835">
        <v>0</v>
      </c>
      <c r="HH835">
        <v>0</v>
      </c>
      <c r="HI835">
        <v>0</v>
      </c>
      <c r="HJ835">
        <v>0</v>
      </c>
      <c r="HK835">
        <v>0</v>
      </c>
      <c r="HL835">
        <v>0</v>
      </c>
      <c r="HM835">
        <v>0</v>
      </c>
      <c r="HN835">
        <v>0</v>
      </c>
      <c r="HO835">
        <v>0</v>
      </c>
      <c r="HP835">
        <v>0</v>
      </c>
      <c r="HQ835">
        <v>0</v>
      </c>
      <c r="HR835">
        <v>0</v>
      </c>
      <c r="HS835">
        <v>0</v>
      </c>
      <c r="HT835">
        <v>0</v>
      </c>
      <c r="HU835">
        <v>0</v>
      </c>
      <c r="HV835">
        <v>0</v>
      </c>
      <c r="HW835">
        <v>0</v>
      </c>
      <c r="HX835">
        <v>0</v>
      </c>
      <c r="HY835">
        <v>0</v>
      </c>
      <c r="HZ835">
        <v>0</v>
      </c>
      <c r="IA835">
        <v>0</v>
      </c>
      <c r="IB835">
        <v>0</v>
      </c>
      <c r="IC835">
        <v>0</v>
      </c>
      <c r="ID835">
        <v>0</v>
      </c>
      <c r="IE835">
        <v>0</v>
      </c>
      <c r="IF835">
        <v>0</v>
      </c>
      <c r="IG835">
        <v>0</v>
      </c>
      <c r="IH835">
        <v>0</v>
      </c>
      <c r="II835">
        <v>0</v>
      </c>
      <c r="IJ835">
        <v>0</v>
      </c>
      <c r="IK835">
        <v>0</v>
      </c>
    </row>
    <row r="836" spans="13:245" hidden="1">
      <c r="M836" s="340"/>
      <c r="N836" t="s">
        <v>1025</v>
      </c>
      <c r="O836">
        <v>2</v>
      </c>
      <c r="P836">
        <v>32</v>
      </c>
      <c r="Q836" s="183" t="str">
        <f t="shared" si="33"/>
        <v>SDH300232</v>
      </c>
      <c r="R836">
        <v>0</v>
      </c>
      <c r="S836">
        <v>49</v>
      </c>
      <c r="T836">
        <v>99</v>
      </c>
      <c r="U836">
        <v>150</v>
      </c>
      <c r="V836">
        <v>203</v>
      </c>
      <c r="W836">
        <v>257</v>
      </c>
      <c r="X836">
        <v>312</v>
      </c>
      <c r="Y836">
        <v>369</v>
      </c>
      <c r="Z836">
        <v>428</v>
      </c>
      <c r="AA836">
        <v>653</v>
      </c>
      <c r="AB836">
        <v>737</v>
      </c>
      <c r="AC836">
        <v>825</v>
      </c>
      <c r="AD836">
        <v>916</v>
      </c>
      <c r="AE836">
        <v>1012</v>
      </c>
      <c r="AF836">
        <v>1112</v>
      </c>
      <c r="AG836">
        <v>1217</v>
      </c>
      <c r="AH836">
        <v>1327</v>
      </c>
      <c r="AI836">
        <v>1442</v>
      </c>
      <c r="AJ836">
        <v>1565</v>
      </c>
      <c r="AK836">
        <v>1693</v>
      </c>
      <c r="AL836">
        <v>1829</v>
      </c>
      <c r="AM836">
        <v>1972</v>
      </c>
      <c r="AN836">
        <v>2124</v>
      </c>
      <c r="AO836">
        <v>2286</v>
      </c>
      <c r="AP836">
        <v>2457</v>
      </c>
      <c r="AQ836">
        <v>2638</v>
      </c>
      <c r="AR836">
        <v>2831</v>
      </c>
      <c r="AS836">
        <v>3035</v>
      </c>
      <c r="AT836">
        <v>3256</v>
      </c>
      <c r="AU836">
        <v>3491</v>
      </c>
      <c r="AV836">
        <v>3674</v>
      </c>
      <c r="AW836">
        <v>3873</v>
      </c>
      <c r="AX836">
        <v>4091</v>
      </c>
      <c r="AY836">
        <v>4337</v>
      </c>
      <c r="AZ836">
        <v>4606</v>
      </c>
      <c r="BA836">
        <v>4901</v>
      </c>
      <c r="BB836">
        <v>5228</v>
      </c>
      <c r="BC836">
        <v>5591</v>
      </c>
      <c r="BD836">
        <v>6008</v>
      </c>
      <c r="BE836">
        <v>6475</v>
      </c>
      <c r="BF836">
        <v>6997</v>
      </c>
      <c r="BG836">
        <v>7592</v>
      </c>
      <c r="BH836">
        <v>8274</v>
      </c>
      <c r="BI836">
        <v>9076</v>
      </c>
      <c r="BJ836">
        <v>0</v>
      </c>
      <c r="BK836">
        <v>0</v>
      </c>
      <c r="BL836">
        <v>0</v>
      </c>
      <c r="BM836">
        <v>0</v>
      </c>
      <c r="BN836">
        <v>0</v>
      </c>
      <c r="BO836">
        <v>0</v>
      </c>
      <c r="BP836">
        <v>0</v>
      </c>
      <c r="BQ836">
        <v>0</v>
      </c>
      <c r="BR836">
        <v>0</v>
      </c>
      <c r="BS836">
        <v>0</v>
      </c>
      <c r="BT836">
        <v>0</v>
      </c>
      <c r="BU836">
        <v>0</v>
      </c>
      <c r="BV836">
        <v>0</v>
      </c>
      <c r="BW836">
        <v>0</v>
      </c>
      <c r="BX836">
        <v>0</v>
      </c>
      <c r="BY836">
        <v>0</v>
      </c>
      <c r="BZ836">
        <v>0</v>
      </c>
      <c r="CA836">
        <v>0</v>
      </c>
      <c r="CB836">
        <v>0</v>
      </c>
      <c r="CC836">
        <v>0</v>
      </c>
      <c r="CD836">
        <v>0</v>
      </c>
      <c r="CE836">
        <v>0</v>
      </c>
      <c r="CF836">
        <v>0</v>
      </c>
      <c r="CG836">
        <v>0</v>
      </c>
      <c r="CH836">
        <v>0</v>
      </c>
      <c r="CI836">
        <v>0</v>
      </c>
      <c r="CJ836">
        <v>0</v>
      </c>
      <c r="CK836">
        <v>0</v>
      </c>
      <c r="CL836">
        <v>0</v>
      </c>
      <c r="CM836">
        <v>0</v>
      </c>
      <c r="CN836">
        <v>0</v>
      </c>
      <c r="CO836">
        <v>0</v>
      </c>
      <c r="CP836">
        <v>0</v>
      </c>
      <c r="CQ836">
        <v>0</v>
      </c>
      <c r="CR836">
        <v>0</v>
      </c>
      <c r="CS836">
        <v>0</v>
      </c>
      <c r="CT836">
        <v>0</v>
      </c>
      <c r="CU836">
        <v>0</v>
      </c>
      <c r="CV836">
        <v>0</v>
      </c>
      <c r="CW836">
        <v>0</v>
      </c>
      <c r="CX836">
        <v>0</v>
      </c>
      <c r="CY836">
        <v>0</v>
      </c>
      <c r="CZ836">
        <v>0</v>
      </c>
      <c r="DA836">
        <v>0</v>
      </c>
      <c r="DB836">
        <v>0</v>
      </c>
      <c r="DC836">
        <v>0</v>
      </c>
      <c r="DD836">
        <v>0</v>
      </c>
      <c r="DE836">
        <v>0</v>
      </c>
      <c r="DF836">
        <v>0</v>
      </c>
      <c r="DG836">
        <v>0</v>
      </c>
      <c r="DH836">
        <v>0</v>
      </c>
      <c r="DI836">
        <v>0</v>
      </c>
      <c r="DJ836">
        <v>0</v>
      </c>
      <c r="DK836">
        <v>0</v>
      </c>
      <c r="DL836">
        <v>0</v>
      </c>
      <c r="DM836">
        <v>0</v>
      </c>
      <c r="DN836">
        <v>0</v>
      </c>
      <c r="DO836">
        <v>0</v>
      </c>
      <c r="DP836">
        <v>0</v>
      </c>
      <c r="DQ836">
        <v>0</v>
      </c>
      <c r="DR836">
        <v>0</v>
      </c>
      <c r="DS836">
        <v>0</v>
      </c>
      <c r="DT836">
        <v>0</v>
      </c>
      <c r="DU836">
        <v>0</v>
      </c>
      <c r="DV836">
        <v>0</v>
      </c>
      <c r="DW836">
        <v>0</v>
      </c>
      <c r="DX836">
        <v>0</v>
      </c>
      <c r="DZ836" s="340"/>
      <c r="EA836" t="s">
        <v>1025</v>
      </c>
      <c r="EB836">
        <v>2</v>
      </c>
      <c r="EC836">
        <v>32</v>
      </c>
      <c r="ED836" s="183" t="str">
        <f t="shared" si="34"/>
        <v>SDH300232</v>
      </c>
      <c r="EE836">
        <v>0</v>
      </c>
      <c r="EF836">
        <v>108</v>
      </c>
      <c r="EG836">
        <v>210</v>
      </c>
      <c r="EH836">
        <v>306</v>
      </c>
      <c r="EI836">
        <v>402</v>
      </c>
      <c r="EJ836">
        <v>495</v>
      </c>
      <c r="EK836">
        <v>593</v>
      </c>
      <c r="EL836">
        <v>720</v>
      </c>
      <c r="EM836">
        <v>847</v>
      </c>
      <c r="EN836">
        <v>1150</v>
      </c>
      <c r="EO836">
        <v>1272</v>
      </c>
      <c r="EP836">
        <v>1396</v>
      </c>
      <c r="EQ836">
        <v>1521</v>
      </c>
      <c r="ER836">
        <v>1649</v>
      </c>
      <c r="ES836">
        <v>1779</v>
      </c>
      <c r="ET836">
        <v>1912</v>
      </c>
      <c r="EU836">
        <v>2048</v>
      </c>
      <c r="EV836">
        <v>2186</v>
      </c>
      <c r="EW836">
        <v>2331</v>
      </c>
      <c r="EX836">
        <v>2478</v>
      </c>
      <c r="EY836">
        <v>2630</v>
      </c>
      <c r="EZ836">
        <v>2786</v>
      </c>
      <c r="FA836">
        <v>2950</v>
      </c>
      <c r="FB836">
        <v>3120</v>
      </c>
      <c r="FC836">
        <v>3296</v>
      </c>
      <c r="FD836">
        <v>3478</v>
      </c>
      <c r="FE836">
        <v>3667</v>
      </c>
      <c r="FF836">
        <v>3862</v>
      </c>
      <c r="FG836">
        <v>4071</v>
      </c>
      <c r="FH836">
        <v>0</v>
      </c>
      <c r="FI836">
        <v>0</v>
      </c>
      <c r="FJ836">
        <v>0</v>
      </c>
      <c r="FK836">
        <v>0</v>
      </c>
      <c r="FL836">
        <v>0</v>
      </c>
      <c r="FM836">
        <v>0</v>
      </c>
      <c r="FN836">
        <v>0</v>
      </c>
      <c r="FO836">
        <v>0</v>
      </c>
      <c r="FP836">
        <v>0</v>
      </c>
      <c r="FQ836">
        <v>0</v>
      </c>
      <c r="FR836">
        <v>0</v>
      </c>
      <c r="FS836">
        <v>0</v>
      </c>
      <c r="FT836">
        <v>0</v>
      </c>
      <c r="FU836">
        <v>0</v>
      </c>
      <c r="FV836">
        <v>0</v>
      </c>
      <c r="FW836">
        <v>0</v>
      </c>
      <c r="FX836">
        <v>0</v>
      </c>
      <c r="FY836">
        <v>0</v>
      </c>
      <c r="FZ836">
        <v>0</v>
      </c>
      <c r="GA836">
        <v>0</v>
      </c>
      <c r="GB836">
        <v>0</v>
      </c>
      <c r="GC836">
        <v>0</v>
      </c>
      <c r="GD836">
        <v>0</v>
      </c>
      <c r="GE836">
        <v>0</v>
      </c>
      <c r="GF836">
        <v>0</v>
      </c>
      <c r="GG836">
        <v>0</v>
      </c>
      <c r="GH836">
        <v>0</v>
      </c>
      <c r="GI836">
        <v>0</v>
      </c>
      <c r="GJ836">
        <v>0</v>
      </c>
      <c r="GK836">
        <v>0</v>
      </c>
      <c r="GL836">
        <v>0</v>
      </c>
      <c r="GM836">
        <v>0</v>
      </c>
      <c r="GN836">
        <v>0</v>
      </c>
      <c r="GO836">
        <v>0</v>
      </c>
      <c r="GP836">
        <v>0</v>
      </c>
      <c r="GQ836">
        <v>0</v>
      </c>
      <c r="GR836">
        <v>0</v>
      </c>
      <c r="GS836">
        <v>0</v>
      </c>
      <c r="GT836">
        <v>0</v>
      </c>
      <c r="GU836">
        <v>0</v>
      </c>
      <c r="GV836">
        <v>0</v>
      </c>
      <c r="GW836">
        <v>0</v>
      </c>
      <c r="GX836">
        <v>0</v>
      </c>
      <c r="GY836">
        <v>0</v>
      </c>
      <c r="GZ836">
        <v>0</v>
      </c>
      <c r="HA836">
        <v>0</v>
      </c>
      <c r="HB836">
        <v>0</v>
      </c>
      <c r="HC836">
        <v>0</v>
      </c>
      <c r="HD836">
        <v>0</v>
      </c>
      <c r="HE836">
        <v>0</v>
      </c>
      <c r="HF836">
        <v>0</v>
      </c>
      <c r="HG836">
        <v>0</v>
      </c>
      <c r="HH836">
        <v>0</v>
      </c>
      <c r="HI836">
        <v>0</v>
      </c>
      <c r="HJ836">
        <v>0</v>
      </c>
      <c r="HK836">
        <v>0</v>
      </c>
      <c r="HL836">
        <v>0</v>
      </c>
      <c r="HM836">
        <v>0</v>
      </c>
      <c r="HN836">
        <v>0</v>
      </c>
      <c r="HO836">
        <v>0</v>
      </c>
      <c r="HP836">
        <v>0</v>
      </c>
      <c r="HQ836">
        <v>0</v>
      </c>
      <c r="HR836">
        <v>0</v>
      </c>
      <c r="HS836">
        <v>0</v>
      </c>
      <c r="HT836">
        <v>0</v>
      </c>
      <c r="HU836">
        <v>0</v>
      </c>
      <c r="HV836">
        <v>0</v>
      </c>
      <c r="HW836">
        <v>0</v>
      </c>
      <c r="HX836">
        <v>0</v>
      </c>
      <c r="HY836">
        <v>0</v>
      </c>
      <c r="HZ836">
        <v>0</v>
      </c>
      <c r="IA836">
        <v>0</v>
      </c>
      <c r="IB836">
        <v>0</v>
      </c>
      <c r="IC836">
        <v>0</v>
      </c>
      <c r="ID836">
        <v>0</v>
      </c>
      <c r="IE836">
        <v>0</v>
      </c>
      <c r="IF836">
        <v>0</v>
      </c>
      <c r="IG836">
        <v>0</v>
      </c>
      <c r="IH836">
        <v>0</v>
      </c>
      <c r="II836">
        <v>0</v>
      </c>
      <c r="IJ836">
        <v>0</v>
      </c>
      <c r="IK836">
        <v>0</v>
      </c>
    </row>
    <row r="837" spans="13:245" hidden="1">
      <c r="M837" s="340"/>
      <c r="N837" t="s">
        <v>1025</v>
      </c>
      <c r="O837">
        <v>2</v>
      </c>
      <c r="P837">
        <v>33</v>
      </c>
      <c r="Q837" s="183" t="str">
        <f t="shared" si="33"/>
        <v>SDH300233</v>
      </c>
      <c r="R837">
        <v>0</v>
      </c>
      <c r="S837">
        <v>47</v>
      </c>
      <c r="T837">
        <v>95</v>
      </c>
      <c r="U837">
        <v>143</v>
      </c>
      <c r="V837">
        <v>194</v>
      </c>
      <c r="W837">
        <v>245</v>
      </c>
      <c r="X837">
        <v>298</v>
      </c>
      <c r="Y837">
        <v>353</v>
      </c>
      <c r="Z837">
        <v>410</v>
      </c>
      <c r="AA837">
        <v>624</v>
      </c>
      <c r="AB837">
        <v>705</v>
      </c>
      <c r="AC837">
        <v>790</v>
      </c>
      <c r="AD837">
        <v>878</v>
      </c>
      <c r="AE837">
        <v>970</v>
      </c>
      <c r="AF837">
        <v>1066</v>
      </c>
      <c r="AG837">
        <v>1167</v>
      </c>
      <c r="AH837">
        <v>1272</v>
      </c>
      <c r="AI837">
        <v>1384</v>
      </c>
      <c r="AJ837">
        <v>1502</v>
      </c>
      <c r="AK837">
        <v>1625</v>
      </c>
      <c r="AL837">
        <v>1755</v>
      </c>
      <c r="AM837">
        <v>1893</v>
      </c>
      <c r="AN837">
        <v>2040</v>
      </c>
      <c r="AO837">
        <v>2196</v>
      </c>
      <c r="AP837">
        <v>2361</v>
      </c>
      <c r="AQ837">
        <v>2536</v>
      </c>
      <c r="AR837">
        <v>2722</v>
      </c>
      <c r="AS837">
        <v>2923</v>
      </c>
      <c r="AT837">
        <v>3137</v>
      </c>
      <c r="AU837">
        <v>3366</v>
      </c>
      <c r="AV837">
        <v>3546</v>
      </c>
      <c r="AW837">
        <v>3743</v>
      </c>
      <c r="AX837">
        <v>3966</v>
      </c>
      <c r="AY837">
        <v>4210</v>
      </c>
      <c r="AZ837">
        <v>4475</v>
      </c>
      <c r="BA837">
        <v>4770</v>
      </c>
      <c r="BB837">
        <v>5097</v>
      </c>
      <c r="BC837">
        <v>5473</v>
      </c>
      <c r="BD837">
        <v>5894</v>
      </c>
      <c r="BE837">
        <v>6362</v>
      </c>
      <c r="BF837">
        <v>6896</v>
      </c>
      <c r="BG837">
        <v>7506</v>
      </c>
      <c r="BH837">
        <v>8226</v>
      </c>
      <c r="BI837">
        <v>9054</v>
      </c>
      <c r="BJ837">
        <v>0</v>
      </c>
      <c r="BK837">
        <v>0</v>
      </c>
      <c r="BL837">
        <v>0</v>
      </c>
      <c r="BM837">
        <v>0</v>
      </c>
      <c r="BN837">
        <v>0</v>
      </c>
      <c r="BO837">
        <v>0</v>
      </c>
      <c r="BP837">
        <v>0</v>
      </c>
      <c r="BQ837">
        <v>0</v>
      </c>
      <c r="BR837">
        <v>0</v>
      </c>
      <c r="BS837">
        <v>0</v>
      </c>
      <c r="BT837">
        <v>0</v>
      </c>
      <c r="BU837">
        <v>0</v>
      </c>
      <c r="BV837">
        <v>0</v>
      </c>
      <c r="BW837">
        <v>0</v>
      </c>
      <c r="BX837">
        <v>0</v>
      </c>
      <c r="BY837">
        <v>0</v>
      </c>
      <c r="BZ837">
        <v>0</v>
      </c>
      <c r="CA837">
        <v>0</v>
      </c>
      <c r="CB837">
        <v>0</v>
      </c>
      <c r="CC837">
        <v>0</v>
      </c>
      <c r="CD837">
        <v>0</v>
      </c>
      <c r="CE837">
        <v>0</v>
      </c>
      <c r="CF837">
        <v>0</v>
      </c>
      <c r="CG837">
        <v>0</v>
      </c>
      <c r="CH837">
        <v>0</v>
      </c>
      <c r="CI837">
        <v>0</v>
      </c>
      <c r="CJ837">
        <v>0</v>
      </c>
      <c r="CK837">
        <v>0</v>
      </c>
      <c r="CL837">
        <v>0</v>
      </c>
      <c r="CM837">
        <v>0</v>
      </c>
      <c r="CN837">
        <v>0</v>
      </c>
      <c r="CO837">
        <v>0</v>
      </c>
      <c r="CP837">
        <v>0</v>
      </c>
      <c r="CQ837">
        <v>0</v>
      </c>
      <c r="CR837">
        <v>0</v>
      </c>
      <c r="CS837">
        <v>0</v>
      </c>
      <c r="CT837">
        <v>0</v>
      </c>
      <c r="CU837">
        <v>0</v>
      </c>
      <c r="CV837">
        <v>0</v>
      </c>
      <c r="CW837">
        <v>0</v>
      </c>
      <c r="CX837">
        <v>0</v>
      </c>
      <c r="CY837">
        <v>0</v>
      </c>
      <c r="CZ837">
        <v>0</v>
      </c>
      <c r="DA837">
        <v>0</v>
      </c>
      <c r="DB837">
        <v>0</v>
      </c>
      <c r="DC837">
        <v>0</v>
      </c>
      <c r="DD837">
        <v>0</v>
      </c>
      <c r="DE837">
        <v>0</v>
      </c>
      <c r="DF837">
        <v>0</v>
      </c>
      <c r="DG837">
        <v>0</v>
      </c>
      <c r="DH837">
        <v>0</v>
      </c>
      <c r="DI837">
        <v>0</v>
      </c>
      <c r="DJ837">
        <v>0</v>
      </c>
      <c r="DK837">
        <v>0</v>
      </c>
      <c r="DL837">
        <v>0</v>
      </c>
      <c r="DM837">
        <v>0</v>
      </c>
      <c r="DN837">
        <v>0</v>
      </c>
      <c r="DO837">
        <v>0</v>
      </c>
      <c r="DP837">
        <v>0</v>
      </c>
      <c r="DQ837">
        <v>0</v>
      </c>
      <c r="DR837">
        <v>0</v>
      </c>
      <c r="DS837">
        <v>0</v>
      </c>
      <c r="DT837">
        <v>0</v>
      </c>
      <c r="DU837">
        <v>0</v>
      </c>
      <c r="DV837">
        <v>0</v>
      </c>
      <c r="DW837">
        <v>0</v>
      </c>
      <c r="DX837">
        <v>0</v>
      </c>
      <c r="DZ837" s="340"/>
      <c r="EA837" t="s">
        <v>1025</v>
      </c>
      <c r="EB837">
        <v>2</v>
      </c>
      <c r="EC837">
        <v>33</v>
      </c>
      <c r="ED837" s="183" t="str">
        <f t="shared" si="34"/>
        <v>SDH300233</v>
      </c>
      <c r="EE837">
        <v>0</v>
      </c>
      <c r="EF837">
        <v>102</v>
      </c>
      <c r="EG837">
        <v>199</v>
      </c>
      <c r="EH837">
        <v>289</v>
      </c>
      <c r="EI837">
        <v>381</v>
      </c>
      <c r="EJ837">
        <v>467</v>
      </c>
      <c r="EK837">
        <v>554</v>
      </c>
      <c r="EL837">
        <v>675</v>
      </c>
      <c r="EM837">
        <v>795</v>
      </c>
      <c r="EN837">
        <v>1090</v>
      </c>
      <c r="EO837">
        <v>1208</v>
      </c>
      <c r="EP837">
        <v>1327</v>
      </c>
      <c r="EQ837">
        <v>1447</v>
      </c>
      <c r="ER837">
        <v>1569</v>
      </c>
      <c r="ES837">
        <v>1694</v>
      </c>
      <c r="ET837">
        <v>1821</v>
      </c>
      <c r="EU837">
        <v>1950</v>
      </c>
      <c r="EV837">
        <v>2084</v>
      </c>
      <c r="EW837">
        <v>2222</v>
      </c>
      <c r="EX837">
        <v>2362</v>
      </c>
      <c r="EY837">
        <v>2506</v>
      </c>
      <c r="EZ837">
        <v>2656</v>
      </c>
      <c r="FA837">
        <v>2814</v>
      </c>
      <c r="FB837">
        <v>2977</v>
      </c>
      <c r="FC837">
        <v>3145</v>
      </c>
      <c r="FD837">
        <v>3320</v>
      </c>
      <c r="FE837">
        <v>3501</v>
      </c>
      <c r="FF837">
        <v>3694</v>
      </c>
      <c r="FG837">
        <v>3894</v>
      </c>
      <c r="FH837">
        <v>0</v>
      </c>
      <c r="FI837">
        <v>0</v>
      </c>
      <c r="FJ837">
        <v>0</v>
      </c>
      <c r="FK837">
        <v>0</v>
      </c>
      <c r="FL837">
        <v>0</v>
      </c>
      <c r="FM837">
        <v>0</v>
      </c>
      <c r="FN837">
        <v>0</v>
      </c>
      <c r="FO837">
        <v>0</v>
      </c>
      <c r="FP837">
        <v>0</v>
      </c>
      <c r="FQ837">
        <v>0</v>
      </c>
      <c r="FR837">
        <v>0</v>
      </c>
      <c r="FS837">
        <v>0</v>
      </c>
      <c r="FT837">
        <v>0</v>
      </c>
      <c r="FU837">
        <v>0</v>
      </c>
      <c r="FV837">
        <v>0</v>
      </c>
      <c r="FW837">
        <v>0</v>
      </c>
      <c r="FX837">
        <v>0</v>
      </c>
      <c r="FY837">
        <v>0</v>
      </c>
      <c r="FZ837">
        <v>0</v>
      </c>
      <c r="GA837">
        <v>0</v>
      </c>
      <c r="GB837">
        <v>0</v>
      </c>
      <c r="GC837">
        <v>0</v>
      </c>
      <c r="GD837">
        <v>0</v>
      </c>
      <c r="GE837">
        <v>0</v>
      </c>
      <c r="GF837">
        <v>0</v>
      </c>
      <c r="GG837">
        <v>0</v>
      </c>
      <c r="GH837">
        <v>0</v>
      </c>
      <c r="GI837">
        <v>0</v>
      </c>
      <c r="GJ837">
        <v>0</v>
      </c>
      <c r="GK837">
        <v>0</v>
      </c>
      <c r="GL837">
        <v>0</v>
      </c>
      <c r="GM837">
        <v>0</v>
      </c>
      <c r="GN837">
        <v>0</v>
      </c>
      <c r="GO837">
        <v>0</v>
      </c>
      <c r="GP837">
        <v>0</v>
      </c>
      <c r="GQ837">
        <v>0</v>
      </c>
      <c r="GR837">
        <v>0</v>
      </c>
      <c r="GS837">
        <v>0</v>
      </c>
      <c r="GT837">
        <v>0</v>
      </c>
      <c r="GU837">
        <v>0</v>
      </c>
      <c r="GV837">
        <v>0</v>
      </c>
      <c r="GW837">
        <v>0</v>
      </c>
      <c r="GX837">
        <v>0</v>
      </c>
      <c r="GY837">
        <v>0</v>
      </c>
      <c r="GZ837">
        <v>0</v>
      </c>
      <c r="HA837">
        <v>0</v>
      </c>
      <c r="HB837">
        <v>0</v>
      </c>
      <c r="HC837">
        <v>0</v>
      </c>
      <c r="HD837">
        <v>0</v>
      </c>
      <c r="HE837">
        <v>0</v>
      </c>
      <c r="HF837">
        <v>0</v>
      </c>
      <c r="HG837">
        <v>0</v>
      </c>
      <c r="HH837">
        <v>0</v>
      </c>
      <c r="HI837">
        <v>0</v>
      </c>
      <c r="HJ837">
        <v>0</v>
      </c>
      <c r="HK837">
        <v>0</v>
      </c>
      <c r="HL837">
        <v>0</v>
      </c>
      <c r="HM837">
        <v>0</v>
      </c>
      <c r="HN837">
        <v>0</v>
      </c>
      <c r="HO837">
        <v>0</v>
      </c>
      <c r="HP837">
        <v>0</v>
      </c>
      <c r="HQ837">
        <v>0</v>
      </c>
      <c r="HR837">
        <v>0</v>
      </c>
      <c r="HS837">
        <v>0</v>
      </c>
      <c r="HT837">
        <v>0</v>
      </c>
      <c r="HU837">
        <v>0</v>
      </c>
      <c r="HV837">
        <v>0</v>
      </c>
      <c r="HW837">
        <v>0</v>
      </c>
      <c r="HX837">
        <v>0</v>
      </c>
      <c r="HY837">
        <v>0</v>
      </c>
      <c r="HZ837">
        <v>0</v>
      </c>
      <c r="IA837">
        <v>0</v>
      </c>
      <c r="IB837">
        <v>0</v>
      </c>
      <c r="IC837">
        <v>0</v>
      </c>
      <c r="ID837">
        <v>0</v>
      </c>
      <c r="IE837">
        <v>0</v>
      </c>
      <c r="IF837">
        <v>0</v>
      </c>
      <c r="IG837">
        <v>0</v>
      </c>
      <c r="IH837">
        <v>0</v>
      </c>
      <c r="II837">
        <v>0</v>
      </c>
      <c r="IJ837">
        <v>0</v>
      </c>
      <c r="IK837">
        <v>0</v>
      </c>
    </row>
    <row r="838" spans="13:245" hidden="1">
      <c r="M838" s="340"/>
      <c r="N838" t="s">
        <v>1025</v>
      </c>
      <c r="O838">
        <v>2</v>
      </c>
      <c r="P838">
        <v>34</v>
      </c>
      <c r="Q838" s="183" t="str">
        <f t="shared" si="33"/>
        <v>SDH300234</v>
      </c>
      <c r="R838">
        <v>0</v>
      </c>
      <c r="S838">
        <v>46</v>
      </c>
      <c r="T838">
        <v>92</v>
      </c>
      <c r="U838">
        <v>140</v>
      </c>
      <c r="V838">
        <v>190</v>
      </c>
      <c r="W838">
        <v>240</v>
      </c>
      <c r="X838">
        <v>293</v>
      </c>
      <c r="Y838">
        <v>347</v>
      </c>
      <c r="Z838">
        <v>402</v>
      </c>
      <c r="AA838">
        <v>613</v>
      </c>
      <c r="AB838">
        <v>693</v>
      </c>
      <c r="AC838">
        <v>776</v>
      </c>
      <c r="AD838">
        <v>863</v>
      </c>
      <c r="AE838">
        <v>954</v>
      </c>
      <c r="AF838">
        <v>1049</v>
      </c>
      <c r="AG838">
        <v>1148</v>
      </c>
      <c r="AH838">
        <v>1253</v>
      </c>
      <c r="AI838">
        <v>1363</v>
      </c>
      <c r="AJ838">
        <v>1479</v>
      </c>
      <c r="AK838">
        <v>1601</v>
      </c>
      <c r="AL838">
        <v>1729</v>
      </c>
      <c r="AM838">
        <v>1867</v>
      </c>
      <c r="AN838">
        <v>2011</v>
      </c>
      <c r="AO838">
        <v>2166</v>
      </c>
      <c r="AP838">
        <v>2330</v>
      </c>
      <c r="AQ838">
        <v>2503</v>
      </c>
      <c r="AR838">
        <v>2691</v>
      </c>
      <c r="AS838">
        <v>2891</v>
      </c>
      <c r="AT838">
        <v>3105</v>
      </c>
      <c r="AU838">
        <v>3334</v>
      </c>
      <c r="AV838">
        <v>3517</v>
      </c>
      <c r="AW838">
        <v>3724</v>
      </c>
      <c r="AX838">
        <v>3950</v>
      </c>
      <c r="AY838">
        <v>4196</v>
      </c>
      <c r="AZ838">
        <v>4468</v>
      </c>
      <c r="BA838">
        <v>4769</v>
      </c>
      <c r="BB838">
        <v>5117</v>
      </c>
      <c r="BC838">
        <v>5504</v>
      </c>
      <c r="BD838">
        <v>5934</v>
      </c>
      <c r="BE838">
        <v>6425</v>
      </c>
      <c r="BF838">
        <v>6984</v>
      </c>
      <c r="BG838">
        <v>7645</v>
      </c>
      <c r="BH838">
        <v>8404</v>
      </c>
      <c r="BI838">
        <v>9285</v>
      </c>
      <c r="BJ838">
        <v>0</v>
      </c>
      <c r="BK838">
        <v>0</v>
      </c>
      <c r="BL838">
        <v>0</v>
      </c>
      <c r="BM838">
        <v>0</v>
      </c>
      <c r="BN838">
        <v>0</v>
      </c>
      <c r="BO838">
        <v>0</v>
      </c>
      <c r="BP838">
        <v>0</v>
      </c>
      <c r="BQ838">
        <v>0</v>
      </c>
      <c r="BR838">
        <v>0</v>
      </c>
      <c r="BS838">
        <v>0</v>
      </c>
      <c r="BT838">
        <v>0</v>
      </c>
      <c r="BU838">
        <v>0</v>
      </c>
      <c r="BV838">
        <v>0</v>
      </c>
      <c r="BW838">
        <v>0</v>
      </c>
      <c r="BX838">
        <v>0</v>
      </c>
      <c r="BY838">
        <v>0</v>
      </c>
      <c r="BZ838">
        <v>0</v>
      </c>
      <c r="CA838">
        <v>0</v>
      </c>
      <c r="CB838">
        <v>0</v>
      </c>
      <c r="CC838">
        <v>0</v>
      </c>
      <c r="CD838">
        <v>0</v>
      </c>
      <c r="CE838">
        <v>0</v>
      </c>
      <c r="CF838">
        <v>0</v>
      </c>
      <c r="CG838">
        <v>0</v>
      </c>
      <c r="CH838">
        <v>0</v>
      </c>
      <c r="CI838">
        <v>0</v>
      </c>
      <c r="CJ838">
        <v>0</v>
      </c>
      <c r="CK838">
        <v>0</v>
      </c>
      <c r="CL838">
        <v>0</v>
      </c>
      <c r="CM838">
        <v>0</v>
      </c>
      <c r="CN838">
        <v>0</v>
      </c>
      <c r="CO838">
        <v>0</v>
      </c>
      <c r="CP838">
        <v>0</v>
      </c>
      <c r="CQ838">
        <v>0</v>
      </c>
      <c r="CR838">
        <v>0</v>
      </c>
      <c r="CS838">
        <v>0</v>
      </c>
      <c r="CT838">
        <v>0</v>
      </c>
      <c r="CU838">
        <v>0</v>
      </c>
      <c r="CV838">
        <v>0</v>
      </c>
      <c r="CW838">
        <v>0</v>
      </c>
      <c r="CX838">
        <v>0</v>
      </c>
      <c r="CY838">
        <v>0</v>
      </c>
      <c r="CZ838">
        <v>0</v>
      </c>
      <c r="DA838">
        <v>0</v>
      </c>
      <c r="DB838">
        <v>0</v>
      </c>
      <c r="DC838">
        <v>0</v>
      </c>
      <c r="DD838">
        <v>0</v>
      </c>
      <c r="DE838">
        <v>0</v>
      </c>
      <c r="DF838">
        <v>0</v>
      </c>
      <c r="DG838">
        <v>0</v>
      </c>
      <c r="DH838">
        <v>0</v>
      </c>
      <c r="DI838">
        <v>0</v>
      </c>
      <c r="DJ838">
        <v>0</v>
      </c>
      <c r="DK838">
        <v>0</v>
      </c>
      <c r="DL838">
        <v>0</v>
      </c>
      <c r="DM838">
        <v>0</v>
      </c>
      <c r="DN838">
        <v>0</v>
      </c>
      <c r="DO838">
        <v>0</v>
      </c>
      <c r="DP838">
        <v>0</v>
      </c>
      <c r="DQ838">
        <v>0</v>
      </c>
      <c r="DR838">
        <v>0</v>
      </c>
      <c r="DS838">
        <v>0</v>
      </c>
      <c r="DT838">
        <v>0</v>
      </c>
      <c r="DU838">
        <v>0</v>
      </c>
      <c r="DV838">
        <v>0</v>
      </c>
      <c r="DW838">
        <v>0</v>
      </c>
      <c r="DX838">
        <v>0</v>
      </c>
      <c r="DZ838" s="340"/>
      <c r="EA838" t="s">
        <v>1025</v>
      </c>
      <c r="EB838">
        <v>2</v>
      </c>
      <c r="EC838">
        <v>34</v>
      </c>
      <c r="ED838" s="183" t="str">
        <f t="shared" si="34"/>
        <v>SDH300234</v>
      </c>
      <c r="EE838">
        <v>0</v>
      </c>
      <c r="EF838">
        <v>98</v>
      </c>
      <c r="EG838">
        <v>189</v>
      </c>
      <c r="EH838">
        <v>277</v>
      </c>
      <c r="EI838">
        <v>364</v>
      </c>
      <c r="EJ838">
        <v>447</v>
      </c>
      <c r="EK838">
        <v>532</v>
      </c>
      <c r="EL838">
        <v>643</v>
      </c>
      <c r="EM838">
        <v>759</v>
      </c>
      <c r="EN838">
        <v>1046</v>
      </c>
      <c r="EO838">
        <v>1159</v>
      </c>
      <c r="EP838">
        <v>1273</v>
      </c>
      <c r="EQ838">
        <v>1389</v>
      </c>
      <c r="ER838">
        <v>1506</v>
      </c>
      <c r="ES838">
        <v>1626</v>
      </c>
      <c r="ET838">
        <v>1747</v>
      </c>
      <c r="EU838">
        <v>1872</v>
      </c>
      <c r="EV838">
        <v>1999</v>
      </c>
      <c r="EW838">
        <v>2130</v>
      </c>
      <c r="EX838">
        <v>2264</v>
      </c>
      <c r="EY838">
        <v>2401</v>
      </c>
      <c r="EZ838">
        <v>2546</v>
      </c>
      <c r="FA838">
        <v>2692</v>
      </c>
      <c r="FB838">
        <v>2847</v>
      </c>
      <c r="FC838">
        <v>3008</v>
      </c>
      <c r="FD838">
        <v>3172</v>
      </c>
      <c r="FE838">
        <v>3347</v>
      </c>
      <c r="FF838">
        <v>3528</v>
      </c>
      <c r="FG838">
        <v>3718</v>
      </c>
      <c r="FH838">
        <v>0</v>
      </c>
      <c r="FI838">
        <v>0</v>
      </c>
      <c r="FJ838">
        <v>0</v>
      </c>
      <c r="FK838">
        <v>0</v>
      </c>
      <c r="FL838">
        <v>0</v>
      </c>
      <c r="FM838">
        <v>0</v>
      </c>
      <c r="FN838">
        <v>0</v>
      </c>
      <c r="FO838">
        <v>0</v>
      </c>
      <c r="FP838">
        <v>0</v>
      </c>
      <c r="FQ838">
        <v>0</v>
      </c>
      <c r="FR838">
        <v>0</v>
      </c>
      <c r="FS838">
        <v>0</v>
      </c>
      <c r="FT838">
        <v>0</v>
      </c>
      <c r="FU838">
        <v>0</v>
      </c>
      <c r="FV838">
        <v>0</v>
      </c>
      <c r="FW838">
        <v>0</v>
      </c>
      <c r="FX838">
        <v>0</v>
      </c>
      <c r="FY838">
        <v>0</v>
      </c>
      <c r="FZ838">
        <v>0</v>
      </c>
      <c r="GA838">
        <v>0</v>
      </c>
      <c r="GB838">
        <v>0</v>
      </c>
      <c r="GC838">
        <v>0</v>
      </c>
      <c r="GD838">
        <v>0</v>
      </c>
      <c r="GE838">
        <v>0</v>
      </c>
      <c r="GF838">
        <v>0</v>
      </c>
      <c r="GG838">
        <v>0</v>
      </c>
      <c r="GH838">
        <v>0</v>
      </c>
      <c r="GI838">
        <v>0</v>
      </c>
      <c r="GJ838">
        <v>0</v>
      </c>
      <c r="GK838">
        <v>0</v>
      </c>
      <c r="GL838">
        <v>0</v>
      </c>
      <c r="GM838">
        <v>0</v>
      </c>
      <c r="GN838">
        <v>0</v>
      </c>
      <c r="GO838">
        <v>0</v>
      </c>
      <c r="GP838">
        <v>0</v>
      </c>
      <c r="GQ838">
        <v>0</v>
      </c>
      <c r="GR838">
        <v>0</v>
      </c>
      <c r="GS838">
        <v>0</v>
      </c>
      <c r="GT838">
        <v>0</v>
      </c>
      <c r="GU838">
        <v>0</v>
      </c>
      <c r="GV838">
        <v>0</v>
      </c>
      <c r="GW838">
        <v>0</v>
      </c>
      <c r="GX838">
        <v>0</v>
      </c>
      <c r="GY838">
        <v>0</v>
      </c>
      <c r="GZ838">
        <v>0</v>
      </c>
      <c r="HA838">
        <v>0</v>
      </c>
      <c r="HB838">
        <v>0</v>
      </c>
      <c r="HC838">
        <v>0</v>
      </c>
      <c r="HD838">
        <v>0</v>
      </c>
      <c r="HE838">
        <v>0</v>
      </c>
      <c r="HF838">
        <v>0</v>
      </c>
      <c r="HG838">
        <v>0</v>
      </c>
      <c r="HH838">
        <v>0</v>
      </c>
      <c r="HI838">
        <v>0</v>
      </c>
      <c r="HJ838">
        <v>0</v>
      </c>
      <c r="HK838">
        <v>0</v>
      </c>
      <c r="HL838">
        <v>0</v>
      </c>
      <c r="HM838">
        <v>0</v>
      </c>
      <c r="HN838">
        <v>0</v>
      </c>
      <c r="HO838">
        <v>0</v>
      </c>
      <c r="HP838">
        <v>0</v>
      </c>
      <c r="HQ838">
        <v>0</v>
      </c>
      <c r="HR838">
        <v>0</v>
      </c>
      <c r="HS838">
        <v>0</v>
      </c>
      <c r="HT838">
        <v>0</v>
      </c>
      <c r="HU838">
        <v>0</v>
      </c>
      <c r="HV838">
        <v>0</v>
      </c>
      <c r="HW838">
        <v>0</v>
      </c>
      <c r="HX838">
        <v>0</v>
      </c>
      <c r="HY838">
        <v>0</v>
      </c>
      <c r="HZ838">
        <v>0</v>
      </c>
      <c r="IA838">
        <v>0</v>
      </c>
      <c r="IB838">
        <v>0</v>
      </c>
      <c r="IC838">
        <v>0</v>
      </c>
      <c r="ID838">
        <v>0</v>
      </c>
      <c r="IE838">
        <v>0</v>
      </c>
      <c r="IF838">
        <v>0</v>
      </c>
      <c r="IG838">
        <v>0</v>
      </c>
      <c r="IH838">
        <v>0</v>
      </c>
      <c r="II838">
        <v>0</v>
      </c>
      <c r="IJ838">
        <v>0</v>
      </c>
      <c r="IK838">
        <v>0</v>
      </c>
    </row>
    <row r="839" spans="13:245" hidden="1">
      <c r="M839" s="340"/>
      <c r="N839" t="s">
        <v>1025</v>
      </c>
      <c r="O839">
        <v>2</v>
      </c>
      <c r="P839">
        <v>35</v>
      </c>
      <c r="Q839" s="183" t="str">
        <f t="shared" si="33"/>
        <v>SDH300235</v>
      </c>
      <c r="R839">
        <v>0</v>
      </c>
      <c r="S839">
        <v>44</v>
      </c>
      <c r="T839">
        <v>89</v>
      </c>
      <c r="U839">
        <v>136</v>
      </c>
      <c r="V839">
        <v>183</v>
      </c>
      <c r="W839">
        <v>233</v>
      </c>
      <c r="X839">
        <v>283</v>
      </c>
      <c r="Y839">
        <v>335</v>
      </c>
      <c r="Z839">
        <v>389</v>
      </c>
      <c r="AA839">
        <v>593</v>
      </c>
      <c r="AB839">
        <v>671</v>
      </c>
      <c r="AC839">
        <v>751</v>
      </c>
      <c r="AD839">
        <v>836</v>
      </c>
      <c r="AE839">
        <v>924</v>
      </c>
      <c r="AF839">
        <v>1016</v>
      </c>
      <c r="AG839">
        <v>1113</v>
      </c>
      <c r="AH839">
        <v>1215</v>
      </c>
      <c r="AI839">
        <v>1322</v>
      </c>
      <c r="AJ839">
        <v>1434</v>
      </c>
      <c r="AK839">
        <v>1552</v>
      </c>
      <c r="AL839">
        <v>1679</v>
      </c>
      <c r="AM839">
        <v>1811</v>
      </c>
      <c r="AN839">
        <v>1952</v>
      </c>
      <c r="AO839">
        <v>2103</v>
      </c>
      <c r="AP839">
        <v>2263</v>
      </c>
      <c r="AQ839">
        <v>2435</v>
      </c>
      <c r="AR839">
        <v>2618</v>
      </c>
      <c r="AS839">
        <v>2814</v>
      </c>
      <c r="AT839">
        <v>3025</v>
      </c>
      <c r="AU839">
        <v>3252</v>
      </c>
      <c r="AV839">
        <v>3441</v>
      </c>
      <c r="AW839">
        <v>3647</v>
      </c>
      <c r="AX839">
        <v>3870</v>
      </c>
      <c r="AY839">
        <v>4117</v>
      </c>
      <c r="AZ839">
        <v>4390</v>
      </c>
      <c r="BA839">
        <v>4705</v>
      </c>
      <c r="BB839">
        <v>5055</v>
      </c>
      <c r="BC839">
        <v>5444</v>
      </c>
      <c r="BD839">
        <v>5885</v>
      </c>
      <c r="BE839">
        <v>6388</v>
      </c>
      <c r="BF839">
        <v>6984</v>
      </c>
      <c r="BG839">
        <v>7666</v>
      </c>
      <c r="BH839">
        <v>8458</v>
      </c>
      <c r="BI839">
        <v>9398</v>
      </c>
      <c r="BJ839">
        <v>0</v>
      </c>
      <c r="BK839">
        <v>0</v>
      </c>
      <c r="BL839">
        <v>0</v>
      </c>
      <c r="BM839">
        <v>0</v>
      </c>
      <c r="BN839">
        <v>0</v>
      </c>
      <c r="BO839">
        <v>0</v>
      </c>
      <c r="BP839">
        <v>0</v>
      </c>
      <c r="BQ839">
        <v>0</v>
      </c>
      <c r="BR839">
        <v>0</v>
      </c>
      <c r="BS839">
        <v>0</v>
      </c>
      <c r="BT839">
        <v>0</v>
      </c>
      <c r="BU839">
        <v>0</v>
      </c>
      <c r="BV839">
        <v>0</v>
      </c>
      <c r="BW839">
        <v>0</v>
      </c>
      <c r="BX839">
        <v>0</v>
      </c>
      <c r="BY839">
        <v>0</v>
      </c>
      <c r="BZ839">
        <v>0</v>
      </c>
      <c r="CA839">
        <v>0</v>
      </c>
      <c r="CB839">
        <v>0</v>
      </c>
      <c r="CC839">
        <v>0</v>
      </c>
      <c r="CD839">
        <v>0</v>
      </c>
      <c r="CE839">
        <v>0</v>
      </c>
      <c r="CF839">
        <v>0</v>
      </c>
      <c r="CG839">
        <v>0</v>
      </c>
      <c r="CH839">
        <v>0</v>
      </c>
      <c r="CI839">
        <v>0</v>
      </c>
      <c r="CJ839">
        <v>0</v>
      </c>
      <c r="CK839">
        <v>0</v>
      </c>
      <c r="CL839">
        <v>0</v>
      </c>
      <c r="CM839">
        <v>0</v>
      </c>
      <c r="CN839">
        <v>0</v>
      </c>
      <c r="CO839">
        <v>0</v>
      </c>
      <c r="CP839">
        <v>0</v>
      </c>
      <c r="CQ839">
        <v>0</v>
      </c>
      <c r="CR839">
        <v>0</v>
      </c>
      <c r="CS839">
        <v>0</v>
      </c>
      <c r="CT839">
        <v>0</v>
      </c>
      <c r="CU839">
        <v>0</v>
      </c>
      <c r="CV839">
        <v>0</v>
      </c>
      <c r="CW839">
        <v>0</v>
      </c>
      <c r="CX839">
        <v>0</v>
      </c>
      <c r="CY839">
        <v>0</v>
      </c>
      <c r="CZ839">
        <v>0</v>
      </c>
      <c r="DA839">
        <v>0</v>
      </c>
      <c r="DB839">
        <v>0</v>
      </c>
      <c r="DC839">
        <v>0</v>
      </c>
      <c r="DD839">
        <v>0</v>
      </c>
      <c r="DE839">
        <v>0</v>
      </c>
      <c r="DF839">
        <v>0</v>
      </c>
      <c r="DG839">
        <v>0</v>
      </c>
      <c r="DH839">
        <v>0</v>
      </c>
      <c r="DI839">
        <v>0</v>
      </c>
      <c r="DJ839">
        <v>0</v>
      </c>
      <c r="DK839">
        <v>0</v>
      </c>
      <c r="DL839">
        <v>0</v>
      </c>
      <c r="DM839">
        <v>0</v>
      </c>
      <c r="DN839">
        <v>0</v>
      </c>
      <c r="DO839">
        <v>0</v>
      </c>
      <c r="DP839">
        <v>0</v>
      </c>
      <c r="DQ839">
        <v>0</v>
      </c>
      <c r="DR839">
        <v>0</v>
      </c>
      <c r="DS839">
        <v>0</v>
      </c>
      <c r="DT839">
        <v>0</v>
      </c>
      <c r="DU839">
        <v>0</v>
      </c>
      <c r="DV839">
        <v>0</v>
      </c>
      <c r="DW839">
        <v>0</v>
      </c>
      <c r="DX839">
        <v>0</v>
      </c>
      <c r="DZ839" s="340"/>
      <c r="EA839" t="s">
        <v>1025</v>
      </c>
      <c r="EB839">
        <v>2</v>
      </c>
      <c r="EC839">
        <v>35</v>
      </c>
      <c r="ED839" s="183" t="str">
        <f t="shared" si="34"/>
        <v>SDH300235</v>
      </c>
      <c r="EE839">
        <v>0</v>
      </c>
      <c r="EF839">
        <v>92</v>
      </c>
      <c r="EG839">
        <v>180</v>
      </c>
      <c r="EH839">
        <v>264</v>
      </c>
      <c r="EI839">
        <v>345</v>
      </c>
      <c r="EJ839">
        <v>427</v>
      </c>
      <c r="EK839">
        <v>506</v>
      </c>
      <c r="EL839">
        <v>607</v>
      </c>
      <c r="EM839">
        <v>717</v>
      </c>
      <c r="EN839">
        <v>996</v>
      </c>
      <c r="EO839">
        <v>1105</v>
      </c>
      <c r="EP839">
        <v>1213</v>
      </c>
      <c r="EQ839">
        <v>1326</v>
      </c>
      <c r="ER839">
        <v>1438</v>
      </c>
      <c r="ES839">
        <v>1551</v>
      </c>
      <c r="ET839">
        <v>1668</v>
      </c>
      <c r="EU839">
        <v>1787</v>
      </c>
      <c r="EV839">
        <v>1908</v>
      </c>
      <c r="EW839">
        <v>2031</v>
      </c>
      <c r="EX839">
        <v>2158</v>
      </c>
      <c r="EY839">
        <v>2292</v>
      </c>
      <c r="EZ839">
        <v>2426</v>
      </c>
      <c r="FA839">
        <v>2567</v>
      </c>
      <c r="FB839">
        <v>2715</v>
      </c>
      <c r="FC839">
        <v>2867</v>
      </c>
      <c r="FD839">
        <v>3027</v>
      </c>
      <c r="FE839">
        <v>3192</v>
      </c>
      <c r="FF839">
        <v>3365</v>
      </c>
      <c r="FG839">
        <v>3549</v>
      </c>
      <c r="FH839">
        <v>0</v>
      </c>
      <c r="FI839">
        <v>0</v>
      </c>
      <c r="FJ839">
        <v>0</v>
      </c>
      <c r="FK839">
        <v>0</v>
      </c>
      <c r="FL839">
        <v>0</v>
      </c>
      <c r="FM839">
        <v>0</v>
      </c>
      <c r="FN839">
        <v>0</v>
      </c>
      <c r="FO839">
        <v>0</v>
      </c>
      <c r="FP839">
        <v>0</v>
      </c>
      <c r="FQ839">
        <v>0</v>
      </c>
      <c r="FR839">
        <v>0</v>
      </c>
      <c r="FS839">
        <v>0</v>
      </c>
      <c r="FT839">
        <v>0</v>
      </c>
      <c r="FU839">
        <v>0</v>
      </c>
      <c r="FV839">
        <v>0</v>
      </c>
      <c r="FW839">
        <v>0</v>
      </c>
      <c r="FX839">
        <v>0</v>
      </c>
      <c r="FY839">
        <v>0</v>
      </c>
      <c r="FZ839">
        <v>0</v>
      </c>
      <c r="GA839">
        <v>0</v>
      </c>
      <c r="GB839">
        <v>0</v>
      </c>
      <c r="GC839">
        <v>0</v>
      </c>
      <c r="GD839">
        <v>0</v>
      </c>
      <c r="GE839">
        <v>0</v>
      </c>
      <c r="GF839">
        <v>0</v>
      </c>
      <c r="GG839">
        <v>0</v>
      </c>
      <c r="GH839">
        <v>0</v>
      </c>
      <c r="GI839">
        <v>0</v>
      </c>
      <c r="GJ839">
        <v>0</v>
      </c>
      <c r="GK839">
        <v>0</v>
      </c>
      <c r="GL839">
        <v>0</v>
      </c>
      <c r="GM839">
        <v>0</v>
      </c>
      <c r="GN839">
        <v>0</v>
      </c>
      <c r="GO839">
        <v>0</v>
      </c>
      <c r="GP839">
        <v>0</v>
      </c>
      <c r="GQ839">
        <v>0</v>
      </c>
      <c r="GR839">
        <v>0</v>
      </c>
      <c r="GS839">
        <v>0</v>
      </c>
      <c r="GT839">
        <v>0</v>
      </c>
      <c r="GU839">
        <v>0</v>
      </c>
      <c r="GV839">
        <v>0</v>
      </c>
      <c r="GW839">
        <v>0</v>
      </c>
      <c r="GX839">
        <v>0</v>
      </c>
      <c r="GY839">
        <v>0</v>
      </c>
      <c r="GZ839">
        <v>0</v>
      </c>
      <c r="HA839">
        <v>0</v>
      </c>
      <c r="HB839">
        <v>0</v>
      </c>
      <c r="HC839">
        <v>0</v>
      </c>
      <c r="HD839">
        <v>0</v>
      </c>
      <c r="HE839">
        <v>0</v>
      </c>
      <c r="HF839">
        <v>0</v>
      </c>
      <c r="HG839">
        <v>0</v>
      </c>
      <c r="HH839">
        <v>0</v>
      </c>
      <c r="HI839">
        <v>0</v>
      </c>
      <c r="HJ839">
        <v>0</v>
      </c>
      <c r="HK839">
        <v>0</v>
      </c>
      <c r="HL839">
        <v>0</v>
      </c>
      <c r="HM839">
        <v>0</v>
      </c>
      <c r="HN839">
        <v>0</v>
      </c>
      <c r="HO839">
        <v>0</v>
      </c>
      <c r="HP839">
        <v>0</v>
      </c>
      <c r="HQ839">
        <v>0</v>
      </c>
      <c r="HR839">
        <v>0</v>
      </c>
      <c r="HS839">
        <v>0</v>
      </c>
      <c r="HT839">
        <v>0</v>
      </c>
      <c r="HU839">
        <v>0</v>
      </c>
      <c r="HV839">
        <v>0</v>
      </c>
      <c r="HW839">
        <v>0</v>
      </c>
      <c r="HX839">
        <v>0</v>
      </c>
      <c r="HY839">
        <v>0</v>
      </c>
      <c r="HZ839">
        <v>0</v>
      </c>
      <c r="IA839">
        <v>0</v>
      </c>
      <c r="IB839">
        <v>0</v>
      </c>
      <c r="IC839">
        <v>0</v>
      </c>
      <c r="ID839">
        <v>0</v>
      </c>
      <c r="IE839">
        <v>0</v>
      </c>
      <c r="IF839">
        <v>0</v>
      </c>
      <c r="IG839">
        <v>0</v>
      </c>
      <c r="IH839">
        <v>0</v>
      </c>
      <c r="II839">
        <v>0</v>
      </c>
      <c r="IJ839">
        <v>0</v>
      </c>
      <c r="IK839">
        <v>0</v>
      </c>
    </row>
    <row r="840" spans="13:245" hidden="1">
      <c r="M840" s="340"/>
      <c r="N840" t="s">
        <v>1025</v>
      </c>
      <c r="O840">
        <v>2</v>
      </c>
      <c r="P840">
        <v>36</v>
      </c>
      <c r="Q840" s="183" t="str">
        <f t="shared" si="33"/>
        <v>SDH300236</v>
      </c>
      <c r="R840">
        <v>0</v>
      </c>
      <c r="S840">
        <v>44</v>
      </c>
      <c r="T840">
        <v>89</v>
      </c>
      <c r="U840">
        <v>134</v>
      </c>
      <c r="V840">
        <v>182</v>
      </c>
      <c r="W840">
        <v>231</v>
      </c>
      <c r="X840">
        <v>281</v>
      </c>
      <c r="Y840">
        <v>333</v>
      </c>
      <c r="Z840">
        <v>386</v>
      </c>
      <c r="AA840">
        <v>590</v>
      </c>
      <c r="AB840">
        <v>667</v>
      </c>
      <c r="AC840">
        <v>748</v>
      </c>
      <c r="AD840">
        <v>832</v>
      </c>
      <c r="AE840">
        <v>919</v>
      </c>
      <c r="AF840">
        <v>1012</v>
      </c>
      <c r="AG840">
        <v>1109</v>
      </c>
      <c r="AH840">
        <v>1211</v>
      </c>
      <c r="AI840">
        <v>1318</v>
      </c>
      <c r="AJ840">
        <v>1430</v>
      </c>
      <c r="AK840">
        <v>1549</v>
      </c>
      <c r="AL840">
        <v>1675</v>
      </c>
      <c r="AM840">
        <v>1808</v>
      </c>
      <c r="AN840">
        <v>1949</v>
      </c>
      <c r="AO840">
        <v>2100</v>
      </c>
      <c r="AP840">
        <v>2263</v>
      </c>
      <c r="AQ840">
        <v>2437</v>
      </c>
      <c r="AR840">
        <v>2622</v>
      </c>
      <c r="AS840">
        <v>2820</v>
      </c>
      <c r="AT840">
        <v>3034</v>
      </c>
      <c r="AU840">
        <v>3271</v>
      </c>
      <c r="AV840">
        <v>3463</v>
      </c>
      <c r="AW840">
        <v>3672</v>
      </c>
      <c r="AX840">
        <v>3902</v>
      </c>
      <c r="AY840">
        <v>4155</v>
      </c>
      <c r="AZ840">
        <v>4449</v>
      </c>
      <c r="BA840">
        <v>4774</v>
      </c>
      <c r="BB840">
        <v>5133</v>
      </c>
      <c r="BC840">
        <v>5541</v>
      </c>
      <c r="BD840">
        <v>6003</v>
      </c>
      <c r="BE840">
        <v>6554</v>
      </c>
      <c r="BF840">
        <v>7183</v>
      </c>
      <c r="BG840">
        <v>7911</v>
      </c>
      <c r="BH840">
        <v>8774</v>
      </c>
      <c r="BI840">
        <v>9777</v>
      </c>
      <c r="BJ840">
        <v>0</v>
      </c>
      <c r="BK840">
        <v>0</v>
      </c>
      <c r="BL840">
        <v>0</v>
      </c>
      <c r="BM840">
        <v>0</v>
      </c>
      <c r="BN840">
        <v>0</v>
      </c>
      <c r="BO840">
        <v>0</v>
      </c>
      <c r="BP840">
        <v>0</v>
      </c>
      <c r="BQ840">
        <v>0</v>
      </c>
      <c r="BR840">
        <v>0</v>
      </c>
      <c r="BS840">
        <v>0</v>
      </c>
      <c r="BT840">
        <v>0</v>
      </c>
      <c r="BU840">
        <v>0</v>
      </c>
      <c r="BV840">
        <v>0</v>
      </c>
      <c r="BW840">
        <v>0</v>
      </c>
      <c r="BX840">
        <v>0</v>
      </c>
      <c r="BY840">
        <v>0</v>
      </c>
      <c r="BZ840">
        <v>0</v>
      </c>
      <c r="CA840">
        <v>0</v>
      </c>
      <c r="CB840">
        <v>0</v>
      </c>
      <c r="CC840">
        <v>0</v>
      </c>
      <c r="CD840">
        <v>0</v>
      </c>
      <c r="CE840">
        <v>0</v>
      </c>
      <c r="CF840">
        <v>0</v>
      </c>
      <c r="CG840">
        <v>0</v>
      </c>
      <c r="CH840">
        <v>0</v>
      </c>
      <c r="CI840">
        <v>0</v>
      </c>
      <c r="CJ840">
        <v>0</v>
      </c>
      <c r="CK840">
        <v>0</v>
      </c>
      <c r="CL840">
        <v>0</v>
      </c>
      <c r="CM840">
        <v>0</v>
      </c>
      <c r="CN840">
        <v>0</v>
      </c>
      <c r="CO840">
        <v>0</v>
      </c>
      <c r="CP840">
        <v>0</v>
      </c>
      <c r="CQ840">
        <v>0</v>
      </c>
      <c r="CR840">
        <v>0</v>
      </c>
      <c r="CS840">
        <v>0</v>
      </c>
      <c r="CT840">
        <v>0</v>
      </c>
      <c r="CU840">
        <v>0</v>
      </c>
      <c r="CV840">
        <v>0</v>
      </c>
      <c r="CW840">
        <v>0</v>
      </c>
      <c r="CX840">
        <v>0</v>
      </c>
      <c r="CY840">
        <v>0</v>
      </c>
      <c r="CZ840">
        <v>0</v>
      </c>
      <c r="DA840">
        <v>0</v>
      </c>
      <c r="DB840">
        <v>0</v>
      </c>
      <c r="DC840">
        <v>0</v>
      </c>
      <c r="DD840">
        <v>0</v>
      </c>
      <c r="DE840">
        <v>0</v>
      </c>
      <c r="DF840">
        <v>0</v>
      </c>
      <c r="DG840">
        <v>0</v>
      </c>
      <c r="DH840">
        <v>0</v>
      </c>
      <c r="DI840">
        <v>0</v>
      </c>
      <c r="DJ840">
        <v>0</v>
      </c>
      <c r="DK840">
        <v>0</v>
      </c>
      <c r="DL840">
        <v>0</v>
      </c>
      <c r="DM840">
        <v>0</v>
      </c>
      <c r="DN840">
        <v>0</v>
      </c>
      <c r="DO840">
        <v>0</v>
      </c>
      <c r="DP840">
        <v>0</v>
      </c>
      <c r="DQ840">
        <v>0</v>
      </c>
      <c r="DR840">
        <v>0</v>
      </c>
      <c r="DS840">
        <v>0</v>
      </c>
      <c r="DT840">
        <v>0</v>
      </c>
      <c r="DU840">
        <v>0</v>
      </c>
      <c r="DV840">
        <v>0</v>
      </c>
      <c r="DW840">
        <v>0</v>
      </c>
      <c r="DX840">
        <v>0</v>
      </c>
      <c r="DZ840" s="340"/>
      <c r="EA840" t="s">
        <v>1025</v>
      </c>
      <c r="EB840">
        <v>2</v>
      </c>
      <c r="EC840">
        <v>36</v>
      </c>
      <c r="ED840" s="183" t="str">
        <f t="shared" si="34"/>
        <v>SDH300236</v>
      </c>
      <c r="EE840">
        <v>0</v>
      </c>
      <c r="EF840">
        <v>89</v>
      </c>
      <c r="EG840">
        <v>174</v>
      </c>
      <c r="EH840">
        <v>252</v>
      </c>
      <c r="EI840">
        <v>333</v>
      </c>
      <c r="EJ840">
        <v>410</v>
      </c>
      <c r="EK840">
        <v>487</v>
      </c>
      <c r="EL840">
        <v>583</v>
      </c>
      <c r="EM840">
        <v>689</v>
      </c>
      <c r="EN840">
        <v>960</v>
      </c>
      <c r="EO840">
        <v>1064</v>
      </c>
      <c r="EP840">
        <v>1170</v>
      </c>
      <c r="EQ840">
        <v>1276</v>
      </c>
      <c r="ER840">
        <v>1382</v>
      </c>
      <c r="ES840">
        <v>1493</v>
      </c>
      <c r="ET840">
        <v>1604</v>
      </c>
      <c r="EU840">
        <v>1718</v>
      </c>
      <c r="EV840">
        <v>1833</v>
      </c>
      <c r="EW840">
        <v>1951</v>
      </c>
      <c r="EX840">
        <v>2072</v>
      </c>
      <c r="EY840">
        <v>2197</v>
      </c>
      <c r="EZ840">
        <v>2325</v>
      </c>
      <c r="FA840">
        <v>2457</v>
      </c>
      <c r="FB840">
        <v>2595</v>
      </c>
      <c r="FC840">
        <v>2740</v>
      </c>
      <c r="FD840">
        <v>2890</v>
      </c>
      <c r="FE840">
        <v>3045</v>
      </c>
      <c r="FF840">
        <v>3209</v>
      </c>
      <c r="FG840">
        <v>3388</v>
      </c>
      <c r="FH840">
        <v>0</v>
      </c>
      <c r="FI840">
        <v>0</v>
      </c>
      <c r="FJ840">
        <v>0</v>
      </c>
      <c r="FK840">
        <v>0</v>
      </c>
      <c r="FL840">
        <v>0</v>
      </c>
      <c r="FM840">
        <v>0</v>
      </c>
      <c r="FN840">
        <v>0</v>
      </c>
      <c r="FO840">
        <v>0</v>
      </c>
      <c r="FP840">
        <v>0</v>
      </c>
      <c r="FQ840">
        <v>0</v>
      </c>
      <c r="FR840">
        <v>0</v>
      </c>
      <c r="FS840">
        <v>0</v>
      </c>
      <c r="FT840">
        <v>0</v>
      </c>
      <c r="FU840">
        <v>0</v>
      </c>
      <c r="FV840">
        <v>0</v>
      </c>
      <c r="FW840">
        <v>0</v>
      </c>
      <c r="FX840">
        <v>0</v>
      </c>
      <c r="FY840">
        <v>0</v>
      </c>
      <c r="FZ840">
        <v>0</v>
      </c>
      <c r="GA840">
        <v>0</v>
      </c>
      <c r="GB840">
        <v>0</v>
      </c>
      <c r="GC840">
        <v>0</v>
      </c>
      <c r="GD840">
        <v>0</v>
      </c>
      <c r="GE840">
        <v>0</v>
      </c>
      <c r="GF840">
        <v>0</v>
      </c>
      <c r="GG840">
        <v>0</v>
      </c>
      <c r="GH840">
        <v>0</v>
      </c>
      <c r="GI840">
        <v>0</v>
      </c>
      <c r="GJ840">
        <v>0</v>
      </c>
      <c r="GK840">
        <v>0</v>
      </c>
      <c r="GL840">
        <v>0</v>
      </c>
      <c r="GM840">
        <v>0</v>
      </c>
      <c r="GN840">
        <v>0</v>
      </c>
      <c r="GO840">
        <v>0</v>
      </c>
      <c r="GP840">
        <v>0</v>
      </c>
      <c r="GQ840">
        <v>0</v>
      </c>
      <c r="GR840">
        <v>0</v>
      </c>
      <c r="GS840">
        <v>0</v>
      </c>
      <c r="GT840">
        <v>0</v>
      </c>
      <c r="GU840">
        <v>0</v>
      </c>
      <c r="GV840">
        <v>0</v>
      </c>
      <c r="GW840">
        <v>0</v>
      </c>
      <c r="GX840">
        <v>0</v>
      </c>
      <c r="GY840">
        <v>0</v>
      </c>
      <c r="GZ840">
        <v>0</v>
      </c>
      <c r="HA840">
        <v>0</v>
      </c>
      <c r="HB840">
        <v>0</v>
      </c>
      <c r="HC840">
        <v>0</v>
      </c>
      <c r="HD840">
        <v>0</v>
      </c>
      <c r="HE840">
        <v>0</v>
      </c>
      <c r="HF840">
        <v>0</v>
      </c>
      <c r="HG840">
        <v>0</v>
      </c>
      <c r="HH840">
        <v>0</v>
      </c>
      <c r="HI840">
        <v>0</v>
      </c>
      <c r="HJ840">
        <v>0</v>
      </c>
      <c r="HK840">
        <v>0</v>
      </c>
      <c r="HL840">
        <v>0</v>
      </c>
      <c r="HM840">
        <v>0</v>
      </c>
      <c r="HN840">
        <v>0</v>
      </c>
      <c r="HO840">
        <v>0</v>
      </c>
      <c r="HP840">
        <v>0</v>
      </c>
      <c r="HQ840">
        <v>0</v>
      </c>
      <c r="HR840">
        <v>0</v>
      </c>
      <c r="HS840">
        <v>0</v>
      </c>
      <c r="HT840">
        <v>0</v>
      </c>
      <c r="HU840">
        <v>0</v>
      </c>
      <c r="HV840">
        <v>0</v>
      </c>
      <c r="HW840">
        <v>0</v>
      </c>
      <c r="HX840">
        <v>0</v>
      </c>
      <c r="HY840">
        <v>0</v>
      </c>
      <c r="HZ840">
        <v>0</v>
      </c>
      <c r="IA840">
        <v>0</v>
      </c>
      <c r="IB840">
        <v>0</v>
      </c>
      <c r="IC840">
        <v>0</v>
      </c>
      <c r="ID840">
        <v>0</v>
      </c>
      <c r="IE840">
        <v>0</v>
      </c>
      <c r="IF840">
        <v>0</v>
      </c>
      <c r="IG840">
        <v>0</v>
      </c>
      <c r="IH840">
        <v>0</v>
      </c>
      <c r="II840">
        <v>0</v>
      </c>
      <c r="IJ840">
        <v>0</v>
      </c>
      <c r="IK840">
        <v>0</v>
      </c>
    </row>
    <row r="841" spans="13:245" hidden="1">
      <c r="M841" s="340"/>
      <c r="N841" t="s">
        <v>1025</v>
      </c>
      <c r="O841">
        <v>2</v>
      </c>
      <c r="P841">
        <v>37</v>
      </c>
      <c r="Q841" s="183" t="str">
        <f t="shared" si="33"/>
        <v>SDH300237</v>
      </c>
      <c r="R841">
        <v>0</v>
      </c>
      <c r="S841">
        <v>42</v>
      </c>
      <c r="T841">
        <v>86</v>
      </c>
      <c r="U841">
        <v>130</v>
      </c>
      <c r="V841">
        <v>176</v>
      </c>
      <c r="W841">
        <v>223</v>
      </c>
      <c r="X841">
        <v>272</v>
      </c>
      <c r="Y841">
        <v>322</v>
      </c>
      <c r="Z841">
        <v>374</v>
      </c>
      <c r="AA841">
        <v>571</v>
      </c>
      <c r="AB841">
        <v>646</v>
      </c>
      <c r="AC841">
        <v>724</v>
      </c>
      <c r="AD841">
        <v>805</v>
      </c>
      <c r="AE841">
        <v>891</v>
      </c>
      <c r="AF841">
        <v>981</v>
      </c>
      <c r="AG841">
        <v>1075</v>
      </c>
      <c r="AH841">
        <v>1173</v>
      </c>
      <c r="AI841">
        <v>1276</v>
      </c>
      <c r="AJ841">
        <v>1386</v>
      </c>
      <c r="AK841">
        <v>1501</v>
      </c>
      <c r="AL841">
        <v>1623</v>
      </c>
      <c r="AM841">
        <v>1752</v>
      </c>
      <c r="AN841">
        <v>1890</v>
      </c>
      <c r="AO841">
        <v>2039</v>
      </c>
      <c r="AP841">
        <v>2198</v>
      </c>
      <c r="AQ841">
        <v>2367</v>
      </c>
      <c r="AR841">
        <v>2549</v>
      </c>
      <c r="AS841">
        <v>2744</v>
      </c>
      <c r="AT841">
        <v>2961</v>
      </c>
      <c r="AU841">
        <v>3193</v>
      </c>
      <c r="AV841">
        <v>3382</v>
      </c>
      <c r="AW841">
        <v>3590</v>
      </c>
      <c r="AX841">
        <v>3817</v>
      </c>
      <c r="AY841">
        <v>4082</v>
      </c>
      <c r="AZ841">
        <v>4374</v>
      </c>
      <c r="BA841">
        <v>4696</v>
      </c>
      <c r="BB841">
        <v>5060</v>
      </c>
      <c r="BC841">
        <v>5472</v>
      </c>
      <c r="BD841">
        <v>5965</v>
      </c>
      <c r="BE841">
        <v>6525</v>
      </c>
      <c r="BF841">
        <v>7172</v>
      </c>
      <c r="BG841">
        <v>7938</v>
      </c>
      <c r="BH841">
        <v>8825</v>
      </c>
      <c r="BI841">
        <v>9882</v>
      </c>
      <c r="BJ841">
        <v>0</v>
      </c>
      <c r="BK841">
        <v>0</v>
      </c>
      <c r="BL841">
        <v>0</v>
      </c>
      <c r="BM841">
        <v>0</v>
      </c>
      <c r="BN841">
        <v>0</v>
      </c>
      <c r="BO841">
        <v>0</v>
      </c>
      <c r="BP841">
        <v>0</v>
      </c>
      <c r="BQ841">
        <v>0</v>
      </c>
      <c r="BR841">
        <v>0</v>
      </c>
      <c r="BS841">
        <v>0</v>
      </c>
      <c r="BT841">
        <v>0</v>
      </c>
      <c r="BU841">
        <v>0</v>
      </c>
      <c r="BV841">
        <v>0</v>
      </c>
      <c r="BW841">
        <v>0</v>
      </c>
      <c r="BX841">
        <v>0</v>
      </c>
      <c r="BY841">
        <v>0</v>
      </c>
      <c r="BZ841">
        <v>0</v>
      </c>
      <c r="CA841">
        <v>0</v>
      </c>
      <c r="CB841">
        <v>0</v>
      </c>
      <c r="CC841">
        <v>0</v>
      </c>
      <c r="CD841">
        <v>0</v>
      </c>
      <c r="CE841">
        <v>0</v>
      </c>
      <c r="CF841">
        <v>0</v>
      </c>
      <c r="CG841">
        <v>0</v>
      </c>
      <c r="CH841">
        <v>0</v>
      </c>
      <c r="CI841">
        <v>0</v>
      </c>
      <c r="CJ841">
        <v>0</v>
      </c>
      <c r="CK841">
        <v>0</v>
      </c>
      <c r="CL841">
        <v>0</v>
      </c>
      <c r="CM841">
        <v>0</v>
      </c>
      <c r="CN841">
        <v>0</v>
      </c>
      <c r="CO841">
        <v>0</v>
      </c>
      <c r="CP841">
        <v>0</v>
      </c>
      <c r="CQ841">
        <v>0</v>
      </c>
      <c r="CR841">
        <v>0</v>
      </c>
      <c r="CS841">
        <v>0</v>
      </c>
      <c r="CT841">
        <v>0</v>
      </c>
      <c r="CU841">
        <v>0</v>
      </c>
      <c r="CV841">
        <v>0</v>
      </c>
      <c r="CW841">
        <v>0</v>
      </c>
      <c r="CX841">
        <v>0</v>
      </c>
      <c r="CY841">
        <v>0</v>
      </c>
      <c r="CZ841">
        <v>0</v>
      </c>
      <c r="DA841">
        <v>0</v>
      </c>
      <c r="DB841">
        <v>0</v>
      </c>
      <c r="DC841">
        <v>0</v>
      </c>
      <c r="DD841">
        <v>0</v>
      </c>
      <c r="DE841">
        <v>0</v>
      </c>
      <c r="DF841">
        <v>0</v>
      </c>
      <c r="DG841">
        <v>0</v>
      </c>
      <c r="DH841">
        <v>0</v>
      </c>
      <c r="DI841">
        <v>0</v>
      </c>
      <c r="DJ841">
        <v>0</v>
      </c>
      <c r="DK841">
        <v>0</v>
      </c>
      <c r="DL841">
        <v>0</v>
      </c>
      <c r="DM841">
        <v>0</v>
      </c>
      <c r="DN841">
        <v>0</v>
      </c>
      <c r="DO841">
        <v>0</v>
      </c>
      <c r="DP841">
        <v>0</v>
      </c>
      <c r="DQ841">
        <v>0</v>
      </c>
      <c r="DR841">
        <v>0</v>
      </c>
      <c r="DS841">
        <v>0</v>
      </c>
      <c r="DT841">
        <v>0</v>
      </c>
      <c r="DU841">
        <v>0</v>
      </c>
      <c r="DV841">
        <v>0</v>
      </c>
      <c r="DW841">
        <v>0</v>
      </c>
      <c r="DX841">
        <v>0</v>
      </c>
      <c r="DZ841" s="340"/>
      <c r="EA841" t="s">
        <v>1025</v>
      </c>
      <c r="EB841">
        <v>2</v>
      </c>
      <c r="EC841">
        <v>37</v>
      </c>
      <c r="ED841" s="183" t="str">
        <f t="shared" si="34"/>
        <v>SDH300237</v>
      </c>
      <c r="EE841">
        <v>0</v>
      </c>
      <c r="EF841">
        <v>84</v>
      </c>
      <c r="EG841">
        <v>166</v>
      </c>
      <c r="EH841">
        <v>241</v>
      </c>
      <c r="EI841">
        <v>317</v>
      </c>
      <c r="EJ841">
        <v>390</v>
      </c>
      <c r="EK841">
        <v>464</v>
      </c>
      <c r="EL841">
        <v>550</v>
      </c>
      <c r="EM841">
        <v>652</v>
      </c>
      <c r="EN841">
        <v>916</v>
      </c>
      <c r="EO841">
        <v>1016</v>
      </c>
      <c r="EP841">
        <v>1117</v>
      </c>
      <c r="EQ841">
        <v>1217</v>
      </c>
      <c r="ER841">
        <v>1321</v>
      </c>
      <c r="ES841">
        <v>1426</v>
      </c>
      <c r="ET841">
        <v>1532</v>
      </c>
      <c r="EU841">
        <v>1638</v>
      </c>
      <c r="EV841">
        <v>1747</v>
      </c>
      <c r="EW841">
        <v>1861</v>
      </c>
      <c r="EX841">
        <v>1975</v>
      </c>
      <c r="EY841">
        <v>2093</v>
      </c>
      <c r="EZ841">
        <v>2214</v>
      </c>
      <c r="FA841">
        <v>2341</v>
      </c>
      <c r="FB841">
        <v>2474</v>
      </c>
      <c r="FC841">
        <v>2612</v>
      </c>
      <c r="FD841">
        <v>2754</v>
      </c>
      <c r="FE841">
        <v>2902</v>
      </c>
      <c r="FF841">
        <v>3061</v>
      </c>
      <c r="FG841">
        <v>3242</v>
      </c>
      <c r="FH841">
        <v>0</v>
      </c>
      <c r="FI841">
        <v>0</v>
      </c>
      <c r="FJ841">
        <v>0</v>
      </c>
      <c r="FK841">
        <v>0</v>
      </c>
      <c r="FL841">
        <v>0</v>
      </c>
      <c r="FM841">
        <v>0</v>
      </c>
      <c r="FN841">
        <v>0</v>
      </c>
      <c r="FO841">
        <v>0</v>
      </c>
      <c r="FP841">
        <v>0</v>
      </c>
      <c r="FQ841">
        <v>0</v>
      </c>
      <c r="FR841">
        <v>0</v>
      </c>
      <c r="FS841">
        <v>0</v>
      </c>
      <c r="FT841">
        <v>0</v>
      </c>
      <c r="FU841">
        <v>0</v>
      </c>
      <c r="FV841">
        <v>0</v>
      </c>
      <c r="FW841">
        <v>0</v>
      </c>
      <c r="FX841">
        <v>0</v>
      </c>
      <c r="FY841">
        <v>0</v>
      </c>
      <c r="FZ841">
        <v>0</v>
      </c>
      <c r="GA841">
        <v>0</v>
      </c>
      <c r="GB841">
        <v>0</v>
      </c>
      <c r="GC841">
        <v>0</v>
      </c>
      <c r="GD841">
        <v>0</v>
      </c>
      <c r="GE841">
        <v>0</v>
      </c>
      <c r="GF841">
        <v>0</v>
      </c>
      <c r="GG841">
        <v>0</v>
      </c>
      <c r="GH841">
        <v>0</v>
      </c>
      <c r="GI841">
        <v>0</v>
      </c>
      <c r="GJ841">
        <v>0</v>
      </c>
      <c r="GK841">
        <v>0</v>
      </c>
      <c r="GL841">
        <v>0</v>
      </c>
      <c r="GM841">
        <v>0</v>
      </c>
      <c r="GN841">
        <v>0</v>
      </c>
      <c r="GO841">
        <v>0</v>
      </c>
      <c r="GP841">
        <v>0</v>
      </c>
      <c r="GQ841">
        <v>0</v>
      </c>
      <c r="GR841">
        <v>0</v>
      </c>
      <c r="GS841">
        <v>0</v>
      </c>
      <c r="GT841">
        <v>0</v>
      </c>
      <c r="GU841">
        <v>0</v>
      </c>
      <c r="GV841">
        <v>0</v>
      </c>
      <c r="GW841">
        <v>0</v>
      </c>
      <c r="GX841">
        <v>0</v>
      </c>
      <c r="GY841">
        <v>0</v>
      </c>
      <c r="GZ841">
        <v>0</v>
      </c>
      <c r="HA841">
        <v>0</v>
      </c>
      <c r="HB841">
        <v>0</v>
      </c>
      <c r="HC841">
        <v>0</v>
      </c>
      <c r="HD841">
        <v>0</v>
      </c>
      <c r="HE841">
        <v>0</v>
      </c>
      <c r="HF841">
        <v>0</v>
      </c>
      <c r="HG841">
        <v>0</v>
      </c>
      <c r="HH841">
        <v>0</v>
      </c>
      <c r="HI841">
        <v>0</v>
      </c>
      <c r="HJ841">
        <v>0</v>
      </c>
      <c r="HK841">
        <v>0</v>
      </c>
      <c r="HL841">
        <v>0</v>
      </c>
      <c r="HM841">
        <v>0</v>
      </c>
      <c r="HN841">
        <v>0</v>
      </c>
      <c r="HO841">
        <v>0</v>
      </c>
      <c r="HP841">
        <v>0</v>
      </c>
      <c r="HQ841">
        <v>0</v>
      </c>
      <c r="HR841">
        <v>0</v>
      </c>
      <c r="HS841">
        <v>0</v>
      </c>
      <c r="HT841">
        <v>0</v>
      </c>
      <c r="HU841">
        <v>0</v>
      </c>
      <c r="HV841">
        <v>0</v>
      </c>
      <c r="HW841">
        <v>0</v>
      </c>
      <c r="HX841">
        <v>0</v>
      </c>
      <c r="HY841">
        <v>0</v>
      </c>
      <c r="HZ841">
        <v>0</v>
      </c>
      <c r="IA841">
        <v>0</v>
      </c>
      <c r="IB841">
        <v>0</v>
      </c>
      <c r="IC841">
        <v>0</v>
      </c>
      <c r="ID841">
        <v>0</v>
      </c>
      <c r="IE841">
        <v>0</v>
      </c>
      <c r="IF841">
        <v>0</v>
      </c>
      <c r="IG841">
        <v>0</v>
      </c>
      <c r="IH841">
        <v>0</v>
      </c>
      <c r="II841">
        <v>0</v>
      </c>
      <c r="IJ841">
        <v>0</v>
      </c>
      <c r="IK841">
        <v>0</v>
      </c>
    </row>
    <row r="842" spans="13:245" hidden="1">
      <c r="M842" s="340"/>
      <c r="N842" t="s">
        <v>1025</v>
      </c>
      <c r="O842">
        <v>2</v>
      </c>
      <c r="P842">
        <v>38</v>
      </c>
      <c r="Q842" s="183" t="str">
        <f t="shared" si="33"/>
        <v>SDH300238</v>
      </c>
      <c r="R842">
        <v>0</v>
      </c>
      <c r="S842">
        <v>42</v>
      </c>
      <c r="T842">
        <v>86</v>
      </c>
      <c r="U842">
        <v>131</v>
      </c>
      <c r="V842">
        <v>176</v>
      </c>
      <c r="W842">
        <v>224</v>
      </c>
      <c r="X842">
        <v>273</v>
      </c>
      <c r="Y842">
        <v>323</v>
      </c>
      <c r="Z842">
        <v>376</v>
      </c>
      <c r="AA842">
        <v>574</v>
      </c>
      <c r="AB842">
        <v>649</v>
      </c>
      <c r="AC842">
        <v>728</v>
      </c>
      <c r="AD842">
        <v>811</v>
      </c>
      <c r="AE842">
        <v>898</v>
      </c>
      <c r="AF842">
        <v>988</v>
      </c>
      <c r="AG842">
        <v>1082</v>
      </c>
      <c r="AH842">
        <v>1182</v>
      </c>
      <c r="AI842">
        <v>1287</v>
      </c>
      <c r="AJ842">
        <v>1397</v>
      </c>
      <c r="AK842">
        <v>1514</v>
      </c>
      <c r="AL842">
        <v>1637</v>
      </c>
      <c r="AM842">
        <v>1768</v>
      </c>
      <c r="AN842">
        <v>1910</v>
      </c>
      <c r="AO842">
        <v>2061</v>
      </c>
      <c r="AP842">
        <v>2223</v>
      </c>
      <c r="AQ842">
        <v>2396</v>
      </c>
      <c r="AR842">
        <v>2581</v>
      </c>
      <c r="AS842">
        <v>2786</v>
      </c>
      <c r="AT842">
        <v>3007</v>
      </c>
      <c r="AU842">
        <v>3242</v>
      </c>
      <c r="AV842">
        <v>3437</v>
      </c>
      <c r="AW842">
        <v>3649</v>
      </c>
      <c r="AX842">
        <v>3897</v>
      </c>
      <c r="AY842">
        <v>4169</v>
      </c>
      <c r="AZ842">
        <v>4468</v>
      </c>
      <c r="BA842">
        <v>4805</v>
      </c>
      <c r="BB842">
        <v>5184</v>
      </c>
      <c r="BC842">
        <v>5641</v>
      </c>
      <c r="BD842">
        <v>6159</v>
      </c>
      <c r="BE842">
        <v>6754</v>
      </c>
      <c r="BF842">
        <v>7456</v>
      </c>
      <c r="BG842">
        <v>8267</v>
      </c>
      <c r="BH842">
        <v>9236</v>
      </c>
      <c r="BI842">
        <v>10375</v>
      </c>
      <c r="BJ842">
        <v>0</v>
      </c>
      <c r="BK842">
        <v>0</v>
      </c>
      <c r="BL842">
        <v>0</v>
      </c>
      <c r="BM842">
        <v>0</v>
      </c>
      <c r="BN842">
        <v>0</v>
      </c>
      <c r="BO842">
        <v>0</v>
      </c>
      <c r="BP842">
        <v>0</v>
      </c>
      <c r="BQ842">
        <v>0</v>
      </c>
      <c r="BR842">
        <v>0</v>
      </c>
      <c r="BS842">
        <v>0</v>
      </c>
      <c r="BT842">
        <v>0</v>
      </c>
      <c r="BU842">
        <v>0</v>
      </c>
      <c r="BV842">
        <v>0</v>
      </c>
      <c r="BW842">
        <v>0</v>
      </c>
      <c r="BX842">
        <v>0</v>
      </c>
      <c r="BY842">
        <v>0</v>
      </c>
      <c r="BZ842">
        <v>0</v>
      </c>
      <c r="CA842">
        <v>0</v>
      </c>
      <c r="CB842">
        <v>0</v>
      </c>
      <c r="CC842">
        <v>0</v>
      </c>
      <c r="CD842">
        <v>0</v>
      </c>
      <c r="CE842">
        <v>0</v>
      </c>
      <c r="CF842">
        <v>0</v>
      </c>
      <c r="CG842">
        <v>0</v>
      </c>
      <c r="CH842">
        <v>0</v>
      </c>
      <c r="CI842">
        <v>0</v>
      </c>
      <c r="CJ842">
        <v>0</v>
      </c>
      <c r="CK842">
        <v>0</v>
      </c>
      <c r="CL842">
        <v>0</v>
      </c>
      <c r="CM842">
        <v>0</v>
      </c>
      <c r="CN842">
        <v>0</v>
      </c>
      <c r="CO842">
        <v>0</v>
      </c>
      <c r="CP842">
        <v>0</v>
      </c>
      <c r="CQ842">
        <v>0</v>
      </c>
      <c r="CR842">
        <v>0</v>
      </c>
      <c r="CS842">
        <v>0</v>
      </c>
      <c r="CT842">
        <v>0</v>
      </c>
      <c r="CU842">
        <v>0</v>
      </c>
      <c r="CV842">
        <v>0</v>
      </c>
      <c r="CW842">
        <v>0</v>
      </c>
      <c r="CX842">
        <v>0</v>
      </c>
      <c r="CY842">
        <v>0</v>
      </c>
      <c r="CZ842">
        <v>0</v>
      </c>
      <c r="DA842">
        <v>0</v>
      </c>
      <c r="DB842">
        <v>0</v>
      </c>
      <c r="DC842">
        <v>0</v>
      </c>
      <c r="DD842">
        <v>0</v>
      </c>
      <c r="DE842">
        <v>0</v>
      </c>
      <c r="DF842">
        <v>0</v>
      </c>
      <c r="DG842">
        <v>0</v>
      </c>
      <c r="DH842">
        <v>0</v>
      </c>
      <c r="DI842">
        <v>0</v>
      </c>
      <c r="DJ842">
        <v>0</v>
      </c>
      <c r="DK842">
        <v>0</v>
      </c>
      <c r="DL842">
        <v>0</v>
      </c>
      <c r="DM842">
        <v>0</v>
      </c>
      <c r="DN842">
        <v>0</v>
      </c>
      <c r="DO842">
        <v>0</v>
      </c>
      <c r="DP842">
        <v>0</v>
      </c>
      <c r="DQ842">
        <v>0</v>
      </c>
      <c r="DR842">
        <v>0</v>
      </c>
      <c r="DS842">
        <v>0</v>
      </c>
      <c r="DT842">
        <v>0</v>
      </c>
      <c r="DU842">
        <v>0</v>
      </c>
      <c r="DV842">
        <v>0</v>
      </c>
      <c r="DW842">
        <v>0</v>
      </c>
      <c r="DX842">
        <v>0</v>
      </c>
      <c r="DZ842" s="340"/>
      <c r="EA842" t="s">
        <v>1025</v>
      </c>
      <c r="EB842">
        <v>2</v>
      </c>
      <c r="EC842">
        <v>38</v>
      </c>
      <c r="ED842" s="183" t="str">
        <f t="shared" si="34"/>
        <v>SDH300238</v>
      </c>
      <c r="EE842">
        <v>0</v>
      </c>
      <c r="EF842">
        <v>81</v>
      </c>
      <c r="EG842">
        <v>160</v>
      </c>
      <c r="EH842">
        <v>234</v>
      </c>
      <c r="EI842">
        <v>305</v>
      </c>
      <c r="EJ842">
        <v>377</v>
      </c>
      <c r="EK842">
        <v>448</v>
      </c>
      <c r="EL842">
        <v>532</v>
      </c>
      <c r="EM842">
        <v>631</v>
      </c>
      <c r="EN842">
        <v>885</v>
      </c>
      <c r="EO842">
        <v>980</v>
      </c>
      <c r="EP842">
        <v>1077</v>
      </c>
      <c r="EQ842">
        <v>1176</v>
      </c>
      <c r="ER842">
        <v>1275</v>
      </c>
      <c r="ES842">
        <v>1374</v>
      </c>
      <c r="ET842">
        <v>1474</v>
      </c>
      <c r="EU842">
        <v>1576</v>
      </c>
      <c r="EV842">
        <v>1681</v>
      </c>
      <c r="EW842">
        <v>1786</v>
      </c>
      <c r="EX842">
        <v>1895</v>
      </c>
      <c r="EY842">
        <v>2005</v>
      </c>
      <c r="EZ842">
        <v>2119</v>
      </c>
      <c r="FA842">
        <v>2239</v>
      </c>
      <c r="FB842">
        <v>2362</v>
      </c>
      <c r="FC842">
        <v>2490</v>
      </c>
      <c r="FD842">
        <v>2623</v>
      </c>
      <c r="FE842">
        <v>2765</v>
      </c>
      <c r="FF842">
        <v>2926</v>
      </c>
      <c r="FG842">
        <v>3099</v>
      </c>
      <c r="FH842">
        <v>0</v>
      </c>
      <c r="FI842">
        <v>0</v>
      </c>
      <c r="FJ842">
        <v>0</v>
      </c>
      <c r="FK842">
        <v>0</v>
      </c>
      <c r="FL842">
        <v>0</v>
      </c>
      <c r="FM842">
        <v>0</v>
      </c>
      <c r="FN842">
        <v>0</v>
      </c>
      <c r="FO842">
        <v>0</v>
      </c>
      <c r="FP842">
        <v>0</v>
      </c>
      <c r="FQ842">
        <v>0</v>
      </c>
      <c r="FR842">
        <v>0</v>
      </c>
      <c r="FS842">
        <v>0</v>
      </c>
      <c r="FT842">
        <v>0</v>
      </c>
      <c r="FU842">
        <v>0</v>
      </c>
      <c r="FV842">
        <v>0</v>
      </c>
      <c r="FW842">
        <v>0</v>
      </c>
      <c r="FX842">
        <v>0</v>
      </c>
      <c r="FY842">
        <v>0</v>
      </c>
      <c r="FZ842">
        <v>0</v>
      </c>
      <c r="GA842">
        <v>0</v>
      </c>
      <c r="GB842">
        <v>0</v>
      </c>
      <c r="GC842">
        <v>0</v>
      </c>
      <c r="GD842">
        <v>0</v>
      </c>
      <c r="GE842">
        <v>0</v>
      </c>
      <c r="GF842">
        <v>0</v>
      </c>
      <c r="GG842">
        <v>0</v>
      </c>
      <c r="GH842">
        <v>0</v>
      </c>
      <c r="GI842">
        <v>0</v>
      </c>
      <c r="GJ842">
        <v>0</v>
      </c>
      <c r="GK842">
        <v>0</v>
      </c>
      <c r="GL842">
        <v>0</v>
      </c>
      <c r="GM842">
        <v>0</v>
      </c>
      <c r="GN842">
        <v>0</v>
      </c>
      <c r="GO842">
        <v>0</v>
      </c>
      <c r="GP842">
        <v>0</v>
      </c>
      <c r="GQ842">
        <v>0</v>
      </c>
      <c r="GR842">
        <v>0</v>
      </c>
      <c r="GS842">
        <v>0</v>
      </c>
      <c r="GT842">
        <v>0</v>
      </c>
      <c r="GU842">
        <v>0</v>
      </c>
      <c r="GV842">
        <v>0</v>
      </c>
      <c r="GW842">
        <v>0</v>
      </c>
      <c r="GX842">
        <v>0</v>
      </c>
      <c r="GY842">
        <v>0</v>
      </c>
      <c r="GZ842">
        <v>0</v>
      </c>
      <c r="HA842">
        <v>0</v>
      </c>
      <c r="HB842">
        <v>0</v>
      </c>
      <c r="HC842">
        <v>0</v>
      </c>
      <c r="HD842">
        <v>0</v>
      </c>
      <c r="HE842">
        <v>0</v>
      </c>
      <c r="HF842">
        <v>0</v>
      </c>
      <c r="HG842">
        <v>0</v>
      </c>
      <c r="HH842">
        <v>0</v>
      </c>
      <c r="HI842">
        <v>0</v>
      </c>
      <c r="HJ842">
        <v>0</v>
      </c>
      <c r="HK842">
        <v>0</v>
      </c>
      <c r="HL842">
        <v>0</v>
      </c>
      <c r="HM842">
        <v>0</v>
      </c>
      <c r="HN842">
        <v>0</v>
      </c>
      <c r="HO842">
        <v>0</v>
      </c>
      <c r="HP842">
        <v>0</v>
      </c>
      <c r="HQ842">
        <v>0</v>
      </c>
      <c r="HR842">
        <v>0</v>
      </c>
      <c r="HS842">
        <v>0</v>
      </c>
      <c r="HT842">
        <v>0</v>
      </c>
      <c r="HU842">
        <v>0</v>
      </c>
      <c r="HV842">
        <v>0</v>
      </c>
      <c r="HW842">
        <v>0</v>
      </c>
      <c r="HX842">
        <v>0</v>
      </c>
      <c r="HY842">
        <v>0</v>
      </c>
      <c r="HZ842">
        <v>0</v>
      </c>
      <c r="IA842">
        <v>0</v>
      </c>
      <c r="IB842">
        <v>0</v>
      </c>
      <c r="IC842">
        <v>0</v>
      </c>
      <c r="ID842">
        <v>0</v>
      </c>
      <c r="IE842">
        <v>0</v>
      </c>
      <c r="IF842">
        <v>0</v>
      </c>
      <c r="IG842">
        <v>0</v>
      </c>
      <c r="IH842">
        <v>0</v>
      </c>
      <c r="II842">
        <v>0</v>
      </c>
      <c r="IJ842">
        <v>0</v>
      </c>
      <c r="IK842">
        <v>0</v>
      </c>
    </row>
    <row r="843" spans="13:245" hidden="1">
      <c r="M843" s="340"/>
      <c r="N843" t="s">
        <v>1025</v>
      </c>
      <c r="O843">
        <v>2</v>
      </c>
      <c r="P843">
        <v>39</v>
      </c>
      <c r="Q843" s="183" t="str">
        <f t="shared" si="33"/>
        <v>SDH300239</v>
      </c>
      <c r="R843">
        <v>0</v>
      </c>
      <c r="S843">
        <v>41</v>
      </c>
      <c r="T843">
        <v>83</v>
      </c>
      <c r="U843">
        <v>126</v>
      </c>
      <c r="V843">
        <v>171</v>
      </c>
      <c r="W843">
        <v>217</v>
      </c>
      <c r="X843">
        <v>264</v>
      </c>
      <c r="Y843">
        <v>313</v>
      </c>
      <c r="Z843">
        <v>364</v>
      </c>
      <c r="AA843">
        <v>555</v>
      </c>
      <c r="AB843">
        <v>628</v>
      </c>
      <c r="AC843">
        <v>706</v>
      </c>
      <c r="AD843">
        <v>786</v>
      </c>
      <c r="AE843">
        <v>870</v>
      </c>
      <c r="AF843">
        <v>957</v>
      </c>
      <c r="AG843">
        <v>1048</v>
      </c>
      <c r="AH843">
        <v>1145</v>
      </c>
      <c r="AI843">
        <v>1247</v>
      </c>
      <c r="AJ843">
        <v>1354</v>
      </c>
      <c r="AK843">
        <v>1467</v>
      </c>
      <c r="AL843">
        <v>1586</v>
      </c>
      <c r="AM843">
        <v>1715</v>
      </c>
      <c r="AN843">
        <v>1853</v>
      </c>
      <c r="AO843">
        <v>2000</v>
      </c>
      <c r="AP843">
        <v>2158</v>
      </c>
      <c r="AQ843">
        <v>2328</v>
      </c>
      <c r="AR843">
        <v>2515</v>
      </c>
      <c r="AS843">
        <v>2716</v>
      </c>
      <c r="AT843">
        <v>2930</v>
      </c>
      <c r="AU843">
        <v>3161</v>
      </c>
      <c r="AV843">
        <v>3351</v>
      </c>
      <c r="AW843">
        <v>3573</v>
      </c>
      <c r="AX843">
        <v>3816</v>
      </c>
      <c r="AY843">
        <v>4082</v>
      </c>
      <c r="AZ843">
        <v>4380</v>
      </c>
      <c r="BA843">
        <v>4714</v>
      </c>
      <c r="BB843">
        <v>5119</v>
      </c>
      <c r="BC843">
        <v>5577</v>
      </c>
      <c r="BD843">
        <v>6100</v>
      </c>
      <c r="BE843">
        <v>6716</v>
      </c>
      <c r="BF843">
        <v>7423</v>
      </c>
      <c r="BG843">
        <v>8271</v>
      </c>
      <c r="BH843">
        <v>9264</v>
      </c>
      <c r="BI843">
        <v>10473</v>
      </c>
      <c r="BJ843">
        <v>0</v>
      </c>
      <c r="BK843">
        <v>0</v>
      </c>
      <c r="BL843">
        <v>0</v>
      </c>
      <c r="BM843">
        <v>0</v>
      </c>
      <c r="BN843">
        <v>0</v>
      </c>
      <c r="BO843">
        <v>0</v>
      </c>
      <c r="BP843">
        <v>0</v>
      </c>
      <c r="BQ843">
        <v>0</v>
      </c>
      <c r="BR843">
        <v>0</v>
      </c>
      <c r="BS843">
        <v>0</v>
      </c>
      <c r="BT843">
        <v>0</v>
      </c>
      <c r="BU843">
        <v>0</v>
      </c>
      <c r="BV843">
        <v>0</v>
      </c>
      <c r="BW843">
        <v>0</v>
      </c>
      <c r="BX843">
        <v>0</v>
      </c>
      <c r="BY843">
        <v>0</v>
      </c>
      <c r="BZ843">
        <v>0</v>
      </c>
      <c r="CA843">
        <v>0</v>
      </c>
      <c r="CB843">
        <v>0</v>
      </c>
      <c r="CC843">
        <v>0</v>
      </c>
      <c r="CD843">
        <v>0</v>
      </c>
      <c r="CE843">
        <v>0</v>
      </c>
      <c r="CF843">
        <v>0</v>
      </c>
      <c r="CG843">
        <v>0</v>
      </c>
      <c r="CH843">
        <v>0</v>
      </c>
      <c r="CI843">
        <v>0</v>
      </c>
      <c r="CJ843">
        <v>0</v>
      </c>
      <c r="CK843">
        <v>0</v>
      </c>
      <c r="CL843">
        <v>0</v>
      </c>
      <c r="CM843">
        <v>0</v>
      </c>
      <c r="CN843">
        <v>0</v>
      </c>
      <c r="CO843">
        <v>0</v>
      </c>
      <c r="CP843">
        <v>0</v>
      </c>
      <c r="CQ843">
        <v>0</v>
      </c>
      <c r="CR843">
        <v>0</v>
      </c>
      <c r="CS843">
        <v>0</v>
      </c>
      <c r="CT843">
        <v>0</v>
      </c>
      <c r="CU843">
        <v>0</v>
      </c>
      <c r="CV843">
        <v>0</v>
      </c>
      <c r="CW843">
        <v>0</v>
      </c>
      <c r="CX843">
        <v>0</v>
      </c>
      <c r="CY843">
        <v>0</v>
      </c>
      <c r="CZ843">
        <v>0</v>
      </c>
      <c r="DA843">
        <v>0</v>
      </c>
      <c r="DB843">
        <v>0</v>
      </c>
      <c r="DC843">
        <v>0</v>
      </c>
      <c r="DD843">
        <v>0</v>
      </c>
      <c r="DE843">
        <v>0</v>
      </c>
      <c r="DF843">
        <v>0</v>
      </c>
      <c r="DG843">
        <v>0</v>
      </c>
      <c r="DH843">
        <v>0</v>
      </c>
      <c r="DI843">
        <v>0</v>
      </c>
      <c r="DJ843">
        <v>0</v>
      </c>
      <c r="DK843">
        <v>0</v>
      </c>
      <c r="DL843">
        <v>0</v>
      </c>
      <c r="DM843">
        <v>0</v>
      </c>
      <c r="DN843">
        <v>0</v>
      </c>
      <c r="DO843">
        <v>0</v>
      </c>
      <c r="DP843">
        <v>0</v>
      </c>
      <c r="DQ843">
        <v>0</v>
      </c>
      <c r="DR843">
        <v>0</v>
      </c>
      <c r="DS843">
        <v>0</v>
      </c>
      <c r="DT843">
        <v>0</v>
      </c>
      <c r="DU843">
        <v>0</v>
      </c>
      <c r="DV843">
        <v>0</v>
      </c>
      <c r="DW843">
        <v>0</v>
      </c>
      <c r="DX843">
        <v>0</v>
      </c>
      <c r="DZ843" s="340"/>
      <c r="EA843" t="s">
        <v>1025</v>
      </c>
      <c r="EB843">
        <v>2</v>
      </c>
      <c r="EC843">
        <v>39</v>
      </c>
      <c r="ED843" s="183" t="str">
        <f t="shared" si="34"/>
        <v>SDH300239</v>
      </c>
      <c r="EE843">
        <v>0</v>
      </c>
      <c r="EF843">
        <v>78</v>
      </c>
      <c r="EG843">
        <v>152</v>
      </c>
      <c r="EH843">
        <v>222</v>
      </c>
      <c r="EI843">
        <v>293</v>
      </c>
      <c r="EJ843">
        <v>360</v>
      </c>
      <c r="EK843">
        <v>427</v>
      </c>
      <c r="EL843">
        <v>503</v>
      </c>
      <c r="EM843">
        <v>598</v>
      </c>
      <c r="EN843">
        <v>844</v>
      </c>
      <c r="EO843">
        <v>935</v>
      </c>
      <c r="EP843">
        <v>1030</v>
      </c>
      <c r="EQ843">
        <v>1123</v>
      </c>
      <c r="ER843">
        <v>1217</v>
      </c>
      <c r="ES843">
        <v>1311</v>
      </c>
      <c r="ET843">
        <v>1406</v>
      </c>
      <c r="EU843">
        <v>1504</v>
      </c>
      <c r="EV843">
        <v>1603</v>
      </c>
      <c r="EW843">
        <v>1703</v>
      </c>
      <c r="EX843">
        <v>1806</v>
      </c>
      <c r="EY843">
        <v>1910</v>
      </c>
      <c r="EZ843">
        <v>2020</v>
      </c>
      <c r="FA843">
        <v>2134</v>
      </c>
      <c r="FB843">
        <v>2250</v>
      </c>
      <c r="FC843">
        <v>2372</v>
      </c>
      <c r="FD843">
        <v>2501</v>
      </c>
      <c r="FE843">
        <v>2645</v>
      </c>
      <c r="FF843">
        <v>2799</v>
      </c>
      <c r="FG843">
        <v>2963</v>
      </c>
      <c r="FH843">
        <v>0</v>
      </c>
      <c r="FI843">
        <v>0</v>
      </c>
      <c r="FJ843">
        <v>0</v>
      </c>
      <c r="FK843">
        <v>0</v>
      </c>
      <c r="FL843">
        <v>0</v>
      </c>
      <c r="FM843">
        <v>0</v>
      </c>
      <c r="FN843">
        <v>0</v>
      </c>
      <c r="FO843">
        <v>0</v>
      </c>
      <c r="FP843">
        <v>0</v>
      </c>
      <c r="FQ843">
        <v>0</v>
      </c>
      <c r="FR843">
        <v>0</v>
      </c>
      <c r="FS843">
        <v>0</v>
      </c>
      <c r="FT843">
        <v>0</v>
      </c>
      <c r="FU843">
        <v>0</v>
      </c>
      <c r="FV843">
        <v>0</v>
      </c>
      <c r="FW843">
        <v>0</v>
      </c>
      <c r="FX843">
        <v>0</v>
      </c>
      <c r="FY843">
        <v>0</v>
      </c>
      <c r="FZ843">
        <v>0</v>
      </c>
      <c r="GA843">
        <v>0</v>
      </c>
      <c r="GB843">
        <v>0</v>
      </c>
      <c r="GC843">
        <v>0</v>
      </c>
      <c r="GD843">
        <v>0</v>
      </c>
      <c r="GE843">
        <v>0</v>
      </c>
      <c r="GF843">
        <v>0</v>
      </c>
      <c r="GG843">
        <v>0</v>
      </c>
      <c r="GH843">
        <v>0</v>
      </c>
      <c r="GI843">
        <v>0</v>
      </c>
      <c r="GJ843">
        <v>0</v>
      </c>
      <c r="GK843">
        <v>0</v>
      </c>
      <c r="GL843">
        <v>0</v>
      </c>
      <c r="GM843">
        <v>0</v>
      </c>
      <c r="GN843">
        <v>0</v>
      </c>
      <c r="GO843">
        <v>0</v>
      </c>
      <c r="GP843">
        <v>0</v>
      </c>
      <c r="GQ843">
        <v>0</v>
      </c>
      <c r="GR843">
        <v>0</v>
      </c>
      <c r="GS843">
        <v>0</v>
      </c>
      <c r="GT843">
        <v>0</v>
      </c>
      <c r="GU843">
        <v>0</v>
      </c>
      <c r="GV843">
        <v>0</v>
      </c>
      <c r="GW843">
        <v>0</v>
      </c>
      <c r="GX843">
        <v>0</v>
      </c>
      <c r="GY843">
        <v>0</v>
      </c>
      <c r="GZ843">
        <v>0</v>
      </c>
      <c r="HA843">
        <v>0</v>
      </c>
      <c r="HB843">
        <v>0</v>
      </c>
      <c r="HC843">
        <v>0</v>
      </c>
      <c r="HD843">
        <v>0</v>
      </c>
      <c r="HE843">
        <v>0</v>
      </c>
      <c r="HF843">
        <v>0</v>
      </c>
      <c r="HG843">
        <v>0</v>
      </c>
      <c r="HH843">
        <v>0</v>
      </c>
      <c r="HI843">
        <v>0</v>
      </c>
      <c r="HJ843">
        <v>0</v>
      </c>
      <c r="HK843">
        <v>0</v>
      </c>
      <c r="HL843">
        <v>0</v>
      </c>
      <c r="HM843">
        <v>0</v>
      </c>
      <c r="HN843">
        <v>0</v>
      </c>
      <c r="HO843">
        <v>0</v>
      </c>
      <c r="HP843">
        <v>0</v>
      </c>
      <c r="HQ843">
        <v>0</v>
      </c>
      <c r="HR843">
        <v>0</v>
      </c>
      <c r="HS843">
        <v>0</v>
      </c>
      <c r="HT843">
        <v>0</v>
      </c>
      <c r="HU843">
        <v>0</v>
      </c>
      <c r="HV843">
        <v>0</v>
      </c>
      <c r="HW843">
        <v>0</v>
      </c>
      <c r="HX843">
        <v>0</v>
      </c>
      <c r="HY843">
        <v>0</v>
      </c>
      <c r="HZ843">
        <v>0</v>
      </c>
      <c r="IA843">
        <v>0</v>
      </c>
      <c r="IB843">
        <v>0</v>
      </c>
      <c r="IC843">
        <v>0</v>
      </c>
      <c r="ID843">
        <v>0</v>
      </c>
      <c r="IE843">
        <v>0</v>
      </c>
      <c r="IF843">
        <v>0</v>
      </c>
      <c r="IG843">
        <v>0</v>
      </c>
      <c r="IH843">
        <v>0</v>
      </c>
      <c r="II843">
        <v>0</v>
      </c>
      <c r="IJ843">
        <v>0</v>
      </c>
      <c r="IK843">
        <v>0</v>
      </c>
    </row>
    <row r="844" spans="13:245" hidden="1">
      <c r="M844" s="340" t="s">
        <v>632</v>
      </c>
      <c r="N844" t="s">
        <v>1025</v>
      </c>
      <c r="O844">
        <v>2</v>
      </c>
      <c r="P844">
        <v>40</v>
      </c>
      <c r="Q844" s="183" t="str">
        <f t="shared" si="33"/>
        <v>SDH300240</v>
      </c>
      <c r="R844">
        <v>0</v>
      </c>
      <c r="S844">
        <v>41</v>
      </c>
      <c r="T844">
        <v>83</v>
      </c>
      <c r="U844">
        <v>125</v>
      </c>
      <c r="V844">
        <v>170</v>
      </c>
      <c r="W844">
        <v>215</v>
      </c>
      <c r="X844">
        <v>263</v>
      </c>
      <c r="Y844">
        <v>311</v>
      </c>
      <c r="Z844">
        <v>362</v>
      </c>
      <c r="AA844">
        <v>553</v>
      </c>
      <c r="AB844">
        <v>627</v>
      </c>
      <c r="AC844">
        <v>704</v>
      </c>
      <c r="AD844">
        <v>783</v>
      </c>
      <c r="AE844">
        <v>867</v>
      </c>
      <c r="AF844">
        <v>954</v>
      </c>
      <c r="AG844">
        <v>1046</v>
      </c>
      <c r="AH844">
        <v>1142</v>
      </c>
      <c r="AI844">
        <v>1243</v>
      </c>
      <c r="AJ844">
        <v>1350</v>
      </c>
      <c r="AK844">
        <v>1463</v>
      </c>
      <c r="AL844">
        <v>1584</v>
      </c>
      <c r="AM844">
        <v>1714</v>
      </c>
      <c r="AN844">
        <v>1852</v>
      </c>
      <c r="AO844">
        <v>2000</v>
      </c>
      <c r="AP844">
        <v>2160</v>
      </c>
      <c r="AQ844">
        <v>2336</v>
      </c>
      <c r="AR844">
        <v>2524</v>
      </c>
      <c r="AS844">
        <v>2723</v>
      </c>
      <c r="AT844">
        <v>2939</v>
      </c>
      <c r="AU844">
        <v>3170</v>
      </c>
      <c r="AV844">
        <v>3375</v>
      </c>
      <c r="AW844">
        <v>3598</v>
      </c>
      <c r="AX844">
        <v>3840</v>
      </c>
      <c r="AY844">
        <v>4111</v>
      </c>
      <c r="AZ844">
        <v>4414</v>
      </c>
      <c r="BA844">
        <v>4783</v>
      </c>
      <c r="BB844">
        <v>5197</v>
      </c>
      <c r="BC844">
        <v>5669</v>
      </c>
      <c r="BD844">
        <v>6222</v>
      </c>
      <c r="BE844">
        <v>6855</v>
      </c>
      <c r="BF844">
        <v>7615</v>
      </c>
      <c r="BG844">
        <v>8501</v>
      </c>
      <c r="BH844">
        <v>9577</v>
      </c>
      <c r="BI844">
        <v>10864</v>
      </c>
      <c r="BJ844">
        <v>0</v>
      </c>
      <c r="BK844">
        <v>0</v>
      </c>
      <c r="BL844">
        <v>0</v>
      </c>
      <c r="BM844">
        <v>0</v>
      </c>
      <c r="BN844">
        <v>0</v>
      </c>
      <c r="BO844">
        <v>0</v>
      </c>
      <c r="BP844">
        <v>0</v>
      </c>
      <c r="BQ844">
        <v>0</v>
      </c>
      <c r="BR844">
        <v>0</v>
      </c>
      <c r="BS844">
        <v>0</v>
      </c>
      <c r="BT844">
        <v>0</v>
      </c>
      <c r="BU844">
        <v>0</v>
      </c>
      <c r="BV844">
        <v>0</v>
      </c>
      <c r="BW844">
        <v>0</v>
      </c>
      <c r="BX844">
        <v>0</v>
      </c>
      <c r="BY844">
        <v>0</v>
      </c>
      <c r="BZ844">
        <v>0</v>
      </c>
      <c r="CA844">
        <v>0</v>
      </c>
      <c r="CB844">
        <v>0</v>
      </c>
      <c r="CC844">
        <v>0</v>
      </c>
      <c r="CD844">
        <v>0</v>
      </c>
      <c r="CE844">
        <v>0</v>
      </c>
      <c r="CF844">
        <v>0</v>
      </c>
      <c r="CG844">
        <v>0</v>
      </c>
      <c r="CH844">
        <v>0</v>
      </c>
      <c r="CI844">
        <v>0</v>
      </c>
      <c r="CJ844">
        <v>0</v>
      </c>
      <c r="CK844">
        <v>0</v>
      </c>
      <c r="CL844">
        <v>0</v>
      </c>
      <c r="CM844">
        <v>0</v>
      </c>
      <c r="CN844">
        <v>0</v>
      </c>
      <c r="CO844">
        <v>0</v>
      </c>
      <c r="CP844">
        <v>0</v>
      </c>
      <c r="CQ844">
        <v>0</v>
      </c>
      <c r="CR844">
        <v>0</v>
      </c>
      <c r="CS844">
        <v>0</v>
      </c>
      <c r="CT844">
        <v>0</v>
      </c>
      <c r="CU844">
        <v>0</v>
      </c>
      <c r="CV844">
        <v>0</v>
      </c>
      <c r="CW844">
        <v>0</v>
      </c>
      <c r="CX844">
        <v>0</v>
      </c>
      <c r="CY844">
        <v>0</v>
      </c>
      <c r="CZ844">
        <v>0</v>
      </c>
      <c r="DA844">
        <v>0</v>
      </c>
      <c r="DB844">
        <v>0</v>
      </c>
      <c r="DC844">
        <v>0</v>
      </c>
      <c r="DD844">
        <v>0</v>
      </c>
      <c r="DE844">
        <v>0</v>
      </c>
      <c r="DF844">
        <v>0</v>
      </c>
      <c r="DG844">
        <v>0</v>
      </c>
      <c r="DH844">
        <v>0</v>
      </c>
      <c r="DI844">
        <v>0</v>
      </c>
      <c r="DJ844">
        <v>0</v>
      </c>
      <c r="DK844">
        <v>0</v>
      </c>
      <c r="DL844">
        <v>0</v>
      </c>
      <c r="DM844">
        <v>0</v>
      </c>
      <c r="DN844">
        <v>0</v>
      </c>
      <c r="DO844">
        <v>0</v>
      </c>
      <c r="DP844">
        <v>0</v>
      </c>
      <c r="DQ844">
        <v>0</v>
      </c>
      <c r="DR844">
        <v>0</v>
      </c>
      <c r="DS844">
        <v>0</v>
      </c>
      <c r="DT844">
        <v>0</v>
      </c>
      <c r="DU844">
        <v>0</v>
      </c>
      <c r="DV844">
        <v>0</v>
      </c>
      <c r="DW844">
        <v>0</v>
      </c>
      <c r="DX844">
        <v>0</v>
      </c>
      <c r="DZ844" s="340" t="s">
        <v>632</v>
      </c>
      <c r="EA844" t="s">
        <v>1025</v>
      </c>
      <c r="EB844">
        <v>2</v>
      </c>
      <c r="EC844">
        <v>40</v>
      </c>
      <c r="ED844" s="183" t="str">
        <f t="shared" si="34"/>
        <v>SDH300240</v>
      </c>
      <c r="EE844">
        <v>0</v>
      </c>
      <c r="EF844">
        <v>76</v>
      </c>
      <c r="EG844">
        <v>148</v>
      </c>
      <c r="EH844">
        <v>214</v>
      </c>
      <c r="EI844">
        <v>282</v>
      </c>
      <c r="EJ844">
        <v>347</v>
      </c>
      <c r="EK844">
        <v>413</v>
      </c>
      <c r="EL844">
        <v>485</v>
      </c>
      <c r="EM844">
        <v>577</v>
      </c>
      <c r="EN844">
        <v>816</v>
      </c>
      <c r="EO844">
        <v>905</v>
      </c>
      <c r="EP844">
        <v>995</v>
      </c>
      <c r="EQ844">
        <v>1083</v>
      </c>
      <c r="ER844">
        <v>1173</v>
      </c>
      <c r="ES844">
        <v>1263</v>
      </c>
      <c r="ET844">
        <v>1355</v>
      </c>
      <c r="EU844">
        <v>1447</v>
      </c>
      <c r="EV844">
        <v>1540</v>
      </c>
      <c r="EW844">
        <v>1636</v>
      </c>
      <c r="EX844">
        <v>1733</v>
      </c>
      <c r="EY844">
        <v>1833</v>
      </c>
      <c r="EZ844">
        <v>1937</v>
      </c>
      <c r="FA844">
        <v>2043</v>
      </c>
      <c r="FB844">
        <v>2153</v>
      </c>
      <c r="FC844">
        <v>2270</v>
      </c>
      <c r="FD844">
        <v>2400</v>
      </c>
      <c r="FE844">
        <v>2538</v>
      </c>
      <c r="FF844">
        <v>2684</v>
      </c>
      <c r="FG844">
        <v>2843</v>
      </c>
      <c r="FH844">
        <v>0</v>
      </c>
      <c r="FI844">
        <v>0</v>
      </c>
      <c r="FJ844">
        <v>0</v>
      </c>
      <c r="FK844">
        <v>0</v>
      </c>
      <c r="FL844">
        <v>0</v>
      </c>
      <c r="FM844">
        <v>0</v>
      </c>
      <c r="FN844">
        <v>0</v>
      </c>
      <c r="FO844">
        <v>0</v>
      </c>
      <c r="FP844">
        <v>0</v>
      </c>
      <c r="FQ844">
        <v>0</v>
      </c>
      <c r="FR844">
        <v>0</v>
      </c>
      <c r="FS844">
        <v>0</v>
      </c>
      <c r="FT844">
        <v>0</v>
      </c>
      <c r="FU844">
        <v>0</v>
      </c>
      <c r="FV844">
        <v>0</v>
      </c>
      <c r="FW844">
        <v>0</v>
      </c>
      <c r="FX844">
        <v>0</v>
      </c>
      <c r="FY844">
        <v>0</v>
      </c>
      <c r="FZ844">
        <v>0</v>
      </c>
      <c r="GA844">
        <v>0</v>
      </c>
      <c r="GB844">
        <v>0</v>
      </c>
      <c r="GC844">
        <v>0</v>
      </c>
      <c r="GD844">
        <v>0</v>
      </c>
      <c r="GE844">
        <v>0</v>
      </c>
      <c r="GF844">
        <v>0</v>
      </c>
      <c r="GG844">
        <v>0</v>
      </c>
      <c r="GH844">
        <v>0</v>
      </c>
      <c r="GI844">
        <v>0</v>
      </c>
      <c r="GJ844">
        <v>0</v>
      </c>
      <c r="GK844">
        <v>0</v>
      </c>
      <c r="GL844">
        <v>0</v>
      </c>
      <c r="GM844">
        <v>0</v>
      </c>
      <c r="GN844">
        <v>0</v>
      </c>
      <c r="GO844">
        <v>0</v>
      </c>
      <c r="GP844">
        <v>0</v>
      </c>
      <c r="GQ844">
        <v>0</v>
      </c>
      <c r="GR844">
        <v>0</v>
      </c>
      <c r="GS844">
        <v>0</v>
      </c>
      <c r="GT844">
        <v>0</v>
      </c>
      <c r="GU844">
        <v>0</v>
      </c>
      <c r="GV844">
        <v>0</v>
      </c>
      <c r="GW844">
        <v>0</v>
      </c>
      <c r="GX844">
        <v>0</v>
      </c>
      <c r="GY844">
        <v>0</v>
      </c>
      <c r="GZ844">
        <v>0</v>
      </c>
      <c r="HA844">
        <v>0</v>
      </c>
      <c r="HB844">
        <v>0</v>
      </c>
      <c r="HC844">
        <v>0</v>
      </c>
      <c r="HD844">
        <v>0</v>
      </c>
      <c r="HE844">
        <v>0</v>
      </c>
      <c r="HF844">
        <v>0</v>
      </c>
      <c r="HG844">
        <v>0</v>
      </c>
      <c r="HH844">
        <v>0</v>
      </c>
      <c r="HI844">
        <v>0</v>
      </c>
      <c r="HJ844">
        <v>0</v>
      </c>
      <c r="HK844">
        <v>0</v>
      </c>
      <c r="HL844">
        <v>0</v>
      </c>
      <c r="HM844">
        <v>0</v>
      </c>
      <c r="HN844">
        <v>0</v>
      </c>
      <c r="HO844">
        <v>0</v>
      </c>
      <c r="HP844">
        <v>0</v>
      </c>
      <c r="HQ844">
        <v>0</v>
      </c>
      <c r="HR844">
        <v>0</v>
      </c>
      <c r="HS844">
        <v>0</v>
      </c>
      <c r="HT844">
        <v>0</v>
      </c>
      <c r="HU844">
        <v>0</v>
      </c>
      <c r="HV844">
        <v>0</v>
      </c>
      <c r="HW844">
        <v>0</v>
      </c>
      <c r="HX844">
        <v>0</v>
      </c>
      <c r="HY844">
        <v>0</v>
      </c>
      <c r="HZ844">
        <v>0</v>
      </c>
      <c r="IA844">
        <v>0</v>
      </c>
      <c r="IB844">
        <v>0</v>
      </c>
      <c r="IC844">
        <v>0</v>
      </c>
      <c r="ID844">
        <v>0</v>
      </c>
      <c r="IE844">
        <v>0</v>
      </c>
      <c r="IF844">
        <v>0</v>
      </c>
      <c r="IG844">
        <v>0</v>
      </c>
      <c r="IH844">
        <v>0</v>
      </c>
      <c r="II844">
        <v>0</v>
      </c>
      <c r="IJ844">
        <v>0</v>
      </c>
      <c r="IK844">
        <v>0</v>
      </c>
    </row>
    <row r="845" spans="13:245" hidden="1">
      <c r="M845" s="407"/>
      <c r="N845" s="407"/>
      <c r="O845" s="407"/>
      <c r="P845" s="408"/>
      <c r="Q845" s="183"/>
      <c r="R845" s="408"/>
      <c r="S845" s="408"/>
      <c r="T845" s="408"/>
      <c r="U845" s="408"/>
      <c r="V845" s="408"/>
      <c r="W845" s="408"/>
      <c r="X845" s="408"/>
      <c r="Y845" s="408"/>
      <c r="Z845" s="408"/>
      <c r="AA845" s="408"/>
      <c r="AB845" s="408"/>
      <c r="AC845" s="408"/>
      <c r="AD845" s="408"/>
      <c r="AE845" s="408"/>
      <c r="AF845" s="408"/>
      <c r="AG845" s="408"/>
      <c r="AH845" s="408"/>
      <c r="AI845" s="408"/>
      <c r="AJ845" s="408"/>
      <c r="AK845" s="408"/>
      <c r="AL845" s="408"/>
      <c r="AM845" s="408"/>
      <c r="AN845" s="408"/>
      <c r="AO845" s="408"/>
      <c r="AP845" s="408"/>
      <c r="AQ845" s="408"/>
      <c r="AR845" s="408"/>
      <c r="AS845" s="408"/>
      <c r="AT845" s="408"/>
      <c r="AU845" s="408"/>
      <c r="AV845" s="408"/>
      <c r="AW845" s="408"/>
      <c r="AX845" s="408"/>
      <c r="AY845" s="408"/>
      <c r="AZ845" s="408"/>
      <c r="BA845" s="408"/>
      <c r="BB845" s="408"/>
      <c r="BC845" s="408"/>
      <c r="BD845" s="408"/>
      <c r="BE845" s="408"/>
      <c r="BF845" s="408"/>
      <c r="BG845" s="408"/>
      <c r="BH845" s="408"/>
      <c r="BI845" s="408"/>
      <c r="BJ845" s="408"/>
      <c r="BK845" s="408"/>
      <c r="BL845" s="408"/>
      <c r="BM845" s="408"/>
      <c r="BN845" s="408"/>
      <c r="BO845" s="408"/>
      <c r="BP845" s="408"/>
      <c r="BQ845" s="408"/>
      <c r="BR845" s="408"/>
      <c r="BS845" s="408"/>
      <c r="BT845" s="408"/>
      <c r="BU845" s="408"/>
      <c r="BV845" s="408"/>
      <c r="BW845" s="408"/>
      <c r="BX845" s="408"/>
      <c r="BY845" s="408"/>
      <c r="BZ845" s="408"/>
      <c r="CA845" s="408"/>
      <c r="CB845" s="408"/>
      <c r="CC845" s="408"/>
      <c r="CD845" s="408"/>
      <c r="CE845" s="408"/>
      <c r="CF845" s="408"/>
      <c r="CG845" s="408"/>
      <c r="CH845" s="408"/>
      <c r="CI845" s="408"/>
      <c r="CJ845" s="408"/>
      <c r="CK845" s="408"/>
      <c r="CL845" s="408"/>
      <c r="CM845" s="408"/>
      <c r="CN845" s="408"/>
      <c r="CO845" s="408"/>
      <c r="CP845" s="408"/>
      <c r="CQ845" s="408"/>
      <c r="CR845" s="408"/>
      <c r="CS845" s="408"/>
      <c r="CT845" s="408"/>
      <c r="CU845" s="408"/>
      <c r="CV845" s="408"/>
      <c r="CW845" s="408"/>
      <c r="CX845" s="408"/>
      <c r="CY845" s="408"/>
      <c r="CZ845" s="408"/>
      <c r="DA845" s="408"/>
      <c r="DB845" s="408"/>
      <c r="DC845" s="408"/>
      <c r="DD845" s="408"/>
      <c r="DE845" s="408"/>
      <c r="DF845" s="408"/>
      <c r="DG845" s="408"/>
      <c r="DH845" s="408"/>
      <c r="DI845" s="408"/>
      <c r="DJ845" s="408"/>
      <c r="DK845" s="408"/>
      <c r="DL845" s="408"/>
      <c r="DM845" s="408"/>
      <c r="DN845" s="408"/>
      <c r="DO845" s="408"/>
      <c r="DP845" s="408"/>
      <c r="DQ845" s="408"/>
      <c r="DR845" s="408"/>
      <c r="DS845" s="408"/>
      <c r="DT845" s="408"/>
      <c r="DU845" s="408"/>
      <c r="DV845" s="408"/>
      <c r="DW845" s="408"/>
      <c r="DX845" s="408"/>
      <c r="DZ845" s="407"/>
      <c r="EA845" s="407"/>
      <c r="EB845" s="407"/>
      <c r="EC845" s="408"/>
      <c r="ED845" s="183"/>
      <c r="EE845" s="408"/>
      <c r="EF845" s="408"/>
      <c r="EG845" s="408"/>
      <c r="EH845" s="408"/>
      <c r="EI845" s="408"/>
      <c r="EJ845" s="408"/>
      <c r="EK845" s="408"/>
      <c r="EL845" s="408"/>
      <c r="EM845" s="408"/>
      <c r="EN845" s="408"/>
      <c r="EO845" s="408"/>
      <c r="EP845" s="408"/>
      <c r="EQ845" s="408"/>
      <c r="ER845" s="408"/>
      <c r="ES845" s="408"/>
      <c r="ET845" s="408"/>
      <c r="EU845" s="408"/>
      <c r="EV845" s="408"/>
      <c r="EW845" s="408"/>
      <c r="EX845" s="408"/>
      <c r="EY845" s="408"/>
      <c r="EZ845" s="408"/>
      <c r="FA845" s="408"/>
      <c r="FB845" s="408"/>
      <c r="FC845" s="408"/>
      <c r="FD845" s="408"/>
      <c r="FE845" s="408"/>
      <c r="FF845" s="408"/>
      <c r="FG845" s="408"/>
      <c r="FH845" s="408"/>
      <c r="FI845" s="408"/>
      <c r="FJ845" s="408"/>
      <c r="FK845" s="408"/>
      <c r="FL845" s="408"/>
      <c r="FM845" s="408"/>
      <c r="FN845" s="408"/>
      <c r="FO845" s="408"/>
      <c r="FP845" s="408"/>
      <c r="FQ845" s="408"/>
      <c r="FR845" s="408"/>
      <c r="FS845" s="408"/>
      <c r="FT845" s="408"/>
      <c r="FU845" s="408"/>
      <c r="FV845" s="408"/>
      <c r="FW845" s="408"/>
      <c r="FX845" s="408"/>
      <c r="FY845" s="408"/>
      <c r="FZ845" s="408"/>
      <c r="GA845" s="408"/>
      <c r="GB845" s="408"/>
      <c r="GC845" s="408"/>
      <c r="GD845" s="408"/>
      <c r="GE845" s="408"/>
      <c r="GF845" s="408"/>
      <c r="GG845" s="408"/>
      <c r="GH845" s="408"/>
      <c r="GI845" s="408"/>
      <c r="GJ845" s="408"/>
      <c r="GK845" s="408"/>
      <c r="GL845" s="408"/>
      <c r="GM845" s="408"/>
      <c r="GN845" s="408"/>
      <c r="GO845" s="408"/>
      <c r="GP845" s="408"/>
      <c r="GQ845" s="408"/>
      <c r="GR845" s="408"/>
      <c r="GS845" s="408"/>
      <c r="GT845" s="408"/>
      <c r="GU845" s="408"/>
      <c r="GV845" s="408"/>
      <c r="GW845" s="408"/>
      <c r="GX845" s="408"/>
      <c r="GY845" s="408"/>
      <c r="GZ845" s="408"/>
      <c r="HA845" s="408"/>
      <c r="HB845" s="408"/>
      <c r="HC845" s="408"/>
      <c r="HD845" s="408"/>
      <c r="HE845" s="408"/>
      <c r="HF845" s="408"/>
      <c r="HG845" s="408"/>
      <c r="HH845" s="408"/>
      <c r="HI845" s="408"/>
      <c r="HJ845" s="408"/>
      <c r="HK845" s="408"/>
      <c r="HL845" s="408"/>
      <c r="HM845" s="408"/>
      <c r="HN845" s="408"/>
      <c r="HO845" s="408"/>
      <c r="HP845" s="408"/>
      <c r="HQ845" s="408"/>
      <c r="HR845" s="408"/>
      <c r="HS845" s="408"/>
      <c r="HT845" s="408"/>
      <c r="HU845" s="408"/>
      <c r="HV845" s="408"/>
      <c r="HW845" s="408"/>
      <c r="HX845" s="408"/>
      <c r="HY845" s="408"/>
      <c r="HZ845" s="408"/>
      <c r="IA845" s="408"/>
      <c r="IB845" s="408"/>
      <c r="IC845" s="408"/>
      <c r="ID845" s="408"/>
      <c r="IE845" s="408"/>
      <c r="IF845" s="408"/>
      <c r="IG845" s="408"/>
      <c r="IH845" s="408"/>
      <c r="II845" s="408"/>
      <c r="IJ845" s="408"/>
      <c r="IK845" s="408"/>
    </row>
    <row r="846" spans="13:245" hidden="1">
      <c r="M846" s="407"/>
      <c r="N846" s="407"/>
      <c r="O846" s="407"/>
      <c r="P846" s="408"/>
      <c r="Q846" s="183"/>
      <c r="R846" s="408"/>
      <c r="S846" s="408"/>
      <c r="T846" s="408"/>
      <c r="U846" s="408"/>
      <c r="V846" s="408"/>
      <c r="W846" s="408"/>
      <c r="X846" s="408"/>
      <c r="Y846" s="408"/>
      <c r="Z846" s="408"/>
      <c r="AA846" s="408"/>
      <c r="AB846" s="408"/>
      <c r="AC846" s="408"/>
      <c r="AD846" s="408"/>
      <c r="AE846" s="408"/>
      <c r="AF846" s="408"/>
      <c r="AG846" s="408"/>
      <c r="AH846" s="408"/>
      <c r="AI846" s="408"/>
      <c r="AJ846" s="408"/>
      <c r="AK846" s="408"/>
      <c r="AL846" s="408"/>
      <c r="AM846" s="408"/>
      <c r="AN846" s="408"/>
      <c r="AO846" s="408"/>
      <c r="AP846" s="408"/>
      <c r="AQ846" s="408"/>
      <c r="AR846" s="408"/>
      <c r="AS846" s="408"/>
      <c r="AT846" s="408"/>
      <c r="AU846" s="408"/>
      <c r="AV846" s="408"/>
      <c r="AW846" s="408"/>
      <c r="AX846" s="408"/>
      <c r="AY846" s="408"/>
      <c r="AZ846" s="408"/>
      <c r="BA846" s="408"/>
      <c r="BB846" s="408"/>
      <c r="BC846" s="408"/>
      <c r="BD846" s="408"/>
      <c r="BE846" s="408"/>
      <c r="BF846" s="408"/>
      <c r="BG846" s="408"/>
      <c r="BH846" s="408"/>
      <c r="BI846" s="408"/>
      <c r="BJ846" s="408"/>
      <c r="BK846" s="408"/>
      <c r="BL846" s="408"/>
      <c r="BM846" s="408"/>
      <c r="BN846" s="408"/>
      <c r="BO846" s="408"/>
      <c r="BP846" s="408"/>
      <c r="BQ846" s="408"/>
      <c r="BR846" s="408"/>
      <c r="BS846" s="408"/>
      <c r="BT846" s="408"/>
      <c r="BU846" s="408"/>
      <c r="BV846" s="408"/>
      <c r="BW846" s="408"/>
      <c r="BX846" s="408"/>
      <c r="BY846" s="408"/>
      <c r="BZ846" s="408"/>
      <c r="CA846" s="408"/>
      <c r="CB846" s="408"/>
      <c r="CC846" s="408"/>
      <c r="CD846" s="408"/>
      <c r="CE846" s="408"/>
      <c r="CF846" s="408"/>
      <c r="CG846" s="408"/>
      <c r="CH846" s="408"/>
      <c r="CI846" s="408"/>
      <c r="CJ846" s="408"/>
      <c r="CK846" s="408"/>
      <c r="CL846" s="408"/>
      <c r="CM846" s="408"/>
      <c r="CN846" s="408"/>
      <c r="CO846" s="408"/>
      <c r="CP846" s="408"/>
      <c r="CQ846" s="408"/>
      <c r="CR846" s="408"/>
      <c r="CS846" s="408"/>
      <c r="CT846" s="408"/>
      <c r="CU846" s="408"/>
      <c r="CV846" s="408"/>
      <c r="CW846" s="408"/>
      <c r="CX846" s="408"/>
      <c r="CY846" s="408"/>
      <c r="CZ846" s="408"/>
      <c r="DA846" s="408"/>
      <c r="DB846" s="408"/>
      <c r="DC846" s="408"/>
      <c r="DD846" s="408"/>
      <c r="DE846" s="408"/>
      <c r="DF846" s="408"/>
      <c r="DG846" s="408"/>
      <c r="DH846" s="408"/>
      <c r="DI846" s="408"/>
      <c r="DJ846" s="408"/>
      <c r="DK846" s="408"/>
      <c r="DL846" s="408"/>
      <c r="DM846" s="408"/>
      <c r="DN846" s="408"/>
      <c r="DO846" s="408"/>
      <c r="DP846" s="408"/>
      <c r="DQ846" s="408"/>
      <c r="DR846" s="408"/>
      <c r="DS846" s="408"/>
      <c r="DT846" s="408"/>
      <c r="DU846" s="408"/>
      <c r="DV846" s="408"/>
      <c r="DW846" s="408"/>
      <c r="DX846" s="408"/>
      <c r="DZ846" s="407"/>
      <c r="EA846" s="407"/>
      <c r="EB846" s="407"/>
      <c r="EC846" s="408"/>
      <c r="ED846" s="183"/>
      <c r="EE846" s="408"/>
      <c r="EF846" s="408"/>
      <c r="EG846" s="408"/>
      <c r="EH846" s="408"/>
      <c r="EI846" s="408"/>
      <c r="EJ846" s="408"/>
      <c r="EK846" s="408"/>
      <c r="EL846" s="408"/>
      <c r="EM846" s="408"/>
      <c r="EN846" s="408"/>
      <c r="EO846" s="408"/>
      <c r="EP846" s="408"/>
      <c r="EQ846" s="408"/>
      <c r="ER846" s="408"/>
      <c r="ES846" s="408"/>
      <c r="ET846" s="408"/>
      <c r="EU846" s="408"/>
      <c r="EV846" s="408"/>
      <c r="EW846" s="408"/>
      <c r="EX846" s="408"/>
      <c r="EY846" s="408"/>
      <c r="EZ846" s="408"/>
      <c r="FA846" s="408"/>
      <c r="FB846" s="408"/>
      <c r="FC846" s="408"/>
      <c r="FD846" s="408"/>
      <c r="FE846" s="408"/>
      <c r="FF846" s="408"/>
      <c r="FG846" s="408"/>
      <c r="FH846" s="408"/>
      <c r="FI846" s="408"/>
      <c r="FJ846" s="408"/>
      <c r="FK846" s="408"/>
      <c r="FL846" s="408"/>
      <c r="FM846" s="408"/>
      <c r="FN846" s="408"/>
      <c r="FO846" s="408"/>
      <c r="FP846" s="408"/>
      <c r="FQ846" s="408"/>
      <c r="FR846" s="408"/>
      <c r="FS846" s="408"/>
      <c r="FT846" s="408"/>
      <c r="FU846" s="408"/>
      <c r="FV846" s="408"/>
      <c r="FW846" s="408"/>
      <c r="FX846" s="408"/>
      <c r="FY846" s="408"/>
      <c r="FZ846" s="408"/>
      <c r="GA846" s="408"/>
      <c r="GB846" s="408"/>
      <c r="GC846" s="408"/>
      <c r="GD846" s="408"/>
      <c r="GE846" s="408"/>
      <c r="GF846" s="408"/>
      <c r="GG846" s="408"/>
      <c r="GH846" s="408"/>
      <c r="GI846" s="408"/>
      <c r="GJ846" s="408"/>
      <c r="GK846" s="408"/>
      <c r="GL846" s="408"/>
      <c r="GM846" s="408"/>
      <c r="GN846" s="408"/>
      <c r="GO846" s="408"/>
      <c r="GP846" s="408"/>
      <c r="GQ846" s="408"/>
      <c r="GR846" s="408"/>
      <c r="GS846" s="408"/>
      <c r="GT846" s="408"/>
      <c r="GU846" s="408"/>
      <c r="GV846" s="408"/>
      <c r="GW846" s="408"/>
      <c r="GX846" s="408"/>
      <c r="GY846" s="408"/>
      <c r="GZ846" s="408"/>
      <c r="HA846" s="408"/>
      <c r="HB846" s="408"/>
      <c r="HC846" s="408"/>
      <c r="HD846" s="408"/>
      <c r="HE846" s="408"/>
      <c r="HF846" s="408"/>
      <c r="HG846" s="408"/>
      <c r="HH846" s="408"/>
      <c r="HI846" s="408"/>
      <c r="HJ846" s="408"/>
      <c r="HK846" s="408"/>
      <c r="HL846" s="408"/>
      <c r="HM846" s="408"/>
      <c r="HN846" s="408"/>
      <c r="HO846" s="408"/>
      <c r="HP846" s="408"/>
      <c r="HQ846" s="408"/>
      <c r="HR846" s="408"/>
      <c r="HS846" s="408"/>
      <c r="HT846" s="408"/>
      <c r="HU846" s="408"/>
      <c r="HV846" s="408"/>
      <c r="HW846" s="408"/>
      <c r="HX846" s="408"/>
      <c r="HY846" s="408"/>
      <c r="HZ846" s="408"/>
      <c r="IA846" s="408"/>
      <c r="IB846" s="408"/>
      <c r="IC846" s="408"/>
      <c r="ID846" s="408"/>
      <c r="IE846" s="408"/>
      <c r="IF846" s="408"/>
      <c r="IG846" s="408"/>
      <c r="IH846" s="408"/>
      <c r="II846" s="408"/>
      <c r="IJ846" s="408"/>
      <c r="IK846" s="408"/>
    </row>
    <row r="847" spans="13:245" hidden="1">
      <c r="M847" s="407"/>
      <c r="N847" s="407"/>
      <c r="O847" s="407"/>
      <c r="P847" s="408"/>
      <c r="Q847" s="183"/>
      <c r="R847" s="408"/>
      <c r="S847" s="408"/>
      <c r="T847" s="408"/>
      <c r="U847" s="408"/>
      <c r="V847" s="408"/>
      <c r="W847" s="408"/>
      <c r="X847" s="408"/>
      <c r="Y847" s="408"/>
      <c r="Z847" s="408"/>
      <c r="AA847" s="408"/>
      <c r="AB847" s="408"/>
      <c r="AC847" s="408"/>
      <c r="AD847" s="408"/>
      <c r="AE847" s="408"/>
      <c r="AF847" s="408"/>
      <c r="AG847" s="408"/>
      <c r="AH847" s="408"/>
      <c r="AI847" s="408"/>
      <c r="AJ847" s="408"/>
      <c r="AK847" s="408"/>
      <c r="AL847" s="408"/>
      <c r="AM847" s="408"/>
      <c r="AN847" s="408"/>
      <c r="AO847" s="408"/>
      <c r="AP847" s="408"/>
      <c r="AQ847" s="408"/>
      <c r="AR847" s="408"/>
      <c r="AS847" s="408"/>
      <c r="AT847" s="408"/>
      <c r="AU847" s="408"/>
      <c r="AV847" s="408"/>
      <c r="AW847" s="408"/>
      <c r="AX847" s="408"/>
      <c r="AY847" s="408"/>
      <c r="AZ847" s="408"/>
      <c r="BA847" s="408"/>
      <c r="BB847" s="408"/>
      <c r="BC847" s="408"/>
      <c r="BD847" s="408"/>
      <c r="BE847" s="408"/>
      <c r="BF847" s="408"/>
      <c r="BG847" s="408"/>
      <c r="BH847" s="408"/>
      <c r="BI847" s="408"/>
      <c r="BJ847" s="408"/>
      <c r="BK847" s="408"/>
      <c r="BL847" s="408"/>
      <c r="BM847" s="408"/>
      <c r="BN847" s="408"/>
      <c r="BO847" s="408"/>
      <c r="BP847" s="408"/>
      <c r="BQ847" s="408"/>
      <c r="BR847" s="408"/>
      <c r="BS847" s="408"/>
      <c r="BT847" s="408"/>
      <c r="BU847" s="408"/>
      <c r="BV847" s="408"/>
      <c r="BW847" s="408"/>
      <c r="BX847" s="408"/>
      <c r="BY847" s="408"/>
      <c r="BZ847" s="408"/>
      <c r="CA847" s="408"/>
      <c r="CB847" s="408"/>
      <c r="CC847" s="408"/>
      <c r="CD847" s="408"/>
      <c r="CE847" s="408"/>
      <c r="CF847" s="408"/>
      <c r="CG847" s="408"/>
      <c r="CH847" s="408"/>
      <c r="CI847" s="408"/>
      <c r="CJ847" s="408"/>
      <c r="CK847" s="408"/>
      <c r="CL847" s="408"/>
      <c r="CM847" s="408"/>
      <c r="CN847" s="408"/>
      <c r="CO847" s="408"/>
      <c r="CP847" s="408"/>
      <c r="CQ847" s="408"/>
      <c r="CR847" s="408"/>
      <c r="CS847" s="408"/>
      <c r="CT847" s="408"/>
      <c r="CU847" s="408"/>
      <c r="CV847" s="408"/>
      <c r="CW847" s="408"/>
      <c r="CX847" s="408"/>
      <c r="CY847" s="408"/>
      <c r="CZ847" s="408"/>
      <c r="DA847" s="408"/>
      <c r="DB847" s="408"/>
      <c r="DC847" s="408"/>
      <c r="DD847" s="408"/>
      <c r="DE847" s="408"/>
      <c r="DF847" s="408"/>
      <c r="DG847" s="408"/>
      <c r="DH847" s="408"/>
      <c r="DI847" s="408"/>
      <c r="DJ847" s="408"/>
      <c r="DK847" s="408"/>
      <c r="DL847" s="408"/>
      <c r="DM847" s="408"/>
      <c r="DN847" s="408"/>
      <c r="DO847" s="408"/>
      <c r="DP847" s="408"/>
      <c r="DQ847" s="408"/>
      <c r="DR847" s="408"/>
      <c r="DS847" s="408"/>
      <c r="DT847" s="408"/>
      <c r="DU847" s="408"/>
      <c r="DV847" s="408"/>
      <c r="DW847" s="408"/>
      <c r="DX847" s="408"/>
      <c r="DZ847" s="407"/>
      <c r="EA847" s="407"/>
      <c r="EB847" s="407"/>
      <c r="EC847" s="408"/>
      <c r="ED847" s="183"/>
      <c r="EE847" s="408"/>
      <c r="EF847" s="408"/>
      <c r="EG847" s="408"/>
      <c r="EH847" s="408"/>
      <c r="EI847" s="408"/>
      <c r="EJ847" s="408"/>
      <c r="EK847" s="408"/>
      <c r="EL847" s="408"/>
      <c r="EM847" s="408"/>
      <c r="EN847" s="408"/>
      <c r="EO847" s="408"/>
      <c r="EP847" s="408"/>
      <c r="EQ847" s="408"/>
      <c r="ER847" s="408"/>
      <c r="ES847" s="408"/>
      <c r="ET847" s="408"/>
      <c r="EU847" s="408"/>
      <c r="EV847" s="408"/>
      <c r="EW847" s="408"/>
      <c r="EX847" s="408"/>
      <c r="EY847" s="408"/>
      <c r="EZ847" s="408"/>
      <c r="FA847" s="408"/>
      <c r="FB847" s="408"/>
      <c r="FC847" s="408"/>
      <c r="FD847" s="408"/>
      <c r="FE847" s="408"/>
      <c r="FF847" s="408"/>
      <c r="FG847" s="408"/>
      <c r="FH847" s="408"/>
      <c r="FI847" s="408"/>
      <c r="FJ847" s="408"/>
      <c r="FK847" s="408"/>
      <c r="FL847" s="408"/>
      <c r="FM847" s="408"/>
      <c r="FN847" s="408"/>
      <c r="FO847" s="408"/>
      <c r="FP847" s="408"/>
      <c r="FQ847" s="408"/>
      <c r="FR847" s="408"/>
      <c r="FS847" s="408"/>
      <c r="FT847" s="408"/>
      <c r="FU847" s="408"/>
      <c r="FV847" s="408"/>
      <c r="FW847" s="408"/>
      <c r="FX847" s="408"/>
      <c r="FY847" s="408"/>
      <c r="FZ847" s="408"/>
      <c r="GA847" s="408"/>
      <c r="GB847" s="408"/>
      <c r="GC847" s="408"/>
      <c r="GD847" s="408"/>
      <c r="GE847" s="408"/>
      <c r="GF847" s="408"/>
      <c r="GG847" s="408"/>
      <c r="GH847" s="408"/>
      <c r="GI847" s="408"/>
      <c r="GJ847" s="408"/>
      <c r="GK847" s="408"/>
      <c r="GL847" s="408"/>
      <c r="GM847" s="408"/>
      <c r="GN847" s="408"/>
      <c r="GO847" s="408"/>
      <c r="GP847" s="408"/>
      <c r="GQ847" s="408"/>
      <c r="GR847" s="408"/>
      <c r="GS847" s="408"/>
      <c r="GT847" s="408"/>
      <c r="GU847" s="408"/>
      <c r="GV847" s="408"/>
      <c r="GW847" s="408"/>
      <c r="GX847" s="408"/>
      <c r="GY847" s="408"/>
      <c r="GZ847" s="408"/>
      <c r="HA847" s="408"/>
      <c r="HB847" s="408"/>
      <c r="HC847" s="408"/>
      <c r="HD847" s="408"/>
      <c r="HE847" s="408"/>
      <c r="HF847" s="408"/>
      <c r="HG847" s="408"/>
      <c r="HH847" s="408"/>
      <c r="HI847" s="408"/>
      <c r="HJ847" s="408"/>
      <c r="HK847" s="408"/>
      <c r="HL847" s="408"/>
      <c r="HM847" s="408"/>
      <c r="HN847" s="408"/>
      <c r="HO847" s="408"/>
      <c r="HP847" s="408"/>
      <c r="HQ847" s="408"/>
      <c r="HR847" s="408"/>
      <c r="HS847" s="408"/>
      <c r="HT847" s="408"/>
      <c r="HU847" s="408"/>
      <c r="HV847" s="408"/>
      <c r="HW847" s="408"/>
      <c r="HX847" s="408"/>
      <c r="HY847" s="408"/>
      <c r="HZ847" s="408"/>
      <c r="IA847" s="408"/>
      <c r="IB847" s="408"/>
      <c r="IC847" s="408"/>
      <c r="ID847" s="408"/>
      <c r="IE847" s="408"/>
      <c r="IF847" s="408"/>
      <c r="IG847" s="408"/>
      <c r="IH847" s="408"/>
      <c r="II847" s="408"/>
      <c r="IJ847" s="408"/>
      <c r="IK847" s="408"/>
    </row>
    <row r="848" spans="13:245" hidden="1">
      <c r="M848" t="s">
        <v>788</v>
      </c>
      <c r="Q848" s="183" t="str">
        <f t="shared" ref="Q848:Q911" si="35">N848&amp;TEXT(O848,"00")&amp;TEXT(P848,"00")</f>
        <v>0000</v>
      </c>
      <c r="DZ848" t="s">
        <v>744</v>
      </c>
      <c r="ED848" s="183" t="str">
        <f t="shared" ref="ED848:ED911" si="36">EA848&amp;TEXT(EB848,"00")&amp;TEXT(EC848,"00")</f>
        <v>0000</v>
      </c>
    </row>
    <row r="849" spans="13:245" ht="24" hidden="1">
      <c r="M849" s="339" t="s">
        <v>110</v>
      </c>
      <c r="N849" s="339" t="s">
        <v>15</v>
      </c>
      <c r="O849" s="339" t="s">
        <v>17</v>
      </c>
      <c r="P849" s="339" t="s">
        <v>16</v>
      </c>
      <c r="Q849" s="183" t="str">
        <f t="shared" si="35"/>
        <v>商品代號性別年齡</v>
      </c>
      <c r="R849" s="339" t="s">
        <v>633</v>
      </c>
      <c r="S849" s="339" t="s">
        <v>634</v>
      </c>
      <c r="T849" s="339" t="s">
        <v>635</v>
      </c>
      <c r="U849" s="339" t="s">
        <v>636</v>
      </c>
      <c r="V849" s="339" t="s">
        <v>637</v>
      </c>
      <c r="W849" s="339" t="s">
        <v>638</v>
      </c>
      <c r="X849" s="339" t="s">
        <v>639</v>
      </c>
      <c r="Y849" s="339" t="s">
        <v>640</v>
      </c>
      <c r="Z849" s="339" t="s">
        <v>641</v>
      </c>
      <c r="AA849" s="339" t="s">
        <v>642</v>
      </c>
      <c r="AB849" s="339" t="s">
        <v>643</v>
      </c>
      <c r="AC849" s="339" t="s">
        <v>644</v>
      </c>
      <c r="AD849" s="339" t="s">
        <v>645</v>
      </c>
      <c r="AE849" s="339" t="s">
        <v>646</v>
      </c>
      <c r="AF849" s="339" t="s">
        <v>647</v>
      </c>
      <c r="AG849" s="339" t="s">
        <v>648</v>
      </c>
      <c r="AH849" s="339" t="s">
        <v>649</v>
      </c>
      <c r="AI849" s="339" t="s">
        <v>650</v>
      </c>
      <c r="AJ849" s="339" t="s">
        <v>651</v>
      </c>
      <c r="AK849" s="339" t="s">
        <v>652</v>
      </c>
      <c r="AL849" s="339" t="s">
        <v>653</v>
      </c>
      <c r="AM849" s="339" t="s">
        <v>654</v>
      </c>
      <c r="AN849" s="339" t="s">
        <v>655</v>
      </c>
      <c r="AO849" s="339" t="s">
        <v>656</v>
      </c>
      <c r="AP849" s="339" t="s">
        <v>657</v>
      </c>
      <c r="AQ849" s="339" t="s">
        <v>658</v>
      </c>
      <c r="AR849" s="339" t="s">
        <v>659</v>
      </c>
      <c r="AS849" s="339" t="s">
        <v>660</v>
      </c>
      <c r="AT849" s="339" t="s">
        <v>661</v>
      </c>
      <c r="AU849" s="339" t="s">
        <v>662</v>
      </c>
      <c r="AV849" s="339" t="s">
        <v>663</v>
      </c>
      <c r="AW849" s="339" t="s">
        <v>664</v>
      </c>
      <c r="AX849" s="339" t="s">
        <v>665</v>
      </c>
      <c r="AY849" s="339" t="s">
        <v>666</v>
      </c>
      <c r="AZ849" s="339" t="s">
        <v>667</v>
      </c>
      <c r="BA849" s="339" t="s">
        <v>668</v>
      </c>
      <c r="BB849" s="339" t="s">
        <v>669</v>
      </c>
      <c r="BC849" s="339" t="s">
        <v>670</v>
      </c>
      <c r="BD849" s="339" t="s">
        <v>671</v>
      </c>
      <c r="BE849" s="339" t="s">
        <v>672</v>
      </c>
      <c r="BF849" s="339" t="s">
        <v>673</v>
      </c>
      <c r="BG849" s="339" t="s">
        <v>674</v>
      </c>
      <c r="BH849" s="339" t="s">
        <v>675</v>
      </c>
      <c r="BI849" s="339" t="s">
        <v>676</v>
      </c>
      <c r="BJ849" s="339" t="s">
        <v>677</v>
      </c>
      <c r="BK849" s="339" t="s">
        <v>678</v>
      </c>
      <c r="BL849" s="339" t="s">
        <v>679</v>
      </c>
      <c r="BM849" s="339" t="s">
        <v>680</v>
      </c>
      <c r="BN849" s="339" t="s">
        <v>681</v>
      </c>
      <c r="BO849" s="339" t="s">
        <v>682</v>
      </c>
      <c r="BP849" s="339" t="s">
        <v>683</v>
      </c>
      <c r="BQ849" s="339" t="s">
        <v>684</v>
      </c>
      <c r="BR849" s="339" t="s">
        <v>685</v>
      </c>
      <c r="BS849" s="339" t="s">
        <v>686</v>
      </c>
      <c r="BT849" s="339" t="s">
        <v>687</v>
      </c>
      <c r="BU849" s="339" t="s">
        <v>688</v>
      </c>
      <c r="BV849" s="339" t="s">
        <v>689</v>
      </c>
      <c r="BW849" s="339" t="s">
        <v>690</v>
      </c>
      <c r="BX849" s="339" t="s">
        <v>691</v>
      </c>
      <c r="BY849" s="339" t="s">
        <v>692</v>
      </c>
      <c r="BZ849" s="339" t="s">
        <v>693</v>
      </c>
      <c r="CA849" s="339" t="s">
        <v>694</v>
      </c>
      <c r="CB849" s="339" t="s">
        <v>695</v>
      </c>
      <c r="CC849" s="339" t="s">
        <v>696</v>
      </c>
      <c r="CD849" s="339" t="s">
        <v>697</v>
      </c>
      <c r="CE849" s="339" t="s">
        <v>698</v>
      </c>
      <c r="CF849" s="339" t="s">
        <v>699</v>
      </c>
      <c r="CG849" s="339" t="s">
        <v>700</v>
      </c>
      <c r="CH849" s="339" t="s">
        <v>701</v>
      </c>
      <c r="CI849" s="339" t="s">
        <v>702</v>
      </c>
      <c r="CJ849" s="339" t="s">
        <v>703</v>
      </c>
      <c r="CK849" s="339" t="s">
        <v>704</v>
      </c>
      <c r="CL849" s="339" t="s">
        <v>705</v>
      </c>
      <c r="CM849" s="339" t="s">
        <v>706</v>
      </c>
      <c r="CN849" s="339" t="s">
        <v>707</v>
      </c>
      <c r="CO849" s="339" t="s">
        <v>708</v>
      </c>
      <c r="CP849" s="339" t="s">
        <v>709</v>
      </c>
      <c r="CQ849" s="339" t="s">
        <v>710</v>
      </c>
      <c r="CR849" s="339" t="s">
        <v>711</v>
      </c>
      <c r="CS849" s="339" t="s">
        <v>712</v>
      </c>
      <c r="CT849" s="339" t="s">
        <v>713</v>
      </c>
      <c r="CU849" s="339" t="s">
        <v>714</v>
      </c>
      <c r="CV849" s="339" t="s">
        <v>715</v>
      </c>
      <c r="CW849" s="339" t="s">
        <v>716</v>
      </c>
      <c r="CX849" s="339" t="s">
        <v>717</v>
      </c>
      <c r="CY849" s="339" t="s">
        <v>718</v>
      </c>
      <c r="CZ849" s="339" t="s">
        <v>719</v>
      </c>
      <c r="DA849" s="339" t="s">
        <v>720</v>
      </c>
      <c r="DB849" s="339" t="s">
        <v>721</v>
      </c>
      <c r="DC849" s="339" t="s">
        <v>722</v>
      </c>
      <c r="DD849" s="339" t="s">
        <v>723</v>
      </c>
      <c r="DE849" s="339" t="s">
        <v>724</v>
      </c>
      <c r="DF849" s="339" t="s">
        <v>725</v>
      </c>
      <c r="DG849" s="339" t="s">
        <v>726</v>
      </c>
      <c r="DH849" s="339" t="s">
        <v>727</v>
      </c>
      <c r="DI849" s="339" t="s">
        <v>728</v>
      </c>
      <c r="DJ849" s="339" t="s">
        <v>729</v>
      </c>
      <c r="DK849" s="339" t="s">
        <v>730</v>
      </c>
      <c r="DL849" s="339" t="s">
        <v>731</v>
      </c>
      <c r="DM849" s="339" t="s">
        <v>732</v>
      </c>
      <c r="DN849" s="339" t="s">
        <v>733</v>
      </c>
      <c r="DO849" s="339" t="s">
        <v>734</v>
      </c>
      <c r="DP849" s="339" t="s">
        <v>735</v>
      </c>
      <c r="DQ849" s="339" t="s">
        <v>736</v>
      </c>
      <c r="DR849" s="339" t="s">
        <v>737</v>
      </c>
      <c r="DS849" s="339" t="s">
        <v>738</v>
      </c>
      <c r="DT849" s="339" t="s">
        <v>739</v>
      </c>
      <c r="DU849" s="339" t="s">
        <v>740</v>
      </c>
      <c r="DV849" s="339" t="s">
        <v>741</v>
      </c>
      <c r="DW849" s="339" t="s">
        <v>742</v>
      </c>
      <c r="DX849" s="339" t="s">
        <v>743</v>
      </c>
      <c r="DZ849" s="339" t="s">
        <v>110</v>
      </c>
      <c r="EA849" s="339" t="s">
        <v>15</v>
      </c>
      <c r="EB849" s="339" t="s">
        <v>17</v>
      </c>
      <c r="EC849" s="339" t="s">
        <v>16</v>
      </c>
      <c r="ED849" s="183" t="str">
        <f t="shared" si="36"/>
        <v>商品代號性別年齡</v>
      </c>
      <c r="EE849" s="339" t="s">
        <v>633</v>
      </c>
      <c r="EF849" s="339" t="s">
        <v>634</v>
      </c>
      <c r="EG849" s="339" t="s">
        <v>635</v>
      </c>
      <c r="EH849" s="339" t="s">
        <v>636</v>
      </c>
      <c r="EI849" s="339" t="s">
        <v>637</v>
      </c>
      <c r="EJ849" s="339" t="s">
        <v>638</v>
      </c>
      <c r="EK849" s="339" t="s">
        <v>639</v>
      </c>
      <c r="EL849" s="339" t="s">
        <v>640</v>
      </c>
      <c r="EM849" s="339" t="s">
        <v>641</v>
      </c>
      <c r="EN849" s="339" t="s">
        <v>642</v>
      </c>
      <c r="EO849" s="339" t="s">
        <v>643</v>
      </c>
      <c r="EP849" s="339" t="s">
        <v>644</v>
      </c>
      <c r="EQ849" s="339" t="s">
        <v>645</v>
      </c>
      <c r="ER849" s="339" t="s">
        <v>646</v>
      </c>
      <c r="ES849" s="339" t="s">
        <v>647</v>
      </c>
      <c r="ET849" s="339" t="s">
        <v>648</v>
      </c>
      <c r="EU849" s="339" t="s">
        <v>649</v>
      </c>
      <c r="EV849" s="339" t="s">
        <v>650</v>
      </c>
      <c r="EW849" s="339" t="s">
        <v>651</v>
      </c>
      <c r="EX849" s="339" t="s">
        <v>652</v>
      </c>
      <c r="EY849" s="339" t="s">
        <v>653</v>
      </c>
      <c r="EZ849" s="339" t="s">
        <v>654</v>
      </c>
      <c r="FA849" s="339" t="s">
        <v>655</v>
      </c>
      <c r="FB849" s="339" t="s">
        <v>656</v>
      </c>
      <c r="FC849" s="339" t="s">
        <v>657</v>
      </c>
      <c r="FD849" s="339" t="s">
        <v>658</v>
      </c>
      <c r="FE849" s="339" t="s">
        <v>659</v>
      </c>
      <c r="FF849" s="339" t="s">
        <v>660</v>
      </c>
      <c r="FG849" s="339" t="s">
        <v>661</v>
      </c>
      <c r="FH849" s="339" t="s">
        <v>662</v>
      </c>
      <c r="FI849" s="339" t="s">
        <v>663</v>
      </c>
      <c r="FJ849" s="339" t="s">
        <v>664</v>
      </c>
      <c r="FK849" s="339" t="s">
        <v>665</v>
      </c>
      <c r="FL849" s="339" t="s">
        <v>666</v>
      </c>
      <c r="FM849" s="339" t="s">
        <v>667</v>
      </c>
      <c r="FN849" s="339" t="s">
        <v>668</v>
      </c>
      <c r="FO849" s="339" t="s">
        <v>669</v>
      </c>
      <c r="FP849" s="339" t="s">
        <v>670</v>
      </c>
      <c r="FQ849" s="339" t="s">
        <v>671</v>
      </c>
      <c r="FR849" s="339" t="s">
        <v>672</v>
      </c>
      <c r="FS849" s="339" t="s">
        <v>673</v>
      </c>
      <c r="FT849" s="339" t="s">
        <v>674</v>
      </c>
      <c r="FU849" s="339" t="s">
        <v>675</v>
      </c>
      <c r="FV849" s="339" t="s">
        <v>676</v>
      </c>
      <c r="FW849" s="339" t="s">
        <v>677</v>
      </c>
      <c r="FX849" s="339" t="s">
        <v>678</v>
      </c>
      <c r="FY849" s="339" t="s">
        <v>679</v>
      </c>
      <c r="FZ849" s="339" t="s">
        <v>680</v>
      </c>
      <c r="GA849" s="339" t="s">
        <v>681</v>
      </c>
      <c r="GB849" s="339" t="s">
        <v>682</v>
      </c>
      <c r="GC849" s="339" t="s">
        <v>683</v>
      </c>
      <c r="GD849" s="339" t="s">
        <v>684</v>
      </c>
      <c r="GE849" s="339" t="s">
        <v>685</v>
      </c>
      <c r="GF849" s="339" t="s">
        <v>686</v>
      </c>
      <c r="GG849" s="339" t="s">
        <v>687</v>
      </c>
      <c r="GH849" s="339" t="s">
        <v>688</v>
      </c>
      <c r="GI849" s="339" t="s">
        <v>689</v>
      </c>
      <c r="GJ849" s="339" t="s">
        <v>690</v>
      </c>
      <c r="GK849" s="339" t="s">
        <v>691</v>
      </c>
      <c r="GL849" s="339" t="s">
        <v>692</v>
      </c>
      <c r="GM849" s="339" t="s">
        <v>693</v>
      </c>
      <c r="GN849" s="339" t="s">
        <v>694</v>
      </c>
      <c r="GO849" s="339" t="s">
        <v>695</v>
      </c>
      <c r="GP849" s="339" t="s">
        <v>696</v>
      </c>
      <c r="GQ849" s="339" t="s">
        <v>697</v>
      </c>
      <c r="GR849" s="339" t="s">
        <v>698</v>
      </c>
      <c r="GS849" s="339" t="s">
        <v>699</v>
      </c>
      <c r="GT849" s="339" t="s">
        <v>700</v>
      </c>
      <c r="GU849" s="339" t="s">
        <v>701</v>
      </c>
      <c r="GV849" s="339" t="s">
        <v>702</v>
      </c>
      <c r="GW849" s="339" t="s">
        <v>703</v>
      </c>
      <c r="GX849" s="339" t="s">
        <v>704</v>
      </c>
      <c r="GY849" s="339" t="s">
        <v>705</v>
      </c>
      <c r="GZ849" s="339" t="s">
        <v>706</v>
      </c>
      <c r="HA849" s="339" t="s">
        <v>707</v>
      </c>
      <c r="HB849" s="339" t="s">
        <v>708</v>
      </c>
      <c r="HC849" s="339" t="s">
        <v>709</v>
      </c>
      <c r="HD849" s="339" t="s">
        <v>710</v>
      </c>
      <c r="HE849" s="339" t="s">
        <v>711</v>
      </c>
      <c r="HF849" s="339" t="s">
        <v>712</v>
      </c>
      <c r="HG849" s="339" t="s">
        <v>713</v>
      </c>
      <c r="HH849" s="339" t="s">
        <v>714</v>
      </c>
      <c r="HI849" s="339" t="s">
        <v>715</v>
      </c>
      <c r="HJ849" s="339" t="s">
        <v>716</v>
      </c>
      <c r="HK849" s="339" t="s">
        <v>717</v>
      </c>
      <c r="HL849" s="339" t="s">
        <v>718</v>
      </c>
      <c r="HM849" s="339" t="s">
        <v>719</v>
      </c>
      <c r="HN849" s="339" t="s">
        <v>720</v>
      </c>
      <c r="HO849" s="339" t="s">
        <v>721</v>
      </c>
      <c r="HP849" s="339" t="s">
        <v>722</v>
      </c>
      <c r="HQ849" s="339" t="s">
        <v>723</v>
      </c>
      <c r="HR849" s="339" t="s">
        <v>724</v>
      </c>
      <c r="HS849" s="339" t="s">
        <v>725</v>
      </c>
      <c r="HT849" s="339" t="s">
        <v>726</v>
      </c>
      <c r="HU849" s="339" t="s">
        <v>727</v>
      </c>
      <c r="HV849" s="339" t="s">
        <v>728</v>
      </c>
      <c r="HW849" s="339" t="s">
        <v>729</v>
      </c>
      <c r="HX849" s="339" t="s">
        <v>730</v>
      </c>
      <c r="HY849" s="339" t="s">
        <v>731</v>
      </c>
      <c r="HZ849" s="339" t="s">
        <v>732</v>
      </c>
      <c r="IA849" s="339" t="s">
        <v>733</v>
      </c>
      <c r="IB849" s="339" t="s">
        <v>734</v>
      </c>
      <c r="IC849" s="339" t="s">
        <v>735</v>
      </c>
      <c r="ID849" s="339" t="s">
        <v>736</v>
      </c>
      <c r="IE849" s="339" t="s">
        <v>737</v>
      </c>
      <c r="IF849" s="339" t="s">
        <v>738</v>
      </c>
      <c r="IG849" s="339" t="s">
        <v>739</v>
      </c>
      <c r="IH849" s="339" t="s">
        <v>740</v>
      </c>
      <c r="II849" s="339" t="s">
        <v>741</v>
      </c>
      <c r="IJ849" s="339" t="s">
        <v>742</v>
      </c>
      <c r="IK849" s="339" t="s">
        <v>743</v>
      </c>
    </row>
    <row r="850" spans="13:245" hidden="1">
      <c r="M850" s="340" t="s">
        <v>632</v>
      </c>
      <c r="N850" t="s">
        <v>1023</v>
      </c>
      <c r="O850">
        <v>1</v>
      </c>
      <c r="P850" s="422">
        <v>0</v>
      </c>
      <c r="Q850" s="183" t="str">
        <f t="shared" si="35"/>
        <v>SDH100100</v>
      </c>
      <c r="R850">
        <v>927.5</v>
      </c>
      <c r="S850">
        <v>2000</v>
      </c>
      <c r="T850">
        <v>2782.5</v>
      </c>
      <c r="U850">
        <v>3710</v>
      </c>
      <c r="V850">
        <v>4637.5</v>
      </c>
      <c r="W850">
        <v>5565</v>
      </c>
      <c r="X850">
        <v>6492.5</v>
      </c>
      <c r="Y850">
        <v>7420</v>
      </c>
      <c r="Z850">
        <v>8347.5</v>
      </c>
      <c r="AA850">
        <v>9275</v>
      </c>
      <c r="AB850">
        <v>9275</v>
      </c>
      <c r="AC850">
        <v>9275</v>
      </c>
      <c r="AD850">
        <v>9275</v>
      </c>
      <c r="AE850">
        <v>9275</v>
      </c>
      <c r="AF850">
        <v>9275</v>
      </c>
      <c r="AG850">
        <v>9275</v>
      </c>
      <c r="AH850">
        <v>9275</v>
      </c>
      <c r="AI850">
        <v>9275</v>
      </c>
      <c r="AJ850">
        <v>9275</v>
      </c>
      <c r="AK850">
        <v>9275</v>
      </c>
      <c r="AL850">
        <v>9275</v>
      </c>
      <c r="AM850">
        <v>9275</v>
      </c>
      <c r="AN850">
        <v>9275</v>
      </c>
      <c r="AO850">
        <v>9275</v>
      </c>
      <c r="AP850">
        <v>9275</v>
      </c>
      <c r="AQ850">
        <v>0</v>
      </c>
      <c r="AR850">
        <v>0</v>
      </c>
      <c r="AS850">
        <v>0</v>
      </c>
      <c r="AT850">
        <v>0</v>
      </c>
      <c r="AU850">
        <v>0</v>
      </c>
      <c r="AV850">
        <v>0</v>
      </c>
      <c r="AW850">
        <v>0</v>
      </c>
      <c r="AX850">
        <v>0</v>
      </c>
      <c r="AY850">
        <v>0</v>
      </c>
      <c r="AZ850">
        <v>0</v>
      </c>
      <c r="BA850">
        <v>0</v>
      </c>
      <c r="BB850">
        <v>0</v>
      </c>
      <c r="BC850">
        <v>0</v>
      </c>
      <c r="BD850">
        <v>0</v>
      </c>
      <c r="BE850">
        <v>0</v>
      </c>
      <c r="BF850">
        <v>0</v>
      </c>
      <c r="BG850">
        <v>0</v>
      </c>
      <c r="BH850">
        <v>0</v>
      </c>
      <c r="BI850">
        <v>0</v>
      </c>
      <c r="BJ850">
        <v>0</v>
      </c>
      <c r="BK850">
        <v>0</v>
      </c>
      <c r="BL850">
        <v>0</v>
      </c>
      <c r="BM850">
        <v>0</v>
      </c>
      <c r="BN850">
        <v>0</v>
      </c>
      <c r="BO850">
        <v>0</v>
      </c>
      <c r="BP850">
        <v>0</v>
      </c>
      <c r="BQ850">
        <v>0</v>
      </c>
      <c r="BR850">
        <v>0</v>
      </c>
      <c r="BS850">
        <v>0</v>
      </c>
      <c r="BT850">
        <v>0</v>
      </c>
      <c r="BU850">
        <v>0</v>
      </c>
      <c r="BV850">
        <v>0</v>
      </c>
      <c r="BW850">
        <v>0</v>
      </c>
      <c r="BX850">
        <v>0</v>
      </c>
      <c r="BY850">
        <v>0</v>
      </c>
      <c r="BZ850">
        <v>0</v>
      </c>
      <c r="CA850">
        <v>0</v>
      </c>
      <c r="CB850">
        <v>0</v>
      </c>
      <c r="CC850">
        <v>0</v>
      </c>
      <c r="CD850">
        <v>0</v>
      </c>
      <c r="CE850">
        <v>0</v>
      </c>
      <c r="CF850">
        <v>0</v>
      </c>
      <c r="CG850">
        <v>0</v>
      </c>
      <c r="CH850">
        <v>0</v>
      </c>
      <c r="CI850">
        <v>0</v>
      </c>
      <c r="CJ850">
        <v>0</v>
      </c>
      <c r="CK850">
        <v>0</v>
      </c>
      <c r="CL850">
        <v>0</v>
      </c>
      <c r="CM850">
        <v>0</v>
      </c>
      <c r="CN850">
        <v>0</v>
      </c>
      <c r="CO850">
        <v>0</v>
      </c>
      <c r="CP850">
        <v>0</v>
      </c>
      <c r="CQ850">
        <v>0</v>
      </c>
      <c r="CR850">
        <v>0</v>
      </c>
      <c r="CS850">
        <v>0</v>
      </c>
      <c r="CT850">
        <v>0</v>
      </c>
      <c r="CU850">
        <v>0</v>
      </c>
      <c r="CV850">
        <v>0</v>
      </c>
      <c r="CW850">
        <v>0</v>
      </c>
      <c r="CX850">
        <v>0</v>
      </c>
      <c r="CY850">
        <v>0</v>
      </c>
      <c r="CZ850">
        <v>0</v>
      </c>
      <c r="DA850">
        <v>0</v>
      </c>
      <c r="DB850">
        <v>0</v>
      </c>
      <c r="DC850">
        <v>0</v>
      </c>
      <c r="DD850">
        <v>0</v>
      </c>
      <c r="DE850">
        <v>0</v>
      </c>
      <c r="DF850">
        <v>0</v>
      </c>
      <c r="DG850">
        <v>0</v>
      </c>
      <c r="DH850">
        <v>0</v>
      </c>
      <c r="DI850">
        <v>0</v>
      </c>
      <c r="DJ850">
        <v>0</v>
      </c>
      <c r="DK850">
        <v>0</v>
      </c>
      <c r="DL850">
        <v>0</v>
      </c>
      <c r="DM850">
        <v>0</v>
      </c>
      <c r="DN850">
        <v>0</v>
      </c>
      <c r="DO850">
        <v>0</v>
      </c>
      <c r="DP850">
        <v>0</v>
      </c>
      <c r="DQ850">
        <v>0</v>
      </c>
      <c r="DR850">
        <v>0</v>
      </c>
      <c r="DS850">
        <v>0</v>
      </c>
      <c r="DT850">
        <v>0</v>
      </c>
      <c r="DU850">
        <v>0</v>
      </c>
      <c r="DV850">
        <v>0</v>
      </c>
      <c r="DW850">
        <v>0</v>
      </c>
      <c r="DX850">
        <v>0</v>
      </c>
      <c r="DZ850" s="340" t="s">
        <v>632</v>
      </c>
      <c r="EA850" t="s">
        <v>1023</v>
      </c>
      <c r="EB850">
        <v>1</v>
      </c>
      <c r="EC850" s="422">
        <v>0</v>
      </c>
      <c r="ED850" s="183" t="str">
        <f t="shared" si="36"/>
        <v>SDH100100</v>
      </c>
      <c r="EE850">
        <v>927.5</v>
      </c>
      <c r="EF850">
        <v>10000</v>
      </c>
      <c r="EG850">
        <v>10000</v>
      </c>
      <c r="EH850">
        <v>10000</v>
      </c>
      <c r="EI850">
        <v>10000</v>
      </c>
      <c r="EJ850">
        <v>10000</v>
      </c>
      <c r="EK850">
        <v>10000</v>
      </c>
      <c r="EL850">
        <v>10000</v>
      </c>
      <c r="EM850">
        <v>10000</v>
      </c>
      <c r="EN850">
        <v>10000</v>
      </c>
      <c r="EO850">
        <v>10000</v>
      </c>
      <c r="EP850">
        <v>10000</v>
      </c>
      <c r="EQ850">
        <v>10000</v>
      </c>
      <c r="ER850">
        <v>10000</v>
      </c>
      <c r="ES850">
        <v>10000</v>
      </c>
      <c r="ET850">
        <v>10000</v>
      </c>
      <c r="EU850">
        <v>10000</v>
      </c>
      <c r="EV850">
        <v>10000</v>
      </c>
      <c r="EW850">
        <v>10000</v>
      </c>
      <c r="EX850">
        <v>10000</v>
      </c>
      <c r="EY850">
        <v>10000</v>
      </c>
      <c r="EZ850">
        <v>10000</v>
      </c>
      <c r="FA850">
        <v>10000</v>
      </c>
      <c r="FB850">
        <v>10000</v>
      </c>
      <c r="FC850">
        <v>10000</v>
      </c>
      <c r="FD850">
        <v>0</v>
      </c>
      <c r="FE850">
        <v>0</v>
      </c>
      <c r="FF850">
        <v>0</v>
      </c>
      <c r="FG850">
        <v>0</v>
      </c>
      <c r="FH850">
        <v>0</v>
      </c>
      <c r="FI850">
        <v>0</v>
      </c>
      <c r="FJ850">
        <v>0</v>
      </c>
      <c r="FK850">
        <v>0</v>
      </c>
      <c r="FL850">
        <v>0</v>
      </c>
      <c r="FM850">
        <v>0</v>
      </c>
      <c r="FN850">
        <v>0</v>
      </c>
      <c r="FO850">
        <v>0</v>
      </c>
      <c r="FP850">
        <v>0</v>
      </c>
      <c r="FQ850">
        <v>0</v>
      </c>
      <c r="FR850">
        <v>0</v>
      </c>
      <c r="FS850">
        <v>0</v>
      </c>
      <c r="FT850">
        <v>0</v>
      </c>
      <c r="FU850">
        <v>0</v>
      </c>
      <c r="FV850">
        <v>0</v>
      </c>
      <c r="FW850">
        <v>0</v>
      </c>
      <c r="FX850">
        <v>0</v>
      </c>
      <c r="FY850">
        <v>0</v>
      </c>
      <c r="FZ850">
        <v>0</v>
      </c>
      <c r="GA850">
        <v>0</v>
      </c>
      <c r="GB850">
        <v>0</v>
      </c>
      <c r="GC850">
        <v>0</v>
      </c>
      <c r="GD850">
        <v>0</v>
      </c>
      <c r="GE850">
        <v>0</v>
      </c>
      <c r="GF850">
        <v>0</v>
      </c>
      <c r="GG850">
        <v>0</v>
      </c>
      <c r="GH850">
        <v>0</v>
      </c>
      <c r="GI850">
        <v>0</v>
      </c>
      <c r="GJ850">
        <v>0</v>
      </c>
      <c r="GK850">
        <v>0</v>
      </c>
      <c r="GL850">
        <v>0</v>
      </c>
      <c r="GM850">
        <v>0</v>
      </c>
      <c r="GN850">
        <v>0</v>
      </c>
      <c r="GO850">
        <v>0</v>
      </c>
      <c r="GP850">
        <v>0</v>
      </c>
      <c r="GQ850">
        <v>0</v>
      </c>
      <c r="GR850">
        <v>0</v>
      </c>
      <c r="GS850">
        <v>0</v>
      </c>
      <c r="GT850">
        <v>0</v>
      </c>
      <c r="GU850">
        <v>0</v>
      </c>
      <c r="GV850">
        <v>0</v>
      </c>
      <c r="GW850">
        <v>0</v>
      </c>
      <c r="GX850">
        <v>0</v>
      </c>
      <c r="GY850">
        <v>0</v>
      </c>
      <c r="GZ850">
        <v>0</v>
      </c>
      <c r="HA850">
        <v>0</v>
      </c>
      <c r="HB850">
        <v>0</v>
      </c>
      <c r="HC850">
        <v>0</v>
      </c>
      <c r="HD850">
        <v>0</v>
      </c>
      <c r="HE850">
        <v>0</v>
      </c>
      <c r="HF850">
        <v>0</v>
      </c>
      <c r="HG850">
        <v>0</v>
      </c>
      <c r="HH850">
        <v>0</v>
      </c>
      <c r="HI850">
        <v>0</v>
      </c>
      <c r="HJ850">
        <v>0</v>
      </c>
      <c r="HK850">
        <v>0</v>
      </c>
      <c r="HL850">
        <v>0</v>
      </c>
      <c r="HM850">
        <v>0</v>
      </c>
      <c r="HN850">
        <v>0</v>
      </c>
      <c r="HO850">
        <v>0</v>
      </c>
      <c r="HP850">
        <v>0</v>
      </c>
      <c r="HQ850">
        <v>0</v>
      </c>
      <c r="HR850">
        <v>0</v>
      </c>
      <c r="HS850">
        <v>0</v>
      </c>
      <c r="HT850">
        <v>0</v>
      </c>
      <c r="HU850">
        <v>0</v>
      </c>
      <c r="HV850">
        <v>0</v>
      </c>
      <c r="HW850">
        <v>0</v>
      </c>
      <c r="HX850">
        <v>0</v>
      </c>
      <c r="HY850">
        <v>0</v>
      </c>
      <c r="HZ850">
        <v>0</v>
      </c>
      <c r="IA850">
        <v>0</v>
      </c>
      <c r="IB850">
        <v>0</v>
      </c>
      <c r="IC850">
        <v>0</v>
      </c>
      <c r="ID850">
        <v>0</v>
      </c>
      <c r="IE850">
        <v>0</v>
      </c>
      <c r="IF850">
        <v>0</v>
      </c>
      <c r="IG850">
        <v>0</v>
      </c>
      <c r="IH850">
        <v>0</v>
      </c>
      <c r="II850">
        <v>0</v>
      </c>
      <c r="IJ850">
        <v>0</v>
      </c>
      <c r="IK850">
        <v>0</v>
      </c>
    </row>
    <row r="851" spans="13:245" hidden="1">
      <c r="M851" s="340" t="s">
        <v>632</v>
      </c>
      <c r="N851" t="s">
        <v>1023</v>
      </c>
      <c r="O851">
        <v>1</v>
      </c>
      <c r="P851">
        <v>1</v>
      </c>
      <c r="Q851" s="183" t="str">
        <f t="shared" si="35"/>
        <v>SDH100101</v>
      </c>
      <c r="R851">
        <v>927.5</v>
      </c>
      <c r="S851">
        <v>2000</v>
      </c>
      <c r="T851">
        <v>2782.5</v>
      </c>
      <c r="U851">
        <v>3710</v>
      </c>
      <c r="V851">
        <v>4637.5</v>
      </c>
      <c r="W851">
        <v>5565</v>
      </c>
      <c r="X851">
        <v>6492.5</v>
      </c>
      <c r="Y851">
        <v>7420</v>
      </c>
      <c r="Z851">
        <v>8347.5</v>
      </c>
      <c r="AA851">
        <v>9275</v>
      </c>
      <c r="AB851">
        <v>9275</v>
      </c>
      <c r="AC851">
        <v>9275</v>
      </c>
      <c r="AD851">
        <v>9275</v>
      </c>
      <c r="AE851">
        <v>9275</v>
      </c>
      <c r="AF851">
        <v>9275</v>
      </c>
      <c r="AG851">
        <v>9275</v>
      </c>
      <c r="AH851">
        <v>9275</v>
      </c>
      <c r="AI851">
        <v>9275</v>
      </c>
      <c r="AJ851">
        <v>9275</v>
      </c>
      <c r="AK851">
        <v>9275</v>
      </c>
      <c r="AL851">
        <v>9275</v>
      </c>
      <c r="AM851">
        <v>9275</v>
      </c>
      <c r="AN851">
        <v>9275</v>
      </c>
      <c r="AO851">
        <v>9275</v>
      </c>
      <c r="AP851">
        <v>9275</v>
      </c>
      <c r="AQ851">
        <v>0</v>
      </c>
      <c r="AR851">
        <v>0</v>
      </c>
      <c r="AS851">
        <v>0</v>
      </c>
      <c r="AT851">
        <v>0</v>
      </c>
      <c r="AU851">
        <v>0</v>
      </c>
      <c r="AV851">
        <v>0</v>
      </c>
      <c r="AW851">
        <v>0</v>
      </c>
      <c r="AX851">
        <v>0</v>
      </c>
      <c r="AY851">
        <v>0</v>
      </c>
      <c r="AZ851">
        <v>0</v>
      </c>
      <c r="BA851">
        <v>0</v>
      </c>
      <c r="BB851">
        <v>0</v>
      </c>
      <c r="BC851">
        <v>0</v>
      </c>
      <c r="BD851">
        <v>0</v>
      </c>
      <c r="BE851">
        <v>0</v>
      </c>
      <c r="BF851">
        <v>0</v>
      </c>
      <c r="BG851">
        <v>0</v>
      </c>
      <c r="BH851">
        <v>0</v>
      </c>
      <c r="BI851">
        <v>0</v>
      </c>
      <c r="BJ851">
        <v>0</v>
      </c>
      <c r="BK851">
        <v>0</v>
      </c>
      <c r="BL851">
        <v>0</v>
      </c>
      <c r="BM851">
        <v>0</v>
      </c>
      <c r="BN851">
        <v>0</v>
      </c>
      <c r="BO851">
        <v>0</v>
      </c>
      <c r="BP851">
        <v>0</v>
      </c>
      <c r="BQ851">
        <v>0</v>
      </c>
      <c r="BR851">
        <v>0</v>
      </c>
      <c r="BS851">
        <v>0</v>
      </c>
      <c r="BT851">
        <v>0</v>
      </c>
      <c r="BU851">
        <v>0</v>
      </c>
      <c r="BV851">
        <v>0</v>
      </c>
      <c r="BW851">
        <v>0</v>
      </c>
      <c r="BX851">
        <v>0</v>
      </c>
      <c r="BY851">
        <v>0</v>
      </c>
      <c r="BZ851">
        <v>0</v>
      </c>
      <c r="CA851">
        <v>0</v>
      </c>
      <c r="CB851">
        <v>0</v>
      </c>
      <c r="CC851">
        <v>0</v>
      </c>
      <c r="CD851">
        <v>0</v>
      </c>
      <c r="CE851">
        <v>0</v>
      </c>
      <c r="CF851">
        <v>0</v>
      </c>
      <c r="CG851">
        <v>0</v>
      </c>
      <c r="CH851">
        <v>0</v>
      </c>
      <c r="CI851">
        <v>0</v>
      </c>
      <c r="CJ851">
        <v>0</v>
      </c>
      <c r="CK851">
        <v>0</v>
      </c>
      <c r="CL851">
        <v>0</v>
      </c>
      <c r="CM851">
        <v>0</v>
      </c>
      <c r="CN851">
        <v>0</v>
      </c>
      <c r="CO851">
        <v>0</v>
      </c>
      <c r="CP851">
        <v>0</v>
      </c>
      <c r="CQ851">
        <v>0</v>
      </c>
      <c r="CR851">
        <v>0</v>
      </c>
      <c r="CS851">
        <v>0</v>
      </c>
      <c r="CT851">
        <v>0</v>
      </c>
      <c r="CU851">
        <v>0</v>
      </c>
      <c r="CV851">
        <v>0</v>
      </c>
      <c r="CW851">
        <v>0</v>
      </c>
      <c r="CX851">
        <v>0</v>
      </c>
      <c r="CY851">
        <v>0</v>
      </c>
      <c r="CZ851">
        <v>0</v>
      </c>
      <c r="DA851">
        <v>0</v>
      </c>
      <c r="DB851">
        <v>0</v>
      </c>
      <c r="DC851">
        <v>0</v>
      </c>
      <c r="DD851">
        <v>0</v>
      </c>
      <c r="DE851">
        <v>0</v>
      </c>
      <c r="DF851">
        <v>0</v>
      </c>
      <c r="DG851">
        <v>0</v>
      </c>
      <c r="DH851">
        <v>0</v>
      </c>
      <c r="DI851">
        <v>0</v>
      </c>
      <c r="DJ851">
        <v>0</v>
      </c>
      <c r="DK851">
        <v>0</v>
      </c>
      <c r="DL851">
        <v>0</v>
      </c>
      <c r="DM851">
        <v>0</v>
      </c>
      <c r="DN851">
        <v>0</v>
      </c>
      <c r="DO851">
        <v>0</v>
      </c>
      <c r="DP851">
        <v>0</v>
      </c>
      <c r="DQ851">
        <v>0</v>
      </c>
      <c r="DR851">
        <v>0</v>
      </c>
      <c r="DS851">
        <v>0</v>
      </c>
      <c r="DT851">
        <v>0</v>
      </c>
      <c r="DU851">
        <v>0</v>
      </c>
      <c r="DV851">
        <v>0</v>
      </c>
      <c r="DW851">
        <v>0</v>
      </c>
      <c r="DX851">
        <v>0</v>
      </c>
      <c r="DZ851" s="340" t="s">
        <v>632</v>
      </c>
      <c r="EA851" t="s">
        <v>1023</v>
      </c>
      <c r="EB851">
        <v>1</v>
      </c>
      <c r="EC851">
        <v>1</v>
      </c>
      <c r="ED851" s="183" t="str">
        <f t="shared" si="36"/>
        <v>SDH100101</v>
      </c>
      <c r="EE851">
        <v>927.5</v>
      </c>
      <c r="EF851">
        <v>10000</v>
      </c>
      <c r="EG851">
        <v>10000</v>
      </c>
      <c r="EH851">
        <v>10000</v>
      </c>
      <c r="EI851">
        <v>10000</v>
      </c>
      <c r="EJ851">
        <v>10000</v>
      </c>
      <c r="EK851">
        <v>10000</v>
      </c>
      <c r="EL851">
        <v>10000</v>
      </c>
      <c r="EM851">
        <v>10000</v>
      </c>
      <c r="EN851">
        <v>10000</v>
      </c>
      <c r="EO851">
        <v>10000</v>
      </c>
      <c r="EP851">
        <v>10000</v>
      </c>
      <c r="EQ851">
        <v>10000</v>
      </c>
      <c r="ER851">
        <v>10000</v>
      </c>
      <c r="ES851">
        <v>10000</v>
      </c>
      <c r="ET851">
        <v>10000</v>
      </c>
      <c r="EU851">
        <v>10000</v>
      </c>
      <c r="EV851">
        <v>10000</v>
      </c>
      <c r="EW851">
        <v>10000</v>
      </c>
      <c r="EX851">
        <v>10000</v>
      </c>
      <c r="EY851">
        <v>10000</v>
      </c>
      <c r="EZ851">
        <v>10000</v>
      </c>
      <c r="FA851">
        <v>10000</v>
      </c>
      <c r="FB851">
        <v>10000</v>
      </c>
      <c r="FC851">
        <v>10000</v>
      </c>
      <c r="FD851">
        <v>0</v>
      </c>
      <c r="FE851">
        <v>0</v>
      </c>
      <c r="FF851">
        <v>0</v>
      </c>
      <c r="FG851">
        <v>0</v>
      </c>
      <c r="FH851">
        <v>0</v>
      </c>
      <c r="FI851">
        <v>0</v>
      </c>
      <c r="FJ851">
        <v>0</v>
      </c>
      <c r="FK851">
        <v>0</v>
      </c>
      <c r="FL851">
        <v>0</v>
      </c>
      <c r="FM851">
        <v>0</v>
      </c>
      <c r="FN851">
        <v>0</v>
      </c>
      <c r="FO851">
        <v>0</v>
      </c>
      <c r="FP851">
        <v>0</v>
      </c>
      <c r="FQ851">
        <v>0</v>
      </c>
      <c r="FR851">
        <v>0</v>
      </c>
      <c r="FS851">
        <v>0</v>
      </c>
      <c r="FT851">
        <v>0</v>
      </c>
      <c r="FU851">
        <v>0</v>
      </c>
      <c r="FV851">
        <v>0</v>
      </c>
      <c r="FW851">
        <v>0</v>
      </c>
      <c r="FX851">
        <v>0</v>
      </c>
      <c r="FY851">
        <v>0</v>
      </c>
      <c r="FZ851">
        <v>0</v>
      </c>
      <c r="GA851">
        <v>0</v>
      </c>
      <c r="GB851">
        <v>0</v>
      </c>
      <c r="GC851">
        <v>0</v>
      </c>
      <c r="GD851">
        <v>0</v>
      </c>
      <c r="GE851">
        <v>0</v>
      </c>
      <c r="GF851">
        <v>0</v>
      </c>
      <c r="GG851">
        <v>0</v>
      </c>
      <c r="GH851">
        <v>0</v>
      </c>
      <c r="GI851">
        <v>0</v>
      </c>
      <c r="GJ851">
        <v>0</v>
      </c>
      <c r="GK851">
        <v>0</v>
      </c>
      <c r="GL851">
        <v>0</v>
      </c>
      <c r="GM851">
        <v>0</v>
      </c>
      <c r="GN851">
        <v>0</v>
      </c>
      <c r="GO851">
        <v>0</v>
      </c>
      <c r="GP851">
        <v>0</v>
      </c>
      <c r="GQ851">
        <v>0</v>
      </c>
      <c r="GR851">
        <v>0</v>
      </c>
      <c r="GS851">
        <v>0</v>
      </c>
      <c r="GT851">
        <v>0</v>
      </c>
      <c r="GU851">
        <v>0</v>
      </c>
      <c r="GV851">
        <v>0</v>
      </c>
      <c r="GW851">
        <v>0</v>
      </c>
      <c r="GX851">
        <v>0</v>
      </c>
      <c r="GY851">
        <v>0</v>
      </c>
      <c r="GZ851">
        <v>0</v>
      </c>
      <c r="HA851">
        <v>0</v>
      </c>
      <c r="HB851">
        <v>0</v>
      </c>
      <c r="HC851">
        <v>0</v>
      </c>
      <c r="HD851">
        <v>0</v>
      </c>
      <c r="HE851">
        <v>0</v>
      </c>
      <c r="HF851">
        <v>0</v>
      </c>
      <c r="HG851">
        <v>0</v>
      </c>
      <c r="HH851">
        <v>0</v>
      </c>
      <c r="HI851">
        <v>0</v>
      </c>
      <c r="HJ851">
        <v>0</v>
      </c>
      <c r="HK851">
        <v>0</v>
      </c>
      <c r="HL851">
        <v>0</v>
      </c>
      <c r="HM851">
        <v>0</v>
      </c>
      <c r="HN851">
        <v>0</v>
      </c>
      <c r="HO851">
        <v>0</v>
      </c>
      <c r="HP851">
        <v>0</v>
      </c>
      <c r="HQ851">
        <v>0</v>
      </c>
      <c r="HR851">
        <v>0</v>
      </c>
      <c r="HS851">
        <v>0</v>
      </c>
      <c r="HT851">
        <v>0</v>
      </c>
      <c r="HU851">
        <v>0</v>
      </c>
      <c r="HV851">
        <v>0</v>
      </c>
      <c r="HW851">
        <v>0</v>
      </c>
      <c r="HX851">
        <v>0</v>
      </c>
      <c r="HY851">
        <v>0</v>
      </c>
      <c r="HZ851">
        <v>0</v>
      </c>
      <c r="IA851">
        <v>0</v>
      </c>
      <c r="IB851">
        <v>0</v>
      </c>
      <c r="IC851">
        <v>0</v>
      </c>
      <c r="ID851">
        <v>0</v>
      </c>
      <c r="IE851">
        <v>0</v>
      </c>
      <c r="IF851">
        <v>0</v>
      </c>
      <c r="IG851">
        <v>0</v>
      </c>
      <c r="IH851">
        <v>0</v>
      </c>
      <c r="II851">
        <v>0</v>
      </c>
      <c r="IJ851">
        <v>0</v>
      </c>
      <c r="IK851">
        <v>0</v>
      </c>
    </row>
    <row r="852" spans="13:245" hidden="1">
      <c r="M852" s="340" t="s">
        <v>632</v>
      </c>
      <c r="N852" t="s">
        <v>1023</v>
      </c>
      <c r="O852">
        <v>1</v>
      </c>
      <c r="P852">
        <v>2</v>
      </c>
      <c r="Q852" s="183" t="str">
        <f t="shared" si="35"/>
        <v>SDH100102</v>
      </c>
      <c r="R852">
        <v>927.5</v>
      </c>
      <c r="S852">
        <v>2000</v>
      </c>
      <c r="T852">
        <v>2782.5</v>
      </c>
      <c r="U852">
        <v>3710</v>
      </c>
      <c r="V852">
        <v>4637.5</v>
      </c>
      <c r="W852">
        <v>5565</v>
      </c>
      <c r="X852">
        <v>6492.5</v>
      </c>
      <c r="Y852">
        <v>7420</v>
      </c>
      <c r="Z852">
        <v>8347.5</v>
      </c>
      <c r="AA852">
        <v>9275</v>
      </c>
      <c r="AB852">
        <v>9275</v>
      </c>
      <c r="AC852">
        <v>9275</v>
      </c>
      <c r="AD852">
        <v>9275</v>
      </c>
      <c r="AE852">
        <v>9275</v>
      </c>
      <c r="AF852">
        <v>9275</v>
      </c>
      <c r="AG852">
        <v>9275</v>
      </c>
      <c r="AH852">
        <v>9275</v>
      </c>
      <c r="AI852">
        <v>9275</v>
      </c>
      <c r="AJ852">
        <v>9275</v>
      </c>
      <c r="AK852">
        <v>9275</v>
      </c>
      <c r="AL852">
        <v>9275</v>
      </c>
      <c r="AM852">
        <v>9275</v>
      </c>
      <c r="AN852">
        <v>9275</v>
      </c>
      <c r="AO852">
        <v>9275</v>
      </c>
      <c r="AP852">
        <v>9275</v>
      </c>
      <c r="AQ852">
        <v>0</v>
      </c>
      <c r="AR852">
        <v>0</v>
      </c>
      <c r="AS852">
        <v>0</v>
      </c>
      <c r="AT852">
        <v>0</v>
      </c>
      <c r="AU852">
        <v>0</v>
      </c>
      <c r="AV852">
        <v>0</v>
      </c>
      <c r="AW852">
        <v>0</v>
      </c>
      <c r="AX852">
        <v>0</v>
      </c>
      <c r="AY852">
        <v>0</v>
      </c>
      <c r="AZ852">
        <v>0</v>
      </c>
      <c r="BA852">
        <v>0</v>
      </c>
      <c r="BB852">
        <v>0</v>
      </c>
      <c r="BC852">
        <v>0</v>
      </c>
      <c r="BD852">
        <v>0</v>
      </c>
      <c r="BE852">
        <v>0</v>
      </c>
      <c r="BF852">
        <v>0</v>
      </c>
      <c r="BG852">
        <v>0</v>
      </c>
      <c r="BH852">
        <v>0</v>
      </c>
      <c r="BI852">
        <v>0</v>
      </c>
      <c r="BJ852">
        <v>0</v>
      </c>
      <c r="BK852">
        <v>0</v>
      </c>
      <c r="BL852">
        <v>0</v>
      </c>
      <c r="BM852">
        <v>0</v>
      </c>
      <c r="BN852">
        <v>0</v>
      </c>
      <c r="BO852">
        <v>0</v>
      </c>
      <c r="BP852">
        <v>0</v>
      </c>
      <c r="BQ852">
        <v>0</v>
      </c>
      <c r="BR852">
        <v>0</v>
      </c>
      <c r="BS852">
        <v>0</v>
      </c>
      <c r="BT852">
        <v>0</v>
      </c>
      <c r="BU852">
        <v>0</v>
      </c>
      <c r="BV852">
        <v>0</v>
      </c>
      <c r="BW852">
        <v>0</v>
      </c>
      <c r="BX852">
        <v>0</v>
      </c>
      <c r="BY852">
        <v>0</v>
      </c>
      <c r="BZ852">
        <v>0</v>
      </c>
      <c r="CA852">
        <v>0</v>
      </c>
      <c r="CB852">
        <v>0</v>
      </c>
      <c r="CC852">
        <v>0</v>
      </c>
      <c r="CD852">
        <v>0</v>
      </c>
      <c r="CE852">
        <v>0</v>
      </c>
      <c r="CF852">
        <v>0</v>
      </c>
      <c r="CG852">
        <v>0</v>
      </c>
      <c r="CH852">
        <v>0</v>
      </c>
      <c r="CI852">
        <v>0</v>
      </c>
      <c r="CJ852">
        <v>0</v>
      </c>
      <c r="CK852">
        <v>0</v>
      </c>
      <c r="CL852">
        <v>0</v>
      </c>
      <c r="CM852">
        <v>0</v>
      </c>
      <c r="CN852">
        <v>0</v>
      </c>
      <c r="CO852">
        <v>0</v>
      </c>
      <c r="CP852">
        <v>0</v>
      </c>
      <c r="CQ852">
        <v>0</v>
      </c>
      <c r="CR852">
        <v>0</v>
      </c>
      <c r="CS852">
        <v>0</v>
      </c>
      <c r="CT852">
        <v>0</v>
      </c>
      <c r="CU852">
        <v>0</v>
      </c>
      <c r="CV852">
        <v>0</v>
      </c>
      <c r="CW852">
        <v>0</v>
      </c>
      <c r="CX852">
        <v>0</v>
      </c>
      <c r="CY852">
        <v>0</v>
      </c>
      <c r="CZ852">
        <v>0</v>
      </c>
      <c r="DA852">
        <v>0</v>
      </c>
      <c r="DB852">
        <v>0</v>
      </c>
      <c r="DC852">
        <v>0</v>
      </c>
      <c r="DD852">
        <v>0</v>
      </c>
      <c r="DE852">
        <v>0</v>
      </c>
      <c r="DF852">
        <v>0</v>
      </c>
      <c r="DG852">
        <v>0</v>
      </c>
      <c r="DH852">
        <v>0</v>
      </c>
      <c r="DI852">
        <v>0</v>
      </c>
      <c r="DJ852">
        <v>0</v>
      </c>
      <c r="DK852">
        <v>0</v>
      </c>
      <c r="DL852">
        <v>0</v>
      </c>
      <c r="DM852">
        <v>0</v>
      </c>
      <c r="DN852">
        <v>0</v>
      </c>
      <c r="DO852">
        <v>0</v>
      </c>
      <c r="DP852">
        <v>0</v>
      </c>
      <c r="DQ852">
        <v>0</v>
      </c>
      <c r="DR852">
        <v>0</v>
      </c>
      <c r="DS852">
        <v>0</v>
      </c>
      <c r="DT852">
        <v>0</v>
      </c>
      <c r="DU852">
        <v>0</v>
      </c>
      <c r="DV852">
        <v>0</v>
      </c>
      <c r="DW852">
        <v>0</v>
      </c>
      <c r="DX852">
        <v>0</v>
      </c>
      <c r="DZ852" s="340" t="s">
        <v>632</v>
      </c>
      <c r="EA852" t="s">
        <v>1023</v>
      </c>
      <c r="EB852">
        <v>1</v>
      </c>
      <c r="EC852">
        <v>2</v>
      </c>
      <c r="ED852" s="183" t="str">
        <f t="shared" si="36"/>
        <v>SDH100102</v>
      </c>
      <c r="EE852">
        <v>927.5</v>
      </c>
      <c r="EF852">
        <v>10000</v>
      </c>
      <c r="EG852">
        <v>10000</v>
      </c>
      <c r="EH852">
        <v>10000</v>
      </c>
      <c r="EI852">
        <v>10000</v>
      </c>
      <c r="EJ852">
        <v>10000</v>
      </c>
      <c r="EK852">
        <v>10000</v>
      </c>
      <c r="EL852">
        <v>10000</v>
      </c>
      <c r="EM852">
        <v>10000</v>
      </c>
      <c r="EN852">
        <v>10000</v>
      </c>
      <c r="EO852">
        <v>10000</v>
      </c>
      <c r="EP852">
        <v>10000</v>
      </c>
      <c r="EQ852">
        <v>10000</v>
      </c>
      <c r="ER852">
        <v>10000</v>
      </c>
      <c r="ES852">
        <v>10000</v>
      </c>
      <c r="ET852">
        <v>10000</v>
      </c>
      <c r="EU852">
        <v>10000</v>
      </c>
      <c r="EV852">
        <v>10000</v>
      </c>
      <c r="EW852">
        <v>10000</v>
      </c>
      <c r="EX852">
        <v>10000</v>
      </c>
      <c r="EY852">
        <v>10000</v>
      </c>
      <c r="EZ852">
        <v>10000</v>
      </c>
      <c r="FA852">
        <v>10000</v>
      </c>
      <c r="FB852">
        <v>10000</v>
      </c>
      <c r="FC852">
        <v>10000</v>
      </c>
      <c r="FD852">
        <v>0</v>
      </c>
      <c r="FE852">
        <v>0</v>
      </c>
      <c r="FF852">
        <v>0</v>
      </c>
      <c r="FG852">
        <v>0</v>
      </c>
      <c r="FH852">
        <v>0</v>
      </c>
      <c r="FI852">
        <v>0</v>
      </c>
      <c r="FJ852">
        <v>0</v>
      </c>
      <c r="FK852">
        <v>0</v>
      </c>
      <c r="FL852">
        <v>0</v>
      </c>
      <c r="FM852">
        <v>0</v>
      </c>
      <c r="FN852">
        <v>0</v>
      </c>
      <c r="FO852">
        <v>0</v>
      </c>
      <c r="FP852">
        <v>0</v>
      </c>
      <c r="FQ852">
        <v>0</v>
      </c>
      <c r="FR852">
        <v>0</v>
      </c>
      <c r="FS852">
        <v>0</v>
      </c>
      <c r="FT852">
        <v>0</v>
      </c>
      <c r="FU852">
        <v>0</v>
      </c>
      <c r="FV852">
        <v>0</v>
      </c>
      <c r="FW852">
        <v>0</v>
      </c>
      <c r="FX852">
        <v>0</v>
      </c>
      <c r="FY852">
        <v>0</v>
      </c>
      <c r="FZ852">
        <v>0</v>
      </c>
      <c r="GA852">
        <v>0</v>
      </c>
      <c r="GB852">
        <v>0</v>
      </c>
      <c r="GC852">
        <v>0</v>
      </c>
      <c r="GD852">
        <v>0</v>
      </c>
      <c r="GE852">
        <v>0</v>
      </c>
      <c r="GF852">
        <v>0</v>
      </c>
      <c r="GG852">
        <v>0</v>
      </c>
      <c r="GH852">
        <v>0</v>
      </c>
      <c r="GI852">
        <v>0</v>
      </c>
      <c r="GJ852">
        <v>0</v>
      </c>
      <c r="GK852">
        <v>0</v>
      </c>
      <c r="GL852">
        <v>0</v>
      </c>
      <c r="GM852">
        <v>0</v>
      </c>
      <c r="GN852">
        <v>0</v>
      </c>
      <c r="GO852">
        <v>0</v>
      </c>
      <c r="GP852">
        <v>0</v>
      </c>
      <c r="GQ852">
        <v>0</v>
      </c>
      <c r="GR852">
        <v>0</v>
      </c>
      <c r="GS852">
        <v>0</v>
      </c>
      <c r="GT852">
        <v>0</v>
      </c>
      <c r="GU852">
        <v>0</v>
      </c>
      <c r="GV852">
        <v>0</v>
      </c>
      <c r="GW852">
        <v>0</v>
      </c>
      <c r="GX852">
        <v>0</v>
      </c>
      <c r="GY852">
        <v>0</v>
      </c>
      <c r="GZ852">
        <v>0</v>
      </c>
      <c r="HA852">
        <v>0</v>
      </c>
      <c r="HB852">
        <v>0</v>
      </c>
      <c r="HC852">
        <v>0</v>
      </c>
      <c r="HD852">
        <v>0</v>
      </c>
      <c r="HE852">
        <v>0</v>
      </c>
      <c r="HF852">
        <v>0</v>
      </c>
      <c r="HG852">
        <v>0</v>
      </c>
      <c r="HH852">
        <v>0</v>
      </c>
      <c r="HI852">
        <v>0</v>
      </c>
      <c r="HJ852">
        <v>0</v>
      </c>
      <c r="HK852">
        <v>0</v>
      </c>
      <c r="HL852">
        <v>0</v>
      </c>
      <c r="HM852">
        <v>0</v>
      </c>
      <c r="HN852">
        <v>0</v>
      </c>
      <c r="HO852">
        <v>0</v>
      </c>
      <c r="HP852">
        <v>0</v>
      </c>
      <c r="HQ852">
        <v>0</v>
      </c>
      <c r="HR852">
        <v>0</v>
      </c>
      <c r="HS852">
        <v>0</v>
      </c>
      <c r="HT852">
        <v>0</v>
      </c>
      <c r="HU852">
        <v>0</v>
      </c>
      <c r="HV852">
        <v>0</v>
      </c>
      <c r="HW852">
        <v>0</v>
      </c>
      <c r="HX852">
        <v>0</v>
      </c>
      <c r="HY852">
        <v>0</v>
      </c>
      <c r="HZ852">
        <v>0</v>
      </c>
      <c r="IA852">
        <v>0</v>
      </c>
      <c r="IB852">
        <v>0</v>
      </c>
      <c r="IC852">
        <v>0</v>
      </c>
      <c r="ID852">
        <v>0</v>
      </c>
      <c r="IE852">
        <v>0</v>
      </c>
      <c r="IF852">
        <v>0</v>
      </c>
      <c r="IG852">
        <v>0</v>
      </c>
      <c r="IH852">
        <v>0</v>
      </c>
      <c r="II852">
        <v>0</v>
      </c>
      <c r="IJ852">
        <v>0</v>
      </c>
      <c r="IK852">
        <v>0</v>
      </c>
    </row>
    <row r="853" spans="13:245" hidden="1">
      <c r="M853" s="340" t="s">
        <v>632</v>
      </c>
      <c r="N853" t="s">
        <v>1023</v>
      </c>
      <c r="O853">
        <v>1</v>
      </c>
      <c r="P853">
        <v>3</v>
      </c>
      <c r="Q853" s="183" t="str">
        <f t="shared" si="35"/>
        <v>SDH100103</v>
      </c>
      <c r="R853">
        <v>927.5</v>
      </c>
      <c r="S853">
        <v>2000</v>
      </c>
      <c r="T853">
        <v>2782.5</v>
      </c>
      <c r="U853">
        <v>3710</v>
      </c>
      <c r="V853">
        <v>4637.5</v>
      </c>
      <c r="W853">
        <v>5565</v>
      </c>
      <c r="X853">
        <v>6492.5</v>
      </c>
      <c r="Y853">
        <v>7420</v>
      </c>
      <c r="Z853">
        <v>8347.5</v>
      </c>
      <c r="AA853">
        <v>9275</v>
      </c>
      <c r="AB853">
        <v>9275</v>
      </c>
      <c r="AC853">
        <v>9275</v>
      </c>
      <c r="AD853">
        <v>9275</v>
      </c>
      <c r="AE853">
        <v>9275</v>
      </c>
      <c r="AF853">
        <v>9275</v>
      </c>
      <c r="AG853">
        <v>9275</v>
      </c>
      <c r="AH853">
        <v>9275</v>
      </c>
      <c r="AI853">
        <v>9275</v>
      </c>
      <c r="AJ853">
        <v>9275</v>
      </c>
      <c r="AK853">
        <v>9275</v>
      </c>
      <c r="AL853">
        <v>9275</v>
      </c>
      <c r="AM853">
        <v>9275</v>
      </c>
      <c r="AN853">
        <v>9275</v>
      </c>
      <c r="AO853">
        <v>9275</v>
      </c>
      <c r="AP853">
        <v>9275</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0</v>
      </c>
      <c r="BL853">
        <v>0</v>
      </c>
      <c r="BM853">
        <v>0</v>
      </c>
      <c r="BN853">
        <v>0</v>
      </c>
      <c r="BO853">
        <v>0</v>
      </c>
      <c r="BP853">
        <v>0</v>
      </c>
      <c r="BQ853">
        <v>0</v>
      </c>
      <c r="BR853">
        <v>0</v>
      </c>
      <c r="BS853">
        <v>0</v>
      </c>
      <c r="BT853">
        <v>0</v>
      </c>
      <c r="BU853">
        <v>0</v>
      </c>
      <c r="BV853">
        <v>0</v>
      </c>
      <c r="BW853">
        <v>0</v>
      </c>
      <c r="BX853">
        <v>0</v>
      </c>
      <c r="BY853">
        <v>0</v>
      </c>
      <c r="BZ853">
        <v>0</v>
      </c>
      <c r="CA853">
        <v>0</v>
      </c>
      <c r="CB853">
        <v>0</v>
      </c>
      <c r="CC853">
        <v>0</v>
      </c>
      <c r="CD853">
        <v>0</v>
      </c>
      <c r="CE853">
        <v>0</v>
      </c>
      <c r="CF853">
        <v>0</v>
      </c>
      <c r="CG853">
        <v>0</v>
      </c>
      <c r="CH853">
        <v>0</v>
      </c>
      <c r="CI853">
        <v>0</v>
      </c>
      <c r="CJ853">
        <v>0</v>
      </c>
      <c r="CK853">
        <v>0</v>
      </c>
      <c r="CL853">
        <v>0</v>
      </c>
      <c r="CM853">
        <v>0</v>
      </c>
      <c r="CN853">
        <v>0</v>
      </c>
      <c r="CO853">
        <v>0</v>
      </c>
      <c r="CP853">
        <v>0</v>
      </c>
      <c r="CQ853">
        <v>0</v>
      </c>
      <c r="CR853">
        <v>0</v>
      </c>
      <c r="CS853">
        <v>0</v>
      </c>
      <c r="CT853">
        <v>0</v>
      </c>
      <c r="CU853">
        <v>0</v>
      </c>
      <c r="CV853">
        <v>0</v>
      </c>
      <c r="CW853">
        <v>0</v>
      </c>
      <c r="CX853">
        <v>0</v>
      </c>
      <c r="CY853">
        <v>0</v>
      </c>
      <c r="CZ853">
        <v>0</v>
      </c>
      <c r="DA853">
        <v>0</v>
      </c>
      <c r="DB853">
        <v>0</v>
      </c>
      <c r="DC853">
        <v>0</v>
      </c>
      <c r="DD853">
        <v>0</v>
      </c>
      <c r="DE853">
        <v>0</v>
      </c>
      <c r="DF853">
        <v>0</v>
      </c>
      <c r="DG853">
        <v>0</v>
      </c>
      <c r="DH853">
        <v>0</v>
      </c>
      <c r="DI853">
        <v>0</v>
      </c>
      <c r="DJ853">
        <v>0</v>
      </c>
      <c r="DK853">
        <v>0</v>
      </c>
      <c r="DL853">
        <v>0</v>
      </c>
      <c r="DM853">
        <v>0</v>
      </c>
      <c r="DN853">
        <v>0</v>
      </c>
      <c r="DO853">
        <v>0</v>
      </c>
      <c r="DP853">
        <v>0</v>
      </c>
      <c r="DQ853">
        <v>0</v>
      </c>
      <c r="DR853">
        <v>0</v>
      </c>
      <c r="DS853">
        <v>0</v>
      </c>
      <c r="DT853">
        <v>0</v>
      </c>
      <c r="DU853">
        <v>0</v>
      </c>
      <c r="DV853">
        <v>0</v>
      </c>
      <c r="DW853">
        <v>0</v>
      </c>
      <c r="DX853">
        <v>0</v>
      </c>
      <c r="DZ853" s="340" t="s">
        <v>632</v>
      </c>
      <c r="EA853" t="s">
        <v>1023</v>
      </c>
      <c r="EB853">
        <v>1</v>
      </c>
      <c r="EC853">
        <v>3</v>
      </c>
      <c r="ED853" s="183" t="str">
        <f t="shared" si="36"/>
        <v>SDH100103</v>
      </c>
      <c r="EE853">
        <v>927.5</v>
      </c>
      <c r="EF853">
        <v>10000</v>
      </c>
      <c r="EG853">
        <v>10000</v>
      </c>
      <c r="EH853">
        <v>10000</v>
      </c>
      <c r="EI853">
        <v>10000</v>
      </c>
      <c r="EJ853">
        <v>10000</v>
      </c>
      <c r="EK853">
        <v>10000</v>
      </c>
      <c r="EL853">
        <v>10000</v>
      </c>
      <c r="EM853">
        <v>10000</v>
      </c>
      <c r="EN853">
        <v>10000</v>
      </c>
      <c r="EO853">
        <v>10000</v>
      </c>
      <c r="EP853">
        <v>10000</v>
      </c>
      <c r="EQ853">
        <v>10000</v>
      </c>
      <c r="ER853">
        <v>10000</v>
      </c>
      <c r="ES853">
        <v>10000</v>
      </c>
      <c r="ET853">
        <v>10000</v>
      </c>
      <c r="EU853">
        <v>10000</v>
      </c>
      <c r="EV853">
        <v>10000</v>
      </c>
      <c r="EW853">
        <v>10000</v>
      </c>
      <c r="EX853">
        <v>10000</v>
      </c>
      <c r="EY853">
        <v>10000</v>
      </c>
      <c r="EZ853">
        <v>10000</v>
      </c>
      <c r="FA853">
        <v>10000</v>
      </c>
      <c r="FB853">
        <v>10000</v>
      </c>
      <c r="FC853">
        <v>10000</v>
      </c>
      <c r="FD853">
        <v>0</v>
      </c>
      <c r="FE853">
        <v>0</v>
      </c>
      <c r="FF853">
        <v>0</v>
      </c>
      <c r="FG853">
        <v>0</v>
      </c>
      <c r="FH853">
        <v>0</v>
      </c>
      <c r="FI853">
        <v>0</v>
      </c>
      <c r="FJ853">
        <v>0</v>
      </c>
      <c r="FK853">
        <v>0</v>
      </c>
      <c r="FL853">
        <v>0</v>
      </c>
      <c r="FM853">
        <v>0</v>
      </c>
      <c r="FN853">
        <v>0</v>
      </c>
      <c r="FO853">
        <v>0</v>
      </c>
      <c r="FP853">
        <v>0</v>
      </c>
      <c r="FQ853">
        <v>0</v>
      </c>
      <c r="FR853">
        <v>0</v>
      </c>
      <c r="FS853">
        <v>0</v>
      </c>
      <c r="FT853">
        <v>0</v>
      </c>
      <c r="FU853">
        <v>0</v>
      </c>
      <c r="FV853">
        <v>0</v>
      </c>
      <c r="FW853">
        <v>0</v>
      </c>
      <c r="FX853">
        <v>0</v>
      </c>
      <c r="FY853">
        <v>0</v>
      </c>
      <c r="FZ853">
        <v>0</v>
      </c>
      <c r="GA853">
        <v>0</v>
      </c>
      <c r="GB853">
        <v>0</v>
      </c>
      <c r="GC853">
        <v>0</v>
      </c>
      <c r="GD853">
        <v>0</v>
      </c>
      <c r="GE853">
        <v>0</v>
      </c>
      <c r="GF853">
        <v>0</v>
      </c>
      <c r="GG853">
        <v>0</v>
      </c>
      <c r="GH853">
        <v>0</v>
      </c>
      <c r="GI853">
        <v>0</v>
      </c>
      <c r="GJ853">
        <v>0</v>
      </c>
      <c r="GK853">
        <v>0</v>
      </c>
      <c r="GL853">
        <v>0</v>
      </c>
      <c r="GM853">
        <v>0</v>
      </c>
      <c r="GN853">
        <v>0</v>
      </c>
      <c r="GO853">
        <v>0</v>
      </c>
      <c r="GP853">
        <v>0</v>
      </c>
      <c r="GQ853">
        <v>0</v>
      </c>
      <c r="GR853">
        <v>0</v>
      </c>
      <c r="GS853">
        <v>0</v>
      </c>
      <c r="GT853">
        <v>0</v>
      </c>
      <c r="GU853">
        <v>0</v>
      </c>
      <c r="GV853">
        <v>0</v>
      </c>
      <c r="GW853">
        <v>0</v>
      </c>
      <c r="GX853">
        <v>0</v>
      </c>
      <c r="GY853">
        <v>0</v>
      </c>
      <c r="GZ853">
        <v>0</v>
      </c>
      <c r="HA853">
        <v>0</v>
      </c>
      <c r="HB853">
        <v>0</v>
      </c>
      <c r="HC853">
        <v>0</v>
      </c>
      <c r="HD853">
        <v>0</v>
      </c>
      <c r="HE853">
        <v>0</v>
      </c>
      <c r="HF853">
        <v>0</v>
      </c>
      <c r="HG853">
        <v>0</v>
      </c>
      <c r="HH853">
        <v>0</v>
      </c>
      <c r="HI853">
        <v>0</v>
      </c>
      <c r="HJ853">
        <v>0</v>
      </c>
      <c r="HK853">
        <v>0</v>
      </c>
      <c r="HL853">
        <v>0</v>
      </c>
      <c r="HM853">
        <v>0</v>
      </c>
      <c r="HN853">
        <v>0</v>
      </c>
      <c r="HO853">
        <v>0</v>
      </c>
      <c r="HP853">
        <v>0</v>
      </c>
      <c r="HQ853">
        <v>0</v>
      </c>
      <c r="HR853">
        <v>0</v>
      </c>
      <c r="HS853">
        <v>0</v>
      </c>
      <c r="HT853">
        <v>0</v>
      </c>
      <c r="HU853">
        <v>0</v>
      </c>
      <c r="HV853">
        <v>0</v>
      </c>
      <c r="HW853">
        <v>0</v>
      </c>
      <c r="HX853">
        <v>0</v>
      </c>
      <c r="HY853">
        <v>0</v>
      </c>
      <c r="HZ853">
        <v>0</v>
      </c>
      <c r="IA853">
        <v>0</v>
      </c>
      <c r="IB853">
        <v>0</v>
      </c>
      <c r="IC853">
        <v>0</v>
      </c>
      <c r="ID853">
        <v>0</v>
      </c>
      <c r="IE853">
        <v>0</v>
      </c>
      <c r="IF853">
        <v>0</v>
      </c>
      <c r="IG853">
        <v>0</v>
      </c>
      <c r="IH853">
        <v>0</v>
      </c>
      <c r="II853">
        <v>0</v>
      </c>
      <c r="IJ853">
        <v>0</v>
      </c>
      <c r="IK853">
        <v>0</v>
      </c>
    </row>
    <row r="854" spans="13:245" hidden="1">
      <c r="M854" s="340" t="s">
        <v>632</v>
      </c>
      <c r="N854" t="s">
        <v>1023</v>
      </c>
      <c r="O854">
        <v>1</v>
      </c>
      <c r="P854">
        <v>4</v>
      </c>
      <c r="Q854" s="183" t="str">
        <f t="shared" si="35"/>
        <v>SDH100104</v>
      </c>
      <c r="R854">
        <v>927.5</v>
      </c>
      <c r="S854">
        <v>2000</v>
      </c>
      <c r="T854">
        <v>2782.5</v>
      </c>
      <c r="U854">
        <v>3710</v>
      </c>
      <c r="V854">
        <v>4637.5</v>
      </c>
      <c r="W854">
        <v>5565</v>
      </c>
      <c r="X854">
        <v>6492.5</v>
      </c>
      <c r="Y854">
        <v>7420</v>
      </c>
      <c r="Z854">
        <v>8347.5</v>
      </c>
      <c r="AA854">
        <v>9275</v>
      </c>
      <c r="AB854">
        <v>9275</v>
      </c>
      <c r="AC854">
        <v>9275</v>
      </c>
      <c r="AD854">
        <v>9275</v>
      </c>
      <c r="AE854">
        <v>9275</v>
      </c>
      <c r="AF854">
        <v>9275</v>
      </c>
      <c r="AG854">
        <v>9275</v>
      </c>
      <c r="AH854">
        <v>9275</v>
      </c>
      <c r="AI854">
        <v>9275</v>
      </c>
      <c r="AJ854">
        <v>9275</v>
      </c>
      <c r="AK854">
        <v>9275</v>
      </c>
      <c r="AL854">
        <v>9275</v>
      </c>
      <c r="AM854">
        <v>9275</v>
      </c>
      <c r="AN854">
        <v>9275</v>
      </c>
      <c r="AO854">
        <v>9275</v>
      </c>
      <c r="AP854">
        <v>9275</v>
      </c>
      <c r="AQ854">
        <v>0</v>
      </c>
      <c r="AR854">
        <v>0</v>
      </c>
      <c r="AS854">
        <v>0</v>
      </c>
      <c r="AT854">
        <v>0</v>
      </c>
      <c r="AU854">
        <v>0</v>
      </c>
      <c r="AV854">
        <v>0</v>
      </c>
      <c r="AW854">
        <v>0</v>
      </c>
      <c r="AX854">
        <v>0</v>
      </c>
      <c r="AY854">
        <v>0</v>
      </c>
      <c r="AZ854">
        <v>0</v>
      </c>
      <c r="BA854">
        <v>0</v>
      </c>
      <c r="BB854">
        <v>0</v>
      </c>
      <c r="BC854">
        <v>0</v>
      </c>
      <c r="BD854">
        <v>0</v>
      </c>
      <c r="BE854">
        <v>0</v>
      </c>
      <c r="BF854">
        <v>0</v>
      </c>
      <c r="BG854">
        <v>0</v>
      </c>
      <c r="BH854">
        <v>0</v>
      </c>
      <c r="BI854">
        <v>0</v>
      </c>
      <c r="BJ854">
        <v>0</v>
      </c>
      <c r="BK854">
        <v>0</v>
      </c>
      <c r="BL854">
        <v>0</v>
      </c>
      <c r="BM854">
        <v>0</v>
      </c>
      <c r="BN854">
        <v>0</v>
      </c>
      <c r="BO854">
        <v>0</v>
      </c>
      <c r="BP854">
        <v>0</v>
      </c>
      <c r="BQ854">
        <v>0</v>
      </c>
      <c r="BR854">
        <v>0</v>
      </c>
      <c r="BS854">
        <v>0</v>
      </c>
      <c r="BT854">
        <v>0</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0</v>
      </c>
      <c r="CP854">
        <v>0</v>
      </c>
      <c r="CQ854">
        <v>0</v>
      </c>
      <c r="CR854">
        <v>0</v>
      </c>
      <c r="CS854">
        <v>0</v>
      </c>
      <c r="CT854">
        <v>0</v>
      </c>
      <c r="CU854">
        <v>0</v>
      </c>
      <c r="CV854">
        <v>0</v>
      </c>
      <c r="CW854">
        <v>0</v>
      </c>
      <c r="CX854">
        <v>0</v>
      </c>
      <c r="CY854">
        <v>0</v>
      </c>
      <c r="CZ854">
        <v>0</v>
      </c>
      <c r="DA854">
        <v>0</v>
      </c>
      <c r="DB854">
        <v>0</v>
      </c>
      <c r="DC854">
        <v>0</v>
      </c>
      <c r="DD854">
        <v>0</v>
      </c>
      <c r="DE854">
        <v>0</v>
      </c>
      <c r="DF854">
        <v>0</v>
      </c>
      <c r="DG854">
        <v>0</v>
      </c>
      <c r="DH854">
        <v>0</v>
      </c>
      <c r="DI854">
        <v>0</v>
      </c>
      <c r="DJ854">
        <v>0</v>
      </c>
      <c r="DK854">
        <v>0</v>
      </c>
      <c r="DL854">
        <v>0</v>
      </c>
      <c r="DM854">
        <v>0</v>
      </c>
      <c r="DN854">
        <v>0</v>
      </c>
      <c r="DO854">
        <v>0</v>
      </c>
      <c r="DP854">
        <v>0</v>
      </c>
      <c r="DQ854">
        <v>0</v>
      </c>
      <c r="DR854">
        <v>0</v>
      </c>
      <c r="DS854">
        <v>0</v>
      </c>
      <c r="DT854">
        <v>0</v>
      </c>
      <c r="DU854">
        <v>0</v>
      </c>
      <c r="DV854">
        <v>0</v>
      </c>
      <c r="DW854">
        <v>0</v>
      </c>
      <c r="DX854">
        <v>0</v>
      </c>
      <c r="DZ854" s="340" t="s">
        <v>632</v>
      </c>
      <c r="EA854" t="s">
        <v>1023</v>
      </c>
      <c r="EB854">
        <v>1</v>
      </c>
      <c r="EC854">
        <v>4</v>
      </c>
      <c r="ED854" s="183" t="str">
        <f t="shared" si="36"/>
        <v>SDH100104</v>
      </c>
      <c r="EE854">
        <v>927.5</v>
      </c>
      <c r="EF854">
        <v>10000</v>
      </c>
      <c r="EG854">
        <v>10000</v>
      </c>
      <c r="EH854">
        <v>10000</v>
      </c>
      <c r="EI854">
        <v>10000</v>
      </c>
      <c r="EJ854">
        <v>10000</v>
      </c>
      <c r="EK854">
        <v>10000</v>
      </c>
      <c r="EL854">
        <v>10000</v>
      </c>
      <c r="EM854">
        <v>10000</v>
      </c>
      <c r="EN854">
        <v>10000</v>
      </c>
      <c r="EO854">
        <v>10000</v>
      </c>
      <c r="EP854">
        <v>10000</v>
      </c>
      <c r="EQ854">
        <v>10000</v>
      </c>
      <c r="ER854">
        <v>10000</v>
      </c>
      <c r="ES854">
        <v>10000</v>
      </c>
      <c r="ET854">
        <v>10000</v>
      </c>
      <c r="EU854">
        <v>10000</v>
      </c>
      <c r="EV854">
        <v>10000</v>
      </c>
      <c r="EW854">
        <v>10000</v>
      </c>
      <c r="EX854">
        <v>10000</v>
      </c>
      <c r="EY854">
        <v>10000</v>
      </c>
      <c r="EZ854">
        <v>10000</v>
      </c>
      <c r="FA854">
        <v>10000</v>
      </c>
      <c r="FB854">
        <v>10000</v>
      </c>
      <c r="FC854">
        <v>10000</v>
      </c>
      <c r="FD854">
        <v>0</v>
      </c>
      <c r="FE854">
        <v>0</v>
      </c>
      <c r="FF854">
        <v>0</v>
      </c>
      <c r="FG854">
        <v>0</v>
      </c>
      <c r="FH854">
        <v>0</v>
      </c>
      <c r="FI854">
        <v>0</v>
      </c>
      <c r="FJ854">
        <v>0</v>
      </c>
      <c r="FK854">
        <v>0</v>
      </c>
      <c r="FL854">
        <v>0</v>
      </c>
      <c r="FM854">
        <v>0</v>
      </c>
      <c r="FN854">
        <v>0</v>
      </c>
      <c r="FO854">
        <v>0</v>
      </c>
      <c r="FP854">
        <v>0</v>
      </c>
      <c r="FQ854">
        <v>0</v>
      </c>
      <c r="FR854">
        <v>0</v>
      </c>
      <c r="FS854">
        <v>0</v>
      </c>
      <c r="FT854">
        <v>0</v>
      </c>
      <c r="FU854">
        <v>0</v>
      </c>
      <c r="FV854">
        <v>0</v>
      </c>
      <c r="FW854">
        <v>0</v>
      </c>
      <c r="FX854">
        <v>0</v>
      </c>
      <c r="FY854">
        <v>0</v>
      </c>
      <c r="FZ854">
        <v>0</v>
      </c>
      <c r="GA854">
        <v>0</v>
      </c>
      <c r="GB854">
        <v>0</v>
      </c>
      <c r="GC854">
        <v>0</v>
      </c>
      <c r="GD854">
        <v>0</v>
      </c>
      <c r="GE854">
        <v>0</v>
      </c>
      <c r="GF854">
        <v>0</v>
      </c>
      <c r="GG854">
        <v>0</v>
      </c>
      <c r="GH854">
        <v>0</v>
      </c>
      <c r="GI854">
        <v>0</v>
      </c>
      <c r="GJ854">
        <v>0</v>
      </c>
      <c r="GK854">
        <v>0</v>
      </c>
      <c r="GL854">
        <v>0</v>
      </c>
      <c r="GM854">
        <v>0</v>
      </c>
      <c r="GN854">
        <v>0</v>
      </c>
      <c r="GO854">
        <v>0</v>
      </c>
      <c r="GP854">
        <v>0</v>
      </c>
      <c r="GQ854">
        <v>0</v>
      </c>
      <c r="GR854">
        <v>0</v>
      </c>
      <c r="GS854">
        <v>0</v>
      </c>
      <c r="GT854">
        <v>0</v>
      </c>
      <c r="GU854">
        <v>0</v>
      </c>
      <c r="GV854">
        <v>0</v>
      </c>
      <c r="GW854">
        <v>0</v>
      </c>
      <c r="GX854">
        <v>0</v>
      </c>
      <c r="GY854">
        <v>0</v>
      </c>
      <c r="GZ854">
        <v>0</v>
      </c>
      <c r="HA854">
        <v>0</v>
      </c>
      <c r="HB854">
        <v>0</v>
      </c>
      <c r="HC854">
        <v>0</v>
      </c>
      <c r="HD854">
        <v>0</v>
      </c>
      <c r="HE854">
        <v>0</v>
      </c>
      <c r="HF854">
        <v>0</v>
      </c>
      <c r="HG854">
        <v>0</v>
      </c>
      <c r="HH854">
        <v>0</v>
      </c>
      <c r="HI854">
        <v>0</v>
      </c>
      <c r="HJ854">
        <v>0</v>
      </c>
      <c r="HK854">
        <v>0</v>
      </c>
      <c r="HL854">
        <v>0</v>
      </c>
      <c r="HM854">
        <v>0</v>
      </c>
      <c r="HN854">
        <v>0</v>
      </c>
      <c r="HO854">
        <v>0</v>
      </c>
      <c r="HP854">
        <v>0</v>
      </c>
      <c r="HQ854">
        <v>0</v>
      </c>
      <c r="HR854">
        <v>0</v>
      </c>
      <c r="HS854">
        <v>0</v>
      </c>
      <c r="HT854">
        <v>0</v>
      </c>
      <c r="HU854">
        <v>0</v>
      </c>
      <c r="HV854">
        <v>0</v>
      </c>
      <c r="HW854">
        <v>0</v>
      </c>
      <c r="HX854">
        <v>0</v>
      </c>
      <c r="HY854">
        <v>0</v>
      </c>
      <c r="HZ854">
        <v>0</v>
      </c>
      <c r="IA854">
        <v>0</v>
      </c>
      <c r="IB854">
        <v>0</v>
      </c>
      <c r="IC854">
        <v>0</v>
      </c>
      <c r="ID854">
        <v>0</v>
      </c>
      <c r="IE854">
        <v>0</v>
      </c>
      <c r="IF854">
        <v>0</v>
      </c>
      <c r="IG854">
        <v>0</v>
      </c>
      <c r="IH854">
        <v>0</v>
      </c>
      <c r="II854">
        <v>0</v>
      </c>
      <c r="IJ854">
        <v>0</v>
      </c>
      <c r="IK854">
        <v>0</v>
      </c>
    </row>
    <row r="855" spans="13:245" hidden="1">
      <c r="M855" s="340" t="s">
        <v>632</v>
      </c>
      <c r="N855" t="s">
        <v>1023</v>
      </c>
      <c r="O855">
        <v>1</v>
      </c>
      <c r="P855">
        <v>5</v>
      </c>
      <c r="Q855" s="183" t="str">
        <f t="shared" si="35"/>
        <v>SDH100105</v>
      </c>
      <c r="R855">
        <v>927.5</v>
      </c>
      <c r="S855">
        <v>2000</v>
      </c>
      <c r="T855">
        <v>2782.5</v>
      </c>
      <c r="U855">
        <v>3710</v>
      </c>
      <c r="V855">
        <v>4637.5</v>
      </c>
      <c r="W855">
        <v>5565</v>
      </c>
      <c r="X855">
        <v>6492.5</v>
      </c>
      <c r="Y855">
        <v>7420</v>
      </c>
      <c r="Z855">
        <v>8347.5</v>
      </c>
      <c r="AA855">
        <v>9275</v>
      </c>
      <c r="AB855">
        <v>9275</v>
      </c>
      <c r="AC855">
        <v>9275</v>
      </c>
      <c r="AD855">
        <v>9275</v>
      </c>
      <c r="AE855">
        <v>9275</v>
      </c>
      <c r="AF855">
        <v>9275</v>
      </c>
      <c r="AG855">
        <v>9275</v>
      </c>
      <c r="AH855">
        <v>9275</v>
      </c>
      <c r="AI855">
        <v>9275</v>
      </c>
      <c r="AJ855">
        <v>9275</v>
      </c>
      <c r="AK855">
        <v>9275</v>
      </c>
      <c r="AL855">
        <v>9275</v>
      </c>
      <c r="AM855">
        <v>9275</v>
      </c>
      <c r="AN855">
        <v>9275</v>
      </c>
      <c r="AO855">
        <v>9275</v>
      </c>
      <c r="AP855">
        <v>9275</v>
      </c>
      <c r="AQ855">
        <v>0</v>
      </c>
      <c r="AR855">
        <v>0</v>
      </c>
      <c r="AS855">
        <v>0</v>
      </c>
      <c r="AT855">
        <v>0</v>
      </c>
      <c r="AU855">
        <v>0</v>
      </c>
      <c r="AV855">
        <v>0</v>
      </c>
      <c r="AW855">
        <v>0</v>
      </c>
      <c r="AX855">
        <v>0</v>
      </c>
      <c r="AY855">
        <v>0</v>
      </c>
      <c r="AZ855">
        <v>0</v>
      </c>
      <c r="BA855">
        <v>0</v>
      </c>
      <c r="BB855">
        <v>0</v>
      </c>
      <c r="BC855">
        <v>0</v>
      </c>
      <c r="BD855">
        <v>0</v>
      </c>
      <c r="BE855">
        <v>0</v>
      </c>
      <c r="BF855">
        <v>0</v>
      </c>
      <c r="BG855">
        <v>0</v>
      </c>
      <c r="BH855">
        <v>0</v>
      </c>
      <c r="BI855">
        <v>0</v>
      </c>
      <c r="BJ855">
        <v>0</v>
      </c>
      <c r="BK855">
        <v>0</v>
      </c>
      <c r="BL855">
        <v>0</v>
      </c>
      <c r="BM855">
        <v>0</v>
      </c>
      <c r="BN855">
        <v>0</v>
      </c>
      <c r="BO855">
        <v>0</v>
      </c>
      <c r="BP855">
        <v>0</v>
      </c>
      <c r="BQ855">
        <v>0</v>
      </c>
      <c r="BR855">
        <v>0</v>
      </c>
      <c r="BS855">
        <v>0</v>
      </c>
      <c r="BT855">
        <v>0</v>
      </c>
      <c r="BU855">
        <v>0</v>
      </c>
      <c r="BV855">
        <v>0</v>
      </c>
      <c r="BW855">
        <v>0</v>
      </c>
      <c r="BX855">
        <v>0</v>
      </c>
      <c r="BY855">
        <v>0</v>
      </c>
      <c r="BZ855">
        <v>0</v>
      </c>
      <c r="CA855">
        <v>0</v>
      </c>
      <c r="CB855">
        <v>0</v>
      </c>
      <c r="CC855">
        <v>0</v>
      </c>
      <c r="CD855">
        <v>0</v>
      </c>
      <c r="CE855">
        <v>0</v>
      </c>
      <c r="CF855">
        <v>0</v>
      </c>
      <c r="CG855">
        <v>0</v>
      </c>
      <c r="CH855">
        <v>0</v>
      </c>
      <c r="CI855">
        <v>0</v>
      </c>
      <c r="CJ855">
        <v>0</v>
      </c>
      <c r="CK855">
        <v>0</v>
      </c>
      <c r="CL855">
        <v>0</v>
      </c>
      <c r="CM855">
        <v>0</v>
      </c>
      <c r="CN855">
        <v>0</v>
      </c>
      <c r="CO855">
        <v>0</v>
      </c>
      <c r="CP855">
        <v>0</v>
      </c>
      <c r="CQ855">
        <v>0</v>
      </c>
      <c r="CR855">
        <v>0</v>
      </c>
      <c r="CS855">
        <v>0</v>
      </c>
      <c r="CT855">
        <v>0</v>
      </c>
      <c r="CU855">
        <v>0</v>
      </c>
      <c r="CV855">
        <v>0</v>
      </c>
      <c r="CW855">
        <v>0</v>
      </c>
      <c r="CX855">
        <v>0</v>
      </c>
      <c r="CY855">
        <v>0</v>
      </c>
      <c r="CZ855">
        <v>0</v>
      </c>
      <c r="DA855">
        <v>0</v>
      </c>
      <c r="DB855">
        <v>0</v>
      </c>
      <c r="DC855">
        <v>0</v>
      </c>
      <c r="DD855">
        <v>0</v>
      </c>
      <c r="DE855">
        <v>0</v>
      </c>
      <c r="DF855">
        <v>0</v>
      </c>
      <c r="DG855">
        <v>0</v>
      </c>
      <c r="DH855">
        <v>0</v>
      </c>
      <c r="DI855">
        <v>0</v>
      </c>
      <c r="DJ855">
        <v>0</v>
      </c>
      <c r="DK855">
        <v>0</v>
      </c>
      <c r="DL855">
        <v>0</v>
      </c>
      <c r="DM855">
        <v>0</v>
      </c>
      <c r="DN855">
        <v>0</v>
      </c>
      <c r="DO855">
        <v>0</v>
      </c>
      <c r="DP855">
        <v>0</v>
      </c>
      <c r="DQ855">
        <v>0</v>
      </c>
      <c r="DR855">
        <v>0</v>
      </c>
      <c r="DS855">
        <v>0</v>
      </c>
      <c r="DT855">
        <v>0</v>
      </c>
      <c r="DU855">
        <v>0</v>
      </c>
      <c r="DV855">
        <v>0</v>
      </c>
      <c r="DW855">
        <v>0</v>
      </c>
      <c r="DX855">
        <v>0</v>
      </c>
      <c r="DZ855" s="340" t="s">
        <v>632</v>
      </c>
      <c r="EA855" t="s">
        <v>1023</v>
      </c>
      <c r="EB855">
        <v>1</v>
      </c>
      <c r="EC855">
        <v>5</v>
      </c>
      <c r="ED855" s="183" t="str">
        <f t="shared" si="36"/>
        <v>SDH100105</v>
      </c>
      <c r="EE855">
        <v>927.5</v>
      </c>
      <c r="EF855">
        <v>10000</v>
      </c>
      <c r="EG855">
        <v>10000</v>
      </c>
      <c r="EH855">
        <v>10000</v>
      </c>
      <c r="EI855">
        <v>10000</v>
      </c>
      <c r="EJ855">
        <v>10000</v>
      </c>
      <c r="EK855">
        <v>10000</v>
      </c>
      <c r="EL855">
        <v>10000</v>
      </c>
      <c r="EM855">
        <v>10000</v>
      </c>
      <c r="EN855">
        <v>10000</v>
      </c>
      <c r="EO855">
        <v>10000</v>
      </c>
      <c r="EP855">
        <v>10000</v>
      </c>
      <c r="EQ855">
        <v>10000</v>
      </c>
      <c r="ER855">
        <v>10000</v>
      </c>
      <c r="ES855">
        <v>10000</v>
      </c>
      <c r="ET855">
        <v>10000</v>
      </c>
      <c r="EU855">
        <v>10000</v>
      </c>
      <c r="EV855">
        <v>10000</v>
      </c>
      <c r="EW855">
        <v>10000</v>
      </c>
      <c r="EX855">
        <v>10000</v>
      </c>
      <c r="EY855">
        <v>10000</v>
      </c>
      <c r="EZ855">
        <v>10000</v>
      </c>
      <c r="FA855">
        <v>10000</v>
      </c>
      <c r="FB855">
        <v>10000</v>
      </c>
      <c r="FC855">
        <v>10000</v>
      </c>
      <c r="FD855">
        <v>0</v>
      </c>
      <c r="FE855">
        <v>0</v>
      </c>
      <c r="FF855">
        <v>0</v>
      </c>
      <c r="FG855">
        <v>0</v>
      </c>
      <c r="FH855">
        <v>0</v>
      </c>
      <c r="FI855">
        <v>0</v>
      </c>
      <c r="FJ855">
        <v>0</v>
      </c>
      <c r="FK855">
        <v>0</v>
      </c>
      <c r="FL855">
        <v>0</v>
      </c>
      <c r="FM855">
        <v>0</v>
      </c>
      <c r="FN855">
        <v>0</v>
      </c>
      <c r="FO855">
        <v>0</v>
      </c>
      <c r="FP855">
        <v>0</v>
      </c>
      <c r="FQ855">
        <v>0</v>
      </c>
      <c r="FR855">
        <v>0</v>
      </c>
      <c r="FS855">
        <v>0</v>
      </c>
      <c r="FT855">
        <v>0</v>
      </c>
      <c r="FU855">
        <v>0</v>
      </c>
      <c r="FV855">
        <v>0</v>
      </c>
      <c r="FW855">
        <v>0</v>
      </c>
      <c r="FX855">
        <v>0</v>
      </c>
      <c r="FY855">
        <v>0</v>
      </c>
      <c r="FZ855">
        <v>0</v>
      </c>
      <c r="GA855">
        <v>0</v>
      </c>
      <c r="GB855">
        <v>0</v>
      </c>
      <c r="GC855">
        <v>0</v>
      </c>
      <c r="GD855">
        <v>0</v>
      </c>
      <c r="GE855">
        <v>0</v>
      </c>
      <c r="GF855">
        <v>0</v>
      </c>
      <c r="GG855">
        <v>0</v>
      </c>
      <c r="GH855">
        <v>0</v>
      </c>
      <c r="GI855">
        <v>0</v>
      </c>
      <c r="GJ855">
        <v>0</v>
      </c>
      <c r="GK855">
        <v>0</v>
      </c>
      <c r="GL855">
        <v>0</v>
      </c>
      <c r="GM855">
        <v>0</v>
      </c>
      <c r="GN855">
        <v>0</v>
      </c>
      <c r="GO855">
        <v>0</v>
      </c>
      <c r="GP855">
        <v>0</v>
      </c>
      <c r="GQ855">
        <v>0</v>
      </c>
      <c r="GR855">
        <v>0</v>
      </c>
      <c r="GS855">
        <v>0</v>
      </c>
      <c r="GT855">
        <v>0</v>
      </c>
      <c r="GU855">
        <v>0</v>
      </c>
      <c r="GV855">
        <v>0</v>
      </c>
      <c r="GW855">
        <v>0</v>
      </c>
      <c r="GX855">
        <v>0</v>
      </c>
      <c r="GY855">
        <v>0</v>
      </c>
      <c r="GZ855">
        <v>0</v>
      </c>
      <c r="HA855">
        <v>0</v>
      </c>
      <c r="HB855">
        <v>0</v>
      </c>
      <c r="HC855">
        <v>0</v>
      </c>
      <c r="HD855">
        <v>0</v>
      </c>
      <c r="HE855">
        <v>0</v>
      </c>
      <c r="HF855">
        <v>0</v>
      </c>
      <c r="HG855">
        <v>0</v>
      </c>
      <c r="HH855">
        <v>0</v>
      </c>
      <c r="HI855">
        <v>0</v>
      </c>
      <c r="HJ855">
        <v>0</v>
      </c>
      <c r="HK855">
        <v>0</v>
      </c>
      <c r="HL855">
        <v>0</v>
      </c>
      <c r="HM855">
        <v>0</v>
      </c>
      <c r="HN855">
        <v>0</v>
      </c>
      <c r="HO855">
        <v>0</v>
      </c>
      <c r="HP855">
        <v>0</v>
      </c>
      <c r="HQ855">
        <v>0</v>
      </c>
      <c r="HR855">
        <v>0</v>
      </c>
      <c r="HS855">
        <v>0</v>
      </c>
      <c r="HT855">
        <v>0</v>
      </c>
      <c r="HU855">
        <v>0</v>
      </c>
      <c r="HV855">
        <v>0</v>
      </c>
      <c r="HW855">
        <v>0</v>
      </c>
      <c r="HX855">
        <v>0</v>
      </c>
      <c r="HY855">
        <v>0</v>
      </c>
      <c r="HZ855">
        <v>0</v>
      </c>
      <c r="IA855">
        <v>0</v>
      </c>
      <c r="IB855">
        <v>0</v>
      </c>
      <c r="IC855">
        <v>0</v>
      </c>
      <c r="ID855">
        <v>0</v>
      </c>
      <c r="IE855">
        <v>0</v>
      </c>
      <c r="IF855">
        <v>0</v>
      </c>
      <c r="IG855">
        <v>0</v>
      </c>
      <c r="IH855">
        <v>0</v>
      </c>
      <c r="II855">
        <v>0</v>
      </c>
      <c r="IJ855">
        <v>0</v>
      </c>
      <c r="IK855">
        <v>0</v>
      </c>
    </row>
    <row r="856" spans="13:245" hidden="1">
      <c r="M856" s="340" t="s">
        <v>632</v>
      </c>
      <c r="N856" t="s">
        <v>1023</v>
      </c>
      <c r="O856">
        <v>1</v>
      </c>
      <c r="P856">
        <v>6</v>
      </c>
      <c r="Q856" s="183" t="str">
        <f t="shared" si="35"/>
        <v>SDH100106</v>
      </c>
      <c r="R856">
        <v>927.5</v>
      </c>
      <c r="S856">
        <v>2000</v>
      </c>
      <c r="T856">
        <v>2782.5</v>
      </c>
      <c r="U856">
        <v>3710</v>
      </c>
      <c r="V856">
        <v>4637.5</v>
      </c>
      <c r="W856">
        <v>5565</v>
      </c>
      <c r="X856">
        <v>6492.5</v>
      </c>
      <c r="Y856">
        <v>7420</v>
      </c>
      <c r="Z856">
        <v>8347.5</v>
      </c>
      <c r="AA856">
        <v>9275</v>
      </c>
      <c r="AB856">
        <v>9275</v>
      </c>
      <c r="AC856">
        <v>9275</v>
      </c>
      <c r="AD856">
        <v>9275</v>
      </c>
      <c r="AE856">
        <v>9275</v>
      </c>
      <c r="AF856">
        <v>9275</v>
      </c>
      <c r="AG856">
        <v>9275</v>
      </c>
      <c r="AH856">
        <v>9275</v>
      </c>
      <c r="AI856">
        <v>9275</v>
      </c>
      <c r="AJ856">
        <v>9275</v>
      </c>
      <c r="AK856">
        <v>9275</v>
      </c>
      <c r="AL856">
        <v>9275</v>
      </c>
      <c r="AM856">
        <v>9275</v>
      </c>
      <c r="AN856">
        <v>9275</v>
      </c>
      <c r="AO856">
        <v>9275</v>
      </c>
      <c r="AP856">
        <v>9275</v>
      </c>
      <c r="AQ856">
        <v>0</v>
      </c>
      <c r="AR856">
        <v>0</v>
      </c>
      <c r="AS856">
        <v>0</v>
      </c>
      <c r="AT856">
        <v>0</v>
      </c>
      <c r="AU856">
        <v>0</v>
      </c>
      <c r="AV856">
        <v>0</v>
      </c>
      <c r="AW856">
        <v>0</v>
      </c>
      <c r="AX856">
        <v>0</v>
      </c>
      <c r="AY856">
        <v>0</v>
      </c>
      <c r="AZ856">
        <v>0</v>
      </c>
      <c r="BA856">
        <v>0</v>
      </c>
      <c r="BB856">
        <v>0</v>
      </c>
      <c r="BC856">
        <v>0</v>
      </c>
      <c r="BD856">
        <v>0</v>
      </c>
      <c r="BE856">
        <v>0</v>
      </c>
      <c r="BF856">
        <v>0</v>
      </c>
      <c r="BG856">
        <v>0</v>
      </c>
      <c r="BH856">
        <v>0</v>
      </c>
      <c r="BI856">
        <v>0</v>
      </c>
      <c r="BJ856">
        <v>0</v>
      </c>
      <c r="BK856">
        <v>0</v>
      </c>
      <c r="BL856">
        <v>0</v>
      </c>
      <c r="BM856">
        <v>0</v>
      </c>
      <c r="BN856">
        <v>0</v>
      </c>
      <c r="BO856">
        <v>0</v>
      </c>
      <c r="BP856">
        <v>0</v>
      </c>
      <c r="BQ856">
        <v>0</v>
      </c>
      <c r="BR856">
        <v>0</v>
      </c>
      <c r="BS856">
        <v>0</v>
      </c>
      <c r="BT856">
        <v>0</v>
      </c>
      <c r="BU856">
        <v>0</v>
      </c>
      <c r="BV856">
        <v>0</v>
      </c>
      <c r="BW856">
        <v>0</v>
      </c>
      <c r="BX856">
        <v>0</v>
      </c>
      <c r="BY856">
        <v>0</v>
      </c>
      <c r="BZ856">
        <v>0</v>
      </c>
      <c r="CA856">
        <v>0</v>
      </c>
      <c r="CB856">
        <v>0</v>
      </c>
      <c r="CC856">
        <v>0</v>
      </c>
      <c r="CD856">
        <v>0</v>
      </c>
      <c r="CE856">
        <v>0</v>
      </c>
      <c r="CF856">
        <v>0</v>
      </c>
      <c r="CG856">
        <v>0</v>
      </c>
      <c r="CH856">
        <v>0</v>
      </c>
      <c r="CI856">
        <v>0</v>
      </c>
      <c r="CJ856">
        <v>0</v>
      </c>
      <c r="CK856">
        <v>0</v>
      </c>
      <c r="CL856">
        <v>0</v>
      </c>
      <c r="CM856">
        <v>0</v>
      </c>
      <c r="CN856">
        <v>0</v>
      </c>
      <c r="CO856">
        <v>0</v>
      </c>
      <c r="CP856">
        <v>0</v>
      </c>
      <c r="CQ856">
        <v>0</v>
      </c>
      <c r="CR856">
        <v>0</v>
      </c>
      <c r="CS856">
        <v>0</v>
      </c>
      <c r="CT856">
        <v>0</v>
      </c>
      <c r="CU856">
        <v>0</v>
      </c>
      <c r="CV856">
        <v>0</v>
      </c>
      <c r="CW856">
        <v>0</v>
      </c>
      <c r="CX856">
        <v>0</v>
      </c>
      <c r="CY856">
        <v>0</v>
      </c>
      <c r="CZ856">
        <v>0</v>
      </c>
      <c r="DA856">
        <v>0</v>
      </c>
      <c r="DB856">
        <v>0</v>
      </c>
      <c r="DC856">
        <v>0</v>
      </c>
      <c r="DD856">
        <v>0</v>
      </c>
      <c r="DE856">
        <v>0</v>
      </c>
      <c r="DF856">
        <v>0</v>
      </c>
      <c r="DG856">
        <v>0</v>
      </c>
      <c r="DH856">
        <v>0</v>
      </c>
      <c r="DI856">
        <v>0</v>
      </c>
      <c r="DJ856">
        <v>0</v>
      </c>
      <c r="DK856">
        <v>0</v>
      </c>
      <c r="DL856">
        <v>0</v>
      </c>
      <c r="DM856">
        <v>0</v>
      </c>
      <c r="DN856">
        <v>0</v>
      </c>
      <c r="DO856">
        <v>0</v>
      </c>
      <c r="DP856">
        <v>0</v>
      </c>
      <c r="DQ856">
        <v>0</v>
      </c>
      <c r="DR856">
        <v>0</v>
      </c>
      <c r="DS856">
        <v>0</v>
      </c>
      <c r="DT856">
        <v>0</v>
      </c>
      <c r="DU856">
        <v>0</v>
      </c>
      <c r="DV856">
        <v>0</v>
      </c>
      <c r="DW856">
        <v>0</v>
      </c>
      <c r="DX856">
        <v>0</v>
      </c>
      <c r="DZ856" s="340" t="s">
        <v>632</v>
      </c>
      <c r="EA856" t="s">
        <v>1023</v>
      </c>
      <c r="EB856">
        <v>1</v>
      </c>
      <c r="EC856">
        <v>6</v>
      </c>
      <c r="ED856" s="183" t="str">
        <f t="shared" si="36"/>
        <v>SDH100106</v>
      </c>
      <c r="EE856">
        <v>927.5</v>
      </c>
      <c r="EF856">
        <v>10000</v>
      </c>
      <c r="EG856">
        <v>10000</v>
      </c>
      <c r="EH856">
        <v>10000</v>
      </c>
      <c r="EI856">
        <v>10000</v>
      </c>
      <c r="EJ856">
        <v>10000</v>
      </c>
      <c r="EK856">
        <v>10000</v>
      </c>
      <c r="EL856">
        <v>10000</v>
      </c>
      <c r="EM856">
        <v>10000</v>
      </c>
      <c r="EN856">
        <v>10000</v>
      </c>
      <c r="EO856">
        <v>10000</v>
      </c>
      <c r="EP856">
        <v>10000</v>
      </c>
      <c r="EQ856">
        <v>10000</v>
      </c>
      <c r="ER856">
        <v>10000</v>
      </c>
      <c r="ES856">
        <v>10000</v>
      </c>
      <c r="ET856">
        <v>10000</v>
      </c>
      <c r="EU856">
        <v>10000</v>
      </c>
      <c r="EV856">
        <v>10000</v>
      </c>
      <c r="EW856">
        <v>10000</v>
      </c>
      <c r="EX856">
        <v>10000</v>
      </c>
      <c r="EY856">
        <v>10000</v>
      </c>
      <c r="EZ856">
        <v>10000</v>
      </c>
      <c r="FA856">
        <v>10000</v>
      </c>
      <c r="FB856">
        <v>10000</v>
      </c>
      <c r="FC856">
        <v>10000</v>
      </c>
      <c r="FD856">
        <v>0</v>
      </c>
      <c r="FE856">
        <v>0</v>
      </c>
      <c r="FF856">
        <v>0</v>
      </c>
      <c r="FG856">
        <v>0</v>
      </c>
      <c r="FH856">
        <v>0</v>
      </c>
      <c r="FI856">
        <v>0</v>
      </c>
      <c r="FJ856">
        <v>0</v>
      </c>
      <c r="FK856">
        <v>0</v>
      </c>
      <c r="FL856">
        <v>0</v>
      </c>
      <c r="FM856">
        <v>0</v>
      </c>
      <c r="FN856">
        <v>0</v>
      </c>
      <c r="FO856">
        <v>0</v>
      </c>
      <c r="FP856">
        <v>0</v>
      </c>
      <c r="FQ856">
        <v>0</v>
      </c>
      <c r="FR856">
        <v>0</v>
      </c>
      <c r="FS856">
        <v>0</v>
      </c>
      <c r="FT856">
        <v>0</v>
      </c>
      <c r="FU856">
        <v>0</v>
      </c>
      <c r="FV856">
        <v>0</v>
      </c>
      <c r="FW856">
        <v>0</v>
      </c>
      <c r="FX856">
        <v>0</v>
      </c>
      <c r="FY856">
        <v>0</v>
      </c>
      <c r="FZ856">
        <v>0</v>
      </c>
      <c r="GA856">
        <v>0</v>
      </c>
      <c r="GB856">
        <v>0</v>
      </c>
      <c r="GC856">
        <v>0</v>
      </c>
      <c r="GD856">
        <v>0</v>
      </c>
      <c r="GE856">
        <v>0</v>
      </c>
      <c r="GF856">
        <v>0</v>
      </c>
      <c r="GG856">
        <v>0</v>
      </c>
      <c r="GH856">
        <v>0</v>
      </c>
      <c r="GI856">
        <v>0</v>
      </c>
      <c r="GJ856">
        <v>0</v>
      </c>
      <c r="GK856">
        <v>0</v>
      </c>
      <c r="GL856">
        <v>0</v>
      </c>
      <c r="GM856">
        <v>0</v>
      </c>
      <c r="GN856">
        <v>0</v>
      </c>
      <c r="GO856">
        <v>0</v>
      </c>
      <c r="GP856">
        <v>0</v>
      </c>
      <c r="GQ856">
        <v>0</v>
      </c>
      <c r="GR856">
        <v>0</v>
      </c>
      <c r="GS856">
        <v>0</v>
      </c>
      <c r="GT856">
        <v>0</v>
      </c>
      <c r="GU856">
        <v>0</v>
      </c>
      <c r="GV856">
        <v>0</v>
      </c>
      <c r="GW856">
        <v>0</v>
      </c>
      <c r="GX856">
        <v>0</v>
      </c>
      <c r="GY856">
        <v>0</v>
      </c>
      <c r="GZ856">
        <v>0</v>
      </c>
      <c r="HA856">
        <v>0</v>
      </c>
      <c r="HB856">
        <v>0</v>
      </c>
      <c r="HC856">
        <v>0</v>
      </c>
      <c r="HD856">
        <v>0</v>
      </c>
      <c r="HE856">
        <v>0</v>
      </c>
      <c r="HF856">
        <v>0</v>
      </c>
      <c r="HG856">
        <v>0</v>
      </c>
      <c r="HH856">
        <v>0</v>
      </c>
      <c r="HI856">
        <v>0</v>
      </c>
      <c r="HJ856">
        <v>0</v>
      </c>
      <c r="HK856">
        <v>0</v>
      </c>
      <c r="HL856">
        <v>0</v>
      </c>
      <c r="HM856">
        <v>0</v>
      </c>
      <c r="HN856">
        <v>0</v>
      </c>
      <c r="HO856">
        <v>0</v>
      </c>
      <c r="HP856">
        <v>0</v>
      </c>
      <c r="HQ856">
        <v>0</v>
      </c>
      <c r="HR856">
        <v>0</v>
      </c>
      <c r="HS856">
        <v>0</v>
      </c>
      <c r="HT856">
        <v>0</v>
      </c>
      <c r="HU856">
        <v>0</v>
      </c>
      <c r="HV856">
        <v>0</v>
      </c>
      <c r="HW856">
        <v>0</v>
      </c>
      <c r="HX856">
        <v>0</v>
      </c>
      <c r="HY856">
        <v>0</v>
      </c>
      <c r="HZ856">
        <v>0</v>
      </c>
      <c r="IA856">
        <v>0</v>
      </c>
      <c r="IB856">
        <v>0</v>
      </c>
      <c r="IC856">
        <v>0</v>
      </c>
      <c r="ID856">
        <v>0</v>
      </c>
      <c r="IE856">
        <v>0</v>
      </c>
      <c r="IF856">
        <v>0</v>
      </c>
      <c r="IG856">
        <v>0</v>
      </c>
      <c r="IH856">
        <v>0</v>
      </c>
      <c r="II856">
        <v>0</v>
      </c>
      <c r="IJ856">
        <v>0</v>
      </c>
      <c r="IK856">
        <v>0</v>
      </c>
    </row>
    <row r="857" spans="13:245" hidden="1">
      <c r="M857" s="340" t="s">
        <v>632</v>
      </c>
      <c r="N857" t="s">
        <v>1023</v>
      </c>
      <c r="O857">
        <v>1</v>
      </c>
      <c r="P857">
        <v>7</v>
      </c>
      <c r="Q857" s="183" t="str">
        <f t="shared" si="35"/>
        <v>SDH100107</v>
      </c>
      <c r="R857">
        <v>927.5</v>
      </c>
      <c r="S857">
        <v>2000</v>
      </c>
      <c r="T857">
        <v>2782.5</v>
      </c>
      <c r="U857">
        <v>3710</v>
      </c>
      <c r="V857">
        <v>4637.5</v>
      </c>
      <c r="W857">
        <v>5565</v>
      </c>
      <c r="X857">
        <v>6492.5</v>
      </c>
      <c r="Y857">
        <v>7420</v>
      </c>
      <c r="Z857">
        <v>8347.5</v>
      </c>
      <c r="AA857">
        <v>9275</v>
      </c>
      <c r="AB857">
        <v>9275</v>
      </c>
      <c r="AC857">
        <v>9275</v>
      </c>
      <c r="AD857">
        <v>9275</v>
      </c>
      <c r="AE857">
        <v>9275</v>
      </c>
      <c r="AF857">
        <v>9275</v>
      </c>
      <c r="AG857">
        <v>9275</v>
      </c>
      <c r="AH857">
        <v>9275</v>
      </c>
      <c r="AI857">
        <v>9275</v>
      </c>
      <c r="AJ857">
        <v>9275</v>
      </c>
      <c r="AK857">
        <v>9275</v>
      </c>
      <c r="AL857">
        <v>9275</v>
      </c>
      <c r="AM857">
        <v>9275</v>
      </c>
      <c r="AN857">
        <v>9275</v>
      </c>
      <c r="AO857">
        <v>9275</v>
      </c>
      <c r="AP857">
        <v>9275</v>
      </c>
      <c r="AQ857">
        <v>0</v>
      </c>
      <c r="AR857">
        <v>0</v>
      </c>
      <c r="AS857">
        <v>0</v>
      </c>
      <c r="AT857">
        <v>0</v>
      </c>
      <c r="AU857">
        <v>0</v>
      </c>
      <c r="AV857">
        <v>0</v>
      </c>
      <c r="AW857">
        <v>0</v>
      </c>
      <c r="AX857">
        <v>0</v>
      </c>
      <c r="AY857">
        <v>0</v>
      </c>
      <c r="AZ857">
        <v>0</v>
      </c>
      <c r="BA857">
        <v>0</v>
      </c>
      <c r="BB857">
        <v>0</v>
      </c>
      <c r="BC857">
        <v>0</v>
      </c>
      <c r="BD857">
        <v>0</v>
      </c>
      <c r="BE857">
        <v>0</v>
      </c>
      <c r="BF857">
        <v>0</v>
      </c>
      <c r="BG857">
        <v>0</v>
      </c>
      <c r="BH857">
        <v>0</v>
      </c>
      <c r="BI857">
        <v>0</v>
      </c>
      <c r="BJ857">
        <v>0</v>
      </c>
      <c r="BK857">
        <v>0</v>
      </c>
      <c r="BL857">
        <v>0</v>
      </c>
      <c r="BM857">
        <v>0</v>
      </c>
      <c r="BN857">
        <v>0</v>
      </c>
      <c r="BO857">
        <v>0</v>
      </c>
      <c r="BP857">
        <v>0</v>
      </c>
      <c r="BQ857">
        <v>0</v>
      </c>
      <c r="BR857">
        <v>0</v>
      </c>
      <c r="BS857">
        <v>0</v>
      </c>
      <c r="BT857">
        <v>0</v>
      </c>
      <c r="BU857">
        <v>0</v>
      </c>
      <c r="BV857">
        <v>0</v>
      </c>
      <c r="BW857">
        <v>0</v>
      </c>
      <c r="BX857">
        <v>0</v>
      </c>
      <c r="BY857">
        <v>0</v>
      </c>
      <c r="BZ857">
        <v>0</v>
      </c>
      <c r="CA857">
        <v>0</v>
      </c>
      <c r="CB857">
        <v>0</v>
      </c>
      <c r="CC857">
        <v>0</v>
      </c>
      <c r="CD857">
        <v>0</v>
      </c>
      <c r="CE857">
        <v>0</v>
      </c>
      <c r="CF857">
        <v>0</v>
      </c>
      <c r="CG857">
        <v>0</v>
      </c>
      <c r="CH857">
        <v>0</v>
      </c>
      <c r="CI857">
        <v>0</v>
      </c>
      <c r="CJ857">
        <v>0</v>
      </c>
      <c r="CK857">
        <v>0</v>
      </c>
      <c r="CL857">
        <v>0</v>
      </c>
      <c r="CM857">
        <v>0</v>
      </c>
      <c r="CN857">
        <v>0</v>
      </c>
      <c r="CO857">
        <v>0</v>
      </c>
      <c r="CP857">
        <v>0</v>
      </c>
      <c r="CQ857">
        <v>0</v>
      </c>
      <c r="CR857">
        <v>0</v>
      </c>
      <c r="CS857">
        <v>0</v>
      </c>
      <c r="CT857">
        <v>0</v>
      </c>
      <c r="CU857">
        <v>0</v>
      </c>
      <c r="CV857">
        <v>0</v>
      </c>
      <c r="CW857">
        <v>0</v>
      </c>
      <c r="CX857">
        <v>0</v>
      </c>
      <c r="CY857">
        <v>0</v>
      </c>
      <c r="CZ857">
        <v>0</v>
      </c>
      <c r="DA857">
        <v>0</v>
      </c>
      <c r="DB857">
        <v>0</v>
      </c>
      <c r="DC857">
        <v>0</v>
      </c>
      <c r="DD857">
        <v>0</v>
      </c>
      <c r="DE857">
        <v>0</v>
      </c>
      <c r="DF857">
        <v>0</v>
      </c>
      <c r="DG857">
        <v>0</v>
      </c>
      <c r="DH857">
        <v>0</v>
      </c>
      <c r="DI857">
        <v>0</v>
      </c>
      <c r="DJ857">
        <v>0</v>
      </c>
      <c r="DK857">
        <v>0</v>
      </c>
      <c r="DL857">
        <v>0</v>
      </c>
      <c r="DM857">
        <v>0</v>
      </c>
      <c r="DN857">
        <v>0</v>
      </c>
      <c r="DO857">
        <v>0</v>
      </c>
      <c r="DP857">
        <v>0</v>
      </c>
      <c r="DQ857">
        <v>0</v>
      </c>
      <c r="DR857">
        <v>0</v>
      </c>
      <c r="DS857">
        <v>0</v>
      </c>
      <c r="DT857">
        <v>0</v>
      </c>
      <c r="DU857">
        <v>0</v>
      </c>
      <c r="DV857">
        <v>0</v>
      </c>
      <c r="DW857">
        <v>0</v>
      </c>
      <c r="DX857">
        <v>0</v>
      </c>
      <c r="DZ857" s="340" t="s">
        <v>632</v>
      </c>
      <c r="EA857" t="s">
        <v>1023</v>
      </c>
      <c r="EB857">
        <v>1</v>
      </c>
      <c r="EC857">
        <v>7</v>
      </c>
      <c r="ED857" s="183" t="str">
        <f t="shared" si="36"/>
        <v>SDH100107</v>
      </c>
      <c r="EE857">
        <v>927.5</v>
      </c>
      <c r="EF857">
        <v>10000</v>
      </c>
      <c r="EG857">
        <v>10000</v>
      </c>
      <c r="EH857">
        <v>10000</v>
      </c>
      <c r="EI857">
        <v>10000</v>
      </c>
      <c r="EJ857">
        <v>10000</v>
      </c>
      <c r="EK857">
        <v>10000</v>
      </c>
      <c r="EL857">
        <v>10000</v>
      </c>
      <c r="EM857">
        <v>10000</v>
      </c>
      <c r="EN857">
        <v>10000</v>
      </c>
      <c r="EO857">
        <v>10000</v>
      </c>
      <c r="EP857">
        <v>10000</v>
      </c>
      <c r="EQ857">
        <v>10000</v>
      </c>
      <c r="ER857">
        <v>10000</v>
      </c>
      <c r="ES857">
        <v>10000</v>
      </c>
      <c r="ET857">
        <v>10000</v>
      </c>
      <c r="EU857">
        <v>10000</v>
      </c>
      <c r="EV857">
        <v>10000</v>
      </c>
      <c r="EW857">
        <v>10000</v>
      </c>
      <c r="EX857">
        <v>10000</v>
      </c>
      <c r="EY857">
        <v>10000</v>
      </c>
      <c r="EZ857">
        <v>10000</v>
      </c>
      <c r="FA857">
        <v>10000</v>
      </c>
      <c r="FB857">
        <v>10000</v>
      </c>
      <c r="FC857">
        <v>10000</v>
      </c>
      <c r="FD857">
        <v>0</v>
      </c>
      <c r="FE857">
        <v>0</v>
      </c>
      <c r="FF857">
        <v>0</v>
      </c>
      <c r="FG857">
        <v>0</v>
      </c>
      <c r="FH857">
        <v>0</v>
      </c>
      <c r="FI857">
        <v>0</v>
      </c>
      <c r="FJ857">
        <v>0</v>
      </c>
      <c r="FK857">
        <v>0</v>
      </c>
      <c r="FL857">
        <v>0</v>
      </c>
      <c r="FM857">
        <v>0</v>
      </c>
      <c r="FN857">
        <v>0</v>
      </c>
      <c r="FO857">
        <v>0</v>
      </c>
      <c r="FP857">
        <v>0</v>
      </c>
      <c r="FQ857">
        <v>0</v>
      </c>
      <c r="FR857">
        <v>0</v>
      </c>
      <c r="FS857">
        <v>0</v>
      </c>
      <c r="FT857">
        <v>0</v>
      </c>
      <c r="FU857">
        <v>0</v>
      </c>
      <c r="FV857">
        <v>0</v>
      </c>
      <c r="FW857">
        <v>0</v>
      </c>
      <c r="FX857">
        <v>0</v>
      </c>
      <c r="FY857">
        <v>0</v>
      </c>
      <c r="FZ857">
        <v>0</v>
      </c>
      <c r="GA857">
        <v>0</v>
      </c>
      <c r="GB857">
        <v>0</v>
      </c>
      <c r="GC857">
        <v>0</v>
      </c>
      <c r="GD857">
        <v>0</v>
      </c>
      <c r="GE857">
        <v>0</v>
      </c>
      <c r="GF857">
        <v>0</v>
      </c>
      <c r="GG857">
        <v>0</v>
      </c>
      <c r="GH857">
        <v>0</v>
      </c>
      <c r="GI857">
        <v>0</v>
      </c>
      <c r="GJ857">
        <v>0</v>
      </c>
      <c r="GK857">
        <v>0</v>
      </c>
      <c r="GL857">
        <v>0</v>
      </c>
      <c r="GM857">
        <v>0</v>
      </c>
      <c r="GN857">
        <v>0</v>
      </c>
      <c r="GO857">
        <v>0</v>
      </c>
      <c r="GP857">
        <v>0</v>
      </c>
      <c r="GQ857">
        <v>0</v>
      </c>
      <c r="GR857">
        <v>0</v>
      </c>
      <c r="GS857">
        <v>0</v>
      </c>
      <c r="GT857">
        <v>0</v>
      </c>
      <c r="GU857">
        <v>0</v>
      </c>
      <c r="GV857">
        <v>0</v>
      </c>
      <c r="GW857">
        <v>0</v>
      </c>
      <c r="GX857">
        <v>0</v>
      </c>
      <c r="GY857">
        <v>0</v>
      </c>
      <c r="GZ857">
        <v>0</v>
      </c>
      <c r="HA857">
        <v>0</v>
      </c>
      <c r="HB857">
        <v>0</v>
      </c>
      <c r="HC857">
        <v>0</v>
      </c>
      <c r="HD857">
        <v>0</v>
      </c>
      <c r="HE857">
        <v>0</v>
      </c>
      <c r="HF857">
        <v>0</v>
      </c>
      <c r="HG857">
        <v>0</v>
      </c>
      <c r="HH857">
        <v>0</v>
      </c>
      <c r="HI857">
        <v>0</v>
      </c>
      <c r="HJ857">
        <v>0</v>
      </c>
      <c r="HK857">
        <v>0</v>
      </c>
      <c r="HL857">
        <v>0</v>
      </c>
      <c r="HM857">
        <v>0</v>
      </c>
      <c r="HN857">
        <v>0</v>
      </c>
      <c r="HO857">
        <v>0</v>
      </c>
      <c r="HP857">
        <v>0</v>
      </c>
      <c r="HQ857">
        <v>0</v>
      </c>
      <c r="HR857">
        <v>0</v>
      </c>
      <c r="HS857">
        <v>0</v>
      </c>
      <c r="HT857">
        <v>0</v>
      </c>
      <c r="HU857">
        <v>0</v>
      </c>
      <c r="HV857">
        <v>0</v>
      </c>
      <c r="HW857">
        <v>0</v>
      </c>
      <c r="HX857">
        <v>0</v>
      </c>
      <c r="HY857">
        <v>0</v>
      </c>
      <c r="HZ857">
        <v>0</v>
      </c>
      <c r="IA857">
        <v>0</v>
      </c>
      <c r="IB857">
        <v>0</v>
      </c>
      <c r="IC857">
        <v>0</v>
      </c>
      <c r="ID857">
        <v>0</v>
      </c>
      <c r="IE857">
        <v>0</v>
      </c>
      <c r="IF857">
        <v>0</v>
      </c>
      <c r="IG857">
        <v>0</v>
      </c>
      <c r="IH857">
        <v>0</v>
      </c>
      <c r="II857">
        <v>0</v>
      </c>
      <c r="IJ857">
        <v>0</v>
      </c>
      <c r="IK857">
        <v>0</v>
      </c>
    </row>
    <row r="858" spans="13:245" hidden="1">
      <c r="M858" s="340" t="s">
        <v>632</v>
      </c>
      <c r="N858" t="s">
        <v>1023</v>
      </c>
      <c r="O858">
        <v>1</v>
      </c>
      <c r="P858">
        <v>8</v>
      </c>
      <c r="Q858" s="183" t="str">
        <f t="shared" si="35"/>
        <v>SDH100108</v>
      </c>
      <c r="R858">
        <v>927.5</v>
      </c>
      <c r="S858">
        <v>2000</v>
      </c>
      <c r="T858">
        <v>2782.5</v>
      </c>
      <c r="U858">
        <v>3710</v>
      </c>
      <c r="V858">
        <v>4637.5</v>
      </c>
      <c r="W858">
        <v>5565</v>
      </c>
      <c r="X858">
        <v>6492.5</v>
      </c>
      <c r="Y858">
        <v>7420</v>
      </c>
      <c r="Z858">
        <v>8347.5</v>
      </c>
      <c r="AA858">
        <v>9275</v>
      </c>
      <c r="AB858">
        <v>9275</v>
      </c>
      <c r="AC858">
        <v>9275</v>
      </c>
      <c r="AD858">
        <v>9275</v>
      </c>
      <c r="AE858">
        <v>9275</v>
      </c>
      <c r="AF858">
        <v>9275</v>
      </c>
      <c r="AG858">
        <v>9275</v>
      </c>
      <c r="AH858">
        <v>9275</v>
      </c>
      <c r="AI858">
        <v>9275</v>
      </c>
      <c r="AJ858">
        <v>9275</v>
      </c>
      <c r="AK858">
        <v>9275</v>
      </c>
      <c r="AL858">
        <v>9275</v>
      </c>
      <c r="AM858">
        <v>9275</v>
      </c>
      <c r="AN858">
        <v>9275</v>
      </c>
      <c r="AO858">
        <v>9275</v>
      </c>
      <c r="AP858">
        <v>9275</v>
      </c>
      <c r="AQ858">
        <v>0</v>
      </c>
      <c r="AR858">
        <v>0</v>
      </c>
      <c r="AS858">
        <v>0</v>
      </c>
      <c r="AT858">
        <v>0</v>
      </c>
      <c r="AU858">
        <v>0</v>
      </c>
      <c r="AV858">
        <v>0</v>
      </c>
      <c r="AW858">
        <v>0</v>
      </c>
      <c r="AX858">
        <v>0</v>
      </c>
      <c r="AY858">
        <v>0</v>
      </c>
      <c r="AZ858">
        <v>0</v>
      </c>
      <c r="BA858">
        <v>0</v>
      </c>
      <c r="BB858">
        <v>0</v>
      </c>
      <c r="BC858">
        <v>0</v>
      </c>
      <c r="BD858">
        <v>0</v>
      </c>
      <c r="BE858">
        <v>0</v>
      </c>
      <c r="BF858">
        <v>0</v>
      </c>
      <c r="BG858">
        <v>0</v>
      </c>
      <c r="BH858">
        <v>0</v>
      </c>
      <c r="BI858">
        <v>0</v>
      </c>
      <c r="BJ858">
        <v>0</v>
      </c>
      <c r="BK858">
        <v>0</v>
      </c>
      <c r="BL858">
        <v>0</v>
      </c>
      <c r="BM858">
        <v>0</v>
      </c>
      <c r="BN858">
        <v>0</v>
      </c>
      <c r="BO858">
        <v>0</v>
      </c>
      <c r="BP858">
        <v>0</v>
      </c>
      <c r="BQ858">
        <v>0</v>
      </c>
      <c r="BR858">
        <v>0</v>
      </c>
      <c r="BS858">
        <v>0</v>
      </c>
      <c r="BT858">
        <v>0</v>
      </c>
      <c r="BU858">
        <v>0</v>
      </c>
      <c r="BV858">
        <v>0</v>
      </c>
      <c r="BW858">
        <v>0</v>
      </c>
      <c r="BX858">
        <v>0</v>
      </c>
      <c r="BY858">
        <v>0</v>
      </c>
      <c r="BZ858">
        <v>0</v>
      </c>
      <c r="CA858">
        <v>0</v>
      </c>
      <c r="CB858">
        <v>0</v>
      </c>
      <c r="CC858">
        <v>0</v>
      </c>
      <c r="CD858">
        <v>0</v>
      </c>
      <c r="CE858">
        <v>0</v>
      </c>
      <c r="CF858">
        <v>0</v>
      </c>
      <c r="CG858">
        <v>0</v>
      </c>
      <c r="CH858">
        <v>0</v>
      </c>
      <c r="CI858">
        <v>0</v>
      </c>
      <c r="CJ858">
        <v>0</v>
      </c>
      <c r="CK858">
        <v>0</v>
      </c>
      <c r="CL858">
        <v>0</v>
      </c>
      <c r="CM858">
        <v>0</v>
      </c>
      <c r="CN858">
        <v>0</v>
      </c>
      <c r="CO858">
        <v>0</v>
      </c>
      <c r="CP858">
        <v>0</v>
      </c>
      <c r="CQ858">
        <v>0</v>
      </c>
      <c r="CR858">
        <v>0</v>
      </c>
      <c r="CS858">
        <v>0</v>
      </c>
      <c r="CT858">
        <v>0</v>
      </c>
      <c r="CU858">
        <v>0</v>
      </c>
      <c r="CV858">
        <v>0</v>
      </c>
      <c r="CW858">
        <v>0</v>
      </c>
      <c r="CX858">
        <v>0</v>
      </c>
      <c r="CY858">
        <v>0</v>
      </c>
      <c r="CZ858">
        <v>0</v>
      </c>
      <c r="DA858">
        <v>0</v>
      </c>
      <c r="DB858">
        <v>0</v>
      </c>
      <c r="DC858">
        <v>0</v>
      </c>
      <c r="DD858">
        <v>0</v>
      </c>
      <c r="DE858">
        <v>0</v>
      </c>
      <c r="DF858">
        <v>0</v>
      </c>
      <c r="DG858">
        <v>0</v>
      </c>
      <c r="DH858">
        <v>0</v>
      </c>
      <c r="DI858">
        <v>0</v>
      </c>
      <c r="DJ858">
        <v>0</v>
      </c>
      <c r="DK858">
        <v>0</v>
      </c>
      <c r="DL858">
        <v>0</v>
      </c>
      <c r="DM858">
        <v>0</v>
      </c>
      <c r="DN858">
        <v>0</v>
      </c>
      <c r="DO858">
        <v>0</v>
      </c>
      <c r="DP858">
        <v>0</v>
      </c>
      <c r="DQ858">
        <v>0</v>
      </c>
      <c r="DR858">
        <v>0</v>
      </c>
      <c r="DS858">
        <v>0</v>
      </c>
      <c r="DT858">
        <v>0</v>
      </c>
      <c r="DU858">
        <v>0</v>
      </c>
      <c r="DV858">
        <v>0</v>
      </c>
      <c r="DW858">
        <v>0</v>
      </c>
      <c r="DX858">
        <v>0</v>
      </c>
      <c r="DZ858" s="340" t="s">
        <v>632</v>
      </c>
      <c r="EA858" t="s">
        <v>1023</v>
      </c>
      <c r="EB858">
        <v>1</v>
      </c>
      <c r="EC858">
        <v>8</v>
      </c>
      <c r="ED858" s="183" t="str">
        <f t="shared" si="36"/>
        <v>SDH100108</v>
      </c>
      <c r="EE858">
        <v>927.5</v>
      </c>
      <c r="EF858">
        <v>10000</v>
      </c>
      <c r="EG858">
        <v>10000</v>
      </c>
      <c r="EH858">
        <v>10000</v>
      </c>
      <c r="EI858">
        <v>10000</v>
      </c>
      <c r="EJ858">
        <v>10000</v>
      </c>
      <c r="EK858">
        <v>10000</v>
      </c>
      <c r="EL858">
        <v>10000</v>
      </c>
      <c r="EM858">
        <v>10000</v>
      </c>
      <c r="EN858">
        <v>10000</v>
      </c>
      <c r="EO858">
        <v>10000</v>
      </c>
      <c r="EP858">
        <v>10000</v>
      </c>
      <c r="EQ858">
        <v>10000</v>
      </c>
      <c r="ER858">
        <v>10000</v>
      </c>
      <c r="ES858">
        <v>10000</v>
      </c>
      <c r="ET858">
        <v>10000</v>
      </c>
      <c r="EU858">
        <v>10000</v>
      </c>
      <c r="EV858">
        <v>10000</v>
      </c>
      <c r="EW858">
        <v>10000</v>
      </c>
      <c r="EX858">
        <v>10000</v>
      </c>
      <c r="EY858">
        <v>10000</v>
      </c>
      <c r="EZ858">
        <v>10000</v>
      </c>
      <c r="FA858">
        <v>10000</v>
      </c>
      <c r="FB858">
        <v>10000</v>
      </c>
      <c r="FC858">
        <v>10000</v>
      </c>
      <c r="FD858">
        <v>0</v>
      </c>
      <c r="FE858">
        <v>0</v>
      </c>
      <c r="FF858">
        <v>0</v>
      </c>
      <c r="FG858">
        <v>0</v>
      </c>
      <c r="FH858">
        <v>0</v>
      </c>
      <c r="FI858">
        <v>0</v>
      </c>
      <c r="FJ858">
        <v>0</v>
      </c>
      <c r="FK858">
        <v>0</v>
      </c>
      <c r="FL858">
        <v>0</v>
      </c>
      <c r="FM858">
        <v>0</v>
      </c>
      <c r="FN858">
        <v>0</v>
      </c>
      <c r="FO858">
        <v>0</v>
      </c>
      <c r="FP858">
        <v>0</v>
      </c>
      <c r="FQ858">
        <v>0</v>
      </c>
      <c r="FR858">
        <v>0</v>
      </c>
      <c r="FS858">
        <v>0</v>
      </c>
      <c r="FT858">
        <v>0</v>
      </c>
      <c r="FU858">
        <v>0</v>
      </c>
      <c r="FV858">
        <v>0</v>
      </c>
      <c r="FW858">
        <v>0</v>
      </c>
      <c r="FX858">
        <v>0</v>
      </c>
      <c r="FY858">
        <v>0</v>
      </c>
      <c r="FZ858">
        <v>0</v>
      </c>
      <c r="GA858">
        <v>0</v>
      </c>
      <c r="GB858">
        <v>0</v>
      </c>
      <c r="GC858">
        <v>0</v>
      </c>
      <c r="GD858">
        <v>0</v>
      </c>
      <c r="GE858">
        <v>0</v>
      </c>
      <c r="GF858">
        <v>0</v>
      </c>
      <c r="GG858">
        <v>0</v>
      </c>
      <c r="GH858">
        <v>0</v>
      </c>
      <c r="GI858">
        <v>0</v>
      </c>
      <c r="GJ858">
        <v>0</v>
      </c>
      <c r="GK858">
        <v>0</v>
      </c>
      <c r="GL858">
        <v>0</v>
      </c>
      <c r="GM858">
        <v>0</v>
      </c>
      <c r="GN858">
        <v>0</v>
      </c>
      <c r="GO858">
        <v>0</v>
      </c>
      <c r="GP858">
        <v>0</v>
      </c>
      <c r="GQ858">
        <v>0</v>
      </c>
      <c r="GR858">
        <v>0</v>
      </c>
      <c r="GS858">
        <v>0</v>
      </c>
      <c r="GT858">
        <v>0</v>
      </c>
      <c r="GU858">
        <v>0</v>
      </c>
      <c r="GV858">
        <v>0</v>
      </c>
      <c r="GW858">
        <v>0</v>
      </c>
      <c r="GX858">
        <v>0</v>
      </c>
      <c r="GY858">
        <v>0</v>
      </c>
      <c r="GZ858">
        <v>0</v>
      </c>
      <c r="HA858">
        <v>0</v>
      </c>
      <c r="HB858">
        <v>0</v>
      </c>
      <c r="HC858">
        <v>0</v>
      </c>
      <c r="HD858">
        <v>0</v>
      </c>
      <c r="HE858">
        <v>0</v>
      </c>
      <c r="HF858">
        <v>0</v>
      </c>
      <c r="HG858">
        <v>0</v>
      </c>
      <c r="HH858">
        <v>0</v>
      </c>
      <c r="HI858">
        <v>0</v>
      </c>
      <c r="HJ858">
        <v>0</v>
      </c>
      <c r="HK858">
        <v>0</v>
      </c>
      <c r="HL858">
        <v>0</v>
      </c>
      <c r="HM858">
        <v>0</v>
      </c>
      <c r="HN858">
        <v>0</v>
      </c>
      <c r="HO858">
        <v>0</v>
      </c>
      <c r="HP858">
        <v>0</v>
      </c>
      <c r="HQ858">
        <v>0</v>
      </c>
      <c r="HR858">
        <v>0</v>
      </c>
      <c r="HS858">
        <v>0</v>
      </c>
      <c r="HT858">
        <v>0</v>
      </c>
      <c r="HU858">
        <v>0</v>
      </c>
      <c r="HV858">
        <v>0</v>
      </c>
      <c r="HW858">
        <v>0</v>
      </c>
      <c r="HX858">
        <v>0</v>
      </c>
      <c r="HY858">
        <v>0</v>
      </c>
      <c r="HZ858">
        <v>0</v>
      </c>
      <c r="IA858">
        <v>0</v>
      </c>
      <c r="IB858">
        <v>0</v>
      </c>
      <c r="IC858">
        <v>0</v>
      </c>
      <c r="ID858">
        <v>0</v>
      </c>
      <c r="IE858">
        <v>0</v>
      </c>
      <c r="IF858">
        <v>0</v>
      </c>
      <c r="IG858">
        <v>0</v>
      </c>
      <c r="IH858">
        <v>0</v>
      </c>
      <c r="II858">
        <v>0</v>
      </c>
      <c r="IJ858">
        <v>0</v>
      </c>
      <c r="IK858">
        <v>0</v>
      </c>
    </row>
    <row r="859" spans="13:245" hidden="1">
      <c r="M859" s="340" t="s">
        <v>632</v>
      </c>
      <c r="N859" t="s">
        <v>1023</v>
      </c>
      <c r="O859">
        <v>1</v>
      </c>
      <c r="P859">
        <v>9</v>
      </c>
      <c r="Q859" s="183" t="str">
        <f t="shared" si="35"/>
        <v>SDH100109</v>
      </c>
      <c r="R859">
        <v>927.5</v>
      </c>
      <c r="S859">
        <v>2000</v>
      </c>
      <c r="T859">
        <v>2782.5</v>
      </c>
      <c r="U859">
        <v>3710</v>
      </c>
      <c r="V859">
        <v>4637.5</v>
      </c>
      <c r="W859">
        <v>5565</v>
      </c>
      <c r="X859">
        <v>6492.5</v>
      </c>
      <c r="Y859">
        <v>7420</v>
      </c>
      <c r="Z859">
        <v>8347.5</v>
      </c>
      <c r="AA859">
        <v>9275</v>
      </c>
      <c r="AB859">
        <v>9275</v>
      </c>
      <c r="AC859">
        <v>9275</v>
      </c>
      <c r="AD859">
        <v>9275</v>
      </c>
      <c r="AE859">
        <v>9275</v>
      </c>
      <c r="AF859">
        <v>9275</v>
      </c>
      <c r="AG859">
        <v>9275</v>
      </c>
      <c r="AH859">
        <v>9275</v>
      </c>
      <c r="AI859">
        <v>9275</v>
      </c>
      <c r="AJ859">
        <v>9275</v>
      </c>
      <c r="AK859">
        <v>9275</v>
      </c>
      <c r="AL859">
        <v>9275</v>
      </c>
      <c r="AM859">
        <v>9275</v>
      </c>
      <c r="AN859">
        <v>9275</v>
      </c>
      <c r="AO859">
        <v>9275</v>
      </c>
      <c r="AP859">
        <v>9275</v>
      </c>
      <c r="AQ859">
        <v>0</v>
      </c>
      <c r="AR859">
        <v>0</v>
      </c>
      <c r="AS859">
        <v>0</v>
      </c>
      <c r="AT859">
        <v>0</v>
      </c>
      <c r="AU859">
        <v>0</v>
      </c>
      <c r="AV859">
        <v>0</v>
      </c>
      <c r="AW859">
        <v>0</v>
      </c>
      <c r="AX859">
        <v>0</v>
      </c>
      <c r="AY859">
        <v>0</v>
      </c>
      <c r="AZ859">
        <v>0</v>
      </c>
      <c r="BA859">
        <v>0</v>
      </c>
      <c r="BB859">
        <v>0</v>
      </c>
      <c r="BC859">
        <v>0</v>
      </c>
      <c r="BD859">
        <v>0</v>
      </c>
      <c r="BE859">
        <v>0</v>
      </c>
      <c r="BF859">
        <v>0</v>
      </c>
      <c r="BG859">
        <v>0</v>
      </c>
      <c r="BH859">
        <v>0</v>
      </c>
      <c r="BI859">
        <v>0</v>
      </c>
      <c r="BJ859">
        <v>0</v>
      </c>
      <c r="BK859">
        <v>0</v>
      </c>
      <c r="BL859">
        <v>0</v>
      </c>
      <c r="BM859">
        <v>0</v>
      </c>
      <c r="BN859">
        <v>0</v>
      </c>
      <c r="BO859">
        <v>0</v>
      </c>
      <c r="BP859">
        <v>0</v>
      </c>
      <c r="BQ859">
        <v>0</v>
      </c>
      <c r="BR859">
        <v>0</v>
      </c>
      <c r="BS859">
        <v>0</v>
      </c>
      <c r="BT859">
        <v>0</v>
      </c>
      <c r="BU859">
        <v>0</v>
      </c>
      <c r="BV859">
        <v>0</v>
      </c>
      <c r="BW859">
        <v>0</v>
      </c>
      <c r="BX859">
        <v>0</v>
      </c>
      <c r="BY859">
        <v>0</v>
      </c>
      <c r="BZ859">
        <v>0</v>
      </c>
      <c r="CA859">
        <v>0</v>
      </c>
      <c r="CB859">
        <v>0</v>
      </c>
      <c r="CC859">
        <v>0</v>
      </c>
      <c r="CD859">
        <v>0</v>
      </c>
      <c r="CE859">
        <v>0</v>
      </c>
      <c r="CF859">
        <v>0</v>
      </c>
      <c r="CG859">
        <v>0</v>
      </c>
      <c r="CH859">
        <v>0</v>
      </c>
      <c r="CI859">
        <v>0</v>
      </c>
      <c r="CJ859">
        <v>0</v>
      </c>
      <c r="CK859">
        <v>0</v>
      </c>
      <c r="CL859">
        <v>0</v>
      </c>
      <c r="CM859">
        <v>0</v>
      </c>
      <c r="CN859">
        <v>0</v>
      </c>
      <c r="CO859">
        <v>0</v>
      </c>
      <c r="CP859">
        <v>0</v>
      </c>
      <c r="CQ859">
        <v>0</v>
      </c>
      <c r="CR859">
        <v>0</v>
      </c>
      <c r="CS859">
        <v>0</v>
      </c>
      <c r="CT859">
        <v>0</v>
      </c>
      <c r="CU859">
        <v>0</v>
      </c>
      <c r="CV859">
        <v>0</v>
      </c>
      <c r="CW859">
        <v>0</v>
      </c>
      <c r="CX859">
        <v>0</v>
      </c>
      <c r="CY859">
        <v>0</v>
      </c>
      <c r="CZ859">
        <v>0</v>
      </c>
      <c r="DA859">
        <v>0</v>
      </c>
      <c r="DB859">
        <v>0</v>
      </c>
      <c r="DC859">
        <v>0</v>
      </c>
      <c r="DD859">
        <v>0</v>
      </c>
      <c r="DE859">
        <v>0</v>
      </c>
      <c r="DF859">
        <v>0</v>
      </c>
      <c r="DG859">
        <v>0</v>
      </c>
      <c r="DH859">
        <v>0</v>
      </c>
      <c r="DI859">
        <v>0</v>
      </c>
      <c r="DJ859">
        <v>0</v>
      </c>
      <c r="DK859">
        <v>0</v>
      </c>
      <c r="DL859">
        <v>0</v>
      </c>
      <c r="DM859">
        <v>0</v>
      </c>
      <c r="DN859">
        <v>0</v>
      </c>
      <c r="DO859">
        <v>0</v>
      </c>
      <c r="DP859">
        <v>0</v>
      </c>
      <c r="DQ859">
        <v>0</v>
      </c>
      <c r="DR859">
        <v>0</v>
      </c>
      <c r="DS859">
        <v>0</v>
      </c>
      <c r="DT859">
        <v>0</v>
      </c>
      <c r="DU859">
        <v>0</v>
      </c>
      <c r="DV859">
        <v>0</v>
      </c>
      <c r="DW859">
        <v>0</v>
      </c>
      <c r="DX859">
        <v>0</v>
      </c>
      <c r="DZ859" s="340" t="s">
        <v>632</v>
      </c>
      <c r="EA859" t="s">
        <v>1023</v>
      </c>
      <c r="EB859">
        <v>1</v>
      </c>
      <c r="EC859">
        <v>9</v>
      </c>
      <c r="ED859" s="183" t="str">
        <f t="shared" si="36"/>
        <v>SDH100109</v>
      </c>
      <c r="EE859">
        <v>927.5</v>
      </c>
      <c r="EF859">
        <v>10000</v>
      </c>
      <c r="EG859">
        <v>10000</v>
      </c>
      <c r="EH859">
        <v>10000</v>
      </c>
      <c r="EI859">
        <v>10000</v>
      </c>
      <c r="EJ859">
        <v>10000</v>
      </c>
      <c r="EK859">
        <v>10000</v>
      </c>
      <c r="EL859">
        <v>10000</v>
      </c>
      <c r="EM859">
        <v>10000</v>
      </c>
      <c r="EN859">
        <v>10000</v>
      </c>
      <c r="EO859">
        <v>10000</v>
      </c>
      <c r="EP859">
        <v>10000</v>
      </c>
      <c r="EQ859">
        <v>10000</v>
      </c>
      <c r="ER859">
        <v>10000</v>
      </c>
      <c r="ES859">
        <v>10000</v>
      </c>
      <c r="ET859">
        <v>10000</v>
      </c>
      <c r="EU859">
        <v>10000</v>
      </c>
      <c r="EV859">
        <v>10000</v>
      </c>
      <c r="EW859">
        <v>10000</v>
      </c>
      <c r="EX859">
        <v>10000</v>
      </c>
      <c r="EY859">
        <v>10000</v>
      </c>
      <c r="EZ859">
        <v>10000</v>
      </c>
      <c r="FA859">
        <v>10000</v>
      </c>
      <c r="FB859">
        <v>10000</v>
      </c>
      <c r="FC859">
        <v>10000</v>
      </c>
      <c r="FD859">
        <v>0</v>
      </c>
      <c r="FE859">
        <v>0</v>
      </c>
      <c r="FF859">
        <v>0</v>
      </c>
      <c r="FG859">
        <v>0</v>
      </c>
      <c r="FH859">
        <v>0</v>
      </c>
      <c r="FI859">
        <v>0</v>
      </c>
      <c r="FJ859">
        <v>0</v>
      </c>
      <c r="FK859">
        <v>0</v>
      </c>
      <c r="FL859">
        <v>0</v>
      </c>
      <c r="FM859">
        <v>0</v>
      </c>
      <c r="FN859">
        <v>0</v>
      </c>
      <c r="FO859">
        <v>0</v>
      </c>
      <c r="FP859">
        <v>0</v>
      </c>
      <c r="FQ859">
        <v>0</v>
      </c>
      <c r="FR859">
        <v>0</v>
      </c>
      <c r="FS859">
        <v>0</v>
      </c>
      <c r="FT859">
        <v>0</v>
      </c>
      <c r="FU859">
        <v>0</v>
      </c>
      <c r="FV859">
        <v>0</v>
      </c>
      <c r="FW859">
        <v>0</v>
      </c>
      <c r="FX859">
        <v>0</v>
      </c>
      <c r="FY859">
        <v>0</v>
      </c>
      <c r="FZ859">
        <v>0</v>
      </c>
      <c r="GA859">
        <v>0</v>
      </c>
      <c r="GB859">
        <v>0</v>
      </c>
      <c r="GC859">
        <v>0</v>
      </c>
      <c r="GD859">
        <v>0</v>
      </c>
      <c r="GE859">
        <v>0</v>
      </c>
      <c r="GF859">
        <v>0</v>
      </c>
      <c r="GG859">
        <v>0</v>
      </c>
      <c r="GH859">
        <v>0</v>
      </c>
      <c r="GI859">
        <v>0</v>
      </c>
      <c r="GJ859">
        <v>0</v>
      </c>
      <c r="GK859">
        <v>0</v>
      </c>
      <c r="GL859">
        <v>0</v>
      </c>
      <c r="GM859">
        <v>0</v>
      </c>
      <c r="GN859">
        <v>0</v>
      </c>
      <c r="GO859">
        <v>0</v>
      </c>
      <c r="GP859">
        <v>0</v>
      </c>
      <c r="GQ859">
        <v>0</v>
      </c>
      <c r="GR859">
        <v>0</v>
      </c>
      <c r="GS859">
        <v>0</v>
      </c>
      <c r="GT859">
        <v>0</v>
      </c>
      <c r="GU859">
        <v>0</v>
      </c>
      <c r="GV859">
        <v>0</v>
      </c>
      <c r="GW859">
        <v>0</v>
      </c>
      <c r="GX859">
        <v>0</v>
      </c>
      <c r="GY859">
        <v>0</v>
      </c>
      <c r="GZ859">
        <v>0</v>
      </c>
      <c r="HA859">
        <v>0</v>
      </c>
      <c r="HB859">
        <v>0</v>
      </c>
      <c r="HC859">
        <v>0</v>
      </c>
      <c r="HD859">
        <v>0</v>
      </c>
      <c r="HE859">
        <v>0</v>
      </c>
      <c r="HF859">
        <v>0</v>
      </c>
      <c r="HG859">
        <v>0</v>
      </c>
      <c r="HH859">
        <v>0</v>
      </c>
      <c r="HI859">
        <v>0</v>
      </c>
      <c r="HJ859">
        <v>0</v>
      </c>
      <c r="HK859">
        <v>0</v>
      </c>
      <c r="HL859">
        <v>0</v>
      </c>
      <c r="HM859">
        <v>0</v>
      </c>
      <c r="HN859">
        <v>0</v>
      </c>
      <c r="HO859">
        <v>0</v>
      </c>
      <c r="HP859">
        <v>0</v>
      </c>
      <c r="HQ859">
        <v>0</v>
      </c>
      <c r="HR859">
        <v>0</v>
      </c>
      <c r="HS859">
        <v>0</v>
      </c>
      <c r="HT859">
        <v>0</v>
      </c>
      <c r="HU859">
        <v>0</v>
      </c>
      <c r="HV859">
        <v>0</v>
      </c>
      <c r="HW859">
        <v>0</v>
      </c>
      <c r="HX859">
        <v>0</v>
      </c>
      <c r="HY859">
        <v>0</v>
      </c>
      <c r="HZ859">
        <v>0</v>
      </c>
      <c r="IA859">
        <v>0</v>
      </c>
      <c r="IB859">
        <v>0</v>
      </c>
      <c r="IC859">
        <v>0</v>
      </c>
      <c r="ID859">
        <v>0</v>
      </c>
      <c r="IE859">
        <v>0</v>
      </c>
      <c r="IF859">
        <v>0</v>
      </c>
      <c r="IG859">
        <v>0</v>
      </c>
      <c r="IH859">
        <v>0</v>
      </c>
      <c r="II859">
        <v>0</v>
      </c>
      <c r="IJ859">
        <v>0</v>
      </c>
      <c r="IK859">
        <v>0</v>
      </c>
    </row>
    <row r="860" spans="13:245" hidden="1">
      <c r="M860" s="340" t="s">
        <v>632</v>
      </c>
      <c r="N860" t="s">
        <v>1023</v>
      </c>
      <c r="O860">
        <v>1</v>
      </c>
      <c r="P860">
        <v>10</v>
      </c>
      <c r="Q860" s="183" t="str">
        <f t="shared" si="35"/>
        <v>SDH100110</v>
      </c>
      <c r="R860">
        <v>927.5</v>
      </c>
      <c r="S860">
        <v>2000</v>
      </c>
      <c r="T860">
        <v>2782.5</v>
      </c>
      <c r="U860">
        <v>3710</v>
      </c>
      <c r="V860">
        <v>4637.5</v>
      </c>
      <c r="W860">
        <v>5565</v>
      </c>
      <c r="X860">
        <v>6492.5</v>
      </c>
      <c r="Y860">
        <v>7420</v>
      </c>
      <c r="Z860">
        <v>8347.5</v>
      </c>
      <c r="AA860">
        <v>9275</v>
      </c>
      <c r="AB860">
        <v>9275</v>
      </c>
      <c r="AC860">
        <v>9275</v>
      </c>
      <c r="AD860">
        <v>9275</v>
      </c>
      <c r="AE860">
        <v>9275</v>
      </c>
      <c r="AF860">
        <v>9275</v>
      </c>
      <c r="AG860">
        <v>9275</v>
      </c>
      <c r="AH860">
        <v>9275</v>
      </c>
      <c r="AI860">
        <v>9275</v>
      </c>
      <c r="AJ860">
        <v>9275</v>
      </c>
      <c r="AK860">
        <v>9275</v>
      </c>
      <c r="AL860">
        <v>9275</v>
      </c>
      <c r="AM860">
        <v>9275</v>
      </c>
      <c r="AN860">
        <v>9275</v>
      </c>
      <c r="AO860">
        <v>9275</v>
      </c>
      <c r="AP860">
        <v>9275</v>
      </c>
      <c r="AQ860">
        <v>0</v>
      </c>
      <c r="AR860">
        <v>0</v>
      </c>
      <c r="AS860">
        <v>0</v>
      </c>
      <c r="AT860">
        <v>0</v>
      </c>
      <c r="AU860">
        <v>0</v>
      </c>
      <c r="AV860">
        <v>0</v>
      </c>
      <c r="AW860">
        <v>0</v>
      </c>
      <c r="AX860">
        <v>0</v>
      </c>
      <c r="AY860">
        <v>0</v>
      </c>
      <c r="AZ860">
        <v>0</v>
      </c>
      <c r="BA860">
        <v>0</v>
      </c>
      <c r="BB860">
        <v>0</v>
      </c>
      <c r="BC860">
        <v>0</v>
      </c>
      <c r="BD860">
        <v>0</v>
      </c>
      <c r="BE860">
        <v>0</v>
      </c>
      <c r="BF860">
        <v>0</v>
      </c>
      <c r="BG860">
        <v>0</v>
      </c>
      <c r="BH860">
        <v>0</v>
      </c>
      <c r="BI860">
        <v>0</v>
      </c>
      <c r="BJ860">
        <v>0</v>
      </c>
      <c r="BK860">
        <v>0</v>
      </c>
      <c r="BL860">
        <v>0</v>
      </c>
      <c r="BM860">
        <v>0</v>
      </c>
      <c r="BN860">
        <v>0</v>
      </c>
      <c r="BO860">
        <v>0</v>
      </c>
      <c r="BP860">
        <v>0</v>
      </c>
      <c r="BQ860">
        <v>0</v>
      </c>
      <c r="BR860">
        <v>0</v>
      </c>
      <c r="BS860">
        <v>0</v>
      </c>
      <c r="BT860">
        <v>0</v>
      </c>
      <c r="BU860">
        <v>0</v>
      </c>
      <c r="BV860">
        <v>0</v>
      </c>
      <c r="BW860">
        <v>0</v>
      </c>
      <c r="BX860">
        <v>0</v>
      </c>
      <c r="BY860">
        <v>0</v>
      </c>
      <c r="BZ860">
        <v>0</v>
      </c>
      <c r="CA860">
        <v>0</v>
      </c>
      <c r="CB860">
        <v>0</v>
      </c>
      <c r="CC860">
        <v>0</v>
      </c>
      <c r="CD860">
        <v>0</v>
      </c>
      <c r="CE860">
        <v>0</v>
      </c>
      <c r="CF860">
        <v>0</v>
      </c>
      <c r="CG860">
        <v>0</v>
      </c>
      <c r="CH860">
        <v>0</v>
      </c>
      <c r="CI860">
        <v>0</v>
      </c>
      <c r="CJ860">
        <v>0</v>
      </c>
      <c r="CK860">
        <v>0</v>
      </c>
      <c r="CL860">
        <v>0</v>
      </c>
      <c r="CM860">
        <v>0</v>
      </c>
      <c r="CN860">
        <v>0</v>
      </c>
      <c r="CO860">
        <v>0</v>
      </c>
      <c r="CP860">
        <v>0</v>
      </c>
      <c r="CQ860">
        <v>0</v>
      </c>
      <c r="CR860">
        <v>0</v>
      </c>
      <c r="CS860">
        <v>0</v>
      </c>
      <c r="CT860">
        <v>0</v>
      </c>
      <c r="CU860">
        <v>0</v>
      </c>
      <c r="CV860">
        <v>0</v>
      </c>
      <c r="CW860">
        <v>0</v>
      </c>
      <c r="CX860">
        <v>0</v>
      </c>
      <c r="CY860">
        <v>0</v>
      </c>
      <c r="CZ860">
        <v>0</v>
      </c>
      <c r="DA860">
        <v>0</v>
      </c>
      <c r="DB860">
        <v>0</v>
      </c>
      <c r="DC860">
        <v>0</v>
      </c>
      <c r="DD860">
        <v>0</v>
      </c>
      <c r="DE860">
        <v>0</v>
      </c>
      <c r="DF860">
        <v>0</v>
      </c>
      <c r="DG860">
        <v>0</v>
      </c>
      <c r="DH860">
        <v>0</v>
      </c>
      <c r="DI860">
        <v>0</v>
      </c>
      <c r="DJ860">
        <v>0</v>
      </c>
      <c r="DK860">
        <v>0</v>
      </c>
      <c r="DL860">
        <v>0</v>
      </c>
      <c r="DM860">
        <v>0</v>
      </c>
      <c r="DN860">
        <v>0</v>
      </c>
      <c r="DO860">
        <v>0</v>
      </c>
      <c r="DP860">
        <v>0</v>
      </c>
      <c r="DQ860">
        <v>0</v>
      </c>
      <c r="DR860">
        <v>0</v>
      </c>
      <c r="DS860">
        <v>0</v>
      </c>
      <c r="DT860">
        <v>0</v>
      </c>
      <c r="DU860">
        <v>0</v>
      </c>
      <c r="DV860">
        <v>0</v>
      </c>
      <c r="DW860">
        <v>0</v>
      </c>
      <c r="DX860">
        <v>0</v>
      </c>
      <c r="DZ860" s="340" t="s">
        <v>632</v>
      </c>
      <c r="EA860" t="s">
        <v>1023</v>
      </c>
      <c r="EB860">
        <v>1</v>
      </c>
      <c r="EC860">
        <v>10</v>
      </c>
      <c r="ED860" s="183" t="str">
        <f t="shared" si="36"/>
        <v>SDH100110</v>
      </c>
      <c r="EE860">
        <v>927.5</v>
      </c>
      <c r="EF860">
        <v>10000</v>
      </c>
      <c r="EG860">
        <v>10000</v>
      </c>
      <c r="EH860">
        <v>10000</v>
      </c>
      <c r="EI860">
        <v>10000</v>
      </c>
      <c r="EJ860">
        <v>10000</v>
      </c>
      <c r="EK860">
        <v>10000</v>
      </c>
      <c r="EL860">
        <v>10000</v>
      </c>
      <c r="EM860">
        <v>10000</v>
      </c>
      <c r="EN860">
        <v>10000</v>
      </c>
      <c r="EO860">
        <v>10000</v>
      </c>
      <c r="EP860">
        <v>10000</v>
      </c>
      <c r="EQ860">
        <v>10000</v>
      </c>
      <c r="ER860">
        <v>10000</v>
      </c>
      <c r="ES860">
        <v>10000</v>
      </c>
      <c r="ET860">
        <v>10000</v>
      </c>
      <c r="EU860">
        <v>10000</v>
      </c>
      <c r="EV860">
        <v>10000</v>
      </c>
      <c r="EW860">
        <v>10000</v>
      </c>
      <c r="EX860">
        <v>10000</v>
      </c>
      <c r="EY860">
        <v>10000</v>
      </c>
      <c r="EZ860">
        <v>10000</v>
      </c>
      <c r="FA860">
        <v>10000</v>
      </c>
      <c r="FB860">
        <v>10000</v>
      </c>
      <c r="FC860">
        <v>10000</v>
      </c>
      <c r="FD860">
        <v>0</v>
      </c>
      <c r="FE860">
        <v>0</v>
      </c>
      <c r="FF860">
        <v>0</v>
      </c>
      <c r="FG860">
        <v>0</v>
      </c>
      <c r="FH860">
        <v>0</v>
      </c>
      <c r="FI860">
        <v>0</v>
      </c>
      <c r="FJ860">
        <v>0</v>
      </c>
      <c r="FK860">
        <v>0</v>
      </c>
      <c r="FL860">
        <v>0</v>
      </c>
      <c r="FM860">
        <v>0</v>
      </c>
      <c r="FN860">
        <v>0</v>
      </c>
      <c r="FO860">
        <v>0</v>
      </c>
      <c r="FP860">
        <v>0</v>
      </c>
      <c r="FQ860">
        <v>0</v>
      </c>
      <c r="FR860">
        <v>0</v>
      </c>
      <c r="FS860">
        <v>0</v>
      </c>
      <c r="FT860">
        <v>0</v>
      </c>
      <c r="FU860">
        <v>0</v>
      </c>
      <c r="FV860">
        <v>0</v>
      </c>
      <c r="FW860">
        <v>0</v>
      </c>
      <c r="FX860">
        <v>0</v>
      </c>
      <c r="FY860">
        <v>0</v>
      </c>
      <c r="FZ860">
        <v>0</v>
      </c>
      <c r="GA860">
        <v>0</v>
      </c>
      <c r="GB860">
        <v>0</v>
      </c>
      <c r="GC860">
        <v>0</v>
      </c>
      <c r="GD860">
        <v>0</v>
      </c>
      <c r="GE860">
        <v>0</v>
      </c>
      <c r="GF860">
        <v>0</v>
      </c>
      <c r="GG860">
        <v>0</v>
      </c>
      <c r="GH860">
        <v>0</v>
      </c>
      <c r="GI860">
        <v>0</v>
      </c>
      <c r="GJ860">
        <v>0</v>
      </c>
      <c r="GK860">
        <v>0</v>
      </c>
      <c r="GL860">
        <v>0</v>
      </c>
      <c r="GM860">
        <v>0</v>
      </c>
      <c r="GN860">
        <v>0</v>
      </c>
      <c r="GO860">
        <v>0</v>
      </c>
      <c r="GP860">
        <v>0</v>
      </c>
      <c r="GQ860">
        <v>0</v>
      </c>
      <c r="GR860">
        <v>0</v>
      </c>
      <c r="GS860">
        <v>0</v>
      </c>
      <c r="GT860">
        <v>0</v>
      </c>
      <c r="GU860">
        <v>0</v>
      </c>
      <c r="GV860">
        <v>0</v>
      </c>
      <c r="GW860">
        <v>0</v>
      </c>
      <c r="GX860">
        <v>0</v>
      </c>
      <c r="GY860">
        <v>0</v>
      </c>
      <c r="GZ860">
        <v>0</v>
      </c>
      <c r="HA860">
        <v>0</v>
      </c>
      <c r="HB860">
        <v>0</v>
      </c>
      <c r="HC860">
        <v>0</v>
      </c>
      <c r="HD860">
        <v>0</v>
      </c>
      <c r="HE860">
        <v>0</v>
      </c>
      <c r="HF860">
        <v>0</v>
      </c>
      <c r="HG860">
        <v>0</v>
      </c>
      <c r="HH860">
        <v>0</v>
      </c>
      <c r="HI860">
        <v>0</v>
      </c>
      <c r="HJ860">
        <v>0</v>
      </c>
      <c r="HK860">
        <v>0</v>
      </c>
      <c r="HL860">
        <v>0</v>
      </c>
      <c r="HM860">
        <v>0</v>
      </c>
      <c r="HN860">
        <v>0</v>
      </c>
      <c r="HO860">
        <v>0</v>
      </c>
      <c r="HP860">
        <v>0</v>
      </c>
      <c r="HQ860">
        <v>0</v>
      </c>
      <c r="HR860">
        <v>0</v>
      </c>
      <c r="HS860">
        <v>0</v>
      </c>
      <c r="HT860">
        <v>0</v>
      </c>
      <c r="HU860">
        <v>0</v>
      </c>
      <c r="HV860">
        <v>0</v>
      </c>
      <c r="HW860">
        <v>0</v>
      </c>
      <c r="HX860">
        <v>0</v>
      </c>
      <c r="HY860">
        <v>0</v>
      </c>
      <c r="HZ860">
        <v>0</v>
      </c>
      <c r="IA860">
        <v>0</v>
      </c>
      <c r="IB860">
        <v>0</v>
      </c>
      <c r="IC860">
        <v>0</v>
      </c>
      <c r="ID860">
        <v>0</v>
      </c>
      <c r="IE860">
        <v>0</v>
      </c>
      <c r="IF860">
        <v>0</v>
      </c>
      <c r="IG860">
        <v>0</v>
      </c>
      <c r="IH860">
        <v>0</v>
      </c>
      <c r="II860">
        <v>0</v>
      </c>
      <c r="IJ860">
        <v>0</v>
      </c>
      <c r="IK860">
        <v>0</v>
      </c>
    </row>
    <row r="861" spans="13:245" hidden="1">
      <c r="M861" s="340" t="s">
        <v>632</v>
      </c>
      <c r="N861" t="s">
        <v>1023</v>
      </c>
      <c r="O861">
        <v>1</v>
      </c>
      <c r="P861">
        <v>11</v>
      </c>
      <c r="Q861" s="183" t="str">
        <f t="shared" si="35"/>
        <v>SDH100111</v>
      </c>
      <c r="R861">
        <v>932.80000000000007</v>
      </c>
      <c r="S861">
        <v>2000</v>
      </c>
      <c r="T861">
        <v>2798.4</v>
      </c>
      <c r="U861">
        <v>3731.2000000000003</v>
      </c>
      <c r="V861">
        <v>4664</v>
      </c>
      <c r="W861">
        <v>5596.8</v>
      </c>
      <c r="X861">
        <v>6529.6</v>
      </c>
      <c r="Y861">
        <v>7462.4000000000005</v>
      </c>
      <c r="Z861">
        <v>8395.2000000000007</v>
      </c>
      <c r="AA861">
        <v>9328</v>
      </c>
      <c r="AB861">
        <v>9328</v>
      </c>
      <c r="AC861">
        <v>9328</v>
      </c>
      <c r="AD861">
        <v>9328</v>
      </c>
      <c r="AE861">
        <v>9328</v>
      </c>
      <c r="AF861">
        <v>9328</v>
      </c>
      <c r="AG861">
        <v>9328</v>
      </c>
      <c r="AH861">
        <v>9328</v>
      </c>
      <c r="AI861">
        <v>9328</v>
      </c>
      <c r="AJ861">
        <v>9328</v>
      </c>
      <c r="AK861">
        <v>9328</v>
      </c>
      <c r="AL861">
        <v>9328</v>
      </c>
      <c r="AM861">
        <v>9328</v>
      </c>
      <c r="AN861">
        <v>9328</v>
      </c>
      <c r="AO861">
        <v>9328</v>
      </c>
      <c r="AP861">
        <v>9328</v>
      </c>
      <c r="AQ861">
        <v>0</v>
      </c>
      <c r="AR861">
        <v>0</v>
      </c>
      <c r="AS861">
        <v>0</v>
      </c>
      <c r="AT861">
        <v>0</v>
      </c>
      <c r="AU861">
        <v>0</v>
      </c>
      <c r="AV861">
        <v>0</v>
      </c>
      <c r="AW861">
        <v>0</v>
      </c>
      <c r="AX861">
        <v>0</v>
      </c>
      <c r="AY861">
        <v>0</v>
      </c>
      <c r="AZ861">
        <v>0</v>
      </c>
      <c r="BA861">
        <v>0</v>
      </c>
      <c r="BB861">
        <v>0</v>
      </c>
      <c r="BC861">
        <v>0</v>
      </c>
      <c r="BD861">
        <v>0</v>
      </c>
      <c r="BE861">
        <v>0</v>
      </c>
      <c r="BF861">
        <v>0</v>
      </c>
      <c r="BG861">
        <v>0</v>
      </c>
      <c r="BH861">
        <v>0</v>
      </c>
      <c r="BI861">
        <v>0</v>
      </c>
      <c r="BJ861">
        <v>0</v>
      </c>
      <c r="BK861">
        <v>0</v>
      </c>
      <c r="BL861">
        <v>0</v>
      </c>
      <c r="BM861">
        <v>0</v>
      </c>
      <c r="BN861">
        <v>0</v>
      </c>
      <c r="BO861">
        <v>0</v>
      </c>
      <c r="BP861">
        <v>0</v>
      </c>
      <c r="BQ861">
        <v>0</v>
      </c>
      <c r="BR861">
        <v>0</v>
      </c>
      <c r="BS861">
        <v>0</v>
      </c>
      <c r="BT861">
        <v>0</v>
      </c>
      <c r="BU861">
        <v>0</v>
      </c>
      <c r="BV861">
        <v>0</v>
      </c>
      <c r="BW861">
        <v>0</v>
      </c>
      <c r="BX861">
        <v>0</v>
      </c>
      <c r="BY861">
        <v>0</v>
      </c>
      <c r="BZ861">
        <v>0</v>
      </c>
      <c r="CA861">
        <v>0</v>
      </c>
      <c r="CB861">
        <v>0</v>
      </c>
      <c r="CC861">
        <v>0</v>
      </c>
      <c r="CD861">
        <v>0</v>
      </c>
      <c r="CE861">
        <v>0</v>
      </c>
      <c r="CF861">
        <v>0</v>
      </c>
      <c r="CG861">
        <v>0</v>
      </c>
      <c r="CH861">
        <v>0</v>
      </c>
      <c r="CI861">
        <v>0</v>
      </c>
      <c r="CJ861">
        <v>0</v>
      </c>
      <c r="CK861">
        <v>0</v>
      </c>
      <c r="CL861">
        <v>0</v>
      </c>
      <c r="CM861">
        <v>0</v>
      </c>
      <c r="CN861">
        <v>0</v>
      </c>
      <c r="CO861">
        <v>0</v>
      </c>
      <c r="CP861">
        <v>0</v>
      </c>
      <c r="CQ861">
        <v>0</v>
      </c>
      <c r="CR861">
        <v>0</v>
      </c>
      <c r="CS861">
        <v>0</v>
      </c>
      <c r="CT861">
        <v>0</v>
      </c>
      <c r="CU861">
        <v>0</v>
      </c>
      <c r="CV861">
        <v>0</v>
      </c>
      <c r="CW861">
        <v>0</v>
      </c>
      <c r="CX861">
        <v>0</v>
      </c>
      <c r="CY861">
        <v>0</v>
      </c>
      <c r="CZ861">
        <v>0</v>
      </c>
      <c r="DA861">
        <v>0</v>
      </c>
      <c r="DB861">
        <v>0</v>
      </c>
      <c r="DC861">
        <v>0</v>
      </c>
      <c r="DD861">
        <v>0</v>
      </c>
      <c r="DE861">
        <v>0</v>
      </c>
      <c r="DF861">
        <v>0</v>
      </c>
      <c r="DG861">
        <v>0</v>
      </c>
      <c r="DH861">
        <v>0</v>
      </c>
      <c r="DI861">
        <v>0</v>
      </c>
      <c r="DJ861">
        <v>0</v>
      </c>
      <c r="DK861">
        <v>0</v>
      </c>
      <c r="DL861">
        <v>0</v>
      </c>
      <c r="DM861">
        <v>0</v>
      </c>
      <c r="DN861">
        <v>0</v>
      </c>
      <c r="DO861">
        <v>0</v>
      </c>
      <c r="DP861">
        <v>0</v>
      </c>
      <c r="DQ861">
        <v>0</v>
      </c>
      <c r="DR861">
        <v>0</v>
      </c>
      <c r="DS861">
        <v>0</v>
      </c>
      <c r="DT861">
        <v>0</v>
      </c>
      <c r="DU861">
        <v>0</v>
      </c>
      <c r="DV861">
        <v>0</v>
      </c>
      <c r="DW861">
        <v>0</v>
      </c>
      <c r="DX861">
        <v>0</v>
      </c>
      <c r="DZ861" s="340" t="s">
        <v>632</v>
      </c>
      <c r="EA861" t="s">
        <v>1023</v>
      </c>
      <c r="EB861">
        <v>1</v>
      </c>
      <c r="EC861">
        <v>11</v>
      </c>
      <c r="ED861" s="183" t="str">
        <f t="shared" si="36"/>
        <v>SDH100111</v>
      </c>
      <c r="EE861">
        <v>932.80000000000007</v>
      </c>
      <c r="EF861">
        <v>10000</v>
      </c>
      <c r="EG861">
        <v>10000</v>
      </c>
      <c r="EH861">
        <v>10000</v>
      </c>
      <c r="EI861">
        <v>10000</v>
      </c>
      <c r="EJ861">
        <v>10000</v>
      </c>
      <c r="EK861">
        <v>10000</v>
      </c>
      <c r="EL861">
        <v>10000</v>
      </c>
      <c r="EM861">
        <v>10000</v>
      </c>
      <c r="EN861">
        <v>10000</v>
      </c>
      <c r="EO861">
        <v>10000</v>
      </c>
      <c r="EP861">
        <v>10000</v>
      </c>
      <c r="EQ861">
        <v>10000</v>
      </c>
      <c r="ER861">
        <v>10000</v>
      </c>
      <c r="ES861">
        <v>10000</v>
      </c>
      <c r="ET861">
        <v>10000</v>
      </c>
      <c r="EU861">
        <v>10000</v>
      </c>
      <c r="EV861">
        <v>10000</v>
      </c>
      <c r="EW861">
        <v>10000</v>
      </c>
      <c r="EX861">
        <v>10000</v>
      </c>
      <c r="EY861">
        <v>10000</v>
      </c>
      <c r="EZ861">
        <v>10000</v>
      </c>
      <c r="FA861">
        <v>10000</v>
      </c>
      <c r="FB861">
        <v>10000</v>
      </c>
      <c r="FC861">
        <v>10000</v>
      </c>
      <c r="FD861">
        <v>0</v>
      </c>
      <c r="FE861">
        <v>0</v>
      </c>
      <c r="FF861">
        <v>0</v>
      </c>
      <c r="FG861">
        <v>0</v>
      </c>
      <c r="FH861">
        <v>0</v>
      </c>
      <c r="FI861">
        <v>0</v>
      </c>
      <c r="FJ861">
        <v>0</v>
      </c>
      <c r="FK861">
        <v>0</v>
      </c>
      <c r="FL861">
        <v>0</v>
      </c>
      <c r="FM861">
        <v>0</v>
      </c>
      <c r="FN861">
        <v>0</v>
      </c>
      <c r="FO861">
        <v>0</v>
      </c>
      <c r="FP861">
        <v>0</v>
      </c>
      <c r="FQ861">
        <v>0</v>
      </c>
      <c r="FR861">
        <v>0</v>
      </c>
      <c r="FS861">
        <v>0</v>
      </c>
      <c r="FT861">
        <v>0</v>
      </c>
      <c r="FU861">
        <v>0</v>
      </c>
      <c r="FV861">
        <v>0</v>
      </c>
      <c r="FW861">
        <v>0</v>
      </c>
      <c r="FX861">
        <v>0</v>
      </c>
      <c r="FY861">
        <v>0</v>
      </c>
      <c r="FZ861">
        <v>0</v>
      </c>
      <c r="GA861">
        <v>0</v>
      </c>
      <c r="GB861">
        <v>0</v>
      </c>
      <c r="GC861">
        <v>0</v>
      </c>
      <c r="GD861">
        <v>0</v>
      </c>
      <c r="GE861">
        <v>0</v>
      </c>
      <c r="GF861">
        <v>0</v>
      </c>
      <c r="GG861">
        <v>0</v>
      </c>
      <c r="GH861">
        <v>0</v>
      </c>
      <c r="GI861">
        <v>0</v>
      </c>
      <c r="GJ861">
        <v>0</v>
      </c>
      <c r="GK861">
        <v>0</v>
      </c>
      <c r="GL861">
        <v>0</v>
      </c>
      <c r="GM861">
        <v>0</v>
      </c>
      <c r="GN861">
        <v>0</v>
      </c>
      <c r="GO861">
        <v>0</v>
      </c>
      <c r="GP861">
        <v>0</v>
      </c>
      <c r="GQ861">
        <v>0</v>
      </c>
      <c r="GR861">
        <v>0</v>
      </c>
      <c r="GS861">
        <v>0</v>
      </c>
      <c r="GT861">
        <v>0</v>
      </c>
      <c r="GU861">
        <v>0</v>
      </c>
      <c r="GV861">
        <v>0</v>
      </c>
      <c r="GW861">
        <v>0</v>
      </c>
      <c r="GX861">
        <v>0</v>
      </c>
      <c r="GY861">
        <v>0</v>
      </c>
      <c r="GZ861">
        <v>0</v>
      </c>
      <c r="HA861">
        <v>0</v>
      </c>
      <c r="HB861">
        <v>0</v>
      </c>
      <c r="HC861">
        <v>0</v>
      </c>
      <c r="HD861">
        <v>0</v>
      </c>
      <c r="HE861">
        <v>0</v>
      </c>
      <c r="HF861">
        <v>0</v>
      </c>
      <c r="HG861">
        <v>0</v>
      </c>
      <c r="HH861">
        <v>0</v>
      </c>
      <c r="HI861">
        <v>0</v>
      </c>
      <c r="HJ861">
        <v>0</v>
      </c>
      <c r="HK861">
        <v>0</v>
      </c>
      <c r="HL861">
        <v>0</v>
      </c>
      <c r="HM861">
        <v>0</v>
      </c>
      <c r="HN861">
        <v>0</v>
      </c>
      <c r="HO861">
        <v>0</v>
      </c>
      <c r="HP861">
        <v>0</v>
      </c>
      <c r="HQ861">
        <v>0</v>
      </c>
      <c r="HR861">
        <v>0</v>
      </c>
      <c r="HS861">
        <v>0</v>
      </c>
      <c r="HT861">
        <v>0</v>
      </c>
      <c r="HU861">
        <v>0</v>
      </c>
      <c r="HV861">
        <v>0</v>
      </c>
      <c r="HW861">
        <v>0</v>
      </c>
      <c r="HX861">
        <v>0</v>
      </c>
      <c r="HY861">
        <v>0</v>
      </c>
      <c r="HZ861">
        <v>0</v>
      </c>
      <c r="IA861">
        <v>0</v>
      </c>
      <c r="IB861">
        <v>0</v>
      </c>
      <c r="IC861">
        <v>0</v>
      </c>
      <c r="ID861">
        <v>0</v>
      </c>
      <c r="IE861">
        <v>0</v>
      </c>
      <c r="IF861">
        <v>0</v>
      </c>
      <c r="IG861">
        <v>0</v>
      </c>
      <c r="IH861">
        <v>0</v>
      </c>
      <c r="II861">
        <v>0</v>
      </c>
      <c r="IJ861">
        <v>0</v>
      </c>
      <c r="IK861">
        <v>0</v>
      </c>
    </row>
    <row r="862" spans="13:245" hidden="1">
      <c r="M862" s="340" t="s">
        <v>632</v>
      </c>
      <c r="N862" t="s">
        <v>1023</v>
      </c>
      <c r="O862">
        <v>1</v>
      </c>
      <c r="P862">
        <v>12</v>
      </c>
      <c r="Q862" s="183" t="str">
        <f t="shared" si="35"/>
        <v>SDH100112</v>
      </c>
      <c r="R862">
        <v>932.80000000000007</v>
      </c>
      <c r="S862">
        <v>2000</v>
      </c>
      <c r="T862">
        <v>2798.4</v>
      </c>
      <c r="U862">
        <v>3731.2000000000003</v>
      </c>
      <c r="V862">
        <v>4664</v>
      </c>
      <c r="W862">
        <v>5596.8</v>
      </c>
      <c r="X862">
        <v>6529.6</v>
      </c>
      <c r="Y862">
        <v>7462.4000000000005</v>
      </c>
      <c r="Z862">
        <v>8395.2000000000007</v>
      </c>
      <c r="AA862">
        <v>9328</v>
      </c>
      <c r="AB862">
        <v>9328</v>
      </c>
      <c r="AC862">
        <v>9328</v>
      </c>
      <c r="AD862">
        <v>9328</v>
      </c>
      <c r="AE862">
        <v>9328</v>
      </c>
      <c r="AF862">
        <v>9328</v>
      </c>
      <c r="AG862">
        <v>9328</v>
      </c>
      <c r="AH862">
        <v>9328</v>
      </c>
      <c r="AI862">
        <v>9328</v>
      </c>
      <c r="AJ862">
        <v>9328</v>
      </c>
      <c r="AK862">
        <v>9328</v>
      </c>
      <c r="AL862">
        <v>9328</v>
      </c>
      <c r="AM862">
        <v>9328</v>
      </c>
      <c r="AN862">
        <v>9328</v>
      </c>
      <c r="AO862">
        <v>9328</v>
      </c>
      <c r="AP862">
        <v>9328</v>
      </c>
      <c r="AQ862">
        <v>0</v>
      </c>
      <c r="AR862">
        <v>0</v>
      </c>
      <c r="AS862">
        <v>0</v>
      </c>
      <c r="AT862">
        <v>0</v>
      </c>
      <c r="AU862">
        <v>0</v>
      </c>
      <c r="AV862">
        <v>0</v>
      </c>
      <c r="AW862">
        <v>0</v>
      </c>
      <c r="AX862">
        <v>0</v>
      </c>
      <c r="AY862">
        <v>0</v>
      </c>
      <c r="AZ862">
        <v>0</v>
      </c>
      <c r="BA862">
        <v>0</v>
      </c>
      <c r="BB862">
        <v>0</v>
      </c>
      <c r="BC862">
        <v>0</v>
      </c>
      <c r="BD862">
        <v>0</v>
      </c>
      <c r="BE862">
        <v>0</v>
      </c>
      <c r="BF862">
        <v>0</v>
      </c>
      <c r="BG862">
        <v>0</v>
      </c>
      <c r="BH862">
        <v>0</v>
      </c>
      <c r="BI862">
        <v>0</v>
      </c>
      <c r="BJ862">
        <v>0</v>
      </c>
      <c r="BK862">
        <v>0</v>
      </c>
      <c r="BL862">
        <v>0</v>
      </c>
      <c r="BM862">
        <v>0</v>
      </c>
      <c r="BN862">
        <v>0</v>
      </c>
      <c r="BO862">
        <v>0</v>
      </c>
      <c r="BP862">
        <v>0</v>
      </c>
      <c r="BQ862">
        <v>0</v>
      </c>
      <c r="BR862">
        <v>0</v>
      </c>
      <c r="BS862">
        <v>0</v>
      </c>
      <c r="BT862">
        <v>0</v>
      </c>
      <c r="BU862">
        <v>0</v>
      </c>
      <c r="BV862">
        <v>0</v>
      </c>
      <c r="BW862">
        <v>0</v>
      </c>
      <c r="BX862">
        <v>0</v>
      </c>
      <c r="BY862">
        <v>0</v>
      </c>
      <c r="BZ862">
        <v>0</v>
      </c>
      <c r="CA862">
        <v>0</v>
      </c>
      <c r="CB862">
        <v>0</v>
      </c>
      <c r="CC862">
        <v>0</v>
      </c>
      <c r="CD862">
        <v>0</v>
      </c>
      <c r="CE862">
        <v>0</v>
      </c>
      <c r="CF862">
        <v>0</v>
      </c>
      <c r="CG862">
        <v>0</v>
      </c>
      <c r="CH862">
        <v>0</v>
      </c>
      <c r="CI862">
        <v>0</v>
      </c>
      <c r="CJ862">
        <v>0</v>
      </c>
      <c r="CK862">
        <v>0</v>
      </c>
      <c r="CL862">
        <v>0</v>
      </c>
      <c r="CM862">
        <v>0</v>
      </c>
      <c r="CN862">
        <v>0</v>
      </c>
      <c r="CO862">
        <v>0</v>
      </c>
      <c r="CP862">
        <v>0</v>
      </c>
      <c r="CQ862">
        <v>0</v>
      </c>
      <c r="CR862">
        <v>0</v>
      </c>
      <c r="CS862">
        <v>0</v>
      </c>
      <c r="CT862">
        <v>0</v>
      </c>
      <c r="CU862">
        <v>0</v>
      </c>
      <c r="CV862">
        <v>0</v>
      </c>
      <c r="CW862">
        <v>0</v>
      </c>
      <c r="CX862">
        <v>0</v>
      </c>
      <c r="CY862">
        <v>0</v>
      </c>
      <c r="CZ862">
        <v>0</v>
      </c>
      <c r="DA862">
        <v>0</v>
      </c>
      <c r="DB862">
        <v>0</v>
      </c>
      <c r="DC862">
        <v>0</v>
      </c>
      <c r="DD862">
        <v>0</v>
      </c>
      <c r="DE862">
        <v>0</v>
      </c>
      <c r="DF862">
        <v>0</v>
      </c>
      <c r="DG862">
        <v>0</v>
      </c>
      <c r="DH862">
        <v>0</v>
      </c>
      <c r="DI862">
        <v>0</v>
      </c>
      <c r="DJ862">
        <v>0</v>
      </c>
      <c r="DK862">
        <v>0</v>
      </c>
      <c r="DL862">
        <v>0</v>
      </c>
      <c r="DM862">
        <v>0</v>
      </c>
      <c r="DN862">
        <v>0</v>
      </c>
      <c r="DO862">
        <v>0</v>
      </c>
      <c r="DP862">
        <v>0</v>
      </c>
      <c r="DQ862">
        <v>0</v>
      </c>
      <c r="DR862">
        <v>0</v>
      </c>
      <c r="DS862">
        <v>0</v>
      </c>
      <c r="DT862">
        <v>0</v>
      </c>
      <c r="DU862">
        <v>0</v>
      </c>
      <c r="DV862">
        <v>0</v>
      </c>
      <c r="DW862">
        <v>0</v>
      </c>
      <c r="DX862">
        <v>0</v>
      </c>
      <c r="DZ862" s="340" t="s">
        <v>632</v>
      </c>
      <c r="EA862" t="s">
        <v>1023</v>
      </c>
      <c r="EB862">
        <v>1</v>
      </c>
      <c r="EC862">
        <v>12</v>
      </c>
      <c r="ED862" s="183" t="str">
        <f t="shared" si="36"/>
        <v>SDH100112</v>
      </c>
      <c r="EE862">
        <v>932.80000000000007</v>
      </c>
      <c r="EF862">
        <v>10000</v>
      </c>
      <c r="EG862">
        <v>10000</v>
      </c>
      <c r="EH862">
        <v>10000</v>
      </c>
      <c r="EI862">
        <v>10000</v>
      </c>
      <c r="EJ862">
        <v>10000</v>
      </c>
      <c r="EK862">
        <v>10000</v>
      </c>
      <c r="EL862">
        <v>10000</v>
      </c>
      <c r="EM862">
        <v>10000</v>
      </c>
      <c r="EN862">
        <v>10000</v>
      </c>
      <c r="EO862">
        <v>10000</v>
      </c>
      <c r="EP862">
        <v>10000</v>
      </c>
      <c r="EQ862">
        <v>10000</v>
      </c>
      <c r="ER862">
        <v>10000</v>
      </c>
      <c r="ES862">
        <v>10000</v>
      </c>
      <c r="ET862">
        <v>10000</v>
      </c>
      <c r="EU862">
        <v>10000</v>
      </c>
      <c r="EV862">
        <v>10000</v>
      </c>
      <c r="EW862">
        <v>10000</v>
      </c>
      <c r="EX862">
        <v>10000</v>
      </c>
      <c r="EY862">
        <v>10000</v>
      </c>
      <c r="EZ862">
        <v>10000</v>
      </c>
      <c r="FA862">
        <v>10000</v>
      </c>
      <c r="FB862">
        <v>10000</v>
      </c>
      <c r="FC862">
        <v>10000</v>
      </c>
      <c r="FD862">
        <v>0</v>
      </c>
      <c r="FE862">
        <v>0</v>
      </c>
      <c r="FF862">
        <v>0</v>
      </c>
      <c r="FG862">
        <v>0</v>
      </c>
      <c r="FH862">
        <v>0</v>
      </c>
      <c r="FI862">
        <v>0</v>
      </c>
      <c r="FJ862">
        <v>0</v>
      </c>
      <c r="FK862">
        <v>0</v>
      </c>
      <c r="FL862">
        <v>0</v>
      </c>
      <c r="FM862">
        <v>0</v>
      </c>
      <c r="FN862">
        <v>0</v>
      </c>
      <c r="FO862">
        <v>0</v>
      </c>
      <c r="FP862">
        <v>0</v>
      </c>
      <c r="FQ862">
        <v>0</v>
      </c>
      <c r="FR862">
        <v>0</v>
      </c>
      <c r="FS862">
        <v>0</v>
      </c>
      <c r="FT862">
        <v>0</v>
      </c>
      <c r="FU862">
        <v>0</v>
      </c>
      <c r="FV862">
        <v>0</v>
      </c>
      <c r="FW862">
        <v>0</v>
      </c>
      <c r="FX862">
        <v>0</v>
      </c>
      <c r="FY862">
        <v>0</v>
      </c>
      <c r="FZ862">
        <v>0</v>
      </c>
      <c r="GA862">
        <v>0</v>
      </c>
      <c r="GB862">
        <v>0</v>
      </c>
      <c r="GC862">
        <v>0</v>
      </c>
      <c r="GD862">
        <v>0</v>
      </c>
      <c r="GE862">
        <v>0</v>
      </c>
      <c r="GF862">
        <v>0</v>
      </c>
      <c r="GG862">
        <v>0</v>
      </c>
      <c r="GH862">
        <v>0</v>
      </c>
      <c r="GI862">
        <v>0</v>
      </c>
      <c r="GJ862">
        <v>0</v>
      </c>
      <c r="GK862">
        <v>0</v>
      </c>
      <c r="GL862">
        <v>0</v>
      </c>
      <c r="GM862">
        <v>0</v>
      </c>
      <c r="GN862">
        <v>0</v>
      </c>
      <c r="GO862">
        <v>0</v>
      </c>
      <c r="GP862">
        <v>0</v>
      </c>
      <c r="GQ862">
        <v>0</v>
      </c>
      <c r="GR862">
        <v>0</v>
      </c>
      <c r="GS862">
        <v>0</v>
      </c>
      <c r="GT862">
        <v>0</v>
      </c>
      <c r="GU862">
        <v>0</v>
      </c>
      <c r="GV862">
        <v>0</v>
      </c>
      <c r="GW862">
        <v>0</v>
      </c>
      <c r="GX862">
        <v>0</v>
      </c>
      <c r="GY862">
        <v>0</v>
      </c>
      <c r="GZ862">
        <v>0</v>
      </c>
      <c r="HA862">
        <v>0</v>
      </c>
      <c r="HB862">
        <v>0</v>
      </c>
      <c r="HC862">
        <v>0</v>
      </c>
      <c r="HD862">
        <v>0</v>
      </c>
      <c r="HE862">
        <v>0</v>
      </c>
      <c r="HF862">
        <v>0</v>
      </c>
      <c r="HG862">
        <v>0</v>
      </c>
      <c r="HH862">
        <v>0</v>
      </c>
      <c r="HI862">
        <v>0</v>
      </c>
      <c r="HJ862">
        <v>0</v>
      </c>
      <c r="HK862">
        <v>0</v>
      </c>
      <c r="HL862">
        <v>0</v>
      </c>
      <c r="HM862">
        <v>0</v>
      </c>
      <c r="HN862">
        <v>0</v>
      </c>
      <c r="HO862">
        <v>0</v>
      </c>
      <c r="HP862">
        <v>0</v>
      </c>
      <c r="HQ862">
        <v>0</v>
      </c>
      <c r="HR862">
        <v>0</v>
      </c>
      <c r="HS862">
        <v>0</v>
      </c>
      <c r="HT862">
        <v>0</v>
      </c>
      <c r="HU862">
        <v>0</v>
      </c>
      <c r="HV862">
        <v>0</v>
      </c>
      <c r="HW862">
        <v>0</v>
      </c>
      <c r="HX862">
        <v>0</v>
      </c>
      <c r="HY862">
        <v>0</v>
      </c>
      <c r="HZ862">
        <v>0</v>
      </c>
      <c r="IA862">
        <v>0</v>
      </c>
      <c r="IB862">
        <v>0</v>
      </c>
      <c r="IC862">
        <v>0</v>
      </c>
      <c r="ID862">
        <v>0</v>
      </c>
      <c r="IE862">
        <v>0</v>
      </c>
      <c r="IF862">
        <v>0</v>
      </c>
      <c r="IG862">
        <v>0</v>
      </c>
      <c r="IH862">
        <v>0</v>
      </c>
      <c r="II862">
        <v>0</v>
      </c>
      <c r="IJ862">
        <v>0</v>
      </c>
      <c r="IK862">
        <v>0</v>
      </c>
    </row>
    <row r="863" spans="13:245" hidden="1">
      <c r="M863" s="340" t="s">
        <v>632</v>
      </c>
      <c r="N863" t="s">
        <v>1023</v>
      </c>
      <c r="O863">
        <v>1</v>
      </c>
      <c r="P863">
        <v>13</v>
      </c>
      <c r="Q863" s="183" t="str">
        <f t="shared" si="35"/>
        <v>SDH100113</v>
      </c>
      <c r="R863">
        <v>932.80000000000007</v>
      </c>
      <c r="S863">
        <v>2000</v>
      </c>
      <c r="T863">
        <v>2798.4</v>
      </c>
      <c r="U863">
        <v>3731.2000000000003</v>
      </c>
      <c r="V863">
        <v>4664</v>
      </c>
      <c r="W863">
        <v>5596.8</v>
      </c>
      <c r="X863">
        <v>6529.6</v>
      </c>
      <c r="Y863">
        <v>7462.4000000000005</v>
      </c>
      <c r="Z863">
        <v>8395.2000000000007</v>
      </c>
      <c r="AA863">
        <v>9328</v>
      </c>
      <c r="AB863">
        <v>9328</v>
      </c>
      <c r="AC863">
        <v>9328</v>
      </c>
      <c r="AD863">
        <v>9328</v>
      </c>
      <c r="AE863">
        <v>9328</v>
      </c>
      <c r="AF863">
        <v>9328</v>
      </c>
      <c r="AG863">
        <v>9328</v>
      </c>
      <c r="AH863">
        <v>9328</v>
      </c>
      <c r="AI863">
        <v>9328</v>
      </c>
      <c r="AJ863">
        <v>9328</v>
      </c>
      <c r="AK863">
        <v>9328</v>
      </c>
      <c r="AL863">
        <v>9328</v>
      </c>
      <c r="AM863">
        <v>9328</v>
      </c>
      <c r="AN863">
        <v>9328</v>
      </c>
      <c r="AO863">
        <v>9328</v>
      </c>
      <c r="AP863">
        <v>9328</v>
      </c>
      <c r="AQ863">
        <v>0</v>
      </c>
      <c r="AR863">
        <v>0</v>
      </c>
      <c r="AS863">
        <v>0</v>
      </c>
      <c r="AT863">
        <v>0</v>
      </c>
      <c r="AU863">
        <v>0</v>
      </c>
      <c r="AV863">
        <v>0</v>
      </c>
      <c r="AW863">
        <v>0</v>
      </c>
      <c r="AX863">
        <v>0</v>
      </c>
      <c r="AY863">
        <v>0</v>
      </c>
      <c r="AZ863">
        <v>0</v>
      </c>
      <c r="BA863">
        <v>0</v>
      </c>
      <c r="BB863">
        <v>0</v>
      </c>
      <c r="BC863">
        <v>0</v>
      </c>
      <c r="BD863">
        <v>0</v>
      </c>
      <c r="BE863">
        <v>0</v>
      </c>
      <c r="BF863">
        <v>0</v>
      </c>
      <c r="BG863">
        <v>0</v>
      </c>
      <c r="BH863">
        <v>0</v>
      </c>
      <c r="BI863">
        <v>0</v>
      </c>
      <c r="BJ863">
        <v>0</v>
      </c>
      <c r="BK863">
        <v>0</v>
      </c>
      <c r="BL863">
        <v>0</v>
      </c>
      <c r="BM863">
        <v>0</v>
      </c>
      <c r="BN863">
        <v>0</v>
      </c>
      <c r="BO863">
        <v>0</v>
      </c>
      <c r="BP863">
        <v>0</v>
      </c>
      <c r="BQ863">
        <v>0</v>
      </c>
      <c r="BR863">
        <v>0</v>
      </c>
      <c r="BS863">
        <v>0</v>
      </c>
      <c r="BT863">
        <v>0</v>
      </c>
      <c r="BU863">
        <v>0</v>
      </c>
      <c r="BV863">
        <v>0</v>
      </c>
      <c r="BW863">
        <v>0</v>
      </c>
      <c r="BX863">
        <v>0</v>
      </c>
      <c r="BY863">
        <v>0</v>
      </c>
      <c r="BZ863">
        <v>0</v>
      </c>
      <c r="CA863">
        <v>0</v>
      </c>
      <c r="CB863">
        <v>0</v>
      </c>
      <c r="CC863">
        <v>0</v>
      </c>
      <c r="CD863">
        <v>0</v>
      </c>
      <c r="CE863">
        <v>0</v>
      </c>
      <c r="CF863">
        <v>0</v>
      </c>
      <c r="CG863">
        <v>0</v>
      </c>
      <c r="CH863">
        <v>0</v>
      </c>
      <c r="CI863">
        <v>0</v>
      </c>
      <c r="CJ863">
        <v>0</v>
      </c>
      <c r="CK863">
        <v>0</v>
      </c>
      <c r="CL863">
        <v>0</v>
      </c>
      <c r="CM863">
        <v>0</v>
      </c>
      <c r="CN863">
        <v>0</v>
      </c>
      <c r="CO863">
        <v>0</v>
      </c>
      <c r="CP863">
        <v>0</v>
      </c>
      <c r="CQ863">
        <v>0</v>
      </c>
      <c r="CR863">
        <v>0</v>
      </c>
      <c r="CS863">
        <v>0</v>
      </c>
      <c r="CT863">
        <v>0</v>
      </c>
      <c r="CU863">
        <v>0</v>
      </c>
      <c r="CV863">
        <v>0</v>
      </c>
      <c r="CW863">
        <v>0</v>
      </c>
      <c r="CX863">
        <v>0</v>
      </c>
      <c r="CY863">
        <v>0</v>
      </c>
      <c r="CZ863">
        <v>0</v>
      </c>
      <c r="DA863">
        <v>0</v>
      </c>
      <c r="DB863">
        <v>0</v>
      </c>
      <c r="DC863">
        <v>0</v>
      </c>
      <c r="DD863">
        <v>0</v>
      </c>
      <c r="DE863">
        <v>0</v>
      </c>
      <c r="DF863">
        <v>0</v>
      </c>
      <c r="DG863">
        <v>0</v>
      </c>
      <c r="DH863">
        <v>0</v>
      </c>
      <c r="DI863">
        <v>0</v>
      </c>
      <c r="DJ863">
        <v>0</v>
      </c>
      <c r="DK863">
        <v>0</v>
      </c>
      <c r="DL863">
        <v>0</v>
      </c>
      <c r="DM863">
        <v>0</v>
      </c>
      <c r="DN863">
        <v>0</v>
      </c>
      <c r="DO863">
        <v>0</v>
      </c>
      <c r="DP863">
        <v>0</v>
      </c>
      <c r="DQ863">
        <v>0</v>
      </c>
      <c r="DR863">
        <v>0</v>
      </c>
      <c r="DS863">
        <v>0</v>
      </c>
      <c r="DT863">
        <v>0</v>
      </c>
      <c r="DU863">
        <v>0</v>
      </c>
      <c r="DV863">
        <v>0</v>
      </c>
      <c r="DW863">
        <v>0</v>
      </c>
      <c r="DX863">
        <v>0</v>
      </c>
      <c r="DZ863" s="340" t="s">
        <v>632</v>
      </c>
      <c r="EA863" t="s">
        <v>1023</v>
      </c>
      <c r="EB863">
        <v>1</v>
      </c>
      <c r="EC863">
        <v>13</v>
      </c>
      <c r="ED863" s="183" t="str">
        <f t="shared" si="36"/>
        <v>SDH100113</v>
      </c>
      <c r="EE863">
        <v>932.80000000000007</v>
      </c>
      <c r="EF863">
        <v>10000</v>
      </c>
      <c r="EG863">
        <v>10000</v>
      </c>
      <c r="EH863">
        <v>10000</v>
      </c>
      <c r="EI863">
        <v>10000</v>
      </c>
      <c r="EJ863">
        <v>10000</v>
      </c>
      <c r="EK863">
        <v>10000</v>
      </c>
      <c r="EL863">
        <v>10000</v>
      </c>
      <c r="EM863">
        <v>10000</v>
      </c>
      <c r="EN863">
        <v>10000</v>
      </c>
      <c r="EO863">
        <v>10000</v>
      </c>
      <c r="EP863">
        <v>10000</v>
      </c>
      <c r="EQ863">
        <v>10000</v>
      </c>
      <c r="ER863">
        <v>10000</v>
      </c>
      <c r="ES863">
        <v>10000</v>
      </c>
      <c r="ET863">
        <v>10000</v>
      </c>
      <c r="EU863">
        <v>10000</v>
      </c>
      <c r="EV863">
        <v>10000</v>
      </c>
      <c r="EW863">
        <v>10000</v>
      </c>
      <c r="EX863">
        <v>10000</v>
      </c>
      <c r="EY863">
        <v>10000</v>
      </c>
      <c r="EZ863">
        <v>10000</v>
      </c>
      <c r="FA863">
        <v>10000</v>
      </c>
      <c r="FB863">
        <v>10000</v>
      </c>
      <c r="FC863">
        <v>10000</v>
      </c>
      <c r="FD863">
        <v>0</v>
      </c>
      <c r="FE863">
        <v>0</v>
      </c>
      <c r="FF863">
        <v>0</v>
      </c>
      <c r="FG863">
        <v>0</v>
      </c>
      <c r="FH863">
        <v>0</v>
      </c>
      <c r="FI863">
        <v>0</v>
      </c>
      <c r="FJ863">
        <v>0</v>
      </c>
      <c r="FK863">
        <v>0</v>
      </c>
      <c r="FL863">
        <v>0</v>
      </c>
      <c r="FM863">
        <v>0</v>
      </c>
      <c r="FN863">
        <v>0</v>
      </c>
      <c r="FO863">
        <v>0</v>
      </c>
      <c r="FP863">
        <v>0</v>
      </c>
      <c r="FQ863">
        <v>0</v>
      </c>
      <c r="FR863">
        <v>0</v>
      </c>
      <c r="FS863">
        <v>0</v>
      </c>
      <c r="FT863">
        <v>0</v>
      </c>
      <c r="FU863">
        <v>0</v>
      </c>
      <c r="FV863">
        <v>0</v>
      </c>
      <c r="FW863">
        <v>0</v>
      </c>
      <c r="FX863">
        <v>0</v>
      </c>
      <c r="FY863">
        <v>0</v>
      </c>
      <c r="FZ863">
        <v>0</v>
      </c>
      <c r="GA863">
        <v>0</v>
      </c>
      <c r="GB863">
        <v>0</v>
      </c>
      <c r="GC863">
        <v>0</v>
      </c>
      <c r="GD863">
        <v>0</v>
      </c>
      <c r="GE863">
        <v>0</v>
      </c>
      <c r="GF863">
        <v>0</v>
      </c>
      <c r="GG863">
        <v>0</v>
      </c>
      <c r="GH863">
        <v>0</v>
      </c>
      <c r="GI863">
        <v>0</v>
      </c>
      <c r="GJ863">
        <v>0</v>
      </c>
      <c r="GK863">
        <v>0</v>
      </c>
      <c r="GL863">
        <v>0</v>
      </c>
      <c r="GM863">
        <v>0</v>
      </c>
      <c r="GN863">
        <v>0</v>
      </c>
      <c r="GO863">
        <v>0</v>
      </c>
      <c r="GP863">
        <v>0</v>
      </c>
      <c r="GQ863">
        <v>0</v>
      </c>
      <c r="GR863">
        <v>0</v>
      </c>
      <c r="GS863">
        <v>0</v>
      </c>
      <c r="GT863">
        <v>0</v>
      </c>
      <c r="GU863">
        <v>0</v>
      </c>
      <c r="GV863">
        <v>0</v>
      </c>
      <c r="GW863">
        <v>0</v>
      </c>
      <c r="GX863">
        <v>0</v>
      </c>
      <c r="GY863">
        <v>0</v>
      </c>
      <c r="GZ863">
        <v>0</v>
      </c>
      <c r="HA863">
        <v>0</v>
      </c>
      <c r="HB863">
        <v>0</v>
      </c>
      <c r="HC863">
        <v>0</v>
      </c>
      <c r="HD863">
        <v>0</v>
      </c>
      <c r="HE863">
        <v>0</v>
      </c>
      <c r="HF863">
        <v>0</v>
      </c>
      <c r="HG863">
        <v>0</v>
      </c>
      <c r="HH863">
        <v>0</v>
      </c>
      <c r="HI863">
        <v>0</v>
      </c>
      <c r="HJ863">
        <v>0</v>
      </c>
      <c r="HK863">
        <v>0</v>
      </c>
      <c r="HL863">
        <v>0</v>
      </c>
      <c r="HM863">
        <v>0</v>
      </c>
      <c r="HN863">
        <v>0</v>
      </c>
      <c r="HO863">
        <v>0</v>
      </c>
      <c r="HP863">
        <v>0</v>
      </c>
      <c r="HQ863">
        <v>0</v>
      </c>
      <c r="HR863">
        <v>0</v>
      </c>
      <c r="HS863">
        <v>0</v>
      </c>
      <c r="HT863">
        <v>0</v>
      </c>
      <c r="HU863">
        <v>0</v>
      </c>
      <c r="HV863">
        <v>0</v>
      </c>
      <c r="HW863">
        <v>0</v>
      </c>
      <c r="HX863">
        <v>0</v>
      </c>
      <c r="HY863">
        <v>0</v>
      </c>
      <c r="HZ863">
        <v>0</v>
      </c>
      <c r="IA863">
        <v>0</v>
      </c>
      <c r="IB863">
        <v>0</v>
      </c>
      <c r="IC863">
        <v>0</v>
      </c>
      <c r="ID863">
        <v>0</v>
      </c>
      <c r="IE863">
        <v>0</v>
      </c>
      <c r="IF863">
        <v>0</v>
      </c>
      <c r="IG863">
        <v>0</v>
      </c>
      <c r="IH863">
        <v>0</v>
      </c>
      <c r="II863">
        <v>0</v>
      </c>
      <c r="IJ863">
        <v>0</v>
      </c>
      <c r="IK863">
        <v>0</v>
      </c>
    </row>
    <row r="864" spans="13:245" hidden="1">
      <c r="M864" s="340" t="s">
        <v>632</v>
      </c>
      <c r="N864" t="s">
        <v>1023</v>
      </c>
      <c r="O864">
        <v>1</v>
      </c>
      <c r="P864">
        <v>14</v>
      </c>
      <c r="Q864" s="183" t="str">
        <f t="shared" si="35"/>
        <v>SDH100114</v>
      </c>
      <c r="R864">
        <v>932.80000000000007</v>
      </c>
      <c r="S864">
        <v>2000</v>
      </c>
      <c r="T864">
        <v>2798.4</v>
      </c>
      <c r="U864">
        <v>3731.2000000000003</v>
      </c>
      <c r="V864">
        <v>4664</v>
      </c>
      <c r="W864">
        <v>5596.8</v>
      </c>
      <c r="X864">
        <v>6529.6</v>
      </c>
      <c r="Y864">
        <v>7462.4000000000005</v>
      </c>
      <c r="Z864">
        <v>8395.2000000000007</v>
      </c>
      <c r="AA864">
        <v>9328</v>
      </c>
      <c r="AB864">
        <v>9328</v>
      </c>
      <c r="AC864">
        <v>9328</v>
      </c>
      <c r="AD864">
        <v>9328</v>
      </c>
      <c r="AE864">
        <v>9328</v>
      </c>
      <c r="AF864">
        <v>9328</v>
      </c>
      <c r="AG864">
        <v>9328</v>
      </c>
      <c r="AH864">
        <v>9328</v>
      </c>
      <c r="AI864">
        <v>9328</v>
      </c>
      <c r="AJ864">
        <v>9328</v>
      </c>
      <c r="AK864">
        <v>9328</v>
      </c>
      <c r="AL864">
        <v>9328</v>
      </c>
      <c r="AM864">
        <v>9328</v>
      </c>
      <c r="AN864">
        <v>9328</v>
      </c>
      <c r="AO864">
        <v>9328</v>
      </c>
      <c r="AP864">
        <v>9328</v>
      </c>
      <c r="AQ864">
        <v>0</v>
      </c>
      <c r="AR864">
        <v>0</v>
      </c>
      <c r="AS864">
        <v>0</v>
      </c>
      <c r="AT864">
        <v>0</v>
      </c>
      <c r="AU864">
        <v>0</v>
      </c>
      <c r="AV864">
        <v>0</v>
      </c>
      <c r="AW864">
        <v>0</v>
      </c>
      <c r="AX864">
        <v>0</v>
      </c>
      <c r="AY864">
        <v>0</v>
      </c>
      <c r="AZ864">
        <v>0</v>
      </c>
      <c r="BA864">
        <v>0</v>
      </c>
      <c r="BB864">
        <v>0</v>
      </c>
      <c r="BC864">
        <v>0</v>
      </c>
      <c r="BD864">
        <v>0</v>
      </c>
      <c r="BE864">
        <v>0</v>
      </c>
      <c r="BF864">
        <v>0</v>
      </c>
      <c r="BG864">
        <v>0</v>
      </c>
      <c r="BH864">
        <v>0</v>
      </c>
      <c r="BI864">
        <v>0</v>
      </c>
      <c r="BJ864">
        <v>0</v>
      </c>
      <c r="BK864">
        <v>0</v>
      </c>
      <c r="BL864">
        <v>0</v>
      </c>
      <c r="BM864">
        <v>0</v>
      </c>
      <c r="BN864">
        <v>0</v>
      </c>
      <c r="BO864">
        <v>0</v>
      </c>
      <c r="BP864">
        <v>0</v>
      </c>
      <c r="BQ864">
        <v>0</v>
      </c>
      <c r="BR864">
        <v>0</v>
      </c>
      <c r="BS864">
        <v>0</v>
      </c>
      <c r="BT864">
        <v>0</v>
      </c>
      <c r="BU864">
        <v>0</v>
      </c>
      <c r="BV864">
        <v>0</v>
      </c>
      <c r="BW864">
        <v>0</v>
      </c>
      <c r="BX864">
        <v>0</v>
      </c>
      <c r="BY864">
        <v>0</v>
      </c>
      <c r="BZ864">
        <v>0</v>
      </c>
      <c r="CA864">
        <v>0</v>
      </c>
      <c r="CB864">
        <v>0</v>
      </c>
      <c r="CC864">
        <v>0</v>
      </c>
      <c r="CD864">
        <v>0</v>
      </c>
      <c r="CE864">
        <v>0</v>
      </c>
      <c r="CF864">
        <v>0</v>
      </c>
      <c r="CG864">
        <v>0</v>
      </c>
      <c r="CH864">
        <v>0</v>
      </c>
      <c r="CI864">
        <v>0</v>
      </c>
      <c r="CJ864">
        <v>0</v>
      </c>
      <c r="CK864">
        <v>0</v>
      </c>
      <c r="CL864">
        <v>0</v>
      </c>
      <c r="CM864">
        <v>0</v>
      </c>
      <c r="CN864">
        <v>0</v>
      </c>
      <c r="CO864">
        <v>0</v>
      </c>
      <c r="CP864">
        <v>0</v>
      </c>
      <c r="CQ864">
        <v>0</v>
      </c>
      <c r="CR864">
        <v>0</v>
      </c>
      <c r="CS864">
        <v>0</v>
      </c>
      <c r="CT864">
        <v>0</v>
      </c>
      <c r="CU864">
        <v>0</v>
      </c>
      <c r="CV864">
        <v>0</v>
      </c>
      <c r="CW864">
        <v>0</v>
      </c>
      <c r="CX864">
        <v>0</v>
      </c>
      <c r="CY864">
        <v>0</v>
      </c>
      <c r="CZ864">
        <v>0</v>
      </c>
      <c r="DA864">
        <v>0</v>
      </c>
      <c r="DB864">
        <v>0</v>
      </c>
      <c r="DC864">
        <v>0</v>
      </c>
      <c r="DD864">
        <v>0</v>
      </c>
      <c r="DE864">
        <v>0</v>
      </c>
      <c r="DF864">
        <v>0</v>
      </c>
      <c r="DG864">
        <v>0</v>
      </c>
      <c r="DH864">
        <v>0</v>
      </c>
      <c r="DI864">
        <v>0</v>
      </c>
      <c r="DJ864">
        <v>0</v>
      </c>
      <c r="DK864">
        <v>0</v>
      </c>
      <c r="DL864">
        <v>0</v>
      </c>
      <c r="DM864">
        <v>0</v>
      </c>
      <c r="DN864">
        <v>0</v>
      </c>
      <c r="DO864">
        <v>0</v>
      </c>
      <c r="DP864">
        <v>0</v>
      </c>
      <c r="DQ864">
        <v>0</v>
      </c>
      <c r="DR864">
        <v>0</v>
      </c>
      <c r="DS864">
        <v>0</v>
      </c>
      <c r="DT864">
        <v>0</v>
      </c>
      <c r="DU864">
        <v>0</v>
      </c>
      <c r="DV864">
        <v>0</v>
      </c>
      <c r="DW864">
        <v>0</v>
      </c>
      <c r="DX864">
        <v>0</v>
      </c>
      <c r="DZ864" s="340" t="s">
        <v>632</v>
      </c>
      <c r="EA864" t="s">
        <v>1023</v>
      </c>
      <c r="EB864">
        <v>1</v>
      </c>
      <c r="EC864">
        <v>14</v>
      </c>
      <c r="ED864" s="183" t="str">
        <f t="shared" si="36"/>
        <v>SDH100114</v>
      </c>
      <c r="EE864">
        <v>932.80000000000007</v>
      </c>
      <c r="EF864">
        <v>10000</v>
      </c>
      <c r="EG864">
        <v>10000</v>
      </c>
      <c r="EH864">
        <v>10000</v>
      </c>
      <c r="EI864">
        <v>10000</v>
      </c>
      <c r="EJ864">
        <v>10000</v>
      </c>
      <c r="EK864">
        <v>10000</v>
      </c>
      <c r="EL864">
        <v>10000</v>
      </c>
      <c r="EM864">
        <v>10000</v>
      </c>
      <c r="EN864">
        <v>10000</v>
      </c>
      <c r="EO864">
        <v>10000</v>
      </c>
      <c r="EP864">
        <v>10000</v>
      </c>
      <c r="EQ864">
        <v>10000</v>
      </c>
      <c r="ER864">
        <v>10000</v>
      </c>
      <c r="ES864">
        <v>10000</v>
      </c>
      <c r="ET864">
        <v>10000</v>
      </c>
      <c r="EU864">
        <v>10000</v>
      </c>
      <c r="EV864">
        <v>10000</v>
      </c>
      <c r="EW864">
        <v>10000</v>
      </c>
      <c r="EX864">
        <v>10000</v>
      </c>
      <c r="EY864">
        <v>10000</v>
      </c>
      <c r="EZ864">
        <v>10000</v>
      </c>
      <c r="FA864">
        <v>10000</v>
      </c>
      <c r="FB864">
        <v>10000</v>
      </c>
      <c r="FC864">
        <v>10000</v>
      </c>
      <c r="FD864">
        <v>0</v>
      </c>
      <c r="FE864">
        <v>0</v>
      </c>
      <c r="FF864">
        <v>0</v>
      </c>
      <c r="FG864">
        <v>0</v>
      </c>
      <c r="FH864">
        <v>0</v>
      </c>
      <c r="FI864">
        <v>0</v>
      </c>
      <c r="FJ864">
        <v>0</v>
      </c>
      <c r="FK864">
        <v>0</v>
      </c>
      <c r="FL864">
        <v>0</v>
      </c>
      <c r="FM864">
        <v>0</v>
      </c>
      <c r="FN864">
        <v>0</v>
      </c>
      <c r="FO864">
        <v>0</v>
      </c>
      <c r="FP864">
        <v>0</v>
      </c>
      <c r="FQ864">
        <v>0</v>
      </c>
      <c r="FR864">
        <v>0</v>
      </c>
      <c r="FS864">
        <v>0</v>
      </c>
      <c r="FT864">
        <v>0</v>
      </c>
      <c r="FU864">
        <v>0</v>
      </c>
      <c r="FV864">
        <v>0</v>
      </c>
      <c r="FW864">
        <v>0</v>
      </c>
      <c r="FX864">
        <v>0</v>
      </c>
      <c r="FY864">
        <v>0</v>
      </c>
      <c r="FZ864">
        <v>0</v>
      </c>
      <c r="GA864">
        <v>0</v>
      </c>
      <c r="GB864">
        <v>0</v>
      </c>
      <c r="GC864">
        <v>0</v>
      </c>
      <c r="GD864">
        <v>0</v>
      </c>
      <c r="GE864">
        <v>0</v>
      </c>
      <c r="GF864">
        <v>0</v>
      </c>
      <c r="GG864">
        <v>0</v>
      </c>
      <c r="GH864">
        <v>0</v>
      </c>
      <c r="GI864">
        <v>0</v>
      </c>
      <c r="GJ864">
        <v>0</v>
      </c>
      <c r="GK864">
        <v>0</v>
      </c>
      <c r="GL864">
        <v>0</v>
      </c>
      <c r="GM864">
        <v>0</v>
      </c>
      <c r="GN864">
        <v>0</v>
      </c>
      <c r="GO864">
        <v>0</v>
      </c>
      <c r="GP864">
        <v>0</v>
      </c>
      <c r="GQ864">
        <v>0</v>
      </c>
      <c r="GR864">
        <v>0</v>
      </c>
      <c r="GS864">
        <v>0</v>
      </c>
      <c r="GT864">
        <v>0</v>
      </c>
      <c r="GU864">
        <v>0</v>
      </c>
      <c r="GV864">
        <v>0</v>
      </c>
      <c r="GW864">
        <v>0</v>
      </c>
      <c r="GX864">
        <v>0</v>
      </c>
      <c r="GY864">
        <v>0</v>
      </c>
      <c r="GZ864">
        <v>0</v>
      </c>
      <c r="HA864">
        <v>0</v>
      </c>
      <c r="HB864">
        <v>0</v>
      </c>
      <c r="HC864">
        <v>0</v>
      </c>
      <c r="HD864">
        <v>0</v>
      </c>
      <c r="HE864">
        <v>0</v>
      </c>
      <c r="HF864">
        <v>0</v>
      </c>
      <c r="HG864">
        <v>0</v>
      </c>
      <c r="HH864">
        <v>0</v>
      </c>
      <c r="HI864">
        <v>0</v>
      </c>
      <c r="HJ864">
        <v>0</v>
      </c>
      <c r="HK864">
        <v>0</v>
      </c>
      <c r="HL864">
        <v>0</v>
      </c>
      <c r="HM864">
        <v>0</v>
      </c>
      <c r="HN864">
        <v>0</v>
      </c>
      <c r="HO864">
        <v>0</v>
      </c>
      <c r="HP864">
        <v>0</v>
      </c>
      <c r="HQ864">
        <v>0</v>
      </c>
      <c r="HR864">
        <v>0</v>
      </c>
      <c r="HS864">
        <v>0</v>
      </c>
      <c r="HT864">
        <v>0</v>
      </c>
      <c r="HU864">
        <v>0</v>
      </c>
      <c r="HV864">
        <v>0</v>
      </c>
      <c r="HW864">
        <v>0</v>
      </c>
      <c r="HX864">
        <v>0</v>
      </c>
      <c r="HY864">
        <v>0</v>
      </c>
      <c r="HZ864">
        <v>0</v>
      </c>
      <c r="IA864">
        <v>0</v>
      </c>
      <c r="IB864">
        <v>0</v>
      </c>
      <c r="IC864">
        <v>0</v>
      </c>
      <c r="ID864">
        <v>0</v>
      </c>
      <c r="IE864">
        <v>0</v>
      </c>
      <c r="IF864">
        <v>0</v>
      </c>
      <c r="IG864">
        <v>0</v>
      </c>
      <c r="IH864">
        <v>0</v>
      </c>
      <c r="II864">
        <v>0</v>
      </c>
      <c r="IJ864">
        <v>0</v>
      </c>
      <c r="IK864">
        <v>0</v>
      </c>
    </row>
    <row r="865" spans="13:245" hidden="1">
      <c r="M865" s="340" t="s">
        <v>632</v>
      </c>
      <c r="N865" t="s">
        <v>1023</v>
      </c>
      <c r="O865">
        <v>1</v>
      </c>
      <c r="P865">
        <v>15</v>
      </c>
      <c r="Q865" s="183" t="str">
        <f t="shared" si="35"/>
        <v>SDH100115</v>
      </c>
      <c r="R865">
        <v>932.80000000000007</v>
      </c>
      <c r="S865">
        <v>2000</v>
      </c>
      <c r="T865">
        <v>2798.4</v>
      </c>
      <c r="U865">
        <v>3731.2000000000003</v>
      </c>
      <c r="V865">
        <v>4664</v>
      </c>
      <c r="W865">
        <v>5596.8</v>
      </c>
      <c r="X865">
        <v>6529.6</v>
      </c>
      <c r="Y865">
        <v>7462.4000000000005</v>
      </c>
      <c r="Z865">
        <v>8395.2000000000007</v>
      </c>
      <c r="AA865">
        <v>9328</v>
      </c>
      <c r="AB865">
        <v>9328</v>
      </c>
      <c r="AC865">
        <v>9328</v>
      </c>
      <c r="AD865">
        <v>9328</v>
      </c>
      <c r="AE865">
        <v>9328</v>
      </c>
      <c r="AF865">
        <v>9328</v>
      </c>
      <c r="AG865">
        <v>9328</v>
      </c>
      <c r="AH865">
        <v>9328</v>
      </c>
      <c r="AI865">
        <v>9328</v>
      </c>
      <c r="AJ865">
        <v>9328</v>
      </c>
      <c r="AK865">
        <v>9328</v>
      </c>
      <c r="AL865">
        <v>9328</v>
      </c>
      <c r="AM865">
        <v>9328</v>
      </c>
      <c r="AN865">
        <v>9328</v>
      </c>
      <c r="AO865">
        <v>9328</v>
      </c>
      <c r="AP865">
        <v>9328</v>
      </c>
      <c r="AQ865">
        <v>0</v>
      </c>
      <c r="AR865">
        <v>0</v>
      </c>
      <c r="AS865">
        <v>0</v>
      </c>
      <c r="AT865">
        <v>0</v>
      </c>
      <c r="AU865">
        <v>0</v>
      </c>
      <c r="AV865">
        <v>0</v>
      </c>
      <c r="AW865">
        <v>0</v>
      </c>
      <c r="AX865">
        <v>0</v>
      </c>
      <c r="AY865">
        <v>0</v>
      </c>
      <c r="AZ865">
        <v>0</v>
      </c>
      <c r="BA865">
        <v>0</v>
      </c>
      <c r="BB865">
        <v>0</v>
      </c>
      <c r="BC865">
        <v>0</v>
      </c>
      <c r="BD865">
        <v>0</v>
      </c>
      <c r="BE865">
        <v>0</v>
      </c>
      <c r="BF865">
        <v>0</v>
      </c>
      <c r="BG865">
        <v>0</v>
      </c>
      <c r="BH865">
        <v>0</v>
      </c>
      <c r="BI865">
        <v>0</v>
      </c>
      <c r="BJ865">
        <v>0</v>
      </c>
      <c r="BK865">
        <v>0</v>
      </c>
      <c r="BL865">
        <v>0</v>
      </c>
      <c r="BM865">
        <v>0</v>
      </c>
      <c r="BN865">
        <v>0</v>
      </c>
      <c r="BO865">
        <v>0</v>
      </c>
      <c r="BP865">
        <v>0</v>
      </c>
      <c r="BQ865">
        <v>0</v>
      </c>
      <c r="BR865">
        <v>0</v>
      </c>
      <c r="BS865">
        <v>0</v>
      </c>
      <c r="BT865">
        <v>0</v>
      </c>
      <c r="BU865">
        <v>0</v>
      </c>
      <c r="BV865">
        <v>0</v>
      </c>
      <c r="BW865">
        <v>0</v>
      </c>
      <c r="BX865">
        <v>0</v>
      </c>
      <c r="BY865">
        <v>0</v>
      </c>
      <c r="BZ865">
        <v>0</v>
      </c>
      <c r="CA865">
        <v>0</v>
      </c>
      <c r="CB865">
        <v>0</v>
      </c>
      <c r="CC865">
        <v>0</v>
      </c>
      <c r="CD865">
        <v>0</v>
      </c>
      <c r="CE865">
        <v>0</v>
      </c>
      <c r="CF865">
        <v>0</v>
      </c>
      <c r="CG865">
        <v>0</v>
      </c>
      <c r="CH865">
        <v>0</v>
      </c>
      <c r="CI865">
        <v>0</v>
      </c>
      <c r="CJ865">
        <v>0</v>
      </c>
      <c r="CK865">
        <v>0</v>
      </c>
      <c r="CL865">
        <v>0</v>
      </c>
      <c r="CM865">
        <v>0</v>
      </c>
      <c r="CN865">
        <v>0</v>
      </c>
      <c r="CO865">
        <v>0</v>
      </c>
      <c r="CP865">
        <v>0</v>
      </c>
      <c r="CQ865">
        <v>0</v>
      </c>
      <c r="CR865">
        <v>0</v>
      </c>
      <c r="CS865">
        <v>0</v>
      </c>
      <c r="CT865">
        <v>0</v>
      </c>
      <c r="CU865">
        <v>0</v>
      </c>
      <c r="CV865">
        <v>0</v>
      </c>
      <c r="CW865">
        <v>0</v>
      </c>
      <c r="CX865">
        <v>0</v>
      </c>
      <c r="CY865">
        <v>0</v>
      </c>
      <c r="CZ865">
        <v>0</v>
      </c>
      <c r="DA865">
        <v>0</v>
      </c>
      <c r="DB865">
        <v>0</v>
      </c>
      <c r="DC865">
        <v>0</v>
      </c>
      <c r="DD865">
        <v>0</v>
      </c>
      <c r="DE865">
        <v>0</v>
      </c>
      <c r="DF865">
        <v>0</v>
      </c>
      <c r="DG865">
        <v>0</v>
      </c>
      <c r="DH865">
        <v>0</v>
      </c>
      <c r="DI865">
        <v>0</v>
      </c>
      <c r="DJ865">
        <v>0</v>
      </c>
      <c r="DK865">
        <v>0</v>
      </c>
      <c r="DL865">
        <v>0</v>
      </c>
      <c r="DM865">
        <v>0</v>
      </c>
      <c r="DN865">
        <v>0</v>
      </c>
      <c r="DO865">
        <v>0</v>
      </c>
      <c r="DP865">
        <v>0</v>
      </c>
      <c r="DQ865">
        <v>0</v>
      </c>
      <c r="DR865">
        <v>0</v>
      </c>
      <c r="DS865">
        <v>0</v>
      </c>
      <c r="DT865">
        <v>0</v>
      </c>
      <c r="DU865">
        <v>0</v>
      </c>
      <c r="DV865">
        <v>0</v>
      </c>
      <c r="DW865">
        <v>0</v>
      </c>
      <c r="DX865">
        <v>0</v>
      </c>
      <c r="DZ865" s="340" t="s">
        <v>632</v>
      </c>
      <c r="EA865" t="s">
        <v>1023</v>
      </c>
      <c r="EB865">
        <v>1</v>
      </c>
      <c r="EC865">
        <v>15</v>
      </c>
      <c r="ED865" s="183" t="str">
        <f t="shared" si="36"/>
        <v>SDH100115</v>
      </c>
      <c r="EE865">
        <v>932.80000000000007</v>
      </c>
      <c r="EF865">
        <v>10000</v>
      </c>
      <c r="EG865">
        <v>10000</v>
      </c>
      <c r="EH865">
        <v>10000</v>
      </c>
      <c r="EI865">
        <v>10000</v>
      </c>
      <c r="EJ865">
        <v>10000</v>
      </c>
      <c r="EK865">
        <v>10000</v>
      </c>
      <c r="EL865">
        <v>10000</v>
      </c>
      <c r="EM865">
        <v>10000</v>
      </c>
      <c r="EN865">
        <v>10000</v>
      </c>
      <c r="EO865">
        <v>10000</v>
      </c>
      <c r="EP865">
        <v>10000</v>
      </c>
      <c r="EQ865">
        <v>10000</v>
      </c>
      <c r="ER865">
        <v>10000</v>
      </c>
      <c r="ES865">
        <v>10000</v>
      </c>
      <c r="ET865">
        <v>10000</v>
      </c>
      <c r="EU865">
        <v>10000</v>
      </c>
      <c r="EV865">
        <v>10000</v>
      </c>
      <c r="EW865">
        <v>10000</v>
      </c>
      <c r="EX865">
        <v>10000</v>
      </c>
      <c r="EY865">
        <v>10000</v>
      </c>
      <c r="EZ865">
        <v>10000</v>
      </c>
      <c r="FA865">
        <v>10000</v>
      </c>
      <c r="FB865">
        <v>10000</v>
      </c>
      <c r="FC865">
        <v>10000</v>
      </c>
      <c r="FD865">
        <v>0</v>
      </c>
      <c r="FE865">
        <v>0</v>
      </c>
      <c r="FF865">
        <v>0</v>
      </c>
      <c r="FG865">
        <v>0</v>
      </c>
      <c r="FH865">
        <v>0</v>
      </c>
      <c r="FI865">
        <v>0</v>
      </c>
      <c r="FJ865">
        <v>0</v>
      </c>
      <c r="FK865">
        <v>0</v>
      </c>
      <c r="FL865">
        <v>0</v>
      </c>
      <c r="FM865">
        <v>0</v>
      </c>
      <c r="FN865">
        <v>0</v>
      </c>
      <c r="FO865">
        <v>0</v>
      </c>
      <c r="FP865">
        <v>0</v>
      </c>
      <c r="FQ865">
        <v>0</v>
      </c>
      <c r="FR865">
        <v>0</v>
      </c>
      <c r="FS865">
        <v>0</v>
      </c>
      <c r="FT865">
        <v>0</v>
      </c>
      <c r="FU865">
        <v>0</v>
      </c>
      <c r="FV865">
        <v>0</v>
      </c>
      <c r="FW865">
        <v>0</v>
      </c>
      <c r="FX865">
        <v>0</v>
      </c>
      <c r="FY865">
        <v>0</v>
      </c>
      <c r="FZ865">
        <v>0</v>
      </c>
      <c r="GA865">
        <v>0</v>
      </c>
      <c r="GB865">
        <v>0</v>
      </c>
      <c r="GC865">
        <v>0</v>
      </c>
      <c r="GD865">
        <v>0</v>
      </c>
      <c r="GE865">
        <v>0</v>
      </c>
      <c r="GF865">
        <v>0</v>
      </c>
      <c r="GG865">
        <v>0</v>
      </c>
      <c r="GH865">
        <v>0</v>
      </c>
      <c r="GI865">
        <v>0</v>
      </c>
      <c r="GJ865">
        <v>0</v>
      </c>
      <c r="GK865">
        <v>0</v>
      </c>
      <c r="GL865">
        <v>0</v>
      </c>
      <c r="GM865">
        <v>0</v>
      </c>
      <c r="GN865">
        <v>0</v>
      </c>
      <c r="GO865">
        <v>0</v>
      </c>
      <c r="GP865">
        <v>0</v>
      </c>
      <c r="GQ865">
        <v>0</v>
      </c>
      <c r="GR865">
        <v>0</v>
      </c>
      <c r="GS865">
        <v>0</v>
      </c>
      <c r="GT865">
        <v>0</v>
      </c>
      <c r="GU865">
        <v>0</v>
      </c>
      <c r="GV865">
        <v>0</v>
      </c>
      <c r="GW865">
        <v>0</v>
      </c>
      <c r="GX865">
        <v>0</v>
      </c>
      <c r="GY865">
        <v>0</v>
      </c>
      <c r="GZ865">
        <v>0</v>
      </c>
      <c r="HA865">
        <v>0</v>
      </c>
      <c r="HB865">
        <v>0</v>
      </c>
      <c r="HC865">
        <v>0</v>
      </c>
      <c r="HD865">
        <v>0</v>
      </c>
      <c r="HE865">
        <v>0</v>
      </c>
      <c r="HF865">
        <v>0</v>
      </c>
      <c r="HG865">
        <v>0</v>
      </c>
      <c r="HH865">
        <v>0</v>
      </c>
      <c r="HI865">
        <v>0</v>
      </c>
      <c r="HJ865">
        <v>0</v>
      </c>
      <c r="HK865">
        <v>0</v>
      </c>
      <c r="HL865">
        <v>0</v>
      </c>
      <c r="HM865">
        <v>0</v>
      </c>
      <c r="HN865">
        <v>0</v>
      </c>
      <c r="HO865">
        <v>0</v>
      </c>
      <c r="HP865">
        <v>0</v>
      </c>
      <c r="HQ865">
        <v>0</v>
      </c>
      <c r="HR865">
        <v>0</v>
      </c>
      <c r="HS865">
        <v>0</v>
      </c>
      <c r="HT865">
        <v>0</v>
      </c>
      <c r="HU865">
        <v>0</v>
      </c>
      <c r="HV865">
        <v>0</v>
      </c>
      <c r="HW865">
        <v>0</v>
      </c>
      <c r="HX865">
        <v>0</v>
      </c>
      <c r="HY865">
        <v>0</v>
      </c>
      <c r="HZ865">
        <v>0</v>
      </c>
      <c r="IA865">
        <v>0</v>
      </c>
      <c r="IB865">
        <v>0</v>
      </c>
      <c r="IC865">
        <v>0</v>
      </c>
      <c r="ID865">
        <v>0</v>
      </c>
      <c r="IE865">
        <v>0</v>
      </c>
      <c r="IF865">
        <v>0</v>
      </c>
      <c r="IG865">
        <v>0</v>
      </c>
      <c r="IH865">
        <v>0</v>
      </c>
      <c r="II865">
        <v>0</v>
      </c>
      <c r="IJ865">
        <v>0</v>
      </c>
      <c r="IK865">
        <v>0</v>
      </c>
    </row>
    <row r="866" spans="13:245" hidden="1">
      <c r="M866" s="340" t="s">
        <v>632</v>
      </c>
      <c r="N866" t="s">
        <v>1023</v>
      </c>
      <c r="O866">
        <v>1</v>
      </c>
      <c r="P866">
        <v>16</v>
      </c>
      <c r="Q866" s="183" t="str">
        <f t="shared" si="35"/>
        <v>SDH100116</v>
      </c>
      <c r="R866">
        <v>932.80000000000007</v>
      </c>
      <c r="S866">
        <v>2000</v>
      </c>
      <c r="T866">
        <v>2798.4</v>
      </c>
      <c r="U866">
        <v>3731.2000000000003</v>
      </c>
      <c r="V866">
        <v>4664</v>
      </c>
      <c r="W866">
        <v>5596.8</v>
      </c>
      <c r="X866">
        <v>6529.6</v>
      </c>
      <c r="Y866">
        <v>7462.4000000000005</v>
      </c>
      <c r="Z866">
        <v>8395.2000000000007</v>
      </c>
      <c r="AA866">
        <v>9328</v>
      </c>
      <c r="AB866">
        <v>9328</v>
      </c>
      <c r="AC866">
        <v>9328</v>
      </c>
      <c r="AD866">
        <v>9328</v>
      </c>
      <c r="AE866">
        <v>9328</v>
      </c>
      <c r="AF866">
        <v>9328</v>
      </c>
      <c r="AG866">
        <v>9328</v>
      </c>
      <c r="AH866">
        <v>9328</v>
      </c>
      <c r="AI866">
        <v>9328</v>
      </c>
      <c r="AJ866">
        <v>9328</v>
      </c>
      <c r="AK866">
        <v>9328</v>
      </c>
      <c r="AL866">
        <v>9328</v>
      </c>
      <c r="AM866">
        <v>9328</v>
      </c>
      <c r="AN866">
        <v>9328</v>
      </c>
      <c r="AO866">
        <v>9328</v>
      </c>
      <c r="AP866">
        <v>9328</v>
      </c>
      <c r="AQ866">
        <v>0</v>
      </c>
      <c r="AR866">
        <v>0</v>
      </c>
      <c r="AS866">
        <v>0</v>
      </c>
      <c r="AT866">
        <v>0</v>
      </c>
      <c r="AU866">
        <v>0</v>
      </c>
      <c r="AV866">
        <v>0</v>
      </c>
      <c r="AW866">
        <v>0</v>
      </c>
      <c r="AX866">
        <v>0</v>
      </c>
      <c r="AY866">
        <v>0</v>
      </c>
      <c r="AZ866">
        <v>0</v>
      </c>
      <c r="BA866">
        <v>0</v>
      </c>
      <c r="BB866">
        <v>0</v>
      </c>
      <c r="BC866">
        <v>0</v>
      </c>
      <c r="BD866">
        <v>0</v>
      </c>
      <c r="BE866">
        <v>0</v>
      </c>
      <c r="BF866">
        <v>0</v>
      </c>
      <c r="BG866">
        <v>0</v>
      </c>
      <c r="BH866">
        <v>0</v>
      </c>
      <c r="BI866">
        <v>0</v>
      </c>
      <c r="BJ866">
        <v>0</v>
      </c>
      <c r="BK866">
        <v>0</v>
      </c>
      <c r="BL866">
        <v>0</v>
      </c>
      <c r="BM866">
        <v>0</v>
      </c>
      <c r="BN866">
        <v>0</v>
      </c>
      <c r="BO866">
        <v>0</v>
      </c>
      <c r="BP866">
        <v>0</v>
      </c>
      <c r="BQ866">
        <v>0</v>
      </c>
      <c r="BR866">
        <v>0</v>
      </c>
      <c r="BS866">
        <v>0</v>
      </c>
      <c r="BT866">
        <v>0</v>
      </c>
      <c r="BU866">
        <v>0</v>
      </c>
      <c r="BV866">
        <v>0</v>
      </c>
      <c r="BW866">
        <v>0</v>
      </c>
      <c r="BX866">
        <v>0</v>
      </c>
      <c r="BY866">
        <v>0</v>
      </c>
      <c r="BZ866">
        <v>0</v>
      </c>
      <c r="CA866">
        <v>0</v>
      </c>
      <c r="CB866">
        <v>0</v>
      </c>
      <c r="CC866">
        <v>0</v>
      </c>
      <c r="CD866">
        <v>0</v>
      </c>
      <c r="CE866">
        <v>0</v>
      </c>
      <c r="CF866">
        <v>0</v>
      </c>
      <c r="CG866">
        <v>0</v>
      </c>
      <c r="CH866">
        <v>0</v>
      </c>
      <c r="CI866">
        <v>0</v>
      </c>
      <c r="CJ866">
        <v>0</v>
      </c>
      <c r="CK866">
        <v>0</v>
      </c>
      <c r="CL866">
        <v>0</v>
      </c>
      <c r="CM866">
        <v>0</v>
      </c>
      <c r="CN866">
        <v>0</v>
      </c>
      <c r="CO866">
        <v>0</v>
      </c>
      <c r="CP866">
        <v>0</v>
      </c>
      <c r="CQ866">
        <v>0</v>
      </c>
      <c r="CR866">
        <v>0</v>
      </c>
      <c r="CS866">
        <v>0</v>
      </c>
      <c r="CT866">
        <v>0</v>
      </c>
      <c r="CU866">
        <v>0</v>
      </c>
      <c r="CV866">
        <v>0</v>
      </c>
      <c r="CW866">
        <v>0</v>
      </c>
      <c r="CX866">
        <v>0</v>
      </c>
      <c r="CY866">
        <v>0</v>
      </c>
      <c r="CZ866">
        <v>0</v>
      </c>
      <c r="DA866">
        <v>0</v>
      </c>
      <c r="DB866">
        <v>0</v>
      </c>
      <c r="DC866">
        <v>0</v>
      </c>
      <c r="DD866">
        <v>0</v>
      </c>
      <c r="DE866">
        <v>0</v>
      </c>
      <c r="DF866">
        <v>0</v>
      </c>
      <c r="DG866">
        <v>0</v>
      </c>
      <c r="DH866">
        <v>0</v>
      </c>
      <c r="DI866">
        <v>0</v>
      </c>
      <c r="DJ866">
        <v>0</v>
      </c>
      <c r="DK866">
        <v>0</v>
      </c>
      <c r="DL866">
        <v>0</v>
      </c>
      <c r="DM866">
        <v>0</v>
      </c>
      <c r="DN866">
        <v>0</v>
      </c>
      <c r="DO866">
        <v>0</v>
      </c>
      <c r="DP866">
        <v>0</v>
      </c>
      <c r="DQ866">
        <v>0</v>
      </c>
      <c r="DR866">
        <v>0</v>
      </c>
      <c r="DS866">
        <v>0</v>
      </c>
      <c r="DT866">
        <v>0</v>
      </c>
      <c r="DU866">
        <v>0</v>
      </c>
      <c r="DV866">
        <v>0</v>
      </c>
      <c r="DW866">
        <v>0</v>
      </c>
      <c r="DX866">
        <v>0</v>
      </c>
      <c r="DZ866" s="340" t="s">
        <v>632</v>
      </c>
      <c r="EA866" t="s">
        <v>1023</v>
      </c>
      <c r="EB866">
        <v>1</v>
      </c>
      <c r="EC866">
        <v>16</v>
      </c>
      <c r="ED866" s="183" t="str">
        <f t="shared" si="36"/>
        <v>SDH100116</v>
      </c>
      <c r="EE866">
        <v>932.80000000000007</v>
      </c>
      <c r="EF866">
        <v>10000</v>
      </c>
      <c r="EG866">
        <v>10000</v>
      </c>
      <c r="EH866">
        <v>10000</v>
      </c>
      <c r="EI866">
        <v>10000</v>
      </c>
      <c r="EJ866">
        <v>10000</v>
      </c>
      <c r="EK866">
        <v>10000</v>
      </c>
      <c r="EL866">
        <v>10000</v>
      </c>
      <c r="EM866">
        <v>10000</v>
      </c>
      <c r="EN866">
        <v>10000</v>
      </c>
      <c r="EO866">
        <v>10000</v>
      </c>
      <c r="EP866">
        <v>10000</v>
      </c>
      <c r="EQ866">
        <v>10000</v>
      </c>
      <c r="ER866">
        <v>10000</v>
      </c>
      <c r="ES866">
        <v>10000</v>
      </c>
      <c r="ET866">
        <v>10000</v>
      </c>
      <c r="EU866">
        <v>10000</v>
      </c>
      <c r="EV866">
        <v>10000</v>
      </c>
      <c r="EW866">
        <v>10000</v>
      </c>
      <c r="EX866">
        <v>10000</v>
      </c>
      <c r="EY866">
        <v>10000</v>
      </c>
      <c r="EZ866">
        <v>10000</v>
      </c>
      <c r="FA866">
        <v>10000</v>
      </c>
      <c r="FB866">
        <v>10000</v>
      </c>
      <c r="FC866">
        <v>10000</v>
      </c>
      <c r="FD866">
        <v>0</v>
      </c>
      <c r="FE866">
        <v>0</v>
      </c>
      <c r="FF866">
        <v>0</v>
      </c>
      <c r="FG866">
        <v>0</v>
      </c>
      <c r="FH866">
        <v>0</v>
      </c>
      <c r="FI866">
        <v>0</v>
      </c>
      <c r="FJ866">
        <v>0</v>
      </c>
      <c r="FK866">
        <v>0</v>
      </c>
      <c r="FL866">
        <v>0</v>
      </c>
      <c r="FM866">
        <v>0</v>
      </c>
      <c r="FN866">
        <v>0</v>
      </c>
      <c r="FO866">
        <v>0</v>
      </c>
      <c r="FP866">
        <v>0</v>
      </c>
      <c r="FQ866">
        <v>0</v>
      </c>
      <c r="FR866">
        <v>0</v>
      </c>
      <c r="FS866">
        <v>0</v>
      </c>
      <c r="FT866">
        <v>0</v>
      </c>
      <c r="FU866">
        <v>0</v>
      </c>
      <c r="FV866">
        <v>0</v>
      </c>
      <c r="FW866">
        <v>0</v>
      </c>
      <c r="FX866">
        <v>0</v>
      </c>
      <c r="FY866">
        <v>0</v>
      </c>
      <c r="FZ866">
        <v>0</v>
      </c>
      <c r="GA866">
        <v>0</v>
      </c>
      <c r="GB866">
        <v>0</v>
      </c>
      <c r="GC866">
        <v>0</v>
      </c>
      <c r="GD866">
        <v>0</v>
      </c>
      <c r="GE866">
        <v>0</v>
      </c>
      <c r="GF866">
        <v>0</v>
      </c>
      <c r="GG866">
        <v>0</v>
      </c>
      <c r="GH866">
        <v>0</v>
      </c>
      <c r="GI866">
        <v>0</v>
      </c>
      <c r="GJ866">
        <v>0</v>
      </c>
      <c r="GK866">
        <v>0</v>
      </c>
      <c r="GL866">
        <v>0</v>
      </c>
      <c r="GM866">
        <v>0</v>
      </c>
      <c r="GN866">
        <v>0</v>
      </c>
      <c r="GO866">
        <v>0</v>
      </c>
      <c r="GP866">
        <v>0</v>
      </c>
      <c r="GQ866">
        <v>0</v>
      </c>
      <c r="GR866">
        <v>0</v>
      </c>
      <c r="GS866">
        <v>0</v>
      </c>
      <c r="GT866">
        <v>0</v>
      </c>
      <c r="GU866">
        <v>0</v>
      </c>
      <c r="GV866">
        <v>0</v>
      </c>
      <c r="GW866">
        <v>0</v>
      </c>
      <c r="GX866">
        <v>0</v>
      </c>
      <c r="GY866">
        <v>0</v>
      </c>
      <c r="GZ866">
        <v>0</v>
      </c>
      <c r="HA866">
        <v>0</v>
      </c>
      <c r="HB866">
        <v>0</v>
      </c>
      <c r="HC866">
        <v>0</v>
      </c>
      <c r="HD866">
        <v>0</v>
      </c>
      <c r="HE866">
        <v>0</v>
      </c>
      <c r="HF866">
        <v>0</v>
      </c>
      <c r="HG866">
        <v>0</v>
      </c>
      <c r="HH866">
        <v>0</v>
      </c>
      <c r="HI866">
        <v>0</v>
      </c>
      <c r="HJ866">
        <v>0</v>
      </c>
      <c r="HK866">
        <v>0</v>
      </c>
      <c r="HL866">
        <v>0</v>
      </c>
      <c r="HM866">
        <v>0</v>
      </c>
      <c r="HN866">
        <v>0</v>
      </c>
      <c r="HO866">
        <v>0</v>
      </c>
      <c r="HP866">
        <v>0</v>
      </c>
      <c r="HQ866">
        <v>0</v>
      </c>
      <c r="HR866">
        <v>0</v>
      </c>
      <c r="HS866">
        <v>0</v>
      </c>
      <c r="HT866">
        <v>0</v>
      </c>
      <c r="HU866">
        <v>0</v>
      </c>
      <c r="HV866">
        <v>0</v>
      </c>
      <c r="HW866">
        <v>0</v>
      </c>
      <c r="HX866">
        <v>0</v>
      </c>
      <c r="HY866">
        <v>0</v>
      </c>
      <c r="HZ866">
        <v>0</v>
      </c>
      <c r="IA866">
        <v>0</v>
      </c>
      <c r="IB866">
        <v>0</v>
      </c>
      <c r="IC866">
        <v>0</v>
      </c>
      <c r="ID866">
        <v>0</v>
      </c>
      <c r="IE866">
        <v>0</v>
      </c>
      <c r="IF866">
        <v>0</v>
      </c>
      <c r="IG866">
        <v>0</v>
      </c>
      <c r="IH866">
        <v>0</v>
      </c>
      <c r="II866">
        <v>0</v>
      </c>
      <c r="IJ866">
        <v>0</v>
      </c>
      <c r="IK866">
        <v>0</v>
      </c>
    </row>
    <row r="867" spans="13:245" hidden="1">
      <c r="M867" s="340" t="s">
        <v>632</v>
      </c>
      <c r="N867" t="s">
        <v>1023</v>
      </c>
      <c r="O867">
        <v>1</v>
      </c>
      <c r="P867">
        <v>17</v>
      </c>
      <c r="Q867" s="183" t="str">
        <f t="shared" si="35"/>
        <v>SDH100117</v>
      </c>
      <c r="R867">
        <v>932.80000000000007</v>
      </c>
      <c r="S867">
        <v>2000</v>
      </c>
      <c r="T867">
        <v>2798.4</v>
      </c>
      <c r="U867">
        <v>3731.2000000000003</v>
      </c>
      <c r="V867">
        <v>4664</v>
      </c>
      <c r="W867">
        <v>5596.8</v>
      </c>
      <c r="X867">
        <v>6529.6</v>
      </c>
      <c r="Y867">
        <v>7462.4000000000005</v>
      </c>
      <c r="Z867">
        <v>8395.2000000000007</v>
      </c>
      <c r="AA867">
        <v>9328</v>
      </c>
      <c r="AB867">
        <v>9328</v>
      </c>
      <c r="AC867">
        <v>9328</v>
      </c>
      <c r="AD867">
        <v>9328</v>
      </c>
      <c r="AE867">
        <v>9328</v>
      </c>
      <c r="AF867">
        <v>9328</v>
      </c>
      <c r="AG867">
        <v>9328</v>
      </c>
      <c r="AH867">
        <v>9328</v>
      </c>
      <c r="AI867">
        <v>9328</v>
      </c>
      <c r="AJ867">
        <v>9328</v>
      </c>
      <c r="AK867">
        <v>9328</v>
      </c>
      <c r="AL867">
        <v>9328</v>
      </c>
      <c r="AM867">
        <v>9328</v>
      </c>
      <c r="AN867">
        <v>9328</v>
      </c>
      <c r="AO867">
        <v>9328</v>
      </c>
      <c r="AP867">
        <v>9328</v>
      </c>
      <c r="AQ867">
        <v>0</v>
      </c>
      <c r="AR867">
        <v>0</v>
      </c>
      <c r="AS867">
        <v>0</v>
      </c>
      <c r="AT867">
        <v>0</v>
      </c>
      <c r="AU867">
        <v>0</v>
      </c>
      <c r="AV867">
        <v>0</v>
      </c>
      <c r="AW867">
        <v>0</v>
      </c>
      <c r="AX867">
        <v>0</v>
      </c>
      <c r="AY867">
        <v>0</v>
      </c>
      <c r="AZ867">
        <v>0</v>
      </c>
      <c r="BA867">
        <v>0</v>
      </c>
      <c r="BB867">
        <v>0</v>
      </c>
      <c r="BC867">
        <v>0</v>
      </c>
      <c r="BD867">
        <v>0</v>
      </c>
      <c r="BE867">
        <v>0</v>
      </c>
      <c r="BF867">
        <v>0</v>
      </c>
      <c r="BG867">
        <v>0</v>
      </c>
      <c r="BH867">
        <v>0</v>
      </c>
      <c r="BI867">
        <v>0</v>
      </c>
      <c r="BJ867">
        <v>0</v>
      </c>
      <c r="BK867">
        <v>0</v>
      </c>
      <c r="BL867">
        <v>0</v>
      </c>
      <c r="BM867">
        <v>0</v>
      </c>
      <c r="BN867">
        <v>0</v>
      </c>
      <c r="BO867">
        <v>0</v>
      </c>
      <c r="BP867">
        <v>0</v>
      </c>
      <c r="BQ867">
        <v>0</v>
      </c>
      <c r="BR867">
        <v>0</v>
      </c>
      <c r="BS867">
        <v>0</v>
      </c>
      <c r="BT867">
        <v>0</v>
      </c>
      <c r="BU867">
        <v>0</v>
      </c>
      <c r="BV867">
        <v>0</v>
      </c>
      <c r="BW867">
        <v>0</v>
      </c>
      <c r="BX867">
        <v>0</v>
      </c>
      <c r="BY867">
        <v>0</v>
      </c>
      <c r="BZ867">
        <v>0</v>
      </c>
      <c r="CA867">
        <v>0</v>
      </c>
      <c r="CB867">
        <v>0</v>
      </c>
      <c r="CC867">
        <v>0</v>
      </c>
      <c r="CD867">
        <v>0</v>
      </c>
      <c r="CE867">
        <v>0</v>
      </c>
      <c r="CF867">
        <v>0</v>
      </c>
      <c r="CG867">
        <v>0</v>
      </c>
      <c r="CH867">
        <v>0</v>
      </c>
      <c r="CI867">
        <v>0</v>
      </c>
      <c r="CJ867">
        <v>0</v>
      </c>
      <c r="CK867">
        <v>0</v>
      </c>
      <c r="CL867">
        <v>0</v>
      </c>
      <c r="CM867">
        <v>0</v>
      </c>
      <c r="CN867">
        <v>0</v>
      </c>
      <c r="CO867">
        <v>0</v>
      </c>
      <c r="CP867">
        <v>0</v>
      </c>
      <c r="CQ867">
        <v>0</v>
      </c>
      <c r="CR867">
        <v>0</v>
      </c>
      <c r="CS867">
        <v>0</v>
      </c>
      <c r="CT867">
        <v>0</v>
      </c>
      <c r="CU867">
        <v>0</v>
      </c>
      <c r="CV867">
        <v>0</v>
      </c>
      <c r="CW867">
        <v>0</v>
      </c>
      <c r="CX867">
        <v>0</v>
      </c>
      <c r="CY867">
        <v>0</v>
      </c>
      <c r="CZ867">
        <v>0</v>
      </c>
      <c r="DA867">
        <v>0</v>
      </c>
      <c r="DB867">
        <v>0</v>
      </c>
      <c r="DC867">
        <v>0</v>
      </c>
      <c r="DD867">
        <v>0</v>
      </c>
      <c r="DE867">
        <v>0</v>
      </c>
      <c r="DF867">
        <v>0</v>
      </c>
      <c r="DG867">
        <v>0</v>
      </c>
      <c r="DH867">
        <v>0</v>
      </c>
      <c r="DI867">
        <v>0</v>
      </c>
      <c r="DJ867">
        <v>0</v>
      </c>
      <c r="DK867">
        <v>0</v>
      </c>
      <c r="DL867">
        <v>0</v>
      </c>
      <c r="DM867">
        <v>0</v>
      </c>
      <c r="DN867">
        <v>0</v>
      </c>
      <c r="DO867">
        <v>0</v>
      </c>
      <c r="DP867">
        <v>0</v>
      </c>
      <c r="DQ867">
        <v>0</v>
      </c>
      <c r="DR867">
        <v>0</v>
      </c>
      <c r="DS867">
        <v>0</v>
      </c>
      <c r="DT867">
        <v>0</v>
      </c>
      <c r="DU867">
        <v>0</v>
      </c>
      <c r="DV867">
        <v>0</v>
      </c>
      <c r="DW867">
        <v>0</v>
      </c>
      <c r="DX867">
        <v>0</v>
      </c>
      <c r="DZ867" s="340" t="s">
        <v>632</v>
      </c>
      <c r="EA867" t="s">
        <v>1023</v>
      </c>
      <c r="EB867">
        <v>1</v>
      </c>
      <c r="EC867">
        <v>17</v>
      </c>
      <c r="ED867" s="183" t="str">
        <f t="shared" si="36"/>
        <v>SDH100117</v>
      </c>
      <c r="EE867">
        <v>932.80000000000007</v>
      </c>
      <c r="EF867">
        <v>10000</v>
      </c>
      <c r="EG867">
        <v>10000</v>
      </c>
      <c r="EH867">
        <v>10000</v>
      </c>
      <c r="EI867">
        <v>10000</v>
      </c>
      <c r="EJ867">
        <v>10000</v>
      </c>
      <c r="EK867">
        <v>10000</v>
      </c>
      <c r="EL867">
        <v>10000</v>
      </c>
      <c r="EM867">
        <v>10000</v>
      </c>
      <c r="EN867">
        <v>10000</v>
      </c>
      <c r="EO867">
        <v>10000</v>
      </c>
      <c r="EP867">
        <v>10000</v>
      </c>
      <c r="EQ867">
        <v>10000</v>
      </c>
      <c r="ER867">
        <v>10000</v>
      </c>
      <c r="ES867">
        <v>10000</v>
      </c>
      <c r="ET867">
        <v>10000</v>
      </c>
      <c r="EU867">
        <v>10000</v>
      </c>
      <c r="EV867">
        <v>10000</v>
      </c>
      <c r="EW867">
        <v>10000</v>
      </c>
      <c r="EX867">
        <v>10000</v>
      </c>
      <c r="EY867">
        <v>10000</v>
      </c>
      <c r="EZ867">
        <v>10000</v>
      </c>
      <c r="FA867">
        <v>10000</v>
      </c>
      <c r="FB867">
        <v>10000</v>
      </c>
      <c r="FC867">
        <v>10000</v>
      </c>
      <c r="FD867">
        <v>0</v>
      </c>
      <c r="FE867">
        <v>0</v>
      </c>
      <c r="FF867">
        <v>0</v>
      </c>
      <c r="FG867">
        <v>0</v>
      </c>
      <c r="FH867">
        <v>0</v>
      </c>
      <c r="FI867">
        <v>0</v>
      </c>
      <c r="FJ867">
        <v>0</v>
      </c>
      <c r="FK867">
        <v>0</v>
      </c>
      <c r="FL867">
        <v>0</v>
      </c>
      <c r="FM867">
        <v>0</v>
      </c>
      <c r="FN867">
        <v>0</v>
      </c>
      <c r="FO867">
        <v>0</v>
      </c>
      <c r="FP867">
        <v>0</v>
      </c>
      <c r="FQ867">
        <v>0</v>
      </c>
      <c r="FR867">
        <v>0</v>
      </c>
      <c r="FS867">
        <v>0</v>
      </c>
      <c r="FT867">
        <v>0</v>
      </c>
      <c r="FU867">
        <v>0</v>
      </c>
      <c r="FV867">
        <v>0</v>
      </c>
      <c r="FW867">
        <v>0</v>
      </c>
      <c r="FX867">
        <v>0</v>
      </c>
      <c r="FY867">
        <v>0</v>
      </c>
      <c r="FZ867">
        <v>0</v>
      </c>
      <c r="GA867">
        <v>0</v>
      </c>
      <c r="GB867">
        <v>0</v>
      </c>
      <c r="GC867">
        <v>0</v>
      </c>
      <c r="GD867">
        <v>0</v>
      </c>
      <c r="GE867">
        <v>0</v>
      </c>
      <c r="GF867">
        <v>0</v>
      </c>
      <c r="GG867">
        <v>0</v>
      </c>
      <c r="GH867">
        <v>0</v>
      </c>
      <c r="GI867">
        <v>0</v>
      </c>
      <c r="GJ867">
        <v>0</v>
      </c>
      <c r="GK867">
        <v>0</v>
      </c>
      <c r="GL867">
        <v>0</v>
      </c>
      <c r="GM867">
        <v>0</v>
      </c>
      <c r="GN867">
        <v>0</v>
      </c>
      <c r="GO867">
        <v>0</v>
      </c>
      <c r="GP867">
        <v>0</v>
      </c>
      <c r="GQ867">
        <v>0</v>
      </c>
      <c r="GR867">
        <v>0</v>
      </c>
      <c r="GS867">
        <v>0</v>
      </c>
      <c r="GT867">
        <v>0</v>
      </c>
      <c r="GU867">
        <v>0</v>
      </c>
      <c r="GV867">
        <v>0</v>
      </c>
      <c r="GW867">
        <v>0</v>
      </c>
      <c r="GX867">
        <v>0</v>
      </c>
      <c r="GY867">
        <v>0</v>
      </c>
      <c r="GZ867">
        <v>0</v>
      </c>
      <c r="HA867">
        <v>0</v>
      </c>
      <c r="HB867">
        <v>0</v>
      </c>
      <c r="HC867">
        <v>0</v>
      </c>
      <c r="HD867">
        <v>0</v>
      </c>
      <c r="HE867">
        <v>0</v>
      </c>
      <c r="HF867">
        <v>0</v>
      </c>
      <c r="HG867">
        <v>0</v>
      </c>
      <c r="HH867">
        <v>0</v>
      </c>
      <c r="HI867">
        <v>0</v>
      </c>
      <c r="HJ867">
        <v>0</v>
      </c>
      <c r="HK867">
        <v>0</v>
      </c>
      <c r="HL867">
        <v>0</v>
      </c>
      <c r="HM867">
        <v>0</v>
      </c>
      <c r="HN867">
        <v>0</v>
      </c>
      <c r="HO867">
        <v>0</v>
      </c>
      <c r="HP867">
        <v>0</v>
      </c>
      <c r="HQ867">
        <v>0</v>
      </c>
      <c r="HR867">
        <v>0</v>
      </c>
      <c r="HS867">
        <v>0</v>
      </c>
      <c r="HT867">
        <v>0</v>
      </c>
      <c r="HU867">
        <v>0</v>
      </c>
      <c r="HV867">
        <v>0</v>
      </c>
      <c r="HW867">
        <v>0</v>
      </c>
      <c r="HX867">
        <v>0</v>
      </c>
      <c r="HY867">
        <v>0</v>
      </c>
      <c r="HZ867">
        <v>0</v>
      </c>
      <c r="IA867">
        <v>0</v>
      </c>
      <c r="IB867">
        <v>0</v>
      </c>
      <c r="IC867">
        <v>0</v>
      </c>
      <c r="ID867">
        <v>0</v>
      </c>
      <c r="IE867">
        <v>0</v>
      </c>
      <c r="IF867">
        <v>0</v>
      </c>
      <c r="IG867">
        <v>0</v>
      </c>
      <c r="IH867">
        <v>0</v>
      </c>
      <c r="II867">
        <v>0</v>
      </c>
      <c r="IJ867">
        <v>0</v>
      </c>
      <c r="IK867">
        <v>0</v>
      </c>
    </row>
    <row r="868" spans="13:245" hidden="1">
      <c r="M868" s="340" t="s">
        <v>632</v>
      </c>
      <c r="N868" t="s">
        <v>1023</v>
      </c>
      <c r="O868">
        <v>1</v>
      </c>
      <c r="P868">
        <v>18</v>
      </c>
      <c r="Q868" s="183" t="str">
        <f t="shared" si="35"/>
        <v>SDH100118</v>
      </c>
      <c r="R868">
        <v>938.1</v>
      </c>
      <c r="S868">
        <v>2000</v>
      </c>
      <c r="T868">
        <v>2814.3</v>
      </c>
      <c r="U868">
        <v>3752.4</v>
      </c>
      <c r="V868">
        <v>4690.5</v>
      </c>
      <c r="W868">
        <v>5628.6</v>
      </c>
      <c r="X868">
        <v>6566.7000000000007</v>
      </c>
      <c r="Y868">
        <v>7504.8</v>
      </c>
      <c r="Z868">
        <v>8442.9</v>
      </c>
      <c r="AA868">
        <v>9381</v>
      </c>
      <c r="AB868">
        <v>9381</v>
      </c>
      <c r="AC868">
        <v>9381</v>
      </c>
      <c r="AD868">
        <v>9381</v>
      </c>
      <c r="AE868">
        <v>9381</v>
      </c>
      <c r="AF868">
        <v>9381</v>
      </c>
      <c r="AG868">
        <v>9381</v>
      </c>
      <c r="AH868">
        <v>9381</v>
      </c>
      <c r="AI868">
        <v>9381</v>
      </c>
      <c r="AJ868">
        <v>9381</v>
      </c>
      <c r="AK868">
        <v>9381</v>
      </c>
      <c r="AL868">
        <v>9381</v>
      </c>
      <c r="AM868">
        <v>9381</v>
      </c>
      <c r="AN868">
        <v>9381</v>
      </c>
      <c r="AO868">
        <v>9381</v>
      </c>
      <c r="AP868">
        <v>9381</v>
      </c>
      <c r="AQ868">
        <v>0</v>
      </c>
      <c r="AR868">
        <v>0</v>
      </c>
      <c r="AS868">
        <v>0</v>
      </c>
      <c r="AT868">
        <v>0</v>
      </c>
      <c r="AU868">
        <v>0</v>
      </c>
      <c r="AV868">
        <v>0</v>
      </c>
      <c r="AW868">
        <v>0</v>
      </c>
      <c r="AX868">
        <v>0</v>
      </c>
      <c r="AY868">
        <v>0</v>
      </c>
      <c r="AZ868">
        <v>0</v>
      </c>
      <c r="BA868">
        <v>0</v>
      </c>
      <c r="BB868">
        <v>0</v>
      </c>
      <c r="BC868">
        <v>0</v>
      </c>
      <c r="BD868">
        <v>0</v>
      </c>
      <c r="BE868">
        <v>0</v>
      </c>
      <c r="BF868">
        <v>0</v>
      </c>
      <c r="BG868">
        <v>0</v>
      </c>
      <c r="BH868">
        <v>0</v>
      </c>
      <c r="BI868">
        <v>0</v>
      </c>
      <c r="BJ868">
        <v>0</v>
      </c>
      <c r="BK868">
        <v>0</v>
      </c>
      <c r="BL868">
        <v>0</v>
      </c>
      <c r="BM868">
        <v>0</v>
      </c>
      <c r="BN868">
        <v>0</v>
      </c>
      <c r="BO868">
        <v>0</v>
      </c>
      <c r="BP868">
        <v>0</v>
      </c>
      <c r="BQ868">
        <v>0</v>
      </c>
      <c r="BR868">
        <v>0</v>
      </c>
      <c r="BS868">
        <v>0</v>
      </c>
      <c r="BT868">
        <v>0</v>
      </c>
      <c r="BU868">
        <v>0</v>
      </c>
      <c r="BV868">
        <v>0</v>
      </c>
      <c r="BW868">
        <v>0</v>
      </c>
      <c r="BX868">
        <v>0</v>
      </c>
      <c r="BY868">
        <v>0</v>
      </c>
      <c r="BZ868">
        <v>0</v>
      </c>
      <c r="CA868">
        <v>0</v>
      </c>
      <c r="CB868">
        <v>0</v>
      </c>
      <c r="CC868">
        <v>0</v>
      </c>
      <c r="CD868">
        <v>0</v>
      </c>
      <c r="CE868">
        <v>0</v>
      </c>
      <c r="CF868">
        <v>0</v>
      </c>
      <c r="CG868">
        <v>0</v>
      </c>
      <c r="CH868">
        <v>0</v>
      </c>
      <c r="CI868">
        <v>0</v>
      </c>
      <c r="CJ868">
        <v>0</v>
      </c>
      <c r="CK868">
        <v>0</v>
      </c>
      <c r="CL868">
        <v>0</v>
      </c>
      <c r="CM868">
        <v>0</v>
      </c>
      <c r="CN868">
        <v>0</v>
      </c>
      <c r="CO868">
        <v>0</v>
      </c>
      <c r="CP868">
        <v>0</v>
      </c>
      <c r="CQ868">
        <v>0</v>
      </c>
      <c r="CR868">
        <v>0</v>
      </c>
      <c r="CS868">
        <v>0</v>
      </c>
      <c r="CT868">
        <v>0</v>
      </c>
      <c r="CU868">
        <v>0</v>
      </c>
      <c r="CV868">
        <v>0</v>
      </c>
      <c r="CW868">
        <v>0</v>
      </c>
      <c r="CX868">
        <v>0</v>
      </c>
      <c r="CY868">
        <v>0</v>
      </c>
      <c r="CZ868">
        <v>0</v>
      </c>
      <c r="DA868">
        <v>0</v>
      </c>
      <c r="DB868">
        <v>0</v>
      </c>
      <c r="DC868">
        <v>0</v>
      </c>
      <c r="DD868">
        <v>0</v>
      </c>
      <c r="DE868">
        <v>0</v>
      </c>
      <c r="DF868">
        <v>0</v>
      </c>
      <c r="DG868">
        <v>0</v>
      </c>
      <c r="DH868">
        <v>0</v>
      </c>
      <c r="DI868">
        <v>0</v>
      </c>
      <c r="DJ868">
        <v>0</v>
      </c>
      <c r="DK868">
        <v>0</v>
      </c>
      <c r="DL868">
        <v>0</v>
      </c>
      <c r="DM868">
        <v>0</v>
      </c>
      <c r="DN868">
        <v>0</v>
      </c>
      <c r="DO868">
        <v>0</v>
      </c>
      <c r="DP868">
        <v>0</v>
      </c>
      <c r="DQ868">
        <v>0</v>
      </c>
      <c r="DR868">
        <v>0</v>
      </c>
      <c r="DS868">
        <v>0</v>
      </c>
      <c r="DT868">
        <v>0</v>
      </c>
      <c r="DU868">
        <v>0</v>
      </c>
      <c r="DV868">
        <v>0</v>
      </c>
      <c r="DW868">
        <v>0</v>
      </c>
      <c r="DX868">
        <v>0</v>
      </c>
      <c r="DZ868" s="340" t="s">
        <v>632</v>
      </c>
      <c r="EA868" t="s">
        <v>1023</v>
      </c>
      <c r="EB868">
        <v>1</v>
      </c>
      <c r="EC868">
        <v>18</v>
      </c>
      <c r="ED868" s="183" t="str">
        <f t="shared" si="36"/>
        <v>SDH100118</v>
      </c>
      <c r="EE868">
        <v>938.1</v>
      </c>
      <c r="EF868">
        <v>10000</v>
      </c>
      <c r="EG868">
        <v>10000</v>
      </c>
      <c r="EH868">
        <v>10000</v>
      </c>
      <c r="EI868">
        <v>10000</v>
      </c>
      <c r="EJ868">
        <v>10000</v>
      </c>
      <c r="EK868">
        <v>10000</v>
      </c>
      <c r="EL868">
        <v>10000</v>
      </c>
      <c r="EM868">
        <v>10000</v>
      </c>
      <c r="EN868">
        <v>10000</v>
      </c>
      <c r="EO868">
        <v>10000</v>
      </c>
      <c r="EP868">
        <v>10000</v>
      </c>
      <c r="EQ868">
        <v>10000</v>
      </c>
      <c r="ER868">
        <v>10000</v>
      </c>
      <c r="ES868">
        <v>10000</v>
      </c>
      <c r="ET868">
        <v>10000</v>
      </c>
      <c r="EU868">
        <v>10000</v>
      </c>
      <c r="EV868">
        <v>10000</v>
      </c>
      <c r="EW868">
        <v>10000</v>
      </c>
      <c r="EX868">
        <v>10000</v>
      </c>
      <c r="EY868">
        <v>10000</v>
      </c>
      <c r="EZ868">
        <v>10000</v>
      </c>
      <c r="FA868">
        <v>10000</v>
      </c>
      <c r="FB868">
        <v>10000</v>
      </c>
      <c r="FC868">
        <v>10000</v>
      </c>
      <c r="FD868">
        <v>0</v>
      </c>
      <c r="FE868">
        <v>0</v>
      </c>
      <c r="FF868">
        <v>0</v>
      </c>
      <c r="FG868">
        <v>0</v>
      </c>
      <c r="FH868">
        <v>0</v>
      </c>
      <c r="FI868">
        <v>0</v>
      </c>
      <c r="FJ868">
        <v>0</v>
      </c>
      <c r="FK868">
        <v>0</v>
      </c>
      <c r="FL868">
        <v>0</v>
      </c>
      <c r="FM868">
        <v>0</v>
      </c>
      <c r="FN868">
        <v>0</v>
      </c>
      <c r="FO868">
        <v>0</v>
      </c>
      <c r="FP868">
        <v>0</v>
      </c>
      <c r="FQ868">
        <v>0</v>
      </c>
      <c r="FR868">
        <v>0</v>
      </c>
      <c r="FS868">
        <v>0</v>
      </c>
      <c r="FT868">
        <v>0</v>
      </c>
      <c r="FU868">
        <v>0</v>
      </c>
      <c r="FV868">
        <v>0</v>
      </c>
      <c r="FW868">
        <v>0</v>
      </c>
      <c r="FX868">
        <v>0</v>
      </c>
      <c r="FY868">
        <v>0</v>
      </c>
      <c r="FZ868">
        <v>0</v>
      </c>
      <c r="GA868">
        <v>0</v>
      </c>
      <c r="GB868">
        <v>0</v>
      </c>
      <c r="GC868">
        <v>0</v>
      </c>
      <c r="GD868">
        <v>0</v>
      </c>
      <c r="GE868">
        <v>0</v>
      </c>
      <c r="GF868">
        <v>0</v>
      </c>
      <c r="GG868">
        <v>0</v>
      </c>
      <c r="GH868">
        <v>0</v>
      </c>
      <c r="GI868">
        <v>0</v>
      </c>
      <c r="GJ868">
        <v>0</v>
      </c>
      <c r="GK868">
        <v>0</v>
      </c>
      <c r="GL868">
        <v>0</v>
      </c>
      <c r="GM868">
        <v>0</v>
      </c>
      <c r="GN868">
        <v>0</v>
      </c>
      <c r="GO868">
        <v>0</v>
      </c>
      <c r="GP868">
        <v>0</v>
      </c>
      <c r="GQ868">
        <v>0</v>
      </c>
      <c r="GR868">
        <v>0</v>
      </c>
      <c r="GS868">
        <v>0</v>
      </c>
      <c r="GT868">
        <v>0</v>
      </c>
      <c r="GU868">
        <v>0</v>
      </c>
      <c r="GV868">
        <v>0</v>
      </c>
      <c r="GW868">
        <v>0</v>
      </c>
      <c r="GX868">
        <v>0</v>
      </c>
      <c r="GY868">
        <v>0</v>
      </c>
      <c r="GZ868">
        <v>0</v>
      </c>
      <c r="HA868">
        <v>0</v>
      </c>
      <c r="HB868">
        <v>0</v>
      </c>
      <c r="HC868">
        <v>0</v>
      </c>
      <c r="HD868">
        <v>0</v>
      </c>
      <c r="HE868">
        <v>0</v>
      </c>
      <c r="HF868">
        <v>0</v>
      </c>
      <c r="HG868">
        <v>0</v>
      </c>
      <c r="HH868">
        <v>0</v>
      </c>
      <c r="HI868">
        <v>0</v>
      </c>
      <c r="HJ868">
        <v>0</v>
      </c>
      <c r="HK868">
        <v>0</v>
      </c>
      <c r="HL868">
        <v>0</v>
      </c>
      <c r="HM868">
        <v>0</v>
      </c>
      <c r="HN868">
        <v>0</v>
      </c>
      <c r="HO868">
        <v>0</v>
      </c>
      <c r="HP868">
        <v>0</v>
      </c>
      <c r="HQ868">
        <v>0</v>
      </c>
      <c r="HR868">
        <v>0</v>
      </c>
      <c r="HS868">
        <v>0</v>
      </c>
      <c r="HT868">
        <v>0</v>
      </c>
      <c r="HU868">
        <v>0</v>
      </c>
      <c r="HV868">
        <v>0</v>
      </c>
      <c r="HW868">
        <v>0</v>
      </c>
      <c r="HX868">
        <v>0</v>
      </c>
      <c r="HY868">
        <v>0</v>
      </c>
      <c r="HZ868">
        <v>0</v>
      </c>
      <c r="IA868">
        <v>0</v>
      </c>
      <c r="IB868">
        <v>0</v>
      </c>
      <c r="IC868">
        <v>0</v>
      </c>
      <c r="ID868">
        <v>0</v>
      </c>
      <c r="IE868">
        <v>0</v>
      </c>
      <c r="IF868">
        <v>0</v>
      </c>
      <c r="IG868">
        <v>0</v>
      </c>
      <c r="IH868">
        <v>0</v>
      </c>
      <c r="II868">
        <v>0</v>
      </c>
      <c r="IJ868">
        <v>0</v>
      </c>
      <c r="IK868">
        <v>0</v>
      </c>
    </row>
    <row r="869" spans="13:245" hidden="1">
      <c r="M869" s="340" t="s">
        <v>632</v>
      </c>
      <c r="N869" t="s">
        <v>1023</v>
      </c>
      <c r="O869">
        <v>1</v>
      </c>
      <c r="P869">
        <v>19</v>
      </c>
      <c r="Q869" s="183" t="str">
        <f t="shared" si="35"/>
        <v>SDH100119</v>
      </c>
      <c r="R869">
        <v>938.1</v>
      </c>
      <c r="S869">
        <v>2000</v>
      </c>
      <c r="T869">
        <v>2814.3</v>
      </c>
      <c r="U869">
        <v>3752.4</v>
      </c>
      <c r="V869">
        <v>4690.5</v>
      </c>
      <c r="W869">
        <v>5628.6</v>
      </c>
      <c r="X869">
        <v>6566.7000000000007</v>
      </c>
      <c r="Y869">
        <v>7504.8</v>
      </c>
      <c r="Z869">
        <v>8442.9</v>
      </c>
      <c r="AA869">
        <v>9381</v>
      </c>
      <c r="AB869">
        <v>9381</v>
      </c>
      <c r="AC869">
        <v>9381</v>
      </c>
      <c r="AD869">
        <v>9381</v>
      </c>
      <c r="AE869">
        <v>9381</v>
      </c>
      <c r="AF869">
        <v>9381</v>
      </c>
      <c r="AG869">
        <v>9381</v>
      </c>
      <c r="AH869">
        <v>9381</v>
      </c>
      <c r="AI869">
        <v>9381</v>
      </c>
      <c r="AJ869">
        <v>9381</v>
      </c>
      <c r="AK869">
        <v>9381</v>
      </c>
      <c r="AL869">
        <v>9381</v>
      </c>
      <c r="AM869">
        <v>9381</v>
      </c>
      <c r="AN869">
        <v>9381</v>
      </c>
      <c r="AO869">
        <v>9381</v>
      </c>
      <c r="AP869">
        <v>9381</v>
      </c>
      <c r="AQ869">
        <v>0</v>
      </c>
      <c r="AR869">
        <v>0</v>
      </c>
      <c r="AS869">
        <v>0</v>
      </c>
      <c r="AT869">
        <v>0</v>
      </c>
      <c r="AU869">
        <v>0</v>
      </c>
      <c r="AV869">
        <v>0</v>
      </c>
      <c r="AW869">
        <v>0</v>
      </c>
      <c r="AX869">
        <v>0</v>
      </c>
      <c r="AY869">
        <v>0</v>
      </c>
      <c r="AZ869">
        <v>0</v>
      </c>
      <c r="BA869">
        <v>0</v>
      </c>
      <c r="BB869">
        <v>0</v>
      </c>
      <c r="BC869">
        <v>0</v>
      </c>
      <c r="BD869">
        <v>0</v>
      </c>
      <c r="BE869">
        <v>0</v>
      </c>
      <c r="BF869">
        <v>0</v>
      </c>
      <c r="BG869">
        <v>0</v>
      </c>
      <c r="BH869">
        <v>0</v>
      </c>
      <c r="BI869">
        <v>0</v>
      </c>
      <c r="BJ869">
        <v>0</v>
      </c>
      <c r="BK869">
        <v>0</v>
      </c>
      <c r="BL869">
        <v>0</v>
      </c>
      <c r="BM869">
        <v>0</v>
      </c>
      <c r="BN869">
        <v>0</v>
      </c>
      <c r="BO869">
        <v>0</v>
      </c>
      <c r="BP869">
        <v>0</v>
      </c>
      <c r="BQ869">
        <v>0</v>
      </c>
      <c r="BR869">
        <v>0</v>
      </c>
      <c r="BS869">
        <v>0</v>
      </c>
      <c r="BT869">
        <v>0</v>
      </c>
      <c r="BU869">
        <v>0</v>
      </c>
      <c r="BV869">
        <v>0</v>
      </c>
      <c r="BW869">
        <v>0</v>
      </c>
      <c r="BX869">
        <v>0</v>
      </c>
      <c r="BY869">
        <v>0</v>
      </c>
      <c r="BZ869">
        <v>0</v>
      </c>
      <c r="CA869">
        <v>0</v>
      </c>
      <c r="CB869">
        <v>0</v>
      </c>
      <c r="CC869">
        <v>0</v>
      </c>
      <c r="CD869">
        <v>0</v>
      </c>
      <c r="CE869">
        <v>0</v>
      </c>
      <c r="CF869">
        <v>0</v>
      </c>
      <c r="CG869">
        <v>0</v>
      </c>
      <c r="CH869">
        <v>0</v>
      </c>
      <c r="CI869">
        <v>0</v>
      </c>
      <c r="CJ869">
        <v>0</v>
      </c>
      <c r="CK869">
        <v>0</v>
      </c>
      <c r="CL869">
        <v>0</v>
      </c>
      <c r="CM869">
        <v>0</v>
      </c>
      <c r="CN869">
        <v>0</v>
      </c>
      <c r="CO869">
        <v>0</v>
      </c>
      <c r="CP869">
        <v>0</v>
      </c>
      <c r="CQ869">
        <v>0</v>
      </c>
      <c r="CR869">
        <v>0</v>
      </c>
      <c r="CS869">
        <v>0</v>
      </c>
      <c r="CT869">
        <v>0</v>
      </c>
      <c r="CU869">
        <v>0</v>
      </c>
      <c r="CV869">
        <v>0</v>
      </c>
      <c r="CW869">
        <v>0</v>
      </c>
      <c r="CX869">
        <v>0</v>
      </c>
      <c r="CY869">
        <v>0</v>
      </c>
      <c r="CZ869">
        <v>0</v>
      </c>
      <c r="DA869">
        <v>0</v>
      </c>
      <c r="DB869">
        <v>0</v>
      </c>
      <c r="DC869">
        <v>0</v>
      </c>
      <c r="DD869">
        <v>0</v>
      </c>
      <c r="DE869">
        <v>0</v>
      </c>
      <c r="DF869">
        <v>0</v>
      </c>
      <c r="DG869">
        <v>0</v>
      </c>
      <c r="DH869">
        <v>0</v>
      </c>
      <c r="DI869">
        <v>0</v>
      </c>
      <c r="DJ869">
        <v>0</v>
      </c>
      <c r="DK869">
        <v>0</v>
      </c>
      <c r="DL869">
        <v>0</v>
      </c>
      <c r="DM869">
        <v>0</v>
      </c>
      <c r="DN869">
        <v>0</v>
      </c>
      <c r="DO869">
        <v>0</v>
      </c>
      <c r="DP869">
        <v>0</v>
      </c>
      <c r="DQ869">
        <v>0</v>
      </c>
      <c r="DR869">
        <v>0</v>
      </c>
      <c r="DS869">
        <v>0</v>
      </c>
      <c r="DT869">
        <v>0</v>
      </c>
      <c r="DU869">
        <v>0</v>
      </c>
      <c r="DV869">
        <v>0</v>
      </c>
      <c r="DW869">
        <v>0</v>
      </c>
      <c r="DX869">
        <v>0</v>
      </c>
      <c r="DZ869" s="340" t="s">
        <v>632</v>
      </c>
      <c r="EA869" t="s">
        <v>1023</v>
      </c>
      <c r="EB869">
        <v>1</v>
      </c>
      <c r="EC869">
        <v>19</v>
      </c>
      <c r="ED869" s="183" t="str">
        <f t="shared" si="36"/>
        <v>SDH100119</v>
      </c>
      <c r="EE869">
        <v>938.1</v>
      </c>
      <c r="EF869">
        <v>10000</v>
      </c>
      <c r="EG869">
        <v>10000</v>
      </c>
      <c r="EH869">
        <v>10000</v>
      </c>
      <c r="EI869">
        <v>10000</v>
      </c>
      <c r="EJ869">
        <v>10000</v>
      </c>
      <c r="EK869">
        <v>10000</v>
      </c>
      <c r="EL869">
        <v>10000</v>
      </c>
      <c r="EM869">
        <v>10000</v>
      </c>
      <c r="EN869">
        <v>10000</v>
      </c>
      <c r="EO869">
        <v>10000</v>
      </c>
      <c r="EP869">
        <v>10000</v>
      </c>
      <c r="EQ869">
        <v>10000</v>
      </c>
      <c r="ER869">
        <v>10000</v>
      </c>
      <c r="ES869">
        <v>10000</v>
      </c>
      <c r="ET869">
        <v>10000</v>
      </c>
      <c r="EU869">
        <v>10000</v>
      </c>
      <c r="EV869">
        <v>10000</v>
      </c>
      <c r="EW869">
        <v>10000</v>
      </c>
      <c r="EX869">
        <v>10000</v>
      </c>
      <c r="EY869">
        <v>10000</v>
      </c>
      <c r="EZ869">
        <v>10000</v>
      </c>
      <c r="FA869">
        <v>10000</v>
      </c>
      <c r="FB869">
        <v>10000</v>
      </c>
      <c r="FC869">
        <v>10000</v>
      </c>
      <c r="FD869">
        <v>0</v>
      </c>
      <c r="FE869">
        <v>0</v>
      </c>
      <c r="FF869">
        <v>0</v>
      </c>
      <c r="FG869">
        <v>0</v>
      </c>
      <c r="FH869">
        <v>0</v>
      </c>
      <c r="FI869">
        <v>0</v>
      </c>
      <c r="FJ869">
        <v>0</v>
      </c>
      <c r="FK869">
        <v>0</v>
      </c>
      <c r="FL869">
        <v>0</v>
      </c>
      <c r="FM869">
        <v>0</v>
      </c>
      <c r="FN869">
        <v>0</v>
      </c>
      <c r="FO869">
        <v>0</v>
      </c>
      <c r="FP869">
        <v>0</v>
      </c>
      <c r="FQ869">
        <v>0</v>
      </c>
      <c r="FR869">
        <v>0</v>
      </c>
      <c r="FS869">
        <v>0</v>
      </c>
      <c r="FT869">
        <v>0</v>
      </c>
      <c r="FU869">
        <v>0</v>
      </c>
      <c r="FV869">
        <v>0</v>
      </c>
      <c r="FW869">
        <v>0</v>
      </c>
      <c r="FX869">
        <v>0</v>
      </c>
      <c r="FY869">
        <v>0</v>
      </c>
      <c r="FZ869">
        <v>0</v>
      </c>
      <c r="GA869">
        <v>0</v>
      </c>
      <c r="GB869">
        <v>0</v>
      </c>
      <c r="GC869">
        <v>0</v>
      </c>
      <c r="GD869">
        <v>0</v>
      </c>
      <c r="GE869">
        <v>0</v>
      </c>
      <c r="GF869">
        <v>0</v>
      </c>
      <c r="GG869">
        <v>0</v>
      </c>
      <c r="GH869">
        <v>0</v>
      </c>
      <c r="GI869">
        <v>0</v>
      </c>
      <c r="GJ869">
        <v>0</v>
      </c>
      <c r="GK869">
        <v>0</v>
      </c>
      <c r="GL869">
        <v>0</v>
      </c>
      <c r="GM869">
        <v>0</v>
      </c>
      <c r="GN869">
        <v>0</v>
      </c>
      <c r="GO869">
        <v>0</v>
      </c>
      <c r="GP869">
        <v>0</v>
      </c>
      <c r="GQ869">
        <v>0</v>
      </c>
      <c r="GR869">
        <v>0</v>
      </c>
      <c r="GS869">
        <v>0</v>
      </c>
      <c r="GT869">
        <v>0</v>
      </c>
      <c r="GU869">
        <v>0</v>
      </c>
      <c r="GV869">
        <v>0</v>
      </c>
      <c r="GW869">
        <v>0</v>
      </c>
      <c r="GX869">
        <v>0</v>
      </c>
      <c r="GY869">
        <v>0</v>
      </c>
      <c r="GZ869">
        <v>0</v>
      </c>
      <c r="HA869">
        <v>0</v>
      </c>
      <c r="HB869">
        <v>0</v>
      </c>
      <c r="HC869">
        <v>0</v>
      </c>
      <c r="HD869">
        <v>0</v>
      </c>
      <c r="HE869">
        <v>0</v>
      </c>
      <c r="HF869">
        <v>0</v>
      </c>
      <c r="HG869">
        <v>0</v>
      </c>
      <c r="HH869">
        <v>0</v>
      </c>
      <c r="HI869">
        <v>0</v>
      </c>
      <c r="HJ869">
        <v>0</v>
      </c>
      <c r="HK869">
        <v>0</v>
      </c>
      <c r="HL869">
        <v>0</v>
      </c>
      <c r="HM869">
        <v>0</v>
      </c>
      <c r="HN869">
        <v>0</v>
      </c>
      <c r="HO869">
        <v>0</v>
      </c>
      <c r="HP869">
        <v>0</v>
      </c>
      <c r="HQ869">
        <v>0</v>
      </c>
      <c r="HR869">
        <v>0</v>
      </c>
      <c r="HS869">
        <v>0</v>
      </c>
      <c r="HT869">
        <v>0</v>
      </c>
      <c r="HU869">
        <v>0</v>
      </c>
      <c r="HV869">
        <v>0</v>
      </c>
      <c r="HW869">
        <v>0</v>
      </c>
      <c r="HX869">
        <v>0</v>
      </c>
      <c r="HY869">
        <v>0</v>
      </c>
      <c r="HZ869">
        <v>0</v>
      </c>
      <c r="IA869">
        <v>0</v>
      </c>
      <c r="IB869">
        <v>0</v>
      </c>
      <c r="IC869">
        <v>0</v>
      </c>
      <c r="ID869">
        <v>0</v>
      </c>
      <c r="IE869">
        <v>0</v>
      </c>
      <c r="IF869">
        <v>0</v>
      </c>
      <c r="IG869">
        <v>0</v>
      </c>
      <c r="IH869">
        <v>0</v>
      </c>
      <c r="II869">
        <v>0</v>
      </c>
      <c r="IJ869">
        <v>0</v>
      </c>
      <c r="IK869">
        <v>0</v>
      </c>
    </row>
    <row r="870" spans="13:245" hidden="1">
      <c r="M870" s="340" t="s">
        <v>632</v>
      </c>
      <c r="N870" t="s">
        <v>1023</v>
      </c>
      <c r="O870">
        <v>1</v>
      </c>
      <c r="P870">
        <v>20</v>
      </c>
      <c r="Q870" s="183" t="str">
        <f t="shared" si="35"/>
        <v>SDH100120</v>
      </c>
      <c r="R870">
        <v>938.1</v>
      </c>
      <c r="S870">
        <v>2000</v>
      </c>
      <c r="T870">
        <v>2814.3</v>
      </c>
      <c r="U870">
        <v>3752.4</v>
      </c>
      <c r="V870">
        <v>4690.5</v>
      </c>
      <c r="W870">
        <v>5628.6</v>
      </c>
      <c r="X870">
        <v>6566.7000000000007</v>
      </c>
      <c r="Y870">
        <v>7504.8</v>
      </c>
      <c r="Z870">
        <v>8442.9</v>
      </c>
      <c r="AA870">
        <v>9381</v>
      </c>
      <c r="AB870">
        <v>9381</v>
      </c>
      <c r="AC870">
        <v>9381</v>
      </c>
      <c r="AD870">
        <v>9381</v>
      </c>
      <c r="AE870">
        <v>9381</v>
      </c>
      <c r="AF870">
        <v>9381</v>
      </c>
      <c r="AG870">
        <v>9381</v>
      </c>
      <c r="AH870">
        <v>9381</v>
      </c>
      <c r="AI870">
        <v>9381</v>
      </c>
      <c r="AJ870">
        <v>9381</v>
      </c>
      <c r="AK870">
        <v>9381</v>
      </c>
      <c r="AL870">
        <v>9381</v>
      </c>
      <c r="AM870">
        <v>9381</v>
      </c>
      <c r="AN870">
        <v>9381</v>
      </c>
      <c r="AO870">
        <v>9381</v>
      </c>
      <c r="AP870">
        <v>9381</v>
      </c>
      <c r="AQ870">
        <v>0</v>
      </c>
      <c r="AR870">
        <v>0</v>
      </c>
      <c r="AS870">
        <v>0</v>
      </c>
      <c r="AT870">
        <v>0</v>
      </c>
      <c r="AU870">
        <v>0</v>
      </c>
      <c r="AV870">
        <v>0</v>
      </c>
      <c r="AW870">
        <v>0</v>
      </c>
      <c r="AX870">
        <v>0</v>
      </c>
      <c r="AY870">
        <v>0</v>
      </c>
      <c r="AZ870">
        <v>0</v>
      </c>
      <c r="BA870">
        <v>0</v>
      </c>
      <c r="BB870">
        <v>0</v>
      </c>
      <c r="BC870">
        <v>0</v>
      </c>
      <c r="BD870">
        <v>0</v>
      </c>
      <c r="BE870">
        <v>0</v>
      </c>
      <c r="BF870">
        <v>0</v>
      </c>
      <c r="BG870">
        <v>0</v>
      </c>
      <c r="BH870">
        <v>0</v>
      </c>
      <c r="BI870">
        <v>0</v>
      </c>
      <c r="BJ870">
        <v>0</v>
      </c>
      <c r="BK870">
        <v>0</v>
      </c>
      <c r="BL870">
        <v>0</v>
      </c>
      <c r="BM870">
        <v>0</v>
      </c>
      <c r="BN870">
        <v>0</v>
      </c>
      <c r="BO870">
        <v>0</v>
      </c>
      <c r="BP870">
        <v>0</v>
      </c>
      <c r="BQ870">
        <v>0</v>
      </c>
      <c r="BR870">
        <v>0</v>
      </c>
      <c r="BS870">
        <v>0</v>
      </c>
      <c r="BT870">
        <v>0</v>
      </c>
      <c r="BU870">
        <v>0</v>
      </c>
      <c r="BV870">
        <v>0</v>
      </c>
      <c r="BW870">
        <v>0</v>
      </c>
      <c r="BX870">
        <v>0</v>
      </c>
      <c r="BY870">
        <v>0</v>
      </c>
      <c r="BZ870">
        <v>0</v>
      </c>
      <c r="CA870">
        <v>0</v>
      </c>
      <c r="CB870">
        <v>0</v>
      </c>
      <c r="CC870">
        <v>0</v>
      </c>
      <c r="CD870">
        <v>0</v>
      </c>
      <c r="CE870">
        <v>0</v>
      </c>
      <c r="CF870">
        <v>0</v>
      </c>
      <c r="CG870">
        <v>0</v>
      </c>
      <c r="CH870">
        <v>0</v>
      </c>
      <c r="CI870">
        <v>0</v>
      </c>
      <c r="CJ870">
        <v>0</v>
      </c>
      <c r="CK870">
        <v>0</v>
      </c>
      <c r="CL870">
        <v>0</v>
      </c>
      <c r="CM870">
        <v>0</v>
      </c>
      <c r="CN870">
        <v>0</v>
      </c>
      <c r="CO870">
        <v>0</v>
      </c>
      <c r="CP870">
        <v>0</v>
      </c>
      <c r="CQ870">
        <v>0</v>
      </c>
      <c r="CR870">
        <v>0</v>
      </c>
      <c r="CS870">
        <v>0</v>
      </c>
      <c r="CT870">
        <v>0</v>
      </c>
      <c r="CU870">
        <v>0</v>
      </c>
      <c r="CV870">
        <v>0</v>
      </c>
      <c r="CW870">
        <v>0</v>
      </c>
      <c r="CX870">
        <v>0</v>
      </c>
      <c r="CY870">
        <v>0</v>
      </c>
      <c r="CZ870">
        <v>0</v>
      </c>
      <c r="DA870">
        <v>0</v>
      </c>
      <c r="DB870">
        <v>0</v>
      </c>
      <c r="DC870">
        <v>0</v>
      </c>
      <c r="DD870">
        <v>0</v>
      </c>
      <c r="DE870">
        <v>0</v>
      </c>
      <c r="DF870">
        <v>0</v>
      </c>
      <c r="DG870">
        <v>0</v>
      </c>
      <c r="DH870">
        <v>0</v>
      </c>
      <c r="DI870">
        <v>0</v>
      </c>
      <c r="DJ870">
        <v>0</v>
      </c>
      <c r="DK870">
        <v>0</v>
      </c>
      <c r="DL870">
        <v>0</v>
      </c>
      <c r="DM870">
        <v>0</v>
      </c>
      <c r="DN870">
        <v>0</v>
      </c>
      <c r="DO870">
        <v>0</v>
      </c>
      <c r="DP870">
        <v>0</v>
      </c>
      <c r="DQ870">
        <v>0</v>
      </c>
      <c r="DR870">
        <v>0</v>
      </c>
      <c r="DS870">
        <v>0</v>
      </c>
      <c r="DT870">
        <v>0</v>
      </c>
      <c r="DU870">
        <v>0</v>
      </c>
      <c r="DV870">
        <v>0</v>
      </c>
      <c r="DW870">
        <v>0</v>
      </c>
      <c r="DX870">
        <v>0</v>
      </c>
      <c r="DZ870" s="340" t="s">
        <v>632</v>
      </c>
      <c r="EA870" t="s">
        <v>1023</v>
      </c>
      <c r="EB870">
        <v>1</v>
      </c>
      <c r="EC870">
        <v>20</v>
      </c>
      <c r="ED870" s="183" t="str">
        <f t="shared" si="36"/>
        <v>SDH100120</v>
      </c>
      <c r="EE870">
        <v>938.1</v>
      </c>
      <c r="EF870">
        <v>10000</v>
      </c>
      <c r="EG870">
        <v>10000</v>
      </c>
      <c r="EH870">
        <v>10000</v>
      </c>
      <c r="EI870">
        <v>10000</v>
      </c>
      <c r="EJ870">
        <v>10000</v>
      </c>
      <c r="EK870">
        <v>10000</v>
      </c>
      <c r="EL870">
        <v>10000</v>
      </c>
      <c r="EM870">
        <v>10000</v>
      </c>
      <c r="EN870">
        <v>10000</v>
      </c>
      <c r="EO870">
        <v>10000</v>
      </c>
      <c r="EP870">
        <v>10000</v>
      </c>
      <c r="EQ870">
        <v>10000</v>
      </c>
      <c r="ER870">
        <v>10000</v>
      </c>
      <c r="ES870">
        <v>10000</v>
      </c>
      <c r="ET870">
        <v>10000</v>
      </c>
      <c r="EU870">
        <v>10000</v>
      </c>
      <c r="EV870">
        <v>10000</v>
      </c>
      <c r="EW870">
        <v>10000</v>
      </c>
      <c r="EX870">
        <v>10000</v>
      </c>
      <c r="EY870">
        <v>10000</v>
      </c>
      <c r="EZ870">
        <v>10000</v>
      </c>
      <c r="FA870">
        <v>10000</v>
      </c>
      <c r="FB870">
        <v>10000</v>
      </c>
      <c r="FC870">
        <v>10000</v>
      </c>
      <c r="FD870">
        <v>0</v>
      </c>
      <c r="FE870">
        <v>0</v>
      </c>
      <c r="FF870">
        <v>0</v>
      </c>
      <c r="FG870">
        <v>0</v>
      </c>
      <c r="FH870">
        <v>0</v>
      </c>
      <c r="FI870">
        <v>0</v>
      </c>
      <c r="FJ870">
        <v>0</v>
      </c>
      <c r="FK870">
        <v>0</v>
      </c>
      <c r="FL870">
        <v>0</v>
      </c>
      <c r="FM870">
        <v>0</v>
      </c>
      <c r="FN870">
        <v>0</v>
      </c>
      <c r="FO870">
        <v>0</v>
      </c>
      <c r="FP870">
        <v>0</v>
      </c>
      <c r="FQ870">
        <v>0</v>
      </c>
      <c r="FR870">
        <v>0</v>
      </c>
      <c r="FS870">
        <v>0</v>
      </c>
      <c r="FT870">
        <v>0</v>
      </c>
      <c r="FU870">
        <v>0</v>
      </c>
      <c r="FV870">
        <v>0</v>
      </c>
      <c r="FW870">
        <v>0</v>
      </c>
      <c r="FX870">
        <v>0</v>
      </c>
      <c r="FY870">
        <v>0</v>
      </c>
      <c r="FZ870">
        <v>0</v>
      </c>
      <c r="GA870">
        <v>0</v>
      </c>
      <c r="GB870">
        <v>0</v>
      </c>
      <c r="GC870">
        <v>0</v>
      </c>
      <c r="GD870">
        <v>0</v>
      </c>
      <c r="GE870">
        <v>0</v>
      </c>
      <c r="GF870">
        <v>0</v>
      </c>
      <c r="GG870">
        <v>0</v>
      </c>
      <c r="GH870">
        <v>0</v>
      </c>
      <c r="GI870">
        <v>0</v>
      </c>
      <c r="GJ870">
        <v>0</v>
      </c>
      <c r="GK870">
        <v>0</v>
      </c>
      <c r="GL870">
        <v>0</v>
      </c>
      <c r="GM870">
        <v>0</v>
      </c>
      <c r="GN870">
        <v>0</v>
      </c>
      <c r="GO870">
        <v>0</v>
      </c>
      <c r="GP870">
        <v>0</v>
      </c>
      <c r="GQ870">
        <v>0</v>
      </c>
      <c r="GR870">
        <v>0</v>
      </c>
      <c r="GS870">
        <v>0</v>
      </c>
      <c r="GT870">
        <v>0</v>
      </c>
      <c r="GU870">
        <v>0</v>
      </c>
      <c r="GV870">
        <v>0</v>
      </c>
      <c r="GW870">
        <v>0</v>
      </c>
      <c r="GX870">
        <v>0</v>
      </c>
      <c r="GY870">
        <v>0</v>
      </c>
      <c r="GZ870">
        <v>0</v>
      </c>
      <c r="HA870">
        <v>0</v>
      </c>
      <c r="HB870">
        <v>0</v>
      </c>
      <c r="HC870">
        <v>0</v>
      </c>
      <c r="HD870">
        <v>0</v>
      </c>
      <c r="HE870">
        <v>0</v>
      </c>
      <c r="HF870">
        <v>0</v>
      </c>
      <c r="HG870">
        <v>0</v>
      </c>
      <c r="HH870">
        <v>0</v>
      </c>
      <c r="HI870">
        <v>0</v>
      </c>
      <c r="HJ870">
        <v>0</v>
      </c>
      <c r="HK870">
        <v>0</v>
      </c>
      <c r="HL870">
        <v>0</v>
      </c>
      <c r="HM870">
        <v>0</v>
      </c>
      <c r="HN870">
        <v>0</v>
      </c>
      <c r="HO870">
        <v>0</v>
      </c>
      <c r="HP870">
        <v>0</v>
      </c>
      <c r="HQ870">
        <v>0</v>
      </c>
      <c r="HR870">
        <v>0</v>
      </c>
      <c r="HS870">
        <v>0</v>
      </c>
      <c r="HT870">
        <v>0</v>
      </c>
      <c r="HU870">
        <v>0</v>
      </c>
      <c r="HV870">
        <v>0</v>
      </c>
      <c r="HW870">
        <v>0</v>
      </c>
      <c r="HX870">
        <v>0</v>
      </c>
      <c r="HY870">
        <v>0</v>
      </c>
      <c r="HZ870">
        <v>0</v>
      </c>
      <c r="IA870">
        <v>0</v>
      </c>
      <c r="IB870">
        <v>0</v>
      </c>
      <c r="IC870">
        <v>0</v>
      </c>
      <c r="ID870">
        <v>0</v>
      </c>
      <c r="IE870">
        <v>0</v>
      </c>
      <c r="IF870">
        <v>0</v>
      </c>
      <c r="IG870">
        <v>0</v>
      </c>
      <c r="IH870">
        <v>0</v>
      </c>
      <c r="II870">
        <v>0</v>
      </c>
      <c r="IJ870">
        <v>0</v>
      </c>
      <c r="IK870">
        <v>0</v>
      </c>
    </row>
    <row r="871" spans="13:245" hidden="1">
      <c r="M871" s="340" t="s">
        <v>632</v>
      </c>
      <c r="N871" t="s">
        <v>1023</v>
      </c>
      <c r="O871">
        <v>1</v>
      </c>
      <c r="P871">
        <v>21</v>
      </c>
      <c r="Q871" s="183" t="str">
        <f t="shared" si="35"/>
        <v>SDH100121</v>
      </c>
      <c r="R871">
        <v>938.1</v>
      </c>
      <c r="S871">
        <v>2000</v>
      </c>
      <c r="T871">
        <v>2814.3</v>
      </c>
      <c r="U871">
        <v>3752.4</v>
      </c>
      <c r="V871">
        <v>4690.5</v>
      </c>
      <c r="W871">
        <v>5628.6</v>
      </c>
      <c r="X871">
        <v>6566.7000000000007</v>
      </c>
      <c r="Y871">
        <v>7504.8</v>
      </c>
      <c r="Z871">
        <v>8442.9</v>
      </c>
      <c r="AA871">
        <v>9381</v>
      </c>
      <c r="AB871">
        <v>9381</v>
      </c>
      <c r="AC871">
        <v>9381</v>
      </c>
      <c r="AD871">
        <v>9381</v>
      </c>
      <c r="AE871">
        <v>9381</v>
      </c>
      <c r="AF871">
        <v>9381</v>
      </c>
      <c r="AG871">
        <v>9381</v>
      </c>
      <c r="AH871">
        <v>9381</v>
      </c>
      <c r="AI871">
        <v>9381</v>
      </c>
      <c r="AJ871">
        <v>9381</v>
      </c>
      <c r="AK871">
        <v>9381</v>
      </c>
      <c r="AL871">
        <v>9381</v>
      </c>
      <c r="AM871">
        <v>9381</v>
      </c>
      <c r="AN871">
        <v>9381</v>
      </c>
      <c r="AO871">
        <v>9381</v>
      </c>
      <c r="AP871">
        <v>9381</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v>
      </c>
      <c r="CK871">
        <v>0</v>
      </c>
      <c r="CL871">
        <v>0</v>
      </c>
      <c r="CM871">
        <v>0</v>
      </c>
      <c r="CN871">
        <v>0</v>
      </c>
      <c r="CO871">
        <v>0</v>
      </c>
      <c r="CP871">
        <v>0</v>
      </c>
      <c r="CQ871">
        <v>0</v>
      </c>
      <c r="CR871">
        <v>0</v>
      </c>
      <c r="CS871">
        <v>0</v>
      </c>
      <c r="CT871">
        <v>0</v>
      </c>
      <c r="CU871">
        <v>0</v>
      </c>
      <c r="CV871">
        <v>0</v>
      </c>
      <c r="CW871">
        <v>0</v>
      </c>
      <c r="CX871">
        <v>0</v>
      </c>
      <c r="CY871">
        <v>0</v>
      </c>
      <c r="CZ871">
        <v>0</v>
      </c>
      <c r="DA871">
        <v>0</v>
      </c>
      <c r="DB871">
        <v>0</v>
      </c>
      <c r="DC871">
        <v>0</v>
      </c>
      <c r="DD871">
        <v>0</v>
      </c>
      <c r="DE871">
        <v>0</v>
      </c>
      <c r="DF871">
        <v>0</v>
      </c>
      <c r="DG871">
        <v>0</v>
      </c>
      <c r="DH871">
        <v>0</v>
      </c>
      <c r="DI871">
        <v>0</v>
      </c>
      <c r="DJ871">
        <v>0</v>
      </c>
      <c r="DK871">
        <v>0</v>
      </c>
      <c r="DL871">
        <v>0</v>
      </c>
      <c r="DM871">
        <v>0</v>
      </c>
      <c r="DN871">
        <v>0</v>
      </c>
      <c r="DO871">
        <v>0</v>
      </c>
      <c r="DP871">
        <v>0</v>
      </c>
      <c r="DQ871">
        <v>0</v>
      </c>
      <c r="DR871">
        <v>0</v>
      </c>
      <c r="DS871">
        <v>0</v>
      </c>
      <c r="DT871">
        <v>0</v>
      </c>
      <c r="DU871">
        <v>0</v>
      </c>
      <c r="DV871">
        <v>0</v>
      </c>
      <c r="DW871">
        <v>0</v>
      </c>
      <c r="DX871">
        <v>0</v>
      </c>
      <c r="DZ871" s="340" t="s">
        <v>632</v>
      </c>
      <c r="EA871" t="s">
        <v>1023</v>
      </c>
      <c r="EB871">
        <v>1</v>
      </c>
      <c r="EC871">
        <v>21</v>
      </c>
      <c r="ED871" s="183" t="str">
        <f t="shared" si="36"/>
        <v>SDH100121</v>
      </c>
      <c r="EE871">
        <v>938.1</v>
      </c>
      <c r="EF871">
        <v>10000</v>
      </c>
      <c r="EG871">
        <v>10000</v>
      </c>
      <c r="EH871">
        <v>10000</v>
      </c>
      <c r="EI871">
        <v>10000</v>
      </c>
      <c r="EJ871">
        <v>10000</v>
      </c>
      <c r="EK871">
        <v>10000</v>
      </c>
      <c r="EL871">
        <v>10000</v>
      </c>
      <c r="EM871">
        <v>10000</v>
      </c>
      <c r="EN871">
        <v>10000</v>
      </c>
      <c r="EO871">
        <v>10000</v>
      </c>
      <c r="EP871">
        <v>10000</v>
      </c>
      <c r="EQ871">
        <v>10000</v>
      </c>
      <c r="ER871">
        <v>10000</v>
      </c>
      <c r="ES871">
        <v>10000</v>
      </c>
      <c r="ET871">
        <v>10000</v>
      </c>
      <c r="EU871">
        <v>10000</v>
      </c>
      <c r="EV871">
        <v>10000</v>
      </c>
      <c r="EW871">
        <v>10000</v>
      </c>
      <c r="EX871">
        <v>10000</v>
      </c>
      <c r="EY871">
        <v>10000</v>
      </c>
      <c r="EZ871">
        <v>10000</v>
      </c>
      <c r="FA871">
        <v>10000</v>
      </c>
      <c r="FB871">
        <v>10000</v>
      </c>
      <c r="FC871">
        <v>10000</v>
      </c>
      <c r="FD871">
        <v>0</v>
      </c>
      <c r="FE871">
        <v>0</v>
      </c>
      <c r="FF871">
        <v>0</v>
      </c>
      <c r="FG871">
        <v>0</v>
      </c>
      <c r="FH871">
        <v>0</v>
      </c>
      <c r="FI871">
        <v>0</v>
      </c>
      <c r="FJ871">
        <v>0</v>
      </c>
      <c r="FK871">
        <v>0</v>
      </c>
      <c r="FL871">
        <v>0</v>
      </c>
      <c r="FM871">
        <v>0</v>
      </c>
      <c r="FN871">
        <v>0</v>
      </c>
      <c r="FO871">
        <v>0</v>
      </c>
      <c r="FP871">
        <v>0</v>
      </c>
      <c r="FQ871">
        <v>0</v>
      </c>
      <c r="FR871">
        <v>0</v>
      </c>
      <c r="FS871">
        <v>0</v>
      </c>
      <c r="FT871">
        <v>0</v>
      </c>
      <c r="FU871">
        <v>0</v>
      </c>
      <c r="FV871">
        <v>0</v>
      </c>
      <c r="FW871">
        <v>0</v>
      </c>
      <c r="FX871">
        <v>0</v>
      </c>
      <c r="FY871">
        <v>0</v>
      </c>
      <c r="FZ871">
        <v>0</v>
      </c>
      <c r="GA871">
        <v>0</v>
      </c>
      <c r="GB871">
        <v>0</v>
      </c>
      <c r="GC871">
        <v>0</v>
      </c>
      <c r="GD871">
        <v>0</v>
      </c>
      <c r="GE871">
        <v>0</v>
      </c>
      <c r="GF871">
        <v>0</v>
      </c>
      <c r="GG871">
        <v>0</v>
      </c>
      <c r="GH871">
        <v>0</v>
      </c>
      <c r="GI871">
        <v>0</v>
      </c>
      <c r="GJ871">
        <v>0</v>
      </c>
      <c r="GK871">
        <v>0</v>
      </c>
      <c r="GL871">
        <v>0</v>
      </c>
      <c r="GM871">
        <v>0</v>
      </c>
      <c r="GN871">
        <v>0</v>
      </c>
      <c r="GO871">
        <v>0</v>
      </c>
      <c r="GP871">
        <v>0</v>
      </c>
      <c r="GQ871">
        <v>0</v>
      </c>
      <c r="GR871">
        <v>0</v>
      </c>
      <c r="GS871">
        <v>0</v>
      </c>
      <c r="GT871">
        <v>0</v>
      </c>
      <c r="GU871">
        <v>0</v>
      </c>
      <c r="GV871">
        <v>0</v>
      </c>
      <c r="GW871">
        <v>0</v>
      </c>
      <c r="GX871">
        <v>0</v>
      </c>
      <c r="GY871">
        <v>0</v>
      </c>
      <c r="GZ871">
        <v>0</v>
      </c>
      <c r="HA871">
        <v>0</v>
      </c>
      <c r="HB871">
        <v>0</v>
      </c>
      <c r="HC871">
        <v>0</v>
      </c>
      <c r="HD871">
        <v>0</v>
      </c>
      <c r="HE871">
        <v>0</v>
      </c>
      <c r="HF871">
        <v>0</v>
      </c>
      <c r="HG871">
        <v>0</v>
      </c>
      <c r="HH871">
        <v>0</v>
      </c>
      <c r="HI871">
        <v>0</v>
      </c>
      <c r="HJ871">
        <v>0</v>
      </c>
      <c r="HK871">
        <v>0</v>
      </c>
      <c r="HL871">
        <v>0</v>
      </c>
      <c r="HM871">
        <v>0</v>
      </c>
      <c r="HN871">
        <v>0</v>
      </c>
      <c r="HO871">
        <v>0</v>
      </c>
      <c r="HP871">
        <v>0</v>
      </c>
      <c r="HQ871">
        <v>0</v>
      </c>
      <c r="HR871">
        <v>0</v>
      </c>
      <c r="HS871">
        <v>0</v>
      </c>
      <c r="HT871">
        <v>0</v>
      </c>
      <c r="HU871">
        <v>0</v>
      </c>
      <c r="HV871">
        <v>0</v>
      </c>
      <c r="HW871">
        <v>0</v>
      </c>
      <c r="HX871">
        <v>0</v>
      </c>
      <c r="HY871">
        <v>0</v>
      </c>
      <c r="HZ871">
        <v>0</v>
      </c>
      <c r="IA871">
        <v>0</v>
      </c>
      <c r="IB871">
        <v>0</v>
      </c>
      <c r="IC871">
        <v>0</v>
      </c>
      <c r="ID871">
        <v>0</v>
      </c>
      <c r="IE871">
        <v>0</v>
      </c>
      <c r="IF871">
        <v>0</v>
      </c>
      <c r="IG871">
        <v>0</v>
      </c>
      <c r="IH871">
        <v>0</v>
      </c>
      <c r="II871">
        <v>0</v>
      </c>
      <c r="IJ871">
        <v>0</v>
      </c>
      <c r="IK871">
        <v>0</v>
      </c>
    </row>
    <row r="872" spans="13:245" hidden="1">
      <c r="M872" s="340" t="s">
        <v>632</v>
      </c>
      <c r="N872" t="s">
        <v>1023</v>
      </c>
      <c r="O872">
        <v>1</v>
      </c>
      <c r="P872">
        <v>22</v>
      </c>
      <c r="Q872" s="183" t="str">
        <f t="shared" si="35"/>
        <v>SDH100122</v>
      </c>
      <c r="R872">
        <v>938.1</v>
      </c>
      <c r="S872">
        <v>2000</v>
      </c>
      <c r="T872">
        <v>2814.3</v>
      </c>
      <c r="U872">
        <v>3752.4</v>
      </c>
      <c r="V872">
        <v>4690.5</v>
      </c>
      <c r="W872">
        <v>5628.6</v>
      </c>
      <c r="X872">
        <v>6566.7000000000007</v>
      </c>
      <c r="Y872">
        <v>7504.8</v>
      </c>
      <c r="Z872">
        <v>8442.9</v>
      </c>
      <c r="AA872">
        <v>9381</v>
      </c>
      <c r="AB872">
        <v>9381</v>
      </c>
      <c r="AC872">
        <v>9381</v>
      </c>
      <c r="AD872">
        <v>9381</v>
      </c>
      <c r="AE872">
        <v>9381</v>
      </c>
      <c r="AF872">
        <v>9381</v>
      </c>
      <c r="AG872">
        <v>9381</v>
      </c>
      <c r="AH872">
        <v>9381</v>
      </c>
      <c r="AI872">
        <v>9381</v>
      </c>
      <c r="AJ872">
        <v>9381</v>
      </c>
      <c r="AK872">
        <v>9381</v>
      </c>
      <c r="AL872">
        <v>9381</v>
      </c>
      <c r="AM872">
        <v>9381</v>
      </c>
      <c r="AN872">
        <v>9381</v>
      </c>
      <c r="AO872">
        <v>9381</v>
      </c>
      <c r="AP872">
        <v>9381</v>
      </c>
      <c r="AQ872">
        <v>0</v>
      </c>
      <c r="AR872">
        <v>0</v>
      </c>
      <c r="AS872">
        <v>0</v>
      </c>
      <c r="AT872">
        <v>0</v>
      </c>
      <c r="AU872">
        <v>0</v>
      </c>
      <c r="AV872">
        <v>0</v>
      </c>
      <c r="AW872">
        <v>0</v>
      </c>
      <c r="AX872">
        <v>0</v>
      </c>
      <c r="AY872">
        <v>0</v>
      </c>
      <c r="AZ872">
        <v>0</v>
      </c>
      <c r="BA872">
        <v>0</v>
      </c>
      <c r="BB872">
        <v>0</v>
      </c>
      <c r="BC872">
        <v>0</v>
      </c>
      <c r="BD872">
        <v>0</v>
      </c>
      <c r="BE872">
        <v>0</v>
      </c>
      <c r="BF872">
        <v>0</v>
      </c>
      <c r="BG872">
        <v>0</v>
      </c>
      <c r="BH872">
        <v>0</v>
      </c>
      <c r="BI872">
        <v>0</v>
      </c>
      <c r="BJ872">
        <v>0</v>
      </c>
      <c r="BK872">
        <v>0</v>
      </c>
      <c r="BL872">
        <v>0</v>
      </c>
      <c r="BM872">
        <v>0</v>
      </c>
      <c r="BN872">
        <v>0</v>
      </c>
      <c r="BO872">
        <v>0</v>
      </c>
      <c r="BP872">
        <v>0</v>
      </c>
      <c r="BQ872">
        <v>0</v>
      </c>
      <c r="BR872">
        <v>0</v>
      </c>
      <c r="BS872">
        <v>0</v>
      </c>
      <c r="BT872">
        <v>0</v>
      </c>
      <c r="BU872">
        <v>0</v>
      </c>
      <c r="BV872">
        <v>0</v>
      </c>
      <c r="BW872">
        <v>0</v>
      </c>
      <c r="BX872">
        <v>0</v>
      </c>
      <c r="BY872">
        <v>0</v>
      </c>
      <c r="BZ872">
        <v>0</v>
      </c>
      <c r="CA872">
        <v>0</v>
      </c>
      <c r="CB872">
        <v>0</v>
      </c>
      <c r="CC872">
        <v>0</v>
      </c>
      <c r="CD872">
        <v>0</v>
      </c>
      <c r="CE872">
        <v>0</v>
      </c>
      <c r="CF872">
        <v>0</v>
      </c>
      <c r="CG872">
        <v>0</v>
      </c>
      <c r="CH872">
        <v>0</v>
      </c>
      <c r="CI872">
        <v>0</v>
      </c>
      <c r="CJ872">
        <v>0</v>
      </c>
      <c r="CK872">
        <v>0</v>
      </c>
      <c r="CL872">
        <v>0</v>
      </c>
      <c r="CM872">
        <v>0</v>
      </c>
      <c r="CN872">
        <v>0</v>
      </c>
      <c r="CO872">
        <v>0</v>
      </c>
      <c r="CP872">
        <v>0</v>
      </c>
      <c r="CQ872">
        <v>0</v>
      </c>
      <c r="CR872">
        <v>0</v>
      </c>
      <c r="CS872">
        <v>0</v>
      </c>
      <c r="CT872">
        <v>0</v>
      </c>
      <c r="CU872">
        <v>0</v>
      </c>
      <c r="CV872">
        <v>0</v>
      </c>
      <c r="CW872">
        <v>0</v>
      </c>
      <c r="CX872">
        <v>0</v>
      </c>
      <c r="CY872">
        <v>0</v>
      </c>
      <c r="CZ872">
        <v>0</v>
      </c>
      <c r="DA872">
        <v>0</v>
      </c>
      <c r="DB872">
        <v>0</v>
      </c>
      <c r="DC872">
        <v>0</v>
      </c>
      <c r="DD872">
        <v>0</v>
      </c>
      <c r="DE872">
        <v>0</v>
      </c>
      <c r="DF872">
        <v>0</v>
      </c>
      <c r="DG872">
        <v>0</v>
      </c>
      <c r="DH872">
        <v>0</v>
      </c>
      <c r="DI872">
        <v>0</v>
      </c>
      <c r="DJ872">
        <v>0</v>
      </c>
      <c r="DK872">
        <v>0</v>
      </c>
      <c r="DL872">
        <v>0</v>
      </c>
      <c r="DM872">
        <v>0</v>
      </c>
      <c r="DN872">
        <v>0</v>
      </c>
      <c r="DO872">
        <v>0</v>
      </c>
      <c r="DP872">
        <v>0</v>
      </c>
      <c r="DQ872">
        <v>0</v>
      </c>
      <c r="DR872">
        <v>0</v>
      </c>
      <c r="DS872">
        <v>0</v>
      </c>
      <c r="DT872">
        <v>0</v>
      </c>
      <c r="DU872">
        <v>0</v>
      </c>
      <c r="DV872">
        <v>0</v>
      </c>
      <c r="DW872">
        <v>0</v>
      </c>
      <c r="DX872">
        <v>0</v>
      </c>
      <c r="DZ872" s="340" t="s">
        <v>632</v>
      </c>
      <c r="EA872" t="s">
        <v>1023</v>
      </c>
      <c r="EB872">
        <v>1</v>
      </c>
      <c r="EC872">
        <v>22</v>
      </c>
      <c r="ED872" s="183" t="str">
        <f t="shared" si="36"/>
        <v>SDH100122</v>
      </c>
      <c r="EE872">
        <v>938.1</v>
      </c>
      <c r="EF872">
        <v>10000</v>
      </c>
      <c r="EG872">
        <v>10000</v>
      </c>
      <c r="EH872">
        <v>10000</v>
      </c>
      <c r="EI872">
        <v>10000</v>
      </c>
      <c r="EJ872">
        <v>10000</v>
      </c>
      <c r="EK872">
        <v>10000</v>
      </c>
      <c r="EL872">
        <v>10000</v>
      </c>
      <c r="EM872">
        <v>10000</v>
      </c>
      <c r="EN872">
        <v>10000</v>
      </c>
      <c r="EO872">
        <v>10000</v>
      </c>
      <c r="EP872">
        <v>10000</v>
      </c>
      <c r="EQ872">
        <v>10000</v>
      </c>
      <c r="ER872">
        <v>10000</v>
      </c>
      <c r="ES872">
        <v>10000</v>
      </c>
      <c r="ET872">
        <v>10000</v>
      </c>
      <c r="EU872">
        <v>10000</v>
      </c>
      <c r="EV872">
        <v>10000</v>
      </c>
      <c r="EW872">
        <v>10000</v>
      </c>
      <c r="EX872">
        <v>10000</v>
      </c>
      <c r="EY872">
        <v>10000</v>
      </c>
      <c r="EZ872">
        <v>10000</v>
      </c>
      <c r="FA872">
        <v>10000</v>
      </c>
      <c r="FB872">
        <v>10000</v>
      </c>
      <c r="FC872">
        <v>10000</v>
      </c>
      <c r="FD872">
        <v>0</v>
      </c>
      <c r="FE872">
        <v>0</v>
      </c>
      <c r="FF872">
        <v>0</v>
      </c>
      <c r="FG872">
        <v>0</v>
      </c>
      <c r="FH872">
        <v>0</v>
      </c>
      <c r="FI872">
        <v>0</v>
      </c>
      <c r="FJ872">
        <v>0</v>
      </c>
      <c r="FK872">
        <v>0</v>
      </c>
      <c r="FL872">
        <v>0</v>
      </c>
      <c r="FM872">
        <v>0</v>
      </c>
      <c r="FN872">
        <v>0</v>
      </c>
      <c r="FO872">
        <v>0</v>
      </c>
      <c r="FP872">
        <v>0</v>
      </c>
      <c r="FQ872">
        <v>0</v>
      </c>
      <c r="FR872">
        <v>0</v>
      </c>
      <c r="FS872">
        <v>0</v>
      </c>
      <c r="FT872">
        <v>0</v>
      </c>
      <c r="FU872">
        <v>0</v>
      </c>
      <c r="FV872">
        <v>0</v>
      </c>
      <c r="FW872">
        <v>0</v>
      </c>
      <c r="FX872">
        <v>0</v>
      </c>
      <c r="FY872">
        <v>0</v>
      </c>
      <c r="FZ872">
        <v>0</v>
      </c>
      <c r="GA872">
        <v>0</v>
      </c>
      <c r="GB872">
        <v>0</v>
      </c>
      <c r="GC872">
        <v>0</v>
      </c>
      <c r="GD872">
        <v>0</v>
      </c>
      <c r="GE872">
        <v>0</v>
      </c>
      <c r="GF872">
        <v>0</v>
      </c>
      <c r="GG872">
        <v>0</v>
      </c>
      <c r="GH872">
        <v>0</v>
      </c>
      <c r="GI872">
        <v>0</v>
      </c>
      <c r="GJ872">
        <v>0</v>
      </c>
      <c r="GK872">
        <v>0</v>
      </c>
      <c r="GL872">
        <v>0</v>
      </c>
      <c r="GM872">
        <v>0</v>
      </c>
      <c r="GN872">
        <v>0</v>
      </c>
      <c r="GO872">
        <v>0</v>
      </c>
      <c r="GP872">
        <v>0</v>
      </c>
      <c r="GQ872">
        <v>0</v>
      </c>
      <c r="GR872">
        <v>0</v>
      </c>
      <c r="GS872">
        <v>0</v>
      </c>
      <c r="GT872">
        <v>0</v>
      </c>
      <c r="GU872">
        <v>0</v>
      </c>
      <c r="GV872">
        <v>0</v>
      </c>
      <c r="GW872">
        <v>0</v>
      </c>
      <c r="GX872">
        <v>0</v>
      </c>
      <c r="GY872">
        <v>0</v>
      </c>
      <c r="GZ872">
        <v>0</v>
      </c>
      <c r="HA872">
        <v>0</v>
      </c>
      <c r="HB872">
        <v>0</v>
      </c>
      <c r="HC872">
        <v>0</v>
      </c>
      <c r="HD872">
        <v>0</v>
      </c>
      <c r="HE872">
        <v>0</v>
      </c>
      <c r="HF872">
        <v>0</v>
      </c>
      <c r="HG872">
        <v>0</v>
      </c>
      <c r="HH872">
        <v>0</v>
      </c>
      <c r="HI872">
        <v>0</v>
      </c>
      <c r="HJ872">
        <v>0</v>
      </c>
      <c r="HK872">
        <v>0</v>
      </c>
      <c r="HL872">
        <v>0</v>
      </c>
      <c r="HM872">
        <v>0</v>
      </c>
      <c r="HN872">
        <v>0</v>
      </c>
      <c r="HO872">
        <v>0</v>
      </c>
      <c r="HP872">
        <v>0</v>
      </c>
      <c r="HQ872">
        <v>0</v>
      </c>
      <c r="HR872">
        <v>0</v>
      </c>
      <c r="HS872">
        <v>0</v>
      </c>
      <c r="HT872">
        <v>0</v>
      </c>
      <c r="HU872">
        <v>0</v>
      </c>
      <c r="HV872">
        <v>0</v>
      </c>
      <c r="HW872">
        <v>0</v>
      </c>
      <c r="HX872">
        <v>0</v>
      </c>
      <c r="HY872">
        <v>0</v>
      </c>
      <c r="HZ872">
        <v>0</v>
      </c>
      <c r="IA872">
        <v>0</v>
      </c>
      <c r="IB872">
        <v>0</v>
      </c>
      <c r="IC872">
        <v>0</v>
      </c>
      <c r="ID872">
        <v>0</v>
      </c>
      <c r="IE872">
        <v>0</v>
      </c>
      <c r="IF872">
        <v>0</v>
      </c>
      <c r="IG872">
        <v>0</v>
      </c>
      <c r="IH872">
        <v>0</v>
      </c>
      <c r="II872">
        <v>0</v>
      </c>
      <c r="IJ872">
        <v>0</v>
      </c>
      <c r="IK872">
        <v>0</v>
      </c>
    </row>
    <row r="873" spans="13:245" hidden="1">
      <c r="M873" s="340" t="s">
        <v>632</v>
      </c>
      <c r="N873" t="s">
        <v>1023</v>
      </c>
      <c r="O873">
        <v>1</v>
      </c>
      <c r="P873">
        <v>23</v>
      </c>
      <c r="Q873" s="183" t="str">
        <f t="shared" si="35"/>
        <v>SDH100123</v>
      </c>
      <c r="R873">
        <v>938.1</v>
      </c>
      <c r="S873">
        <v>2000</v>
      </c>
      <c r="T873">
        <v>2814.3</v>
      </c>
      <c r="U873">
        <v>3752.4</v>
      </c>
      <c r="V873">
        <v>4690.5</v>
      </c>
      <c r="W873">
        <v>5628.6</v>
      </c>
      <c r="X873">
        <v>6566.7000000000007</v>
      </c>
      <c r="Y873">
        <v>7504.8</v>
      </c>
      <c r="Z873">
        <v>8442.9</v>
      </c>
      <c r="AA873">
        <v>9381</v>
      </c>
      <c r="AB873">
        <v>9381</v>
      </c>
      <c r="AC873">
        <v>9381</v>
      </c>
      <c r="AD873">
        <v>9381</v>
      </c>
      <c r="AE873">
        <v>9381</v>
      </c>
      <c r="AF873">
        <v>9381</v>
      </c>
      <c r="AG873">
        <v>9381</v>
      </c>
      <c r="AH873">
        <v>9381</v>
      </c>
      <c r="AI873">
        <v>9381</v>
      </c>
      <c r="AJ873">
        <v>9381</v>
      </c>
      <c r="AK873">
        <v>9381</v>
      </c>
      <c r="AL873">
        <v>9381</v>
      </c>
      <c r="AM873">
        <v>9381</v>
      </c>
      <c r="AN873">
        <v>9381</v>
      </c>
      <c r="AO873">
        <v>9381</v>
      </c>
      <c r="AP873">
        <v>9381</v>
      </c>
      <c r="AQ873">
        <v>0</v>
      </c>
      <c r="AR873">
        <v>0</v>
      </c>
      <c r="AS873">
        <v>0</v>
      </c>
      <c r="AT873">
        <v>0</v>
      </c>
      <c r="AU873">
        <v>0</v>
      </c>
      <c r="AV873">
        <v>0</v>
      </c>
      <c r="AW873">
        <v>0</v>
      </c>
      <c r="AX873">
        <v>0</v>
      </c>
      <c r="AY873">
        <v>0</v>
      </c>
      <c r="AZ873">
        <v>0</v>
      </c>
      <c r="BA873">
        <v>0</v>
      </c>
      <c r="BB873">
        <v>0</v>
      </c>
      <c r="BC873">
        <v>0</v>
      </c>
      <c r="BD873">
        <v>0</v>
      </c>
      <c r="BE873">
        <v>0</v>
      </c>
      <c r="BF873">
        <v>0</v>
      </c>
      <c r="BG873">
        <v>0</v>
      </c>
      <c r="BH873">
        <v>0</v>
      </c>
      <c r="BI873">
        <v>0</v>
      </c>
      <c r="BJ873">
        <v>0</v>
      </c>
      <c r="BK873">
        <v>0</v>
      </c>
      <c r="BL873">
        <v>0</v>
      </c>
      <c r="BM873">
        <v>0</v>
      </c>
      <c r="BN873">
        <v>0</v>
      </c>
      <c r="BO873">
        <v>0</v>
      </c>
      <c r="BP873">
        <v>0</v>
      </c>
      <c r="BQ873">
        <v>0</v>
      </c>
      <c r="BR873">
        <v>0</v>
      </c>
      <c r="BS873">
        <v>0</v>
      </c>
      <c r="BT873">
        <v>0</v>
      </c>
      <c r="BU873">
        <v>0</v>
      </c>
      <c r="BV873">
        <v>0</v>
      </c>
      <c r="BW873">
        <v>0</v>
      </c>
      <c r="BX873">
        <v>0</v>
      </c>
      <c r="BY873">
        <v>0</v>
      </c>
      <c r="BZ873">
        <v>0</v>
      </c>
      <c r="CA873">
        <v>0</v>
      </c>
      <c r="CB873">
        <v>0</v>
      </c>
      <c r="CC873">
        <v>0</v>
      </c>
      <c r="CD873">
        <v>0</v>
      </c>
      <c r="CE873">
        <v>0</v>
      </c>
      <c r="CF873">
        <v>0</v>
      </c>
      <c r="CG873">
        <v>0</v>
      </c>
      <c r="CH873">
        <v>0</v>
      </c>
      <c r="CI873">
        <v>0</v>
      </c>
      <c r="CJ873">
        <v>0</v>
      </c>
      <c r="CK873">
        <v>0</v>
      </c>
      <c r="CL873">
        <v>0</v>
      </c>
      <c r="CM873">
        <v>0</v>
      </c>
      <c r="CN873">
        <v>0</v>
      </c>
      <c r="CO873">
        <v>0</v>
      </c>
      <c r="CP873">
        <v>0</v>
      </c>
      <c r="CQ873">
        <v>0</v>
      </c>
      <c r="CR873">
        <v>0</v>
      </c>
      <c r="CS873">
        <v>0</v>
      </c>
      <c r="CT873">
        <v>0</v>
      </c>
      <c r="CU873">
        <v>0</v>
      </c>
      <c r="CV873">
        <v>0</v>
      </c>
      <c r="CW873">
        <v>0</v>
      </c>
      <c r="CX873">
        <v>0</v>
      </c>
      <c r="CY873">
        <v>0</v>
      </c>
      <c r="CZ873">
        <v>0</v>
      </c>
      <c r="DA873">
        <v>0</v>
      </c>
      <c r="DB873">
        <v>0</v>
      </c>
      <c r="DC873">
        <v>0</v>
      </c>
      <c r="DD873">
        <v>0</v>
      </c>
      <c r="DE873">
        <v>0</v>
      </c>
      <c r="DF873">
        <v>0</v>
      </c>
      <c r="DG873">
        <v>0</v>
      </c>
      <c r="DH873">
        <v>0</v>
      </c>
      <c r="DI873">
        <v>0</v>
      </c>
      <c r="DJ873">
        <v>0</v>
      </c>
      <c r="DK873">
        <v>0</v>
      </c>
      <c r="DL873">
        <v>0</v>
      </c>
      <c r="DM873">
        <v>0</v>
      </c>
      <c r="DN873">
        <v>0</v>
      </c>
      <c r="DO873">
        <v>0</v>
      </c>
      <c r="DP873">
        <v>0</v>
      </c>
      <c r="DQ873">
        <v>0</v>
      </c>
      <c r="DR873">
        <v>0</v>
      </c>
      <c r="DS873">
        <v>0</v>
      </c>
      <c r="DT873">
        <v>0</v>
      </c>
      <c r="DU873">
        <v>0</v>
      </c>
      <c r="DV873">
        <v>0</v>
      </c>
      <c r="DW873">
        <v>0</v>
      </c>
      <c r="DX873">
        <v>0</v>
      </c>
      <c r="DZ873" s="340" t="s">
        <v>632</v>
      </c>
      <c r="EA873" t="s">
        <v>1023</v>
      </c>
      <c r="EB873">
        <v>1</v>
      </c>
      <c r="EC873">
        <v>23</v>
      </c>
      <c r="ED873" s="183" t="str">
        <f t="shared" si="36"/>
        <v>SDH100123</v>
      </c>
      <c r="EE873">
        <v>938.1</v>
      </c>
      <c r="EF873">
        <v>10000</v>
      </c>
      <c r="EG873">
        <v>10000</v>
      </c>
      <c r="EH873">
        <v>10000</v>
      </c>
      <c r="EI873">
        <v>10000</v>
      </c>
      <c r="EJ873">
        <v>10000</v>
      </c>
      <c r="EK873">
        <v>10000</v>
      </c>
      <c r="EL873">
        <v>10000</v>
      </c>
      <c r="EM873">
        <v>10000</v>
      </c>
      <c r="EN873">
        <v>10000</v>
      </c>
      <c r="EO873">
        <v>10000</v>
      </c>
      <c r="EP873">
        <v>10000</v>
      </c>
      <c r="EQ873">
        <v>10000</v>
      </c>
      <c r="ER873">
        <v>10000</v>
      </c>
      <c r="ES873">
        <v>10000</v>
      </c>
      <c r="ET873">
        <v>10000</v>
      </c>
      <c r="EU873">
        <v>10000</v>
      </c>
      <c r="EV873">
        <v>10000</v>
      </c>
      <c r="EW873">
        <v>10000</v>
      </c>
      <c r="EX873">
        <v>10000</v>
      </c>
      <c r="EY873">
        <v>10000</v>
      </c>
      <c r="EZ873">
        <v>10000</v>
      </c>
      <c r="FA873">
        <v>10000</v>
      </c>
      <c r="FB873">
        <v>10000</v>
      </c>
      <c r="FC873">
        <v>10000</v>
      </c>
      <c r="FD873">
        <v>0</v>
      </c>
      <c r="FE873">
        <v>0</v>
      </c>
      <c r="FF873">
        <v>0</v>
      </c>
      <c r="FG873">
        <v>0</v>
      </c>
      <c r="FH873">
        <v>0</v>
      </c>
      <c r="FI873">
        <v>0</v>
      </c>
      <c r="FJ873">
        <v>0</v>
      </c>
      <c r="FK873">
        <v>0</v>
      </c>
      <c r="FL873">
        <v>0</v>
      </c>
      <c r="FM873">
        <v>0</v>
      </c>
      <c r="FN873">
        <v>0</v>
      </c>
      <c r="FO873">
        <v>0</v>
      </c>
      <c r="FP873">
        <v>0</v>
      </c>
      <c r="FQ873">
        <v>0</v>
      </c>
      <c r="FR873">
        <v>0</v>
      </c>
      <c r="FS873">
        <v>0</v>
      </c>
      <c r="FT873">
        <v>0</v>
      </c>
      <c r="FU873">
        <v>0</v>
      </c>
      <c r="FV873">
        <v>0</v>
      </c>
      <c r="FW873">
        <v>0</v>
      </c>
      <c r="FX873">
        <v>0</v>
      </c>
      <c r="FY873">
        <v>0</v>
      </c>
      <c r="FZ873">
        <v>0</v>
      </c>
      <c r="GA873">
        <v>0</v>
      </c>
      <c r="GB873">
        <v>0</v>
      </c>
      <c r="GC873">
        <v>0</v>
      </c>
      <c r="GD873">
        <v>0</v>
      </c>
      <c r="GE873">
        <v>0</v>
      </c>
      <c r="GF873">
        <v>0</v>
      </c>
      <c r="GG873">
        <v>0</v>
      </c>
      <c r="GH873">
        <v>0</v>
      </c>
      <c r="GI873">
        <v>0</v>
      </c>
      <c r="GJ873">
        <v>0</v>
      </c>
      <c r="GK873">
        <v>0</v>
      </c>
      <c r="GL873">
        <v>0</v>
      </c>
      <c r="GM873">
        <v>0</v>
      </c>
      <c r="GN873">
        <v>0</v>
      </c>
      <c r="GO873">
        <v>0</v>
      </c>
      <c r="GP873">
        <v>0</v>
      </c>
      <c r="GQ873">
        <v>0</v>
      </c>
      <c r="GR873">
        <v>0</v>
      </c>
      <c r="GS873">
        <v>0</v>
      </c>
      <c r="GT873">
        <v>0</v>
      </c>
      <c r="GU873">
        <v>0</v>
      </c>
      <c r="GV873">
        <v>0</v>
      </c>
      <c r="GW873">
        <v>0</v>
      </c>
      <c r="GX873">
        <v>0</v>
      </c>
      <c r="GY873">
        <v>0</v>
      </c>
      <c r="GZ873">
        <v>0</v>
      </c>
      <c r="HA873">
        <v>0</v>
      </c>
      <c r="HB873">
        <v>0</v>
      </c>
      <c r="HC873">
        <v>0</v>
      </c>
      <c r="HD873">
        <v>0</v>
      </c>
      <c r="HE873">
        <v>0</v>
      </c>
      <c r="HF873">
        <v>0</v>
      </c>
      <c r="HG873">
        <v>0</v>
      </c>
      <c r="HH873">
        <v>0</v>
      </c>
      <c r="HI873">
        <v>0</v>
      </c>
      <c r="HJ873">
        <v>0</v>
      </c>
      <c r="HK873">
        <v>0</v>
      </c>
      <c r="HL873">
        <v>0</v>
      </c>
      <c r="HM873">
        <v>0</v>
      </c>
      <c r="HN873">
        <v>0</v>
      </c>
      <c r="HO873">
        <v>0</v>
      </c>
      <c r="HP873">
        <v>0</v>
      </c>
      <c r="HQ873">
        <v>0</v>
      </c>
      <c r="HR873">
        <v>0</v>
      </c>
      <c r="HS873">
        <v>0</v>
      </c>
      <c r="HT873">
        <v>0</v>
      </c>
      <c r="HU873">
        <v>0</v>
      </c>
      <c r="HV873">
        <v>0</v>
      </c>
      <c r="HW873">
        <v>0</v>
      </c>
      <c r="HX873">
        <v>0</v>
      </c>
      <c r="HY873">
        <v>0</v>
      </c>
      <c r="HZ873">
        <v>0</v>
      </c>
      <c r="IA873">
        <v>0</v>
      </c>
      <c r="IB873">
        <v>0</v>
      </c>
      <c r="IC873">
        <v>0</v>
      </c>
      <c r="ID873">
        <v>0</v>
      </c>
      <c r="IE873">
        <v>0</v>
      </c>
      <c r="IF873">
        <v>0</v>
      </c>
      <c r="IG873">
        <v>0</v>
      </c>
      <c r="IH873">
        <v>0</v>
      </c>
      <c r="II873">
        <v>0</v>
      </c>
      <c r="IJ873">
        <v>0</v>
      </c>
      <c r="IK873">
        <v>0</v>
      </c>
    </row>
    <row r="874" spans="13:245" hidden="1">
      <c r="M874" s="340" t="s">
        <v>632</v>
      </c>
      <c r="N874" t="s">
        <v>1023</v>
      </c>
      <c r="O874">
        <v>1</v>
      </c>
      <c r="P874">
        <v>24</v>
      </c>
      <c r="Q874" s="183" t="str">
        <f t="shared" si="35"/>
        <v>SDH100124</v>
      </c>
      <c r="R874">
        <v>938.1</v>
      </c>
      <c r="S874">
        <v>2000</v>
      </c>
      <c r="T874">
        <v>2814.3</v>
      </c>
      <c r="U874">
        <v>3752.4</v>
      </c>
      <c r="V874">
        <v>4690.5</v>
      </c>
      <c r="W874">
        <v>5628.6</v>
      </c>
      <c r="X874">
        <v>6566.7000000000007</v>
      </c>
      <c r="Y874">
        <v>7504.8</v>
      </c>
      <c r="Z874">
        <v>8442.9</v>
      </c>
      <c r="AA874">
        <v>9381</v>
      </c>
      <c r="AB874">
        <v>9381</v>
      </c>
      <c r="AC874">
        <v>9381</v>
      </c>
      <c r="AD874">
        <v>9381</v>
      </c>
      <c r="AE874">
        <v>9381</v>
      </c>
      <c r="AF874">
        <v>9381</v>
      </c>
      <c r="AG874">
        <v>9381</v>
      </c>
      <c r="AH874">
        <v>9381</v>
      </c>
      <c r="AI874">
        <v>9381</v>
      </c>
      <c r="AJ874">
        <v>9381</v>
      </c>
      <c r="AK874">
        <v>9381</v>
      </c>
      <c r="AL874">
        <v>9381</v>
      </c>
      <c r="AM874">
        <v>9381</v>
      </c>
      <c r="AN874">
        <v>9381</v>
      </c>
      <c r="AO874">
        <v>9381</v>
      </c>
      <c r="AP874">
        <v>9381</v>
      </c>
      <c r="AQ874">
        <v>0</v>
      </c>
      <c r="AR874">
        <v>0</v>
      </c>
      <c r="AS874">
        <v>0</v>
      </c>
      <c r="AT874">
        <v>0</v>
      </c>
      <c r="AU874">
        <v>0</v>
      </c>
      <c r="AV874">
        <v>0</v>
      </c>
      <c r="AW874">
        <v>0</v>
      </c>
      <c r="AX874">
        <v>0</v>
      </c>
      <c r="AY874">
        <v>0</v>
      </c>
      <c r="AZ874">
        <v>0</v>
      </c>
      <c r="BA874">
        <v>0</v>
      </c>
      <c r="BB874">
        <v>0</v>
      </c>
      <c r="BC874">
        <v>0</v>
      </c>
      <c r="BD874">
        <v>0</v>
      </c>
      <c r="BE874">
        <v>0</v>
      </c>
      <c r="BF874">
        <v>0</v>
      </c>
      <c r="BG874">
        <v>0</v>
      </c>
      <c r="BH874">
        <v>0</v>
      </c>
      <c r="BI874">
        <v>0</v>
      </c>
      <c r="BJ874">
        <v>0</v>
      </c>
      <c r="BK874">
        <v>0</v>
      </c>
      <c r="BL874">
        <v>0</v>
      </c>
      <c r="BM874">
        <v>0</v>
      </c>
      <c r="BN874">
        <v>0</v>
      </c>
      <c r="BO874">
        <v>0</v>
      </c>
      <c r="BP874">
        <v>0</v>
      </c>
      <c r="BQ874">
        <v>0</v>
      </c>
      <c r="BR874">
        <v>0</v>
      </c>
      <c r="BS874">
        <v>0</v>
      </c>
      <c r="BT874">
        <v>0</v>
      </c>
      <c r="BU874">
        <v>0</v>
      </c>
      <c r="BV874">
        <v>0</v>
      </c>
      <c r="BW874">
        <v>0</v>
      </c>
      <c r="BX874">
        <v>0</v>
      </c>
      <c r="BY874">
        <v>0</v>
      </c>
      <c r="BZ874">
        <v>0</v>
      </c>
      <c r="CA874">
        <v>0</v>
      </c>
      <c r="CB874">
        <v>0</v>
      </c>
      <c r="CC874">
        <v>0</v>
      </c>
      <c r="CD874">
        <v>0</v>
      </c>
      <c r="CE874">
        <v>0</v>
      </c>
      <c r="CF874">
        <v>0</v>
      </c>
      <c r="CG874">
        <v>0</v>
      </c>
      <c r="CH874">
        <v>0</v>
      </c>
      <c r="CI874">
        <v>0</v>
      </c>
      <c r="CJ874">
        <v>0</v>
      </c>
      <c r="CK874">
        <v>0</v>
      </c>
      <c r="CL874">
        <v>0</v>
      </c>
      <c r="CM874">
        <v>0</v>
      </c>
      <c r="CN874">
        <v>0</v>
      </c>
      <c r="CO874">
        <v>0</v>
      </c>
      <c r="CP874">
        <v>0</v>
      </c>
      <c r="CQ874">
        <v>0</v>
      </c>
      <c r="CR874">
        <v>0</v>
      </c>
      <c r="CS874">
        <v>0</v>
      </c>
      <c r="CT874">
        <v>0</v>
      </c>
      <c r="CU874">
        <v>0</v>
      </c>
      <c r="CV874">
        <v>0</v>
      </c>
      <c r="CW874">
        <v>0</v>
      </c>
      <c r="CX874">
        <v>0</v>
      </c>
      <c r="CY874">
        <v>0</v>
      </c>
      <c r="CZ874">
        <v>0</v>
      </c>
      <c r="DA874">
        <v>0</v>
      </c>
      <c r="DB874">
        <v>0</v>
      </c>
      <c r="DC874">
        <v>0</v>
      </c>
      <c r="DD874">
        <v>0</v>
      </c>
      <c r="DE874">
        <v>0</v>
      </c>
      <c r="DF874">
        <v>0</v>
      </c>
      <c r="DG874">
        <v>0</v>
      </c>
      <c r="DH874">
        <v>0</v>
      </c>
      <c r="DI874">
        <v>0</v>
      </c>
      <c r="DJ874">
        <v>0</v>
      </c>
      <c r="DK874">
        <v>0</v>
      </c>
      <c r="DL874">
        <v>0</v>
      </c>
      <c r="DM874">
        <v>0</v>
      </c>
      <c r="DN874">
        <v>0</v>
      </c>
      <c r="DO874">
        <v>0</v>
      </c>
      <c r="DP874">
        <v>0</v>
      </c>
      <c r="DQ874">
        <v>0</v>
      </c>
      <c r="DR874">
        <v>0</v>
      </c>
      <c r="DS874">
        <v>0</v>
      </c>
      <c r="DT874">
        <v>0</v>
      </c>
      <c r="DU874">
        <v>0</v>
      </c>
      <c r="DV874">
        <v>0</v>
      </c>
      <c r="DW874">
        <v>0</v>
      </c>
      <c r="DX874">
        <v>0</v>
      </c>
      <c r="DZ874" s="340" t="s">
        <v>632</v>
      </c>
      <c r="EA874" t="s">
        <v>1023</v>
      </c>
      <c r="EB874">
        <v>1</v>
      </c>
      <c r="EC874">
        <v>24</v>
      </c>
      <c r="ED874" s="183" t="str">
        <f t="shared" si="36"/>
        <v>SDH100124</v>
      </c>
      <c r="EE874">
        <v>938.1</v>
      </c>
      <c r="EF874">
        <v>10000</v>
      </c>
      <c r="EG874">
        <v>10000</v>
      </c>
      <c r="EH874">
        <v>10000</v>
      </c>
      <c r="EI874">
        <v>10000</v>
      </c>
      <c r="EJ874">
        <v>10000</v>
      </c>
      <c r="EK874">
        <v>10000</v>
      </c>
      <c r="EL874">
        <v>10000</v>
      </c>
      <c r="EM874">
        <v>10000</v>
      </c>
      <c r="EN874">
        <v>10000</v>
      </c>
      <c r="EO874">
        <v>10000</v>
      </c>
      <c r="EP874">
        <v>10000</v>
      </c>
      <c r="EQ874">
        <v>10000</v>
      </c>
      <c r="ER874">
        <v>10000</v>
      </c>
      <c r="ES874">
        <v>10000</v>
      </c>
      <c r="ET874">
        <v>10000</v>
      </c>
      <c r="EU874">
        <v>10000</v>
      </c>
      <c r="EV874">
        <v>10000</v>
      </c>
      <c r="EW874">
        <v>10000</v>
      </c>
      <c r="EX874">
        <v>10000</v>
      </c>
      <c r="EY874">
        <v>10000</v>
      </c>
      <c r="EZ874">
        <v>10000</v>
      </c>
      <c r="FA874">
        <v>10000</v>
      </c>
      <c r="FB874">
        <v>10000</v>
      </c>
      <c r="FC874">
        <v>10000</v>
      </c>
      <c r="FD874">
        <v>0</v>
      </c>
      <c r="FE874">
        <v>0</v>
      </c>
      <c r="FF874">
        <v>0</v>
      </c>
      <c r="FG874">
        <v>0</v>
      </c>
      <c r="FH874">
        <v>0</v>
      </c>
      <c r="FI874">
        <v>0</v>
      </c>
      <c r="FJ874">
        <v>0</v>
      </c>
      <c r="FK874">
        <v>0</v>
      </c>
      <c r="FL874">
        <v>0</v>
      </c>
      <c r="FM874">
        <v>0</v>
      </c>
      <c r="FN874">
        <v>0</v>
      </c>
      <c r="FO874">
        <v>0</v>
      </c>
      <c r="FP874">
        <v>0</v>
      </c>
      <c r="FQ874">
        <v>0</v>
      </c>
      <c r="FR874">
        <v>0</v>
      </c>
      <c r="FS874">
        <v>0</v>
      </c>
      <c r="FT874">
        <v>0</v>
      </c>
      <c r="FU874">
        <v>0</v>
      </c>
      <c r="FV874">
        <v>0</v>
      </c>
      <c r="FW874">
        <v>0</v>
      </c>
      <c r="FX874">
        <v>0</v>
      </c>
      <c r="FY874">
        <v>0</v>
      </c>
      <c r="FZ874">
        <v>0</v>
      </c>
      <c r="GA874">
        <v>0</v>
      </c>
      <c r="GB874">
        <v>0</v>
      </c>
      <c r="GC874">
        <v>0</v>
      </c>
      <c r="GD874">
        <v>0</v>
      </c>
      <c r="GE874">
        <v>0</v>
      </c>
      <c r="GF874">
        <v>0</v>
      </c>
      <c r="GG874">
        <v>0</v>
      </c>
      <c r="GH874">
        <v>0</v>
      </c>
      <c r="GI874">
        <v>0</v>
      </c>
      <c r="GJ874">
        <v>0</v>
      </c>
      <c r="GK874">
        <v>0</v>
      </c>
      <c r="GL874">
        <v>0</v>
      </c>
      <c r="GM874">
        <v>0</v>
      </c>
      <c r="GN874">
        <v>0</v>
      </c>
      <c r="GO874">
        <v>0</v>
      </c>
      <c r="GP874">
        <v>0</v>
      </c>
      <c r="GQ874">
        <v>0</v>
      </c>
      <c r="GR874">
        <v>0</v>
      </c>
      <c r="GS874">
        <v>0</v>
      </c>
      <c r="GT874">
        <v>0</v>
      </c>
      <c r="GU874">
        <v>0</v>
      </c>
      <c r="GV874">
        <v>0</v>
      </c>
      <c r="GW874">
        <v>0</v>
      </c>
      <c r="GX874">
        <v>0</v>
      </c>
      <c r="GY874">
        <v>0</v>
      </c>
      <c r="GZ874">
        <v>0</v>
      </c>
      <c r="HA874">
        <v>0</v>
      </c>
      <c r="HB874">
        <v>0</v>
      </c>
      <c r="HC874">
        <v>0</v>
      </c>
      <c r="HD874">
        <v>0</v>
      </c>
      <c r="HE874">
        <v>0</v>
      </c>
      <c r="HF874">
        <v>0</v>
      </c>
      <c r="HG874">
        <v>0</v>
      </c>
      <c r="HH874">
        <v>0</v>
      </c>
      <c r="HI874">
        <v>0</v>
      </c>
      <c r="HJ874">
        <v>0</v>
      </c>
      <c r="HK874">
        <v>0</v>
      </c>
      <c r="HL874">
        <v>0</v>
      </c>
      <c r="HM874">
        <v>0</v>
      </c>
      <c r="HN874">
        <v>0</v>
      </c>
      <c r="HO874">
        <v>0</v>
      </c>
      <c r="HP874">
        <v>0</v>
      </c>
      <c r="HQ874">
        <v>0</v>
      </c>
      <c r="HR874">
        <v>0</v>
      </c>
      <c r="HS874">
        <v>0</v>
      </c>
      <c r="HT874">
        <v>0</v>
      </c>
      <c r="HU874">
        <v>0</v>
      </c>
      <c r="HV874">
        <v>0</v>
      </c>
      <c r="HW874">
        <v>0</v>
      </c>
      <c r="HX874">
        <v>0</v>
      </c>
      <c r="HY874">
        <v>0</v>
      </c>
      <c r="HZ874">
        <v>0</v>
      </c>
      <c r="IA874">
        <v>0</v>
      </c>
      <c r="IB874">
        <v>0</v>
      </c>
      <c r="IC874">
        <v>0</v>
      </c>
      <c r="ID874">
        <v>0</v>
      </c>
      <c r="IE874">
        <v>0</v>
      </c>
      <c r="IF874">
        <v>0</v>
      </c>
      <c r="IG874">
        <v>0</v>
      </c>
      <c r="IH874">
        <v>0</v>
      </c>
      <c r="II874">
        <v>0</v>
      </c>
      <c r="IJ874">
        <v>0</v>
      </c>
      <c r="IK874">
        <v>0</v>
      </c>
    </row>
    <row r="875" spans="13:245" hidden="1">
      <c r="M875" s="340" t="s">
        <v>632</v>
      </c>
      <c r="N875" t="s">
        <v>1023</v>
      </c>
      <c r="O875">
        <v>1</v>
      </c>
      <c r="P875">
        <v>25</v>
      </c>
      <c r="Q875" s="183" t="str">
        <f t="shared" si="35"/>
        <v>SDH100125</v>
      </c>
      <c r="R875">
        <v>943.40000000000009</v>
      </c>
      <c r="S875">
        <v>2000</v>
      </c>
      <c r="T875">
        <v>2830.2000000000003</v>
      </c>
      <c r="U875">
        <v>3773.6000000000004</v>
      </c>
      <c r="V875">
        <v>4717</v>
      </c>
      <c r="W875">
        <v>5660.4000000000005</v>
      </c>
      <c r="X875">
        <v>6603.8</v>
      </c>
      <c r="Y875">
        <v>7547.2000000000007</v>
      </c>
      <c r="Z875">
        <v>8490.6</v>
      </c>
      <c r="AA875">
        <v>9434</v>
      </c>
      <c r="AB875">
        <v>9434</v>
      </c>
      <c r="AC875">
        <v>9434</v>
      </c>
      <c r="AD875">
        <v>9434</v>
      </c>
      <c r="AE875">
        <v>9434</v>
      </c>
      <c r="AF875">
        <v>9434</v>
      </c>
      <c r="AG875">
        <v>9434</v>
      </c>
      <c r="AH875">
        <v>9434</v>
      </c>
      <c r="AI875">
        <v>9434</v>
      </c>
      <c r="AJ875">
        <v>9434</v>
      </c>
      <c r="AK875">
        <v>9434</v>
      </c>
      <c r="AL875">
        <v>9434</v>
      </c>
      <c r="AM875">
        <v>9434</v>
      </c>
      <c r="AN875">
        <v>9434</v>
      </c>
      <c r="AO875">
        <v>9434</v>
      </c>
      <c r="AP875">
        <v>9434</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v>
      </c>
      <c r="BL875">
        <v>0</v>
      </c>
      <c r="BM875">
        <v>0</v>
      </c>
      <c r="BN875">
        <v>0</v>
      </c>
      <c r="BO875">
        <v>0</v>
      </c>
      <c r="BP875">
        <v>0</v>
      </c>
      <c r="BQ875">
        <v>0</v>
      </c>
      <c r="BR875">
        <v>0</v>
      </c>
      <c r="BS875">
        <v>0</v>
      </c>
      <c r="BT875">
        <v>0</v>
      </c>
      <c r="BU875">
        <v>0</v>
      </c>
      <c r="BV875">
        <v>0</v>
      </c>
      <c r="BW875">
        <v>0</v>
      </c>
      <c r="BX875">
        <v>0</v>
      </c>
      <c r="BY875">
        <v>0</v>
      </c>
      <c r="BZ875">
        <v>0</v>
      </c>
      <c r="CA875">
        <v>0</v>
      </c>
      <c r="CB875">
        <v>0</v>
      </c>
      <c r="CC875">
        <v>0</v>
      </c>
      <c r="CD875">
        <v>0</v>
      </c>
      <c r="CE875">
        <v>0</v>
      </c>
      <c r="CF875">
        <v>0</v>
      </c>
      <c r="CG875">
        <v>0</v>
      </c>
      <c r="CH875">
        <v>0</v>
      </c>
      <c r="CI875">
        <v>0</v>
      </c>
      <c r="CJ875">
        <v>0</v>
      </c>
      <c r="CK875">
        <v>0</v>
      </c>
      <c r="CL875">
        <v>0</v>
      </c>
      <c r="CM875">
        <v>0</v>
      </c>
      <c r="CN875">
        <v>0</v>
      </c>
      <c r="CO875">
        <v>0</v>
      </c>
      <c r="CP875">
        <v>0</v>
      </c>
      <c r="CQ875">
        <v>0</v>
      </c>
      <c r="CR875">
        <v>0</v>
      </c>
      <c r="CS875">
        <v>0</v>
      </c>
      <c r="CT875">
        <v>0</v>
      </c>
      <c r="CU875">
        <v>0</v>
      </c>
      <c r="CV875">
        <v>0</v>
      </c>
      <c r="CW875">
        <v>0</v>
      </c>
      <c r="CX875">
        <v>0</v>
      </c>
      <c r="CY875">
        <v>0</v>
      </c>
      <c r="CZ875">
        <v>0</v>
      </c>
      <c r="DA875">
        <v>0</v>
      </c>
      <c r="DB875">
        <v>0</v>
      </c>
      <c r="DC875">
        <v>0</v>
      </c>
      <c r="DD875">
        <v>0</v>
      </c>
      <c r="DE875">
        <v>0</v>
      </c>
      <c r="DF875">
        <v>0</v>
      </c>
      <c r="DG875">
        <v>0</v>
      </c>
      <c r="DH875">
        <v>0</v>
      </c>
      <c r="DI875">
        <v>0</v>
      </c>
      <c r="DJ875">
        <v>0</v>
      </c>
      <c r="DK875">
        <v>0</v>
      </c>
      <c r="DL875">
        <v>0</v>
      </c>
      <c r="DM875">
        <v>0</v>
      </c>
      <c r="DN875">
        <v>0</v>
      </c>
      <c r="DO875">
        <v>0</v>
      </c>
      <c r="DP875">
        <v>0</v>
      </c>
      <c r="DQ875">
        <v>0</v>
      </c>
      <c r="DR875">
        <v>0</v>
      </c>
      <c r="DS875">
        <v>0</v>
      </c>
      <c r="DT875">
        <v>0</v>
      </c>
      <c r="DU875">
        <v>0</v>
      </c>
      <c r="DV875">
        <v>0</v>
      </c>
      <c r="DW875">
        <v>0</v>
      </c>
      <c r="DX875">
        <v>0</v>
      </c>
      <c r="DZ875" s="340" t="s">
        <v>632</v>
      </c>
      <c r="EA875" t="s">
        <v>1023</v>
      </c>
      <c r="EB875">
        <v>1</v>
      </c>
      <c r="EC875">
        <v>25</v>
      </c>
      <c r="ED875" s="183" t="str">
        <f t="shared" si="36"/>
        <v>SDH100125</v>
      </c>
      <c r="EE875">
        <v>943.40000000000009</v>
      </c>
      <c r="EF875">
        <v>10000</v>
      </c>
      <c r="EG875">
        <v>10000</v>
      </c>
      <c r="EH875">
        <v>10000</v>
      </c>
      <c r="EI875">
        <v>10000</v>
      </c>
      <c r="EJ875">
        <v>10000</v>
      </c>
      <c r="EK875">
        <v>10000</v>
      </c>
      <c r="EL875">
        <v>10000</v>
      </c>
      <c r="EM875">
        <v>10000</v>
      </c>
      <c r="EN875">
        <v>10000</v>
      </c>
      <c r="EO875">
        <v>10000</v>
      </c>
      <c r="EP875">
        <v>10000</v>
      </c>
      <c r="EQ875">
        <v>10000</v>
      </c>
      <c r="ER875">
        <v>10000</v>
      </c>
      <c r="ES875">
        <v>10000</v>
      </c>
      <c r="ET875">
        <v>10000</v>
      </c>
      <c r="EU875">
        <v>10000</v>
      </c>
      <c r="EV875">
        <v>10000</v>
      </c>
      <c r="EW875">
        <v>10000</v>
      </c>
      <c r="EX875">
        <v>10000</v>
      </c>
      <c r="EY875">
        <v>10000</v>
      </c>
      <c r="EZ875">
        <v>10000</v>
      </c>
      <c r="FA875">
        <v>10000</v>
      </c>
      <c r="FB875">
        <v>10000</v>
      </c>
      <c r="FC875">
        <v>10000</v>
      </c>
      <c r="FD875">
        <v>0</v>
      </c>
      <c r="FE875">
        <v>0</v>
      </c>
      <c r="FF875">
        <v>0</v>
      </c>
      <c r="FG875">
        <v>0</v>
      </c>
      <c r="FH875">
        <v>0</v>
      </c>
      <c r="FI875">
        <v>0</v>
      </c>
      <c r="FJ875">
        <v>0</v>
      </c>
      <c r="FK875">
        <v>0</v>
      </c>
      <c r="FL875">
        <v>0</v>
      </c>
      <c r="FM875">
        <v>0</v>
      </c>
      <c r="FN875">
        <v>0</v>
      </c>
      <c r="FO875">
        <v>0</v>
      </c>
      <c r="FP875">
        <v>0</v>
      </c>
      <c r="FQ875">
        <v>0</v>
      </c>
      <c r="FR875">
        <v>0</v>
      </c>
      <c r="FS875">
        <v>0</v>
      </c>
      <c r="FT875">
        <v>0</v>
      </c>
      <c r="FU875">
        <v>0</v>
      </c>
      <c r="FV875">
        <v>0</v>
      </c>
      <c r="FW875">
        <v>0</v>
      </c>
      <c r="FX875">
        <v>0</v>
      </c>
      <c r="FY875">
        <v>0</v>
      </c>
      <c r="FZ875">
        <v>0</v>
      </c>
      <c r="GA875">
        <v>0</v>
      </c>
      <c r="GB875">
        <v>0</v>
      </c>
      <c r="GC875">
        <v>0</v>
      </c>
      <c r="GD875">
        <v>0</v>
      </c>
      <c r="GE875">
        <v>0</v>
      </c>
      <c r="GF875">
        <v>0</v>
      </c>
      <c r="GG875">
        <v>0</v>
      </c>
      <c r="GH875">
        <v>0</v>
      </c>
      <c r="GI875">
        <v>0</v>
      </c>
      <c r="GJ875">
        <v>0</v>
      </c>
      <c r="GK875">
        <v>0</v>
      </c>
      <c r="GL875">
        <v>0</v>
      </c>
      <c r="GM875">
        <v>0</v>
      </c>
      <c r="GN875">
        <v>0</v>
      </c>
      <c r="GO875">
        <v>0</v>
      </c>
      <c r="GP875">
        <v>0</v>
      </c>
      <c r="GQ875">
        <v>0</v>
      </c>
      <c r="GR875">
        <v>0</v>
      </c>
      <c r="GS875">
        <v>0</v>
      </c>
      <c r="GT875">
        <v>0</v>
      </c>
      <c r="GU875">
        <v>0</v>
      </c>
      <c r="GV875">
        <v>0</v>
      </c>
      <c r="GW875">
        <v>0</v>
      </c>
      <c r="GX875">
        <v>0</v>
      </c>
      <c r="GY875">
        <v>0</v>
      </c>
      <c r="GZ875">
        <v>0</v>
      </c>
      <c r="HA875">
        <v>0</v>
      </c>
      <c r="HB875">
        <v>0</v>
      </c>
      <c r="HC875">
        <v>0</v>
      </c>
      <c r="HD875">
        <v>0</v>
      </c>
      <c r="HE875">
        <v>0</v>
      </c>
      <c r="HF875">
        <v>0</v>
      </c>
      <c r="HG875">
        <v>0</v>
      </c>
      <c r="HH875">
        <v>0</v>
      </c>
      <c r="HI875">
        <v>0</v>
      </c>
      <c r="HJ875">
        <v>0</v>
      </c>
      <c r="HK875">
        <v>0</v>
      </c>
      <c r="HL875">
        <v>0</v>
      </c>
      <c r="HM875">
        <v>0</v>
      </c>
      <c r="HN875">
        <v>0</v>
      </c>
      <c r="HO875">
        <v>0</v>
      </c>
      <c r="HP875">
        <v>0</v>
      </c>
      <c r="HQ875">
        <v>0</v>
      </c>
      <c r="HR875">
        <v>0</v>
      </c>
      <c r="HS875">
        <v>0</v>
      </c>
      <c r="HT875">
        <v>0</v>
      </c>
      <c r="HU875">
        <v>0</v>
      </c>
      <c r="HV875">
        <v>0</v>
      </c>
      <c r="HW875">
        <v>0</v>
      </c>
      <c r="HX875">
        <v>0</v>
      </c>
      <c r="HY875">
        <v>0</v>
      </c>
      <c r="HZ875">
        <v>0</v>
      </c>
      <c r="IA875">
        <v>0</v>
      </c>
      <c r="IB875">
        <v>0</v>
      </c>
      <c r="IC875">
        <v>0</v>
      </c>
      <c r="ID875">
        <v>0</v>
      </c>
      <c r="IE875">
        <v>0</v>
      </c>
      <c r="IF875">
        <v>0</v>
      </c>
      <c r="IG875">
        <v>0</v>
      </c>
      <c r="IH875">
        <v>0</v>
      </c>
      <c r="II875">
        <v>0</v>
      </c>
      <c r="IJ875">
        <v>0</v>
      </c>
      <c r="IK875">
        <v>0</v>
      </c>
    </row>
    <row r="876" spans="13:245" hidden="1">
      <c r="M876" s="340" t="s">
        <v>632</v>
      </c>
      <c r="N876" t="s">
        <v>1023</v>
      </c>
      <c r="O876">
        <v>1</v>
      </c>
      <c r="P876">
        <v>26</v>
      </c>
      <c r="Q876" s="183" t="str">
        <f t="shared" si="35"/>
        <v>SDH100126</v>
      </c>
      <c r="R876">
        <v>948.7</v>
      </c>
      <c r="S876">
        <v>2000</v>
      </c>
      <c r="T876">
        <v>2846.1000000000004</v>
      </c>
      <c r="U876">
        <v>3794.8</v>
      </c>
      <c r="V876">
        <v>4743.5</v>
      </c>
      <c r="W876">
        <v>5692.2000000000007</v>
      </c>
      <c r="X876">
        <v>6640.9000000000005</v>
      </c>
      <c r="Y876">
        <v>7589.6</v>
      </c>
      <c r="Z876">
        <v>8538.3000000000011</v>
      </c>
      <c r="AA876">
        <v>9487</v>
      </c>
      <c r="AB876">
        <v>9487</v>
      </c>
      <c r="AC876">
        <v>9487</v>
      </c>
      <c r="AD876">
        <v>9487</v>
      </c>
      <c r="AE876">
        <v>9487</v>
      </c>
      <c r="AF876">
        <v>9487</v>
      </c>
      <c r="AG876">
        <v>9487</v>
      </c>
      <c r="AH876">
        <v>9487</v>
      </c>
      <c r="AI876">
        <v>9487</v>
      </c>
      <c r="AJ876">
        <v>9487</v>
      </c>
      <c r="AK876">
        <v>9487</v>
      </c>
      <c r="AL876">
        <v>9487</v>
      </c>
      <c r="AM876">
        <v>9487</v>
      </c>
      <c r="AN876">
        <v>9487</v>
      </c>
      <c r="AO876">
        <v>9487</v>
      </c>
      <c r="AP876">
        <v>9487</v>
      </c>
      <c r="AQ876">
        <v>0</v>
      </c>
      <c r="AR876">
        <v>0</v>
      </c>
      <c r="AS876">
        <v>0</v>
      </c>
      <c r="AT876">
        <v>0</v>
      </c>
      <c r="AU876">
        <v>0</v>
      </c>
      <c r="AV876">
        <v>0</v>
      </c>
      <c r="AW876">
        <v>0</v>
      </c>
      <c r="AX876">
        <v>0</v>
      </c>
      <c r="AY876">
        <v>0</v>
      </c>
      <c r="AZ876">
        <v>0</v>
      </c>
      <c r="BA876">
        <v>0</v>
      </c>
      <c r="BB876">
        <v>0</v>
      </c>
      <c r="BC876">
        <v>0</v>
      </c>
      <c r="BD876">
        <v>0</v>
      </c>
      <c r="BE876">
        <v>0</v>
      </c>
      <c r="BF876">
        <v>0</v>
      </c>
      <c r="BG876">
        <v>0</v>
      </c>
      <c r="BH876">
        <v>0</v>
      </c>
      <c r="BI876">
        <v>0</v>
      </c>
      <c r="BJ876">
        <v>0</v>
      </c>
      <c r="BK876">
        <v>0</v>
      </c>
      <c r="BL876">
        <v>0</v>
      </c>
      <c r="BM876">
        <v>0</v>
      </c>
      <c r="BN876">
        <v>0</v>
      </c>
      <c r="BO876">
        <v>0</v>
      </c>
      <c r="BP876">
        <v>0</v>
      </c>
      <c r="BQ876">
        <v>0</v>
      </c>
      <c r="BR876">
        <v>0</v>
      </c>
      <c r="BS876">
        <v>0</v>
      </c>
      <c r="BT876">
        <v>0</v>
      </c>
      <c r="BU876">
        <v>0</v>
      </c>
      <c r="BV876">
        <v>0</v>
      </c>
      <c r="BW876">
        <v>0</v>
      </c>
      <c r="BX876">
        <v>0</v>
      </c>
      <c r="BY876">
        <v>0</v>
      </c>
      <c r="BZ876">
        <v>0</v>
      </c>
      <c r="CA876">
        <v>0</v>
      </c>
      <c r="CB876">
        <v>0</v>
      </c>
      <c r="CC876">
        <v>0</v>
      </c>
      <c r="CD876">
        <v>0</v>
      </c>
      <c r="CE876">
        <v>0</v>
      </c>
      <c r="CF876">
        <v>0</v>
      </c>
      <c r="CG876">
        <v>0</v>
      </c>
      <c r="CH876">
        <v>0</v>
      </c>
      <c r="CI876">
        <v>0</v>
      </c>
      <c r="CJ876">
        <v>0</v>
      </c>
      <c r="CK876">
        <v>0</v>
      </c>
      <c r="CL876">
        <v>0</v>
      </c>
      <c r="CM876">
        <v>0</v>
      </c>
      <c r="CN876">
        <v>0</v>
      </c>
      <c r="CO876">
        <v>0</v>
      </c>
      <c r="CP876">
        <v>0</v>
      </c>
      <c r="CQ876">
        <v>0</v>
      </c>
      <c r="CR876">
        <v>0</v>
      </c>
      <c r="CS876">
        <v>0</v>
      </c>
      <c r="CT876">
        <v>0</v>
      </c>
      <c r="CU876">
        <v>0</v>
      </c>
      <c r="CV876">
        <v>0</v>
      </c>
      <c r="CW876">
        <v>0</v>
      </c>
      <c r="CX876">
        <v>0</v>
      </c>
      <c r="CY876">
        <v>0</v>
      </c>
      <c r="CZ876">
        <v>0</v>
      </c>
      <c r="DA876">
        <v>0</v>
      </c>
      <c r="DB876">
        <v>0</v>
      </c>
      <c r="DC876">
        <v>0</v>
      </c>
      <c r="DD876">
        <v>0</v>
      </c>
      <c r="DE876">
        <v>0</v>
      </c>
      <c r="DF876">
        <v>0</v>
      </c>
      <c r="DG876">
        <v>0</v>
      </c>
      <c r="DH876">
        <v>0</v>
      </c>
      <c r="DI876">
        <v>0</v>
      </c>
      <c r="DJ876">
        <v>0</v>
      </c>
      <c r="DK876">
        <v>0</v>
      </c>
      <c r="DL876">
        <v>0</v>
      </c>
      <c r="DM876">
        <v>0</v>
      </c>
      <c r="DN876">
        <v>0</v>
      </c>
      <c r="DO876">
        <v>0</v>
      </c>
      <c r="DP876">
        <v>0</v>
      </c>
      <c r="DQ876">
        <v>0</v>
      </c>
      <c r="DR876">
        <v>0</v>
      </c>
      <c r="DS876">
        <v>0</v>
      </c>
      <c r="DT876">
        <v>0</v>
      </c>
      <c r="DU876">
        <v>0</v>
      </c>
      <c r="DV876">
        <v>0</v>
      </c>
      <c r="DW876">
        <v>0</v>
      </c>
      <c r="DX876">
        <v>0</v>
      </c>
      <c r="DZ876" s="340" t="s">
        <v>632</v>
      </c>
      <c r="EA876" t="s">
        <v>1023</v>
      </c>
      <c r="EB876">
        <v>1</v>
      </c>
      <c r="EC876">
        <v>26</v>
      </c>
      <c r="ED876" s="183" t="str">
        <f t="shared" si="36"/>
        <v>SDH100126</v>
      </c>
      <c r="EE876">
        <v>948.7</v>
      </c>
      <c r="EF876">
        <v>10000</v>
      </c>
      <c r="EG876">
        <v>10000</v>
      </c>
      <c r="EH876">
        <v>10000</v>
      </c>
      <c r="EI876">
        <v>10000</v>
      </c>
      <c r="EJ876">
        <v>10000</v>
      </c>
      <c r="EK876">
        <v>10000</v>
      </c>
      <c r="EL876">
        <v>10000</v>
      </c>
      <c r="EM876">
        <v>10000</v>
      </c>
      <c r="EN876">
        <v>10000</v>
      </c>
      <c r="EO876">
        <v>10000</v>
      </c>
      <c r="EP876">
        <v>10000</v>
      </c>
      <c r="EQ876">
        <v>10000</v>
      </c>
      <c r="ER876">
        <v>10000</v>
      </c>
      <c r="ES876">
        <v>10000</v>
      </c>
      <c r="ET876">
        <v>10000</v>
      </c>
      <c r="EU876">
        <v>10000</v>
      </c>
      <c r="EV876">
        <v>10000</v>
      </c>
      <c r="EW876">
        <v>10000</v>
      </c>
      <c r="EX876">
        <v>10000</v>
      </c>
      <c r="EY876">
        <v>10000</v>
      </c>
      <c r="EZ876">
        <v>10000</v>
      </c>
      <c r="FA876">
        <v>10000</v>
      </c>
      <c r="FB876">
        <v>10000</v>
      </c>
      <c r="FC876">
        <v>10000</v>
      </c>
      <c r="FD876">
        <v>0</v>
      </c>
      <c r="FE876">
        <v>0</v>
      </c>
      <c r="FF876">
        <v>0</v>
      </c>
      <c r="FG876">
        <v>0</v>
      </c>
      <c r="FH876">
        <v>0</v>
      </c>
      <c r="FI876">
        <v>0</v>
      </c>
      <c r="FJ876">
        <v>0</v>
      </c>
      <c r="FK876">
        <v>0</v>
      </c>
      <c r="FL876">
        <v>0</v>
      </c>
      <c r="FM876">
        <v>0</v>
      </c>
      <c r="FN876">
        <v>0</v>
      </c>
      <c r="FO876">
        <v>0</v>
      </c>
      <c r="FP876">
        <v>0</v>
      </c>
      <c r="FQ876">
        <v>0</v>
      </c>
      <c r="FR876">
        <v>0</v>
      </c>
      <c r="FS876">
        <v>0</v>
      </c>
      <c r="FT876">
        <v>0</v>
      </c>
      <c r="FU876">
        <v>0</v>
      </c>
      <c r="FV876">
        <v>0</v>
      </c>
      <c r="FW876">
        <v>0</v>
      </c>
      <c r="FX876">
        <v>0</v>
      </c>
      <c r="FY876">
        <v>0</v>
      </c>
      <c r="FZ876">
        <v>0</v>
      </c>
      <c r="GA876">
        <v>0</v>
      </c>
      <c r="GB876">
        <v>0</v>
      </c>
      <c r="GC876">
        <v>0</v>
      </c>
      <c r="GD876">
        <v>0</v>
      </c>
      <c r="GE876">
        <v>0</v>
      </c>
      <c r="GF876">
        <v>0</v>
      </c>
      <c r="GG876">
        <v>0</v>
      </c>
      <c r="GH876">
        <v>0</v>
      </c>
      <c r="GI876">
        <v>0</v>
      </c>
      <c r="GJ876">
        <v>0</v>
      </c>
      <c r="GK876">
        <v>0</v>
      </c>
      <c r="GL876">
        <v>0</v>
      </c>
      <c r="GM876">
        <v>0</v>
      </c>
      <c r="GN876">
        <v>0</v>
      </c>
      <c r="GO876">
        <v>0</v>
      </c>
      <c r="GP876">
        <v>0</v>
      </c>
      <c r="GQ876">
        <v>0</v>
      </c>
      <c r="GR876">
        <v>0</v>
      </c>
      <c r="GS876">
        <v>0</v>
      </c>
      <c r="GT876">
        <v>0</v>
      </c>
      <c r="GU876">
        <v>0</v>
      </c>
      <c r="GV876">
        <v>0</v>
      </c>
      <c r="GW876">
        <v>0</v>
      </c>
      <c r="GX876">
        <v>0</v>
      </c>
      <c r="GY876">
        <v>0</v>
      </c>
      <c r="GZ876">
        <v>0</v>
      </c>
      <c r="HA876">
        <v>0</v>
      </c>
      <c r="HB876">
        <v>0</v>
      </c>
      <c r="HC876">
        <v>0</v>
      </c>
      <c r="HD876">
        <v>0</v>
      </c>
      <c r="HE876">
        <v>0</v>
      </c>
      <c r="HF876">
        <v>0</v>
      </c>
      <c r="HG876">
        <v>0</v>
      </c>
      <c r="HH876">
        <v>0</v>
      </c>
      <c r="HI876">
        <v>0</v>
      </c>
      <c r="HJ876">
        <v>0</v>
      </c>
      <c r="HK876">
        <v>0</v>
      </c>
      <c r="HL876">
        <v>0</v>
      </c>
      <c r="HM876">
        <v>0</v>
      </c>
      <c r="HN876">
        <v>0</v>
      </c>
      <c r="HO876">
        <v>0</v>
      </c>
      <c r="HP876">
        <v>0</v>
      </c>
      <c r="HQ876">
        <v>0</v>
      </c>
      <c r="HR876">
        <v>0</v>
      </c>
      <c r="HS876">
        <v>0</v>
      </c>
      <c r="HT876">
        <v>0</v>
      </c>
      <c r="HU876">
        <v>0</v>
      </c>
      <c r="HV876">
        <v>0</v>
      </c>
      <c r="HW876">
        <v>0</v>
      </c>
      <c r="HX876">
        <v>0</v>
      </c>
      <c r="HY876">
        <v>0</v>
      </c>
      <c r="HZ876">
        <v>0</v>
      </c>
      <c r="IA876">
        <v>0</v>
      </c>
      <c r="IB876">
        <v>0</v>
      </c>
      <c r="IC876">
        <v>0</v>
      </c>
      <c r="ID876">
        <v>0</v>
      </c>
      <c r="IE876">
        <v>0</v>
      </c>
      <c r="IF876">
        <v>0</v>
      </c>
      <c r="IG876">
        <v>0</v>
      </c>
      <c r="IH876">
        <v>0</v>
      </c>
      <c r="II876">
        <v>0</v>
      </c>
      <c r="IJ876">
        <v>0</v>
      </c>
      <c r="IK876">
        <v>0</v>
      </c>
    </row>
    <row r="877" spans="13:245" hidden="1">
      <c r="M877" s="340" t="s">
        <v>632</v>
      </c>
      <c r="N877" t="s">
        <v>1023</v>
      </c>
      <c r="O877">
        <v>1</v>
      </c>
      <c r="P877">
        <v>27</v>
      </c>
      <c r="Q877" s="183" t="str">
        <f t="shared" si="35"/>
        <v>SDH100127</v>
      </c>
      <c r="R877">
        <v>948.7</v>
      </c>
      <c r="S877">
        <v>2000</v>
      </c>
      <c r="T877">
        <v>2846.1000000000004</v>
      </c>
      <c r="U877">
        <v>3794.8</v>
      </c>
      <c r="V877">
        <v>4743.5</v>
      </c>
      <c r="W877">
        <v>5692.2000000000007</v>
      </c>
      <c r="X877">
        <v>6640.9000000000005</v>
      </c>
      <c r="Y877">
        <v>7589.6</v>
      </c>
      <c r="Z877">
        <v>8538.3000000000011</v>
      </c>
      <c r="AA877">
        <v>9487</v>
      </c>
      <c r="AB877">
        <v>9487</v>
      </c>
      <c r="AC877">
        <v>9487</v>
      </c>
      <c r="AD877">
        <v>9487</v>
      </c>
      <c r="AE877">
        <v>9487</v>
      </c>
      <c r="AF877">
        <v>9487</v>
      </c>
      <c r="AG877">
        <v>9487</v>
      </c>
      <c r="AH877">
        <v>9487</v>
      </c>
      <c r="AI877">
        <v>9487</v>
      </c>
      <c r="AJ877">
        <v>9487</v>
      </c>
      <c r="AK877">
        <v>9487</v>
      </c>
      <c r="AL877">
        <v>9487</v>
      </c>
      <c r="AM877">
        <v>9487</v>
      </c>
      <c r="AN877">
        <v>9487</v>
      </c>
      <c r="AO877">
        <v>9487</v>
      </c>
      <c r="AP877">
        <v>9487</v>
      </c>
      <c r="AQ877">
        <v>0</v>
      </c>
      <c r="AR877">
        <v>0</v>
      </c>
      <c r="AS877">
        <v>0</v>
      </c>
      <c r="AT877">
        <v>0</v>
      </c>
      <c r="AU877">
        <v>0</v>
      </c>
      <c r="AV877">
        <v>0</v>
      </c>
      <c r="AW877">
        <v>0</v>
      </c>
      <c r="AX877">
        <v>0</v>
      </c>
      <c r="AY877">
        <v>0</v>
      </c>
      <c r="AZ877">
        <v>0</v>
      </c>
      <c r="BA877">
        <v>0</v>
      </c>
      <c r="BB877">
        <v>0</v>
      </c>
      <c r="BC877">
        <v>0</v>
      </c>
      <c r="BD877">
        <v>0</v>
      </c>
      <c r="BE877">
        <v>0</v>
      </c>
      <c r="BF877">
        <v>0</v>
      </c>
      <c r="BG877">
        <v>0</v>
      </c>
      <c r="BH877">
        <v>0</v>
      </c>
      <c r="BI877">
        <v>0</v>
      </c>
      <c r="BJ877">
        <v>0</v>
      </c>
      <c r="BK877">
        <v>0</v>
      </c>
      <c r="BL877">
        <v>0</v>
      </c>
      <c r="BM877">
        <v>0</v>
      </c>
      <c r="BN877">
        <v>0</v>
      </c>
      <c r="BO877">
        <v>0</v>
      </c>
      <c r="BP877">
        <v>0</v>
      </c>
      <c r="BQ877">
        <v>0</v>
      </c>
      <c r="BR877">
        <v>0</v>
      </c>
      <c r="BS877">
        <v>0</v>
      </c>
      <c r="BT877">
        <v>0</v>
      </c>
      <c r="BU877">
        <v>0</v>
      </c>
      <c r="BV877">
        <v>0</v>
      </c>
      <c r="BW877">
        <v>0</v>
      </c>
      <c r="BX877">
        <v>0</v>
      </c>
      <c r="BY877">
        <v>0</v>
      </c>
      <c r="BZ877">
        <v>0</v>
      </c>
      <c r="CA877">
        <v>0</v>
      </c>
      <c r="CB877">
        <v>0</v>
      </c>
      <c r="CC877">
        <v>0</v>
      </c>
      <c r="CD877">
        <v>0</v>
      </c>
      <c r="CE877">
        <v>0</v>
      </c>
      <c r="CF877">
        <v>0</v>
      </c>
      <c r="CG877">
        <v>0</v>
      </c>
      <c r="CH877">
        <v>0</v>
      </c>
      <c r="CI877">
        <v>0</v>
      </c>
      <c r="CJ877">
        <v>0</v>
      </c>
      <c r="CK877">
        <v>0</v>
      </c>
      <c r="CL877">
        <v>0</v>
      </c>
      <c r="CM877">
        <v>0</v>
      </c>
      <c r="CN877">
        <v>0</v>
      </c>
      <c r="CO877">
        <v>0</v>
      </c>
      <c r="CP877">
        <v>0</v>
      </c>
      <c r="CQ877">
        <v>0</v>
      </c>
      <c r="CR877">
        <v>0</v>
      </c>
      <c r="CS877">
        <v>0</v>
      </c>
      <c r="CT877">
        <v>0</v>
      </c>
      <c r="CU877">
        <v>0</v>
      </c>
      <c r="CV877">
        <v>0</v>
      </c>
      <c r="CW877">
        <v>0</v>
      </c>
      <c r="CX877">
        <v>0</v>
      </c>
      <c r="CY877">
        <v>0</v>
      </c>
      <c r="CZ877">
        <v>0</v>
      </c>
      <c r="DA877">
        <v>0</v>
      </c>
      <c r="DB877">
        <v>0</v>
      </c>
      <c r="DC877">
        <v>0</v>
      </c>
      <c r="DD877">
        <v>0</v>
      </c>
      <c r="DE877">
        <v>0</v>
      </c>
      <c r="DF877">
        <v>0</v>
      </c>
      <c r="DG877">
        <v>0</v>
      </c>
      <c r="DH877">
        <v>0</v>
      </c>
      <c r="DI877">
        <v>0</v>
      </c>
      <c r="DJ877">
        <v>0</v>
      </c>
      <c r="DK877">
        <v>0</v>
      </c>
      <c r="DL877">
        <v>0</v>
      </c>
      <c r="DM877">
        <v>0</v>
      </c>
      <c r="DN877">
        <v>0</v>
      </c>
      <c r="DO877">
        <v>0</v>
      </c>
      <c r="DP877">
        <v>0</v>
      </c>
      <c r="DQ877">
        <v>0</v>
      </c>
      <c r="DR877">
        <v>0</v>
      </c>
      <c r="DS877">
        <v>0</v>
      </c>
      <c r="DT877">
        <v>0</v>
      </c>
      <c r="DU877">
        <v>0</v>
      </c>
      <c r="DV877">
        <v>0</v>
      </c>
      <c r="DW877">
        <v>0</v>
      </c>
      <c r="DX877">
        <v>0</v>
      </c>
      <c r="DZ877" s="340" t="s">
        <v>632</v>
      </c>
      <c r="EA877" t="s">
        <v>1023</v>
      </c>
      <c r="EB877">
        <v>1</v>
      </c>
      <c r="EC877">
        <v>27</v>
      </c>
      <c r="ED877" s="183" t="str">
        <f t="shared" si="36"/>
        <v>SDH100127</v>
      </c>
      <c r="EE877">
        <v>948.7</v>
      </c>
      <c r="EF877">
        <v>10000</v>
      </c>
      <c r="EG877">
        <v>10000</v>
      </c>
      <c r="EH877">
        <v>10000</v>
      </c>
      <c r="EI877">
        <v>10000</v>
      </c>
      <c r="EJ877">
        <v>10000</v>
      </c>
      <c r="EK877">
        <v>10000</v>
      </c>
      <c r="EL877">
        <v>10000</v>
      </c>
      <c r="EM877">
        <v>10000</v>
      </c>
      <c r="EN877">
        <v>10000</v>
      </c>
      <c r="EO877">
        <v>10000</v>
      </c>
      <c r="EP877">
        <v>10000</v>
      </c>
      <c r="EQ877">
        <v>10000</v>
      </c>
      <c r="ER877">
        <v>10000</v>
      </c>
      <c r="ES877">
        <v>10000</v>
      </c>
      <c r="ET877">
        <v>10000</v>
      </c>
      <c r="EU877">
        <v>10000</v>
      </c>
      <c r="EV877">
        <v>10000</v>
      </c>
      <c r="EW877">
        <v>10000</v>
      </c>
      <c r="EX877">
        <v>10000</v>
      </c>
      <c r="EY877">
        <v>10000</v>
      </c>
      <c r="EZ877">
        <v>10000</v>
      </c>
      <c r="FA877">
        <v>10000</v>
      </c>
      <c r="FB877">
        <v>10000</v>
      </c>
      <c r="FC877">
        <v>10000</v>
      </c>
      <c r="FD877">
        <v>0</v>
      </c>
      <c r="FE877">
        <v>0</v>
      </c>
      <c r="FF877">
        <v>0</v>
      </c>
      <c r="FG877">
        <v>0</v>
      </c>
      <c r="FH877">
        <v>0</v>
      </c>
      <c r="FI877">
        <v>0</v>
      </c>
      <c r="FJ877">
        <v>0</v>
      </c>
      <c r="FK877">
        <v>0</v>
      </c>
      <c r="FL877">
        <v>0</v>
      </c>
      <c r="FM877">
        <v>0</v>
      </c>
      <c r="FN877">
        <v>0</v>
      </c>
      <c r="FO877">
        <v>0</v>
      </c>
      <c r="FP877">
        <v>0</v>
      </c>
      <c r="FQ877">
        <v>0</v>
      </c>
      <c r="FR877">
        <v>0</v>
      </c>
      <c r="FS877">
        <v>0</v>
      </c>
      <c r="FT877">
        <v>0</v>
      </c>
      <c r="FU877">
        <v>0</v>
      </c>
      <c r="FV877">
        <v>0</v>
      </c>
      <c r="FW877">
        <v>0</v>
      </c>
      <c r="FX877">
        <v>0</v>
      </c>
      <c r="FY877">
        <v>0</v>
      </c>
      <c r="FZ877">
        <v>0</v>
      </c>
      <c r="GA877">
        <v>0</v>
      </c>
      <c r="GB877">
        <v>0</v>
      </c>
      <c r="GC877">
        <v>0</v>
      </c>
      <c r="GD877">
        <v>0</v>
      </c>
      <c r="GE877">
        <v>0</v>
      </c>
      <c r="GF877">
        <v>0</v>
      </c>
      <c r="GG877">
        <v>0</v>
      </c>
      <c r="GH877">
        <v>0</v>
      </c>
      <c r="GI877">
        <v>0</v>
      </c>
      <c r="GJ877">
        <v>0</v>
      </c>
      <c r="GK877">
        <v>0</v>
      </c>
      <c r="GL877">
        <v>0</v>
      </c>
      <c r="GM877">
        <v>0</v>
      </c>
      <c r="GN877">
        <v>0</v>
      </c>
      <c r="GO877">
        <v>0</v>
      </c>
      <c r="GP877">
        <v>0</v>
      </c>
      <c r="GQ877">
        <v>0</v>
      </c>
      <c r="GR877">
        <v>0</v>
      </c>
      <c r="GS877">
        <v>0</v>
      </c>
      <c r="GT877">
        <v>0</v>
      </c>
      <c r="GU877">
        <v>0</v>
      </c>
      <c r="GV877">
        <v>0</v>
      </c>
      <c r="GW877">
        <v>0</v>
      </c>
      <c r="GX877">
        <v>0</v>
      </c>
      <c r="GY877">
        <v>0</v>
      </c>
      <c r="GZ877">
        <v>0</v>
      </c>
      <c r="HA877">
        <v>0</v>
      </c>
      <c r="HB877">
        <v>0</v>
      </c>
      <c r="HC877">
        <v>0</v>
      </c>
      <c r="HD877">
        <v>0</v>
      </c>
      <c r="HE877">
        <v>0</v>
      </c>
      <c r="HF877">
        <v>0</v>
      </c>
      <c r="HG877">
        <v>0</v>
      </c>
      <c r="HH877">
        <v>0</v>
      </c>
      <c r="HI877">
        <v>0</v>
      </c>
      <c r="HJ877">
        <v>0</v>
      </c>
      <c r="HK877">
        <v>0</v>
      </c>
      <c r="HL877">
        <v>0</v>
      </c>
      <c r="HM877">
        <v>0</v>
      </c>
      <c r="HN877">
        <v>0</v>
      </c>
      <c r="HO877">
        <v>0</v>
      </c>
      <c r="HP877">
        <v>0</v>
      </c>
      <c r="HQ877">
        <v>0</v>
      </c>
      <c r="HR877">
        <v>0</v>
      </c>
      <c r="HS877">
        <v>0</v>
      </c>
      <c r="HT877">
        <v>0</v>
      </c>
      <c r="HU877">
        <v>0</v>
      </c>
      <c r="HV877">
        <v>0</v>
      </c>
      <c r="HW877">
        <v>0</v>
      </c>
      <c r="HX877">
        <v>0</v>
      </c>
      <c r="HY877">
        <v>0</v>
      </c>
      <c r="HZ877">
        <v>0</v>
      </c>
      <c r="IA877">
        <v>0</v>
      </c>
      <c r="IB877">
        <v>0</v>
      </c>
      <c r="IC877">
        <v>0</v>
      </c>
      <c r="ID877">
        <v>0</v>
      </c>
      <c r="IE877">
        <v>0</v>
      </c>
      <c r="IF877">
        <v>0</v>
      </c>
      <c r="IG877">
        <v>0</v>
      </c>
      <c r="IH877">
        <v>0</v>
      </c>
      <c r="II877">
        <v>0</v>
      </c>
      <c r="IJ877">
        <v>0</v>
      </c>
      <c r="IK877">
        <v>0</v>
      </c>
    </row>
    <row r="878" spans="13:245" hidden="1">
      <c r="M878" s="340" t="s">
        <v>632</v>
      </c>
      <c r="N878" t="s">
        <v>1023</v>
      </c>
      <c r="O878">
        <v>1</v>
      </c>
      <c r="P878">
        <v>28</v>
      </c>
      <c r="Q878" s="183" t="str">
        <f t="shared" si="35"/>
        <v>SDH100128</v>
      </c>
      <c r="R878">
        <v>954</v>
      </c>
      <c r="S878">
        <v>2000</v>
      </c>
      <c r="T878">
        <v>2862</v>
      </c>
      <c r="U878">
        <v>3816</v>
      </c>
      <c r="V878">
        <v>4770</v>
      </c>
      <c r="W878">
        <v>5724</v>
      </c>
      <c r="X878">
        <v>6678</v>
      </c>
      <c r="Y878">
        <v>7632</v>
      </c>
      <c r="Z878">
        <v>8586</v>
      </c>
      <c r="AA878">
        <v>9540</v>
      </c>
      <c r="AB878">
        <v>9540</v>
      </c>
      <c r="AC878">
        <v>9540</v>
      </c>
      <c r="AD878">
        <v>9540</v>
      </c>
      <c r="AE878">
        <v>9540</v>
      </c>
      <c r="AF878">
        <v>9540</v>
      </c>
      <c r="AG878">
        <v>9540</v>
      </c>
      <c r="AH878">
        <v>9540</v>
      </c>
      <c r="AI878">
        <v>9540</v>
      </c>
      <c r="AJ878">
        <v>9540</v>
      </c>
      <c r="AK878">
        <v>9540</v>
      </c>
      <c r="AL878">
        <v>9540</v>
      </c>
      <c r="AM878">
        <v>9540</v>
      </c>
      <c r="AN878">
        <v>9540</v>
      </c>
      <c r="AO878">
        <v>9540</v>
      </c>
      <c r="AP878">
        <v>9540</v>
      </c>
      <c r="AQ878">
        <v>0</v>
      </c>
      <c r="AR878">
        <v>0</v>
      </c>
      <c r="AS878">
        <v>0</v>
      </c>
      <c r="AT878">
        <v>0</v>
      </c>
      <c r="AU878">
        <v>0</v>
      </c>
      <c r="AV878">
        <v>0</v>
      </c>
      <c r="AW878">
        <v>0</v>
      </c>
      <c r="AX878">
        <v>0</v>
      </c>
      <c r="AY878">
        <v>0</v>
      </c>
      <c r="AZ878">
        <v>0</v>
      </c>
      <c r="BA878">
        <v>0</v>
      </c>
      <c r="BB878">
        <v>0</v>
      </c>
      <c r="BC878">
        <v>0</v>
      </c>
      <c r="BD878">
        <v>0</v>
      </c>
      <c r="BE878">
        <v>0</v>
      </c>
      <c r="BF878">
        <v>0</v>
      </c>
      <c r="BG878">
        <v>0</v>
      </c>
      <c r="BH878">
        <v>0</v>
      </c>
      <c r="BI878">
        <v>0</v>
      </c>
      <c r="BJ878">
        <v>0</v>
      </c>
      <c r="BK878">
        <v>0</v>
      </c>
      <c r="BL878">
        <v>0</v>
      </c>
      <c r="BM878">
        <v>0</v>
      </c>
      <c r="BN878">
        <v>0</v>
      </c>
      <c r="BO878">
        <v>0</v>
      </c>
      <c r="BP878">
        <v>0</v>
      </c>
      <c r="BQ878">
        <v>0</v>
      </c>
      <c r="BR878">
        <v>0</v>
      </c>
      <c r="BS878">
        <v>0</v>
      </c>
      <c r="BT878">
        <v>0</v>
      </c>
      <c r="BU878">
        <v>0</v>
      </c>
      <c r="BV878">
        <v>0</v>
      </c>
      <c r="BW878">
        <v>0</v>
      </c>
      <c r="BX878">
        <v>0</v>
      </c>
      <c r="BY878">
        <v>0</v>
      </c>
      <c r="BZ878">
        <v>0</v>
      </c>
      <c r="CA878">
        <v>0</v>
      </c>
      <c r="CB878">
        <v>0</v>
      </c>
      <c r="CC878">
        <v>0</v>
      </c>
      <c r="CD878">
        <v>0</v>
      </c>
      <c r="CE878">
        <v>0</v>
      </c>
      <c r="CF878">
        <v>0</v>
      </c>
      <c r="CG878">
        <v>0</v>
      </c>
      <c r="CH878">
        <v>0</v>
      </c>
      <c r="CI878">
        <v>0</v>
      </c>
      <c r="CJ878">
        <v>0</v>
      </c>
      <c r="CK878">
        <v>0</v>
      </c>
      <c r="CL878">
        <v>0</v>
      </c>
      <c r="CM878">
        <v>0</v>
      </c>
      <c r="CN878">
        <v>0</v>
      </c>
      <c r="CO878">
        <v>0</v>
      </c>
      <c r="CP878">
        <v>0</v>
      </c>
      <c r="CQ878">
        <v>0</v>
      </c>
      <c r="CR878">
        <v>0</v>
      </c>
      <c r="CS878">
        <v>0</v>
      </c>
      <c r="CT878">
        <v>0</v>
      </c>
      <c r="CU878">
        <v>0</v>
      </c>
      <c r="CV878">
        <v>0</v>
      </c>
      <c r="CW878">
        <v>0</v>
      </c>
      <c r="CX878">
        <v>0</v>
      </c>
      <c r="CY878">
        <v>0</v>
      </c>
      <c r="CZ878">
        <v>0</v>
      </c>
      <c r="DA878">
        <v>0</v>
      </c>
      <c r="DB878">
        <v>0</v>
      </c>
      <c r="DC878">
        <v>0</v>
      </c>
      <c r="DD878">
        <v>0</v>
      </c>
      <c r="DE878">
        <v>0</v>
      </c>
      <c r="DF878">
        <v>0</v>
      </c>
      <c r="DG878">
        <v>0</v>
      </c>
      <c r="DH878">
        <v>0</v>
      </c>
      <c r="DI878">
        <v>0</v>
      </c>
      <c r="DJ878">
        <v>0</v>
      </c>
      <c r="DK878">
        <v>0</v>
      </c>
      <c r="DL878">
        <v>0</v>
      </c>
      <c r="DM878">
        <v>0</v>
      </c>
      <c r="DN878">
        <v>0</v>
      </c>
      <c r="DO878">
        <v>0</v>
      </c>
      <c r="DP878">
        <v>0</v>
      </c>
      <c r="DQ878">
        <v>0</v>
      </c>
      <c r="DR878">
        <v>0</v>
      </c>
      <c r="DS878">
        <v>0</v>
      </c>
      <c r="DT878">
        <v>0</v>
      </c>
      <c r="DU878">
        <v>0</v>
      </c>
      <c r="DV878">
        <v>0</v>
      </c>
      <c r="DW878">
        <v>0</v>
      </c>
      <c r="DX878">
        <v>0</v>
      </c>
      <c r="DZ878" s="340" t="s">
        <v>632</v>
      </c>
      <c r="EA878" t="s">
        <v>1023</v>
      </c>
      <c r="EB878">
        <v>1</v>
      </c>
      <c r="EC878">
        <v>28</v>
      </c>
      <c r="ED878" s="183" t="str">
        <f t="shared" si="36"/>
        <v>SDH100128</v>
      </c>
      <c r="EE878">
        <v>954</v>
      </c>
      <c r="EF878">
        <v>10000</v>
      </c>
      <c r="EG878">
        <v>10000</v>
      </c>
      <c r="EH878">
        <v>10000</v>
      </c>
      <c r="EI878">
        <v>10000</v>
      </c>
      <c r="EJ878">
        <v>10000</v>
      </c>
      <c r="EK878">
        <v>10000</v>
      </c>
      <c r="EL878">
        <v>10000</v>
      </c>
      <c r="EM878">
        <v>10000</v>
      </c>
      <c r="EN878">
        <v>10000</v>
      </c>
      <c r="EO878">
        <v>10000</v>
      </c>
      <c r="EP878">
        <v>10000</v>
      </c>
      <c r="EQ878">
        <v>10000</v>
      </c>
      <c r="ER878">
        <v>10000</v>
      </c>
      <c r="ES878">
        <v>10000</v>
      </c>
      <c r="ET878">
        <v>10000</v>
      </c>
      <c r="EU878">
        <v>10000</v>
      </c>
      <c r="EV878">
        <v>10000</v>
      </c>
      <c r="EW878">
        <v>10000</v>
      </c>
      <c r="EX878">
        <v>10000</v>
      </c>
      <c r="EY878">
        <v>10000</v>
      </c>
      <c r="EZ878">
        <v>10000</v>
      </c>
      <c r="FA878">
        <v>10000</v>
      </c>
      <c r="FB878">
        <v>10000</v>
      </c>
      <c r="FC878">
        <v>10000</v>
      </c>
      <c r="FD878">
        <v>0</v>
      </c>
      <c r="FE878">
        <v>0</v>
      </c>
      <c r="FF878">
        <v>0</v>
      </c>
      <c r="FG878">
        <v>0</v>
      </c>
      <c r="FH878">
        <v>0</v>
      </c>
      <c r="FI878">
        <v>0</v>
      </c>
      <c r="FJ878">
        <v>0</v>
      </c>
      <c r="FK878">
        <v>0</v>
      </c>
      <c r="FL878">
        <v>0</v>
      </c>
      <c r="FM878">
        <v>0</v>
      </c>
      <c r="FN878">
        <v>0</v>
      </c>
      <c r="FO878">
        <v>0</v>
      </c>
      <c r="FP878">
        <v>0</v>
      </c>
      <c r="FQ878">
        <v>0</v>
      </c>
      <c r="FR878">
        <v>0</v>
      </c>
      <c r="FS878">
        <v>0</v>
      </c>
      <c r="FT878">
        <v>0</v>
      </c>
      <c r="FU878">
        <v>0</v>
      </c>
      <c r="FV878">
        <v>0</v>
      </c>
      <c r="FW878">
        <v>0</v>
      </c>
      <c r="FX878">
        <v>0</v>
      </c>
      <c r="FY878">
        <v>0</v>
      </c>
      <c r="FZ878">
        <v>0</v>
      </c>
      <c r="GA878">
        <v>0</v>
      </c>
      <c r="GB878">
        <v>0</v>
      </c>
      <c r="GC878">
        <v>0</v>
      </c>
      <c r="GD878">
        <v>0</v>
      </c>
      <c r="GE878">
        <v>0</v>
      </c>
      <c r="GF878">
        <v>0</v>
      </c>
      <c r="GG878">
        <v>0</v>
      </c>
      <c r="GH878">
        <v>0</v>
      </c>
      <c r="GI878">
        <v>0</v>
      </c>
      <c r="GJ878">
        <v>0</v>
      </c>
      <c r="GK878">
        <v>0</v>
      </c>
      <c r="GL878">
        <v>0</v>
      </c>
      <c r="GM878">
        <v>0</v>
      </c>
      <c r="GN878">
        <v>0</v>
      </c>
      <c r="GO878">
        <v>0</v>
      </c>
      <c r="GP878">
        <v>0</v>
      </c>
      <c r="GQ878">
        <v>0</v>
      </c>
      <c r="GR878">
        <v>0</v>
      </c>
      <c r="GS878">
        <v>0</v>
      </c>
      <c r="GT878">
        <v>0</v>
      </c>
      <c r="GU878">
        <v>0</v>
      </c>
      <c r="GV878">
        <v>0</v>
      </c>
      <c r="GW878">
        <v>0</v>
      </c>
      <c r="GX878">
        <v>0</v>
      </c>
      <c r="GY878">
        <v>0</v>
      </c>
      <c r="GZ878">
        <v>0</v>
      </c>
      <c r="HA878">
        <v>0</v>
      </c>
      <c r="HB878">
        <v>0</v>
      </c>
      <c r="HC878">
        <v>0</v>
      </c>
      <c r="HD878">
        <v>0</v>
      </c>
      <c r="HE878">
        <v>0</v>
      </c>
      <c r="HF878">
        <v>0</v>
      </c>
      <c r="HG878">
        <v>0</v>
      </c>
      <c r="HH878">
        <v>0</v>
      </c>
      <c r="HI878">
        <v>0</v>
      </c>
      <c r="HJ878">
        <v>0</v>
      </c>
      <c r="HK878">
        <v>0</v>
      </c>
      <c r="HL878">
        <v>0</v>
      </c>
      <c r="HM878">
        <v>0</v>
      </c>
      <c r="HN878">
        <v>0</v>
      </c>
      <c r="HO878">
        <v>0</v>
      </c>
      <c r="HP878">
        <v>0</v>
      </c>
      <c r="HQ878">
        <v>0</v>
      </c>
      <c r="HR878">
        <v>0</v>
      </c>
      <c r="HS878">
        <v>0</v>
      </c>
      <c r="HT878">
        <v>0</v>
      </c>
      <c r="HU878">
        <v>0</v>
      </c>
      <c r="HV878">
        <v>0</v>
      </c>
      <c r="HW878">
        <v>0</v>
      </c>
      <c r="HX878">
        <v>0</v>
      </c>
      <c r="HY878">
        <v>0</v>
      </c>
      <c r="HZ878">
        <v>0</v>
      </c>
      <c r="IA878">
        <v>0</v>
      </c>
      <c r="IB878">
        <v>0</v>
      </c>
      <c r="IC878">
        <v>0</v>
      </c>
      <c r="ID878">
        <v>0</v>
      </c>
      <c r="IE878">
        <v>0</v>
      </c>
      <c r="IF878">
        <v>0</v>
      </c>
      <c r="IG878">
        <v>0</v>
      </c>
      <c r="IH878">
        <v>0</v>
      </c>
      <c r="II878">
        <v>0</v>
      </c>
      <c r="IJ878">
        <v>0</v>
      </c>
      <c r="IK878">
        <v>0</v>
      </c>
    </row>
    <row r="879" spans="13:245" hidden="1">
      <c r="M879" s="340" t="s">
        <v>632</v>
      </c>
      <c r="N879" t="s">
        <v>1023</v>
      </c>
      <c r="O879">
        <v>1</v>
      </c>
      <c r="P879">
        <v>29</v>
      </c>
      <c r="Q879" s="183" t="str">
        <f t="shared" si="35"/>
        <v>SDH100129</v>
      </c>
      <c r="R879">
        <v>954</v>
      </c>
      <c r="S879">
        <v>2000</v>
      </c>
      <c r="T879">
        <v>2862</v>
      </c>
      <c r="U879">
        <v>3816</v>
      </c>
      <c r="V879">
        <v>4770</v>
      </c>
      <c r="W879">
        <v>5724</v>
      </c>
      <c r="X879">
        <v>6678</v>
      </c>
      <c r="Y879">
        <v>7632</v>
      </c>
      <c r="Z879">
        <v>8586</v>
      </c>
      <c r="AA879">
        <v>9540</v>
      </c>
      <c r="AB879">
        <v>9540</v>
      </c>
      <c r="AC879">
        <v>9540</v>
      </c>
      <c r="AD879">
        <v>9540</v>
      </c>
      <c r="AE879">
        <v>9540</v>
      </c>
      <c r="AF879">
        <v>9540</v>
      </c>
      <c r="AG879">
        <v>9540</v>
      </c>
      <c r="AH879">
        <v>9540</v>
      </c>
      <c r="AI879">
        <v>9540</v>
      </c>
      <c r="AJ879">
        <v>9540</v>
      </c>
      <c r="AK879">
        <v>9540</v>
      </c>
      <c r="AL879">
        <v>9540</v>
      </c>
      <c r="AM879">
        <v>9540</v>
      </c>
      <c r="AN879">
        <v>9540</v>
      </c>
      <c r="AO879">
        <v>9540</v>
      </c>
      <c r="AP879">
        <v>9540</v>
      </c>
      <c r="AQ879">
        <v>0</v>
      </c>
      <c r="AR879">
        <v>0</v>
      </c>
      <c r="AS879">
        <v>0</v>
      </c>
      <c r="AT879">
        <v>0</v>
      </c>
      <c r="AU879">
        <v>0</v>
      </c>
      <c r="AV879">
        <v>0</v>
      </c>
      <c r="AW879">
        <v>0</v>
      </c>
      <c r="AX879">
        <v>0</v>
      </c>
      <c r="AY879">
        <v>0</v>
      </c>
      <c r="AZ879">
        <v>0</v>
      </c>
      <c r="BA879">
        <v>0</v>
      </c>
      <c r="BB879">
        <v>0</v>
      </c>
      <c r="BC879">
        <v>0</v>
      </c>
      <c r="BD879">
        <v>0</v>
      </c>
      <c r="BE879">
        <v>0</v>
      </c>
      <c r="BF879">
        <v>0</v>
      </c>
      <c r="BG879">
        <v>0</v>
      </c>
      <c r="BH879">
        <v>0</v>
      </c>
      <c r="BI879">
        <v>0</v>
      </c>
      <c r="BJ879">
        <v>0</v>
      </c>
      <c r="BK879">
        <v>0</v>
      </c>
      <c r="BL879">
        <v>0</v>
      </c>
      <c r="BM879">
        <v>0</v>
      </c>
      <c r="BN879">
        <v>0</v>
      </c>
      <c r="BO879">
        <v>0</v>
      </c>
      <c r="BP879">
        <v>0</v>
      </c>
      <c r="BQ879">
        <v>0</v>
      </c>
      <c r="BR879">
        <v>0</v>
      </c>
      <c r="BS879">
        <v>0</v>
      </c>
      <c r="BT879">
        <v>0</v>
      </c>
      <c r="BU879">
        <v>0</v>
      </c>
      <c r="BV879">
        <v>0</v>
      </c>
      <c r="BW879">
        <v>0</v>
      </c>
      <c r="BX879">
        <v>0</v>
      </c>
      <c r="BY879">
        <v>0</v>
      </c>
      <c r="BZ879">
        <v>0</v>
      </c>
      <c r="CA879">
        <v>0</v>
      </c>
      <c r="CB879">
        <v>0</v>
      </c>
      <c r="CC879">
        <v>0</v>
      </c>
      <c r="CD879">
        <v>0</v>
      </c>
      <c r="CE879">
        <v>0</v>
      </c>
      <c r="CF879">
        <v>0</v>
      </c>
      <c r="CG879">
        <v>0</v>
      </c>
      <c r="CH879">
        <v>0</v>
      </c>
      <c r="CI879">
        <v>0</v>
      </c>
      <c r="CJ879">
        <v>0</v>
      </c>
      <c r="CK879">
        <v>0</v>
      </c>
      <c r="CL879">
        <v>0</v>
      </c>
      <c r="CM879">
        <v>0</v>
      </c>
      <c r="CN879">
        <v>0</v>
      </c>
      <c r="CO879">
        <v>0</v>
      </c>
      <c r="CP879">
        <v>0</v>
      </c>
      <c r="CQ879">
        <v>0</v>
      </c>
      <c r="CR879">
        <v>0</v>
      </c>
      <c r="CS879">
        <v>0</v>
      </c>
      <c r="CT879">
        <v>0</v>
      </c>
      <c r="CU879">
        <v>0</v>
      </c>
      <c r="CV879">
        <v>0</v>
      </c>
      <c r="CW879">
        <v>0</v>
      </c>
      <c r="CX879">
        <v>0</v>
      </c>
      <c r="CY879">
        <v>0</v>
      </c>
      <c r="CZ879">
        <v>0</v>
      </c>
      <c r="DA879">
        <v>0</v>
      </c>
      <c r="DB879">
        <v>0</v>
      </c>
      <c r="DC879">
        <v>0</v>
      </c>
      <c r="DD879">
        <v>0</v>
      </c>
      <c r="DE879">
        <v>0</v>
      </c>
      <c r="DF879">
        <v>0</v>
      </c>
      <c r="DG879">
        <v>0</v>
      </c>
      <c r="DH879">
        <v>0</v>
      </c>
      <c r="DI879">
        <v>0</v>
      </c>
      <c r="DJ879">
        <v>0</v>
      </c>
      <c r="DK879">
        <v>0</v>
      </c>
      <c r="DL879">
        <v>0</v>
      </c>
      <c r="DM879">
        <v>0</v>
      </c>
      <c r="DN879">
        <v>0</v>
      </c>
      <c r="DO879">
        <v>0</v>
      </c>
      <c r="DP879">
        <v>0</v>
      </c>
      <c r="DQ879">
        <v>0</v>
      </c>
      <c r="DR879">
        <v>0</v>
      </c>
      <c r="DS879">
        <v>0</v>
      </c>
      <c r="DT879">
        <v>0</v>
      </c>
      <c r="DU879">
        <v>0</v>
      </c>
      <c r="DV879">
        <v>0</v>
      </c>
      <c r="DW879">
        <v>0</v>
      </c>
      <c r="DX879">
        <v>0</v>
      </c>
      <c r="DZ879" s="340" t="s">
        <v>632</v>
      </c>
      <c r="EA879" t="s">
        <v>1023</v>
      </c>
      <c r="EB879">
        <v>1</v>
      </c>
      <c r="EC879">
        <v>29</v>
      </c>
      <c r="ED879" s="183" t="str">
        <f t="shared" si="36"/>
        <v>SDH100129</v>
      </c>
      <c r="EE879">
        <v>954</v>
      </c>
      <c r="EF879">
        <v>10000</v>
      </c>
      <c r="EG879">
        <v>10000</v>
      </c>
      <c r="EH879">
        <v>10000</v>
      </c>
      <c r="EI879">
        <v>10000</v>
      </c>
      <c r="EJ879">
        <v>10000</v>
      </c>
      <c r="EK879">
        <v>10000</v>
      </c>
      <c r="EL879">
        <v>10000</v>
      </c>
      <c r="EM879">
        <v>10000</v>
      </c>
      <c r="EN879">
        <v>10000</v>
      </c>
      <c r="EO879">
        <v>10000</v>
      </c>
      <c r="EP879">
        <v>10000</v>
      </c>
      <c r="EQ879">
        <v>10000</v>
      </c>
      <c r="ER879">
        <v>10000</v>
      </c>
      <c r="ES879">
        <v>10000</v>
      </c>
      <c r="ET879">
        <v>10000</v>
      </c>
      <c r="EU879">
        <v>10000</v>
      </c>
      <c r="EV879">
        <v>10000</v>
      </c>
      <c r="EW879">
        <v>10000</v>
      </c>
      <c r="EX879">
        <v>10000</v>
      </c>
      <c r="EY879">
        <v>10000</v>
      </c>
      <c r="EZ879">
        <v>10000</v>
      </c>
      <c r="FA879">
        <v>10000</v>
      </c>
      <c r="FB879">
        <v>10000</v>
      </c>
      <c r="FC879">
        <v>10000</v>
      </c>
      <c r="FD879">
        <v>0</v>
      </c>
      <c r="FE879">
        <v>0</v>
      </c>
      <c r="FF879">
        <v>0</v>
      </c>
      <c r="FG879">
        <v>0</v>
      </c>
      <c r="FH879">
        <v>0</v>
      </c>
      <c r="FI879">
        <v>0</v>
      </c>
      <c r="FJ879">
        <v>0</v>
      </c>
      <c r="FK879">
        <v>0</v>
      </c>
      <c r="FL879">
        <v>0</v>
      </c>
      <c r="FM879">
        <v>0</v>
      </c>
      <c r="FN879">
        <v>0</v>
      </c>
      <c r="FO879">
        <v>0</v>
      </c>
      <c r="FP879">
        <v>0</v>
      </c>
      <c r="FQ879">
        <v>0</v>
      </c>
      <c r="FR879">
        <v>0</v>
      </c>
      <c r="FS879">
        <v>0</v>
      </c>
      <c r="FT879">
        <v>0</v>
      </c>
      <c r="FU879">
        <v>0</v>
      </c>
      <c r="FV879">
        <v>0</v>
      </c>
      <c r="FW879">
        <v>0</v>
      </c>
      <c r="FX879">
        <v>0</v>
      </c>
      <c r="FY879">
        <v>0</v>
      </c>
      <c r="FZ879">
        <v>0</v>
      </c>
      <c r="GA879">
        <v>0</v>
      </c>
      <c r="GB879">
        <v>0</v>
      </c>
      <c r="GC879">
        <v>0</v>
      </c>
      <c r="GD879">
        <v>0</v>
      </c>
      <c r="GE879">
        <v>0</v>
      </c>
      <c r="GF879">
        <v>0</v>
      </c>
      <c r="GG879">
        <v>0</v>
      </c>
      <c r="GH879">
        <v>0</v>
      </c>
      <c r="GI879">
        <v>0</v>
      </c>
      <c r="GJ879">
        <v>0</v>
      </c>
      <c r="GK879">
        <v>0</v>
      </c>
      <c r="GL879">
        <v>0</v>
      </c>
      <c r="GM879">
        <v>0</v>
      </c>
      <c r="GN879">
        <v>0</v>
      </c>
      <c r="GO879">
        <v>0</v>
      </c>
      <c r="GP879">
        <v>0</v>
      </c>
      <c r="GQ879">
        <v>0</v>
      </c>
      <c r="GR879">
        <v>0</v>
      </c>
      <c r="GS879">
        <v>0</v>
      </c>
      <c r="GT879">
        <v>0</v>
      </c>
      <c r="GU879">
        <v>0</v>
      </c>
      <c r="GV879">
        <v>0</v>
      </c>
      <c r="GW879">
        <v>0</v>
      </c>
      <c r="GX879">
        <v>0</v>
      </c>
      <c r="GY879">
        <v>0</v>
      </c>
      <c r="GZ879">
        <v>0</v>
      </c>
      <c r="HA879">
        <v>0</v>
      </c>
      <c r="HB879">
        <v>0</v>
      </c>
      <c r="HC879">
        <v>0</v>
      </c>
      <c r="HD879">
        <v>0</v>
      </c>
      <c r="HE879">
        <v>0</v>
      </c>
      <c r="HF879">
        <v>0</v>
      </c>
      <c r="HG879">
        <v>0</v>
      </c>
      <c r="HH879">
        <v>0</v>
      </c>
      <c r="HI879">
        <v>0</v>
      </c>
      <c r="HJ879">
        <v>0</v>
      </c>
      <c r="HK879">
        <v>0</v>
      </c>
      <c r="HL879">
        <v>0</v>
      </c>
      <c r="HM879">
        <v>0</v>
      </c>
      <c r="HN879">
        <v>0</v>
      </c>
      <c r="HO879">
        <v>0</v>
      </c>
      <c r="HP879">
        <v>0</v>
      </c>
      <c r="HQ879">
        <v>0</v>
      </c>
      <c r="HR879">
        <v>0</v>
      </c>
      <c r="HS879">
        <v>0</v>
      </c>
      <c r="HT879">
        <v>0</v>
      </c>
      <c r="HU879">
        <v>0</v>
      </c>
      <c r="HV879">
        <v>0</v>
      </c>
      <c r="HW879">
        <v>0</v>
      </c>
      <c r="HX879">
        <v>0</v>
      </c>
      <c r="HY879">
        <v>0</v>
      </c>
      <c r="HZ879">
        <v>0</v>
      </c>
      <c r="IA879">
        <v>0</v>
      </c>
      <c r="IB879">
        <v>0</v>
      </c>
      <c r="IC879">
        <v>0</v>
      </c>
      <c r="ID879">
        <v>0</v>
      </c>
      <c r="IE879">
        <v>0</v>
      </c>
      <c r="IF879">
        <v>0</v>
      </c>
      <c r="IG879">
        <v>0</v>
      </c>
      <c r="IH879">
        <v>0</v>
      </c>
      <c r="II879">
        <v>0</v>
      </c>
      <c r="IJ879">
        <v>0</v>
      </c>
      <c r="IK879">
        <v>0</v>
      </c>
    </row>
    <row r="880" spans="13:245" hidden="1">
      <c r="M880" s="340" t="s">
        <v>632</v>
      </c>
      <c r="N880" t="s">
        <v>1023</v>
      </c>
      <c r="O880">
        <v>1</v>
      </c>
      <c r="P880">
        <v>30</v>
      </c>
      <c r="Q880" s="183" t="str">
        <f t="shared" si="35"/>
        <v>SDH100130</v>
      </c>
      <c r="R880">
        <v>954</v>
      </c>
      <c r="S880">
        <v>2000</v>
      </c>
      <c r="T880">
        <v>2862</v>
      </c>
      <c r="U880">
        <v>3816</v>
      </c>
      <c r="V880">
        <v>4770</v>
      </c>
      <c r="W880">
        <v>5724</v>
      </c>
      <c r="X880">
        <v>6678</v>
      </c>
      <c r="Y880">
        <v>7632</v>
      </c>
      <c r="Z880">
        <v>8586</v>
      </c>
      <c r="AA880">
        <v>9540</v>
      </c>
      <c r="AB880">
        <v>9540</v>
      </c>
      <c r="AC880">
        <v>9540</v>
      </c>
      <c r="AD880">
        <v>9540</v>
      </c>
      <c r="AE880">
        <v>9540</v>
      </c>
      <c r="AF880">
        <v>9540</v>
      </c>
      <c r="AG880">
        <v>9540</v>
      </c>
      <c r="AH880">
        <v>9540</v>
      </c>
      <c r="AI880">
        <v>9540</v>
      </c>
      <c r="AJ880">
        <v>9540</v>
      </c>
      <c r="AK880">
        <v>9540</v>
      </c>
      <c r="AL880">
        <v>9540</v>
      </c>
      <c r="AM880">
        <v>9540</v>
      </c>
      <c r="AN880">
        <v>9540</v>
      </c>
      <c r="AO880">
        <v>9540</v>
      </c>
      <c r="AP880">
        <v>9540</v>
      </c>
      <c r="AQ880">
        <v>0</v>
      </c>
      <c r="AR880">
        <v>0</v>
      </c>
      <c r="AS880">
        <v>0</v>
      </c>
      <c r="AT880">
        <v>0</v>
      </c>
      <c r="AU880">
        <v>0</v>
      </c>
      <c r="AV880">
        <v>0</v>
      </c>
      <c r="AW880">
        <v>0</v>
      </c>
      <c r="AX880">
        <v>0</v>
      </c>
      <c r="AY880">
        <v>0</v>
      </c>
      <c r="AZ880">
        <v>0</v>
      </c>
      <c r="BA880">
        <v>0</v>
      </c>
      <c r="BB880">
        <v>0</v>
      </c>
      <c r="BC880">
        <v>0</v>
      </c>
      <c r="BD880">
        <v>0</v>
      </c>
      <c r="BE880">
        <v>0</v>
      </c>
      <c r="BF880">
        <v>0</v>
      </c>
      <c r="BG880">
        <v>0</v>
      </c>
      <c r="BH880">
        <v>0</v>
      </c>
      <c r="BI880">
        <v>0</v>
      </c>
      <c r="BJ880">
        <v>0</v>
      </c>
      <c r="BK880">
        <v>0</v>
      </c>
      <c r="BL880">
        <v>0</v>
      </c>
      <c r="BM880">
        <v>0</v>
      </c>
      <c r="BN880">
        <v>0</v>
      </c>
      <c r="BO880">
        <v>0</v>
      </c>
      <c r="BP880">
        <v>0</v>
      </c>
      <c r="BQ880">
        <v>0</v>
      </c>
      <c r="BR880">
        <v>0</v>
      </c>
      <c r="BS880">
        <v>0</v>
      </c>
      <c r="BT880">
        <v>0</v>
      </c>
      <c r="BU880">
        <v>0</v>
      </c>
      <c r="BV880">
        <v>0</v>
      </c>
      <c r="BW880">
        <v>0</v>
      </c>
      <c r="BX880">
        <v>0</v>
      </c>
      <c r="BY880">
        <v>0</v>
      </c>
      <c r="BZ880">
        <v>0</v>
      </c>
      <c r="CA880">
        <v>0</v>
      </c>
      <c r="CB880">
        <v>0</v>
      </c>
      <c r="CC880">
        <v>0</v>
      </c>
      <c r="CD880">
        <v>0</v>
      </c>
      <c r="CE880">
        <v>0</v>
      </c>
      <c r="CF880">
        <v>0</v>
      </c>
      <c r="CG880">
        <v>0</v>
      </c>
      <c r="CH880">
        <v>0</v>
      </c>
      <c r="CI880">
        <v>0</v>
      </c>
      <c r="CJ880">
        <v>0</v>
      </c>
      <c r="CK880">
        <v>0</v>
      </c>
      <c r="CL880">
        <v>0</v>
      </c>
      <c r="CM880">
        <v>0</v>
      </c>
      <c r="CN880">
        <v>0</v>
      </c>
      <c r="CO880">
        <v>0</v>
      </c>
      <c r="CP880">
        <v>0</v>
      </c>
      <c r="CQ880">
        <v>0</v>
      </c>
      <c r="CR880">
        <v>0</v>
      </c>
      <c r="CS880">
        <v>0</v>
      </c>
      <c r="CT880">
        <v>0</v>
      </c>
      <c r="CU880">
        <v>0</v>
      </c>
      <c r="CV880">
        <v>0</v>
      </c>
      <c r="CW880">
        <v>0</v>
      </c>
      <c r="CX880">
        <v>0</v>
      </c>
      <c r="CY880">
        <v>0</v>
      </c>
      <c r="CZ880">
        <v>0</v>
      </c>
      <c r="DA880">
        <v>0</v>
      </c>
      <c r="DB880">
        <v>0</v>
      </c>
      <c r="DC880">
        <v>0</v>
      </c>
      <c r="DD880">
        <v>0</v>
      </c>
      <c r="DE880">
        <v>0</v>
      </c>
      <c r="DF880">
        <v>0</v>
      </c>
      <c r="DG880">
        <v>0</v>
      </c>
      <c r="DH880">
        <v>0</v>
      </c>
      <c r="DI880">
        <v>0</v>
      </c>
      <c r="DJ880">
        <v>0</v>
      </c>
      <c r="DK880">
        <v>0</v>
      </c>
      <c r="DL880">
        <v>0</v>
      </c>
      <c r="DM880">
        <v>0</v>
      </c>
      <c r="DN880">
        <v>0</v>
      </c>
      <c r="DO880">
        <v>0</v>
      </c>
      <c r="DP880">
        <v>0</v>
      </c>
      <c r="DQ880">
        <v>0</v>
      </c>
      <c r="DR880">
        <v>0</v>
      </c>
      <c r="DS880">
        <v>0</v>
      </c>
      <c r="DT880">
        <v>0</v>
      </c>
      <c r="DU880">
        <v>0</v>
      </c>
      <c r="DV880">
        <v>0</v>
      </c>
      <c r="DW880">
        <v>0</v>
      </c>
      <c r="DX880">
        <v>0</v>
      </c>
      <c r="DZ880" s="340" t="s">
        <v>632</v>
      </c>
      <c r="EA880" t="s">
        <v>1023</v>
      </c>
      <c r="EB880">
        <v>1</v>
      </c>
      <c r="EC880">
        <v>30</v>
      </c>
      <c r="ED880" s="183" t="str">
        <f t="shared" si="36"/>
        <v>SDH100130</v>
      </c>
      <c r="EE880">
        <v>954</v>
      </c>
      <c r="EF880">
        <v>10000</v>
      </c>
      <c r="EG880">
        <v>10000</v>
      </c>
      <c r="EH880">
        <v>10000</v>
      </c>
      <c r="EI880">
        <v>10000</v>
      </c>
      <c r="EJ880">
        <v>10000</v>
      </c>
      <c r="EK880">
        <v>10000</v>
      </c>
      <c r="EL880">
        <v>10000</v>
      </c>
      <c r="EM880">
        <v>10000</v>
      </c>
      <c r="EN880">
        <v>10000</v>
      </c>
      <c r="EO880">
        <v>10000</v>
      </c>
      <c r="EP880">
        <v>10000</v>
      </c>
      <c r="EQ880">
        <v>10000</v>
      </c>
      <c r="ER880">
        <v>10000</v>
      </c>
      <c r="ES880">
        <v>10000</v>
      </c>
      <c r="ET880">
        <v>10000</v>
      </c>
      <c r="EU880">
        <v>10000</v>
      </c>
      <c r="EV880">
        <v>10000</v>
      </c>
      <c r="EW880">
        <v>10000</v>
      </c>
      <c r="EX880">
        <v>10000</v>
      </c>
      <c r="EY880">
        <v>10000</v>
      </c>
      <c r="EZ880">
        <v>10000</v>
      </c>
      <c r="FA880">
        <v>10000</v>
      </c>
      <c r="FB880">
        <v>10000</v>
      </c>
      <c r="FC880">
        <v>10000</v>
      </c>
      <c r="FD880">
        <v>0</v>
      </c>
      <c r="FE880">
        <v>0</v>
      </c>
      <c r="FF880">
        <v>0</v>
      </c>
      <c r="FG880">
        <v>0</v>
      </c>
      <c r="FH880">
        <v>0</v>
      </c>
      <c r="FI880">
        <v>0</v>
      </c>
      <c r="FJ880">
        <v>0</v>
      </c>
      <c r="FK880">
        <v>0</v>
      </c>
      <c r="FL880">
        <v>0</v>
      </c>
      <c r="FM880">
        <v>0</v>
      </c>
      <c r="FN880">
        <v>0</v>
      </c>
      <c r="FO880">
        <v>0</v>
      </c>
      <c r="FP880">
        <v>0</v>
      </c>
      <c r="FQ880">
        <v>0</v>
      </c>
      <c r="FR880">
        <v>0</v>
      </c>
      <c r="FS880">
        <v>0</v>
      </c>
      <c r="FT880">
        <v>0</v>
      </c>
      <c r="FU880">
        <v>0</v>
      </c>
      <c r="FV880">
        <v>0</v>
      </c>
      <c r="FW880">
        <v>0</v>
      </c>
      <c r="FX880">
        <v>0</v>
      </c>
      <c r="FY880">
        <v>0</v>
      </c>
      <c r="FZ880">
        <v>0</v>
      </c>
      <c r="GA880">
        <v>0</v>
      </c>
      <c r="GB880">
        <v>0</v>
      </c>
      <c r="GC880">
        <v>0</v>
      </c>
      <c r="GD880">
        <v>0</v>
      </c>
      <c r="GE880">
        <v>0</v>
      </c>
      <c r="GF880">
        <v>0</v>
      </c>
      <c r="GG880">
        <v>0</v>
      </c>
      <c r="GH880">
        <v>0</v>
      </c>
      <c r="GI880">
        <v>0</v>
      </c>
      <c r="GJ880">
        <v>0</v>
      </c>
      <c r="GK880">
        <v>0</v>
      </c>
      <c r="GL880">
        <v>0</v>
      </c>
      <c r="GM880">
        <v>0</v>
      </c>
      <c r="GN880">
        <v>0</v>
      </c>
      <c r="GO880">
        <v>0</v>
      </c>
      <c r="GP880">
        <v>0</v>
      </c>
      <c r="GQ880">
        <v>0</v>
      </c>
      <c r="GR880">
        <v>0</v>
      </c>
      <c r="GS880">
        <v>0</v>
      </c>
      <c r="GT880">
        <v>0</v>
      </c>
      <c r="GU880">
        <v>0</v>
      </c>
      <c r="GV880">
        <v>0</v>
      </c>
      <c r="GW880">
        <v>0</v>
      </c>
      <c r="GX880">
        <v>0</v>
      </c>
      <c r="GY880">
        <v>0</v>
      </c>
      <c r="GZ880">
        <v>0</v>
      </c>
      <c r="HA880">
        <v>0</v>
      </c>
      <c r="HB880">
        <v>0</v>
      </c>
      <c r="HC880">
        <v>0</v>
      </c>
      <c r="HD880">
        <v>0</v>
      </c>
      <c r="HE880">
        <v>0</v>
      </c>
      <c r="HF880">
        <v>0</v>
      </c>
      <c r="HG880">
        <v>0</v>
      </c>
      <c r="HH880">
        <v>0</v>
      </c>
      <c r="HI880">
        <v>0</v>
      </c>
      <c r="HJ880">
        <v>0</v>
      </c>
      <c r="HK880">
        <v>0</v>
      </c>
      <c r="HL880">
        <v>0</v>
      </c>
      <c r="HM880">
        <v>0</v>
      </c>
      <c r="HN880">
        <v>0</v>
      </c>
      <c r="HO880">
        <v>0</v>
      </c>
      <c r="HP880">
        <v>0</v>
      </c>
      <c r="HQ880">
        <v>0</v>
      </c>
      <c r="HR880">
        <v>0</v>
      </c>
      <c r="HS880">
        <v>0</v>
      </c>
      <c r="HT880">
        <v>0</v>
      </c>
      <c r="HU880">
        <v>0</v>
      </c>
      <c r="HV880">
        <v>0</v>
      </c>
      <c r="HW880">
        <v>0</v>
      </c>
      <c r="HX880">
        <v>0</v>
      </c>
      <c r="HY880">
        <v>0</v>
      </c>
      <c r="HZ880">
        <v>0</v>
      </c>
      <c r="IA880">
        <v>0</v>
      </c>
      <c r="IB880">
        <v>0</v>
      </c>
      <c r="IC880">
        <v>0</v>
      </c>
      <c r="ID880">
        <v>0</v>
      </c>
      <c r="IE880">
        <v>0</v>
      </c>
      <c r="IF880">
        <v>0</v>
      </c>
      <c r="IG880">
        <v>0</v>
      </c>
      <c r="IH880">
        <v>0</v>
      </c>
      <c r="II880">
        <v>0</v>
      </c>
      <c r="IJ880">
        <v>0</v>
      </c>
      <c r="IK880">
        <v>0</v>
      </c>
    </row>
    <row r="881" spans="13:245" hidden="1">
      <c r="M881" s="340" t="s">
        <v>632</v>
      </c>
      <c r="N881" t="s">
        <v>1023</v>
      </c>
      <c r="O881">
        <v>1</v>
      </c>
      <c r="P881">
        <v>31</v>
      </c>
      <c r="Q881" s="183" t="str">
        <f t="shared" si="35"/>
        <v>SDH100131</v>
      </c>
      <c r="R881">
        <v>954</v>
      </c>
      <c r="S881">
        <v>2000</v>
      </c>
      <c r="T881">
        <v>2862</v>
      </c>
      <c r="U881">
        <v>3816</v>
      </c>
      <c r="V881">
        <v>4770</v>
      </c>
      <c r="W881">
        <v>5724</v>
      </c>
      <c r="X881">
        <v>6678</v>
      </c>
      <c r="Y881">
        <v>7632</v>
      </c>
      <c r="Z881">
        <v>8586</v>
      </c>
      <c r="AA881">
        <v>9540</v>
      </c>
      <c r="AB881">
        <v>9540</v>
      </c>
      <c r="AC881">
        <v>9540</v>
      </c>
      <c r="AD881">
        <v>9540</v>
      </c>
      <c r="AE881">
        <v>9540</v>
      </c>
      <c r="AF881">
        <v>9540</v>
      </c>
      <c r="AG881">
        <v>9540</v>
      </c>
      <c r="AH881">
        <v>9540</v>
      </c>
      <c r="AI881">
        <v>9540</v>
      </c>
      <c r="AJ881">
        <v>9540</v>
      </c>
      <c r="AK881">
        <v>9540</v>
      </c>
      <c r="AL881">
        <v>9540</v>
      </c>
      <c r="AM881">
        <v>9540</v>
      </c>
      <c r="AN881">
        <v>9540</v>
      </c>
      <c r="AO881">
        <v>9540</v>
      </c>
      <c r="AP881">
        <v>9540</v>
      </c>
      <c r="AQ881">
        <v>0</v>
      </c>
      <c r="AR881">
        <v>0</v>
      </c>
      <c r="AS881">
        <v>0</v>
      </c>
      <c r="AT881">
        <v>0</v>
      </c>
      <c r="AU881">
        <v>0</v>
      </c>
      <c r="AV881">
        <v>0</v>
      </c>
      <c r="AW881">
        <v>0</v>
      </c>
      <c r="AX881">
        <v>0</v>
      </c>
      <c r="AY881">
        <v>0</v>
      </c>
      <c r="AZ881">
        <v>0</v>
      </c>
      <c r="BA881">
        <v>0</v>
      </c>
      <c r="BB881">
        <v>0</v>
      </c>
      <c r="BC881">
        <v>0</v>
      </c>
      <c r="BD881">
        <v>0</v>
      </c>
      <c r="BE881">
        <v>0</v>
      </c>
      <c r="BF881">
        <v>0</v>
      </c>
      <c r="BG881">
        <v>0</v>
      </c>
      <c r="BH881">
        <v>0</v>
      </c>
      <c r="BI881">
        <v>0</v>
      </c>
      <c r="BJ881">
        <v>0</v>
      </c>
      <c r="BK881">
        <v>0</v>
      </c>
      <c r="BL881">
        <v>0</v>
      </c>
      <c r="BM881">
        <v>0</v>
      </c>
      <c r="BN881">
        <v>0</v>
      </c>
      <c r="BO881">
        <v>0</v>
      </c>
      <c r="BP881">
        <v>0</v>
      </c>
      <c r="BQ881">
        <v>0</v>
      </c>
      <c r="BR881">
        <v>0</v>
      </c>
      <c r="BS881">
        <v>0</v>
      </c>
      <c r="BT881">
        <v>0</v>
      </c>
      <c r="BU881">
        <v>0</v>
      </c>
      <c r="BV881">
        <v>0</v>
      </c>
      <c r="BW881">
        <v>0</v>
      </c>
      <c r="BX881">
        <v>0</v>
      </c>
      <c r="BY881">
        <v>0</v>
      </c>
      <c r="BZ881">
        <v>0</v>
      </c>
      <c r="CA881">
        <v>0</v>
      </c>
      <c r="CB881">
        <v>0</v>
      </c>
      <c r="CC881">
        <v>0</v>
      </c>
      <c r="CD881">
        <v>0</v>
      </c>
      <c r="CE881">
        <v>0</v>
      </c>
      <c r="CF881">
        <v>0</v>
      </c>
      <c r="CG881">
        <v>0</v>
      </c>
      <c r="CH881">
        <v>0</v>
      </c>
      <c r="CI881">
        <v>0</v>
      </c>
      <c r="CJ881">
        <v>0</v>
      </c>
      <c r="CK881">
        <v>0</v>
      </c>
      <c r="CL881">
        <v>0</v>
      </c>
      <c r="CM881">
        <v>0</v>
      </c>
      <c r="CN881">
        <v>0</v>
      </c>
      <c r="CO881">
        <v>0</v>
      </c>
      <c r="CP881">
        <v>0</v>
      </c>
      <c r="CQ881">
        <v>0</v>
      </c>
      <c r="CR881">
        <v>0</v>
      </c>
      <c r="CS881">
        <v>0</v>
      </c>
      <c r="CT881">
        <v>0</v>
      </c>
      <c r="CU881">
        <v>0</v>
      </c>
      <c r="CV881">
        <v>0</v>
      </c>
      <c r="CW881">
        <v>0</v>
      </c>
      <c r="CX881">
        <v>0</v>
      </c>
      <c r="CY881">
        <v>0</v>
      </c>
      <c r="CZ881">
        <v>0</v>
      </c>
      <c r="DA881">
        <v>0</v>
      </c>
      <c r="DB881">
        <v>0</v>
      </c>
      <c r="DC881">
        <v>0</v>
      </c>
      <c r="DD881">
        <v>0</v>
      </c>
      <c r="DE881">
        <v>0</v>
      </c>
      <c r="DF881">
        <v>0</v>
      </c>
      <c r="DG881">
        <v>0</v>
      </c>
      <c r="DH881">
        <v>0</v>
      </c>
      <c r="DI881">
        <v>0</v>
      </c>
      <c r="DJ881">
        <v>0</v>
      </c>
      <c r="DK881">
        <v>0</v>
      </c>
      <c r="DL881">
        <v>0</v>
      </c>
      <c r="DM881">
        <v>0</v>
      </c>
      <c r="DN881">
        <v>0</v>
      </c>
      <c r="DO881">
        <v>0</v>
      </c>
      <c r="DP881">
        <v>0</v>
      </c>
      <c r="DQ881">
        <v>0</v>
      </c>
      <c r="DR881">
        <v>0</v>
      </c>
      <c r="DS881">
        <v>0</v>
      </c>
      <c r="DT881">
        <v>0</v>
      </c>
      <c r="DU881">
        <v>0</v>
      </c>
      <c r="DV881">
        <v>0</v>
      </c>
      <c r="DW881">
        <v>0</v>
      </c>
      <c r="DX881">
        <v>0</v>
      </c>
      <c r="DZ881" s="340" t="s">
        <v>632</v>
      </c>
      <c r="EA881" t="s">
        <v>1023</v>
      </c>
      <c r="EB881">
        <v>1</v>
      </c>
      <c r="EC881">
        <v>31</v>
      </c>
      <c r="ED881" s="183" t="str">
        <f t="shared" si="36"/>
        <v>SDH100131</v>
      </c>
      <c r="EE881">
        <v>954</v>
      </c>
      <c r="EF881">
        <v>10000</v>
      </c>
      <c r="EG881">
        <v>10000</v>
      </c>
      <c r="EH881">
        <v>10000</v>
      </c>
      <c r="EI881">
        <v>10000</v>
      </c>
      <c r="EJ881">
        <v>10000</v>
      </c>
      <c r="EK881">
        <v>10000</v>
      </c>
      <c r="EL881">
        <v>10000</v>
      </c>
      <c r="EM881">
        <v>10000</v>
      </c>
      <c r="EN881">
        <v>10000</v>
      </c>
      <c r="EO881">
        <v>10000</v>
      </c>
      <c r="EP881">
        <v>10000</v>
      </c>
      <c r="EQ881">
        <v>10000</v>
      </c>
      <c r="ER881">
        <v>10000</v>
      </c>
      <c r="ES881">
        <v>10000</v>
      </c>
      <c r="ET881">
        <v>10000</v>
      </c>
      <c r="EU881">
        <v>10000</v>
      </c>
      <c r="EV881">
        <v>10000</v>
      </c>
      <c r="EW881">
        <v>10000</v>
      </c>
      <c r="EX881">
        <v>10000</v>
      </c>
      <c r="EY881">
        <v>10000</v>
      </c>
      <c r="EZ881">
        <v>10000</v>
      </c>
      <c r="FA881">
        <v>10000</v>
      </c>
      <c r="FB881">
        <v>10000</v>
      </c>
      <c r="FC881">
        <v>10000</v>
      </c>
      <c r="FD881">
        <v>0</v>
      </c>
      <c r="FE881">
        <v>0</v>
      </c>
      <c r="FF881">
        <v>0</v>
      </c>
      <c r="FG881">
        <v>0</v>
      </c>
      <c r="FH881">
        <v>0</v>
      </c>
      <c r="FI881">
        <v>0</v>
      </c>
      <c r="FJ881">
        <v>0</v>
      </c>
      <c r="FK881">
        <v>0</v>
      </c>
      <c r="FL881">
        <v>0</v>
      </c>
      <c r="FM881">
        <v>0</v>
      </c>
      <c r="FN881">
        <v>0</v>
      </c>
      <c r="FO881">
        <v>0</v>
      </c>
      <c r="FP881">
        <v>0</v>
      </c>
      <c r="FQ881">
        <v>0</v>
      </c>
      <c r="FR881">
        <v>0</v>
      </c>
      <c r="FS881">
        <v>0</v>
      </c>
      <c r="FT881">
        <v>0</v>
      </c>
      <c r="FU881">
        <v>0</v>
      </c>
      <c r="FV881">
        <v>0</v>
      </c>
      <c r="FW881">
        <v>0</v>
      </c>
      <c r="FX881">
        <v>0</v>
      </c>
      <c r="FY881">
        <v>0</v>
      </c>
      <c r="FZ881">
        <v>0</v>
      </c>
      <c r="GA881">
        <v>0</v>
      </c>
      <c r="GB881">
        <v>0</v>
      </c>
      <c r="GC881">
        <v>0</v>
      </c>
      <c r="GD881">
        <v>0</v>
      </c>
      <c r="GE881">
        <v>0</v>
      </c>
      <c r="GF881">
        <v>0</v>
      </c>
      <c r="GG881">
        <v>0</v>
      </c>
      <c r="GH881">
        <v>0</v>
      </c>
      <c r="GI881">
        <v>0</v>
      </c>
      <c r="GJ881">
        <v>0</v>
      </c>
      <c r="GK881">
        <v>0</v>
      </c>
      <c r="GL881">
        <v>0</v>
      </c>
      <c r="GM881">
        <v>0</v>
      </c>
      <c r="GN881">
        <v>0</v>
      </c>
      <c r="GO881">
        <v>0</v>
      </c>
      <c r="GP881">
        <v>0</v>
      </c>
      <c r="GQ881">
        <v>0</v>
      </c>
      <c r="GR881">
        <v>0</v>
      </c>
      <c r="GS881">
        <v>0</v>
      </c>
      <c r="GT881">
        <v>0</v>
      </c>
      <c r="GU881">
        <v>0</v>
      </c>
      <c r="GV881">
        <v>0</v>
      </c>
      <c r="GW881">
        <v>0</v>
      </c>
      <c r="GX881">
        <v>0</v>
      </c>
      <c r="GY881">
        <v>0</v>
      </c>
      <c r="GZ881">
        <v>0</v>
      </c>
      <c r="HA881">
        <v>0</v>
      </c>
      <c r="HB881">
        <v>0</v>
      </c>
      <c r="HC881">
        <v>0</v>
      </c>
      <c r="HD881">
        <v>0</v>
      </c>
      <c r="HE881">
        <v>0</v>
      </c>
      <c r="HF881">
        <v>0</v>
      </c>
      <c r="HG881">
        <v>0</v>
      </c>
      <c r="HH881">
        <v>0</v>
      </c>
      <c r="HI881">
        <v>0</v>
      </c>
      <c r="HJ881">
        <v>0</v>
      </c>
      <c r="HK881">
        <v>0</v>
      </c>
      <c r="HL881">
        <v>0</v>
      </c>
      <c r="HM881">
        <v>0</v>
      </c>
      <c r="HN881">
        <v>0</v>
      </c>
      <c r="HO881">
        <v>0</v>
      </c>
      <c r="HP881">
        <v>0</v>
      </c>
      <c r="HQ881">
        <v>0</v>
      </c>
      <c r="HR881">
        <v>0</v>
      </c>
      <c r="HS881">
        <v>0</v>
      </c>
      <c r="HT881">
        <v>0</v>
      </c>
      <c r="HU881">
        <v>0</v>
      </c>
      <c r="HV881">
        <v>0</v>
      </c>
      <c r="HW881">
        <v>0</v>
      </c>
      <c r="HX881">
        <v>0</v>
      </c>
      <c r="HY881">
        <v>0</v>
      </c>
      <c r="HZ881">
        <v>0</v>
      </c>
      <c r="IA881">
        <v>0</v>
      </c>
      <c r="IB881">
        <v>0</v>
      </c>
      <c r="IC881">
        <v>0</v>
      </c>
      <c r="ID881">
        <v>0</v>
      </c>
      <c r="IE881">
        <v>0</v>
      </c>
      <c r="IF881">
        <v>0</v>
      </c>
      <c r="IG881">
        <v>0</v>
      </c>
      <c r="IH881">
        <v>0</v>
      </c>
      <c r="II881">
        <v>0</v>
      </c>
      <c r="IJ881">
        <v>0</v>
      </c>
      <c r="IK881">
        <v>0</v>
      </c>
    </row>
    <row r="882" spans="13:245" hidden="1">
      <c r="M882" s="340" t="s">
        <v>632</v>
      </c>
      <c r="N882" t="s">
        <v>1023</v>
      </c>
      <c r="O882">
        <v>1</v>
      </c>
      <c r="P882">
        <v>32</v>
      </c>
      <c r="Q882" s="183" t="str">
        <f t="shared" si="35"/>
        <v>SDH100132</v>
      </c>
      <c r="R882">
        <v>954</v>
      </c>
      <c r="S882">
        <v>2000</v>
      </c>
      <c r="T882">
        <v>2862</v>
      </c>
      <c r="U882">
        <v>3816</v>
      </c>
      <c r="V882">
        <v>4770</v>
      </c>
      <c r="W882">
        <v>5724</v>
      </c>
      <c r="X882">
        <v>6678</v>
      </c>
      <c r="Y882">
        <v>7632</v>
      </c>
      <c r="Z882">
        <v>8586</v>
      </c>
      <c r="AA882">
        <v>9540</v>
      </c>
      <c r="AB882">
        <v>9540</v>
      </c>
      <c r="AC882">
        <v>9540</v>
      </c>
      <c r="AD882">
        <v>9540</v>
      </c>
      <c r="AE882">
        <v>9540</v>
      </c>
      <c r="AF882">
        <v>9540</v>
      </c>
      <c r="AG882">
        <v>9540</v>
      </c>
      <c r="AH882">
        <v>9540</v>
      </c>
      <c r="AI882">
        <v>9540</v>
      </c>
      <c r="AJ882">
        <v>9540</v>
      </c>
      <c r="AK882">
        <v>9540</v>
      </c>
      <c r="AL882">
        <v>9540</v>
      </c>
      <c r="AM882">
        <v>9540</v>
      </c>
      <c r="AN882">
        <v>9540</v>
      </c>
      <c r="AO882">
        <v>9540</v>
      </c>
      <c r="AP882">
        <v>9540</v>
      </c>
      <c r="AQ882">
        <v>0</v>
      </c>
      <c r="AR882">
        <v>0</v>
      </c>
      <c r="AS882">
        <v>0</v>
      </c>
      <c r="AT882">
        <v>0</v>
      </c>
      <c r="AU882">
        <v>0</v>
      </c>
      <c r="AV882">
        <v>0</v>
      </c>
      <c r="AW882">
        <v>0</v>
      </c>
      <c r="AX882">
        <v>0</v>
      </c>
      <c r="AY882">
        <v>0</v>
      </c>
      <c r="AZ882">
        <v>0</v>
      </c>
      <c r="BA882">
        <v>0</v>
      </c>
      <c r="BB882">
        <v>0</v>
      </c>
      <c r="BC882">
        <v>0</v>
      </c>
      <c r="BD882">
        <v>0</v>
      </c>
      <c r="BE882">
        <v>0</v>
      </c>
      <c r="BF882">
        <v>0</v>
      </c>
      <c r="BG882">
        <v>0</v>
      </c>
      <c r="BH882">
        <v>0</v>
      </c>
      <c r="BI882">
        <v>0</v>
      </c>
      <c r="BJ882">
        <v>0</v>
      </c>
      <c r="BK882">
        <v>0</v>
      </c>
      <c r="BL882">
        <v>0</v>
      </c>
      <c r="BM882">
        <v>0</v>
      </c>
      <c r="BN882">
        <v>0</v>
      </c>
      <c r="BO882">
        <v>0</v>
      </c>
      <c r="BP882">
        <v>0</v>
      </c>
      <c r="BQ882">
        <v>0</v>
      </c>
      <c r="BR882">
        <v>0</v>
      </c>
      <c r="BS882">
        <v>0</v>
      </c>
      <c r="BT882">
        <v>0</v>
      </c>
      <c r="BU882">
        <v>0</v>
      </c>
      <c r="BV882">
        <v>0</v>
      </c>
      <c r="BW882">
        <v>0</v>
      </c>
      <c r="BX882">
        <v>0</v>
      </c>
      <c r="BY882">
        <v>0</v>
      </c>
      <c r="BZ882">
        <v>0</v>
      </c>
      <c r="CA882">
        <v>0</v>
      </c>
      <c r="CB882">
        <v>0</v>
      </c>
      <c r="CC882">
        <v>0</v>
      </c>
      <c r="CD882">
        <v>0</v>
      </c>
      <c r="CE882">
        <v>0</v>
      </c>
      <c r="CF882">
        <v>0</v>
      </c>
      <c r="CG882">
        <v>0</v>
      </c>
      <c r="CH882">
        <v>0</v>
      </c>
      <c r="CI882">
        <v>0</v>
      </c>
      <c r="CJ882">
        <v>0</v>
      </c>
      <c r="CK882">
        <v>0</v>
      </c>
      <c r="CL882">
        <v>0</v>
      </c>
      <c r="CM882">
        <v>0</v>
      </c>
      <c r="CN882">
        <v>0</v>
      </c>
      <c r="CO882">
        <v>0</v>
      </c>
      <c r="CP882">
        <v>0</v>
      </c>
      <c r="CQ882">
        <v>0</v>
      </c>
      <c r="CR882">
        <v>0</v>
      </c>
      <c r="CS882">
        <v>0</v>
      </c>
      <c r="CT882">
        <v>0</v>
      </c>
      <c r="CU882">
        <v>0</v>
      </c>
      <c r="CV882">
        <v>0</v>
      </c>
      <c r="CW882">
        <v>0</v>
      </c>
      <c r="CX882">
        <v>0</v>
      </c>
      <c r="CY882">
        <v>0</v>
      </c>
      <c r="CZ882">
        <v>0</v>
      </c>
      <c r="DA882">
        <v>0</v>
      </c>
      <c r="DB882">
        <v>0</v>
      </c>
      <c r="DC882">
        <v>0</v>
      </c>
      <c r="DD882">
        <v>0</v>
      </c>
      <c r="DE882">
        <v>0</v>
      </c>
      <c r="DF882">
        <v>0</v>
      </c>
      <c r="DG882">
        <v>0</v>
      </c>
      <c r="DH882">
        <v>0</v>
      </c>
      <c r="DI882">
        <v>0</v>
      </c>
      <c r="DJ882">
        <v>0</v>
      </c>
      <c r="DK882">
        <v>0</v>
      </c>
      <c r="DL882">
        <v>0</v>
      </c>
      <c r="DM882">
        <v>0</v>
      </c>
      <c r="DN882">
        <v>0</v>
      </c>
      <c r="DO882">
        <v>0</v>
      </c>
      <c r="DP882">
        <v>0</v>
      </c>
      <c r="DQ882">
        <v>0</v>
      </c>
      <c r="DR882">
        <v>0</v>
      </c>
      <c r="DS882">
        <v>0</v>
      </c>
      <c r="DT882">
        <v>0</v>
      </c>
      <c r="DU882">
        <v>0</v>
      </c>
      <c r="DV882">
        <v>0</v>
      </c>
      <c r="DW882">
        <v>0</v>
      </c>
      <c r="DX882">
        <v>0</v>
      </c>
      <c r="DZ882" s="340" t="s">
        <v>632</v>
      </c>
      <c r="EA882" t="s">
        <v>1023</v>
      </c>
      <c r="EB882">
        <v>1</v>
      </c>
      <c r="EC882">
        <v>32</v>
      </c>
      <c r="ED882" s="183" t="str">
        <f t="shared" si="36"/>
        <v>SDH100132</v>
      </c>
      <c r="EE882">
        <v>954</v>
      </c>
      <c r="EF882">
        <v>10000</v>
      </c>
      <c r="EG882">
        <v>10000</v>
      </c>
      <c r="EH882">
        <v>10000</v>
      </c>
      <c r="EI882">
        <v>10000</v>
      </c>
      <c r="EJ882">
        <v>10000</v>
      </c>
      <c r="EK882">
        <v>10000</v>
      </c>
      <c r="EL882">
        <v>10000</v>
      </c>
      <c r="EM882">
        <v>10000</v>
      </c>
      <c r="EN882">
        <v>10000</v>
      </c>
      <c r="EO882">
        <v>10000</v>
      </c>
      <c r="EP882">
        <v>10000</v>
      </c>
      <c r="EQ882">
        <v>10000</v>
      </c>
      <c r="ER882">
        <v>10000</v>
      </c>
      <c r="ES882">
        <v>10000</v>
      </c>
      <c r="ET882">
        <v>10000</v>
      </c>
      <c r="EU882">
        <v>10000</v>
      </c>
      <c r="EV882">
        <v>10000</v>
      </c>
      <c r="EW882">
        <v>10000</v>
      </c>
      <c r="EX882">
        <v>10000</v>
      </c>
      <c r="EY882">
        <v>10000</v>
      </c>
      <c r="EZ882">
        <v>10000</v>
      </c>
      <c r="FA882">
        <v>10000</v>
      </c>
      <c r="FB882">
        <v>10000</v>
      </c>
      <c r="FC882">
        <v>10000</v>
      </c>
      <c r="FD882">
        <v>0</v>
      </c>
      <c r="FE882">
        <v>0</v>
      </c>
      <c r="FF882">
        <v>0</v>
      </c>
      <c r="FG882">
        <v>0</v>
      </c>
      <c r="FH882">
        <v>0</v>
      </c>
      <c r="FI882">
        <v>0</v>
      </c>
      <c r="FJ882">
        <v>0</v>
      </c>
      <c r="FK882">
        <v>0</v>
      </c>
      <c r="FL882">
        <v>0</v>
      </c>
      <c r="FM882">
        <v>0</v>
      </c>
      <c r="FN882">
        <v>0</v>
      </c>
      <c r="FO882">
        <v>0</v>
      </c>
      <c r="FP882">
        <v>0</v>
      </c>
      <c r="FQ882">
        <v>0</v>
      </c>
      <c r="FR882">
        <v>0</v>
      </c>
      <c r="FS882">
        <v>0</v>
      </c>
      <c r="FT882">
        <v>0</v>
      </c>
      <c r="FU882">
        <v>0</v>
      </c>
      <c r="FV882">
        <v>0</v>
      </c>
      <c r="FW882">
        <v>0</v>
      </c>
      <c r="FX882">
        <v>0</v>
      </c>
      <c r="FY882">
        <v>0</v>
      </c>
      <c r="FZ882">
        <v>0</v>
      </c>
      <c r="GA882">
        <v>0</v>
      </c>
      <c r="GB882">
        <v>0</v>
      </c>
      <c r="GC882">
        <v>0</v>
      </c>
      <c r="GD882">
        <v>0</v>
      </c>
      <c r="GE882">
        <v>0</v>
      </c>
      <c r="GF882">
        <v>0</v>
      </c>
      <c r="GG882">
        <v>0</v>
      </c>
      <c r="GH882">
        <v>0</v>
      </c>
      <c r="GI882">
        <v>0</v>
      </c>
      <c r="GJ882">
        <v>0</v>
      </c>
      <c r="GK882">
        <v>0</v>
      </c>
      <c r="GL882">
        <v>0</v>
      </c>
      <c r="GM882">
        <v>0</v>
      </c>
      <c r="GN882">
        <v>0</v>
      </c>
      <c r="GO882">
        <v>0</v>
      </c>
      <c r="GP882">
        <v>0</v>
      </c>
      <c r="GQ882">
        <v>0</v>
      </c>
      <c r="GR882">
        <v>0</v>
      </c>
      <c r="GS882">
        <v>0</v>
      </c>
      <c r="GT882">
        <v>0</v>
      </c>
      <c r="GU882">
        <v>0</v>
      </c>
      <c r="GV882">
        <v>0</v>
      </c>
      <c r="GW882">
        <v>0</v>
      </c>
      <c r="GX882">
        <v>0</v>
      </c>
      <c r="GY882">
        <v>0</v>
      </c>
      <c r="GZ882">
        <v>0</v>
      </c>
      <c r="HA882">
        <v>0</v>
      </c>
      <c r="HB882">
        <v>0</v>
      </c>
      <c r="HC882">
        <v>0</v>
      </c>
      <c r="HD882">
        <v>0</v>
      </c>
      <c r="HE882">
        <v>0</v>
      </c>
      <c r="HF882">
        <v>0</v>
      </c>
      <c r="HG882">
        <v>0</v>
      </c>
      <c r="HH882">
        <v>0</v>
      </c>
      <c r="HI882">
        <v>0</v>
      </c>
      <c r="HJ882">
        <v>0</v>
      </c>
      <c r="HK882">
        <v>0</v>
      </c>
      <c r="HL882">
        <v>0</v>
      </c>
      <c r="HM882">
        <v>0</v>
      </c>
      <c r="HN882">
        <v>0</v>
      </c>
      <c r="HO882">
        <v>0</v>
      </c>
      <c r="HP882">
        <v>0</v>
      </c>
      <c r="HQ882">
        <v>0</v>
      </c>
      <c r="HR882">
        <v>0</v>
      </c>
      <c r="HS882">
        <v>0</v>
      </c>
      <c r="HT882">
        <v>0</v>
      </c>
      <c r="HU882">
        <v>0</v>
      </c>
      <c r="HV882">
        <v>0</v>
      </c>
      <c r="HW882">
        <v>0</v>
      </c>
      <c r="HX882">
        <v>0</v>
      </c>
      <c r="HY882">
        <v>0</v>
      </c>
      <c r="HZ882">
        <v>0</v>
      </c>
      <c r="IA882">
        <v>0</v>
      </c>
      <c r="IB882">
        <v>0</v>
      </c>
      <c r="IC882">
        <v>0</v>
      </c>
      <c r="ID882">
        <v>0</v>
      </c>
      <c r="IE882">
        <v>0</v>
      </c>
      <c r="IF882">
        <v>0</v>
      </c>
      <c r="IG882">
        <v>0</v>
      </c>
      <c r="IH882">
        <v>0</v>
      </c>
      <c r="II882">
        <v>0</v>
      </c>
      <c r="IJ882">
        <v>0</v>
      </c>
      <c r="IK882">
        <v>0</v>
      </c>
    </row>
    <row r="883" spans="13:245" hidden="1">
      <c r="M883" s="340" t="s">
        <v>632</v>
      </c>
      <c r="N883" t="s">
        <v>1023</v>
      </c>
      <c r="O883">
        <v>1</v>
      </c>
      <c r="P883">
        <v>33</v>
      </c>
      <c r="Q883" s="183" t="str">
        <f t="shared" si="35"/>
        <v>SDH100133</v>
      </c>
      <c r="R883">
        <v>954</v>
      </c>
      <c r="S883">
        <v>2000</v>
      </c>
      <c r="T883">
        <v>2862</v>
      </c>
      <c r="U883">
        <v>3816</v>
      </c>
      <c r="V883">
        <v>4770</v>
      </c>
      <c r="W883">
        <v>5724</v>
      </c>
      <c r="X883">
        <v>6678</v>
      </c>
      <c r="Y883">
        <v>7632</v>
      </c>
      <c r="Z883">
        <v>8586</v>
      </c>
      <c r="AA883">
        <v>9540</v>
      </c>
      <c r="AB883">
        <v>9540</v>
      </c>
      <c r="AC883">
        <v>9540</v>
      </c>
      <c r="AD883">
        <v>9540</v>
      </c>
      <c r="AE883">
        <v>9540</v>
      </c>
      <c r="AF883">
        <v>9540</v>
      </c>
      <c r="AG883">
        <v>9540</v>
      </c>
      <c r="AH883">
        <v>9540</v>
      </c>
      <c r="AI883">
        <v>9540</v>
      </c>
      <c r="AJ883">
        <v>9540</v>
      </c>
      <c r="AK883">
        <v>9540</v>
      </c>
      <c r="AL883">
        <v>9540</v>
      </c>
      <c r="AM883">
        <v>9540</v>
      </c>
      <c r="AN883">
        <v>9540</v>
      </c>
      <c r="AO883">
        <v>9540</v>
      </c>
      <c r="AP883">
        <v>9540</v>
      </c>
      <c r="AQ883">
        <v>0</v>
      </c>
      <c r="AR883">
        <v>0</v>
      </c>
      <c r="AS883">
        <v>0</v>
      </c>
      <c r="AT883">
        <v>0</v>
      </c>
      <c r="AU883">
        <v>0</v>
      </c>
      <c r="AV883">
        <v>0</v>
      </c>
      <c r="AW883">
        <v>0</v>
      </c>
      <c r="AX883">
        <v>0</v>
      </c>
      <c r="AY883">
        <v>0</v>
      </c>
      <c r="AZ883">
        <v>0</v>
      </c>
      <c r="BA883">
        <v>0</v>
      </c>
      <c r="BB883">
        <v>0</v>
      </c>
      <c r="BC883">
        <v>0</v>
      </c>
      <c r="BD883">
        <v>0</v>
      </c>
      <c r="BE883">
        <v>0</v>
      </c>
      <c r="BF883">
        <v>0</v>
      </c>
      <c r="BG883">
        <v>0</v>
      </c>
      <c r="BH883">
        <v>0</v>
      </c>
      <c r="BI883">
        <v>0</v>
      </c>
      <c r="BJ883">
        <v>0</v>
      </c>
      <c r="BK883">
        <v>0</v>
      </c>
      <c r="BL883">
        <v>0</v>
      </c>
      <c r="BM883">
        <v>0</v>
      </c>
      <c r="BN883">
        <v>0</v>
      </c>
      <c r="BO883">
        <v>0</v>
      </c>
      <c r="BP883">
        <v>0</v>
      </c>
      <c r="BQ883">
        <v>0</v>
      </c>
      <c r="BR883">
        <v>0</v>
      </c>
      <c r="BS883">
        <v>0</v>
      </c>
      <c r="BT883">
        <v>0</v>
      </c>
      <c r="BU883">
        <v>0</v>
      </c>
      <c r="BV883">
        <v>0</v>
      </c>
      <c r="BW883">
        <v>0</v>
      </c>
      <c r="BX883">
        <v>0</v>
      </c>
      <c r="BY883">
        <v>0</v>
      </c>
      <c r="BZ883">
        <v>0</v>
      </c>
      <c r="CA883">
        <v>0</v>
      </c>
      <c r="CB883">
        <v>0</v>
      </c>
      <c r="CC883">
        <v>0</v>
      </c>
      <c r="CD883">
        <v>0</v>
      </c>
      <c r="CE883">
        <v>0</v>
      </c>
      <c r="CF883">
        <v>0</v>
      </c>
      <c r="CG883">
        <v>0</v>
      </c>
      <c r="CH883">
        <v>0</v>
      </c>
      <c r="CI883">
        <v>0</v>
      </c>
      <c r="CJ883">
        <v>0</v>
      </c>
      <c r="CK883">
        <v>0</v>
      </c>
      <c r="CL883">
        <v>0</v>
      </c>
      <c r="CM883">
        <v>0</v>
      </c>
      <c r="CN883">
        <v>0</v>
      </c>
      <c r="CO883">
        <v>0</v>
      </c>
      <c r="CP883">
        <v>0</v>
      </c>
      <c r="CQ883">
        <v>0</v>
      </c>
      <c r="CR883">
        <v>0</v>
      </c>
      <c r="CS883">
        <v>0</v>
      </c>
      <c r="CT883">
        <v>0</v>
      </c>
      <c r="CU883">
        <v>0</v>
      </c>
      <c r="CV883">
        <v>0</v>
      </c>
      <c r="CW883">
        <v>0</v>
      </c>
      <c r="CX883">
        <v>0</v>
      </c>
      <c r="CY883">
        <v>0</v>
      </c>
      <c r="CZ883">
        <v>0</v>
      </c>
      <c r="DA883">
        <v>0</v>
      </c>
      <c r="DB883">
        <v>0</v>
      </c>
      <c r="DC883">
        <v>0</v>
      </c>
      <c r="DD883">
        <v>0</v>
      </c>
      <c r="DE883">
        <v>0</v>
      </c>
      <c r="DF883">
        <v>0</v>
      </c>
      <c r="DG883">
        <v>0</v>
      </c>
      <c r="DH883">
        <v>0</v>
      </c>
      <c r="DI883">
        <v>0</v>
      </c>
      <c r="DJ883">
        <v>0</v>
      </c>
      <c r="DK883">
        <v>0</v>
      </c>
      <c r="DL883">
        <v>0</v>
      </c>
      <c r="DM883">
        <v>0</v>
      </c>
      <c r="DN883">
        <v>0</v>
      </c>
      <c r="DO883">
        <v>0</v>
      </c>
      <c r="DP883">
        <v>0</v>
      </c>
      <c r="DQ883">
        <v>0</v>
      </c>
      <c r="DR883">
        <v>0</v>
      </c>
      <c r="DS883">
        <v>0</v>
      </c>
      <c r="DT883">
        <v>0</v>
      </c>
      <c r="DU883">
        <v>0</v>
      </c>
      <c r="DV883">
        <v>0</v>
      </c>
      <c r="DW883">
        <v>0</v>
      </c>
      <c r="DX883">
        <v>0</v>
      </c>
      <c r="DZ883" s="340" t="s">
        <v>632</v>
      </c>
      <c r="EA883" t="s">
        <v>1023</v>
      </c>
      <c r="EB883">
        <v>1</v>
      </c>
      <c r="EC883">
        <v>33</v>
      </c>
      <c r="ED883" s="183" t="str">
        <f t="shared" si="36"/>
        <v>SDH100133</v>
      </c>
      <c r="EE883">
        <v>954</v>
      </c>
      <c r="EF883">
        <v>10000</v>
      </c>
      <c r="EG883">
        <v>10000</v>
      </c>
      <c r="EH883">
        <v>10000</v>
      </c>
      <c r="EI883">
        <v>10000</v>
      </c>
      <c r="EJ883">
        <v>10000</v>
      </c>
      <c r="EK883">
        <v>10000</v>
      </c>
      <c r="EL883">
        <v>10000</v>
      </c>
      <c r="EM883">
        <v>10000</v>
      </c>
      <c r="EN883">
        <v>10000</v>
      </c>
      <c r="EO883">
        <v>10000</v>
      </c>
      <c r="EP883">
        <v>10000</v>
      </c>
      <c r="EQ883">
        <v>10000</v>
      </c>
      <c r="ER883">
        <v>10000</v>
      </c>
      <c r="ES883">
        <v>10000</v>
      </c>
      <c r="ET883">
        <v>10000</v>
      </c>
      <c r="EU883">
        <v>10000</v>
      </c>
      <c r="EV883">
        <v>10000</v>
      </c>
      <c r="EW883">
        <v>10000</v>
      </c>
      <c r="EX883">
        <v>10000</v>
      </c>
      <c r="EY883">
        <v>10000</v>
      </c>
      <c r="EZ883">
        <v>10000</v>
      </c>
      <c r="FA883">
        <v>10000</v>
      </c>
      <c r="FB883">
        <v>10000</v>
      </c>
      <c r="FC883">
        <v>10000</v>
      </c>
      <c r="FD883">
        <v>0</v>
      </c>
      <c r="FE883">
        <v>0</v>
      </c>
      <c r="FF883">
        <v>0</v>
      </c>
      <c r="FG883">
        <v>0</v>
      </c>
      <c r="FH883">
        <v>0</v>
      </c>
      <c r="FI883">
        <v>0</v>
      </c>
      <c r="FJ883">
        <v>0</v>
      </c>
      <c r="FK883">
        <v>0</v>
      </c>
      <c r="FL883">
        <v>0</v>
      </c>
      <c r="FM883">
        <v>0</v>
      </c>
      <c r="FN883">
        <v>0</v>
      </c>
      <c r="FO883">
        <v>0</v>
      </c>
      <c r="FP883">
        <v>0</v>
      </c>
      <c r="FQ883">
        <v>0</v>
      </c>
      <c r="FR883">
        <v>0</v>
      </c>
      <c r="FS883">
        <v>0</v>
      </c>
      <c r="FT883">
        <v>0</v>
      </c>
      <c r="FU883">
        <v>0</v>
      </c>
      <c r="FV883">
        <v>0</v>
      </c>
      <c r="FW883">
        <v>0</v>
      </c>
      <c r="FX883">
        <v>0</v>
      </c>
      <c r="FY883">
        <v>0</v>
      </c>
      <c r="FZ883">
        <v>0</v>
      </c>
      <c r="GA883">
        <v>0</v>
      </c>
      <c r="GB883">
        <v>0</v>
      </c>
      <c r="GC883">
        <v>0</v>
      </c>
      <c r="GD883">
        <v>0</v>
      </c>
      <c r="GE883">
        <v>0</v>
      </c>
      <c r="GF883">
        <v>0</v>
      </c>
      <c r="GG883">
        <v>0</v>
      </c>
      <c r="GH883">
        <v>0</v>
      </c>
      <c r="GI883">
        <v>0</v>
      </c>
      <c r="GJ883">
        <v>0</v>
      </c>
      <c r="GK883">
        <v>0</v>
      </c>
      <c r="GL883">
        <v>0</v>
      </c>
      <c r="GM883">
        <v>0</v>
      </c>
      <c r="GN883">
        <v>0</v>
      </c>
      <c r="GO883">
        <v>0</v>
      </c>
      <c r="GP883">
        <v>0</v>
      </c>
      <c r="GQ883">
        <v>0</v>
      </c>
      <c r="GR883">
        <v>0</v>
      </c>
      <c r="GS883">
        <v>0</v>
      </c>
      <c r="GT883">
        <v>0</v>
      </c>
      <c r="GU883">
        <v>0</v>
      </c>
      <c r="GV883">
        <v>0</v>
      </c>
      <c r="GW883">
        <v>0</v>
      </c>
      <c r="GX883">
        <v>0</v>
      </c>
      <c r="GY883">
        <v>0</v>
      </c>
      <c r="GZ883">
        <v>0</v>
      </c>
      <c r="HA883">
        <v>0</v>
      </c>
      <c r="HB883">
        <v>0</v>
      </c>
      <c r="HC883">
        <v>0</v>
      </c>
      <c r="HD883">
        <v>0</v>
      </c>
      <c r="HE883">
        <v>0</v>
      </c>
      <c r="HF883">
        <v>0</v>
      </c>
      <c r="HG883">
        <v>0</v>
      </c>
      <c r="HH883">
        <v>0</v>
      </c>
      <c r="HI883">
        <v>0</v>
      </c>
      <c r="HJ883">
        <v>0</v>
      </c>
      <c r="HK883">
        <v>0</v>
      </c>
      <c r="HL883">
        <v>0</v>
      </c>
      <c r="HM883">
        <v>0</v>
      </c>
      <c r="HN883">
        <v>0</v>
      </c>
      <c r="HO883">
        <v>0</v>
      </c>
      <c r="HP883">
        <v>0</v>
      </c>
      <c r="HQ883">
        <v>0</v>
      </c>
      <c r="HR883">
        <v>0</v>
      </c>
      <c r="HS883">
        <v>0</v>
      </c>
      <c r="HT883">
        <v>0</v>
      </c>
      <c r="HU883">
        <v>0</v>
      </c>
      <c r="HV883">
        <v>0</v>
      </c>
      <c r="HW883">
        <v>0</v>
      </c>
      <c r="HX883">
        <v>0</v>
      </c>
      <c r="HY883">
        <v>0</v>
      </c>
      <c r="HZ883">
        <v>0</v>
      </c>
      <c r="IA883">
        <v>0</v>
      </c>
      <c r="IB883">
        <v>0</v>
      </c>
      <c r="IC883">
        <v>0</v>
      </c>
      <c r="ID883">
        <v>0</v>
      </c>
      <c r="IE883">
        <v>0</v>
      </c>
      <c r="IF883">
        <v>0</v>
      </c>
      <c r="IG883">
        <v>0</v>
      </c>
      <c r="IH883">
        <v>0</v>
      </c>
      <c r="II883">
        <v>0</v>
      </c>
      <c r="IJ883">
        <v>0</v>
      </c>
      <c r="IK883">
        <v>0</v>
      </c>
    </row>
    <row r="884" spans="13:245" hidden="1">
      <c r="M884" s="340" t="s">
        <v>632</v>
      </c>
      <c r="N884" t="s">
        <v>1023</v>
      </c>
      <c r="O884">
        <v>1</v>
      </c>
      <c r="P884">
        <v>34</v>
      </c>
      <c r="Q884" s="183" t="str">
        <f t="shared" si="35"/>
        <v>SDH100134</v>
      </c>
      <c r="R884">
        <v>959.30000000000007</v>
      </c>
      <c r="S884">
        <v>2000</v>
      </c>
      <c r="T884">
        <v>2877.9</v>
      </c>
      <c r="U884">
        <v>3837.2000000000003</v>
      </c>
      <c r="V884">
        <v>4796.5</v>
      </c>
      <c r="W884">
        <v>5755.8</v>
      </c>
      <c r="X884">
        <v>6715.1</v>
      </c>
      <c r="Y884">
        <v>7674.4000000000005</v>
      </c>
      <c r="Z884">
        <v>8633.7000000000007</v>
      </c>
      <c r="AA884">
        <v>9593</v>
      </c>
      <c r="AB884">
        <v>9593</v>
      </c>
      <c r="AC884">
        <v>9593</v>
      </c>
      <c r="AD884">
        <v>9593</v>
      </c>
      <c r="AE884">
        <v>9593</v>
      </c>
      <c r="AF884">
        <v>9593</v>
      </c>
      <c r="AG884">
        <v>9593</v>
      </c>
      <c r="AH884">
        <v>9593</v>
      </c>
      <c r="AI884">
        <v>9593</v>
      </c>
      <c r="AJ884">
        <v>9593</v>
      </c>
      <c r="AK884">
        <v>9593</v>
      </c>
      <c r="AL884">
        <v>9593</v>
      </c>
      <c r="AM884">
        <v>9593</v>
      </c>
      <c r="AN884">
        <v>9593</v>
      </c>
      <c r="AO884">
        <v>9593</v>
      </c>
      <c r="AP884">
        <v>9593</v>
      </c>
      <c r="AQ884">
        <v>0</v>
      </c>
      <c r="AR884">
        <v>0</v>
      </c>
      <c r="AS884">
        <v>0</v>
      </c>
      <c r="AT884">
        <v>0</v>
      </c>
      <c r="AU884">
        <v>0</v>
      </c>
      <c r="AV884">
        <v>0</v>
      </c>
      <c r="AW884">
        <v>0</v>
      </c>
      <c r="AX884">
        <v>0</v>
      </c>
      <c r="AY884">
        <v>0</v>
      </c>
      <c r="AZ884">
        <v>0</v>
      </c>
      <c r="BA884">
        <v>0</v>
      </c>
      <c r="BB884">
        <v>0</v>
      </c>
      <c r="BC884">
        <v>0</v>
      </c>
      <c r="BD884">
        <v>0</v>
      </c>
      <c r="BE884">
        <v>0</v>
      </c>
      <c r="BF884">
        <v>0</v>
      </c>
      <c r="BG884">
        <v>0</v>
      </c>
      <c r="BH884">
        <v>0</v>
      </c>
      <c r="BI884">
        <v>0</v>
      </c>
      <c r="BJ884">
        <v>0</v>
      </c>
      <c r="BK884">
        <v>0</v>
      </c>
      <c r="BL884">
        <v>0</v>
      </c>
      <c r="BM884">
        <v>0</v>
      </c>
      <c r="BN884">
        <v>0</v>
      </c>
      <c r="BO884">
        <v>0</v>
      </c>
      <c r="BP884">
        <v>0</v>
      </c>
      <c r="BQ884">
        <v>0</v>
      </c>
      <c r="BR884">
        <v>0</v>
      </c>
      <c r="BS884">
        <v>0</v>
      </c>
      <c r="BT884">
        <v>0</v>
      </c>
      <c r="BU884">
        <v>0</v>
      </c>
      <c r="BV884">
        <v>0</v>
      </c>
      <c r="BW884">
        <v>0</v>
      </c>
      <c r="BX884">
        <v>0</v>
      </c>
      <c r="BY884">
        <v>0</v>
      </c>
      <c r="BZ884">
        <v>0</v>
      </c>
      <c r="CA884">
        <v>0</v>
      </c>
      <c r="CB884">
        <v>0</v>
      </c>
      <c r="CC884">
        <v>0</v>
      </c>
      <c r="CD884">
        <v>0</v>
      </c>
      <c r="CE884">
        <v>0</v>
      </c>
      <c r="CF884">
        <v>0</v>
      </c>
      <c r="CG884">
        <v>0</v>
      </c>
      <c r="CH884">
        <v>0</v>
      </c>
      <c r="CI884">
        <v>0</v>
      </c>
      <c r="CJ884">
        <v>0</v>
      </c>
      <c r="CK884">
        <v>0</v>
      </c>
      <c r="CL884">
        <v>0</v>
      </c>
      <c r="CM884">
        <v>0</v>
      </c>
      <c r="CN884">
        <v>0</v>
      </c>
      <c r="CO884">
        <v>0</v>
      </c>
      <c r="CP884">
        <v>0</v>
      </c>
      <c r="CQ884">
        <v>0</v>
      </c>
      <c r="CR884">
        <v>0</v>
      </c>
      <c r="CS884">
        <v>0</v>
      </c>
      <c r="CT884">
        <v>0</v>
      </c>
      <c r="CU884">
        <v>0</v>
      </c>
      <c r="CV884">
        <v>0</v>
      </c>
      <c r="CW884">
        <v>0</v>
      </c>
      <c r="CX884">
        <v>0</v>
      </c>
      <c r="CY884">
        <v>0</v>
      </c>
      <c r="CZ884">
        <v>0</v>
      </c>
      <c r="DA884">
        <v>0</v>
      </c>
      <c r="DB884">
        <v>0</v>
      </c>
      <c r="DC884">
        <v>0</v>
      </c>
      <c r="DD884">
        <v>0</v>
      </c>
      <c r="DE884">
        <v>0</v>
      </c>
      <c r="DF884">
        <v>0</v>
      </c>
      <c r="DG884">
        <v>0</v>
      </c>
      <c r="DH884">
        <v>0</v>
      </c>
      <c r="DI884">
        <v>0</v>
      </c>
      <c r="DJ884">
        <v>0</v>
      </c>
      <c r="DK884">
        <v>0</v>
      </c>
      <c r="DL884">
        <v>0</v>
      </c>
      <c r="DM884">
        <v>0</v>
      </c>
      <c r="DN884">
        <v>0</v>
      </c>
      <c r="DO884">
        <v>0</v>
      </c>
      <c r="DP884">
        <v>0</v>
      </c>
      <c r="DQ884">
        <v>0</v>
      </c>
      <c r="DR884">
        <v>0</v>
      </c>
      <c r="DS884">
        <v>0</v>
      </c>
      <c r="DT884">
        <v>0</v>
      </c>
      <c r="DU884">
        <v>0</v>
      </c>
      <c r="DV884">
        <v>0</v>
      </c>
      <c r="DW884">
        <v>0</v>
      </c>
      <c r="DX884">
        <v>0</v>
      </c>
      <c r="DZ884" s="340" t="s">
        <v>632</v>
      </c>
      <c r="EA884" t="s">
        <v>1023</v>
      </c>
      <c r="EB884">
        <v>1</v>
      </c>
      <c r="EC884">
        <v>34</v>
      </c>
      <c r="ED884" s="183" t="str">
        <f t="shared" si="36"/>
        <v>SDH100134</v>
      </c>
      <c r="EE884">
        <v>959.30000000000007</v>
      </c>
      <c r="EF884">
        <v>10000</v>
      </c>
      <c r="EG884">
        <v>10000</v>
      </c>
      <c r="EH884">
        <v>10000</v>
      </c>
      <c r="EI884">
        <v>10000</v>
      </c>
      <c r="EJ884">
        <v>10000</v>
      </c>
      <c r="EK884">
        <v>10000</v>
      </c>
      <c r="EL884">
        <v>10000</v>
      </c>
      <c r="EM884">
        <v>10000</v>
      </c>
      <c r="EN884">
        <v>10000</v>
      </c>
      <c r="EO884">
        <v>10000</v>
      </c>
      <c r="EP884">
        <v>10000</v>
      </c>
      <c r="EQ884">
        <v>10000</v>
      </c>
      <c r="ER884">
        <v>10000</v>
      </c>
      <c r="ES884">
        <v>10000</v>
      </c>
      <c r="ET884">
        <v>10000</v>
      </c>
      <c r="EU884">
        <v>10000</v>
      </c>
      <c r="EV884">
        <v>10000</v>
      </c>
      <c r="EW884">
        <v>10000</v>
      </c>
      <c r="EX884">
        <v>10000</v>
      </c>
      <c r="EY884">
        <v>10000</v>
      </c>
      <c r="EZ884">
        <v>10000</v>
      </c>
      <c r="FA884">
        <v>10000</v>
      </c>
      <c r="FB884">
        <v>10000</v>
      </c>
      <c r="FC884">
        <v>10000</v>
      </c>
      <c r="FD884">
        <v>0</v>
      </c>
      <c r="FE884">
        <v>0</v>
      </c>
      <c r="FF884">
        <v>0</v>
      </c>
      <c r="FG884">
        <v>0</v>
      </c>
      <c r="FH884">
        <v>0</v>
      </c>
      <c r="FI884">
        <v>0</v>
      </c>
      <c r="FJ884">
        <v>0</v>
      </c>
      <c r="FK884">
        <v>0</v>
      </c>
      <c r="FL884">
        <v>0</v>
      </c>
      <c r="FM884">
        <v>0</v>
      </c>
      <c r="FN884">
        <v>0</v>
      </c>
      <c r="FO884">
        <v>0</v>
      </c>
      <c r="FP884">
        <v>0</v>
      </c>
      <c r="FQ884">
        <v>0</v>
      </c>
      <c r="FR884">
        <v>0</v>
      </c>
      <c r="FS884">
        <v>0</v>
      </c>
      <c r="FT884">
        <v>0</v>
      </c>
      <c r="FU884">
        <v>0</v>
      </c>
      <c r="FV884">
        <v>0</v>
      </c>
      <c r="FW884">
        <v>0</v>
      </c>
      <c r="FX884">
        <v>0</v>
      </c>
      <c r="FY884">
        <v>0</v>
      </c>
      <c r="FZ884">
        <v>0</v>
      </c>
      <c r="GA884">
        <v>0</v>
      </c>
      <c r="GB884">
        <v>0</v>
      </c>
      <c r="GC884">
        <v>0</v>
      </c>
      <c r="GD884">
        <v>0</v>
      </c>
      <c r="GE884">
        <v>0</v>
      </c>
      <c r="GF884">
        <v>0</v>
      </c>
      <c r="GG884">
        <v>0</v>
      </c>
      <c r="GH884">
        <v>0</v>
      </c>
      <c r="GI884">
        <v>0</v>
      </c>
      <c r="GJ884">
        <v>0</v>
      </c>
      <c r="GK884">
        <v>0</v>
      </c>
      <c r="GL884">
        <v>0</v>
      </c>
      <c r="GM884">
        <v>0</v>
      </c>
      <c r="GN884">
        <v>0</v>
      </c>
      <c r="GO884">
        <v>0</v>
      </c>
      <c r="GP884">
        <v>0</v>
      </c>
      <c r="GQ884">
        <v>0</v>
      </c>
      <c r="GR884">
        <v>0</v>
      </c>
      <c r="GS884">
        <v>0</v>
      </c>
      <c r="GT884">
        <v>0</v>
      </c>
      <c r="GU884">
        <v>0</v>
      </c>
      <c r="GV884">
        <v>0</v>
      </c>
      <c r="GW884">
        <v>0</v>
      </c>
      <c r="GX884">
        <v>0</v>
      </c>
      <c r="GY884">
        <v>0</v>
      </c>
      <c r="GZ884">
        <v>0</v>
      </c>
      <c r="HA884">
        <v>0</v>
      </c>
      <c r="HB884">
        <v>0</v>
      </c>
      <c r="HC884">
        <v>0</v>
      </c>
      <c r="HD884">
        <v>0</v>
      </c>
      <c r="HE884">
        <v>0</v>
      </c>
      <c r="HF884">
        <v>0</v>
      </c>
      <c r="HG884">
        <v>0</v>
      </c>
      <c r="HH884">
        <v>0</v>
      </c>
      <c r="HI884">
        <v>0</v>
      </c>
      <c r="HJ884">
        <v>0</v>
      </c>
      <c r="HK884">
        <v>0</v>
      </c>
      <c r="HL884">
        <v>0</v>
      </c>
      <c r="HM884">
        <v>0</v>
      </c>
      <c r="HN884">
        <v>0</v>
      </c>
      <c r="HO884">
        <v>0</v>
      </c>
      <c r="HP884">
        <v>0</v>
      </c>
      <c r="HQ884">
        <v>0</v>
      </c>
      <c r="HR884">
        <v>0</v>
      </c>
      <c r="HS884">
        <v>0</v>
      </c>
      <c r="HT884">
        <v>0</v>
      </c>
      <c r="HU884">
        <v>0</v>
      </c>
      <c r="HV884">
        <v>0</v>
      </c>
      <c r="HW884">
        <v>0</v>
      </c>
      <c r="HX884">
        <v>0</v>
      </c>
      <c r="HY884">
        <v>0</v>
      </c>
      <c r="HZ884">
        <v>0</v>
      </c>
      <c r="IA884">
        <v>0</v>
      </c>
      <c r="IB884">
        <v>0</v>
      </c>
      <c r="IC884">
        <v>0</v>
      </c>
      <c r="ID884">
        <v>0</v>
      </c>
      <c r="IE884">
        <v>0</v>
      </c>
      <c r="IF884">
        <v>0</v>
      </c>
      <c r="IG884">
        <v>0</v>
      </c>
      <c r="IH884">
        <v>0</v>
      </c>
      <c r="II884">
        <v>0</v>
      </c>
      <c r="IJ884">
        <v>0</v>
      </c>
      <c r="IK884">
        <v>0</v>
      </c>
    </row>
    <row r="885" spans="13:245" hidden="1">
      <c r="M885" s="340" t="s">
        <v>632</v>
      </c>
      <c r="N885" t="s">
        <v>1023</v>
      </c>
      <c r="O885">
        <v>1</v>
      </c>
      <c r="P885">
        <v>35</v>
      </c>
      <c r="Q885" s="183" t="str">
        <f t="shared" si="35"/>
        <v>SDH100135</v>
      </c>
      <c r="R885">
        <v>959.30000000000007</v>
      </c>
      <c r="S885">
        <v>2000</v>
      </c>
      <c r="T885">
        <v>2877.9</v>
      </c>
      <c r="U885">
        <v>3837.2000000000003</v>
      </c>
      <c r="V885">
        <v>4796.5</v>
      </c>
      <c r="W885">
        <v>5755.8</v>
      </c>
      <c r="X885">
        <v>6715.1</v>
      </c>
      <c r="Y885">
        <v>7674.4000000000005</v>
      </c>
      <c r="Z885">
        <v>8633.7000000000007</v>
      </c>
      <c r="AA885">
        <v>9593</v>
      </c>
      <c r="AB885">
        <v>9593</v>
      </c>
      <c r="AC885">
        <v>9593</v>
      </c>
      <c r="AD885">
        <v>9593</v>
      </c>
      <c r="AE885">
        <v>9593</v>
      </c>
      <c r="AF885">
        <v>9593</v>
      </c>
      <c r="AG885">
        <v>9593</v>
      </c>
      <c r="AH885">
        <v>9593</v>
      </c>
      <c r="AI885">
        <v>9593</v>
      </c>
      <c r="AJ885">
        <v>9593</v>
      </c>
      <c r="AK885">
        <v>9593</v>
      </c>
      <c r="AL885">
        <v>9593</v>
      </c>
      <c r="AM885">
        <v>9593</v>
      </c>
      <c r="AN885">
        <v>9593</v>
      </c>
      <c r="AO885">
        <v>9593</v>
      </c>
      <c r="AP885">
        <v>9593</v>
      </c>
      <c r="AQ885">
        <v>0</v>
      </c>
      <c r="AR885">
        <v>0</v>
      </c>
      <c r="AS885">
        <v>0</v>
      </c>
      <c r="AT885">
        <v>0</v>
      </c>
      <c r="AU885">
        <v>0</v>
      </c>
      <c r="AV885">
        <v>0</v>
      </c>
      <c r="AW885">
        <v>0</v>
      </c>
      <c r="AX885">
        <v>0</v>
      </c>
      <c r="AY885">
        <v>0</v>
      </c>
      <c r="AZ885">
        <v>0</v>
      </c>
      <c r="BA885">
        <v>0</v>
      </c>
      <c r="BB885">
        <v>0</v>
      </c>
      <c r="BC885">
        <v>0</v>
      </c>
      <c r="BD885">
        <v>0</v>
      </c>
      <c r="BE885">
        <v>0</v>
      </c>
      <c r="BF885">
        <v>0</v>
      </c>
      <c r="BG885">
        <v>0</v>
      </c>
      <c r="BH885">
        <v>0</v>
      </c>
      <c r="BI885">
        <v>0</v>
      </c>
      <c r="BJ885">
        <v>0</v>
      </c>
      <c r="BK885">
        <v>0</v>
      </c>
      <c r="BL885">
        <v>0</v>
      </c>
      <c r="BM885">
        <v>0</v>
      </c>
      <c r="BN885">
        <v>0</v>
      </c>
      <c r="BO885">
        <v>0</v>
      </c>
      <c r="BP885">
        <v>0</v>
      </c>
      <c r="BQ885">
        <v>0</v>
      </c>
      <c r="BR885">
        <v>0</v>
      </c>
      <c r="BS885">
        <v>0</v>
      </c>
      <c r="BT885">
        <v>0</v>
      </c>
      <c r="BU885">
        <v>0</v>
      </c>
      <c r="BV885">
        <v>0</v>
      </c>
      <c r="BW885">
        <v>0</v>
      </c>
      <c r="BX885">
        <v>0</v>
      </c>
      <c r="BY885">
        <v>0</v>
      </c>
      <c r="BZ885">
        <v>0</v>
      </c>
      <c r="CA885">
        <v>0</v>
      </c>
      <c r="CB885">
        <v>0</v>
      </c>
      <c r="CC885">
        <v>0</v>
      </c>
      <c r="CD885">
        <v>0</v>
      </c>
      <c r="CE885">
        <v>0</v>
      </c>
      <c r="CF885">
        <v>0</v>
      </c>
      <c r="CG885">
        <v>0</v>
      </c>
      <c r="CH885">
        <v>0</v>
      </c>
      <c r="CI885">
        <v>0</v>
      </c>
      <c r="CJ885">
        <v>0</v>
      </c>
      <c r="CK885">
        <v>0</v>
      </c>
      <c r="CL885">
        <v>0</v>
      </c>
      <c r="CM885">
        <v>0</v>
      </c>
      <c r="CN885">
        <v>0</v>
      </c>
      <c r="CO885">
        <v>0</v>
      </c>
      <c r="CP885">
        <v>0</v>
      </c>
      <c r="CQ885">
        <v>0</v>
      </c>
      <c r="CR885">
        <v>0</v>
      </c>
      <c r="CS885">
        <v>0</v>
      </c>
      <c r="CT885">
        <v>0</v>
      </c>
      <c r="CU885">
        <v>0</v>
      </c>
      <c r="CV885">
        <v>0</v>
      </c>
      <c r="CW885">
        <v>0</v>
      </c>
      <c r="CX885">
        <v>0</v>
      </c>
      <c r="CY885">
        <v>0</v>
      </c>
      <c r="CZ885">
        <v>0</v>
      </c>
      <c r="DA885">
        <v>0</v>
      </c>
      <c r="DB885">
        <v>0</v>
      </c>
      <c r="DC885">
        <v>0</v>
      </c>
      <c r="DD885">
        <v>0</v>
      </c>
      <c r="DE885">
        <v>0</v>
      </c>
      <c r="DF885">
        <v>0</v>
      </c>
      <c r="DG885">
        <v>0</v>
      </c>
      <c r="DH885">
        <v>0</v>
      </c>
      <c r="DI885">
        <v>0</v>
      </c>
      <c r="DJ885">
        <v>0</v>
      </c>
      <c r="DK885">
        <v>0</v>
      </c>
      <c r="DL885">
        <v>0</v>
      </c>
      <c r="DM885">
        <v>0</v>
      </c>
      <c r="DN885">
        <v>0</v>
      </c>
      <c r="DO885">
        <v>0</v>
      </c>
      <c r="DP885">
        <v>0</v>
      </c>
      <c r="DQ885">
        <v>0</v>
      </c>
      <c r="DR885">
        <v>0</v>
      </c>
      <c r="DS885">
        <v>0</v>
      </c>
      <c r="DT885">
        <v>0</v>
      </c>
      <c r="DU885">
        <v>0</v>
      </c>
      <c r="DV885">
        <v>0</v>
      </c>
      <c r="DW885">
        <v>0</v>
      </c>
      <c r="DX885">
        <v>0</v>
      </c>
      <c r="DZ885" s="340" t="s">
        <v>632</v>
      </c>
      <c r="EA885" t="s">
        <v>1023</v>
      </c>
      <c r="EB885">
        <v>1</v>
      </c>
      <c r="EC885">
        <v>35</v>
      </c>
      <c r="ED885" s="183" t="str">
        <f t="shared" si="36"/>
        <v>SDH100135</v>
      </c>
      <c r="EE885">
        <v>959.30000000000007</v>
      </c>
      <c r="EF885">
        <v>10000</v>
      </c>
      <c r="EG885">
        <v>10000</v>
      </c>
      <c r="EH885">
        <v>10000</v>
      </c>
      <c r="EI885">
        <v>10000</v>
      </c>
      <c r="EJ885">
        <v>10000</v>
      </c>
      <c r="EK885">
        <v>10000</v>
      </c>
      <c r="EL885">
        <v>10000</v>
      </c>
      <c r="EM885">
        <v>10000</v>
      </c>
      <c r="EN885">
        <v>10000</v>
      </c>
      <c r="EO885">
        <v>10000</v>
      </c>
      <c r="EP885">
        <v>10000</v>
      </c>
      <c r="EQ885">
        <v>10000</v>
      </c>
      <c r="ER885">
        <v>10000</v>
      </c>
      <c r="ES885">
        <v>10000</v>
      </c>
      <c r="ET885">
        <v>10000</v>
      </c>
      <c r="EU885">
        <v>10000</v>
      </c>
      <c r="EV885">
        <v>10000</v>
      </c>
      <c r="EW885">
        <v>10000</v>
      </c>
      <c r="EX885">
        <v>10000</v>
      </c>
      <c r="EY885">
        <v>10000</v>
      </c>
      <c r="EZ885">
        <v>10000</v>
      </c>
      <c r="FA885">
        <v>10000</v>
      </c>
      <c r="FB885">
        <v>10000</v>
      </c>
      <c r="FC885">
        <v>10000</v>
      </c>
      <c r="FD885">
        <v>0</v>
      </c>
      <c r="FE885">
        <v>0</v>
      </c>
      <c r="FF885">
        <v>0</v>
      </c>
      <c r="FG885">
        <v>0</v>
      </c>
      <c r="FH885">
        <v>0</v>
      </c>
      <c r="FI885">
        <v>0</v>
      </c>
      <c r="FJ885">
        <v>0</v>
      </c>
      <c r="FK885">
        <v>0</v>
      </c>
      <c r="FL885">
        <v>0</v>
      </c>
      <c r="FM885">
        <v>0</v>
      </c>
      <c r="FN885">
        <v>0</v>
      </c>
      <c r="FO885">
        <v>0</v>
      </c>
      <c r="FP885">
        <v>0</v>
      </c>
      <c r="FQ885">
        <v>0</v>
      </c>
      <c r="FR885">
        <v>0</v>
      </c>
      <c r="FS885">
        <v>0</v>
      </c>
      <c r="FT885">
        <v>0</v>
      </c>
      <c r="FU885">
        <v>0</v>
      </c>
      <c r="FV885">
        <v>0</v>
      </c>
      <c r="FW885">
        <v>0</v>
      </c>
      <c r="FX885">
        <v>0</v>
      </c>
      <c r="FY885">
        <v>0</v>
      </c>
      <c r="FZ885">
        <v>0</v>
      </c>
      <c r="GA885">
        <v>0</v>
      </c>
      <c r="GB885">
        <v>0</v>
      </c>
      <c r="GC885">
        <v>0</v>
      </c>
      <c r="GD885">
        <v>0</v>
      </c>
      <c r="GE885">
        <v>0</v>
      </c>
      <c r="GF885">
        <v>0</v>
      </c>
      <c r="GG885">
        <v>0</v>
      </c>
      <c r="GH885">
        <v>0</v>
      </c>
      <c r="GI885">
        <v>0</v>
      </c>
      <c r="GJ885">
        <v>0</v>
      </c>
      <c r="GK885">
        <v>0</v>
      </c>
      <c r="GL885">
        <v>0</v>
      </c>
      <c r="GM885">
        <v>0</v>
      </c>
      <c r="GN885">
        <v>0</v>
      </c>
      <c r="GO885">
        <v>0</v>
      </c>
      <c r="GP885">
        <v>0</v>
      </c>
      <c r="GQ885">
        <v>0</v>
      </c>
      <c r="GR885">
        <v>0</v>
      </c>
      <c r="GS885">
        <v>0</v>
      </c>
      <c r="GT885">
        <v>0</v>
      </c>
      <c r="GU885">
        <v>0</v>
      </c>
      <c r="GV885">
        <v>0</v>
      </c>
      <c r="GW885">
        <v>0</v>
      </c>
      <c r="GX885">
        <v>0</v>
      </c>
      <c r="GY885">
        <v>0</v>
      </c>
      <c r="GZ885">
        <v>0</v>
      </c>
      <c r="HA885">
        <v>0</v>
      </c>
      <c r="HB885">
        <v>0</v>
      </c>
      <c r="HC885">
        <v>0</v>
      </c>
      <c r="HD885">
        <v>0</v>
      </c>
      <c r="HE885">
        <v>0</v>
      </c>
      <c r="HF885">
        <v>0</v>
      </c>
      <c r="HG885">
        <v>0</v>
      </c>
      <c r="HH885">
        <v>0</v>
      </c>
      <c r="HI885">
        <v>0</v>
      </c>
      <c r="HJ885">
        <v>0</v>
      </c>
      <c r="HK885">
        <v>0</v>
      </c>
      <c r="HL885">
        <v>0</v>
      </c>
      <c r="HM885">
        <v>0</v>
      </c>
      <c r="HN885">
        <v>0</v>
      </c>
      <c r="HO885">
        <v>0</v>
      </c>
      <c r="HP885">
        <v>0</v>
      </c>
      <c r="HQ885">
        <v>0</v>
      </c>
      <c r="HR885">
        <v>0</v>
      </c>
      <c r="HS885">
        <v>0</v>
      </c>
      <c r="HT885">
        <v>0</v>
      </c>
      <c r="HU885">
        <v>0</v>
      </c>
      <c r="HV885">
        <v>0</v>
      </c>
      <c r="HW885">
        <v>0</v>
      </c>
      <c r="HX885">
        <v>0</v>
      </c>
      <c r="HY885">
        <v>0</v>
      </c>
      <c r="HZ885">
        <v>0</v>
      </c>
      <c r="IA885">
        <v>0</v>
      </c>
      <c r="IB885">
        <v>0</v>
      </c>
      <c r="IC885">
        <v>0</v>
      </c>
      <c r="ID885">
        <v>0</v>
      </c>
      <c r="IE885">
        <v>0</v>
      </c>
      <c r="IF885">
        <v>0</v>
      </c>
      <c r="IG885">
        <v>0</v>
      </c>
      <c r="IH885">
        <v>0</v>
      </c>
      <c r="II885">
        <v>0</v>
      </c>
      <c r="IJ885">
        <v>0</v>
      </c>
      <c r="IK885">
        <v>0</v>
      </c>
    </row>
    <row r="886" spans="13:245" hidden="1">
      <c r="M886" s="340" t="s">
        <v>632</v>
      </c>
      <c r="N886" t="s">
        <v>1023</v>
      </c>
      <c r="O886">
        <v>1</v>
      </c>
      <c r="P886">
        <v>36</v>
      </c>
      <c r="Q886" s="183" t="str">
        <f t="shared" si="35"/>
        <v>SDH100136</v>
      </c>
      <c r="R886">
        <v>964.6</v>
      </c>
      <c r="S886">
        <v>2000</v>
      </c>
      <c r="T886">
        <v>2893.8</v>
      </c>
      <c r="U886">
        <v>3858.4</v>
      </c>
      <c r="V886">
        <v>4823</v>
      </c>
      <c r="W886">
        <v>5787.6</v>
      </c>
      <c r="X886">
        <v>6752.2000000000007</v>
      </c>
      <c r="Y886">
        <v>7716.8</v>
      </c>
      <c r="Z886">
        <v>8681.4</v>
      </c>
      <c r="AA886">
        <v>9646</v>
      </c>
      <c r="AB886">
        <v>9646</v>
      </c>
      <c r="AC886">
        <v>9646</v>
      </c>
      <c r="AD886">
        <v>9646</v>
      </c>
      <c r="AE886">
        <v>9646</v>
      </c>
      <c r="AF886">
        <v>9646</v>
      </c>
      <c r="AG886">
        <v>9646</v>
      </c>
      <c r="AH886">
        <v>9646</v>
      </c>
      <c r="AI886">
        <v>9646</v>
      </c>
      <c r="AJ886">
        <v>9646</v>
      </c>
      <c r="AK886">
        <v>9646</v>
      </c>
      <c r="AL886">
        <v>9646</v>
      </c>
      <c r="AM886">
        <v>9646</v>
      </c>
      <c r="AN886">
        <v>9646</v>
      </c>
      <c r="AO886">
        <v>9646</v>
      </c>
      <c r="AP886">
        <v>9646</v>
      </c>
      <c r="AQ886">
        <v>0</v>
      </c>
      <c r="AR886">
        <v>0</v>
      </c>
      <c r="AS886">
        <v>0</v>
      </c>
      <c r="AT886">
        <v>0</v>
      </c>
      <c r="AU886">
        <v>0</v>
      </c>
      <c r="AV886">
        <v>0</v>
      </c>
      <c r="AW886">
        <v>0</v>
      </c>
      <c r="AX886">
        <v>0</v>
      </c>
      <c r="AY886">
        <v>0</v>
      </c>
      <c r="AZ886">
        <v>0</v>
      </c>
      <c r="BA886">
        <v>0</v>
      </c>
      <c r="BB886">
        <v>0</v>
      </c>
      <c r="BC886">
        <v>0</v>
      </c>
      <c r="BD886">
        <v>0</v>
      </c>
      <c r="BE886">
        <v>0</v>
      </c>
      <c r="BF886">
        <v>0</v>
      </c>
      <c r="BG886">
        <v>0</v>
      </c>
      <c r="BH886">
        <v>0</v>
      </c>
      <c r="BI886">
        <v>0</v>
      </c>
      <c r="BJ886">
        <v>0</v>
      </c>
      <c r="BK886">
        <v>0</v>
      </c>
      <c r="BL886">
        <v>0</v>
      </c>
      <c r="BM886">
        <v>0</v>
      </c>
      <c r="BN886">
        <v>0</v>
      </c>
      <c r="BO886">
        <v>0</v>
      </c>
      <c r="BP886">
        <v>0</v>
      </c>
      <c r="BQ886">
        <v>0</v>
      </c>
      <c r="BR886">
        <v>0</v>
      </c>
      <c r="BS886">
        <v>0</v>
      </c>
      <c r="BT886">
        <v>0</v>
      </c>
      <c r="BU886">
        <v>0</v>
      </c>
      <c r="BV886">
        <v>0</v>
      </c>
      <c r="BW886">
        <v>0</v>
      </c>
      <c r="BX886">
        <v>0</v>
      </c>
      <c r="BY886">
        <v>0</v>
      </c>
      <c r="BZ886">
        <v>0</v>
      </c>
      <c r="CA886">
        <v>0</v>
      </c>
      <c r="CB886">
        <v>0</v>
      </c>
      <c r="CC886">
        <v>0</v>
      </c>
      <c r="CD886">
        <v>0</v>
      </c>
      <c r="CE886">
        <v>0</v>
      </c>
      <c r="CF886">
        <v>0</v>
      </c>
      <c r="CG886">
        <v>0</v>
      </c>
      <c r="CH886">
        <v>0</v>
      </c>
      <c r="CI886">
        <v>0</v>
      </c>
      <c r="CJ886">
        <v>0</v>
      </c>
      <c r="CK886">
        <v>0</v>
      </c>
      <c r="CL886">
        <v>0</v>
      </c>
      <c r="CM886">
        <v>0</v>
      </c>
      <c r="CN886">
        <v>0</v>
      </c>
      <c r="CO886">
        <v>0</v>
      </c>
      <c r="CP886">
        <v>0</v>
      </c>
      <c r="CQ886">
        <v>0</v>
      </c>
      <c r="CR886">
        <v>0</v>
      </c>
      <c r="CS886">
        <v>0</v>
      </c>
      <c r="CT886">
        <v>0</v>
      </c>
      <c r="CU886">
        <v>0</v>
      </c>
      <c r="CV886">
        <v>0</v>
      </c>
      <c r="CW886">
        <v>0</v>
      </c>
      <c r="CX886">
        <v>0</v>
      </c>
      <c r="CY886">
        <v>0</v>
      </c>
      <c r="CZ886">
        <v>0</v>
      </c>
      <c r="DA886">
        <v>0</v>
      </c>
      <c r="DB886">
        <v>0</v>
      </c>
      <c r="DC886">
        <v>0</v>
      </c>
      <c r="DD886">
        <v>0</v>
      </c>
      <c r="DE886">
        <v>0</v>
      </c>
      <c r="DF886">
        <v>0</v>
      </c>
      <c r="DG886">
        <v>0</v>
      </c>
      <c r="DH886">
        <v>0</v>
      </c>
      <c r="DI886">
        <v>0</v>
      </c>
      <c r="DJ886">
        <v>0</v>
      </c>
      <c r="DK886">
        <v>0</v>
      </c>
      <c r="DL886">
        <v>0</v>
      </c>
      <c r="DM886">
        <v>0</v>
      </c>
      <c r="DN886">
        <v>0</v>
      </c>
      <c r="DO886">
        <v>0</v>
      </c>
      <c r="DP886">
        <v>0</v>
      </c>
      <c r="DQ886">
        <v>0</v>
      </c>
      <c r="DR886">
        <v>0</v>
      </c>
      <c r="DS886">
        <v>0</v>
      </c>
      <c r="DT886">
        <v>0</v>
      </c>
      <c r="DU886">
        <v>0</v>
      </c>
      <c r="DV886">
        <v>0</v>
      </c>
      <c r="DW886">
        <v>0</v>
      </c>
      <c r="DX886">
        <v>0</v>
      </c>
      <c r="DZ886" s="340" t="s">
        <v>632</v>
      </c>
      <c r="EA886" t="s">
        <v>1023</v>
      </c>
      <c r="EB886">
        <v>1</v>
      </c>
      <c r="EC886">
        <v>36</v>
      </c>
      <c r="ED886" s="183" t="str">
        <f t="shared" si="36"/>
        <v>SDH100136</v>
      </c>
      <c r="EE886">
        <v>964.6</v>
      </c>
      <c r="EF886">
        <v>10000</v>
      </c>
      <c r="EG886">
        <v>10000</v>
      </c>
      <c r="EH886">
        <v>10000</v>
      </c>
      <c r="EI886">
        <v>10000</v>
      </c>
      <c r="EJ886">
        <v>10000</v>
      </c>
      <c r="EK886">
        <v>10000</v>
      </c>
      <c r="EL886">
        <v>10000</v>
      </c>
      <c r="EM886">
        <v>10000</v>
      </c>
      <c r="EN886">
        <v>10000</v>
      </c>
      <c r="EO886">
        <v>10000</v>
      </c>
      <c r="EP886">
        <v>10000</v>
      </c>
      <c r="EQ886">
        <v>10000</v>
      </c>
      <c r="ER886">
        <v>10000</v>
      </c>
      <c r="ES886">
        <v>10000</v>
      </c>
      <c r="ET886">
        <v>10000</v>
      </c>
      <c r="EU886">
        <v>10000</v>
      </c>
      <c r="EV886">
        <v>10000</v>
      </c>
      <c r="EW886">
        <v>10000</v>
      </c>
      <c r="EX886">
        <v>10000</v>
      </c>
      <c r="EY886">
        <v>10000</v>
      </c>
      <c r="EZ886">
        <v>10000</v>
      </c>
      <c r="FA886">
        <v>10000</v>
      </c>
      <c r="FB886">
        <v>10000</v>
      </c>
      <c r="FC886">
        <v>10000</v>
      </c>
      <c r="FD886">
        <v>0</v>
      </c>
      <c r="FE886">
        <v>0</v>
      </c>
      <c r="FF886">
        <v>0</v>
      </c>
      <c r="FG886">
        <v>0</v>
      </c>
      <c r="FH886">
        <v>0</v>
      </c>
      <c r="FI886">
        <v>0</v>
      </c>
      <c r="FJ886">
        <v>0</v>
      </c>
      <c r="FK886">
        <v>0</v>
      </c>
      <c r="FL886">
        <v>0</v>
      </c>
      <c r="FM886">
        <v>0</v>
      </c>
      <c r="FN886">
        <v>0</v>
      </c>
      <c r="FO886">
        <v>0</v>
      </c>
      <c r="FP886">
        <v>0</v>
      </c>
      <c r="FQ886">
        <v>0</v>
      </c>
      <c r="FR886">
        <v>0</v>
      </c>
      <c r="FS886">
        <v>0</v>
      </c>
      <c r="FT886">
        <v>0</v>
      </c>
      <c r="FU886">
        <v>0</v>
      </c>
      <c r="FV886">
        <v>0</v>
      </c>
      <c r="FW886">
        <v>0</v>
      </c>
      <c r="FX886">
        <v>0</v>
      </c>
      <c r="FY886">
        <v>0</v>
      </c>
      <c r="FZ886">
        <v>0</v>
      </c>
      <c r="GA886">
        <v>0</v>
      </c>
      <c r="GB886">
        <v>0</v>
      </c>
      <c r="GC886">
        <v>0</v>
      </c>
      <c r="GD886">
        <v>0</v>
      </c>
      <c r="GE886">
        <v>0</v>
      </c>
      <c r="GF886">
        <v>0</v>
      </c>
      <c r="GG886">
        <v>0</v>
      </c>
      <c r="GH886">
        <v>0</v>
      </c>
      <c r="GI886">
        <v>0</v>
      </c>
      <c r="GJ886">
        <v>0</v>
      </c>
      <c r="GK886">
        <v>0</v>
      </c>
      <c r="GL886">
        <v>0</v>
      </c>
      <c r="GM886">
        <v>0</v>
      </c>
      <c r="GN886">
        <v>0</v>
      </c>
      <c r="GO886">
        <v>0</v>
      </c>
      <c r="GP886">
        <v>0</v>
      </c>
      <c r="GQ886">
        <v>0</v>
      </c>
      <c r="GR886">
        <v>0</v>
      </c>
      <c r="GS886">
        <v>0</v>
      </c>
      <c r="GT886">
        <v>0</v>
      </c>
      <c r="GU886">
        <v>0</v>
      </c>
      <c r="GV886">
        <v>0</v>
      </c>
      <c r="GW886">
        <v>0</v>
      </c>
      <c r="GX886">
        <v>0</v>
      </c>
      <c r="GY886">
        <v>0</v>
      </c>
      <c r="GZ886">
        <v>0</v>
      </c>
      <c r="HA886">
        <v>0</v>
      </c>
      <c r="HB886">
        <v>0</v>
      </c>
      <c r="HC886">
        <v>0</v>
      </c>
      <c r="HD886">
        <v>0</v>
      </c>
      <c r="HE886">
        <v>0</v>
      </c>
      <c r="HF886">
        <v>0</v>
      </c>
      <c r="HG886">
        <v>0</v>
      </c>
      <c r="HH886">
        <v>0</v>
      </c>
      <c r="HI886">
        <v>0</v>
      </c>
      <c r="HJ886">
        <v>0</v>
      </c>
      <c r="HK886">
        <v>0</v>
      </c>
      <c r="HL886">
        <v>0</v>
      </c>
      <c r="HM886">
        <v>0</v>
      </c>
      <c r="HN886">
        <v>0</v>
      </c>
      <c r="HO886">
        <v>0</v>
      </c>
      <c r="HP886">
        <v>0</v>
      </c>
      <c r="HQ886">
        <v>0</v>
      </c>
      <c r="HR886">
        <v>0</v>
      </c>
      <c r="HS886">
        <v>0</v>
      </c>
      <c r="HT886">
        <v>0</v>
      </c>
      <c r="HU886">
        <v>0</v>
      </c>
      <c r="HV886">
        <v>0</v>
      </c>
      <c r="HW886">
        <v>0</v>
      </c>
      <c r="HX886">
        <v>0</v>
      </c>
      <c r="HY886">
        <v>0</v>
      </c>
      <c r="HZ886">
        <v>0</v>
      </c>
      <c r="IA886">
        <v>0</v>
      </c>
      <c r="IB886">
        <v>0</v>
      </c>
      <c r="IC886">
        <v>0</v>
      </c>
      <c r="ID886">
        <v>0</v>
      </c>
      <c r="IE886">
        <v>0</v>
      </c>
      <c r="IF886">
        <v>0</v>
      </c>
      <c r="IG886">
        <v>0</v>
      </c>
      <c r="IH886">
        <v>0</v>
      </c>
      <c r="II886">
        <v>0</v>
      </c>
      <c r="IJ886">
        <v>0</v>
      </c>
      <c r="IK886">
        <v>0</v>
      </c>
    </row>
    <row r="887" spans="13:245" hidden="1">
      <c r="M887" s="340" t="s">
        <v>632</v>
      </c>
      <c r="N887" t="s">
        <v>1023</v>
      </c>
      <c r="O887">
        <v>1</v>
      </c>
      <c r="P887">
        <v>37</v>
      </c>
      <c r="Q887" s="183" t="str">
        <f t="shared" si="35"/>
        <v>SDH100137</v>
      </c>
      <c r="R887">
        <v>964.6</v>
      </c>
      <c r="S887">
        <v>2000</v>
      </c>
      <c r="T887">
        <v>2893.8</v>
      </c>
      <c r="U887">
        <v>3858.4</v>
      </c>
      <c r="V887">
        <v>4823</v>
      </c>
      <c r="W887">
        <v>5787.6</v>
      </c>
      <c r="X887">
        <v>6752.2000000000007</v>
      </c>
      <c r="Y887">
        <v>7716.8</v>
      </c>
      <c r="Z887">
        <v>8681.4</v>
      </c>
      <c r="AA887">
        <v>9646</v>
      </c>
      <c r="AB887">
        <v>9646</v>
      </c>
      <c r="AC887">
        <v>9646</v>
      </c>
      <c r="AD887">
        <v>9646</v>
      </c>
      <c r="AE887">
        <v>9646</v>
      </c>
      <c r="AF887">
        <v>9646</v>
      </c>
      <c r="AG887">
        <v>9646</v>
      </c>
      <c r="AH887">
        <v>9646</v>
      </c>
      <c r="AI887">
        <v>9646</v>
      </c>
      <c r="AJ887">
        <v>9646</v>
      </c>
      <c r="AK887">
        <v>9646</v>
      </c>
      <c r="AL887">
        <v>9646</v>
      </c>
      <c r="AM887">
        <v>9646</v>
      </c>
      <c r="AN887">
        <v>9646</v>
      </c>
      <c r="AO887">
        <v>9646</v>
      </c>
      <c r="AP887">
        <v>9646</v>
      </c>
      <c r="AQ887">
        <v>0</v>
      </c>
      <c r="AR887">
        <v>0</v>
      </c>
      <c r="AS887">
        <v>0</v>
      </c>
      <c r="AT887">
        <v>0</v>
      </c>
      <c r="AU887">
        <v>0</v>
      </c>
      <c r="AV887">
        <v>0</v>
      </c>
      <c r="AW887">
        <v>0</v>
      </c>
      <c r="AX887">
        <v>0</v>
      </c>
      <c r="AY887">
        <v>0</v>
      </c>
      <c r="AZ887">
        <v>0</v>
      </c>
      <c r="BA887">
        <v>0</v>
      </c>
      <c r="BB887">
        <v>0</v>
      </c>
      <c r="BC887">
        <v>0</v>
      </c>
      <c r="BD887">
        <v>0</v>
      </c>
      <c r="BE887">
        <v>0</v>
      </c>
      <c r="BF887">
        <v>0</v>
      </c>
      <c r="BG887">
        <v>0</v>
      </c>
      <c r="BH887">
        <v>0</v>
      </c>
      <c r="BI887">
        <v>0</v>
      </c>
      <c r="BJ887">
        <v>0</v>
      </c>
      <c r="BK887">
        <v>0</v>
      </c>
      <c r="BL887">
        <v>0</v>
      </c>
      <c r="BM887">
        <v>0</v>
      </c>
      <c r="BN887">
        <v>0</v>
      </c>
      <c r="BO887">
        <v>0</v>
      </c>
      <c r="BP887">
        <v>0</v>
      </c>
      <c r="BQ887">
        <v>0</v>
      </c>
      <c r="BR887">
        <v>0</v>
      </c>
      <c r="BS887">
        <v>0</v>
      </c>
      <c r="BT887">
        <v>0</v>
      </c>
      <c r="BU887">
        <v>0</v>
      </c>
      <c r="BV887">
        <v>0</v>
      </c>
      <c r="BW887">
        <v>0</v>
      </c>
      <c r="BX887">
        <v>0</v>
      </c>
      <c r="BY887">
        <v>0</v>
      </c>
      <c r="BZ887">
        <v>0</v>
      </c>
      <c r="CA887">
        <v>0</v>
      </c>
      <c r="CB887">
        <v>0</v>
      </c>
      <c r="CC887">
        <v>0</v>
      </c>
      <c r="CD887">
        <v>0</v>
      </c>
      <c r="CE887">
        <v>0</v>
      </c>
      <c r="CF887">
        <v>0</v>
      </c>
      <c r="CG887">
        <v>0</v>
      </c>
      <c r="CH887">
        <v>0</v>
      </c>
      <c r="CI887">
        <v>0</v>
      </c>
      <c r="CJ887">
        <v>0</v>
      </c>
      <c r="CK887">
        <v>0</v>
      </c>
      <c r="CL887">
        <v>0</v>
      </c>
      <c r="CM887">
        <v>0</v>
      </c>
      <c r="CN887">
        <v>0</v>
      </c>
      <c r="CO887">
        <v>0</v>
      </c>
      <c r="CP887">
        <v>0</v>
      </c>
      <c r="CQ887">
        <v>0</v>
      </c>
      <c r="CR887">
        <v>0</v>
      </c>
      <c r="CS887">
        <v>0</v>
      </c>
      <c r="CT887">
        <v>0</v>
      </c>
      <c r="CU887">
        <v>0</v>
      </c>
      <c r="CV887">
        <v>0</v>
      </c>
      <c r="CW887">
        <v>0</v>
      </c>
      <c r="CX887">
        <v>0</v>
      </c>
      <c r="CY887">
        <v>0</v>
      </c>
      <c r="CZ887">
        <v>0</v>
      </c>
      <c r="DA887">
        <v>0</v>
      </c>
      <c r="DB887">
        <v>0</v>
      </c>
      <c r="DC887">
        <v>0</v>
      </c>
      <c r="DD887">
        <v>0</v>
      </c>
      <c r="DE887">
        <v>0</v>
      </c>
      <c r="DF887">
        <v>0</v>
      </c>
      <c r="DG887">
        <v>0</v>
      </c>
      <c r="DH887">
        <v>0</v>
      </c>
      <c r="DI887">
        <v>0</v>
      </c>
      <c r="DJ887">
        <v>0</v>
      </c>
      <c r="DK887">
        <v>0</v>
      </c>
      <c r="DL887">
        <v>0</v>
      </c>
      <c r="DM887">
        <v>0</v>
      </c>
      <c r="DN887">
        <v>0</v>
      </c>
      <c r="DO887">
        <v>0</v>
      </c>
      <c r="DP887">
        <v>0</v>
      </c>
      <c r="DQ887">
        <v>0</v>
      </c>
      <c r="DR887">
        <v>0</v>
      </c>
      <c r="DS887">
        <v>0</v>
      </c>
      <c r="DT887">
        <v>0</v>
      </c>
      <c r="DU887">
        <v>0</v>
      </c>
      <c r="DV887">
        <v>0</v>
      </c>
      <c r="DW887">
        <v>0</v>
      </c>
      <c r="DX887">
        <v>0</v>
      </c>
      <c r="DZ887" s="340" t="s">
        <v>632</v>
      </c>
      <c r="EA887" t="s">
        <v>1023</v>
      </c>
      <c r="EB887">
        <v>1</v>
      </c>
      <c r="EC887">
        <v>37</v>
      </c>
      <c r="ED887" s="183" t="str">
        <f t="shared" si="36"/>
        <v>SDH100137</v>
      </c>
      <c r="EE887">
        <v>964.6</v>
      </c>
      <c r="EF887">
        <v>10000</v>
      </c>
      <c r="EG887">
        <v>10000</v>
      </c>
      <c r="EH887">
        <v>10000</v>
      </c>
      <c r="EI887">
        <v>10000</v>
      </c>
      <c r="EJ887">
        <v>10000</v>
      </c>
      <c r="EK887">
        <v>10000</v>
      </c>
      <c r="EL887">
        <v>10000</v>
      </c>
      <c r="EM887">
        <v>10000</v>
      </c>
      <c r="EN887">
        <v>10000</v>
      </c>
      <c r="EO887">
        <v>10000</v>
      </c>
      <c r="EP887">
        <v>10000</v>
      </c>
      <c r="EQ887">
        <v>10000</v>
      </c>
      <c r="ER887">
        <v>10000</v>
      </c>
      <c r="ES887">
        <v>10000</v>
      </c>
      <c r="ET887">
        <v>10000</v>
      </c>
      <c r="EU887">
        <v>10000</v>
      </c>
      <c r="EV887">
        <v>10000</v>
      </c>
      <c r="EW887">
        <v>10000</v>
      </c>
      <c r="EX887">
        <v>10000</v>
      </c>
      <c r="EY887">
        <v>10000</v>
      </c>
      <c r="EZ887">
        <v>10000</v>
      </c>
      <c r="FA887">
        <v>10000</v>
      </c>
      <c r="FB887">
        <v>10000</v>
      </c>
      <c r="FC887">
        <v>10000</v>
      </c>
      <c r="FD887">
        <v>0</v>
      </c>
      <c r="FE887">
        <v>0</v>
      </c>
      <c r="FF887">
        <v>0</v>
      </c>
      <c r="FG887">
        <v>0</v>
      </c>
      <c r="FH887">
        <v>0</v>
      </c>
      <c r="FI887">
        <v>0</v>
      </c>
      <c r="FJ887">
        <v>0</v>
      </c>
      <c r="FK887">
        <v>0</v>
      </c>
      <c r="FL887">
        <v>0</v>
      </c>
      <c r="FM887">
        <v>0</v>
      </c>
      <c r="FN887">
        <v>0</v>
      </c>
      <c r="FO887">
        <v>0</v>
      </c>
      <c r="FP887">
        <v>0</v>
      </c>
      <c r="FQ887">
        <v>0</v>
      </c>
      <c r="FR887">
        <v>0</v>
      </c>
      <c r="FS887">
        <v>0</v>
      </c>
      <c r="FT887">
        <v>0</v>
      </c>
      <c r="FU887">
        <v>0</v>
      </c>
      <c r="FV887">
        <v>0</v>
      </c>
      <c r="FW887">
        <v>0</v>
      </c>
      <c r="FX887">
        <v>0</v>
      </c>
      <c r="FY887">
        <v>0</v>
      </c>
      <c r="FZ887">
        <v>0</v>
      </c>
      <c r="GA887">
        <v>0</v>
      </c>
      <c r="GB887">
        <v>0</v>
      </c>
      <c r="GC887">
        <v>0</v>
      </c>
      <c r="GD887">
        <v>0</v>
      </c>
      <c r="GE887">
        <v>0</v>
      </c>
      <c r="GF887">
        <v>0</v>
      </c>
      <c r="GG887">
        <v>0</v>
      </c>
      <c r="GH887">
        <v>0</v>
      </c>
      <c r="GI887">
        <v>0</v>
      </c>
      <c r="GJ887">
        <v>0</v>
      </c>
      <c r="GK887">
        <v>0</v>
      </c>
      <c r="GL887">
        <v>0</v>
      </c>
      <c r="GM887">
        <v>0</v>
      </c>
      <c r="GN887">
        <v>0</v>
      </c>
      <c r="GO887">
        <v>0</v>
      </c>
      <c r="GP887">
        <v>0</v>
      </c>
      <c r="GQ887">
        <v>0</v>
      </c>
      <c r="GR887">
        <v>0</v>
      </c>
      <c r="GS887">
        <v>0</v>
      </c>
      <c r="GT887">
        <v>0</v>
      </c>
      <c r="GU887">
        <v>0</v>
      </c>
      <c r="GV887">
        <v>0</v>
      </c>
      <c r="GW887">
        <v>0</v>
      </c>
      <c r="GX887">
        <v>0</v>
      </c>
      <c r="GY887">
        <v>0</v>
      </c>
      <c r="GZ887">
        <v>0</v>
      </c>
      <c r="HA887">
        <v>0</v>
      </c>
      <c r="HB887">
        <v>0</v>
      </c>
      <c r="HC887">
        <v>0</v>
      </c>
      <c r="HD887">
        <v>0</v>
      </c>
      <c r="HE887">
        <v>0</v>
      </c>
      <c r="HF887">
        <v>0</v>
      </c>
      <c r="HG887">
        <v>0</v>
      </c>
      <c r="HH887">
        <v>0</v>
      </c>
      <c r="HI887">
        <v>0</v>
      </c>
      <c r="HJ887">
        <v>0</v>
      </c>
      <c r="HK887">
        <v>0</v>
      </c>
      <c r="HL887">
        <v>0</v>
      </c>
      <c r="HM887">
        <v>0</v>
      </c>
      <c r="HN887">
        <v>0</v>
      </c>
      <c r="HO887">
        <v>0</v>
      </c>
      <c r="HP887">
        <v>0</v>
      </c>
      <c r="HQ887">
        <v>0</v>
      </c>
      <c r="HR887">
        <v>0</v>
      </c>
      <c r="HS887">
        <v>0</v>
      </c>
      <c r="HT887">
        <v>0</v>
      </c>
      <c r="HU887">
        <v>0</v>
      </c>
      <c r="HV887">
        <v>0</v>
      </c>
      <c r="HW887">
        <v>0</v>
      </c>
      <c r="HX887">
        <v>0</v>
      </c>
      <c r="HY887">
        <v>0</v>
      </c>
      <c r="HZ887">
        <v>0</v>
      </c>
      <c r="IA887">
        <v>0</v>
      </c>
      <c r="IB887">
        <v>0</v>
      </c>
      <c r="IC887">
        <v>0</v>
      </c>
      <c r="ID887">
        <v>0</v>
      </c>
      <c r="IE887">
        <v>0</v>
      </c>
      <c r="IF887">
        <v>0</v>
      </c>
      <c r="IG887">
        <v>0</v>
      </c>
      <c r="IH887">
        <v>0</v>
      </c>
      <c r="II887">
        <v>0</v>
      </c>
      <c r="IJ887">
        <v>0</v>
      </c>
      <c r="IK887">
        <v>0</v>
      </c>
    </row>
    <row r="888" spans="13:245" hidden="1">
      <c r="M888" s="340" t="s">
        <v>632</v>
      </c>
      <c r="N888" t="s">
        <v>1023</v>
      </c>
      <c r="O888">
        <v>1</v>
      </c>
      <c r="P888">
        <v>38</v>
      </c>
      <c r="Q888" s="183" t="str">
        <f t="shared" si="35"/>
        <v>SDH100138</v>
      </c>
      <c r="R888">
        <v>964.6</v>
      </c>
      <c r="S888">
        <v>2000</v>
      </c>
      <c r="T888">
        <v>2893.8</v>
      </c>
      <c r="U888">
        <v>3858.4</v>
      </c>
      <c r="V888">
        <v>4823</v>
      </c>
      <c r="W888">
        <v>5787.6</v>
      </c>
      <c r="X888">
        <v>6752.2000000000007</v>
      </c>
      <c r="Y888">
        <v>7716.8</v>
      </c>
      <c r="Z888">
        <v>8681.4</v>
      </c>
      <c r="AA888">
        <v>9646</v>
      </c>
      <c r="AB888">
        <v>9646</v>
      </c>
      <c r="AC888">
        <v>9646</v>
      </c>
      <c r="AD888">
        <v>9646</v>
      </c>
      <c r="AE888">
        <v>9646</v>
      </c>
      <c r="AF888">
        <v>9646</v>
      </c>
      <c r="AG888">
        <v>9646</v>
      </c>
      <c r="AH888">
        <v>9646</v>
      </c>
      <c r="AI888">
        <v>9646</v>
      </c>
      <c r="AJ888">
        <v>9646</v>
      </c>
      <c r="AK888">
        <v>9646</v>
      </c>
      <c r="AL888">
        <v>9646</v>
      </c>
      <c r="AM888">
        <v>9646</v>
      </c>
      <c r="AN888">
        <v>9646</v>
      </c>
      <c r="AO888">
        <v>9646</v>
      </c>
      <c r="AP888">
        <v>9646</v>
      </c>
      <c r="AQ888">
        <v>0</v>
      </c>
      <c r="AR888">
        <v>0</v>
      </c>
      <c r="AS888">
        <v>0</v>
      </c>
      <c r="AT888">
        <v>0</v>
      </c>
      <c r="AU888">
        <v>0</v>
      </c>
      <c r="AV888">
        <v>0</v>
      </c>
      <c r="AW888">
        <v>0</v>
      </c>
      <c r="AX888">
        <v>0</v>
      </c>
      <c r="AY888">
        <v>0</v>
      </c>
      <c r="AZ888">
        <v>0</v>
      </c>
      <c r="BA888">
        <v>0</v>
      </c>
      <c r="BB888">
        <v>0</v>
      </c>
      <c r="BC888">
        <v>0</v>
      </c>
      <c r="BD888">
        <v>0</v>
      </c>
      <c r="BE888">
        <v>0</v>
      </c>
      <c r="BF888">
        <v>0</v>
      </c>
      <c r="BG888">
        <v>0</v>
      </c>
      <c r="BH888">
        <v>0</v>
      </c>
      <c r="BI888">
        <v>0</v>
      </c>
      <c r="BJ888">
        <v>0</v>
      </c>
      <c r="BK888">
        <v>0</v>
      </c>
      <c r="BL888">
        <v>0</v>
      </c>
      <c r="BM888">
        <v>0</v>
      </c>
      <c r="BN888">
        <v>0</v>
      </c>
      <c r="BO888">
        <v>0</v>
      </c>
      <c r="BP888">
        <v>0</v>
      </c>
      <c r="BQ888">
        <v>0</v>
      </c>
      <c r="BR888">
        <v>0</v>
      </c>
      <c r="BS888">
        <v>0</v>
      </c>
      <c r="BT888">
        <v>0</v>
      </c>
      <c r="BU888">
        <v>0</v>
      </c>
      <c r="BV888">
        <v>0</v>
      </c>
      <c r="BW888">
        <v>0</v>
      </c>
      <c r="BX888">
        <v>0</v>
      </c>
      <c r="BY888">
        <v>0</v>
      </c>
      <c r="BZ888">
        <v>0</v>
      </c>
      <c r="CA888">
        <v>0</v>
      </c>
      <c r="CB888">
        <v>0</v>
      </c>
      <c r="CC888">
        <v>0</v>
      </c>
      <c r="CD888">
        <v>0</v>
      </c>
      <c r="CE888">
        <v>0</v>
      </c>
      <c r="CF888">
        <v>0</v>
      </c>
      <c r="CG888">
        <v>0</v>
      </c>
      <c r="CH888">
        <v>0</v>
      </c>
      <c r="CI888">
        <v>0</v>
      </c>
      <c r="CJ888">
        <v>0</v>
      </c>
      <c r="CK888">
        <v>0</v>
      </c>
      <c r="CL888">
        <v>0</v>
      </c>
      <c r="CM888">
        <v>0</v>
      </c>
      <c r="CN888">
        <v>0</v>
      </c>
      <c r="CO888">
        <v>0</v>
      </c>
      <c r="CP888">
        <v>0</v>
      </c>
      <c r="CQ888">
        <v>0</v>
      </c>
      <c r="CR888">
        <v>0</v>
      </c>
      <c r="CS888">
        <v>0</v>
      </c>
      <c r="CT888">
        <v>0</v>
      </c>
      <c r="CU888">
        <v>0</v>
      </c>
      <c r="CV888">
        <v>0</v>
      </c>
      <c r="CW888">
        <v>0</v>
      </c>
      <c r="CX888">
        <v>0</v>
      </c>
      <c r="CY888">
        <v>0</v>
      </c>
      <c r="CZ888">
        <v>0</v>
      </c>
      <c r="DA888">
        <v>0</v>
      </c>
      <c r="DB888">
        <v>0</v>
      </c>
      <c r="DC888">
        <v>0</v>
      </c>
      <c r="DD888">
        <v>0</v>
      </c>
      <c r="DE888">
        <v>0</v>
      </c>
      <c r="DF888">
        <v>0</v>
      </c>
      <c r="DG888">
        <v>0</v>
      </c>
      <c r="DH888">
        <v>0</v>
      </c>
      <c r="DI888">
        <v>0</v>
      </c>
      <c r="DJ888">
        <v>0</v>
      </c>
      <c r="DK888">
        <v>0</v>
      </c>
      <c r="DL888">
        <v>0</v>
      </c>
      <c r="DM888">
        <v>0</v>
      </c>
      <c r="DN888">
        <v>0</v>
      </c>
      <c r="DO888">
        <v>0</v>
      </c>
      <c r="DP888">
        <v>0</v>
      </c>
      <c r="DQ888">
        <v>0</v>
      </c>
      <c r="DR888">
        <v>0</v>
      </c>
      <c r="DS888">
        <v>0</v>
      </c>
      <c r="DT888">
        <v>0</v>
      </c>
      <c r="DU888">
        <v>0</v>
      </c>
      <c r="DV888">
        <v>0</v>
      </c>
      <c r="DW888">
        <v>0</v>
      </c>
      <c r="DX888">
        <v>0</v>
      </c>
      <c r="DZ888" s="340" t="s">
        <v>632</v>
      </c>
      <c r="EA888" t="s">
        <v>1023</v>
      </c>
      <c r="EB888">
        <v>1</v>
      </c>
      <c r="EC888">
        <v>38</v>
      </c>
      <c r="ED888" s="183" t="str">
        <f t="shared" si="36"/>
        <v>SDH100138</v>
      </c>
      <c r="EE888">
        <v>964.6</v>
      </c>
      <c r="EF888">
        <v>10000</v>
      </c>
      <c r="EG888">
        <v>10000</v>
      </c>
      <c r="EH888">
        <v>10000</v>
      </c>
      <c r="EI888">
        <v>10000</v>
      </c>
      <c r="EJ888">
        <v>10000</v>
      </c>
      <c r="EK888">
        <v>10000</v>
      </c>
      <c r="EL888">
        <v>10000</v>
      </c>
      <c r="EM888">
        <v>10000</v>
      </c>
      <c r="EN888">
        <v>10000</v>
      </c>
      <c r="EO888">
        <v>10000</v>
      </c>
      <c r="EP888">
        <v>10000</v>
      </c>
      <c r="EQ888">
        <v>10000</v>
      </c>
      <c r="ER888">
        <v>10000</v>
      </c>
      <c r="ES888">
        <v>10000</v>
      </c>
      <c r="ET888">
        <v>10000</v>
      </c>
      <c r="EU888">
        <v>10000</v>
      </c>
      <c r="EV888">
        <v>10000</v>
      </c>
      <c r="EW888">
        <v>10000</v>
      </c>
      <c r="EX888">
        <v>10000</v>
      </c>
      <c r="EY888">
        <v>10000</v>
      </c>
      <c r="EZ888">
        <v>10000</v>
      </c>
      <c r="FA888">
        <v>10000</v>
      </c>
      <c r="FB888">
        <v>10000</v>
      </c>
      <c r="FC888">
        <v>10000</v>
      </c>
      <c r="FD888">
        <v>0</v>
      </c>
      <c r="FE888">
        <v>0</v>
      </c>
      <c r="FF888">
        <v>0</v>
      </c>
      <c r="FG888">
        <v>0</v>
      </c>
      <c r="FH888">
        <v>0</v>
      </c>
      <c r="FI888">
        <v>0</v>
      </c>
      <c r="FJ888">
        <v>0</v>
      </c>
      <c r="FK888">
        <v>0</v>
      </c>
      <c r="FL888">
        <v>0</v>
      </c>
      <c r="FM888">
        <v>0</v>
      </c>
      <c r="FN888">
        <v>0</v>
      </c>
      <c r="FO888">
        <v>0</v>
      </c>
      <c r="FP888">
        <v>0</v>
      </c>
      <c r="FQ888">
        <v>0</v>
      </c>
      <c r="FR888">
        <v>0</v>
      </c>
      <c r="FS888">
        <v>0</v>
      </c>
      <c r="FT888">
        <v>0</v>
      </c>
      <c r="FU888">
        <v>0</v>
      </c>
      <c r="FV888">
        <v>0</v>
      </c>
      <c r="FW888">
        <v>0</v>
      </c>
      <c r="FX888">
        <v>0</v>
      </c>
      <c r="FY888">
        <v>0</v>
      </c>
      <c r="FZ888">
        <v>0</v>
      </c>
      <c r="GA888">
        <v>0</v>
      </c>
      <c r="GB888">
        <v>0</v>
      </c>
      <c r="GC888">
        <v>0</v>
      </c>
      <c r="GD888">
        <v>0</v>
      </c>
      <c r="GE888">
        <v>0</v>
      </c>
      <c r="GF888">
        <v>0</v>
      </c>
      <c r="GG888">
        <v>0</v>
      </c>
      <c r="GH888">
        <v>0</v>
      </c>
      <c r="GI888">
        <v>0</v>
      </c>
      <c r="GJ888">
        <v>0</v>
      </c>
      <c r="GK888">
        <v>0</v>
      </c>
      <c r="GL888">
        <v>0</v>
      </c>
      <c r="GM888">
        <v>0</v>
      </c>
      <c r="GN888">
        <v>0</v>
      </c>
      <c r="GO888">
        <v>0</v>
      </c>
      <c r="GP888">
        <v>0</v>
      </c>
      <c r="GQ888">
        <v>0</v>
      </c>
      <c r="GR888">
        <v>0</v>
      </c>
      <c r="GS888">
        <v>0</v>
      </c>
      <c r="GT888">
        <v>0</v>
      </c>
      <c r="GU888">
        <v>0</v>
      </c>
      <c r="GV888">
        <v>0</v>
      </c>
      <c r="GW888">
        <v>0</v>
      </c>
      <c r="GX888">
        <v>0</v>
      </c>
      <c r="GY888">
        <v>0</v>
      </c>
      <c r="GZ888">
        <v>0</v>
      </c>
      <c r="HA888">
        <v>0</v>
      </c>
      <c r="HB888">
        <v>0</v>
      </c>
      <c r="HC888">
        <v>0</v>
      </c>
      <c r="HD888">
        <v>0</v>
      </c>
      <c r="HE888">
        <v>0</v>
      </c>
      <c r="HF888">
        <v>0</v>
      </c>
      <c r="HG888">
        <v>0</v>
      </c>
      <c r="HH888">
        <v>0</v>
      </c>
      <c r="HI888">
        <v>0</v>
      </c>
      <c r="HJ888">
        <v>0</v>
      </c>
      <c r="HK888">
        <v>0</v>
      </c>
      <c r="HL888">
        <v>0</v>
      </c>
      <c r="HM888">
        <v>0</v>
      </c>
      <c r="HN888">
        <v>0</v>
      </c>
      <c r="HO888">
        <v>0</v>
      </c>
      <c r="HP888">
        <v>0</v>
      </c>
      <c r="HQ888">
        <v>0</v>
      </c>
      <c r="HR888">
        <v>0</v>
      </c>
      <c r="HS888">
        <v>0</v>
      </c>
      <c r="HT888">
        <v>0</v>
      </c>
      <c r="HU888">
        <v>0</v>
      </c>
      <c r="HV888">
        <v>0</v>
      </c>
      <c r="HW888">
        <v>0</v>
      </c>
      <c r="HX888">
        <v>0</v>
      </c>
      <c r="HY888">
        <v>0</v>
      </c>
      <c r="HZ888">
        <v>0</v>
      </c>
      <c r="IA888">
        <v>0</v>
      </c>
      <c r="IB888">
        <v>0</v>
      </c>
      <c r="IC888">
        <v>0</v>
      </c>
      <c r="ID888">
        <v>0</v>
      </c>
      <c r="IE888">
        <v>0</v>
      </c>
      <c r="IF888">
        <v>0</v>
      </c>
      <c r="IG888">
        <v>0</v>
      </c>
      <c r="IH888">
        <v>0</v>
      </c>
      <c r="II888">
        <v>0</v>
      </c>
      <c r="IJ888">
        <v>0</v>
      </c>
      <c r="IK888">
        <v>0</v>
      </c>
    </row>
    <row r="889" spans="13:245" hidden="1">
      <c r="M889" s="340" t="s">
        <v>632</v>
      </c>
      <c r="N889" t="s">
        <v>1023</v>
      </c>
      <c r="O889">
        <v>1</v>
      </c>
      <c r="P889">
        <v>39</v>
      </c>
      <c r="Q889" s="183" t="str">
        <f t="shared" si="35"/>
        <v>SDH100139</v>
      </c>
      <c r="R889">
        <v>969.90000000000009</v>
      </c>
      <c r="S889">
        <v>2000</v>
      </c>
      <c r="T889">
        <v>2909.7000000000003</v>
      </c>
      <c r="U889">
        <v>3879.6000000000004</v>
      </c>
      <c r="V889">
        <v>4849.5</v>
      </c>
      <c r="W889">
        <v>5819.4000000000005</v>
      </c>
      <c r="X889">
        <v>6789.3</v>
      </c>
      <c r="Y889">
        <v>7759.2000000000007</v>
      </c>
      <c r="Z889">
        <v>8729.1</v>
      </c>
      <c r="AA889">
        <v>9699</v>
      </c>
      <c r="AB889">
        <v>9699</v>
      </c>
      <c r="AC889">
        <v>9699</v>
      </c>
      <c r="AD889">
        <v>9699</v>
      </c>
      <c r="AE889">
        <v>9699</v>
      </c>
      <c r="AF889">
        <v>9699</v>
      </c>
      <c r="AG889">
        <v>9699</v>
      </c>
      <c r="AH889">
        <v>9699</v>
      </c>
      <c r="AI889">
        <v>9699</v>
      </c>
      <c r="AJ889">
        <v>9699</v>
      </c>
      <c r="AK889">
        <v>9699</v>
      </c>
      <c r="AL889">
        <v>9699</v>
      </c>
      <c r="AM889">
        <v>9699</v>
      </c>
      <c r="AN889">
        <v>9699</v>
      </c>
      <c r="AO889">
        <v>9699</v>
      </c>
      <c r="AP889">
        <v>9699</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0</v>
      </c>
      <c r="BL889">
        <v>0</v>
      </c>
      <c r="BM889">
        <v>0</v>
      </c>
      <c r="BN889">
        <v>0</v>
      </c>
      <c r="BO889">
        <v>0</v>
      </c>
      <c r="BP889">
        <v>0</v>
      </c>
      <c r="BQ889">
        <v>0</v>
      </c>
      <c r="BR889">
        <v>0</v>
      </c>
      <c r="BS889">
        <v>0</v>
      </c>
      <c r="BT889">
        <v>0</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0</v>
      </c>
      <c r="CP889">
        <v>0</v>
      </c>
      <c r="CQ889">
        <v>0</v>
      </c>
      <c r="CR889">
        <v>0</v>
      </c>
      <c r="CS889">
        <v>0</v>
      </c>
      <c r="CT889">
        <v>0</v>
      </c>
      <c r="CU889">
        <v>0</v>
      </c>
      <c r="CV889">
        <v>0</v>
      </c>
      <c r="CW889">
        <v>0</v>
      </c>
      <c r="CX889">
        <v>0</v>
      </c>
      <c r="CY889">
        <v>0</v>
      </c>
      <c r="CZ889">
        <v>0</v>
      </c>
      <c r="DA889">
        <v>0</v>
      </c>
      <c r="DB889">
        <v>0</v>
      </c>
      <c r="DC889">
        <v>0</v>
      </c>
      <c r="DD889">
        <v>0</v>
      </c>
      <c r="DE889">
        <v>0</v>
      </c>
      <c r="DF889">
        <v>0</v>
      </c>
      <c r="DG889">
        <v>0</v>
      </c>
      <c r="DH889">
        <v>0</v>
      </c>
      <c r="DI889">
        <v>0</v>
      </c>
      <c r="DJ889">
        <v>0</v>
      </c>
      <c r="DK889">
        <v>0</v>
      </c>
      <c r="DL889">
        <v>0</v>
      </c>
      <c r="DM889">
        <v>0</v>
      </c>
      <c r="DN889">
        <v>0</v>
      </c>
      <c r="DO889">
        <v>0</v>
      </c>
      <c r="DP889">
        <v>0</v>
      </c>
      <c r="DQ889">
        <v>0</v>
      </c>
      <c r="DR889">
        <v>0</v>
      </c>
      <c r="DS889">
        <v>0</v>
      </c>
      <c r="DT889">
        <v>0</v>
      </c>
      <c r="DU889">
        <v>0</v>
      </c>
      <c r="DV889">
        <v>0</v>
      </c>
      <c r="DW889">
        <v>0</v>
      </c>
      <c r="DX889">
        <v>0</v>
      </c>
      <c r="DZ889" s="340" t="s">
        <v>632</v>
      </c>
      <c r="EA889" t="s">
        <v>1023</v>
      </c>
      <c r="EB889">
        <v>1</v>
      </c>
      <c r="EC889">
        <v>39</v>
      </c>
      <c r="ED889" s="183" t="str">
        <f t="shared" si="36"/>
        <v>SDH100139</v>
      </c>
      <c r="EE889">
        <v>969.90000000000009</v>
      </c>
      <c r="EF889">
        <v>10000</v>
      </c>
      <c r="EG889">
        <v>10000</v>
      </c>
      <c r="EH889">
        <v>10000</v>
      </c>
      <c r="EI889">
        <v>10000</v>
      </c>
      <c r="EJ889">
        <v>10000</v>
      </c>
      <c r="EK889">
        <v>10000</v>
      </c>
      <c r="EL889">
        <v>10000</v>
      </c>
      <c r="EM889">
        <v>10000</v>
      </c>
      <c r="EN889">
        <v>10000</v>
      </c>
      <c r="EO889">
        <v>10000</v>
      </c>
      <c r="EP889">
        <v>10000</v>
      </c>
      <c r="EQ889">
        <v>10000</v>
      </c>
      <c r="ER889">
        <v>10000</v>
      </c>
      <c r="ES889">
        <v>10000</v>
      </c>
      <c r="ET889">
        <v>10000</v>
      </c>
      <c r="EU889">
        <v>10000</v>
      </c>
      <c r="EV889">
        <v>10000</v>
      </c>
      <c r="EW889">
        <v>10000</v>
      </c>
      <c r="EX889">
        <v>10000</v>
      </c>
      <c r="EY889">
        <v>10000</v>
      </c>
      <c r="EZ889">
        <v>10000</v>
      </c>
      <c r="FA889">
        <v>10000</v>
      </c>
      <c r="FB889">
        <v>10000</v>
      </c>
      <c r="FC889">
        <v>10000</v>
      </c>
      <c r="FD889">
        <v>0</v>
      </c>
      <c r="FE889">
        <v>0</v>
      </c>
      <c r="FF889">
        <v>0</v>
      </c>
      <c r="FG889">
        <v>0</v>
      </c>
      <c r="FH889">
        <v>0</v>
      </c>
      <c r="FI889">
        <v>0</v>
      </c>
      <c r="FJ889">
        <v>0</v>
      </c>
      <c r="FK889">
        <v>0</v>
      </c>
      <c r="FL889">
        <v>0</v>
      </c>
      <c r="FM889">
        <v>0</v>
      </c>
      <c r="FN889">
        <v>0</v>
      </c>
      <c r="FO889">
        <v>0</v>
      </c>
      <c r="FP889">
        <v>0</v>
      </c>
      <c r="FQ889">
        <v>0</v>
      </c>
      <c r="FR889">
        <v>0</v>
      </c>
      <c r="FS889">
        <v>0</v>
      </c>
      <c r="FT889">
        <v>0</v>
      </c>
      <c r="FU889">
        <v>0</v>
      </c>
      <c r="FV889">
        <v>0</v>
      </c>
      <c r="FW889">
        <v>0</v>
      </c>
      <c r="FX889">
        <v>0</v>
      </c>
      <c r="FY889">
        <v>0</v>
      </c>
      <c r="FZ889">
        <v>0</v>
      </c>
      <c r="GA889">
        <v>0</v>
      </c>
      <c r="GB889">
        <v>0</v>
      </c>
      <c r="GC889">
        <v>0</v>
      </c>
      <c r="GD889">
        <v>0</v>
      </c>
      <c r="GE889">
        <v>0</v>
      </c>
      <c r="GF889">
        <v>0</v>
      </c>
      <c r="GG889">
        <v>0</v>
      </c>
      <c r="GH889">
        <v>0</v>
      </c>
      <c r="GI889">
        <v>0</v>
      </c>
      <c r="GJ889">
        <v>0</v>
      </c>
      <c r="GK889">
        <v>0</v>
      </c>
      <c r="GL889">
        <v>0</v>
      </c>
      <c r="GM889">
        <v>0</v>
      </c>
      <c r="GN889">
        <v>0</v>
      </c>
      <c r="GO889">
        <v>0</v>
      </c>
      <c r="GP889">
        <v>0</v>
      </c>
      <c r="GQ889">
        <v>0</v>
      </c>
      <c r="GR889">
        <v>0</v>
      </c>
      <c r="GS889">
        <v>0</v>
      </c>
      <c r="GT889">
        <v>0</v>
      </c>
      <c r="GU889">
        <v>0</v>
      </c>
      <c r="GV889">
        <v>0</v>
      </c>
      <c r="GW889">
        <v>0</v>
      </c>
      <c r="GX889">
        <v>0</v>
      </c>
      <c r="GY889">
        <v>0</v>
      </c>
      <c r="GZ889">
        <v>0</v>
      </c>
      <c r="HA889">
        <v>0</v>
      </c>
      <c r="HB889">
        <v>0</v>
      </c>
      <c r="HC889">
        <v>0</v>
      </c>
      <c r="HD889">
        <v>0</v>
      </c>
      <c r="HE889">
        <v>0</v>
      </c>
      <c r="HF889">
        <v>0</v>
      </c>
      <c r="HG889">
        <v>0</v>
      </c>
      <c r="HH889">
        <v>0</v>
      </c>
      <c r="HI889">
        <v>0</v>
      </c>
      <c r="HJ889">
        <v>0</v>
      </c>
      <c r="HK889">
        <v>0</v>
      </c>
      <c r="HL889">
        <v>0</v>
      </c>
      <c r="HM889">
        <v>0</v>
      </c>
      <c r="HN889">
        <v>0</v>
      </c>
      <c r="HO889">
        <v>0</v>
      </c>
      <c r="HP889">
        <v>0</v>
      </c>
      <c r="HQ889">
        <v>0</v>
      </c>
      <c r="HR889">
        <v>0</v>
      </c>
      <c r="HS889">
        <v>0</v>
      </c>
      <c r="HT889">
        <v>0</v>
      </c>
      <c r="HU889">
        <v>0</v>
      </c>
      <c r="HV889">
        <v>0</v>
      </c>
      <c r="HW889">
        <v>0</v>
      </c>
      <c r="HX889">
        <v>0</v>
      </c>
      <c r="HY889">
        <v>0</v>
      </c>
      <c r="HZ889">
        <v>0</v>
      </c>
      <c r="IA889">
        <v>0</v>
      </c>
      <c r="IB889">
        <v>0</v>
      </c>
      <c r="IC889">
        <v>0</v>
      </c>
      <c r="ID889">
        <v>0</v>
      </c>
      <c r="IE889">
        <v>0</v>
      </c>
      <c r="IF889">
        <v>0</v>
      </c>
      <c r="IG889">
        <v>0</v>
      </c>
      <c r="IH889">
        <v>0</v>
      </c>
      <c r="II889">
        <v>0</v>
      </c>
      <c r="IJ889">
        <v>0</v>
      </c>
      <c r="IK889">
        <v>0</v>
      </c>
    </row>
    <row r="890" spans="13:245" hidden="1">
      <c r="M890" s="340" t="s">
        <v>632</v>
      </c>
      <c r="N890" t="s">
        <v>1023</v>
      </c>
      <c r="O890">
        <v>1</v>
      </c>
      <c r="P890">
        <v>40</v>
      </c>
      <c r="Q890" s="183" t="str">
        <f t="shared" si="35"/>
        <v>SDH100140</v>
      </c>
      <c r="R890">
        <v>975.2</v>
      </c>
      <c r="S890">
        <v>2000</v>
      </c>
      <c r="T890">
        <v>2925.6000000000004</v>
      </c>
      <c r="U890">
        <v>3900.8</v>
      </c>
      <c r="V890">
        <v>4876</v>
      </c>
      <c r="W890">
        <v>5851.2000000000007</v>
      </c>
      <c r="X890">
        <v>6826.4000000000005</v>
      </c>
      <c r="Y890">
        <v>7801.6</v>
      </c>
      <c r="Z890">
        <v>8776.8000000000011</v>
      </c>
      <c r="AA890">
        <v>9752</v>
      </c>
      <c r="AB890">
        <v>9752</v>
      </c>
      <c r="AC890">
        <v>9752</v>
      </c>
      <c r="AD890">
        <v>9752</v>
      </c>
      <c r="AE890">
        <v>9752</v>
      </c>
      <c r="AF890">
        <v>9752</v>
      </c>
      <c r="AG890">
        <v>9752</v>
      </c>
      <c r="AH890">
        <v>9752</v>
      </c>
      <c r="AI890">
        <v>9752</v>
      </c>
      <c r="AJ890">
        <v>9752</v>
      </c>
      <c r="AK890">
        <v>9752</v>
      </c>
      <c r="AL890">
        <v>9752</v>
      </c>
      <c r="AM890">
        <v>9752</v>
      </c>
      <c r="AN890">
        <v>9752</v>
      </c>
      <c r="AO890">
        <v>9752</v>
      </c>
      <c r="AP890">
        <v>9752</v>
      </c>
      <c r="AQ890">
        <v>0</v>
      </c>
      <c r="AR890">
        <v>0</v>
      </c>
      <c r="AS890">
        <v>0</v>
      </c>
      <c r="AT890">
        <v>0</v>
      </c>
      <c r="AU890">
        <v>0</v>
      </c>
      <c r="AV890">
        <v>0</v>
      </c>
      <c r="AW890">
        <v>0</v>
      </c>
      <c r="AX890">
        <v>0</v>
      </c>
      <c r="AY890">
        <v>0</v>
      </c>
      <c r="AZ890">
        <v>0</v>
      </c>
      <c r="BA890">
        <v>0</v>
      </c>
      <c r="BB890">
        <v>0</v>
      </c>
      <c r="BC890">
        <v>0</v>
      </c>
      <c r="BD890">
        <v>0</v>
      </c>
      <c r="BE890">
        <v>0</v>
      </c>
      <c r="BF890">
        <v>0</v>
      </c>
      <c r="BG890">
        <v>0</v>
      </c>
      <c r="BH890">
        <v>0</v>
      </c>
      <c r="BI890">
        <v>0</v>
      </c>
      <c r="BJ890">
        <v>0</v>
      </c>
      <c r="BK890">
        <v>0</v>
      </c>
      <c r="BL890">
        <v>0</v>
      </c>
      <c r="BM890">
        <v>0</v>
      </c>
      <c r="BN890">
        <v>0</v>
      </c>
      <c r="BO890">
        <v>0</v>
      </c>
      <c r="BP890">
        <v>0</v>
      </c>
      <c r="BQ890">
        <v>0</v>
      </c>
      <c r="BR890">
        <v>0</v>
      </c>
      <c r="BS890">
        <v>0</v>
      </c>
      <c r="BT890">
        <v>0</v>
      </c>
      <c r="BU890">
        <v>0</v>
      </c>
      <c r="BV890">
        <v>0</v>
      </c>
      <c r="BW890">
        <v>0</v>
      </c>
      <c r="BX890">
        <v>0</v>
      </c>
      <c r="BY890">
        <v>0</v>
      </c>
      <c r="BZ890">
        <v>0</v>
      </c>
      <c r="CA890">
        <v>0</v>
      </c>
      <c r="CB890">
        <v>0</v>
      </c>
      <c r="CC890">
        <v>0</v>
      </c>
      <c r="CD890">
        <v>0</v>
      </c>
      <c r="CE890">
        <v>0</v>
      </c>
      <c r="CF890">
        <v>0</v>
      </c>
      <c r="CG890">
        <v>0</v>
      </c>
      <c r="CH890">
        <v>0</v>
      </c>
      <c r="CI890">
        <v>0</v>
      </c>
      <c r="CJ890">
        <v>0</v>
      </c>
      <c r="CK890">
        <v>0</v>
      </c>
      <c r="CL890">
        <v>0</v>
      </c>
      <c r="CM890">
        <v>0</v>
      </c>
      <c r="CN890">
        <v>0</v>
      </c>
      <c r="CO890">
        <v>0</v>
      </c>
      <c r="CP890">
        <v>0</v>
      </c>
      <c r="CQ890">
        <v>0</v>
      </c>
      <c r="CR890">
        <v>0</v>
      </c>
      <c r="CS890">
        <v>0</v>
      </c>
      <c r="CT890">
        <v>0</v>
      </c>
      <c r="CU890">
        <v>0</v>
      </c>
      <c r="CV890">
        <v>0</v>
      </c>
      <c r="CW890">
        <v>0</v>
      </c>
      <c r="CX890">
        <v>0</v>
      </c>
      <c r="CY890">
        <v>0</v>
      </c>
      <c r="CZ890">
        <v>0</v>
      </c>
      <c r="DA890">
        <v>0</v>
      </c>
      <c r="DB890">
        <v>0</v>
      </c>
      <c r="DC890">
        <v>0</v>
      </c>
      <c r="DD890">
        <v>0</v>
      </c>
      <c r="DE890">
        <v>0</v>
      </c>
      <c r="DF890">
        <v>0</v>
      </c>
      <c r="DG890">
        <v>0</v>
      </c>
      <c r="DH890">
        <v>0</v>
      </c>
      <c r="DI890">
        <v>0</v>
      </c>
      <c r="DJ890">
        <v>0</v>
      </c>
      <c r="DK890">
        <v>0</v>
      </c>
      <c r="DL890">
        <v>0</v>
      </c>
      <c r="DM890">
        <v>0</v>
      </c>
      <c r="DN890">
        <v>0</v>
      </c>
      <c r="DO890">
        <v>0</v>
      </c>
      <c r="DP890">
        <v>0</v>
      </c>
      <c r="DQ890">
        <v>0</v>
      </c>
      <c r="DR890">
        <v>0</v>
      </c>
      <c r="DS890">
        <v>0</v>
      </c>
      <c r="DT890">
        <v>0</v>
      </c>
      <c r="DU890">
        <v>0</v>
      </c>
      <c r="DV890">
        <v>0</v>
      </c>
      <c r="DW890">
        <v>0</v>
      </c>
      <c r="DX890">
        <v>0</v>
      </c>
      <c r="DZ890" s="340" t="s">
        <v>632</v>
      </c>
      <c r="EA890" t="s">
        <v>1023</v>
      </c>
      <c r="EB890">
        <v>1</v>
      </c>
      <c r="EC890">
        <v>40</v>
      </c>
      <c r="ED890" s="183" t="str">
        <f t="shared" si="36"/>
        <v>SDH100140</v>
      </c>
      <c r="EE890">
        <v>975.2</v>
      </c>
      <c r="EF890">
        <v>10000</v>
      </c>
      <c r="EG890">
        <v>10000</v>
      </c>
      <c r="EH890">
        <v>10000</v>
      </c>
      <c r="EI890">
        <v>10000</v>
      </c>
      <c r="EJ890">
        <v>10000</v>
      </c>
      <c r="EK890">
        <v>10000</v>
      </c>
      <c r="EL890">
        <v>10000</v>
      </c>
      <c r="EM890">
        <v>10000</v>
      </c>
      <c r="EN890">
        <v>10000</v>
      </c>
      <c r="EO890">
        <v>10000</v>
      </c>
      <c r="EP890">
        <v>10000</v>
      </c>
      <c r="EQ890">
        <v>10000</v>
      </c>
      <c r="ER890">
        <v>10000</v>
      </c>
      <c r="ES890">
        <v>10000</v>
      </c>
      <c r="ET890">
        <v>10000</v>
      </c>
      <c r="EU890">
        <v>10000</v>
      </c>
      <c r="EV890">
        <v>10000</v>
      </c>
      <c r="EW890">
        <v>10000</v>
      </c>
      <c r="EX890">
        <v>10000</v>
      </c>
      <c r="EY890">
        <v>10000</v>
      </c>
      <c r="EZ890">
        <v>10000</v>
      </c>
      <c r="FA890">
        <v>10000</v>
      </c>
      <c r="FB890">
        <v>10000</v>
      </c>
      <c r="FC890">
        <v>10000</v>
      </c>
      <c r="FD890">
        <v>0</v>
      </c>
      <c r="FE890">
        <v>0</v>
      </c>
      <c r="FF890">
        <v>0</v>
      </c>
      <c r="FG890">
        <v>0</v>
      </c>
      <c r="FH890">
        <v>0</v>
      </c>
      <c r="FI890">
        <v>0</v>
      </c>
      <c r="FJ890">
        <v>0</v>
      </c>
      <c r="FK890">
        <v>0</v>
      </c>
      <c r="FL890">
        <v>0</v>
      </c>
      <c r="FM890">
        <v>0</v>
      </c>
      <c r="FN890">
        <v>0</v>
      </c>
      <c r="FO890">
        <v>0</v>
      </c>
      <c r="FP890">
        <v>0</v>
      </c>
      <c r="FQ890">
        <v>0</v>
      </c>
      <c r="FR890">
        <v>0</v>
      </c>
      <c r="FS890">
        <v>0</v>
      </c>
      <c r="FT890">
        <v>0</v>
      </c>
      <c r="FU890">
        <v>0</v>
      </c>
      <c r="FV890">
        <v>0</v>
      </c>
      <c r="FW890">
        <v>0</v>
      </c>
      <c r="FX890">
        <v>0</v>
      </c>
      <c r="FY890">
        <v>0</v>
      </c>
      <c r="FZ890">
        <v>0</v>
      </c>
      <c r="GA890">
        <v>0</v>
      </c>
      <c r="GB890">
        <v>0</v>
      </c>
      <c r="GC890">
        <v>0</v>
      </c>
      <c r="GD890">
        <v>0</v>
      </c>
      <c r="GE890">
        <v>0</v>
      </c>
      <c r="GF890">
        <v>0</v>
      </c>
      <c r="GG890">
        <v>0</v>
      </c>
      <c r="GH890">
        <v>0</v>
      </c>
      <c r="GI890">
        <v>0</v>
      </c>
      <c r="GJ890">
        <v>0</v>
      </c>
      <c r="GK890">
        <v>0</v>
      </c>
      <c r="GL890">
        <v>0</v>
      </c>
      <c r="GM890">
        <v>0</v>
      </c>
      <c r="GN890">
        <v>0</v>
      </c>
      <c r="GO890">
        <v>0</v>
      </c>
      <c r="GP890">
        <v>0</v>
      </c>
      <c r="GQ890">
        <v>0</v>
      </c>
      <c r="GR890">
        <v>0</v>
      </c>
      <c r="GS890">
        <v>0</v>
      </c>
      <c r="GT890">
        <v>0</v>
      </c>
      <c r="GU890">
        <v>0</v>
      </c>
      <c r="GV890">
        <v>0</v>
      </c>
      <c r="GW890">
        <v>0</v>
      </c>
      <c r="GX890">
        <v>0</v>
      </c>
      <c r="GY890">
        <v>0</v>
      </c>
      <c r="GZ890">
        <v>0</v>
      </c>
      <c r="HA890">
        <v>0</v>
      </c>
      <c r="HB890">
        <v>0</v>
      </c>
      <c r="HC890">
        <v>0</v>
      </c>
      <c r="HD890">
        <v>0</v>
      </c>
      <c r="HE890">
        <v>0</v>
      </c>
      <c r="HF890">
        <v>0</v>
      </c>
      <c r="HG890">
        <v>0</v>
      </c>
      <c r="HH890">
        <v>0</v>
      </c>
      <c r="HI890">
        <v>0</v>
      </c>
      <c r="HJ890">
        <v>0</v>
      </c>
      <c r="HK890">
        <v>0</v>
      </c>
      <c r="HL890">
        <v>0</v>
      </c>
      <c r="HM890">
        <v>0</v>
      </c>
      <c r="HN890">
        <v>0</v>
      </c>
      <c r="HO890">
        <v>0</v>
      </c>
      <c r="HP890">
        <v>0</v>
      </c>
      <c r="HQ890">
        <v>0</v>
      </c>
      <c r="HR890">
        <v>0</v>
      </c>
      <c r="HS890">
        <v>0</v>
      </c>
      <c r="HT890">
        <v>0</v>
      </c>
      <c r="HU890">
        <v>0</v>
      </c>
      <c r="HV890">
        <v>0</v>
      </c>
      <c r="HW890">
        <v>0</v>
      </c>
      <c r="HX890">
        <v>0</v>
      </c>
      <c r="HY890">
        <v>0</v>
      </c>
      <c r="HZ890">
        <v>0</v>
      </c>
      <c r="IA890">
        <v>0</v>
      </c>
      <c r="IB890">
        <v>0</v>
      </c>
      <c r="IC890">
        <v>0</v>
      </c>
      <c r="ID890">
        <v>0</v>
      </c>
      <c r="IE890">
        <v>0</v>
      </c>
      <c r="IF890">
        <v>0</v>
      </c>
      <c r="IG890">
        <v>0</v>
      </c>
      <c r="IH890">
        <v>0</v>
      </c>
      <c r="II890">
        <v>0</v>
      </c>
      <c r="IJ890">
        <v>0</v>
      </c>
      <c r="IK890">
        <v>0</v>
      </c>
    </row>
    <row r="891" spans="13:245" hidden="1">
      <c r="M891" s="340" t="s">
        <v>632</v>
      </c>
      <c r="N891" t="s">
        <v>1023</v>
      </c>
      <c r="O891">
        <v>1</v>
      </c>
      <c r="P891">
        <v>41</v>
      </c>
      <c r="Q891" s="183" t="str">
        <f t="shared" si="35"/>
        <v>SDH100141</v>
      </c>
      <c r="R891">
        <v>985.80000000000007</v>
      </c>
      <c r="S891">
        <v>2000</v>
      </c>
      <c r="T891">
        <v>2957.4</v>
      </c>
      <c r="U891">
        <v>3943.2000000000003</v>
      </c>
      <c r="V891">
        <v>4929</v>
      </c>
      <c r="W891">
        <v>5914.8</v>
      </c>
      <c r="X891">
        <v>6900.6</v>
      </c>
      <c r="Y891">
        <v>7886.4000000000005</v>
      </c>
      <c r="Z891">
        <v>8872.2000000000007</v>
      </c>
      <c r="AA891">
        <v>9858</v>
      </c>
      <c r="AB891">
        <v>9858</v>
      </c>
      <c r="AC891">
        <v>9858</v>
      </c>
      <c r="AD891">
        <v>9858</v>
      </c>
      <c r="AE891">
        <v>9858</v>
      </c>
      <c r="AF891">
        <v>9858</v>
      </c>
      <c r="AG891">
        <v>9858</v>
      </c>
      <c r="AH891">
        <v>9858</v>
      </c>
      <c r="AI891">
        <v>9858</v>
      </c>
      <c r="AJ891">
        <v>9858</v>
      </c>
      <c r="AK891">
        <v>9858</v>
      </c>
      <c r="AL891">
        <v>9858</v>
      </c>
      <c r="AM891">
        <v>9858</v>
      </c>
      <c r="AN891">
        <v>9858</v>
      </c>
      <c r="AO891">
        <v>9858</v>
      </c>
      <c r="AP891">
        <v>9858</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0</v>
      </c>
      <c r="BU891">
        <v>0</v>
      </c>
      <c r="BV891">
        <v>0</v>
      </c>
      <c r="BW891">
        <v>0</v>
      </c>
      <c r="BX891">
        <v>0</v>
      </c>
      <c r="BY891">
        <v>0</v>
      </c>
      <c r="BZ891">
        <v>0</v>
      </c>
      <c r="CA891">
        <v>0</v>
      </c>
      <c r="CB891">
        <v>0</v>
      </c>
      <c r="CC891">
        <v>0</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0</v>
      </c>
      <c r="CY891">
        <v>0</v>
      </c>
      <c r="CZ891">
        <v>0</v>
      </c>
      <c r="DA891">
        <v>0</v>
      </c>
      <c r="DB891">
        <v>0</v>
      </c>
      <c r="DC891">
        <v>0</v>
      </c>
      <c r="DD891">
        <v>0</v>
      </c>
      <c r="DE891">
        <v>0</v>
      </c>
      <c r="DF891">
        <v>0</v>
      </c>
      <c r="DG891">
        <v>0</v>
      </c>
      <c r="DH891">
        <v>0</v>
      </c>
      <c r="DI891">
        <v>0</v>
      </c>
      <c r="DJ891">
        <v>0</v>
      </c>
      <c r="DK891">
        <v>0</v>
      </c>
      <c r="DL891">
        <v>0</v>
      </c>
      <c r="DM891">
        <v>0</v>
      </c>
      <c r="DN891">
        <v>0</v>
      </c>
      <c r="DO891">
        <v>0</v>
      </c>
      <c r="DP891">
        <v>0</v>
      </c>
      <c r="DQ891">
        <v>0</v>
      </c>
      <c r="DR891">
        <v>0</v>
      </c>
      <c r="DS891">
        <v>0</v>
      </c>
      <c r="DT891">
        <v>0</v>
      </c>
      <c r="DU891">
        <v>0</v>
      </c>
      <c r="DV891">
        <v>0</v>
      </c>
      <c r="DW891">
        <v>0</v>
      </c>
      <c r="DX891">
        <v>0</v>
      </c>
      <c r="DZ891" s="340" t="s">
        <v>632</v>
      </c>
      <c r="EA891" t="s">
        <v>1023</v>
      </c>
      <c r="EB891">
        <v>1</v>
      </c>
      <c r="EC891">
        <v>41</v>
      </c>
      <c r="ED891" s="183" t="str">
        <f t="shared" si="36"/>
        <v>SDH100141</v>
      </c>
      <c r="EE891">
        <v>985.80000000000007</v>
      </c>
      <c r="EF891">
        <v>10000</v>
      </c>
      <c r="EG891">
        <v>10000</v>
      </c>
      <c r="EH891">
        <v>10000</v>
      </c>
      <c r="EI891">
        <v>10000</v>
      </c>
      <c r="EJ891">
        <v>10000</v>
      </c>
      <c r="EK891">
        <v>10000</v>
      </c>
      <c r="EL891">
        <v>10000</v>
      </c>
      <c r="EM891">
        <v>10000</v>
      </c>
      <c r="EN891">
        <v>10000</v>
      </c>
      <c r="EO891">
        <v>10000</v>
      </c>
      <c r="EP891">
        <v>10000</v>
      </c>
      <c r="EQ891">
        <v>10000</v>
      </c>
      <c r="ER891">
        <v>10000</v>
      </c>
      <c r="ES891">
        <v>10000</v>
      </c>
      <c r="ET891">
        <v>10000</v>
      </c>
      <c r="EU891">
        <v>10000</v>
      </c>
      <c r="EV891">
        <v>10000</v>
      </c>
      <c r="EW891">
        <v>10000</v>
      </c>
      <c r="EX891">
        <v>10000</v>
      </c>
      <c r="EY891">
        <v>10000</v>
      </c>
      <c r="EZ891">
        <v>10000</v>
      </c>
      <c r="FA891">
        <v>10000</v>
      </c>
      <c r="FB891">
        <v>10000</v>
      </c>
      <c r="FC891">
        <v>10000</v>
      </c>
      <c r="FD891">
        <v>0</v>
      </c>
      <c r="FE891">
        <v>0</v>
      </c>
      <c r="FF891">
        <v>0</v>
      </c>
      <c r="FG891">
        <v>0</v>
      </c>
      <c r="FH891">
        <v>0</v>
      </c>
      <c r="FI891">
        <v>0</v>
      </c>
      <c r="FJ891">
        <v>0</v>
      </c>
      <c r="FK891">
        <v>0</v>
      </c>
      <c r="FL891">
        <v>0</v>
      </c>
      <c r="FM891">
        <v>0</v>
      </c>
      <c r="FN891">
        <v>0</v>
      </c>
      <c r="FO891">
        <v>0</v>
      </c>
      <c r="FP891">
        <v>0</v>
      </c>
      <c r="FQ891">
        <v>0</v>
      </c>
      <c r="FR891">
        <v>0</v>
      </c>
      <c r="FS891">
        <v>0</v>
      </c>
      <c r="FT891">
        <v>0</v>
      </c>
      <c r="FU891">
        <v>0</v>
      </c>
      <c r="FV891">
        <v>0</v>
      </c>
      <c r="FW891">
        <v>0</v>
      </c>
      <c r="FX891">
        <v>0</v>
      </c>
      <c r="FY891">
        <v>0</v>
      </c>
      <c r="FZ891">
        <v>0</v>
      </c>
      <c r="GA891">
        <v>0</v>
      </c>
      <c r="GB891">
        <v>0</v>
      </c>
      <c r="GC891">
        <v>0</v>
      </c>
      <c r="GD891">
        <v>0</v>
      </c>
      <c r="GE891">
        <v>0</v>
      </c>
      <c r="GF891">
        <v>0</v>
      </c>
      <c r="GG891">
        <v>0</v>
      </c>
      <c r="GH891">
        <v>0</v>
      </c>
      <c r="GI891">
        <v>0</v>
      </c>
      <c r="GJ891">
        <v>0</v>
      </c>
      <c r="GK891">
        <v>0</v>
      </c>
      <c r="GL891">
        <v>0</v>
      </c>
      <c r="GM891">
        <v>0</v>
      </c>
      <c r="GN891">
        <v>0</v>
      </c>
      <c r="GO891">
        <v>0</v>
      </c>
      <c r="GP891">
        <v>0</v>
      </c>
      <c r="GQ891">
        <v>0</v>
      </c>
      <c r="GR891">
        <v>0</v>
      </c>
      <c r="GS891">
        <v>0</v>
      </c>
      <c r="GT891">
        <v>0</v>
      </c>
      <c r="GU891">
        <v>0</v>
      </c>
      <c r="GV891">
        <v>0</v>
      </c>
      <c r="GW891">
        <v>0</v>
      </c>
      <c r="GX891">
        <v>0</v>
      </c>
      <c r="GY891">
        <v>0</v>
      </c>
      <c r="GZ891">
        <v>0</v>
      </c>
      <c r="HA891">
        <v>0</v>
      </c>
      <c r="HB891">
        <v>0</v>
      </c>
      <c r="HC891">
        <v>0</v>
      </c>
      <c r="HD891">
        <v>0</v>
      </c>
      <c r="HE891">
        <v>0</v>
      </c>
      <c r="HF891">
        <v>0</v>
      </c>
      <c r="HG891">
        <v>0</v>
      </c>
      <c r="HH891">
        <v>0</v>
      </c>
      <c r="HI891">
        <v>0</v>
      </c>
      <c r="HJ891">
        <v>0</v>
      </c>
      <c r="HK891">
        <v>0</v>
      </c>
      <c r="HL891">
        <v>0</v>
      </c>
      <c r="HM891">
        <v>0</v>
      </c>
      <c r="HN891">
        <v>0</v>
      </c>
      <c r="HO891">
        <v>0</v>
      </c>
      <c r="HP891">
        <v>0</v>
      </c>
      <c r="HQ891">
        <v>0</v>
      </c>
      <c r="HR891">
        <v>0</v>
      </c>
      <c r="HS891">
        <v>0</v>
      </c>
      <c r="HT891">
        <v>0</v>
      </c>
      <c r="HU891">
        <v>0</v>
      </c>
      <c r="HV891">
        <v>0</v>
      </c>
      <c r="HW891">
        <v>0</v>
      </c>
      <c r="HX891">
        <v>0</v>
      </c>
      <c r="HY891">
        <v>0</v>
      </c>
      <c r="HZ891">
        <v>0</v>
      </c>
      <c r="IA891">
        <v>0</v>
      </c>
      <c r="IB891">
        <v>0</v>
      </c>
      <c r="IC891">
        <v>0</v>
      </c>
      <c r="ID891">
        <v>0</v>
      </c>
      <c r="IE891">
        <v>0</v>
      </c>
      <c r="IF891">
        <v>0</v>
      </c>
      <c r="IG891">
        <v>0</v>
      </c>
      <c r="IH891">
        <v>0</v>
      </c>
      <c r="II891">
        <v>0</v>
      </c>
      <c r="IJ891">
        <v>0</v>
      </c>
      <c r="IK891">
        <v>0</v>
      </c>
    </row>
    <row r="892" spans="13:245" hidden="1">
      <c r="M892" s="340" t="s">
        <v>632</v>
      </c>
      <c r="N892" t="s">
        <v>1023</v>
      </c>
      <c r="O892">
        <v>1</v>
      </c>
      <c r="P892">
        <v>42</v>
      </c>
      <c r="Q892" s="183" t="str">
        <f t="shared" si="35"/>
        <v>SDH100142</v>
      </c>
      <c r="R892">
        <v>1028.2</v>
      </c>
      <c r="S892">
        <v>2056.4</v>
      </c>
      <c r="T892">
        <v>3084.6000000000004</v>
      </c>
      <c r="U892">
        <v>4112.8</v>
      </c>
      <c r="V892">
        <v>5141</v>
      </c>
      <c r="W892">
        <v>6169.2000000000007</v>
      </c>
      <c r="X892">
        <v>7197.4000000000005</v>
      </c>
      <c r="Y892">
        <v>8225.6</v>
      </c>
      <c r="Z892">
        <v>9253.8000000000011</v>
      </c>
      <c r="AA892">
        <v>10282</v>
      </c>
      <c r="AB892">
        <v>10282</v>
      </c>
      <c r="AC892">
        <v>10282</v>
      </c>
      <c r="AD892">
        <v>10282</v>
      </c>
      <c r="AE892">
        <v>10282</v>
      </c>
      <c r="AF892">
        <v>10282</v>
      </c>
      <c r="AG892">
        <v>10282</v>
      </c>
      <c r="AH892">
        <v>10282</v>
      </c>
      <c r="AI892">
        <v>10282</v>
      </c>
      <c r="AJ892">
        <v>10282</v>
      </c>
      <c r="AK892">
        <v>10282</v>
      </c>
      <c r="AL892">
        <v>10282</v>
      </c>
      <c r="AM892">
        <v>10282</v>
      </c>
      <c r="AN892">
        <v>10282</v>
      </c>
      <c r="AO892">
        <v>10282</v>
      </c>
      <c r="AP892">
        <v>10282</v>
      </c>
      <c r="AQ892">
        <v>0</v>
      </c>
      <c r="AR892">
        <v>0</v>
      </c>
      <c r="AS892">
        <v>0</v>
      </c>
      <c r="AT892">
        <v>0</v>
      </c>
      <c r="AU892">
        <v>0</v>
      </c>
      <c r="AV892">
        <v>0</v>
      </c>
      <c r="AW892">
        <v>0</v>
      </c>
      <c r="AX892">
        <v>0</v>
      </c>
      <c r="AY892">
        <v>0</v>
      </c>
      <c r="AZ892">
        <v>0</v>
      </c>
      <c r="BA892">
        <v>0</v>
      </c>
      <c r="BB892">
        <v>0</v>
      </c>
      <c r="BC892">
        <v>0</v>
      </c>
      <c r="BD892">
        <v>0</v>
      </c>
      <c r="BE892">
        <v>0</v>
      </c>
      <c r="BF892">
        <v>0</v>
      </c>
      <c r="BG892">
        <v>0</v>
      </c>
      <c r="BH892">
        <v>0</v>
      </c>
      <c r="BI892">
        <v>0</v>
      </c>
      <c r="BJ892">
        <v>0</v>
      </c>
      <c r="BK892">
        <v>0</v>
      </c>
      <c r="BL892">
        <v>0</v>
      </c>
      <c r="BM892">
        <v>0</v>
      </c>
      <c r="BN892">
        <v>0</v>
      </c>
      <c r="BO892">
        <v>0</v>
      </c>
      <c r="BP892">
        <v>0</v>
      </c>
      <c r="BQ892">
        <v>0</v>
      </c>
      <c r="BR892">
        <v>0</v>
      </c>
      <c r="BS892">
        <v>0</v>
      </c>
      <c r="BT892">
        <v>0</v>
      </c>
      <c r="BU892">
        <v>0</v>
      </c>
      <c r="BV892">
        <v>0</v>
      </c>
      <c r="BW892">
        <v>0</v>
      </c>
      <c r="BX892">
        <v>0</v>
      </c>
      <c r="BY892">
        <v>0</v>
      </c>
      <c r="BZ892">
        <v>0</v>
      </c>
      <c r="CA892">
        <v>0</v>
      </c>
      <c r="CB892">
        <v>0</v>
      </c>
      <c r="CC892">
        <v>0</v>
      </c>
      <c r="CD892">
        <v>0</v>
      </c>
      <c r="CE892">
        <v>0</v>
      </c>
      <c r="CF892">
        <v>0</v>
      </c>
      <c r="CG892">
        <v>0</v>
      </c>
      <c r="CH892">
        <v>0</v>
      </c>
      <c r="CI892">
        <v>0</v>
      </c>
      <c r="CJ892">
        <v>0</v>
      </c>
      <c r="CK892">
        <v>0</v>
      </c>
      <c r="CL892">
        <v>0</v>
      </c>
      <c r="CM892">
        <v>0</v>
      </c>
      <c r="CN892">
        <v>0</v>
      </c>
      <c r="CO892">
        <v>0</v>
      </c>
      <c r="CP892">
        <v>0</v>
      </c>
      <c r="CQ892">
        <v>0</v>
      </c>
      <c r="CR892">
        <v>0</v>
      </c>
      <c r="CS892">
        <v>0</v>
      </c>
      <c r="CT892">
        <v>0</v>
      </c>
      <c r="CU892">
        <v>0</v>
      </c>
      <c r="CV892">
        <v>0</v>
      </c>
      <c r="CW892">
        <v>0</v>
      </c>
      <c r="CX892">
        <v>0</v>
      </c>
      <c r="CY892">
        <v>0</v>
      </c>
      <c r="CZ892">
        <v>0</v>
      </c>
      <c r="DA892">
        <v>0</v>
      </c>
      <c r="DB892">
        <v>0</v>
      </c>
      <c r="DC892">
        <v>0</v>
      </c>
      <c r="DD892">
        <v>0</v>
      </c>
      <c r="DE892">
        <v>0</v>
      </c>
      <c r="DF892">
        <v>0</v>
      </c>
      <c r="DG892">
        <v>0</v>
      </c>
      <c r="DH892">
        <v>0</v>
      </c>
      <c r="DI892">
        <v>0</v>
      </c>
      <c r="DJ892">
        <v>0</v>
      </c>
      <c r="DK892">
        <v>0</v>
      </c>
      <c r="DL892">
        <v>0</v>
      </c>
      <c r="DM892">
        <v>0</v>
      </c>
      <c r="DN892">
        <v>0</v>
      </c>
      <c r="DO892">
        <v>0</v>
      </c>
      <c r="DP892">
        <v>0</v>
      </c>
      <c r="DQ892">
        <v>0</v>
      </c>
      <c r="DR892">
        <v>0</v>
      </c>
      <c r="DS892">
        <v>0</v>
      </c>
      <c r="DT892">
        <v>0</v>
      </c>
      <c r="DU892">
        <v>0</v>
      </c>
      <c r="DV892">
        <v>0</v>
      </c>
      <c r="DW892">
        <v>0</v>
      </c>
      <c r="DX892">
        <v>0</v>
      </c>
      <c r="DZ892" s="340" t="s">
        <v>632</v>
      </c>
      <c r="EA892" t="s">
        <v>1023</v>
      </c>
      <c r="EB892">
        <v>1</v>
      </c>
      <c r="EC892">
        <v>42</v>
      </c>
      <c r="ED892" s="183" t="str">
        <f t="shared" si="36"/>
        <v>SDH100142</v>
      </c>
      <c r="EE892">
        <v>1028.2</v>
      </c>
      <c r="EF892">
        <v>10000</v>
      </c>
      <c r="EG892">
        <v>10000</v>
      </c>
      <c r="EH892">
        <v>10000</v>
      </c>
      <c r="EI892">
        <v>10000</v>
      </c>
      <c r="EJ892">
        <v>10000</v>
      </c>
      <c r="EK892">
        <v>10000</v>
      </c>
      <c r="EL892">
        <v>10000</v>
      </c>
      <c r="EM892">
        <v>10000</v>
      </c>
      <c r="EN892">
        <v>10282</v>
      </c>
      <c r="EO892">
        <v>10282</v>
      </c>
      <c r="EP892">
        <v>10282</v>
      </c>
      <c r="EQ892">
        <v>10282</v>
      </c>
      <c r="ER892">
        <v>10282</v>
      </c>
      <c r="ES892">
        <v>10282</v>
      </c>
      <c r="ET892">
        <v>10282</v>
      </c>
      <c r="EU892">
        <v>10282</v>
      </c>
      <c r="EV892">
        <v>10282</v>
      </c>
      <c r="EW892">
        <v>10282</v>
      </c>
      <c r="EX892">
        <v>10282</v>
      </c>
      <c r="EY892">
        <v>10282</v>
      </c>
      <c r="EZ892">
        <v>10282</v>
      </c>
      <c r="FA892">
        <v>10282</v>
      </c>
      <c r="FB892">
        <v>10282</v>
      </c>
      <c r="FC892">
        <v>10282</v>
      </c>
      <c r="FD892">
        <v>0</v>
      </c>
      <c r="FE892">
        <v>0</v>
      </c>
      <c r="FF892">
        <v>0</v>
      </c>
      <c r="FG892">
        <v>0</v>
      </c>
      <c r="FH892">
        <v>0</v>
      </c>
      <c r="FI892">
        <v>0</v>
      </c>
      <c r="FJ892">
        <v>0</v>
      </c>
      <c r="FK892">
        <v>0</v>
      </c>
      <c r="FL892">
        <v>0</v>
      </c>
      <c r="FM892">
        <v>0</v>
      </c>
      <c r="FN892">
        <v>0</v>
      </c>
      <c r="FO892">
        <v>0</v>
      </c>
      <c r="FP892">
        <v>0</v>
      </c>
      <c r="FQ892">
        <v>0</v>
      </c>
      <c r="FR892">
        <v>0</v>
      </c>
      <c r="FS892">
        <v>0</v>
      </c>
      <c r="FT892">
        <v>0</v>
      </c>
      <c r="FU892">
        <v>0</v>
      </c>
      <c r="FV892">
        <v>0</v>
      </c>
      <c r="FW892">
        <v>0</v>
      </c>
      <c r="FX892">
        <v>0</v>
      </c>
      <c r="FY892">
        <v>0</v>
      </c>
      <c r="FZ892">
        <v>0</v>
      </c>
      <c r="GA892">
        <v>0</v>
      </c>
      <c r="GB892">
        <v>0</v>
      </c>
      <c r="GC892">
        <v>0</v>
      </c>
      <c r="GD892">
        <v>0</v>
      </c>
      <c r="GE892">
        <v>0</v>
      </c>
      <c r="GF892">
        <v>0</v>
      </c>
      <c r="GG892">
        <v>0</v>
      </c>
      <c r="GH892">
        <v>0</v>
      </c>
      <c r="GI892">
        <v>0</v>
      </c>
      <c r="GJ892">
        <v>0</v>
      </c>
      <c r="GK892">
        <v>0</v>
      </c>
      <c r="GL892">
        <v>0</v>
      </c>
      <c r="GM892">
        <v>0</v>
      </c>
      <c r="GN892">
        <v>0</v>
      </c>
      <c r="GO892">
        <v>0</v>
      </c>
      <c r="GP892">
        <v>0</v>
      </c>
      <c r="GQ892">
        <v>0</v>
      </c>
      <c r="GR892">
        <v>0</v>
      </c>
      <c r="GS892">
        <v>0</v>
      </c>
      <c r="GT892">
        <v>0</v>
      </c>
      <c r="GU892">
        <v>0</v>
      </c>
      <c r="GV892">
        <v>0</v>
      </c>
      <c r="GW892">
        <v>0</v>
      </c>
      <c r="GX892">
        <v>0</v>
      </c>
      <c r="GY892">
        <v>0</v>
      </c>
      <c r="GZ892">
        <v>0</v>
      </c>
      <c r="HA892">
        <v>0</v>
      </c>
      <c r="HB892">
        <v>0</v>
      </c>
      <c r="HC892">
        <v>0</v>
      </c>
      <c r="HD892">
        <v>0</v>
      </c>
      <c r="HE892">
        <v>0</v>
      </c>
      <c r="HF892">
        <v>0</v>
      </c>
      <c r="HG892">
        <v>0</v>
      </c>
      <c r="HH892">
        <v>0</v>
      </c>
      <c r="HI892">
        <v>0</v>
      </c>
      <c r="HJ892">
        <v>0</v>
      </c>
      <c r="HK892">
        <v>0</v>
      </c>
      <c r="HL892">
        <v>0</v>
      </c>
      <c r="HM892">
        <v>0</v>
      </c>
      <c r="HN892">
        <v>0</v>
      </c>
      <c r="HO892">
        <v>0</v>
      </c>
      <c r="HP892">
        <v>0</v>
      </c>
      <c r="HQ892">
        <v>0</v>
      </c>
      <c r="HR892">
        <v>0</v>
      </c>
      <c r="HS892">
        <v>0</v>
      </c>
      <c r="HT892">
        <v>0</v>
      </c>
      <c r="HU892">
        <v>0</v>
      </c>
      <c r="HV892">
        <v>0</v>
      </c>
      <c r="HW892">
        <v>0</v>
      </c>
      <c r="HX892">
        <v>0</v>
      </c>
      <c r="HY892">
        <v>0</v>
      </c>
      <c r="HZ892">
        <v>0</v>
      </c>
      <c r="IA892">
        <v>0</v>
      </c>
      <c r="IB892">
        <v>0</v>
      </c>
      <c r="IC892">
        <v>0</v>
      </c>
      <c r="ID892">
        <v>0</v>
      </c>
      <c r="IE892">
        <v>0</v>
      </c>
      <c r="IF892">
        <v>0</v>
      </c>
      <c r="IG892">
        <v>0</v>
      </c>
      <c r="IH892">
        <v>0</v>
      </c>
      <c r="II892">
        <v>0</v>
      </c>
      <c r="IJ892">
        <v>0</v>
      </c>
      <c r="IK892">
        <v>0</v>
      </c>
    </row>
    <row r="893" spans="13:245" hidden="1">
      <c r="M893" s="340" t="s">
        <v>632</v>
      </c>
      <c r="N893" t="s">
        <v>1023</v>
      </c>
      <c r="O893">
        <v>1</v>
      </c>
      <c r="P893">
        <v>43</v>
      </c>
      <c r="Q893" s="183" t="str">
        <f t="shared" si="35"/>
        <v>SDH100143</v>
      </c>
      <c r="R893">
        <v>1070.6000000000001</v>
      </c>
      <c r="S893">
        <v>2141.2000000000003</v>
      </c>
      <c r="T893">
        <v>3211.8</v>
      </c>
      <c r="U893">
        <v>4282.4000000000005</v>
      </c>
      <c r="V893">
        <v>5353</v>
      </c>
      <c r="W893">
        <v>6423.6</v>
      </c>
      <c r="X893">
        <v>7494.2000000000007</v>
      </c>
      <c r="Y893">
        <v>8564.8000000000011</v>
      </c>
      <c r="Z893">
        <v>9635.4</v>
      </c>
      <c r="AA893">
        <v>10706</v>
      </c>
      <c r="AB893">
        <v>10706</v>
      </c>
      <c r="AC893">
        <v>10706</v>
      </c>
      <c r="AD893">
        <v>10706</v>
      </c>
      <c r="AE893">
        <v>10706</v>
      </c>
      <c r="AF893">
        <v>10706</v>
      </c>
      <c r="AG893">
        <v>10706</v>
      </c>
      <c r="AH893">
        <v>10706</v>
      </c>
      <c r="AI893">
        <v>10706</v>
      </c>
      <c r="AJ893">
        <v>10706</v>
      </c>
      <c r="AK893">
        <v>10706</v>
      </c>
      <c r="AL893">
        <v>10706</v>
      </c>
      <c r="AM893">
        <v>10706</v>
      </c>
      <c r="AN893">
        <v>10706</v>
      </c>
      <c r="AO893">
        <v>10706</v>
      </c>
      <c r="AP893">
        <v>10706</v>
      </c>
      <c r="AQ893">
        <v>0</v>
      </c>
      <c r="AR893">
        <v>0</v>
      </c>
      <c r="AS893">
        <v>0</v>
      </c>
      <c r="AT893">
        <v>0</v>
      </c>
      <c r="AU893">
        <v>0</v>
      </c>
      <c r="AV893">
        <v>0</v>
      </c>
      <c r="AW893">
        <v>0</v>
      </c>
      <c r="AX893">
        <v>0</v>
      </c>
      <c r="AY893">
        <v>0</v>
      </c>
      <c r="AZ893">
        <v>0</v>
      </c>
      <c r="BA893">
        <v>0</v>
      </c>
      <c r="BB893">
        <v>0</v>
      </c>
      <c r="BC893">
        <v>0</v>
      </c>
      <c r="BD893">
        <v>0</v>
      </c>
      <c r="BE893">
        <v>0</v>
      </c>
      <c r="BF893">
        <v>0</v>
      </c>
      <c r="BG893">
        <v>0</v>
      </c>
      <c r="BH893">
        <v>0</v>
      </c>
      <c r="BI893">
        <v>0</v>
      </c>
      <c r="BJ893">
        <v>0</v>
      </c>
      <c r="BK893">
        <v>0</v>
      </c>
      <c r="BL893">
        <v>0</v>
      </c>
      <c r="BM893">
        <v>0</v>
      </c>
      <c r="BN893">
        <v>0</v>
      </c>
      <c r="BO893">
        <v>0</v>
      </c>
      <c r="BP893">
        <v>0</v>
      </c>
      <c r="BQ893">
        <v>0</v>
      </c>
      <c r="BR893">
        <v>0</v>
      </c>
      <c r="BS893">
        <v>0</v>
      </c>
      <c r="BT893">
        <v>0</v>
      </c>
      <c r="BU893">
        <v>0</v>
      </c>
      <c r="BV893">
        <v>0</v>
      </c>
      <c r="BW893">
        <v>0</v>
      </c>
      <c r="BX893">
        <v>0</v>
      </c>
      <c r="BY893">
        <v>0</v>
      </c>
      <c r="BZ893">
        <v>0</v>
      </c>
      <c r="CA893">
        <v>0</v>
      </c>
      <c r="CB893">
        <v>0</v>
      </c>
      <c r="CC893">
        <v>0</v>
      </c>
      <c r="CD893">
        <v>0</v>
      </c>
      <c r="CE893">
        <v>0</v>
      </c>
      <c r="CF893">
        <v>0</v>
      </c>
      <c r="CG893">
        <v>0</v>
      </c>
      <c r="CH893">
        <v>0</v>
      </c>
      <c r="CI893">
        <v>0</v>
      </c>
      <c r="CJ893">
        <v>0</v>
      </c>
      <c r="CK893">
        <v>0</v>
      </c>
      <c r="CL893">
        <v>0</v>
      </c>
      <c r="CM893">
        <v>0</v>
      </c>
      <c r="CN893">
        <v>0</v>
      </c>
      <c r="CO893">
        <v>0</v>
      </c>
      <c r="CP893">
        <v>0</v>
      </c>
      <c r="CQ893">
        <v>0</v>
      </c>
      <c r="CR893">
        <v>0</v>
      </c>
      <c r="CS893">
        <v>0</v>
      </c>
      <c r="CT893">
        <v>0</v>
      </c>
      <c r="CU893">
        <v>0</v>
      </c>
      <c r="CV893">
        <v>0</v>
      </c>
      <c r="CW893">
        <v>0</v>
      </c>
      <c r="CX893">
        <v>0</v>
      </c>
      <c r="CY893">
        <v>0</v>
      </c>
      <c r="CZ893">
        <v>0</v>
      </c>
      <c r="DA893">
        <v>0</v>
      </c>
      <c r="DB893">
        <v>0</v>
      </c>
      <c r="DC893">
        <v>0</v>
      </c>
      <c r="DD893">
        <v>0</v>
      </c>
      <c r="DE893">
        <v>0</v>
      </c>
      <c r="DF893">
        <v>0</v>
      </c>
      <c r="DG893">
        <v>0</v>
      </c>
      <c r="DH893">
        <v>0</v>
      </c>
      <c r="DI893">
        <v>0</v>
      </c>
      <c r="DJ893">
        <v>0</v>
      </c>
      <c r="DK893">
        <v>0</v>
      </c>
      <c r="DL893">
        <v>0</v>
      </c>
      <c r="DM893">
        <v>0</v>
      </c>
      <c r="DN893">
        <v>0</v>
      </c>
      <c r="DO893">
        <v>0</v>
      </c>
      <c r="DP893">
        <v>0</v>
      </c>
      <c r="DQ893">
        <v>0</v>
      </c>
      <c r="DR893">
        <v>0</v>
      </c>
      <c r="DS893">
        <v>0</v>
      </c>
      <c r="DT893">
        <v>0</v>
      </c>
      <c r="DU893">
        <v>0</v>
      </c>
      <c r="DV893">
        <v>0</v>
      </c>
      <c r="DW893">
        <v>0</v>
      </c>
      <c r="DX893">
        <v>0</v>
      </c>
      <c r="DZ893" s="340" t="s">
        <v>632</v>
      </c>
      <c r="EA893" t="s">
        <v>1023</v>
      </c>
      <c r="EB893">
        <v>1</v>
      </c>
      <c r="EC893">
        <v>43</v>
      </c>
      <c r="ED893" s="183" t="str">
        <f t="shared" si="36"/>
        <v>SDH100143</v>
      </c>
      <c r="EE893">
        <v>1070.6000000000001</v>
      </c>
      <c r="EF893">
        <v>10000</v>
      </c>
      <c r="EG893">
        <v>10000</v>
      </c>
      <c r="EH893">
        <v>10000</v>
      </c>
      <c r="EI893">
        <v>10000</v>
      </c>
      <c r="EJ893">
        <v>10000</v>
      </c>
      <c r="EK893">
        <v>10000</v>
      </c>
      <c r="EL893">
        <v>10000</v>
      </c>
      <c r="EM893">
        <v>10000</v>
      </c>
      <c r="EN893">
        <v>10706</v>
      </c>
      <c r="EO893">
        <v>10706</v>
      </c>
      <c r="EP893">
        <v>10706</v>
      </c>
      <c r="EQ893">
        <v>10706</v>
      </c>
      <c r="ER893">
        <v>10706</v>
      </c>
      <c r="ES893">
        <v>10706</v>
      </c>
      <c r="ET893">
        <v>10706</v>
      </c>
      <c r="EU893">
        <v>10706</v>
      </c>
      <c r="EV893">
        <v>10706</v>
      </c>
      <c r="EW893">
        <v>10706</v>
      </c>
      <c r="EX893">
        <v>10706</v>
      </c>
      <c r="EY893">
        <v>10706</v>
      </c>
      <c r="EZ893">
        <v>10706</v>
      </c>
      <c r="FA893">
        <v>10706</v>
      </c>
      <c r="FB893">
        <v>10706</v>
      </c>
      <c r="FC893">
        <v>10706</v>
      </c>
      <c r="FD893">
        <v>0</v>
      </c>
      <c r="FE893">
        <v>0</v>
      </c>
      <c r="FF893">
        <v>0</v>
      </c>
      <c r="FG893">
        <v>0</v>
      </c>
      <c r="FH893">
        <v>0</v>
      </c>
      <c r="FI893">
        <v>0</v>
      </c>
      <c r="FJ893">
        <v>0</v>
      </c>
      <c r="FK893">
        <v>0</v>
      </c>
      <c r="FL893">
        <v>0</v>
      </c>
      <c r="FM893">
        <v>0</v>
      </c>
      <c r="FN893">
        <v>0</v>
      </c>
      <c r="FO893">
        <v>0</v>
      </c>
      <c r="FP893">
        <v>0</v>
      </c>
      <c r="FQ893">
        <v>0</v>
      </c>
      <c r="FR893">
        <v>0</v>
      </c>
      <c r="FS893">
        <v>0</v>
      </c>
      <c r="FT893">
        <v>0</v>
      </c>
      <c r="FU893">
        <v>0</v>
      </c>
      <c r="FV893">
        <v>0</v>
      </c>
      <c r="FW893">
        <v>0</v>
      </c>
      <c r="FX893">
        <v>0</v>
      </c>
      <c r="FY893">
        <v>0</v>
      </c>
      <c r="FZ893">
        <v>0</v>
      </c>
      <c r="GA893">
        <v>0</v>
      </c>
      <c r="GB893">
        <v>0</v>
      </c>
      <c r="GC893">
        <v>0</v>
      </c>
      <c r="GD893">
        <v>0</v>
      </c>
      <c r="GE893">
        <v>0</v>
      </c>
      <c r="GF893">
        <v>0</v>
      </c>
      <c r="GG893">
        <v>0</v>
      </c>
      <c r="GH893">
        <v>0</v>
      </c>
      <c r="GI893">
        <v>0</v>
      </c>
      <c r="GJ893">
        <v>0</v>
      </c>
      <c r="GK893">
        <v>0</v>
      </c>
      <c r="GL893">
        <v>0</v>
      </c>
      <c r="GM893">
        <v>0</v>
      </c>
      <c r="GN893">
        <v>0</v>
      </c>
      <c r="GO893">
        <v>0</v>
      </c>
      <c r="GP893">
        <v>0</v>
      </c>
      <c r="GQ893">
        <v>0</v>
      </c>
      <c r="GR893">
        <v>0</v>
      </c>
      <c r="GS893">
        <v>0</v>
      </c>
      <c r="GT893">
        <v>0</v>
      </c>
      <c r="GU893">
        <v>0</v>
      </c>
      <c r="GV893">
        <v>0</v>
      </c>
      <c r="GW893">
        <v>0</v>
      </c>
      <c r="GX893">
        <v>0</v>
      </c>
      <c r="GY893">
        <v>0</v>
      </c>
      <c r="GZ893">
        <v>0</v>
      </c>
      <c r="HA893">
        <v>0</v>
      </c>
      <c r="HB893">
        <v>0</v>
      </c>
      <c r="HC893">
        <v>0</v>
      </c>
      <c r="HD893">
        <v>0</v>
      </c>
      <c r="HE893">
        <v>0</v>
      </c>
      <c r="HF893">
        <v>0</v>
      </c>
      <c r="HG893">
        <v>0</v>
      </c>
      <c r="HH893">
        <v>0</v>
      </c>
      <c r="HI893">
        <v>0</v>
      </c>
      <c r="HJ893">
        <v>0</v>
      </c>
      <c r="HK893">
        <v>0</v>
      </c>
      <c r="HL893">
        <v>0</v>
      </c>
      <c r="HM893">
        <v>0</v>
      </c>
      <c r="HN893">
        <v>0</v>
      </c>
      <c r="HO893">
        <v>0</v>
      </c>
      <c r="HP893">
        <v>0</v>
      </c>
      <c r="HQ893">
        <v>0</v>
      </c>
      <c r="HR893">
        <v>0</v>
      </c>
      <c r="HS893">
        <v>0</v>
      </c>
      <c r="HT893">
        <v>0</v>
      </c>
      <c r="HU893">
        <v>0</v>
      </c>
      <c r="HV893">
        <v>0</v>
      </c>
      <c r="HW893">
        <v>0</v>
      </c>
      <c r="HX893">
        <v>0</v>
      </c>
      <c r="HY893">
        <v>0</v>
      </c>
      <c r="HZ893">
        <v>0</v>
      </c>
      <c r="IA893">
        <v>0</v>
      </c>
      <c r="IB893">
        <v>0</v>
      </c>
      <c r="IC893">
        <v>0</v>
      </c>
      <c r="ID893">
        <v>0</v>
      </c>
      <c r="IE893">
        <v>0</v>
      </c>
      <c r="IF893">
        <v>0</v>
      </c>
      <c r="IG893">
        <v>0</v>
      </c>
      <c r="IH893">
        <v>0</v>
      </c>
      <c r="II893">
        <v>0</v>
      </c>
      <c r="IJ893">
        <v>0</v>
      </c>
      <c r="IK893">
        <v>0</v>
      </c>
    </row>
    <row r="894" spans="13:245" hidden="1">
      <c r="M894" s="340" t="s">
        <v>632</v>
      </c>
      <c r="N894" t="s">
        <v>1023</v>
      </c>
      <c r="O894">
        <v>1</v>
      </c>
      <c r="P894">
        <v>44</v>
      </c>
      <c r="Q894" s="183" t="str">
        <f t="shared" si="35"/>
        <v>SDH100144</v>
      </c>
      <c r="R894">
        <v>1118.3</v>
      </c>
      <c r="S894">
        <v>2236.6</v>
      </c>
      <c r="T894">
        <v>3354.9</v>
      </c>
      <c r="U894">
        <v>4473.2</v>
      </c>
      <c r="V894">
        <v>5591.5</v>
      </c>
      <c r="W894">
        <v>6709.8</v>
      </c>
      <c r="X894">
        <v>7828.1</v>
      </c>
      <c r="Y894">
        <v>8946.4</v>
      </c>
      <c r="Z894">
        <v>10064.700000000001</v>
      </c>
      <c r="AA894">
        <v>11183</v>
      </c>
      <c r="AB894">
        <v>11183</v>
      </c>
      <c r="AC894">
        <v>11183</v>
      </c>
      <c r="AD894">
        <v>11183</v>
      </c>
      <c r="AE894">
        <v>11183</v>
      </c>
      <c r="AF894">
        <v>11183</v>
      </c>
      <c r="AG894">
        <v>11183</v>
      </c>
      <c r="AH894">
        <v>11183</v>
      </c>
      <c r="AI894">
        <v>11183</v>
      </c>
      <c r="AJ894">
        <v>11183</v>
      </c>
      <c r="AK894">
        <v>11183</v>
      </c>
      <c r="AL894">
        <v>11183</v>
      </c>
      <c r="AM894">
        <v>11183</v>
      </c>
      <c r="AN894">
        <v>11183</v>
      </c>
      <c r="AO894">
        <v>11183</v>
      </c>
      <c r="AP894">
        <v>11183</v>
      </c>
      <c r="AQ894">
        <v>0</v>
      </c>
      <c r="AR894">
        <v>0</v>
      </c>
      <c r="AS894">
        <v>0</v>
      </c>
      <c r="AT894">
        <v>0</v>
      </c>
      <c r="AU894">
        <v>0</v>
      </c>
      <c r="AV894">
        <v>0</v>
      </c>
      <c r="AW894">
        <v>0</v>
      </c>
      <c r="AX894">
        <v>0</v>
      </c>
      <c r="AY894">
        <v>0</v>
      </c>
      <c r="AZ894">
        <v>0</v>
      </c>
      <c r="BA894">
        <v>0</v>
      </c>
      <c r="BB894">
        <v>0</v>
      </c>
      <c r="BC894">
        <v>0</v>
      </c>
      <c r="BD894">
        <v>0</v>
      </c>
      <c r="BE894">
        <v>0</v>
      </c>
      <c r="BF894">
        <v>0</v>
      </c>
      <c r="BG894">
        <v>0</v>
      </c>
      <c r="BH894">
        <v>0</v>
      </c>
      <c r="BI894">
        <v>0</v>
      </c>
      <c r="BJ894">
        <v>0</v>
      </c>
      <c r="BK894">
        <v>0</v>
      </c>
      <c r="BL894">
        <v>0</v>
      </c>
      <c r="BM894">
        <v>0</v>
      </c>
      <c r="BN894">
        <v>0</v>
      </c>
      <c r="BO894">
        <v>0</v>
      </c>
      <c r="BP894">
        <v>0</v>
      </c>
      <c r="BQ894">
        <v>0</v>
      </c>
      <c r="BR894">
        <v>0</v>
      </c>
      <c r="BS894">
        <v>0</v>
      </c>
      <c r="BT894">
        <v>0</v>
      </c>
      <c r="BU894">
        <v>0</v>
      </c>
      <c r="BV894">
        <v>0</v>
      </c>
      <c r="BW894">
        <v>0</v>
      </c>
      <c r="BX894">
        <v>0</v>
      </c>
      <c r="BY894">
        <v>0</v>
      </c>
      <c r="BZ894">
        <v>0</v>
      </c>
      <c r="CA894">
        <v>0</v>
      </c>
      <c r="CB894">
        <v>0</v>
      </c>
      <c r="CC894">
        <v>0</v>
      </c>
      <c r="CD894">
        <v>0</v>
      </c>
      <c r="CE894">
        <v>0</v>
      </c>
      <c r="CF894">
        <v>0</v>
      </c>
      <c r="CG894">
        <v>0</v>
      </c>
      <c r="CH894">
        <v>0</v>
      </c>
      <c r="CI894">
        <v>0</v>
      </c>
      <c r="CJ894">
        <v>0</v>
      </c>
      <c r="CK894">
        <v>0</v>
      </c>
      <c r="CL894">
        <v>0</v>
      </c>
      <c r="CM894">
        <v>0</v>
      </c>
      <c r="CN894">
        <v>0</v>
      </c>
      <c r="CO894">
        <v>0</v>
      </c>
      <c r="CP894">
        <v>0</v>
      </c>
      <c r="CQ894">
        <v>0</v>
      </c>
      <c r="CR894">
        <v>0</v>
      </c>
      <c r="CS894">
        <v>0</v>
      </c>
      <c r="CT894">
        <v>0</v>
      </c>
      <c r="CU894">
        <v>0</v>
      </c>
      <c r="CV894">
        <v>0</v>
      </c>
      <c r="CW894">
        <v>0</v>
      </c>
      <c r="CX894">
        <v>0</v>
      </c>
      <c r="CY894">
        <v>0</v>
      </c>
      <c r="CZ894">
        <v>0</v>
      </c>
      <c r="DA894">
        <v>0</v>
      </c>
      <c r="DB894">
        <v>0</v>
      </c>
      <c r="DC894">
        <v>0</v>
      </c>
      <c r="DD894">
        <v>0</v>
      </c>
      <c r="DE894">
        <v>0</v>
      </c>
      <c r="DF894">
        <v>0</v>
      </c>
      <c r="DG894">
        <v>0</v>
      </c>
      <c r="DH894">
        <v>0</v>
      </c>
      <c r="DI894">
        <v>0</v>
      </c>
      <c r="DJ894">
        <v>0</v>
      </c>
      <c r="DK894">
        <v>0</v>
      </c>
      <c r="DL894">
        <v>0</v>
      </c>
      <c r="DM894">
        <v>0</v>
      </c>
      <c r="DN894">
        <v>0</v>
      </c>
      <c r="DO894">
        <v>0</v>
      </c>
      <c r="DP894">
        <v>0</v>
      </c>
      <c r="DQ894">
        <v>0</v>
      </c>
      <c r="DR894">
        <v>0</v>
      </c>
      <c r="DS894">
        <v>0</v>
      </c>
      <c r="DT894">
        <v>0</v>
      </c>
      <c r="DU894">
        <v>0</v>
      </c>
      <c r="DV894">
        <v>0</v>
      </c>
      <c r="DW894">
        <v>0</v>
      </c>
      <c r="DX894">
        <v>0</v>
      </c>
      <c r="DZ894" s="340" t="s">
        <v>632</v>
      </c>
      <c r="EA894" t="s">
        <v>1023</v>
      </c>
      <c r="EB894">
        <v>1</v>
      </c>
      <c r="EC894">
        <v>44</v>
      </c>
      <c r="ED894" s="183" t="str">
        <f t="shared" si="36"/>
        <v>SDH100144</v>
      </c>
      <c r="EE894">
        <v>1118.3</v>
      </c>
      <c r="EF894">
        <v>10000</v>
      </c>
      <c r="EG894">
        <v>10000</v>
      </c>
      <c r="EH894">
        <v>10000</v>
      </c>
      <c r="EI894">
        <v>10000</v>
      </c>
      <c r="EJ894">
        <v>10000</v>
      </c>
      <c r="EK894">
        <v>10000</v>
      </c>
      <c r="EL894">
        <v>10000</v>
      </c>
      <c r="EM894">
        <v>10064.700000000001</v>
      </c>
      <c r="EN894">
        <v>11183</v>
      </c>
      <c r="EO894">
        <v>11183</v>
      </c>
      <c r="EP894">
        <v>11183</v>
      </c>
      <c r="EQ894">
        <v>11183</v>
      </c>
      <c r="ER894">
        <v>11183</v>
      </c>
      <c r="ES894">
        <v>11183</v>
      </c>
      <c r="ET894">
        <v>11183</v>
      </c>
      <c r="EU894">
        <v>11183</v>
      </c>
      <c r="EV894">
        <v>11183</v>
      </c>
      <c r="EW894">
        <v>11183</v>
      </c>
      <c r="EX894">
        <v>11183</v>
      </c>
      <c r="EY894">
        <v>11183</v>
      </c>
      <c r="EZ894">
        <v>11183</v>
      </c>
      <c r="FA894">
        <v>11183</v>
      </c>
      <c r="FB894">
        <v>11183</v>
      </c>
      <c r="FC894">
        <v>11183</v>
      </c>
      <c r="FD894">
        <v>0</v>
      </c>
      <c r="FE894">
        <v>0</v>
      </c>
      <c r="FF894">
        <v>0</v>
      </c>
      <c r="FG894">
        <v>0</v>
      </c>
      <c r="FH894">
        <v>0</v>
      </c>
      <c r="FI894">
        <v>0</v>
      </c>
      <c r="FJ894">
        <v>0</v>
      </c>
      <c r="FK894">
        <v>0</v>
      </c>
      <c r="FL894">
        <v>0</v>
      </c>
      <c r="FM894">
        <v>0</v>
      </c>
      <c r="FN894">
        <v>0</v>
      </c>
      <c r="FO894">
        <v>0</v>
      </c>
      <c r="FP894">
        <v>0</v>
      </c>
      <c r="FQ894">
        <v>0</v>
      </c>
      <c r="FR894">
        <v>0</v>
      </c>
      <c r="FS894">
        <v>0</v>
      </c>
      <c r="FT894">
        <v>0</v>
      </c>
      <c r="FU894">
        <v>0</v>
      </c>
      <c r="FV894">
        <v>0</v>
      </c>
      <c r="FW894">
        <v>0</v>
      </c>
      <c r="FX894">
        <v>0</v>
      </c>
      <c r="FY894">
        <v>0</v>
      </c>
      <c r="FZ894">
        <v>0</v>
      </c>
      <c r="GA894">
        <v>0</v>
      </c>
      <c r="GB894">
        <v>0</v>
      </c>
      <c r="GC894">
        <v>0</v>
      </c>
      <c r="GD894">
        <v>0</v>
      </c>
      <c r="GE894">
        <v>0</v>
      </c>
      <c r="GF894">
        <v>0</v>
      </c>
      <c r="GG894">
        <v>0</v>
      </c>
      <c r="GH894">
        <v>0</v>
      </c>
      <c r="GI894">
        <v>0</v>
      </c>
      <c r="GJ894">
        <v>0</v>
      </c>
      <c r="GK894">
        <v>0</v>
      </c>
      <c r="GL894">
        <v>0</v>
      </c>
      <c r="GM894">
        <v>0</v>
      </c>
      <c r="GN894">
        <v>0</v>
      </c>
      <c r="GO894">
        <v>0</v>
      </c>
      <c r="GP894">
        <v>0</v>
      </c>
      <c r="GQ894">
        <v>0</v>
      </c>
      <c r="GR894">
        <v>0</v>
      </c>
      <c r="GS894">
        <v>0</v>
      </c>
      <c r="GT894">
        <v>0</v>
      </c>
      <c r="GU894">
        <v>0</v>
      </c>
      <c r="GV894">
        <v>0</v>
      </c>
      <c r="GW894">
        <v>0</v>
      </c>
      <c r="GX894">
        <v>0</v>
      </c>
      <c r="GY894">
        <v>0</v>
      </c>
      <c r="GZ894">
        <v>0</v>
      </c>
      <c r="HA894">
        <v>0</v>
      </c>
      <c r="HB894">
        <v>0</v>
      </c>
      <c r="HC894">
        <v>0</v>
      </c>
      <c r="HD894">
        <v>0</v>
      </c>
      <c r="HE894">
        <v>0</v>
      </c>
      <c r="HF894">
        <v>0</v>
      </c>
      <c r="HG894">
        <v>0</v>
      </c>
      <c r="HH894">
        <v>0</v>
      </c>
      <c r="HI894">
        <v>0</v>
      </c>
      <c r="HJ894">
        <v>0</v>
      </c>
      <c r="HK894">
        <v>0</v>
      </c>
      <c r="HL894">
        <v>0</v>
      </c>
      <c r="HM894">
        <v>0</v>
      </c>
      <c r="HN894">
        <v>0</v>
      </c>
      <c r="HO894">
        <v>0</v>
      </c>
      <c r="HP894">
        <v>0</v>
      </c>
      <c r="HQ894">
        <v>0</v>
      </c>
      <c r="HR894">
        <v>0</v>
      </c>
      <c r="HS894">
        <v>0</v>
      </c>
      <c r="HT894">
        <v>0</v>
      </c>
      <c r="HU894">
        <v>0</v>
      </c>
      <c r="HV894">
        <v>0</v>
      </c>
      <c r="HW894">
        <v>0</v>
      </c>
      <c r="HX894">
        <v>0</v>
      </c>
      <c r="HY894">
        <v>0</v>
      </c>
      <c r="HZ894">
        <v>0</v>
      </c>
      <c r="IA894">
        <v>0</v>
      </c>
      <c r="IB894">
        <v>0</v>
      </c>
      <c r="IC894">
        <v>0</v>
      </c>
      <c r="ID894">
        <v>0</v>
      </c>
      <c r="IE894">
        <v>0</v>
      </c>
      <c r="IF894">
        <v>0</v>
      </c>
      <c r="IG894">
        <v>0</v>
      </c>
      <c r="IH894">
        <v>0</v>
      </c>
      <c r="II894">
        <v>0</v>
      </c>
      <c r="IJ894">
        <v>0</v>
      </c>
      <c r="IK894">
        <v>0</v>
      </c>
    </row>
    <row r="895" spans="13:245" hidden="1">
      <c r="M895" s="340" t="s">
        <v>632</v>
      </c>
      <c r="N895" t="s">
        <v>1023</v>
      </c>
      <c r="O895">
        <v>1</v>
      </c>
      <c r="P895">
        <v>45</v>
      </c>
      <c r="Q895" s="183" t="str">
        <f t="shared" si="35"/>
        <v>SDH100145</v>
      </c>
      <c r="R895">
        <v>1171.3</v>
      </c>
      <c r="S895">
        <v>2342.6</v>
      </c>
      <c r="T895">
        <v>3513.9</v>
      </c>
      <c r="U895">
        <v>4685.2</v>
      </c>
      <c r="V895">
        <v>5856.5</v>
      </c>
      <c r="W895">
        <v>7027.8</v>
      </c>
      <c r="X895">
        <v>8199.1</v>
      </c>
      <c r="Y895">
        <v>9370.4</v>
      </c>
      <c r="Z895">
        <v>10541.7</v>
      </c>
      <c r="AA895">
        <v>11713</v>
      </c>
      <c r="AB895">
        <v>11713</v>
      </c>
      <c r="AC895">
        <v>11713</v>
      </c>
      <c r="AD895">
        <v>11713</v>
      </c>
      <c r="AE895">
        <v>11713</v>
      </c>
      <c r="AF895">
        <v>11713</v>
      </c>
      <c r="AG895">
        <v>11713</v>
      </c>
      <c r="AH895">
        <v>11713</v>
      </c>
      <c r="AI895">
        <v>11713</v>
      </c>
      <c r="AJ895">
        <v>11713</v>
      </c>
      <c r="AK895">
        <v>11713</v>
      </c>
      <c r="AL895">
        <v>11713</v>
      </c>
      <c r="AM895">
        <v>11713</v>
      </c>
      <c r="AN895">
        <v>11713</v>
      </c>
      <c r="AO895">
        <v>11713</v>
      </c>
      <c r="AP895">
        <v>11713</v>
      </c>
      <c r="AQ895">
        <v>0</v>
      </c>
      <c r="AR895">
        <v>0</v>
      </c>
      <c r="AS895">
        <v>0</v>
      </c>
      <c r="AT895">
        <v>0</v>
      </c>
      <c r="AU895">
        <v>0</v>
      </c>
      <c r="AV895">
        <v>0</v>
      </c>
      <c r="AW895">
        <v>0</v>
      </c>
      <c r="AX895">
        <v>0</v>
      </c>
      <c r="AY895">
        <v>0</v>
      </c>
      <c r="AZ895">
        <v>0</v>
      </c>
      <c r="BA895">
        <v>0</v>
      </c>
      <c r="BB895">
        <v>0</v>
      </c>
      <c r="BC895">
        <v>0</v>
      </c>
      <c r="BD895">
        <v>0</v>
      </c>
      <c r="BE895">
        <v>0</v>
      </c>
      <c r="BF895">
        <v>0</v>
      </c>
      <c r="BG895">
        <v>0</v>
      </c>
      <c r="BH895">
        <v>0</v>
      </c>
      <c r="BI895">
        <v>0</v>
      </c>
      <c r="BJ895">
        <v>0</v>
      </c>
      <c r="BK895">
        <v>0</v>
      </c>
      <c r="BL895">
        <v>0</v>
      </c>
      <c r="BM895">
        <v>0</v>
      </c>
      <c r="BN895">
        <v>0</v>
      </c>
      <c r="BO895">
        <v>0</v>
      </c>
      <c r="BP895">
        <v>0</v>
      </c>
      <c r="BQ895">
        <v>0</v>
      </c>
      <c r="BR895">
        <v>0</v>
      </c>
      <c r="BS895">
        <v>0</v>
      </c>
      <c r="BT895">
        <v>0</v>
      </c>
      <c r="BU895">
        <v>0</v>
      </c>
      <c r="BV895">
        <v>0</v>
      </c>
      <c r="BW895">
        <v>0</v>
      </c>
      <c r="BX895">
        <v>0</v>
      </c>
      <c r="BY895">
        <v>0</v>
      </c>
      <c r="BZ895">
        <v>0</v>
      </c>
      <c r="CA895">
        <v>0</v>
      </c>
      <c r="CB895">
        <v>0</v>
      </c>
      <c r="CC895">
        <v>0</v>
      </c>
      <c r="CD895">
        <v>0</v>
      </c>
      <c r="CE895">
        <v>0</v>
      </c>
      <c r="CF895">
        <v>0</v>
      </c>
      <c r="CG895">
        <v>0</v>
      </c>
      <c r="CH895">
        <v>0</v>
      </c>
      <c r="CI895">
        <v>0</v>
      </c>
      <c r="CJ895">
        <v>0</v>
      </c>
      <c r="CK895">
        <v>0</v>
      </c>
      <c r="CL895">
        <v>0</v>
      </c>
      <c r="CM895">
        <v>0</v>
      </c>
      <c r="CN895">
        <v>0</v>
      </c>
      <c r="CO895">
        <v>0</v>
      </c>
      <c r="CP895">
        <v>0</v>
      </c>
      <c r="CQ895">
        <v>0</v>
      </c>
      <c r="CR895">
        <v>0</v>
      </c>
      <c r="CS895">
        <v>0</v>
      </c>
      <c r="CT895">
        <v>0</v>
      </c>
      <c r="CU895">
        <v>0</v>
      </c>
      <c r="CV895">
        <v>0</v>
      </c>
      <c r="CW895">
        <v>0</v>
      </c>
      <c r="CX895">
        <v>0</v>
      </c>
      <c r="CY895">
        <v>0</v>
      </c>
      <c r="CZ895">
        <v>0</v>
      </c>
      <c r="DA895">
        <v>0</v>
      </c>
      <c r="DB895">
        <v>0</v>
      </c>
      <c r="DC895">
        <v>0</v>
      </c>
      <c r="DD895">
        <v>0</v>
      </c>
      <c r="DE895">
        <v>0</v>
      </c>
      <c r="DF895">
        <v>0</v>
      </c>
      <c r="DG895">
        <v>0</v>
      </c>
      <c r="DH895">
        <v>0</v>
      </c>
      <c r="DI895">
        <v>0</v>
      </c>
      <c r="DJ895">
        <v>0</v>
      </c>
      <c r="DK895">
        <v>0</v>
      </c>
      <c r="DL895">
        <v>0</v>
      </c>
      <c r="DM895">
        <v>0</v>
      </c>
      <c r="DN895">
        <v>0</v>
      </c>
      <c r="DO895">
        <v>0</v>
      </c>
      <c r="DP895">
        <v>0</v>
      </c>
      <c r="DQ895">
        <v>0</v>
      </c>
      <c r="DR895">
        <v>0</v>
      </c>
      <c r="DS895">
        <v>0</v>
      </c>
      <c r="DT895">
        <v>0</v>
      </c>
      <c r="DU895">
        <v>0</v>
      </c>
      <c r="DV895">
        <v>0</v>
      </c>
      <c r="DW895">
        <v>0</v>
      </c>
      <c r="DX895">
        <v>0</v>
      </c>
      <c r="DZ895" s="340" t="s">
        <v>632</v>
      </c>
      <c r="EA895" t="s">
        <v>1023</v>
      </c>
      <c r="EB895">
        <v>1</v>
      </c>
      <c r="EC895">
        <v>45</v>
      </c>
      <c r="ED895" s="183" t="str">
        <f t="shared" si="36"/>
        <v>SDH100145</v>
      </c>
      <c r="EE895">
        <v>1171.3</v>
      </c>
      <c r="EF895">
        <v>10000</v>
      </c>
      <c r="EG895">
        <v>10000</v>
      </c>
      <c r="EH895">
        <v>10000</v>
      </c>
      <c r="EI895">
        <v>10000</v>
      </c>
      <c r="EJ895">
        <v>10000</v>
      </c>
      <c r="EK895">
        <v>10000</v>
      </c>
      <c r="EL895">
        <v>10000</v>
      </c>
      <c r="EM895">
        <v>10541.7</v>
      </c>
      <c r="EN895">
        <v>11713</v>
      </c>
      <c r="EO895">
        <v>11713</v>
      </c>
      <c r="EP895">
        <v>11713</v>
      </c>
      <c r="EQ895">
        <v>11713</v>
      </c>
      <c r="ER895">
        <v>11713</v>
      </c>
      <c r="ES895">
        <v>11713</v>
      </c>
      <c r="ET895">
        <v>11713</v>
      </c>
      <c r="EU895">
        <v>11713</v>
      </c>
      <c r="EV895">
        <v>11713</v>
      </c>
      <c r="EW895">
        <v>11713</v>
      </c>
      <c r="EX895">
        <v>11713</v>
      </c>
      <c r="EY895">
        <v>11713</v>
      </c>
      <c r="EZ895">
        <v>11713</v>
      </c>
      <c r="FA895">
        <v>11713</v>
      </c>
      <c r="FB895">
        <v>11713</v>
      </c>
      <c r="FC895">
        <v>11713</v>
      </c>
      <c r="FD895">
        <v>0</v>
      </c>
      <c r="FE895">
        <v>0</v>
      </c>
      <c r="FF895">
        <v>0</v>
      </c>
      <c r="FG895">
        <v>0</v>
      </c>
      <c r="FH895">
        <v>0</v>
      </c>
      <c r="FI895">
        <v>0</v>
      </c>
      <c r="FJ895">
        <v>0</v>
      </c>
      <c r="FK895">
        <v>0</v>
      </c>
      <c r="FL895">
        <v>0</v>
      </c>
      <c r="FM895">
        <v>0</v>
      </c>
      <c r="FN895">
        <v>0</v>
      </c>
      <c r="FO895">
        <v>0</v>
      </c>
      <c r="FP895">
        <v>0</v>
      </c>
      <c r="FQ895">
        <v>0</v>
      </c>
      <c r="FR895">
        <v>0</v>
      </c>
      <c r="FS895">
        <v>0</v>
      </c>
      <c r="FT895">
        <v>0</v>
      </c>
      <c r="FU895">
        <v>0</v>
      </c>
      <c r="FV895">
        <v>0</v>
      </c>
      <c r="FW895">
        <v>0</v>
      </c>
      <c r="FX895">
        <v>0</v>
      </c>
      <c r="FY895">
        <v>0</v>
      </c>
      <c r="FZ895">
        <v>0</v>
      </c>
      <c r="GA895">
        <v>0</v>
      </c>
      <c r="GB895">
        <v>0</v>
      </c>
      <c r="GC895">
        <v>0</v>
      </c>
      <c r="GD895">
        <v>0</v>
      </c>
      <c r="GE895">
        <v>0</v>
      </c>
      <c r="GF895">
        <v>0</v>
      </c>
      <c r="GG895">
        <v>0</v>
      </c>
      <c r="GH895">
        <v>0</v>
      </c>
      <c r="GI895">
        <v>0</v>
      </c>
      <c r="GJ895">
        <v>0</v>
      </c>
      <c r="GK895">
        <v>0</v>
      </c>
      <c r="GL895">
        <v>0</v>
      </c>
      <c r="GM895">
        <v>0</v>
      </c>
      <c r="GN895">
        <v>0</v>
      </c>
      <c r="GO895">
        <v>0</v>
      </c>
      <c r="GP895">
        <v>0</v>
      </c>
      <c r="GQ895">
        <v>0</v>
      </c>
      <c r="GR895">
        <v>0</v>
      </c>
      <c r="GS895">
        <v>0</v>
      </c>
      <c r="GT895">
        <v>0</v>
      </c>
      <c r="GU895">
        <v>0</v>
      </c>
      <c r="GV895">
        <v>0</v>
      </c>
      <c r="GW895">
        <v>0</v>
      </c>
      <c r="GX895">
        <v>0</v>
      </c>
      <c r="GY895">
        <v>0</v>
      </c>
      <c r="GZ895">
        <v>0</v>
      </c>
      <c r="HA895">
        <v>0</v>
      </c>
      <c r="HB895">
        <v>0</v>
      </c>
      <c r="HC895">
        <v>0</v>
      </c>
      <c r="HD895">
        <v>0</v>
      </c>
      <c r="HE895">
        <v>0</v>
      </c>
      <c r="HF895">
        <v>0</v>
      </c>
      <c r="HG895">
        <v>0</v>
      </c>
      <c r="HH895">
        <v>0</v>
      </c>
      <c r="HI895">
        <v>0</v>
      </c>
      <c r="HJ895">
        <v>0</v>
      </c>
      <c r="HK895">
        <v>0</v>
      </c>
      <c r="HL895">
        <v>0</v>
      </c>
      <c r="HM895">
        <v>0</v>
      </c>
      <c r="HN895">
        <v>0</v>
      </c>
      <c r="HO895">
        <v>0</v>
      </c>
      <c r="HP895">
        <v>0</v>
      </c>
      <c r="HQ895">
        <v>0</v>
      </c>
      <c r="HR895">
        <v>0</v>
      </c>
      <c r="HS895">
        <v>0</v>
      </c>
      <c r="HT895">
        <v>0</v>
      </c>
      <c r="HU895">
        <v>0</v>
      </c>
      <c r="HV895">
        <v>0</v>
      </c>
      <c r="HW895">
        <v>0</v>
      </c>
      <c r="HX895">
        <v>0</v>
      </c>
      <c r="HY895">
        <v>0</v>
      </c>
      <c r="HZ895">
        <v>0</v>
      </c>
      <c r="IA895">
        <v>0</v>
      </c>
      <c r="IB895">
        <v>0</v>
      </c>
      <c r="IC895">
        <v>0</v>
      </c>
      <c r="ID895">
        <v>0</v>
      </c>
      <c r="IE895">
        <v>0</v>
      </c>
      <c r="IF895">
        <v>0</v>
      </c>
      <c r="IG895">
        <v>0</v>
      </c>
      <c r="IH895">
        <v>0</v>
      </c>
      <c r="II895">
        <v>0</v>
      </c>
      <c r="IJ895">
        <v>0</v>
      </c>
      <c r="IK895">
        <v>0</v>
      </c>
    </row>
    <row r="896" spans="13:245" hidden="1">
      <c r="M896" s="340" t="s">
        <v>632</v>
      </c>
      <c r="N896" t="s">
        <v>1023</v>
      </c>
      <c r="O896">
        <v>1</v>
      </c>
      <c r="P896" s="422">
        <v>46</v>
      </c>
      <c r="Q896" s="183" t="str">
        <f t="shared" si="35"/>
        <v>SDH100146</v>
      </c>
      <c r="R896">
        <v>1213.7</v>
      </c>
      <c r="S896">
        <v>2427.4</v>
      </c>
      <c r="T896">
        <v>3641.1000000000004</v>
      </c>
      <c r="U896">
        <v>4854.8</v>
      </c>
      <c r="V896">
        <v>6068.5</v>
      </c>
      <c r="W896">
        <v>7282.2000000000007</v>
      </c>
      <c r="X896">
        <v>8495.9</v>
      </c>
      <c r="Y896">
        <v>9709.6</v>
      </c>
      <c r="Z896">
        <v>10923.300000000001</v>
      </c>
      <c r="AA896">
        <v>12137</v>
      </c>
      <c r="AB896">
        <v>12137</v>
      </c>
      <c r="AC896">
        <v>12137</v>
      </c>
      <c r="AD896">
        <v>12137</v>
      </c>
      <c r="AE896">
        <v>12137</v>
      </c>
      <c r="AF896">
        <v>12137</v>
      </c>
      <c r="AG896">
        <v>12137</v>
      </c>
      <c r="AH896">
        <v>12137</v>
      </c>
      <c r="AI896">
        <v>12137</v>
      </c>
      <c r="AJ896">
        <v>12137</v>
      </c>
      <c r="AK896">
        <v>12137</v>
      </c>
      <c r="AL896">
        <v>12137</v>
      </c>
      <c r="AM896">
        <v>12137</v>
      </c>
      <c r="AN896">
        <v>12137</v>
      </c>
      <c r="AO896">
        <v>12137</v>
      </c>
      <c r="AP896">
        <v>12137</v>
      </c>
      <c r="AQ896">
        <v>0</v>
      </c>
      <c r="AR896">
        <v>0</v>
      </c>
      <c r="AS896">
        <v>0</v>
      </c>
      <c r="AT896">
        <v>0</v>
      </c>
      <c r="AU896">
        <v>0</v>
      </c>
      <c r="AV896">
        <v>0</v>
      </c>
      <c r="AW896">
        <v>0</v>
      </c>
      <c r="AX896">
        <v>0</v>
      </c>
      <c r="AY896">
        <v>0</v>
      </c>
      <c r="AZ896">
        <v>0</v>
      </c>
      <c r="BA896">
        <v>0</v>
      </c>
      <c r="BB896">
        <v>0</v>
      </c>
      <c r="BC896">
        <v>0</v>
      </c>
      <c r="BD896">
        <v>0</v>
      </c>
      <c r="BE896">
        <v>0</v>
      </c>
      <c r="BF896">
        <v>0</v>
      </c>
      <c r="BG896">
        <v>0</v>
      </c>
      <c r="BH896">
        <v>0</v>
      </c>
      <c r="BI896">
        <v>0</v>
      </c>
      <c r="BJ896">
        <v>0</v>
      </c>
      <c r="BK896">
        <v>0</v>
      </c>
      <c r="BL896">
        <v>0</v>
      </c>
      <c r="BM896">
        <v>0</v>
      </c>
      <c r="BN896">
        <v>0</v>
      </c>
      <c r="BO896">
        <v>0</v>
      </c>
      <c r="BP896">
        <v>0</v>
      </c>
      <c r="BQ896">
        <v>0</v>
      </c>
      <c r="BR896">
        <v>0</v>
      </c>
      <c r="BS896">
        <v>0</v>
      </c>
      <c r="BT896">
        <v>0</v>
      </c>
      <c r="BU896">
        <v>0</v>
      </c>
      <c r="BV896">
        <v>0</v>
      </c>
      <c r="BW896">
        <v>0</v>
      </c>
      <c r="BX896">
        <v>0</v>
      </c>
      <c r="BY896">
        <v>0</v>
      </c>
      <c r="BZ896">
        <v>0</v>
      </c>
      <c r="CA896">
        <v>0</v>
      </c>
      <c r="CB896">
        <v>0</v>
      </c>
      <c r="CC896">
        <v>0</v>
      </c>
      <c r="CD896">
        <v>0</v>
      </c>
      <c r="CE896">
        <v>0</v>
      </c>
      <c r="CF896">
        <v>0</v>
      </c>
      <c r="CG896">
        <v>0</v>
      </c>
      <c r="CH896">
        <v>0</v>
      </c>
      <c r="CI896">
        <v>0</v>
      </c>
      <c r="CJ896">
        <v>0</v>
      </c>
      <c r="CK896">
        <v>0</v>
      </c>
      <c r="CL896">
        <v>0</v>
      </c>
      <c r="CM896">
        <v>0</v>
      </c>
      <c r="CN896">
        <v>0</v>
      </c>
      <c r="CO896">
        <v>0</v>
      </c>
      <c r="CP896">
        <v>0</v>
      </c>
      <c r="CQ896">
        <v>0</v>
      </c>
      <c r="CR896">
        <v>0</v>
      </c>
      <c r="CS896">
        <v>0</v>
      </c>
      <c r="CT896">
        <v>0</v>
      </c>
      <c r="CU896">
        <v>0</v>
      </c>
      <c r="CV896">
        <v>0</v>
      </c>
      <c r="CW896">
        <v>0</v>
      </c>
      <c r="CX896">
        <v>0</v>
      </c>
      <c r="CY896">
        <v>0</v>
      </c>
      <c r="CZ896">
        <v>0</v>
      </c>
      <c r="DA896">
        <v>0</v>
      </c>
      <c r="DB896">
        <v>0</v>
      </c>
      <c r="DC896">
        <v>0</v>
      </c>
      <c r="DD896">
        <v>0</v>
      </c>
      <c r="DE896">
        <v>0</v>
      </c>
      <c r="DF896">
        <v>0</v>
      </c>
      <c r="DG896">
        <v>0</v>
      </c>
      <c r="DH896">
        <v>0</v>
      </c>
      <c r="DI896">
        <v>0</v>
      </c>
      <c r="DJ896">
        <v>0</v>
      </c>
      <c r="DK896">
        <v>0</v>
      </c>
      <c r="DL896">
        <v>0</v>
      </c>
      <c r="DM896">
        <v>0</v>
      </c>
      <c r="DN896">
        <v>0</v>
      </c>
      <c r="DO896">
        <v>0</v>
      </c>
      <c r="DP896">
        <v>0</v>
      </c>
      <c r="DQ896">
        <v>0</v>
      </c>
      <c r="DR896">
        <v>0</v>
      </c>
      <c r="DS896">
        <v>0</v>
      </c>
      <c r="DT896">
        <v>0</v>
      </c>
      <c r="DU896">
        <v>0</v>
      </c>
      <c r="DV896">
        <v>0</v>
      </c>
      <c r="DW896">
        <v>0</v>
      </c>
      <c r="DX896">
        <v>0</v>
      </c>
      <c r="DZ896" s="340" t="s">
        <v>632</v>
      </c>
      <c r="EA896" t="s">
        <v>1023</v>
      </c>
      <c r="EB896">
        <v>1</v>
      </c>
      <c r="EC896">
        <v>46</v>
      </c>
      <c r="ED896" s="183" t="str">
        <f t="shared" si="36"/>
        <v>SDH100146</v>
      </c>
      <c r="EE896">
        <v>1213.7</v>
      </c>
      <c r="EF896">
        <v>10000</v>
      </c>
      <c r="EG896">
        <v>10000</v>
      </c>
      <c r="EH896">
        <v>10000</v>
      </c>
      <c r="EI896">
        <v>10000</v>
      </c>
      <c r="EJ896">
        <v>10000</v>
      </c>
      <c r="EK896">
        <v>10000</v>
      </c>
      <c r="EL896">
        <v>10000</v>
      </c>
      <c r="EM896">
        <v>10923.3</v>
      </c>
      <c r="EN896">
        <v>12137</v>
      </c>
      <c r="EO896">
        <v>12137</v>
      </c>
      <c r="EP896">
        <v>12137</v>
      </c>
      <c r="EQ896">
        <v>12137</v>
      </c>
      <c r="ER896">
        <v>12137</v>
      </c>
      <c r="ES896">
        <v>12137</v>
      </c>
      <c r="ET896">
        <v>12137</v>
      </c>
      <c r="EU896">
        <v>12137</v>
      </c>
      <c r="EV896">
        <v>12137</v>
      </c>
      <c r="EW896">
        <v>12137</v>
      </c>
      <c r="EX896">
        <v>12137</v>
      </c>
      <c r="EY896">
        <v>12137</v>
      </c>
      <c r="EZ896">
        <v>12137</v>
      </c>
      <c r="FA896">
        <v>12137</v>
      </c>
      <c r="FB896">
        <v>12137</v>
      </c>
      <c r="FC896">
        <v>12137</v>
      </c>
      <c r="FD896">
        <v>0</v>
      </c>
      <c r="FE896">
        <v>0</v>
      </c>
      <c r="FF896">
        <v>0</v>
      </c>
      <c r="FG896">
        <v>0</v>
      </c>
      <c r="FH896">
        <v>0</v>
      </c>
      <c r="FI896">
        <v>0</v>
      </c>
      <c r="FJ896">
        <v>0</v>
      </c>
      <c r="FK896">
        <v>0</v>
      </c>
      <c r="FL896">
        <v>0</v>
      </c>
      <c r="FM896">
        <v>0</v>
      </c>
      <c r="FN896">
        <v>0</v>
      </c>
      <c r="FO896">
        <v>0</v>
      </c>
      <c r="FP896">
        <v>0</v>
      </c>
      <c r="FQ896">
        <v>0</v>
      </c>
      <c r="FR896">
        <v>0</v>
      </c>
      <c r="FS896">
        <v>0</v>
      </c>
      <c r="FT896">
        <v>0</v>
      </c>
      <c r="FU896">
        <v>0</v>
      </c>
      <c r="FV896">
        <v>0</v>
      </c>
      <c r="FW896">
        <v>0</v>
      </c>
      <c r="FX896">
        <v>0</v>
      </c>
      <c r="FY896">
        <v>0</v>
      </c>
      <c r="FZ896">
        <v>0</v>
      </c>
      <c r="GA896">
        <v>0</v>
      </c>
      <c r="GB896">
        <v>0</v>
      </c>
      <c r="GC896">
        <v>0</v>
      </c>
      <c r="GD896">
        <v>0</v>
      </c>
      <c r="GE896">
        <v>0</v>
      </c>
      <c r="GF896">
        <v>0</v>
      </c>
      <c r="GG896">
        <v>0</v>
      </c>
      <c r="GH896">
        <v>0</v>
      </c>
      <c r="GI896">
        <v>0</v>
      </c>
      <c r="GJ896">
        <v>0</v>
      </c>
      <c r="GK896">
        <v>0</v>
      </c>
      <c r="GL896">
        <v>0</v>
      </c>
      <c r="GM896">
        <v>0</v>
      </c>
      <c r="GN896">
        <v>0</v>
      </c>
      <c r="GO896">
        <v>0</v>
      </c>
      <c r="GP896">
        <v>0</v>
      </c>
      <c r="GQ896">
        <v>0</v>
      </c>
      <c r="GR896">
        <v>0</v>
      </c>
      <c r="GS896">
        <v>0</v>
      </c>
      <c r="GT896">
        <v>0</v>
      </c>
      <c r="GU896">
        <v>0</v>
      </c>
      <c r="GV896">
        <v>0</v>
      </c>
      <c r="GW896">
        <v>0</v>
      </c>
      <c r="GX896">
        <v>0</v>
      </c>
      <c r="GY896">
        <v>0</v>
      </c>
      <c r="GZ896">
        <v>0</v>
      </c>
      <c r="HA896">
        <v>0</v>
      </c>
      <c r="HB896">
        <v>0</v>
      </c>
      <c r="HC896">
        <v>0</v>
      </c>
      <c r="HD896">
        <v>0</v>
      </c>
      <c r="HE896">
        <v>0</v>
      </c>
      <c r="HF896">
        <v>0</v>
      </c>
      <c r="HG896">
        <v>0</v>
      </c>
      <c r="HH896">
        <v>0</v>
      </c>
      <c r="HI896">
        <v>0</v>
      </c>
      <c r="HJ896">
        <v>0</v>
      </c>
      <c r="HK896">
        <v>0</v>
      </c>
      <c r="HL896">
        <v>0</v>
      </c>
      <c r="HM896">
        <v>0</v>
      </c>
      <c r="HN896">
        <v>0</v>
      </c>
      <c r="HO896">
        <v>0</v>
      </c>
      <c r="HP896">
        <v>0</v>
      </c>
      <c r="HQ896">
        <v>0</v>
      </c>
      <c r="HR896">
        <v>0</v>
      </c>
      <c r="HS896">
        <v>0</v>
      </c>
      <c r="HT896">
        <v>0</v>
      </c>
      <c r="HU896">
        <v>0</v>
      </c>
      <c r="HV896">
        <v>0</v>
      </c>
      <c r="HW896">
        <v>0</v>
      </c>
      <c r="HX896">
        <v>0</v>
      </c>
      <c r="HY896">
        <v>0</v>
      </c>
      <c r="HZ896">
        <v>0</v>
      </c>
      <c r="IA896">
        <v>0</v>
      </c>
      <c r="IB896">
        <v>0</v>
      </c>
      <c r="IC896">
        <v>0</v>
      </c>
      <c r="ID896">
        <v>0</v>
      </c>
      <c r="IE896">
        <v>0</v>
      </c>
      <c r="IF896">
        <v>0</v>
      </c>
      <c r="IG896">
        <v>0</v>
      </c>
      <c r="IH896">
        <v>0</v>
      </c>
      <c r="II896">
        <v>0</v>
      </c>
      <c r="IJ896">
        <v>0</v>
      </c>
      <c r="IK896">
        <v>0</v>
      </c>
    </row>
    <row r="897" spans="13:245" hidden="1">
      <c r="M897" s="340" t="s">
        <v>632</v>
      </c>
      <c r="N897" t="s">
        <v>1023</v>
      </c>
      <c r="O897">
        <v>1</v>
      </c>
      <c r="P897">
        <v>47</v>
      </c>
      <c r="Q897" s="183" t="str">
        <f t="shared" si="35"/>
        <v>SDH100147</v>
      </c>
      <c r="R897">
        <v>1272</v>
      </c>
      <c r="S897">
        <v>2544</v>
      </c>
      <c r="T897">
        <v>3816</v>
      </c>
      <c r="U897">
        <v>5088</v>
      </c>
      <c r="V897">
        <v>6360</v>
      </c>
      <c r="W897">
        <v>7632</v>
      </c>
      <c r="X897">
        <v>8904</v>
      </c>
      <c r="Y897">
        <v>10176</v>
      </c>
      <c r="Z897">
        <v>11448</v>
      </c>
      <c r="AA897">
        <v>12720</v>
      </c>
      <c r="AB897">
        <v>12720</v>
      </c>
      <c r="AC897">
        <v>12720</v>
      </c>
      <c r="AD897">
        <v>12720</v>
      </c>
      <c r="AE897">
        <v>12720</v>
      </c>
      <c r="AF897">
        <v>12720</v>
      </c>
      <c r="AG897">
        <v>12720</v>
      </c>
      <c r="AH897">
        <v>12720</v>
      </c>
      <c r="AI897">
        <v>12720</v>
      </c>
      <c r="AJ897">
        <v>12720</v>
      </c>
      <c r="AK897">
        <v>12720</v>
      </c>
      <c r="AL897">
        <v>12720</v>
      </c>
      <c r="AM897">
        <v>12720</v>
      </c>
      <c r="AN897">
        <v>12720</v>
      </c>
      <c r="AO897">
        <v>12720</v>
      </c>
      <c r="AP897">
        <v>12720</v>
      </c>
      <c r="AQ897">
        <v>0</v>
      </c>
      <c r="AR897">
        <v>0</v>
      </c>
      <c r="AS897">
        <v>0</v>
      </c>
      <c r="AT897">
        <v>0</v>
      </c>
      <c r="AU897">
        <v>0</v>
      </c>
      <c r="AV897">
        <v>0</v>
      </c>
      <c r="AW897">
        <v>0</v>
      </c>
      <c r="AX897">
        <v>0</v>
      </c>
      <c r="AY897">
        <v>0</v>
      </c>
      <c r="AZ897">
        <v>0</v>
      </c>
      <c r="BA897">
        <v>0</v>
      </c>
      <c r="BB897">
        <v>0</v>
      </c>
      <c r="BC897">
        <v>0</v>
      </c>
      <c r="BD897">
        <v>0</v>
      </c>
      <c r="BE897">
        <v>0</v>
      </c>
      <c r="BF897">
        <v>0</v>
      </c>
      <c r="BG897">
        <v>0</v>
      </c>
      <c r="BH897">
        <v>0</v>
      </c>
      <c r="BI897">
        <v>0</v>
      </c>
      <c r="BJ897">
        <v>0</v>
      </c>
      <c r="BK897">
        <v>0</v>
      </c>
      <c r="BL897">
        <v>0</v>
      </c>
      <c r="BM897">
        <v>0</v>
      </c>
      <c r="BN897">
        <v>0</v>
      </c>
      <c r="BO897">
        <v>0</v>
      </c>
      <c r="BP897">
        <v>0</v>
      </c>
      <c r="BQ897">
        <v>0</v>
      </c>
      <c r="BR897">
        <v>0</v>
      </c>
      <c r="BS897">
        <v>0</v>
      </c>
      <c r="BT897">
        <v>0</v>
      </c>
      <c r="BU897">
        <v>0</v>
      </c>
      <c r="BV897">
        <v>0</v>
      </c>
      <c r="BW897">
        <v>0</v>
      </c>
      <c r="BX897">
        <v>0</v>
      </c>
      <c r="BY897">
        <v>0</v>
      </c>
      <c r="BZ897">
        <v>0</v>
      </c>
      <c r="CA897">
        <v>0</v>
      </c>
      <c r="CB897">
        <v>0</v>
      </c>
      <c r="CC897">
        <v>0</v>
      </c>
      <c r="CD897">
        <v>0</v>
      </c>
      <c r="CE897">
        <v>0</v>
      </c>
      <c r="CF897">
        <v>0</v>
      </c>
      <c r="CG897">
        <v>0</v>
      </c>
      <c r="CH897">
        <v>0</v>
      </c>
      <c r="CI897">
        <v>0</v>
      </c>
      <c r="CJ897">
        <v>0</v>
      </c>
      <c r="CK897">
        <v>0</v>
      </c>
      <c r="CL897">
        <v>0</v>
      </c>
      <c r="CM897">
        <v>0</v>
      </c>
      <c r="CN897">
        <v>0</v>
      </c>
      <c r="CO897">
        <v>0</v>
      </c>
      <c r="CP897">
        <v>0</v>
      </c>
      <c r="CQ897">
        <v>0</v>
      </c>
      <c r="CR897">
        <v>0</v>
      </c>
      <c r="CS897">
        <v>0</v>
      </c>
      <c r="CT897">
        <v>0</v>
      </c>
      <c r="CU897">
        <v>0</v>
      </c>
      <c r="CV897">
        <v>0</v>
      </c>
      <c r="CW897">
        <v>0</v>
      </c>
      <c r="CX897">
        <v>0</v>
      </c>
      <c r="CY897">
        <v>0</v>
      </c>
      <c r="CZ897">
        <v>0</v>
      </c>
      <c r="DA897">
        <v>0</v>
      </c>
      <c r="DB897">
        <v>0</v>
      </c>
      <c r="DC897">
        <v>0</v>
      </c>
      <c r="DD897">
        <v>0</v>
      </c>
      <c r="DE897">
        <v>0</v>
      </c>
      <c r="DF897">
        <v>0</v>
      </c>
      <c r="DG897">
        <v>0</v>
      </c>
      <c r="DH897">
        <v>0</v>
      </c>
      <c r="DI897">
        <v>0</v>
      </c>
      <c r="DJ897">
        <v>0</v>
      </c>
      <c r="DK897">
        <v>0</v>
      </c>
      <c r="DL897">
        <v>0</v>
      </c>
      <c r="DM897">
        <v>0</v>
      </c>
      <c r="DN897">
        <v>0</v>
      </c>
      <c r="DO897">
        <v>0</v>
      </c>
      <c r="DP897">
        <v>0</v>
      </c>
      <c r="DQ897">
        <v>0</v>
      </c>
      <c r="DR897">
        <v>0</v>
      </c>
      <c r="DS897">
        <v>0</v>
      </c>
      <c r="DT897">
        <v>0</v>
      </c>
      <c r="DU897">
        <v>0</v>
      </c>
      <c r="DV897">
        <v>0</v>
      </c>
      <c r="DW897">
        <v>0</v>
      </c>
      <c r="DX897">
        <v>0</v>
      </c>
      <c r="DZ897" s="340" t="s">
        <v>632</v>
      </c>
      <c r="EA897" t="s">
        <v>1023</v>
      </c>
      <c r="EB897">
        <v>1</v>
      </c>
      <c r="EC897">
        <v>47</v>
      </c>
      <c r="ED897" s="183" t="str">
        <f t="shared" si="36"/>
        <v>SDH100147</v>
      </c>
      <c r="EE897">
        <v>1272</v>
      </c>
      <c r="EF897">
        <v>10000</v>
      </c>
      <c r="EG897">
        <v>10000</v>
      </c>
      <c r="EH897">
        <v>10000</v>
      </c>
      <c r="EI897">
        <v>10000</v>
      </c>
      <c r="EJ897">
        <v>10000</v>
      </c>
      <c r="EK897">
        <v>10000</v>
      </c>
      <c r="EL897">
        <v>10176</v>
      </c>
      <c r="EM897">
        <v>11448</v>
      </c>
      <c r="EN897">
        <v>12720</v>
      </c>
      <c r="EO897">
        <v>12720</v>
      </c>
      <c r="EP897">
        <v>12720</v>
      </c>
      <c r="EQ897">
        <v>12720</v>
      </c>
      <c r="ER897">
        <v>12720</v>
      </c>
      <c r="ES897">
        <v>12720</v>
      </c>
      <c r="ET897">
        <v>12720</v>
      </c>
      <c r="EU897">
        <v>12720</v>
      </c>
      <c r="EV897">
        <v>12720</v>
      </c>
      <c r="EW897">
        <v>12720</v>
      </c>
      <c r="EX897">
        <v>12720</v>
      </c>
      <c r="EY897">
        <v>12720</v>
      </c>
      <c r="EZ897">
        <v>12720</v>
      </c>
      <c r="FA897">
        <v>12720</v>
      </c>
      <c r="FB897">
        <v>12720</v>
      </c>
      <c r="FC897">
        <v>12720</v>
      </c>
      <c r="FD897">
        <v>0</v>
      </c>
      <c r="FE897">
        <v>0</v>
      </c>
      <c r="FF897">
        <v>0</v>
      </c>
      <c r="FG897">
        <v>0</v>
      </c>
      <c r="FH897">
        <v>0</v>
      </c>
      <c r="FI897">
        <v>0</v>
      </c>
      <c r="FJ897">
        <v>0</v>
      </c>
      <c r="FK897">
        <v>0</v>
      </c>
      <c r="FL897">
        <v>0</v>
      </c>
      <c r="FM897">
        <v>0</v>
      </c>
      <c r="FN897">
        <v>0</v>
      </c>
      <c r="FO897">
        <v>0</v>
      </c>
      <c r="FP897">
        <v>0</v>
      </c>
      <c r="FQ897">
        <v>0</v>
      </c>
      <c r="FR897">
        <v>0</v>
      </c>
      <c r="FS897">
        <v>0</v>
      </c>
      <c r="FT897">
        <v>0</v>
      </c>
      <c r="FU897">
        <v>0</v>
      </c>
      <c r="FV897">
        <v>0</v>
      </c>
      <c r="FW897">
        <v>0</v>
      </c>
      <c r="FX897">
        <v>0</v>
      </c>
      <c r="FY897">
        <v>0</v>
      </c>
      <c r="FZ897">
        <v>0</v>
      </c>
      <c r="GA897">
        <v>0</v>
      </c>
      <c r="GB897">
        <v>0</v>
      </c>
      <c r="GC897">
        <v>0</v>
      </c>
      <c r="GD897">
        <v>0</v>
      </c>
      <c r="GE897">
        <v>0</v>
      </c>
      <c r="GF897">
        <v>0</v>
      </c>
      <c r="GG897">
        <v>0</v>
      </c>
      <c r="GH897">
        <v>0</v>
      </c>
      <c r="GI897">
        <v>0</v>
      </c>
      <c r="GJ897">
        <v>0</v>
      </c>
      <c r="GK897">
        <v>0</v>
      </c>
      <c r="GL897">
        <v>0</v>
      </c>
      <c r="GM897">
        <v>0</v>
      </c>
      <c r="GN897">
        <v>0</v>
      </c>
      <c r="GO897">
        <v>0</v>
      </c>
      <c r="GP897">
        <v>0</v>
      </c>
      <c r="GQ897">
        <v>0</v>
      </c>
      <c r="GR897">
        <v>0</v>
      </c>
      <c r="GS897">
        <v>0</v>
      </c>
      <c r="GT897">
        <v>0</v>
      </c>
      <c r="GU897">
        <v>0</v>
      </c>
      <c r="GV897">
        <v>0</v>
      </c>
      <c r="GW897">
        <v>0</v>
      </c>
      <c r="GX897">
        <v>0</v>
      </c>
      <c r="GY897">
        <v>0</v>
      </c>
      <c r="GZ897">
        <v>0</v>
      </c>
      <c r="HA897">
        <v>0</v>
      </c>
      <c r="HB897">
        <v>0</v>
      </c>
      <c r="HC897">
        <v>0</v>
      </c>
      <c r="HD897">
        <v>0</v>
      </c>
      <c r="HE897">
        <v>0</v>
      </c>
      <c r="HF897">
        <v>0</v>
      </c>
      <c r="HG897">
        <v>0</v>
      </c>
      <c r="HH897">
        <v>0</v>
      </c>
      <c r="HI897">
        <v>0</v>
      </c>
      <c r="HJ897">
        <v>0</v>
      </c>
      <c r="HK897">
        <v>0</v>
      </c>
      <c r="HL897">
        <v>0</v>
      </c>
      <c r="HM897">
        <v>0</v>
      </c>
      <c r="HN897">
        <v>0</v>
      </c>
      <c r="HO897">
        <v>0</v>
      </c>
      <c r="HP897">
        <v>0</v>
      </c>
      <c r="HQ897">
        <v>0</v>
      </c>
      <c r="HR897">
        <v>0</v>
      </c>
      <c r="HS897">
        <v>0</v>
      </c>
      <c r="HT897">
        <v>0</v>
      </c>
      <c r="HU897">
        <v>0</v>
      </c>
      <c r="HV897">
        <v>0</v>
      </c>
      <c r="HW897">
        <v>0</v>
      </c>
      <c r="HX897">
        <v>0</v>
      </c>
      <c r="HY897">
        <v>0</v>
      </c>
      <c r="HZ897">
        <v>0</v>
      </c>
      <c r="IA897">
        <v>0</v>
      </c>
      <c r="IB897">
        <v>0</v>
      </c>
      <c r="IC897">
        <v>0</v>
      </c>
      <c r="ID897">
        <v>0</v>
      </c>
      <c r="IE897">
        <v>0</v>
      </c>
      <c r="IF897">
        <v>0</v>
      </c>
      <c r="IG897">
        <v>0</v>
      </c>
      <c r="IH897">
        <v>0</v>
      </c>
      <c r="II897">
        <v>0</v>
      </c>
      <c r="IJ897">
        <v>0</v>
      </c>
      <c r="IK897">
        <v>0</v>
      </c>
    </row>
    <row r="898" spans="13:245" hidden="1">
      <c r="M898" s="340" t="s">
        <v>632</v>
      </c>
      <c r="N898" t="s">
        <v>1023</v>
      </c>
      <c r="O898">
        <v>1</v>
      </c>
      <c r="P898">
        <v>48</v>
      </c>
      <c r="Q898" s="183" t="str">
        <f t="shared" si="35"/>
        <v>SDH100148</v>
      </c>
      <c r="R898">
        <v>1325</v>
      </c>
      <c r="S898">
        <v>2650</v>
      </c>
      <c r="T898">
        <v>3975</v>
      </c>
      <c r="U898">
        <v>5300</v>
      </c>
      <c r="V898">
        <v>6625</v>
      </c>
      <c r="W898">
        <v>7950</v>
      </c>
      <c r="X898">
        <v>9275</v>
      </c>
      <c r="Y898">
        <v>10600</v>
      </c>
      <c r="Z898">
        <v>11925</v>
      </c>
      <c r="AA898">
        <v>13250</v>
      </c>
      <c r="AB898">
        <v>13250</v>
      </c>
      <c r="AC898">
        <v>13250</v>
      </c>
      <c r="AD898">
        <v>13250</v>
      </c>
      <c r="AE898">
        <v>13250</v>
      </c>
      <c r="AF898">
        <v>13250</v>
      </c>
      <c r="AG898">
        <v>13250</v>
      </c>
      <c r="AH898">
        <v>13250</v>
      </c>
      <c r="AI898">
        <v>13250</v>
      </c>
      <c r="AJ898">
        <v>13250</v>
      </c>
      <c r="AK898">
        <v>13250</v>
      </c>
      <c r="AL898">
        <v>13250</v>
      </c>
      <c r="AM898">
        <v>13250</v>
      </c>
      <c r="AN898">
        <v>13250</v>
      </c>
      <c r="AO898">
        <v>13250</v>
      </c>
      <c r="AP898">
        <v>13250</v>
      </c>
      <c r="AQ898">
        <v>0</v>
      </c>
      <c r="AR898">
        <v>0</v>
      </c>
      <c r="AS898">
        <v>0</v>
      </c>
      <c r="AT898">
        <v>0</v>
      </c>
      <c r="AU898">
        <v>0</v>
      </c>
      <c r="AV898">
        <v>0</v>
      </c>
      <c r="AW898">
        <v>0</v>
      </c>
      <c r="AX898">
        <v>0</v>
      </c>
      <c r="AY898">
        <v>0</v>
      </c>
      <c r="AZ898">
        <v>0</v>
      </c>
      <c r="BA898">
        <v>0</v>
      </c>
      <c r="BB898">
        <v>0</v>
      </c>
      <c r="BC898">
        <v>0</v>
      </c>
      <c r="BD898">
        <v>0</v>
      </c>
      <c r="BE898">
        <v>0</v>
      </c>
      <c r="BF898">
        <v>0</v>
      </c>
      <c r="BG898">
        <v>0</v>
      </c>
      <c r="BH898">
        <v>0</v>
      </c>
      <c r="BI898">
        <v>0</v>
      </c>
      <c r="BJ898">
        <v>0</v>
      </c>
      <c r="BK898">
        <v>0</v>
      </c>
      <c r="BL898">
        <v>0</v>
      </c>
      <c r="BM898">
        <v>0</v>
      </c>
      <c r="BN898">
        <v>0</v>
      </c>
      <c r="BO898">
        <v>0</v>
      </c>
      <c r="BP898">
        <v>0</v>
      </c>
      <c r="BQ898">
        <v>0</v>
      </c>
      <c r="BR898">
        <v>0</v>
      </c>
      <c r="BS898">
        <v>0</v>
      </c>
      <c r="BT898">
        <v>0</v>
      </c>
      <c r="BU898">
        <v>0</v>
      </c>
      <c r="BV898">
        <v>0</v>
      </c>
      <c r="BW898">
        <v>0</v>
      </c>
      <c r="BX898">
        <v>0</v>
      </c>
      <c r="BY898">
        <v>0</v>
      </c>
      <c r="BZ898">
        <v>0</v>
      </c>
      <c r="CA898">
        <v>0</v>
      </c>
      <c r="CB898">
        <v>0</v>
      </c>
      <c r="CC898">
        <v>0</v>
      </c>
      <c r="CD898">
        <v>0</v>
      </c>
      <c r="CE898">
        <v>0</v>
      </c>
      <c r="CF898">
        <v>0</v>
      </c>
      <c r="CG898">
        <v>0</v>
      </c>
      <c r="CH898">
        <v>0</v>
      </c>
      <c r="CI898">
        <v>0</v>
      </c>
      <c r="CJ898">
        <v>0</v>
      </c>
      <c r="CK898">
        <v>0</v>
      </c>
      <c r="CL898">
        <v>0</v>
      </c>
      <c r="CM898">
        <v>0</v>
      </c>
      <c r="CN898">
        <v>0</v>
      </c>
      <c r="CO898">
        <v>0</v>
      </c>
      <c r="CP898">
        <v>0</v>
      </c>
      <c r="CQ898">
        <v>0</v>
      </c>
      <c r="CR898">
        <v>0</v>
      </c>
      <c r="CS898">
        <v>0</v>
      </c>
      <c r="CT898">
        <v>0</v>
      </c>
      <c r="CU898">
        <v>0</v>
      </c>
      <c r="CV898">
        <v>0</v>
      </c>
      <c r="CW898">
        <v>0</v>
      </c>
      <c r="CX898">
        <v>0</v>
      </c>
      <c r="CY898">
        <v>0</v>
      </c>
      <c r="CZ898">
        <v>0</v>
      </c>
      <c r="DA898">
        <v>0</v>
      </c>
      <c r="DB898">
        <v>0</v>
      </c>
      <c r="DC898">
        <v>0</v>
      </c>
      <c r="DD898">
        <v>0</v>
      </c>
      <c r="DE898">
        <v>0</v>
      </c>
      <c r="DF898">
        <v>0</v>
      </c>
      <c r="DG898">
        <v>0</v>
      </c>
      <c r="DH898">
        <v>0</v>
      </c>
      <c r="DI898">
        <v>0</v>
      </c>
      <c r="DJ898">
        <v>0</v>
      </c>
      <c r="DK898">
        <v>0</v>
      </c>
      <c r="DL898">
        <v>0</v>
      </c>
      <c r="DM898">
        <v>0</v>
      </c>
      <c r="DN898">
        <v>0</v>
      </c>
      <c r="DO898">
        <v>0</v>
      </c>
      <c r="DP898">
        <v>0</v>
      </c>
      <c r="DQ898">
        <v>0</v>
      </c>
      <c r="DR898">
        <v>0</v>
      </c>
      <c r="DS898">
        <v>0</v>
      </c>
      <c r="DT898">
        <v>0</v>
      </c>
      <c r="DU898">
        <v>0</v>
      </c>
      <c r="DV898">
        <v>0</v>
      </c>
      <c r="DW898">
        <v>0</v>
      </c>
      <c r="DX898">
        <v>0</v>
      </c>
      <c r="DZ898" s="340" t="s">
        <v>632</v>
      </c>
      <c r="EA898" t="s">
        <v>1023</v>
      </c>
      <c r="EB898">
        <v>1</v>
      </c>
      <c r="EC898">
        <v>48</v>
      </c>
      <c r="ED898" s="183" t="str">
        <f t="shared" si="36"/>
        <v>SDH100148</v>
      </c>
      <c r="EE898">
        <v>1325</v>
      </c>
      <c r="EF898">
        <v>10000</v>
      </c>
      <c r="EG898">
        <v>10000</v>
      </c>
      <c r="EH898">
        <v>10000</v>
      </c>
      <c r="EI898">
        <v>10000</v>
      </c>
      <c r="EJ898">
        <v>10000</v>
      </c>
      <c r="EK898">
        <v>10000</v>
      </c>
      <c r="EL898">
        <v>10600</v>
      </c>
      <c r="EM898">
        <v>11925</v>
      </c>
      <c r="EN898">
        <v>13250</v>
      </c>
      <c r="EO898">
        <v>13250</v>
      </c>
      <c r="EP898">
        <v>13250</v>
      </c>
      <c r="EQ898">
        <v>13250</v>
      </c>
      <c r="ER898">
        <v>13250</v>
      </c>
      <c r="ES898">
        <v>13250</v>
      </c>
      <c r="ET898">
        <v>13250</v>
      </c>
      <c r="EU898">
        <v>13250</v>
      </c>
      <c r="EV898">
        <v>13250</v>
      </c>
      <c r="EW898">
        <v>13250</v>
      </c>
      <c r="EX898">
        <v>13250</v>
      </c>
      <c r="EY898">
        <v>13250</v>
      </c>
      <c r="EZ898">
        <v>13250</v>
      </c>
      <c r="FA898">
        <v>13250</v>
      </c>
      <c r="FB898">
        <v>13250</v>
      </c>
      <c r="FC898">
        <v>13250</v>
      </c>
      <c r="FD898">
        <v>0</v>
      </c>
      <c r="FE898">
        <v>0</v>
      </c>
      <c r="FF898">
        <v>0</v>
      </c>
      <c r="FG898">
        <v>0</v>
      </c>
      <c r="FH898">
        <v>0</v>
      </c>
      <c r="FI898">
        <v>0</v>
      </c>
      <c r="FJ898">
        <v>0</v>
      </c>
      <c r="FK898">
        <v>0</v>
      </c>
      <c r="FL898">
        <v>0</v>
      </c>
      <c r="FM898">
        <v>0</v>
      </c>
      <c r="FN898">
        <v>0</v>
      </c>
      <c r="FO898">
        <v>0</v>
      </c>
      <c r="FP898">
        <v>0</v>
      </c>
      <c r="FQ898">
        <v>0</v>
      </c>
      <c r="FR898">
        <v>0</v>
      </c>
      <c r="FS898">
        <v>0</v>
      </c>
      <c r="FT898">
        <v>0</v>
      </c>
      <c r="FU898">
        <v>0</v>
      </c>
      <c r="FV898">
        <v>0</v>
      </c>
      <c r="FW898">
        <v>0</v>
      </c>
      <c r="FX898">
        <v>0</v>
      </c>
      <c r="FY898">
        <v>0</v>
      </c>
      <c r="FZ898">
        <v>0</v>
      </c>
      <c r="GA898">
        <v>0</v>
      </c>
      <c r="GB898">
        <v>0</v>
      </c>
      <c r="GC898">
        <v>0</v>
      </c>
      <c r="GD898">
        <v>0</v>
      </c>
      <c r="GE898">
        <v>0</v>
      </c>
      <c r="GF898">
        <v>0</v>
      </c>
      <c r="GG898">
        <v>0</v>
      </c>
      <c r="GH898">
        <v>0</v>
      </c>
      <c r="GI898">
        <v>0</v>
      </c>
      <c r="GJ898">
        <v>0</v>
      </c>
      <c r="GK898">
        <v>0</v>
      </c>
      <c r="GL898">
        <v>0</v>
      </c>
      <c r="GM898">
        <v>0</v>
      </c>
      <c r="GN898">
        <v>0</v>
      </c>
      <c r="GO898">
        <v>0</v>
      </c>
      <c r="GP898">
        <v>0</v>
      </c>
      <c r="GQ898">
        <v>0</v>
      </c>
      <c r="GR898">
        <v>0</v>
      </c>
      <c r="GS898">
        <v>0</v>
      </c>
      <c r="GT898">
        <v>0</v>
      </c>
      <c r="GU898">
        <v>0</v>
      </c>
      <c r="GV898">
        <v>0</v>
      </c>
      <c r="GW898">
        <v>0</v>
      </c>
      <c r="GX898">
        <v>0</v>
      </c>
      <c r="GY898">
        <v>0</v>
      </c>
      <c r="GZ898">
        <v>0</v>
      </c>
      <c r="HA898">
        <v>0</v>
      </c>
      <c r="HB898">
        <v>0</v>
      </c>
      <c r="HC898">
        <v>0</v>
      </c>
      <c r="HD898">
        <v>0</v>
      </c>
      <c r="HE898">
        <v>0</v>
      </c>
      <c r="HF898">
        <v>0</v>
      </c>
      <c r="HG898">
        <v>0</v>
      </c>
      <c r="HH898">
        <v>0</v>
      </c>
      <c r="HI898">
        <v>0</v>
      </c>
      <c r="HJ898">
        <v>0</v>
      </c>
      <c r="HK898">
        <v>0</v>
      </c>
      <c r="HL898">
        <v>0</v>
      </c>
      <c r="HM898">
        <v>0</v>
      </c>
      <c r="HN898">
        <v>0</v>
      </c>
      <c r="HO898">
        <v>0</v>
      </c>
      <c r="HP898">
        <v>0</v>
      </c>
      <c r="HQ898">
        <v>0</v>
      </c>
      <c r="HR898">
        <v>0</v>
      </c>
      <c r="HS898">
        <v>0</v>
      </c>
      <c r="HT898">
        <v>0</v>
      </c>
      <c r="HU898">
        <v>0</v>
      </c>
      <c r="HV898">
        <v>0</v>
      </c>
      <c r="HW898">
        <v>0</v>
      </c>
      <c r="HX898">
        <v>0</v>
      </c>
      <c r="HY898">
        <v>0</v>
      </c>
      <c r="HZ898">
        <v>0</v>
      </c>
      <c r="IA898">
        <v>0</v>
      </c>
      <c r="IB898">
        <v>0</v>
      </c>
      <c r="IC898">
        <v>0</v>
      </c>
      <c r="ID898">
        <v>0</v>
      </c>
      <c r="IE898">
        <v>0</v>
      </c>
      <c r="IF898">
        <v>0</v>
      </c>
      <c r="IG898">
        <v>0</v>
      </c>
      <c r="IH898">
        <v>0</v>
      </c>
      <c r="II898">
        <v>0</v>
      </c>
      <c r="IJ898">
        <v>0</v>
      </c>
      <c r="IK898">
        <v>0</v>
      </c>
    </row>
    <row r="899" spans="13:245" hidden="1">
      <c r="M899" s="340" t="s">
        <v>632</v>
      </c>
      <c r="N899" t="s">
        <v>1023</v>
      </c>
      <c r="O899">
        <v>1</v>
      </c>
      <c r="P899">
        <v>49</v>
      </c>
      <c r="Q899" s="183" t="str">
        <f t="shared" si="35"/>
        <v>SDH100149</v>
      </c>
      <c r="R899">
        <v>1383.3000000000002</v>
      </c>
      <c r="S899">
        <v>2766.6000000000004</v>
      </c>
      <c r="T899">
        <v>4149.9000000000005</v>
      </c>
      <c r="U899">
        <v>5533.2000000000007</v>
      </c>
      <c r="V899">
        <v>6916.5</v>
      </c>
      <c r="W899">
        <v>8299.8000000000011</v>
      </c>
      <c r="X899">
        <v>9683.1</v>
      </c>
      <c r="Y899">
        <v>11066.400000000001</v>
      </c>
      <c r="Z899">
        <v>12449.7</v>
      </c>
      <c r="AA899">
        <v>13833</v>
      </c>
      <c r="AB899">
        <v>13833</v>
      </c>
      <c r="AC899">
        <v>13833</v>
      </c>
      <c r="AD899">
        <v>13833</v>
      </c>
      <c r="AE899">
        <v>13833</v>
      </c>
      <c r="AF899">
        <v>13833</v>
      </c>
      <c r="AG899">
        <v>13833</v>
      </c>
      <c r="AH899">
        <v>13833</v>
      </c>
      <c r="AI899">
        <v>13833</v>
      </c>
      <c r="AJ899">
        <v>13833</v>
      </c>
      <c r="AK899">
        <v>13833</v>
      </c>
      <c r="AL899">
        <v>13833</v>
      </c>
      <c r="AM899">
        <v>13833</v>
      </c>
      <c r="AN899">
        <v>13833</v>
      </c>
      <c r="AO899">
        <v>13833</v>
      </c>
      <c r="AP899">
        <v>13833</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0</v>
      </c>
      <c r="BL899">
        <v>0</v>
      </c>
      <c r="BM899">
        <v>0</v>
      </c>
      <c r="BN899">
        <v>0</v>
      </c>
      <c r="BO899">
        <v>0</v>
      </c>
      <c r="BP899">
        <v>0</v>
      </c>
      <c r="BQ899">
        <v>0</v>
      </c>
      <c r="BR899">
        <v>0</v>
      </c>
      <c r="BS899">
        <v>0</v>
      </c>
      <c r="BT899">
        <v>0</v>
      </c>
      <c r="BU899">
        <v>0</v>
      </c>
      <c r="BV899">
        <v>0</v>
      </c>
      <c r="BW899">
        <v>0</v>
      </c>
      <c r="BX899">
        <v>0</v>
      </c>
      <c r="BY899">
        <v>0</v>
      </c>
      <c r="BZ899">
        <v>0</v>
      </c>
      <c r="CA899">
        <v>0</v>
      </c>
      <c r="CB899">
        <v>0</v>
      </c>
      <c r="CC899">
        <v>0</v>
      </c>
      <c r="CD899">
        <v>0</v>
      </c>
      <c r="CE899">
        <v>0</v>
      </c>
      <c r="CF899">
        <v>0</v>
      </c>
      <c r="CG899">
        <v>0</v>
      </c>
      <c r="CH899">
        <v>0</v>
      </c>
      <c r="CI899">
        <v>0</v>
      </c>
      <c r="CJ899">
        <v>0</v>
      </c>
      <c r="CK899">
        <v>0</v>
      </c>
      <c r="CL899">
        <v>0</v>
      </c>
      <c r="CM899">
        <v>0</v>
      </c>
      <c r="CN899">
        <v>0</v>
      </c>
      <c r="CO899">
        <v>0</v>
      </c>
      <c r="CP899">
        <v>0</v>
      </c>
      <c r="CQ899">
        <v>0</v>
      </c>
      <c r="CR899">
        <v>0</v>
      </c>
      <c r="CS899">
        <v>0</v>
      </c>
      <c r="CT899">
        <v>0</v>
      </c>
      <c r="CU899">
        <v>0</v>
      </c>
      <c r="CV899">
        <v>0</v>
      </c>
      <c r="CW899">
        <v>0</v>
      </c>
      <c r="CX899">
        <v>0</v>
      </c>
      <c r="CY899">
        <v>0</v>
      </c>
      <c r="CZ899">
        <v>0</v>
      </c>
      <c r="DA899">
        <v>0</v>
      </c>
      <c r="DB899">
        <v>0</v>
      </c>
      <c r="DC899">
        <v>0</v>
      </c>
      <c r="DD899">
        <v>0</v>
      </c>
      <c r="DE899">
        <v>0</v>
      </c>
      <c r="DF899">
        <v>0</v>
      </c>
      <c r="DG899">
        <v>0</v>
      </c>
      <c r="DH899">
        <v>0</v>
      </c>
      <c r="DI899">
        <v>0</v>
      </c>
      <c r="DJ899">
        <v>0</v>
      </c>
      <c r="DK899">
        <v>0</v>
      </c>
      <c r="DL899">
        <v>0</v>
      </c>
      <c r="DM899">
        <v>0</v>
      </c>
      <c r="DN899">
        <v>0</v>
      </c>
      <c r="DO899">
        <v>0</v>
      </c>
      <c r="DP899">
        <v>0</v>
      </c>
      <c r="DQ899">
        <v>0</v>
      </c>
      <c r="DR899">
        <v>0</v>
      </c>
      <c r="DS899">
        <v>0</v>
      </c>
      <c r="DT899">
        <v>0</v>
      </c>
      <c r="DU899">
        <v>0</v>
      </c>
      <c r="DV899">
        <v>0</v>
      </c>
      <c r="DW899">
        <v>0</v>
      </c>
      <c r="DX899">
        <v>0</v>
      </c>
      <c r="DZ899" s="340" t="s">
        <v>632</v>
      </c>
      <c r="EA899" t="s">
        <v>1023</v>
      </c>
      <c r="EB899">
        <v>1</v>
      </c>
      <c r="EC899">
        <v>49</v>
      </c>
      <c r="ED899" s="183" t="str">
        <f t="shared" si="36"/>
        <v>SDH100149</v>
      </c>
      <c r="EE899">
        <v>1383.3000000000002</v>
      </c>
      <c r="EF899">
        <v>10000</v>
      </c>
      <c r="EG899">
        <v>10000</v>
      </c>
      <c r="EH899">
        <v>10000</v>
      </c>
      <c r="EI899">
        <v>10000</v>
      </c>
      <c r="EJ899">
        <v>10000</v>
      </c>
      <c r="EK899">
        <v>10000</v>
      </c>
      <c r="EL899">
        <v>11066.4</v>
      </c>
      <c r="EM899">
        <v>12449.7</v>
      </c>
      <c r="EN899">
        <v>13833</v>
      </c>
      <c r="EO899">
        <v>13833</v>
      </c>
      <c r="EP899">
        <v>13833</v>
      </c>
      <c r="EQ899">
        <v>13833</v>
      </c>
      <c r="ER899">
        <v>13833</v>
      </c>
      <c r="ES899">
        <v>13833</v>
      </c>
      <c r="ET899">
        <v>13833</v>
      </c>
      <c r="EU899">
        <v>13833</v>
      </c>
      <c r="EV899">
        <v>13833</v>
      </c>
      <c r="EW899">
        <v>13833</v>
      </c>
      <c r="EX899">
        <v>13833</v>
      </c>
      <c r="EY899">
        <v>13833</v>
      </c>
      <c r="EZ899">
        <v>13833</v>
      </c>
      <c r="FA899">
        <v>13833</v>
      </c>
      <c r="FB899">
        <v>13833</v>
      </c>
      <c r="FC899">
        <v>13833</v>
      </c>
      <c r="FD899">
        <v>0</v>
      </c>
      <c r="FE899">
        <v>0</v>
      </c>
      <c r="FF899">
        <v>0</v>
      </c>
      <c r="FG899">
        <v>0</v>
      </c>
      <c r="FH899">
        <v>0</v>
      </c>
      <c r="FI899">
        <v>0</v>
      </c>
      <c r="FJ899">
        <v>0</v>
      </c>
      <c r="FK899">
        <v>0</v>
      </c>
      <c r="FL899">
        <v>0</v>
      </c>
      <c r="FM899">
        <v>0</v>
      </c>
      <c r="FN899">
        <v>0</v>
      </c>
      <c r="FO899">
        <v>0</v>
      </c>
      <c r="FP899">
        <v>0</v>
      </c>
      <c r="FQ899">
        <v>0</v>
      </c>
      <c r="FR899">
        <v>0</v>
      </c>
      <c r="FS899">
        <v>0</v>
      </c>
      <c r="FT899">
        <v>0</v>
      </c>
      <c r="FU899">
        <v>0</v>
      </c>
      <c r="FV899">
        <v>0</v>
      </c>
      <c r="FW899">
        <v>0</v>
      </c>
      <c r="FX899">
        <v>0</v>
      </c>
      <c r="FY899">
        <v>0</v>
      </c>
      <c r="FZ899">
        <v>0</v>
      </c>
      <c r="GA899">
        <v>0</v>
      </c>
      <c r="GB899">
        <v>0</v>
      </c>
      <c r="GC899">
        <v>0</v>
      </c>
      <c r="GD899">
        <v>0</v>
      </c>
      <c r="GE899">
        <v>0</v>
      </c>
      <c r="GF899">
        <v>0</v>
      </c>
      <c r="GG899">
        <v>0</v>
      </c>
      <c r="GH899">
        <v>0</v>
      </c>
      <c r="GI899">
        <v>0</v>
      </c>
      <c r="GJ899">
        <v>0</v>
      </c>
      <c r="GK899">
        <v>0</v>
      </c>
      <c r="GL899">
        <v>0</v>
      </c>
      <c r="GM899">
        <v>0</v>
      </c>
      <c r="GN899">
        <v>0</v>
      </c>
      <c r="GO899">
        <v>0</v>
      </c>
      <c r="GP899">
        <v>0</v>
      </c>
      <c r="GQ899">
        <v>0</v>
      </c>
      <c r="GR899">
        <v>0</v>
      </c>
      <c r="GS899">
        <v>0</v>
      </c>
      <c r="GT899">
        <v>0</v>
      </c>
      <c r="GU899">
        <v>0</v>
      </c>
      <c r="GV899">
        <v>0</v>
      </c>
      <c r="GW899">
        <v>0</v>
      </c>
      <c r="GX899">
        <v>0</v>
      </c>
      <c r="GY899">
        <v>0</v>
      </c>
      <c r="GZ899">
        <v>0</v>
      </c>
      <c r="HA899">
        <v>0</v>
      </c>
      <c r="HB899">
        <v>0</v>
      </c>
      <c r="HC899">
        <v>0</v>
      </c>
      <c r="HD899">
        <v>0</v>
      </c>
      <c r="HE899">
        <v>0</v>
      </c>
      <c r="HF899">
        <v>0</v>
      </c>
      <c r="HG899">
        <v>0</v>
      </c>
      <c r="HH899">
        <v>0</v>
      </c>
      <c r="HI899">
        <v>0</v>
      </c>
      <c r="HJ899">
        <v>0</v>
      </c>
      <c r="HK899">
        <v>0</v>
      </c>
      <c r="HL899">
        <v>0</v>
      </c>
      <c r="HM899">
        <v>0</v>
      </c>
      <c r="HN899">
        <v>0</v>
      </c>
      <c r="HO899">
        <v>0</v>
      </c>
      <c r="HP899">
        <v>0</v>
      </c>
      <c r="HQ899">
        <v>0</v>
      </c>
      <c r="HR899">
        <v>0</v>
      </c>
      <c r="HS899">
        <v>0</v>
      </c>
      <c r="HT899">
        <v>0</v>
      </c>
      <c r="HU899">
        <v>0</v>
      </c>
      <c r="HV899">
        <v>0</v>
      </c>
      <c r="HW899">
        <v>0</v>
      </c>
      <c r="HX899">
        <v>0</v>
      </c>
      <c r="HY899">
        <v>0</v>
      </c>
      <c r="HZ899">
        <v>0</v>
      </c>
      <c r="IA899">
        <v>0</v>
      </c>
      <c r="IB899">
        <v>0</v>
      </c>
      <c r="IC899">
        <v>0</v>
      </c>
      <c r="ID899">
        <v>0</v>
      </c>
      <c r="IE899">
        <v>0</v>
      </c>
      <c r="IF899">
        <v>0</v>
      </c>
      <c r="IG899">
        <v>0</v>
      </c>
      <c r="IH899">
        <v>0</v>
      </c>
      <c r="II899">
        <v>0</v>
      </c>
      <c r="IJ899">
        <v>0</v>
      </c>
      <c r="IK899">
        <v>0</v>
      </c>
    </row>
    <row r="900" spans="13:245" hidden="1">
      <c r="M900" s="340" t="s">
        <v>632</v>
      </c>
      <c r="N900" t="s">
        <v>1023</v>
      </c>
      <c r="O900">
        <v>1</v>
      </c>
      <c r="P900">
        <v>50</v>
      </c>
      <c r="Q900" s="183" t="str">
        <f t="shared" si="35"/>
        <v>SDH100150</v>
      </c>
      <c r="R900">
        <v>1446.9</v>
      </c>
      <c r="S900">
        <v>2893.8</v>
      </c>
      <c r="T900">
        <v>4340.7</v>
      </c>
      <c r="U900">
        <v>5787.6</v>
      </c>
      <c r="V900">
        <v>7234.5</v>
      </c>
      <c r="W900">
        <v>8681.4</v>
      </c>
      <c r="X900">
        <v>10128.300000000001</v>
      </c>
      <c r="Y900">
        <v>11575.2</v>
      </c>
      <c r="Z900">
        <v>13022.1</v>
      </c>
      <c r="AA900">
        <v>14469</v>
      </c>
      <c r="AB900">
        <v>14469</v>
      </c>
      <c r="AC900">
        <v>14469</v>
      </c>
      <c r="AD900">
        <v>14469</v>
      </c>
      <c r="AE900">
        <v>14469</v>
      </c>
      <c r="AF900">
        <v>14469</v>
      </c>
      <c r="AG900">
        <v>14469</v>
      </c>
      <c r="AH900">
        <v>14469</v>
      </c>
      <c r="AI900">
        <v>14469</v>
      </c>
      <c r="AJ900">
        <v>14469</v>
      </c>
      <c r="AK900">
        <v>14469</v>
      </c>
      <c r="AL900">
        <v>14469</v>
      </c>
      <c r="AM900">
        <v>14469</v>
      </c>
      <c r="AN900">
        <v>14469</v>
      </c>
      <c r="AO900">
        <v>14469</v>
      </c>
      <c r="AP900">
        <v>14469</v>
      </c>
      <c r="AQ900">
        <v>0</v>
      </c>
      <c r="AR900">
        <v>0</v>
      </c>
      <c r="AS900">
        <v>0</v>
      </c>
      <c r="AT900">
        <v>0</v>
      </c>
      <c r="AU900">
        <v>0</v>
      </c>
      <c r="AV900">
        <v>0</v>
      </c>
      <c r="AW900">
        <v>0</v>
      </c>
      <c r="AX900">
        <v>0</v>
      </c>
      <c r="AY900">
        <v>0</v>
      </c>
      <c r="AZ900">
        <v>0</v>
      </c>
      <c r="BA900">
        <v>0</v>
      </c>
      <c r="BB900">
        <v>0</v>
      </c>
      <c r="BC900">
        <v>0</v>
      </c>
      <c r="BD900">
        <v>0</v>
      </c>
      <c r="BE900">
        <v>0</v>
      </c>
      <c r="BF900">
        <v>0</v>
      </c>
      <c r="BG900">
        <v>0</v>
      </c>
      <c r="BH900">
        <v>0</v>
      </c>
      <c r="BI900">
        <v>0</v>
      </c>
      <c r="BJ900">
        <v>0</v>
      </c>
      <c r="BK900">
        <v>0</v>
      </c>
      <c r="BL900">
        <v>0</v>
      </c>
      <c r="BM900">
        <v>0</v>
      </c>
      <c r="BN900">
        <v>0</v>
      </c>
      <c r="BO900">
        <v>0</v>
      </c>
      <c r="BP900">
        <v>0</v>
      </c>
      <c r="BQ900">
        <v>0</v>
      </c>
      <c r="BR900">
        <v>0</v>
      </c>
      <c r="BS900">
        <v>0</v>
      </c>
      <c r="BT900">
        <v>0</v>
      </c>
      <c r="BU900">
        <v>0</v>
      </c>
      <c r="BV900">
        <v>0</v>
      </c>
      <c r="BW900">
        <v>0</v>
      </c>
      <c r="BX900">
        <v>0</v>
      </c>
      <c r="BY900">
        <v>0</v>
      </c>
      <c r="BZ900">
        <v>0</v>
      </c>
      <c r="CA900">
        <v>0</v>
      </c>
      <c r="CB900">
        <v>0</v>
      </c>
      <c r="CC900">
        <v>0</v>
      </c>
      <c r="CD900">
        <v>0</v>
      </c>
      <c r="CE900">
        <v>0</v>
      </c>
      <c r="CF900">
        <v>0</v>
      </c>
      <c r="CG900">
        <v>0</v>
      </c>
      <c r="CH900">
        <v>0</v>
      </c>
      <c r="CI900">
        <v>0</v>
      </c>
      <c r="CJ900">
        <v>0</v>
      </c>
      <c r="CK900">
        <v>0</v>
      </c>
      <c r="CL900">
        <v>0</v>
      </c>
      <c r="CM900">
        <v>0</v>
      </c>
      <c r="CN900">
        <v>0</v>
      </c>
      <c r="CO900">
        <v>0</v>
      </c>
      <c r="CP900">
        <v>0</v>
      </c>
      <c r="CQ900">
        <v>0</v>
      </c>
      <c r="CR900">
        <v>0</v>
      </c>
      <c r="CS900">
        <v>0</v>
      </c>
      <c r="CT900">
        <v>0</v>
      </c>
      <c r="CU900">
        <v>0</v>
      </c>
      <c r="CV900">
        <v>0</v>
      </c>
      <c r="CW900">
        <v>0</v>
      </c>
      <c r="CX900">
        <v>0</v>
      </c>
      <c r="CY900">
        <v>0</v>
      </c>
      <c r="CZ900">
        <v>0</v>
      </c>
      <c r="DA900">
        <v>0</v>
      </c>
      <c r="DB900">
        <v>0</v>
      </c>
      <c r="DC900">
        <v>0</v>
      </c>
      <c r="DD900">
        <v>0</v>
      </c>
      <c r="DE900">
        <v>0</v>
      </c>
      <c r="DF900">
        <v>0</v>
      </c>
      <c r="DG900">
        <v>0</v>
      </c>
      <c r="DH900">
        <v>0</v>
      </c>
      <c r="DI900">
        <v>0</v>
      </c>
      <c r="DJ900">
        <v>0</v>
      </c>
      <c r="DK900">
        <v>0</v>
      </c>
      <c r="DL900">
        <v>0</v>
      </c>
      <c r="DM900">
        <v>0</v>
      </c>
      <c r="DN900">
        <v>0</v>
      </c>
      <c r="DO900">
        <v>0</v>
      </c>
      <c r="DP900">
        <v>0</v>
      </c>
      <c r="DQ900">
        <v>0</v>
      </c>
      <c r="DR900">
        <v>0</v>
      </c>
      <c r="DS900">
        <v>0</v>
      </c>
      <c r="DT900">
        <v>0</v>
      </c>
      <c r="DU900">
        <v>0</v>
      </c>
      <c r="DV900">
        <v>0</v>
      </c>
      <c r="DW900">
        <v>0</v>
      </c>
      <c r="DX900">
        <v>0</v>
      </c>
      <c r="DZ900" s="340" t="s">
        <v>632</v>
      </c>
      <c r="EA900" t="s">
        <v>1023</v>
      </c>
      <c r="EB900">
        <v>1</v>
      </c>
      <c r="EC900">
        <v>50</v>
      </c>
      <c r="ED900" s="183" t="str">
        <f t="shared" si="36"/>
        <v>SDH100150</v>
      </c>
      <c r="EE900">
        <v>1446.9</v>
      </c>
      <c r="EF900">
        <v>10000</v>
      </c>
      <c r="EG900">
        <v>10000</v>
      </c>
      <c r="EH900">
        <v>10000</v>
      </c>
      <c r="EI900">
        <v>10000</v>
      </c>
      <c r="EJ900">
        <v>10000</v>
      </c>
      <c r="EK900">
        <v>10128.299999999999</v>
      </c>
      <c r="EL900">
        <v>11575.2</v>
      </c>
      <c r="EM900">
        <v>13022.1</v>
      </c>
      <c r="EN900">
        <v>14469</v>
      </c>
      <c r="EO900">
        <v>14469</v>
      </c>
      <c r="EP900">
        <v>14469</v>
      </c>
      <c r="EQ900">
        <v>14469</v>
      </c>
      <c r="ER900">
        <v>14469</v>
      </c>
      <c r="ES900">
        <v>14469</v>
      </c>
      <c r="ET900">
        <v>14469</v>
      </c>
      <c r="EU900">
        <v>14469</v>
      </c>
      <c r="EV900">
        <v>14469</v>
      </c>
      <c r="EW900">
        <v>14469</v>
      </c>
      <c r="EX900">
        <v>14469</v>
      </c>
      <c r="EY900">
        <v>14469</v>
      </c>
      <c r="EZ900">
        <v>14469</v>
      </c>
      <c r="FA900">
        <v>14469</v>
      </c>
      <c r="FB900">
        <v>14469</v>
      </c>
      <c r="FC900">
        <v>14469</v>
      </c>
      <c r="FD900">
        <v>0</v>
      </c>
      <c r="FE900">
        <v>0</v>
      </c>
      <c r="FF900">
        <v>0</v>
      </c>
      <c r="FG900">
        <v>0</v>
      </c>
      <c r="FH900">
        <v>0</v>
      </c>
      <c r="FI900">
        <v>0</v>
      </c>
      <c r="FJ900">
        <v>0</v>
      </c>
      <c r="FK900">
        <v>0</v>
      </c>
      <c r="FL900">
        <v>0</v>
      </c>
      <c r="FM900">
        <v>0</v>
      </c>
      <c r="FN900">
        <v>0</v>
      </c>
      <c r="FO900">
        <v>0</v>
      </c>
      <c r="FP900">
        <v>0</v>
      </c>
      <c r="FQ900">
        <v>0</v>
      </c>
      <c r="FR900">
        <v>0</v>
      </c>
      <c r="FS900">
        <v>0</v>
      </c>
      <c r="FT900">
        <v>0</v>
      </c>
      <c r="FU900">
        <v>0</v>
      </c>
      <c r="FV900">
        <v>0</v>
      </c>
      <c r="FW900">
        <v>0</v>
      </c>
      <c r="FX900">
        <v>0</v>
      </c>
      <c r="FY900">
        <v>0</v>
      </c>
      <c r="FZ900">
        <v>0</v>
      </c>
      <c r="GA900">
        <v>0</v>
      </c>
      <c r="GB900">
        <v>0</v>
      </c>
      <c r="GC900">
        <v>0</v>
      </c>
      <c r="GD900">
        <v>0</v>
      </c>
      <c r="GE900">
        <v>0</v>
      </c>
      <c r="GF900">
        <v>0</v>
      </c>
      <c r="GG900">
        <v>0</v>
      </c>
      <c r="GH900">
        <v>0</v>
      </c>
      <c r="GI900">
        <v>0</v>
      </c>
      <c r="GJ900">
        <v>0</v>
      </c>
      <c r="GK900">
        <v>0</v>
      </c>
      <c r="GL900">
        <v>0</v>
      </c>
      <c r="GM900">
        <v>0</v>
      </c>
      <c r="GN900">
        <v>0</v>
      </c>
      <c r="GO900">
        <v>0</v>
      </c>
      <c r="GP900">
        <v>0</v>
      </c>
      <c r="GQ900">
        <v>0</v>
      </c>
      <c r="GR900">
        <v>0</v>
      </c>
      <c r="GS900">
        <v>0</v>
      </c>
      <c r="GT900">
        <v>0</v>
      </c>
      <c r="GU900">
        <v>0</v>
      </c>
      <c r="GV900">
        <v>0</v>
      </c>
      <c r="GW900">
        <v>0</v>
      </c>
      <c r="GX900">
        <v>0</v>
      </c>
      <c r="GY900">
        <v>0</v>
      </c>
      <c r="GZ900">
        <v>0</v>
      </c>
      <c r="HA900">
        <v>0</v>
      </c>
      <c r="HB900">
        <v>0</v>
      </c>
      <c r="HC900">
        <v>0</v>
      </c>
      <c r="HD900">
        <v>0</v>
      </c>
      <c r="HE900">
        <v>0</v>
      </c>
      <c r="HF900">
        <v>0</v>
      </c>
      <c r="HG900">
        <v>0</v>
      </c>
      <c r="HH900">
        <v>0</v>
      </c>
      <c r="HI900">
        <v>0</v>
      </c>
      <c r="HJ900">
        <v>0</v>
      </c>
      <c r="HK900">
        <v>0</v>
      </c>
      <c r="HL900">
        <v>0</v>
      </c>
      <c r="HM900">
        <v>0</v>
      </c>
      <c r="HN900">
        <v>0</v>
      </c>
      <c r="HO900">
        <v>0</v>
      </c>
      <c r="HP900">
        <v>0</v>
      </c>
      <c r="HQ900">
        <v>0</v>
      </c>
      <c r="HR900">
        <v>0</v>
      </c>
      <c r="HS900">
        <v>0</v>
      </c>
      <c r="HT900">
        <v>0</v>
      </c>
      <c r="HU900">
        <v>0</v>
      </c>
      <c r="HV900">
        <v>0</v>
      </c>
      <c r="HW900">
        <v>0</v>
      </c>
      <c r="HX900">
        <v>0</v>
      </c>
      <c r="HY900">
        <v>0</v>
      </c>
      <c r="HZ900">
        <v>0</v>
      </c>
      <c r="IA900">
        <v>0</v>
      </c>
      <c r="IB900">
        <v>0</v>
      </c>
      <c r="IC900">
        <v>0</v>
      </c>
      <c r="ID900">
        <v>0</v>
      </c>
      <c r="IE900">
        <v>0</v>
      </c>
      <c r="IF900">
        <v>0</v>
      </c>
      <c r="IG900">
        <v>0</v>
      </c>
      <c r="IH900">
        <v>0</v>
      </c>
      <c r="II900">
        <v>0</v>
      </c>
      <c r="IJ900">
        <v>0</v>
      </c>
      <c r="IK900">
        <v>0</v>
      </c>
    </row>
    <row r="901" spans="13:245" hidden="1">
      <c r="M901" s="340" t="s">
        <v>632</v>
      </c>
      <c r="N901" t="s">
        <v>1023</v>
      </c>
      <c r="O901">
        <v>1</v>
      </c>
      <c r="P901">
        <v>51</v>
      </c>
      <c r="Q901" s="183" t="str">
        <f t="shared" si="35"/>
        <v>SDH100151</v>
      </c>
      <c r="R901">
        <v>1531.7</v>
      </c>
      <c r="S901">
        <v>3063.4</v>
      </c>
      <c r="T901">
        <v>4595.1000000000004</v>
      </c>
      <c r="U901">
        <v>6126.8</v>
      </c>
      <c r="V901">
        <v>7658.5</v>
      </c>
      <c r="W901">
        <v>9190.2000000000007</v>
      </c>
      <c r="X901">
        <v>10721.9</v>
      </c>
      <c r="Y901">
        <v>12253.6</v>
      </c>
      <c r="Z901">
        <v>13785.300000000001</v>
      </c>
      <c r="AA901">
        <v>15317</v>
      </c>
      <c r="AB901">
        <v>15317</v>
      </c>
      <c r="AC901">
        <v>15317</v>
      </c>
      <c r="AD901">
        <v>15317</v>
      </c>
      <c r="AE901">
        <v>15317</v>
      </c>
      <c r="AF901">
        <v>15317</v>
      </c>
      <c r="AG901">
        <v>15317</v>
      </c>
      <c r="AH901">
        <v>15317</v>
      </c>
      <c r="AI901">
        <v>15317</v>
      </c>
      <c r="AJ901">
        <v>15317</v>
      </c>
      <c r="AK901">
        <v>15317</v>
      </c>
      <c r="AL901">
        <v>15317</v>
      </c>
      <c r="AM901">
        <v>15317</v>
      </c>
      <c r="AN901">
        <v>15317</v>
      </c>
      <c r="AO901">
        <v>15317</v>
      </c>
      <c r="AP901">
        <v>15317</v>
      </c>
      <c r="AQ901">
        <v>0</v>
      </c>
      <c r="AR901">
        <v>0</v>
      </c>
      <c r="AS901">
        <v>0</v>
      </c>
      <c r="AT901">
        <v>0</v>
      </c>
      <c r="AU901">
        <v>0</v>
      </c>
      <c r="AV901">
        <v>0</v>
      </c>
      <c r="AW901">
        <v>0</v>
      </c>
      <c r="AX901">
        <v>0</v>
      </c>
      <c r="AY901">
        <v>0</v>
      </c>
      <c r="AZ901">
        <v>0</v>
      </c>
      <c r="BA901">
        <v>0</v>
      </c>
      <c r="BB901">
        <v>0</v>
      </c>
      <c r="BC901">
        <v>0</v>
      </c>
      <c r="BD901">
        <v>0</v>
      </c>
      <c r="BE901">
        <v>0</v>
      </c>
      <c r="BF901">
        <v>0</v>
      </c>
      <c r="BG901">
        <v>0</v>
      </c>
      <c r="BH901">
        <v>0</v>
      </c>
      <c r="BI901">
        <v>0</v>
      </c>
      <c r="BJ901">
        <v>0</v>
      </c>
      <c r="BK901">
        <v>0</v>
      </c>
      <c r="BL901">
        <v>0</v>
      </c>
      <c r="BM901">
        <v>0</v>
      </c>
      <c r="BN901">
        <v>0</v>
      </c>
      <c r="BO901">
        <v>0</v>
      </c>
      <c r="BP901">
        <v>0</v>
      </c>
      <c r="BQ901">
        <v>0</v>
      </c>
      <c r="BR901">
        <v>0</v>
      </c>
      <c r="BS901">
        <v>0</v>
      </c>
      <c r="BT901">
        <v>0</v>
      </c>
      <c r="BU901">
        <v>0</v>
      </c>
      <c r="BV901">
        <v>0</v>
      </c>
      <c r="BW901">
        <v>0</v>
      </c>
      <c r="BX901">
        <v>0</v>
      </c>
      <c r="BY901">
        <v>0</v>
      </c>
      <c r="BZ901">
        <v>0</v>
      </c>
      <c r="CA901">
        <v>0</v>
      </c>
      <c r="CB901">
        <v>0</v>
      </c>
      <c r="CC901">
        <v>0</v>
      </c>
      <c r="CD901">
        <v>0</v>
      </c>
      <c r="CE901">
        <v>0</v>
      </c>
      <c r="CF901">
        <v>0</v>
      </c>
      <c r="CG901">
        <v>0</v>
      </c>
      <c r="CH901">
        <v>0</v>
      </c>
      <c r="CI901">
        <v>0</v>
      </c>
      <c r="CJ901">
        <v>0</v>
      </c>
      <c r="CK901">
        <v>0</v>
      </c>
      <c r="CL901">
        <v>0</v>
      </c>
      <c r="CM901">
        <v>0</v>
      </c>
      <c r="CN901">
        <v>0</v>
      </c>
      <c r="CO901">
        <v>0</v>
      </c>
      <c r="CP901">
        <v>0</v>
      </c>
      <c r="CQ901">
        <v>0</v>
      </c>
      <c r="CR901">
        <v>0</v>
      </c>
      <c r="CS901">
        <v>0</v>
      </c>
      <c r="CT901">
        <v>0</v>
      </c>
      <c r="CU901">
        <v>0</v>
      </c>
      <c r="CV901">
        <v>0</v>
      </c>
      <c r="CW901">
        <v>0</v>
      </c>
      <c r="CX901">
        <v>0</v>
      </c>
      <c r="CY901">
        <v>0</v>
      </c>
      <c r="CZ901">
        <v>0</v>
      </c>
      <c r="DA901">
        <v>0</v>
      </c>
      <c r="DB901">
        <v>0</v>
      </c>
      <c r="DC901">
        <v>0</v>
      </c>
      <c r="DD901">
        <v>0</v>
      </c>
      <c r="DE901">
        <v>0</v>
      </c>
      <c r="DF901">
        <v>0</v>
      </c>
      <c r="DG901">
        <v>0</v>
      </c>
      <c r="DH901">
        <v>0</v>
      </c>
      <c r="DI901">
        <v>0</v>
      </c>
      <c r="DJ901">
        <v>0</v>
      </c>
      <c r="DK901">
        <v>0</v>
      </c>
      <c r="DL901">
        <v>0</v>
      </c>
      <c r="DM901">
        <v>0</v>
      </c>
      <c r="DN901">
        <v>0</v>
      </c>
      <c r="DO901">
        <v>0</v>
      </c>
      <c r="DP901">
        <v>0</v>
      </c>
      <c r="DQ901">
        <v>0</v>
      </c>
      <c r="DR901">
        <v>0</v>
      </c>
      <c r="DS901">
        <v>0</v>
      </c>
      <c r="DT901">
        <v>0</v>
      </c>
      <c r="DU901">
        <v>0</v>
      </c>
      <c r="DV901">
        <v>0</v>
      </c>
      <c r="DW901">
        <v>0</v>
      </c>
      <c r="DX901">
        <v>0</v>
      </c>
      <c r="DZ901" s="340" t="s">
        <v>632</v>
      </c>
      <c r="EA901" t="s">
        <v>1023</v>
      </c>
      <c r="EB901">
        <v>1</v>
      </c>
      <c r="EC901">
        <v>51</v>
      </c>
      <c r="ED901" s="183" t="str">
        <f t="shared" si="36"/>
        <v>SDH100151</v>
      </c>
      <c r="EE901">
        <v>1531.7</v>
      </c>
      <c r="EF901">
        <v>10000</v>
      </c>
      <c r="EG901">
        <v>10000</v>
      </c>
      <c r="EH901">
        <v>10000</v>
      </c>
      <c r="EI901">
        <v>10000</v>
      </c>
      <c r="EJ901">
        <v>10000</v>
      </c>
      <c r="EK901">
        <v>10721.9</v>
      </c>
      <c r="EL901">
        <v>12253.6</v>
      </c>
      <c r="EM901">
        <v>13785.3</v>
      </c>
      <c r="EN901">
        <v>15317</v>
      </c>
      <c r="EO901">
        <v>15317</v>
      </c>
      <c r="EP901">
        <v>15317</v>
      </c>
      <c r="EQ901">
        <v>15317</v>
      </c>
      <c r="ER901">
        <v>15317</v>
      </c>
      <c r="ES901">
        <v>15317</v>
      </c>
      <c r="ET901">
        <v>15317</v>
      </c>
      <c r="EU901">
        <v>15317</v>
      </c>
      <c r="EV901">
        <v>15317</v>
      </c>
      <c r="EW901">
        <v>15317</v>
      </c>
      <c r="EX901">
        <v>15317</v>
      </c>
      <c r="EY901">
        <v>15317</v>
      </c>
      <c r="EZ901">
        <v>15317</v>
      </c>
      <c r="FA901">
        <v>15317</v>
      </c>
      <c r="FB901">
        <v>15317</v>
      </c>
      <c r="FC901">
        <v>15317</v>
      </c>
      <c r="FD901">
        <v>0</v>
      </c>
      <c r="FE901">
        <v>0</v>
      </c>
      <c r="FF901">
        <v>0</v>
      </c>
      <c r="FG901">
        <v>0</v>
      </c>
      <c r="FH901">
        <v>0</v>
      </c>
      <c r="FI901">
        <v>0</v>
      </c>
      <c r="FJ901">
        <v>0</v>
      </c>
      <c r="FK901">
        <v>0</v>
      </c>
      <c r="FL901">
        <v>0</v>
      </c>
      <c r="FM901">
        <v>0</v>
      </c>
      <c r="FN901">
        <v>0</v>
      </c>
      <c r="FO901">
        <v>0</v>
      </c>
      <c r="FP901">
        <v>0</v>
      </c>
      <c r="FQ901">
        <v>0</v>
      </c>
      <c r="FR901">
        <v>0</v>
      </c>
      <c r="FS901">
        <v>0</v>
      </c>
      <c r="FT901">
        <v>0</v>
      </c>
      <c r="FU901">
        <v>0</v>
      </c>
      <c r="FV901">
        <v>0</v>
      </c>
      <c r="FW901">
        <v>0</v>
      </c>
      <c r="FX901">
        <v>0</v>
      </c>
      <c r="FY901">
        <v>0</v>
      </c>
      <c r="FZ901">
        <v>0</v>
      </c>
      <c r="GA901">
        <v>0</v>
      </c>
      <c r="GB901">
        <v>0</v>
      </c>
      <c r="GC901">
        <v>0</v>
      </c>
      <c r="GD901">
        <v>0</v>
      </c>
      <c r="GE901">
        <v>0</v>
      </c>
      <c r="GF901">
        <v>0</v>
      </c>
      <c r="GG901">
        <v>0</v>
      </c>
      <c r="GH901">
        <v>0</v>
      </c>
      <c r="GI901">
        <v>0</v>
      </c>
      <c r="GJ901">
        <v>0</v>
      </c>
      <c r="GK901">
        <v>0</v>
      </c>
      <c r="GL901">
        <v>0</v>
      </c>
      <c r="GM901">
        <v>0</v>
      </c>
      <c r="GN901">
        <v>0</v>
      </c>
      <c r="GO901">
        <v>0</v>
      </c>
      <c r="GP901">
        <v>0</v>
      </c>
      <c r="GQ901">
        <v>0</v>
      </c>
      <c r="GR901">
        <v>0</v>
      </c>
      <c r="GS901">
        <v>0</v>
      </c>
      <c r="GT901">
        <v>0</v>
      </c>
      <c r="GU901">
        <v>0</v>
      </c>
      <c r="GV901">
        <v>0</v>
      </c>
      <c r="GW901">
        <v>0</v>
      </c>
      <c r="GX901">
        <v>0</v>
      </c>
      <c r="GY901">
        <v>0</v>
      </c>
      <c r="GZ901">
        <v>0</v>
      </c>
      <c r="HA901">
        <v>0</v>
      </c>
      <c r="HB901">
        <v>0</v>
      </c>
      <c r="HC901">
        <v>0</v>
      </c>
      <c r="HD901">
        <v>0</v>
      </c>
      <c r="HE901">
        <v>0</v>
      </c>
      <c r="HF901">
        <v>0</v>
      </c>
      <c r="HG901">
        <v>0</v>
      </c>
      <c r="HH901">
        <v>0</v>
      </c>
      <c r="HI901">
        <v>0</v>
      </c>
      <c r="HJ901">
        <v>0</v>
      </c>
      <c r="HK901">
        <v>0</v>
      </c>
      <c r="HL901">
        <v>0</v>
      </c>
      <c r="HM901">
        <v>0</v>
      </c>
      <c r="HN901">
        <v>0</v>
      </c>
      <c r="HO901">
        <v>0</v>
      </c>
      <c r="HP901">
        <v>0</v>
      </c>
      <c r="HQ901">
        <v>0</v>
      </c>
      <c r="HR901">
        <v>0</v>
      </c>
      <c r="HS901">
        <v>0</v>
      </c>
      <c r="HT901">
        <v>0</v>
      </c>
      <c r="HU901">
        <v>0</v>
      </c>
      <c r="HV901">
        <v>0</v>
      </c>
      <c r="HW901">
        <v>0</v>
      </c>
      <c r="HX901">
        <v>0</v>
      </c>
      <c r="HY901">
        <v>0</v>
      </c>
      <c r="HZ901">
        <v>0</v>
      </c>
      <c r="IA901">
        <v>0</v>
      </c>
      <c r="IB901">
        <v>0</v>
      </c>
      <c r="IC901">
        <v>0</v>
      </c>
      <c r="ID901">
        <v>0</v>
      </c>
      <c r="IE901">
        <v>0</v>
      </c>
      <c r="IF901">
        <v>0</v>
      </c>
      <c r="IG901">
        <v>0</v>
      </c>
      <c r="IH901">
        <v>0</v>
      </c>
      <c r="II901">
        <v>0</v>
      </c>
      <c r="IJ901">
        <v>0</v>
      </c>
      <c r="IK901">
        <v>0</v>
      </c>
    </row>
    <row r="902" spans="13:245" hidden="1">
      <c r="M902" s="340" t="s">
        <v>632</v>
      </c>
      <c r="N902" t="s">
        <v>1023</v>
      </c>
      <c r="O902">
        <v>1</v>
      </c>
      <c r="P902">
        <v>52</v>
      </c>
      <c r="Q902" s="183" t="str">
        <f t="shared" si="35"/>
        <v>SDH100152</v>
      </c>
      <c r="R902">
        <v>1605.9</v>
      </c>
      <c r="S902">
        <v>3211.8</v>
      </c>
      <c r="T902">
        <v>4817.7</v>
      </c>
      <c r="U902">
        <v>6423.6</v>
      </c>
      <c r="V902">
        <v>8029.5</v>
      </c>
      <c r="W902">
        <v>9635.4</v>
      </c>
      <c r="X902">
        <v>11241.300000000001</v>
      </c>
      <c r="Y902">
        <v>12847.2</v>
      </c>
      <c r="Z902">
        <v>14453.1</v>
      </c>
      <c r="AA902">
        <v>16059</v>
      </c>
      <c r="AB902">
        <v>16059</v>
      </c>
      <c r="AC902">
        <v>16059</v>
      </c>
      <c r="AD902">
        <v>16059</v>
      </c>
      <c r="AE902">
        <v>16059</v>
      </c>
      <c r="AF902">
        <v>16059</v>
      </c>
      <c r="AG902">
        <v>16059</v>
      </c>
      <c r="AH902">
        <v>16059</v>
      </c>
      <c r="AI902">
        <v>16059</v>
      </c>
      <c r="AJ902">
        <v>16059</v>
      </c>
      <c r="AK902">
        <v>16059</v>
      </c>
      <c r="AL902">
        <v>16059</v>
      </c>
      <c r="AM902">
        <v>16059</v>
      </c>
      <c r="AN902">
        <v>16059</v>
      </c>
      <c r="AO902">
        <v>16059</v>
      </c>
      <c r="AP902">
        <v>16059</v>
      </c>
      <c r="AQ902">
        <v>0</v>
      </c>
      <c r="AR902">
        <v>0</v>
      </c>
      <c r="AS902">
        <v>0</v>
      </c>
      <c r="AT902">
        <v>0</v>
      </c>
      <c r="AU902">
        <v>0</v>
      </c>
      <c r="AV902">
        <v>0</v>
      </c>
      <c r="AW902">
        <v>0</v>
      </c>
      <c r="AX902">
        <v>0</v>
      </c>
      <c r="AY902">
        <v>0</v>
      </c>
      <c r="AZ902">
        <v>0</v>
      </c>
      <c r="BA902">
        <v>0</v>
      </c>
      <c r="BB902">
        <v>0</v>
      </c>
      <c r="BC902">
        <v>0</v>
      </c>
      <c r="BD902">
        <v>0</v>
      </c>
      <c r="BE902">
        <v>0</v>
      </c>
      <c r="BF902">
        <v>0</v>
      </c>
      <c r="BG902">
        <v>0</v>
      </c>
      <c r="BH902">
        <v>0</v>
      </c>
      <c r="BI902">
        <v>0</v>
      </c>
      <c r="BJ902">
        <v>0</v>
      </c>
      <c r="BK902">
        <v>0</v>
      </c>
      <c r="BL902">
        <v>0</v>
      </c>
      <c r="BM902">
        <v>0</v>
      </c>
      <c r="BN902">
        <v>0</v>
      </c>
      <c r="BO902">
        <v>0</v>
      </c>
      <c r="BP902">
        <v>0</v>
      </c>
      <c r="BQ902">
        <v>0</v>
      </c>
      <c r="BR902">
        <v>0</v>
      </c>
      <c r="BS902">
        <v>0</v>
      </c>
      <c r="BT902">
        <v>0</v>
      </c>
      <c r="BU902">
        <v>0</v>
      </c>
      <c r="BV902">
        <v>0</v>
      </c>
      <c r="BW902">
        <v>0</v>
      </c>
      <c r="BX902">
        <v>0</v>
      </c>
      <c r="BY902">
        <v>0</v>
      </c>
      <c r="BZ902">
        <v>0</v>
      </c>
      <c r="CA902">
        <v>0</v>
      </c>
      <c r="CB902">
        <v>0</v>
      </c>
      <c r="CC902">
        <v>0</v>
      </c>
      <c r="CD902">
        <v>0</v>
      </c>
      <c r="CE902">
        <v>0</v>
      </c>
      <c r="CF902">
        <v>0</v>
      </c>
      <c r="CG902">
        <v>0</v>
      </c>
      <c r="CH902">
        <v>0</v>
      </c>
      <c r="CI902">
        <v>0</v>
      </c>
      <c r="CJ902">
        <v>0</v>
      </c>
      <c r="CK902">
        <v>0</v>
      </c>
      <c r="CL902">
        <v>0</v>
      </c>
      <c r="CM902">
        <v>0</v>
      </c>
      <c r="CN902">
        <v>0</v>
      </c>
      <c r="CO902">
        <v>0</v>
      </c>
      <c r="CP902">
        <v>0</v>
      </c>
      <c r="CQ902">
        <v>0</v>
      </c>
      <c r="CR902">
        <v>0</v>
      </c>
      <c r="CS902">
        <v>0</v>
      </c>
      <c r="CT902">
        <v>0</v>
      </c>
      <c r="CU902">
        <v>0</v>
      </c>
      <c r="CV902">
        <v>0</v>
      </c>
      <c r="CW902">
        <v>0</v>
      </c>
      <c r="CX902">
        <v>0</v>
      </c>
      <c r="CY902">
        <v>0</v>
      </c>
      <c r="CZ902">
        <v>0</v>
      </c>
      <c r="DA902">
        <v>0</v>
      </c>
      <c r="DB902">
        <v>0</v>
      </c>
      <c r="DC902">
        <v>0</v>
      </c>
      <c r="DD902">
        <v>0</v>
      </c>
      <c r="DE902">
        <v>0</v>
      </c>
      <c r="DF902">
        <v>0</v>
      </c>
      <c r="DG902">
        <v>0</v>
      </c>
      <c r="DH902">
        <v>0</v>
      </c>
      <c r="DI902">
        <v>0</v>
      </c>
      <c r="DJ902">
        <v>0</v>
      </c>
      <c r="DK902">
        <v>0</v>
      </c>
      <c r="DL902">
        <v>0</v>
      </c>
      <c r="DM902">
        <v>0</v>
      </c>
      <c r="DN902">
        <v>0</v>
      </c>
      <c r="DO902">
        <v>0</v>
      </c>
      <c r="DP902">
        <v>0</v>
      </c>
      <c r="DQ902">
        <v>0</v>
      </c>
      <c r="DR902">
        <v>0</v>
      </c>
      <c r="DS902">
        <v>0</v>
      </c>
      <c r="DT902">
        <v>0</v>
      </c>
      <c r="DU902">
        <v>0</v>
      </c>
      <c r="DV902">
        <v>0</v>
      </c>
      <c r="DW902">
        <v>0</v>
      </c>
      <c r="DX902">
        <v>0</v>
      </c>
      <c r="DZ902" s="340" t="s">
        <v>632</v>
      </c>
      <c r="EA902" t="s">
        <v>1023</v>
      </c>
      <c r="EB902">
        <v>1</v>
      </c>
      <c r="EC902">
        <v>52</v>
      </c>
      <c r="ED902" s="183" t="str">
        <f t="shared" si="36"/>
        <v>SDH100152</v>
      </c>
      <c r="EE902">
        <v>1605.9</v>
      </c>
      <c r="EF902">
        <v>10000</v>
      </c>
      <c r="EG902">
        <v>10000</v>
      </c>
      <c r="EH902">
        <v>10000</v>
      </c>
      <c r="EI902">
        <v>10000</v>
      </c>
      <c r="EJ902">
        <v>10000</v>
      </c>
      <c r="EK902">
        <v>11241.3</v>
      </c>
      <c r="EL902">
        <v>12847.2</v>
      </c>
      <c r="EM902">
        <v>14453.1</v>
      </c>
      <c r="EN902">
        <v>16059</v>
      </c>
      <c r="EO902">
        <v>16059</v>
      </c>
      <c r="EP902">
        <v>16059</v>
      </c>
      <c r="EQ902">
        <v>16059</v>
      </c>
      <c r="ER902">
        <v>16059</v>
      </c>
      <c r="ES902">
        <v>16059</v>
      </c>
      <c r="ET902">
        <v>16059</v>
      </c>
      <c r="EU902">
        <v>16059</v>
      </c>
      <c r="EV902">
        <v>16059</v>
      </c>
      <c r="EW902">
        <v>16059</v>
      </c>
      <c r="EX902">
        <v>16059</v>
      </c>
      <c r="EY902">
        <v>16059</v>
      </c>
      <c r="EZ902">
        <v>16059</v>
      </c>
      <c r="FA902">
        <v>16059</v>
      </c>
      <c r="FB902">
        <v>16059</v>
      </c>
      <c r="FC902">
        <v>16059</v>
      </c>
      <c r="FD902">
        <v>0</v>
      </c>
      <c r="FE902">
        <v>0</v>
      </c>
      <c r="FF902">
        <v>0</v>
      </c>
      <c r="FG902">
        <v>0</v>
      </c>
      <c r="FH902">
        <v>0</v>
      </c>
      <c r="FI902">
        <v>0</v>
      </c>
      <c r="FJ902">
        <v>0</v>
      </c>
      <c r="FK902">
        <v>0</v>
      </c>
      <c r="FL902">
        <v>0</v>
      </c>
      <c r="FM902">
        <v>0</v>
      </c>
      <c r="FN902">
        <v>0</v>
      </c>
      <c r="FO902">
        <v>0</v>
      </c>
      <c r="FP902">
        <v>0</v>
      </c>
      <c r="FQ902">
        <v>0</v>
      </c>
      <c r="FR902">
        <v>0</v>
      </c>
      <c r="FS902">
        <v>0</v>
      </c>
      <c r="FT902">
        <v>0</v>
      </c>
      <c r="FU902">
        <v>0</v>
      </c>
      <c r="FV902">
        <v>0</v>
      </c>
      <c r="FW902">
        <v>0</v>
      </c>
      <c r="FX902">
        <v>0</v>
      </c>
      <c r="FY902">
        <v>0</v>
      </c>
      <c r="FZ902">
        <v>0</v>
      </c>
      <c r="GA902">
        <v>0</v>
      </c>
      <c r="GB902">
        <v>0</v>
      </c>
      <c r="GC902">
        <v>0</v>
      </c>
      <c r="GD902">
        <v>0</v>
      </c>
      <c r="GE902">
        <v>0</v>
      </c>
      <c r="GF902">
        <v>0</v>
      </c>
      <c r="GG902">
        <v>0</v>
      </c>
      <c r="GH902">
        <v>0</v>
      </c>
      <c r="GI902">
        <v>0</v>
      </c>
      <c r="GJ902">
        <v>0</v>
      </c>
      <c r="GK902">
        <v>0</v>
      </c>
      <c r="GL902">
        <v>0</v>
      </c>
      <c r="GM902">
        <v>0</v>
      </c>
      <c r="GN902">
        <v>0</v>
      </c>
      <c r="GO902">
        <v>0</v>
      </c>
      <c r="GP902">
        <v>0</v>
      </c>
      <c r="GQ902">
        <v>0</v>
      </c>
      <c r="GR902">
        <v>0</v>
      </c>
      <c r="GS902">
        <v>0</v>
      </c>
      <c r="GT902">
        <v>0</v>
      </c>
      <c r="GU902">
        <v>0</v>
      </c>
      <c r="GV902">
        <v>0</v>
      </c>
      <c r="GW902">
        <v>0</v>
      </c>
      <c r="GX902">
        <v>0</v>
      </c>
      <c r="GY902">
        <v>0</v>
      </c>
      <c r="GZ902">
        <v>0</v>
      </c>
      <c r="HA902">
        <v>0</v>
      </c>
      <c r="HB902">
        <v>0</v>
      </c>
      <c r="HC902">
        <v>0</v>
      </c>
      <c r="HD902">
        <v>0</v>
      </c>
      <c r="HE902">
        <v>0</v>
      </c>
      <c r="HF902">
        <v>0</v>
      </c>
      <c r="HG902">
        <v>0</v>
      </c>
      <c r="HH902">
        <v>0</v>
      </c>
      <c r="HI902">
        <v>0</v>
      </c>
      <c r="HJ902">
        <v>0</v>
      </c>
      <c r="HK902">
        <v>0</v>
      </c>
      <c r="HL902">
        <v>0</v>
      </c>
      <c r="HM902">
        <v>0</v>
      </c>
      <c r="HN902">
        <v>0</v>
      </c>
      <c r="HO902">
        <v>0</v>
      </c>
      <c r="HP902">
        <v>0</v>
      </c>
      <c r="HQ902">
        <v>0</v>
      </c>
      <c r="HR902">
        <v>0</v>
      </c>
      <c r="HS902">
        <v>0</v>
      </c>
      <c r="HT902">
        <v>0</v>
      </c>
      <c r="HU902">
        <v>0</v>
      </c>
      <c r="HV902">
        <v>0</v>
      </c>
      <c r="HW902">
        <v>0</v>
      </c>
      <c r="HX902">
        <v>0</v>
      </c>
      <c r="HY902">
        <v>0</v>
      </c>
      <c r="HZ902">
        <v>0</v>
      </c>
      <c r="IA902">
        <v>0</v>
      </c>
      <c r="IB902">
        <v>0</v>
      </c>
      <c r="IC902">
        <v>0</v>
      </c>
      <c r="ID902">
        <v>0</v>
      </c>
      <c r="IE902">
        <v>0</v>
      </c>
      <c r="IF902">
        <v>0</v>
      </c>
      <c r="IG902">
        <v>0</v>
      </c>
      <c r="IH902">
        <v>0</v>
      </c>
      <c r="II902">
        <v>0</v>
      </c>
      <c r="IJ902">
        <v>0</v>
      </c>
      <c r="IK902">
        <v>0</v>
      </c>
    </row>
    <row r="903" spans="13:245" hidden="1">
      <c r="M903" s="340" t="s">
        <v>632</v>
      </c>
      <c r="N903" t="s">
        <v>1023</v>
      </c>
      <c r="O903">
        <v>1</v>
      </c>
      <c r="P903">
        <v>53</v>
      </c>
      <c r="Q903" s="183" t="str">
        <f t="shared" si="35"/>
        <v>SDH100153</v>
      </c>
      <c r="R903">
        <v>1696</v>
      </c>
      <c r="S903">
        <v>3392</v>
      </c>
      <c r="T903">
        <v>5088</v>
      </c>
      <c r="U903">
        <v>6784</v>
      </c>
      <c r="V903">
        <v>8480</v>
      </c>
      <c r="W903">
        <v>10176</v>
      </c>
      <c r="X903">
        <v>11872</v>
      </c>
      <c r="Y903">
        <v>13568</v>
      </c>
      <c r="Z903">
        <v>15264</v>
      </c>
      <c r="AA903">
        <v>16960</v>
      </c>
      <c r="AB903">
        <v>16960</v>
      </c>
      <c r="AC903">
        <v>16960</v>
      </c>
      <c r="AD903">
        <v>16960</v>
      </c>
      <c r="AE903">
        <v>16960</v>
      </c>
      <c r="AF903">
        <v>16960</v>
      </c>
      <c r="AG903">
        <v>16960</v>
      </c>
      <c r="AH903">
        <v>16960</v>
      </c>
      <c r="AI903">
        <v>16960</v>
      </c>
      <c r="AJ903">
        <v>16960</v>
      </c>
      <c r="AK903">
        <v>16960</v>
      </c>
      <c r="AL903">
        <v>16960</v>
      </c>
      <c r="AM903">
        <v>16960</v>
      </c>
      <c r="AN903">
        <v>16960</v>
      </c>
      <c r="AO903">
        <v>16960</v>
      </c>
      <c r="AP903">
        <v>16960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0</v>
      </c>
      <c r="BL903">
        <v>0</v>
      </c>
      <c r="BM903">
        <v>0</v>
      </c>
      <c r="BN903">
        <v>0</v>
      </c>
      <c r="BO903">
        <v>0</v>
      </c>
      <c r="BP903">
        <v>0</v>
      </c>
      <c r="BQ903">
        <v>0</v>
      </c>
      <c r="BR903">
        <v>0</v>
      </c>
      <c r="BS903">
        <v>0</v>
      </c>
      <c r="BT903">
        <v>0</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v>0</v>
      </c>
      <c r="CN903">
        <v>0</v>
      </c>
      <c r="CO903">
        <v>0</v>
      </c>
      <c r="CP903">
        <v>0</v>
      </c>
      <c r="CQ903">
        <v>0</v>
      </c>
      <c r="CR903">
        <v>0</v>
      </c>
      <c r="CS903">
        <v>0</v>
      </c>
      <c r="CT903">
        <v>0</v>
      </c>
      <c r="CU903">
        <v>0</v>
      </c>
      <c r="CV903">
        <v>0</v>
      </c>
      <c r="CW903">
        <v>0</v>
      </c>
      <c r="CX903">
        <v>0</v>
      </c>
      <c r="CY903">
        <v>0</v>
      </c>
      <c r="CZ903">
        <v>0</v>
      </c>
      <c r="DA903">
        <v>0</v>
      </c>
      <c r="DB903">
        <v>0</v>
      </c>
      <c r="DC903">
        <v>0</v>
      </c>
      <c r="DD903">
        <v>0</v>
      </c>
      <c r="DE903">
        <v>0</v>
      </c>
      <c r="DF903">
        <v>0</v>
      </c>
      <c r="DG903">
        <v>0</v>
      </c>
      <c r="DH903">
        <v>0</v>
      </c>
      <c r="DI903">
        <v>0</v>
      </c>
      <c r="DJ903">
        <v>0</v>
      </c>
      <c r="DK903">
        <v>0</v>
      </c>
      <c r="DL903">
        <v>0</v>
      </c>
      <c r="DM903">
        <v>0</v>
      </c>
      <c r="DN903">
        <v>0</v>
      </c>
      <c r="DO903">
        <v>0</v>
      </c>
      <c r="DP903">
        <v>0</v>
      </c>
      <c r="DQ903">
        <v>0</v>
      </c>
      <c r="DR903">
        <v>0</v>
      </c>
      <c r="DS903">
        <v>0</v>
      </c>
      <c r="DT903">
        <v>0</v>
      </c>
      <c r="DU903">
        <v>0</v>
      </c>
      <c r="DV903">
        <v>0</v>
      </c>
      <c r="DW903">
        <v>0</v>
      </c>
      <c r="DX903">
        <v>0</v>
      </c>
      <c r="DZ903" s="340" t="s">
        <v>632</v>
      </c>
      <c r="EA903" t="s">
        <v>1023</v>
      </c>
      <c r="EB903">
        <v>1</v>
      </c>
      <c r="EC903">
        <v>53</v>
      </c>
      <c r="ED903" s="183" t="str">
        <f t="shared" si="36"/>
        <v>SDH100153</v>
      </c>
      <c r="EE903">
        <v>1696</v>
      </c>
      <c r="EF903">
        <v>10000</v>
      </c>
      <c r="EG903">
        <v>10000</v>
      </c>
      <c r="EH903">
        <v>10000</v>
      </c>
      <c r="EI903">
        <v>10000</v>
      </c>
      <c r="EJ903">
        <v>10176</v>
      </c>
      <c r="EK903">
        <v>11872</v>
      </c>
      <c r="EL903">
        <v>13568</v>
      </c>
      <c r="EM903">
        <v>15264</v>
      </c>
      <c r="EN903">
        <v>16960</v>
      </c>
      <c r="EO903">
        <v>16960</v>
      </c>
      <c r="EP903">
        <v>16960</v>
      </c>
      <c r="EQ903">
        <v>16960</v>
      </c>
      <c r="ER903">
        <v>16960</v>
      </c>
      <c r="ES903">
        <v>16960</v>
      </c>
      <c r="ET903">
        <v>16960</v>
      </c>
      <c r="EU903">
        <v>16960</v>
      </c>
      <c r="EV903">
        <v>16960</v>
      </c>
      <c r="EW903">
        <v>16960</v>
      </c>
      <c r="EX903">
        <v>16960</v>
      </c>
      <c r="EY903">
        <v>16960</v>
      </c>
      <c r="EZ903">
        <v>16960</v>
      </c>
      <c r="FA903">
        <v>16960</v>
      </c>
      <c r="FB903">
        <v>16960</v>
      </c>
      <c r="FC903">
        <v>16960</v>
      </c>
      <c r="FD903">
        <v>0</v>
      </c>
      <c r="FE903">
        <v>0</v>
      </c>
      <c r="FF903">
        <v>0</v>
      </c>
      <c r="FG903">
        <v>0</v>
      </c>
      <c r="FH903">
        <v>0</v>
      </c>
      <c r="FI903">
        <v>0</v>
      </c>
      <c r="FJ903">
        <v>0</v>
      </c>
      <c r="FK903">
        <v>0</v>
      </c>
      <c r="FL903">
        <v>0</v>
      </c>
      <c r="FM903">
        <v>0</v>
      </c>
      <c r="FN903">
        <v>0</v>
      </c>
      <c r="FO903">
        <v>0</v>
      </c>
      <c r="FP903">
        <v>0</v>
      </c>
      <c r="FQ903">
        <v>0</v>
      </c>
      <c r="FR903">
        <v>0</v>
      </c>
      <c r="FS903">
        <v>0</v>
      </c>
      <c r="FT903">
        <v>0</v>
      </c>
      <c r="FU903">
        <v>0</v>
      </c>
      <c r="FV903">
        <v>0</v>
      </c>
      <c r="FW903">
        <v>0</v>
      </c>
      <c r="FX903">
        <v>0</v>
      </c>
      <c r="FY903">
        <v>0</v>
      </c>
      <c r="FZ903">
        <v>0</v>
      </c>
      <c r="GA903">
        <v>0</v>
      </c>
      <c r="GB903">
        <v>0</v>
      </c>
      <c r="GC903">
        <v>0</v>
      </c>
      <c r="GD903">
        <v>0</v>
      </c>
      <c r="GE903">
        <v>0</v>
      </c>
      <c r="GF903">
        <v>0</v>
      </c>
      <c r="GG903">
        <v>0</v>
      </c>
      <c r="GH903">
        <v>0</v>
      </c>
      <c r="GI903">
        <v>0</v>
      </c>
      <c r="GJ903">
        <v>0</v>
      </c>
      <c r="GK903">
        <v>0</v>
      </c>
      <c r="GL903">
        <v>0</v>
      </c>
      <c r="GM903">
        <v>0</v>
      </c>
      <c r="GN903">
        <v>0</v>
      </c>
      <c r="GO903">
        <v>0</v>
      </c>
      <c r="GP903">
        <v>0</v>
      </c>
      <c r="GQ903">
        <v>0</v>
      </c>
      <c r="GR903">
        <v>0</v>
      </c>
      <c r="GS903">
        <v>0</v>
      </c>
      <c r="GT903">
        <v>0</v>
      </c>
      <c r="GU903">
        <v>0</v>
      </c>
      <c r="GV903">
        <v>0</v>
      </c>
      <c r="GW903">
        <v>0</v>
      </c>
      <c r="GX903">
        <v>0</v>
      </c>
      <c r="GY903">
        <v>0</v>
      </c>
      <c r="GZ903">
        <v>0</v>
      </c>
      <c r="HA903">
        <v>0</v>
      </c>
      <c r="HB903">
        <v>0</v>
      </c>
      <c r="HC903">
        <v>0</v>
      </c>
      <c r="HD903">
        <v>0</v>
      </c>
      <c r="HE903">
        <v>0</v>
      </c>
      <c r="HF903">
        <v>0</v>
      </c>
      <c r="HG903">
        <v>0</v>
      </c>
      <c r="HH903">
        <v>0</v>
      </c>
      <c r="HI903">
        <v>0</v>
      </c>
      <c r="HJ903">
        <v>0</v>
      </c>
      <c r="HK903">
        <v>0</v>
      </c>
      <c r="HL903">
        <v>0</v>
      </c>
      <c r="HM903">
        <v>0</v>
      </c>
      <c r="HN903">
        <v>0</v>
      </c>
      <c r="HO903">
        <v>0</v>
      </c>
      <c r="HP903">
        <v>0</v>
      </c>
      <c r="HQ903">
        <v>0</v>
      </c>
      <c r="HR903">
        <v>0</v>
      </c>
      <c r="HS903">
        <v>0</v>
      </c>
      <c r="HT903">
        <v>0</v>
      </c>
      <c r="HU903">
        <v>0</v>
      </c>
      <c r="HV903">
        <v>0</v>
      </c>
      <c r="HW903">
        <v>0</v>
      </c>
      <c r="HX903">
        <v>0</v>
      </c>
      <c r="HY903">
        <v>0</v>
      </c>
      <c r="HZ903">
        <v>0</v>
      </c>
      <c r="IA903">
        <v>0</v>
      </c>
      <c r="IB903">
        <v>0</v>
      </c>
      <c r="IC903">
        <v>0</v>
      </c>
      <c r="ID903">
        <v>0</v>
      </c>
      <c r="IE903">
        <v>0</v>
      </c>
      <c r="IF903">
        <v>0</v>
      </c>
      <c r="IG903">
        <v>0</v>
      </c>
      <c r="IH903">
        <v>0</v>
      </c>
      <c r="II903">
        <v>0</v>
      </c>
      <c r="IJ903">
        <v>0</v>
      </c>
      <c r="IK903">
        <v>0</v>
      </c>
    </row>
    <row r="904" spans="13:245" hidden="1">
      <c r="M904" s="340" t="s">
        <v>632</v>
      </c>
      <c r="N904" t="s">
        <v>1023</v>
      </c>
      <c r="O904">
        <v>1</v>
      </c>
      <c r="P904">
        <v>54</v>
      </c>
      <c r="Q904" s="183" t="str">
        <f t="shared" si="35"/>
        <v>SDH100154</v>
      </c>
      <c r="R904">
        <v>1791.4</v>
      </c>
      <c r="S904">
        <v>3582.8</v>
      </c>
      <c r="T904">
        <v>5374.2</v>
      </c>
      <c r="U904">
        <v>7165.6</v>
      </c>
      <c r="V904">
        <v>8957</v>
      </c>
      <c r="W904">
        <v>10748.4</v>
      </c>
      <c r="X904">
        <v>12539.800000000001</v>
      </c>
      <c r="Y904">
        <v>14331.2</v>
      </c>
      <c r="Z904">
        <v>16122.6</v>
      </c>
      <c r="AA904">
        <v>17914</v>
      </c>
      <c r="AB904">
        <v>17914</v>
      </c>
      <c r="AC904">
        <v>17914</v>
      </c>
      <c r="AD904">
        <v>17914</v>
      </c>
      <c r="AE904">
        <v>17914</v>
      </c>
      <c r="AF904">
        <v>17914</v>
      </c>
      <c r="AG904">
        <v>17914</v>
      </c>
      <c r="AH904">
        <v>17914</v>
      </c>
      <c r="AI904">
        <v>17914</v>
      </c>
      <c r="AJ904">
        <v>17914</v>
      </c>
      <c r="AK904">
        <v>17914</v>
      </c>
      <c r="AL904">
        <v>17914</v>
      </c>
      <c r="AM904">
        <v>17914</v>
      </c>
      <c r="AN904">
        <v>17914</v>
      </c>
      <c r="AO904">
        <v>17914</v>
      </c>
      <c r="AP904">
        <v>17914</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v>
      </c>
      <c r="CY904">
        <v>0</v>
      </c>
      <c r="CZ904">
        <v>0</v>
      </c>
      <c r="DA904">
        <v>0</v>
      </c>
      <c r="DB904">
        <v>0</v>
      </c>
      <c r="DC904">
        <v>0</v>
      </c>
      <c r="DD904">
        <v>0</v>
      </c>
      <c r="DE904">
        <v>0</v>
      </c>
      <c r="DF904">
        <v>0</v>
      </c>
      <c r="DG904">
        <v>0</v>
      </c>
      <c r="DH904">
        <v>0</v>
      </c>
      <c r="DI904">
        <v>0</v>
      </c>
      <c r="DJ904">
        <v>0</v>
      </c>
      <c r="DK904">
        <v>0</v>
      </c>
      <c r="DL904">
        <v>0</v>
      </c>
      <c r="DM904">
        <v>0</v>
      </c>
      <c r="DN904">
        <v>0</v>
      </c>
      <c r="DO904">
        <v>0</v>
      </c>
      <c r="DP904">
        <v>0</v>
      </c>
      <c r="DQ904">
        <v>0</v>
      </c>
      <c r="DR904">
        <v>0</v>
      </c>
      <c r="DS904">
        <v>0</v>
      </c>
      <c r="DT904">
        <v>0</v>
      </c>
      <c r="DU904">
        <v>0</v>
      </c>
      <c r="DV904">
        <v>0</v>
      </c>
      <c r="DW904">
        <v>0</v>
      </c>
      <c r="DX904">
        <v>0</v>
      </c>
      <c r="DZ904" s="340" t="s">
        <v>632</v>
      </c>
      <c r="EA904" t="s">
        <v>1023</v>
      </c>
      <c r="EB904">
        <v>1</v>
      </c>
      <c r="EC904">
        <v>54</v>
      </c>
      <c r="ED904" s="183" t="str">
        <f t="shared" si="36"/>
        <v>SDH100154</v>
      </c>
      <c r="EE904">
        <v>1791.4</v>
      </c>
      <c r="EF904">
        <v>10000</v>
      </c>
      <c r="EG904">
        <v>10000</v>
      </c>
      <c r="EH904">
        <v>10000</v>
      </c>
      <c r="EI904">
        <v>10000</v>
      </c>
      <c r="EJ904">
        <v>10748.4</v>
      </c>
      <c r="EK904">
        <v>12539.8</v>
      </c>
      <c r="EL904">
        <v>14331.2</v>
      </c>
      <c r="EM904">
        <v>16122.6</v>
      </c>
      <c r="EN904">
        <v>17914</v>
      </c>
      <c r="EO904">
        <v>17914</v>
      </c>
      <c r="EP904">
        <v>17914</v>
      </c>
      <c r="EQ904">
        <v>17914</v>
      </c>
      <c r="ER904">
        <v>17914</v>
      </c>
      <c r="ES904">
        <v>17914</v>
      </c>
      <c r="ET904">
        <v>17914</v>
      </c>
      <c r="EU904">
        <v>17914</v>
      </c>
      <c r="EV904">
        <v>17914</v>
      </c>
      <c r="EW904">
        <v>17914</v>
      </c>
      <c r="EX904">
        <v>17914</v>
      </c>
      <c r="EY904">
        <v>17914</v>
      </c>
      <c r="EZ904">
        <v>17914</v>
      </c>
      <c r="FA904">
        <v>17914</v>
      </c>
      <c r="FB904">
        <v>17914</v>
      </c>
      <c r="FC904">
        <v>17914</v>
      </c>
      <c r="FD904">
        <v>0</v>
      </c>
      <c r="FE904">
        <v>0</v>
      </c>
      <c r="FF904">
        <v>0</v>
      </c>
      <c r="FG904">
        <v>0</v>
      </c>
      <c r="FH904">
        <v>0</v>
      </c>
      <c r="FI904">
        <v>0</v>
      </c>
      <c r="FJ904">
        <v>0</v>
      </c>
      <c r="FK904">
        <v>0</v>
      </c>
      <c r="FL904">
        <v>0</v>
      </c>
      <c r="FM904">
        <v>0</v>
      </c>
      <c r="FN904">
        <v>0</v>
      </c>
      <c r="FO904">
        <v>0</v>
      </c>
      <c r="FP904">
        <v>0</v>
      </c>
      <c r="FQ904">
        <v>0</v>
      </c>
      <c r="FR904">
        <v>0</v>
      </c>
      <c r="FS904">
        <v>0</v>
      </c>
      <c r="FT904">
        <v>0</v>
      </c>
      <c r="FU904">
        <v>0</v>
      </c>
      <c r="FV904">
        <v>0</v>
      </c>
      <c r="FW904">
        <v>0</v>
      </c>
      <c r="FX904">
        <v>0</v>
      </c>
      <c r="FY904">
        <v>0</v>
      </c>
      <c r="FZ904">
        <v>0</v>
      </c>
      <c r="GA904">
        <v>0</v>
      </c>
      <c r="GB904">
        <v>0</v>
      </c>
      <c r="GC904">
        <v>0</v>
      </c>
      <c r="GD904">
        <v>0</v>
      </c>
      <c r="GE904">
        <v>0</v>
      </c>
      <c r="GF904">
        <v>0</v>
      </c>
      <c r="GG904">
        <v>0</v>
      </c>
      <c r="GH904">
        <v>0</v>
      </c>
      <c r="GI904">
        <v>0</v>
      </c>
      <c r="GJ904">
        <v>0</v>
      </c>
      <c r="GK904">
        <v>0</v>
      </c>
      <c r="GL904">
        <v>0</v>
      </c>
      <c r="GM904">
        <v>0</v>
      </c>
      <c r="GN904">
        <v>0</v>
      </c>
      <c r="GO904">
        <v>0</v>
      </c>
      <c r="GP904">
        <v>0</v>
      </c>
      <c r="GQ904">
        <v>0</v>
      </c>
      <c r="GR904">
        <v>0</v>
      </c>
      <c r="GS904">
        <v>0</v>
      </c>
      <c r="GT904">
        <v>0</v>
      </c>
      <c r="GU904">
        <v>0</v>
      </c>
      <c r="GV904">
        <v>0</v>
      </c>
      <c r="GW904">
        <v>0</v>
      </c>
      <c r="GX904">
        <v>0</v>
      </c>
      <c r="GY904">
        <v>0</v>
      </c>
      <c r="GZ904">
        <v>0</v>
      </c>
      <c r="HA904">
        <v>0</v>
      </c>
      <c r="HB904">
        <v>0</v>
      </c>
      <c r="HC904">
        <v>0</v>
      </c>
      <c r="HD904">
        <v>0</v>
      </c>
      <c r="HE904">
        <v>0</v>
      </c>
      <c r="HF904">
        <v>0</v>
      </c>
      <c r="HG904">
        <v>0</v>
      </c>
      <c r="HH904">
        <v>0</v>
      </c>
      <c r="HI904">
        <v>0</v>
      </c>
      <c r="HJ904">
        <v>0</v>
      </c>
      <c r="HK904">
        <v>0</v>
      </c>
      <c r="HL904">
        <v>0</v>
      </c>
      <c r="HM904">
        <v>0</v>
      </c>
      <c r="HN904">
        <v>0</v>
      </c>
      <c r="HO904">
        <v>0</v>
      </c>
      <c r="HP904">
        <v>0</v>
      </c>
      <c r="HQ904">
        <v>0</v>
      </c>
      <c r="HR904">
        <v>0</v>
      </c>
      <c r="HS904">
        <v>0</v>
      </c>
      <c r="HT904">
        <v>0</v>
      </c>
      <c r="HU904">
        <v>0</v>
      </c>
      <c r="HV904">
        <v>0</v>
      </c>
      <c r="HW904">
        <v>0</v>
      </c>
      <c r="HX904">
        <v>0</v>
      </c>
      <c r="HY904">
        <v>0</v>
      </c>
      <c r="HZ904">
        <v>0</v>
      </c>
      <c r="IA904">
        <v>0</v>
      </c>
      <c r="IB904">
        <v>0</v>
      </c>
      <c r="IC904">
        <v>0</v>
      </c>
      <c r="ID904">
        <v>0</v>
      </c>
      <c r="IE904">
        <v>0</v>
      </c>
      <c r="IF904">
        <v>0</v>
      </c>
      <c r="IG904">
        <v>0</v>
      </c>
      <c r="IH904">
        <v>0</v>
      </c>
      <c r="II904">
        <v>0</v>
      </c>
      <c r="IJ904">
        <v>0</v>
      </c>
      <c r="IK904">
        <v>0</v>
      </c>
    </row>
    <row r="905" spans="13:245" hidden="1">
      <c r="M905" s="340" t="s">
        <v>632</v>
      </c>
      <c r="N905" t="s">
        <v>1023</v>
      </c>
      <c r="O905">
        <v>1</v>
      </c>
      <c r="P905">
        <v>55</v>
      </c>
      <c r="Q905" s="183" t="str">
        <f t="shared" si="35"/>
        <v>SDH100155</v>
      </c>
      <c r="R905">
        <v>1897.4</v>
      </c>
      <c r="S905">
        <v>3794.8</v>
      </c>
      <c r="T905">
        <v>5692.2000000000007</v>
      </c>
      <c r="U905">
        <v>7589.6</v>
      </c>
      <c r="V905">
        <v>9487</v>
      </c>
      <c r="W905">
        <v>11384.400000000001</v>
      </c>
      <c r="X905">
        <v>13281.800000000001</v>
      </c>
      <c r="Y905">
        <v>15179.2</v>
      </c>
      <c r="Z905">
        <v>17076.600000000002</v>
      </c>
      <c r="AA905">
        <v>18974</v>
      </c>
      <c r="AB905">
        <v>18974</v>
      </c>
      <c r="AC905">
        <v>18974</v>
      </c>
      <c r="AD905">
        <v>18974</v>
      </c>
      <c r="AE905">
        <v>18974</v>
      </c>
      <c r="AF905">
        <v>18974</v>
      </c>
      <c r="AG905">
        <v>18974</v>
      </c>
      <c r="AH905">
        <v>18974</v>
      </c>
      <c r="AI905">
        <v>18974</v>
      </c>
      <c r="AJ905">
        <v>18974</v>
      </c>
      <c r="AK905">
        <v>18974</v>
      </c>
      <c r="AL905">
        <v>18974</v>
      </c>
      <c r="AM905">
        <v>18974</v>
      </c>
      <c r="AN905">
        <v>18974</v>
      </c>
      <c r="AO905">
        <v>18974</v>
      </c>
      <c r="AP905">
        <v>18974</v>
      </c>
      <c r="AQ905">
        <v>0</v>
      </c>
      <c r="AR905">
        <v>0</v>
      </c>
      <c r="AS905">
        <v>0</v>
      </c>
      <c r="AT905">
        <v>0</v>
      </c>
      <c r="AU905">
        <v>0</v>
      </c>
      <c r="AV905">
        <v>0</v>
      </c>
      <c r="AW905">
        <v>0</v>
      </c>
      <c r="AX905">
        <v>0</v>
      </c>
      <c r="AY905">
        <v>0</v>
      </c>
      <c r="AZ905">
        <v>0</v>
      </c>
      <c r="BA905">
        <v>0</v>
      </c>
      <c r="BB905">
        <v>0</v>
      </c>
      <c r="BC905">
        <v>0</v>
      </c>
      <c r="BD905">
        <v>0</v>
      </c>
      <c r="BE905">
        <v>0</v>
      </c>
      <c r="BF905">
        <v>0</v>
      </c>
      <c r="BG905">
        <v>0</v>
      </c>
      <c r="BH905">
        <v>0</v>
      </c>
      <c r="BI905">
        <v>0</v>
      </c>
      <c r="BJ905">
        <v>0</v>
      </c>
      <c r="BK905">
        <v>0</v>
      </c>
      <c r="BL905">
        <v>0</v>
      </c>
      <c r="BM905">
        <v>0</v>
      </c>
      <c r="BN905">
        <v>0</v>
      </c>
      <c r="BO905">
        <v>0</v>
      </c>
      <c r="BP905">
        <v>0</v>
      </c>
      <c r="BQ905">
        <v>0</v>
      </c>
      <c r="BR905">
        <v>0</v>
      </c>
      <c r="BS905">
        <v>0</v>
      </c>
      <c r="BT905">
        <v>0</v>
      </c>
      <c r="BU905">
        <v>0</v>
      </c>
      <c r="BV905">
        <v>0</v>
      </c>
      <c r="BW905">
        <v>0</v>
      </c>
      <c r="BX905">
        <v>0</v>
      </c>
      <c r="BY905">
        <v>0</v>
      </c>
      <c r="BZ905">
        <v>0</v>
      </c>
      <c r="CA905">
        <v>0</v>
      </c>
      <c r="CB905">
        <v>0</v>
      </c>
      <c r="CC905">
        <v>0</v>
      </c>
      <c r="CD905">
        <v>0</v>
      </c>
      <c r="CE905">
        <v>0</v>
      </c>
      <c r="CF905">
        <v>0</v>
      </c>
      <c r="CG905">
        <v>0</v>
      </c>
      <c r="CH905">
        <v>0</v>
      </c>
      <c r="CI905">
        <v>0</v>
      </c>
      <c r="CJ905">
        <v>0</v>
      </c>
      <c r="CK905">
        <v>0</v>
      </c>
      <c r="CL905">
        <v>0</v>
      </c>
      <c r="CM905">
        <v>0</v>
      </c>
      <c r="CN905">
        <v>0</v>
      </c>
      <c r="CO905">
        <v>0</v>
      </c>
      <c r="CP905">
        <v>0</v>
      </c>
      <c r="CQ905">
        <v>0</v>
      </c>
      <c r="CR905">
        <v>0</v>
      </c>
      <c r="CS905">
        <v>0</v>
      </c>
      <c r="CT905">
        <v>0</v>
      </c>
      <c r="CU905">
        <v>0</v>
      </c>
      <c r="CV905">
        <v>0</v>
      </c>
      <c r="CW905">
        <v>0</v>
      </c>
      <c r="CX905">
        <v>0</v>
      </c>
      <c r="CY905">
        <v>0</v>
      </c>
      <c r="CZ905">
        <v>0</v>
      </c>
      <c r="DA905">
        <v>0</v>
      </c>
      <c r="DB905">
        <v>0</v>
      </c>
      <c r="DC905">
        <v>0</v>
      </c>
      <c r="DD905">
        <v>0</v>
      </c>
      <c r="DE905">
        <v>0</v>
      </c>
      <c r="DF905">
        <v>0</v>
      </c>
      <c r="DG905">
        <v>0</v>
      </c>
      <c r="DH905">
        <v>0</v>
      </c>
      <c r="DI905">
        <v>0</v>
      </c>
      <c r="DJ905">
        <v>0</v>
      </c>
      <c r="DK905">
        <v>0</v>
      </c>
      <c r="DL905">
        <v>0</v>
      </c>
      <c r="DM905">
        <v>0</v>
      </c>
      <c r="DN905">
        <v>0</v>
      </c>
      <c r="DO905">
        <v>0</v>
      </c>
      <c r="DP905">
        <v>0</v>
      </c>
      <c r="DQ905">
        <v>0</v>
      </c>
      <c r="DR905">
        <v>0</v>
      </c>
      <c r="DS905">
        <v>0</v>
      </c>
      <c r="DT905">
        <v>0</v>
      </c>
      <c r="DU905">
        <v>0</v>
      </c>
      <c r="DV905">
        <v>0</v>
      </c>
      <c r="DW905">
        <v>0</v>
      </c>
      <c r="DX905">
        <v>0</v>
      </c>
      <c r="DZ905" s="340" t="s">
        <v>632</v>
      </c>
      <c r="EA905" t="s">
        <v>1023</v>
      </c>
      <c r="EB905">
        <v>1</v>
      </c>
      <c r="EC905">
        <v>55</v>
      </c>
      <c r="ED905" s="183" t="str">
        <f t="shared" si="36"/>
        <v>SDH100155</v>
      </c>
      <c r="EE905">
        <v>1897.4</v>
      </c>
      <c r="EF905">
        <v>10000</v>
      </c>
      <c r="EG905">
        <v>10000</v>
      </c>
      <c r="EH905">
        <v>10000</v>
      </c>
      <c r="EI905">
        <v>10000</v>
      </c>
      <c r="EJ905">
        <v>11384.4</v>
      </c>
      <c r="EK905">
        <v>13281.8</v>
      </c>
      <c r="EL905">
        <v>15179.2</v>
      </c>
      <c r="EM905">
        <v>17076.599999999999</v>
      </c>
      <c r="EN905">
        <v>18974</v>
      </c>
      <c r="EO905">
        <v>18974</v>
      </c>
      <c r="EP905">
        <v>18974</v>
      </c>
      <c r="EQ905">
        <v>18974</v>
      </c>
      <c r="ER905">
        <v>18974</v>
      </c>
      <c r="ES905">
        <v>18974</v>
      </c>
      <c r="ET905">
        <v>18974</v>
      </c>
      <c r="EU905">
        <v>18974</v>
      </c>
      <c r="EV905">
        <v>18974</v>
      </c>
      <c r="EW905">
        <v>18974</v>
      </c>
      <c r="EX905">
        <v>18974</v>
      </c>
      <c r="EY905">
        <v>18974</v>
      </c>
      <c r="EZ905">
        <v>18974</v>
      </c>
      <c r="FA905">
        <v>18974</v>
      </c>
      <c r="FB905">
        <v>18974</v>
      </c>
      <c r="FC905">
        <v>18974</v>
      </c>
      <c r="FD905">
        <v>0</v>
      </c>
      <c r="FE905">
        <v>0</v>
      </c>
      <c r="FF905">
        <v>0</v>
      </c>
      <c r="FG905">
        <v>0</v>
      </c>
      <c r="FH905">
        <v>0</v>
      </c>
      <c r="FI905">
        <v>0</v>
      </c>
      <c r="FJ905">
        <v>0</v>
      </c>
      <c r="FK905">
        <v>0</v>
      </c>
      <c r="FL905">
        <v>0</v>
      </c>
      <c r="FM905">
        <v>0</v>
      </c>
      <c r="FN905">
        <v>0</v>
      </c>
      <c r="FO905">
        <v>0</v>
      </c>
      <c r="FP905">
        <v>0</v>
      </c>
      <c r="FQ905">
        <v>0</v>
      </c>
      <c r="FR905">
        <v>0</v>
      </c>
      <c r="FS905">
        <v>0</v>
      </c>
      <c r="FT905">
        <v>0</v>
      </c>
      <c r="FU905">
        <v>0</v>
      </c>
      <c r="FV905">
        <v>0</v>
      </c>
      <c r="FW905">
        <v>0</v>
      </c>
      <c r="FX905">
        <v>0</v>
      </c>
      <c r="FY905">
        <v>0</v>
      </c>
      <c r="FZ905">
        <v>0</v>
      </c>
      <c r="GA905">
        <v>0</v>
      </c>
      <c r="GB905">
        <v>0</v>
      </c>
      <c r="GC905">
        <v>0</v>
      </c>
      <c r="GD905">
        <v>0</v>
      </c>
      <c r="GE905">
        <v>0</v>
      </c>
      <c r="GF905">
        <v>0</v>
      </c>
      <c r="GG905">
        <v>0</v>
      </c>
      <c r="GH905">
        <v>0</v>
      </c>
      <c r="GI905">
        <v>0</v>
      </c>
      <c r="GJ905">
        <v>0</v>
      </c>
      <c r="GK905">
        <v>0</v>
      </c>
      <c r="GL905">
        <v>0</v>
      </c>
      <c r="GM905">
        <v>0</v>
      </c>
      <c r="GN905">
        <v>0</v>
      </c>
      <c r="GO905">
        <v>0</v>
      </c>
      <c r="GP905">
        <v>0</v>
      </c>
      <c r="GQ905">
        <v>0</v>
      </c>
      <c r="GR905">
        <v>0</v>
      </c>
      <c r="GS905">
        <v>0</v>
      </c>
      <c r="GT905">
        <v>0</v>
      </c>
      <c r="GU905">
        <v>0</v>
      </c>
      <c r="GV905">
        <v>0</v>
      </c>
      <c r="GW905">
        <v>0</v>
      </c>
      <c r="GX905">
        <v>0</v>
      </c>
      <c r="GY905">
        <v>0</v>
      </c>
      <c r="GZ905">
        <v>0</v>
      </c>
      <c r="HA905">
        <v>0</v>
      </c>
      <c r="HB905">
        <v>0</v>
      </c>
      <c r="HC905">
        <v>0</v>
      </c>
      <c r="HD905">
        <v>0</v>
      </c>
      <c r="HE905">
        <v>0</v>
      </c>
      <c r="HF905">
        <v>0</v>
      </c>
      <c r="HG905">
        <v>0</v>
      </c>
      <c r="HH905">
        <v>0</v>
      </c>
      <c r="HI905">
        <v>0</v>
      </c>
      <c r="HJ905">
        <v>0</v>
      </c>
      <c r="HK905">
        <v>0</v>
      </c>
      <c r="HL905">
        <v>0</v>
      </c>
      <c r="HM905">
        <v>0</v>
      </c>
      <c r="HN905">
        <v>0</v>
      </c>
      <c r="HO905">
        <v>0</v>
      </c>
      <c r="HP905">
        <v>0</v>
      </c>
      <c r="HQ905">
        <v>0</v>
      </c>
      <c r="HR905">
        <v>0</v>
      </c>
      <c r="HS905">
        <v>0</v>
      </c>
      <c r="HT905">
        <v>0</v>
      </c>
      <c r="HU905">
        <v>0</v>
      </c>
      <c r="HV905">
        <v>0</v>
      </c>
      <c r="HW905">
        <v>0</v>
      </c>
      <c r="HX905">
        <v>0</v>
      </c>
      <c r="HY905">
        <v>0</v>
      </c>
      <c r="HZ905">
        <v>0</v>
      </c>
      <c r="IA905">
        <v>0</v>
      </c>
      <c r="IB905">
        <v>0</v>
      </c>
      <c r="IC905">
        <v>0</v>
      </c>
      <c r="ID905">
        <v>0</v>
      </c>
      <c r="IE905">
        <v>0</v>
      </c>
      <c r="IF905">
        <v>0</v>
      </c>
      <c r="IG905">
        <v>0</v>
      </c>
      <c r="IH905">
        <v>0</v>
      </c>
      <c r="II905">
        <v>0</v>
      </c>
      <c r="IJ905">
        <v>0</v>
      </c>
      <c r="IK905">
        <v>0</v>
      </c>
    </row>
    <row r="906" spans="13:245" hidden="1">
      <c r="M906" s="340" t="s">
        <v>632</v>
      </c>
      <c r="N906" t="s">
        <v>1023</v>
      </c>
      <c r="O906">
        <v>1</v>
      </c>
      <c r="P906">
        <v>56</v>
      </c>
      <c r="Q906" s="183" t="str">
        <f t="shared" si="35"/>
        <v>SDH100156</v>
      </c>
      <c r="R906">
        <v>2008.7</v>
      </c>
      <c r="S906">
        <v>4017.4</v>
      </c>
      <c r="T906">
        <v>6026.1</v>
      </c>
      <c r="U906">
        <v>8034.8</v>
      </c>
      <c r="V906">
        <v>10043.5</v>
      </c>
      <c r="W906">
        <v>12052.2</v>
      </c>
      <c r="X906">
        <v>14060.900000000001</v>
      </c>
      <c r="Y906">
        <v>16069.6</v>
      </c>
      <c r="Z906">
        <v>18078.3</v>
      </c>
      <c r="AA906">
        <v>20087</v>
      </c>
      <c r="AB906">
        <v>20087</v>
      </c>
      <c r="AC906">
        <v>20087</v>
      </c>
      <c r="AD906">
        <v>20087</v>
      </c>
      <c r="AE906">
        <v>20087</v>
      </c>
      <c r="AF906">
        <v>20087</v>
      </c>
      <c r="AG906">
        <v>20087</v>
      </c>
      <c r="AH906">
        <v>20087</v>
      </c>
      <c r="AI906">
        <v>20087</v>
      </c>
      <c r="AJ906">
        <v>20087</v>
      </c>
      <c r="AK906">
        <v>20087</v>
      </c>
      <c r="AL906">
        <v>20087</v>
      </c>
      <c r="AM906">
        <v>20087</v>
      </c>
      <c r="AN906">
        <v>20087</v>
      </c>
      <c r="AO906">
        <v>20087</v>
      </c>
      <c r="AP906">
        <v>20087</v>
      </c>
      <c r="AQ906">
        <v>0</v>
      </c>
      <c r="AR906">
        <v>0</v>
      </c>
      <c r="AS906">
        <v>0</v>
      </c>
      <c r="AT906">
        <v>0</v>
      </c>
      <c r="AU906">
        <v>0</v>
      </c>
      <c r="AV906">
        <v>0</v>
      </c>
      <c r="AW906">
        <v>0</v>
      </c>
      <c r="AX906">
        <v>0</v>
      </c>
      <c r="AY906">
        <v>0</v>
      </c>
      <c r="AZ906">
        <v>0</v>
      </c>
      <c r="BA906">
        <v>0</v>
      </c>
      <c r="BB906">
        <v>0</v>
      </c>
      <c r="BC906">
        <v>0</v>
      </c>
      <c r="BD906">
        <v>0</v>
      </c>
      <c r="BE906">
        <v>0</v>
      </c>
      <c r="BF906">
        <v>0</v>
      </c>
      <c r="BG906">
        <v>0</v>
      </c>
      <c r="BH906">
        <v>0</v>
      </c>
      <c r="BI906">
        <v>0</v>
      </c>
      <c r="BJ906">
        <v>0</v>
      </c>
      <c r="BK906">
        <v>0</v>
      </c>
      <c r="BL906">
        <v>0</v>
      </c>
      <c r="BM906">
        <v>0</v>
      </c>
      <c r="BN906">
        <v>0</v>
      </c>
      <c r="BO906">
        <v>0</v>
      </c>
      <c r="BP906">
        <v>0</v>
      </c>
      <c r="BQ906">
        <v>0</v>
      </c>
      <c r="BR906">
        <v>0</v>
      </c>
      <c r="BS906">
        <v>0</v>
      </c>
      <c r="BT906">
        <v>0</v>
      </c>
      <c r="BU906">
        <v>0</v>
      </c>
      <c r="BV906">
        <v>0</v>
      </c>
      <c r="BW906">
        <v>0</v>
      </c>
      <c r="BX906">
        <v>0</v>
      </c>
      <c r="BY906">
        <v>0</v>
      </c>
      <c r="BZ906">
        <v>0</v>
      </c>
      <c r="CA906">
        <v>0</v>
      </c>
      <c r="CB906">
        <v>0</v>
      </c>
      <c r="CC906">
        <v>0</v>
      </c>
      <c r="CD906">
        <v>0</v>
      </c>
      <c r="CE906">
        <v>0</v>
      </c>
      <c r="CF906">
        <v>0</v>
      </c>
      <c r="CG906">
        <v>0</v>
      </c>
      <c r="CH906">
        <v>0</v>
      </c>
      <c r="CI906">
        <v>0</v>
      </c>
      <c r="CJ906">
        <v>0</v>
      </c>
      <c r="CK906">
        <v>0</v>
      </c>
      <c r="CL906">
        <v>0</v>
      </c>
      <c r="CM906">
        <v>0</v>
      </c>
      <c r="CN906">
        <v>0</v>
      </c>
      <c r="CO906">
        <v>0</v>
      </c>
      <c r="CP906">
        <v>0</v>
      </c>
      <c r="CQ906">
        <v>0</v>
      </c>
      <c r="CR906">
        <v>0</v>
      </c>
      <c r="CS906">
        <v>0</v>
      </c>
      <c r="CT906">
        <v>0</v>
      </c>
      <c r="CU906">
        <v>0</v>
      </c>
      <c r="CV906">
        <v>0</v>
      </c>
      <c r="CW906">
        <v>0</v>
      </c>
      <c r="CX906">
        <v>0</v>
      </c>
      <c r="CY906">
        <v>0</v>
      </c>
      <c r="CZ906">
        <v>0</v>
      </c>
      <c r="DA906">
        <v>0</v>
      </c>
      <c r="DB906">
        <v>0</v>
      </c>
      <c r="DC906">
        <v>0</v>
      </c>
      <c r="DD906">
        <v>0</v>
      </c>
      <c r="DE906">
        <v>0</v>
      </c>
      <c r="DF906">
        <v>0</v>
      </c>
      <c r="DG906">
        <v>0</v>
      </c>
      <c r="DH906">
        <v>0</v>
      </c>
      <c r="DI906">
        <v>0</v>
      </c>
      <c r="DJ906">
        <v>0</v>
      </c>
      <c r="DK906">
        <v>0</v>
      </c>
      <c r="DL906">
        <v>0</v>
      </c>
      <c r="DM906">
        <v>0</v>
      </c>
      <c r="DN906">
        <v>0</v>
      </c>
      <c r="DO906">
        <v>0</v>
      </c>
      <c r="DP906">
        <v>0</v>
      </c>
      <c r="DQ906">
        <v>0</v>
      </c>
      <c r="DR906">
        <v>0</v>
      </c>
      <c r="DS906">
        <v>0</v>
      </c>
      <c r="DT906">
        <v>0</v>
      </c>
      <c r="DU906">
        <v>0</v>
      </c>
      <c r="DV906">
        <v>0</v>
      </c>
      <c r="DW906">
        <v>0</v>
      </c>
      <c r="DX906">
        <v>0</v>
      </c>
      <c r="DZ906" s="340" t="s">
        <v>632</v>
      </c>
      <c r="EA906" t="s">
        <v>1023</v>
      </c>
      <c r="EB906">
        <v>1</v>
      </c>
      <c r="EC906">
        <v>56</v>
      </c>
      <c r="ED906" s="183" t="str">
        <f t="shared" si="36"/>
        <v>SDH100156</v>
      </c>
      <c r="EE906">
        <v>2008.7</v>
      </c>
      <c r="EF906">
        <v>10000</v>
      </c>
      <c r="EG906">
        <v>10000</v>
      </c>
      <c r="EH906">
        <v>10000</v>
      </c>
      <c r="EI906">
        <v>10043.5</v>
      </c>
      <c r="EJ906">
        <v>12052.2</v>
      </c>
      <c r="EK906">
        <v>14060.9</v>
      </c>
      <c r="EL906">
        <v>16069.6</v>
      </c>
      <c r="EM906">
        <v>18078.3</v>
      </c>
      <c r="EN906">
        <v>20087</v>
      </c>
      <c r="EO906">
        <v>20087</v>
      </c>
      <c r="EP906">
        <v>20087</v>
      </c>
      <c r="EQ906">
        <v>20087</v>
      </c>
      <c r="ER906">
        <v>20087</v>
      </c>
      <c r="ES906">
        <v>20087</v>
      </c>
      <c r="ET906">
        <v>20087</v>
      </c>
      <c r="EU906">
        <v>20087</v>
      </c>
      <c r="EV906">
        <v>20087</v>
      </c>
      <c r="EW906">
        <v>20087</v>
      </c>
      <c r="EX906">
        <v>20087</v>
      </c>
      <c r="EY906">
        <v>20087</v>
      </c>
      <c r="EZ906">
        <v>20087</v>
      </c>
      <c r="FA906">
        <v>20087</v>
      </c>
      <c r="FB906">
        <v>20087</v>
      </c>
      <c r="FC906">
        <v>20087</v>
      </c>
      <c r="FD906">
        <v>0</v>
      </c>
      <c r="FE906">
        <v>0</v>
      </c>
      <c r="FF906">
        <v>0</v>
      </c>
      <c r="FG906">
        <v>0</v>
      </c>
      <c r="FH906">
        <v>0</v>
      </c>
      <c r="FI906">
        <v>0</v>
      </c>
      <c r="FJ906">
        <v>0</v>
      </c>
      <c r="FK906">
        <v>0</v>
      </c>
      <c r="FL906">
        <v>0</v>
      </c>
      <c r="FM906">
        <v>0</v>
      </c>
      <c r="FN906">
        <v>0</v>
      </c>
      <c r="FO906">
        <v>0</v>
      </c>
      <c r="FP906">
        <v>0</v>
      </c>
      <c r="FQ906">
        <v>0</v>
      </c>
      <c r="FR906">
        <v>0</v>
      </c>
      <c r="FS906">
        <v>0</v>
      </c>
      <c r="FT906">
        <v>0</v>
      </c>
      <c r="FU906">
        <v>0</v>
      </c>
      <c r="FV906">
        <v>0</v>
      </c>
      <c r="FW906">
        <v>0</v>
      </c>
      <c r="FX906">
        <v>0</v>
      </c>
      <c r="FY906">
        <v>0</v>
      </c>
      <c r="FZ906">
        <v>0</v>
      </c>
      <c r="GA906">
        <v>0</v>
      </c>
      <c r="GB906">
        <v>0</v>
      </c>
      <c r="GC906">
        <v>0</v>
      </c>
      <c r="GD906">
        <v>0</v>
      </c>
      <c r="GE906">
        <v>0</v>
      </c>
      <c r="GF906">
        <v>0</v>
      </c>
      <c r="GG906">
        <v>0</v>
      </c>
      <c r="GH906">
        <v>0</v>
      </c>
      <c r="GI906">
        <v>0</v>
      </c>
      <c r="GJ906">
        <v>0</v>
      </c>
      <c r="GK906">
        <v>0</v>
      </c>
      <c r="GL906">
        <v>0</v>
      </c>
      <c r="GM906">
        <v>0</v>
      </c>
      <c r="GN906">
        <v>0</v>
      </c>
      <c r="GO906">
        <v>0</v>
      </c>
      <c r="GP906">
        <v>0</v>
      </c>
      <c r="GQ906">
        <v>0</v>
      </c>
      <c r="GR906">
        <v>0</v>
      </c>
      <c r="GS906">
        <v>0</v>
      </c>
      <c r="GT906">
        <v>0</v>
      </c>
      <c r="GU906">
        <v>0</v>
      </c>
      <c r="GV906">
        <v>0</v>
      </c>
      <c r="GW906">
        <v>0</v>
      </c>
      <c r="GX906">
        <v>0</v>
      </c>
      <c r="GY906">
        <v>0</v>
      </c>
      <c r="GZ906">
        <v>0</v>
      </c>
      <c r="HA906">
        <v>0</v>
      </c>
      <c r="HB906">
        <v>0</v>
      </c>
      <c r="HC906">
        <v>0</v>
      </c>
      <c r="HD906">
        <v>0</v>
      </c>
      <c r="HE906">
        <v>0</v>
      </c>
      <c r="HF906">
        <v>0</v>
      </c>
      <c r="HG906">
        <v>0</v>
      </c>
      <c r="HH906">
        <v>0</v>
      </c>
      <c r="HI906">
        <v>0</v>
      </c>
      <c r="HJ906">
        <v>0</v>
      </c>
      <c r="HK906">
        <v>0</v>
      </c>
      <c r="HL906">
        <v>0</v>
      </c>
      <c r="HM906">
        <v>0</v>
      </c>
      <c r="HN906">
        <v>0</v>
      </c>
      <c r="HO906">
        <v>0</v>
      </c>
      <c r="HP906">
        <v>0</v>
      </c>
      <c r="HQ906">
        <v>0</v>
      </c>
      <c r="HR906">
        <v>0</v>
      </c>
      <c r="HS906">
        <v>0</v>
      </c>
      <c r="HT906">
        <v>0</v>
      </c>
      <c r="HU906">
        <v>0</v>
      </c>
      <c r="HV906">
        <v>0</v>
      </c>
      <c r="HW906">
        <v>0</v>
      </c>
      <c r="HX906">
        <v>0</v>
      </c>
      <c r="HY906">
        <v>0</v>
      </c>
      <c r="HZ906">
        <v>0</v>
      </c>
      <c r="IA906">
        <v>0</v>
      </c>
      <c r="IB906">
        <v>0</v>
      </c>
      <c r="IC906">
        <v>0</v>
      </c>
      <c r="ID906">
        <v>0</v>
      </c>
      <c r="IE906">
        <v>0</v>
      </c>
      <c r="IF906">
        <v>0</v>
      </c>
      <c r="IG906">
        <v>0</v>
      </c>
      <c r="IH906">
        <v>0</v>
      </c>
      <c r="II906">
        <v>0</v>
      </c>
      <c r="IJ906">
        <v>0</v>
      </c>
      <c r="IK906">
        <v>0</v>
      </c>
    </row>
    <row r="907" spans="13:245" hidden="1">
      <c r="M907" s="340" t="s">
        <v>632</v>
      </c>
      <c r="N907" t="s">
        <v>1023</v>
      </c>
      <c r="O907">
        <v>1</v>
      </c>
      <c r="P907">
        <v>57</v>
      </c>
      <c r="Q907" s="183" t="str">
        <f t="shared" si="35"/>
        <v>SDH100157</v>
      </c>
      <c r="R907">
        <v>2130.6</v>
      </c>
      <c r="S907">
        <v>4261.2</v>
      </c>
      <c r="T907">
        <v>6391.8</v>
      </c>
      <c r="U907">
        <v>8522.4</v>
      </c>
      <c r="V907">
        <v>10653</v>
      </c>
      <c r="W907">
        <v>12783.6</v>
      </c>
      <c r="X907">
        <v>14914.2</v>
      </c>
      <c r="Y907">
        <v>17044.8</v>
      </c>
      <c r="Z907">
        <v>19175.400000000001</v>
      </c>
      <c r="AA907">
        <v>21306</v>
      </c>
      <c r="AB907">
        <v>21306</v>
      </c>
      <c r="AC907">
        <v>21306</v>
      </c>
      <c r="AD907">
        <v>21306</v>
      </c>
      <c r="AE907">
        <v>21306</v>
      </c>
      <c r="AF907">
        <v>21306</v>
      </c>
      <c r="AG907">
        <v>21306</v>
      </c>
      <c r="AH907">
        <v>21306</v>
      </c>
      <c r="AI907">
        <v>21306</v>
      </c>
      <c r="AJ907">
        <v>21306</v>
      </c>
      <c r="AK907">
        <v>21306</v>
      </c>
      <c r="AL907">
        <v>21306</v>
      </c>
      <c r="AM907">
        <v>21306</v>
      </c>
      <c r="AN907">
        <v>21306</v>
      </c>
      <c r="AO907">
        <v>21306</v>
      </c>
      <c r="AP907">
        <v>21306</v>
      </c>
      <c r="AQ907">
        <v>0</v>
      </c>
      <c r="AR907">
        <v>0</v>
      </c>
      <c r="AS907">
        <v>0</v>
      </c>
      <c r="AT907">
        <v>0</v>
      </c>
      <c r="AU907">
        <v>0</v>
      </c>
      <c r="AV907">
        <v>0</v>
      </c>
      <c r="AW907">
        <v>0</v>
      </c>
      <c r="AX907">
        <v>0</v>
      </c>
      <c r="AY907">
        <v>0</v>
      </c>
      <c r="AZ907">
        <v>0</v>
      </c>
      <c r="BA907">
        <v>0</v>
      </c>
      <c r="BB907">
        <v>0</v>
      </c>
      <c r="BC907">
        <v>0</v>
      </c>
      <c r="BD907">
        <v>0</v>
      </c>
      <c r="BE907">
        <v>0</v>
      </c>
      <c r="BF907">
        <v>0</v>
      </c>
      <c r="BG907">
        <v>0</v>
      </c>
      <c r="BH907">
        <v>0</v>
      </c>
      <c r="BI907">
        <v>0</v>
      </c>
      <c r="BJ907">
        <v>0</v>
      </c>
      <c r="BK907">
        <v>0</v>
      </c>
      <c r="BL907">
        <v>0</v>
      </c>
      <c r="BM907">
        <v>0</v>
      </c>
      <c r="BN907">
        <v>0</v>
      </c>
      <c r="BO907">
        <v>0</v>
      </c>
      <c r="BP907">
        <v>0</v>
      </c>
      <c r="BQ907">
        <v>0</v>
      </c>
      <c r="BR907">
        <v>0</v>
      </c>
      <c r="BS907">
        <v>0</v>
      </c>
      <c r="BT907">
        <v>0</v>
      </c>
      <c r="BU907">
        <v>0</v>
      </c>
      <c r="BV907">
        <v>0</v>
      </c>
      <c r="BW907">
        <v>0</v>
      </c>
      <c r="BX907">
        <v>0</v>
      </c>
      <c r="BY907">
        <v>0</v>
      </c>
      <c r="BZ907">
        <v>0</v>
      </c>
      <c r="CA907">
        <v>0</v>
      </c>
      <c r="CB907">
        <v>0</v>
      </c>
      <c r="CC907">
        <v>0</v>
      </c>
      <c r="CD907">
        <v>0</v>
      </c>
      <c r="CE907">
        <v>0</v>
      </c>
      <c r="CF907">
        <v>0</v>
      </c>
      <c r="CG907">
        <v>0</v>
      </c>
      <c r="CH907">
        <v>0</v>
      </c>
      <c r="CI907">
        <v>0</v>
      </c>
      <c r="CJ907">
        <v>0</v>
      </c>
      <c r="CK907">
        <v>0</v>
      </c>
      <c r="CL907">
        <v>0</v>
      </c>
      <c r="CM907">
        <v>0</v>
      </c>
      <c r="CN907">
        <v>0</v>
      </c>
      <c r="CO907">
        <v>0</v>
      </c>
      <c r="CP907">
        <v>0</v>
      </c>
      <c r="CQ907">
        <v>0</v>
      </c>
      <c r="CR907">
        <v>0</v>
      </c>
      <c r="CS907">
        <v>0</v>
      </c>
      <c r="CT907">
        <v>0</v>
      </c>
      <c r="CU907">
        <v>0</v>
      </c>
      <c r="CV907">
        <v>0</v>
      </c>
      <c r="CW907">
        <v>0</v>
      </c>
      <c r="CX907">
        <v>0</v>
      </c>
      <c r="CY907">
        <v>0</v>
      </c>
      <c r="CZ907">
        <v>0</v>
      </c>
      <c r="DA907">
        <v>0</v>
      </c>
      <c r="DB907">
        <v>0</v>
      </c>
      <c r="DC907">
        <v>0</v>
      </c>
      <c r="DD907">
        <v>0</v>
      </c>
      <c r="DE907">
        <v>0</v>
      </c>
      <c r="DF907">
        <v>0</v>
      </c>
      <c r="DG907">
        <v>0</v>
      </c>
      <c r="DH907">
        <v>0</v>
      </c>
      <c r="DI907">
        <v>0</v>
      </c>
      <c r="DJ907">
        <v>0</v>
      </c>
      <c r="DK907">
        <v>0</v>
      </c>
      <c r="DL907">
        <v>0</v>
      </c>
      <c r="DM907">
        <v>0</v>
      </c>
      <c r="DN907">
        <v>0</v>
      </c>
      <c r="DO907">
        <v>0</v>
      </c>
      <c r="DP907">
        <v>0</v>
      </c>
      <c r="DQ907">
        <v>0</v>
      </c>
      <c r="DR907">
        <v>0</v>
      </c>
      <c r="DS907">
        <v>0</v>
      </c>
      <c r="DT907">
        <v>0</v>
      </c>
      <c r="DU907">
        <v>0</v>
      </c>
      <c r="DV907">
        <v>0</v>
      </c>
      <c r="DW907">
        <v>0</v>
      </c>
      <c r="DX907">
        <v>0</v>
      </c>
      <c r="DZ907" s="340" t="s">
        <v>632</v>
      </c>
      <c r="EA907" t="s">
        <v>1023</v>
      </c>
      <c r="EB907">
        <v>1</v>
      </c>
      <c r="EC907">
        <v>57</v>
      </c>
      <c r="ED907" s="183" t="str">
        <f t="shared" si="36"/>
        <v>SDH100157</v>
      </c>
      <c r="EE907">
        <v>2130.6</v>
      </c>
      <c r="EF907">
        <v>10000</v>
      </c>
      <c r="EG907">
        <v>10000</v>
      </c>
      <c r="EH907">
        <v>10000</v>
      </c>
      <c r="EI907">
        <v>10653</v>
      </c>
      <c r="EJ907">
        <v>12783.6</v>
      </c>
      <c r="EK907">
        <v>14914.2</v>
      </c>
      <c r="EL907">
        <v>17044.8</v>
      </c>
      <c r="EM907">
        <v>19175.400000000001</v>
      </c>
      <c r="EN907">
        <v>21306</v>
      </c>
      <c r="EO907">
        <v>21306</v>
      </c>
      <c r="EP907">
        <v>21306</v>
      </c>
      <c r="EQ907">
        <v>21306</v>
      </c>
      <c r="ER907">
        <v>21306</v>
      </c>
      <c r="ES907">
        <v>21306</v>
      </c>
      <c r="ET907">
        <v>21306</v>
      </c>
      <c r="EU907">
        <v>21306</v>
      </c>
      <c r="EV907">
        <v>21306</v>
      </c>
      <c r="EW907">
        <v>21306</v>
      </c>
      <c r="EX907">
        <v>21306</v>
      </c>
      <c r="EY907">
        <v>21306</v>
      </c>
      <c r="EZ907">
        <v>21306</v>
      </c>
      <c r="FA907">
        <v>21306</v>
      </c>
      <c r="FB907">
        <v>21306</v>
      </c>
      <c r="FC907">
        <v>21306</v>
      </c>
      <c r="FD907">
        <v>0</v>
      </c>
      <c r="FE907">
        <v>0</v>
      </c>
      <c r="FF907">
        <v>0</v>
      </c>
      <c r="FG907">
        <v>0</v>
      </c>
      <c r="FH907">
        <v>0</v>
      </c>
      <c r="FI907">
        <v>0</v>
      </c>
      <c r="FJ907">
        <v>0</v>
      </c>
      <c r="FK907">
        <v>0</v>
      </c>
      <c r="FL907">
        <v>0</v>
      </c>
      <c r="FM907">
        <v>0</v>
      </c>
      <c r="FN907">
        <v>0</v>
      </c>
      <c r="FO907">
        <v>0</v>
      </c>
      <c r="FP907">
        <v>0</v>
      </c>
      <c r="FQ907">
        <v>0</v>
      </c>
      <c r="FR907">
        <v>0</v>
      </c>
      <c r="FS907">
        <v>0</v>
      </c>
      <c r="FT907">
        <v>0</v>
      </c>
      <c r="FU907">
        <v>0</v>
      </c>
      <c r="FV907">
        <v>0</v>
      </c>
      <c r="FW907">
        <v>0</v>
      </c>
      <c r="FX907">
        <v>0</v>
      </c>
      <c r="FY907">
        <v>0</v>
      </c>
      <c r="FZ907">
        <v>0</v>
      </c>
      <c r="GA907">
        <v>0</v>
      </c>
      <c r="GB907">
        <v>0</v>
      </c>
      <c r="GC907">
        <v>0</v>
      </c>
      <c r="GD907">
        <v>0</v>
      </c>
      <c r="GE907">
        <v>0</v>
      </c>
      <c r="GF907">
        <v>0</v>
      </c>
      <c r="GG907">
        <v>0</v>
      </c>
      <c r="GH907">
        <v>0</v>
      </c>
      <c r="GI907">
        <v>0</v>
      </c>
      <c r="GJ907">
        <v>0</v>
      </c>
      <c r="GK907">
        <v>0</v>
      </c>
      <c r="GL907">
        <v>0</v>
      </c>
      <c r="GM907">
        <v>0</v>
      </c>
      <c r="GN907">
        <v>0</v>
      </c>
      <c r="GO907">
        <v>0</v>
      </c>
      <c r="GP907">
        <v>0</v>
      </c>
      <c r="GQ907">
        <v>0</v>
      </c>
      <c r="GR907">
        <v>0</v>
      </c>
      <c r="GS907">
        <v>0</v>
      </c>
      <c r="GT907">
        <v>0</v>
      </c>
      <c r="GU907">
        <v>0</v>
      </c>
      <c r="GV907">
        <v>0</v>
      </c>
      <c r="GW907">
        <v>0</v>
      </c>
      <c r="GX907">
        <v>0</v>
      </c>
      <c r="GY907">
        <v>0</v>
      </c>
      <c r="GZ907">
        <v>0</v>
      </c>
      <c r="HA907">
        <v>0</v>
      </c>
      <c r="HB907">
        <v>0</v>
      </c>
      <c r="HC907">
        <v>0</v>
      </c>
      <c r="HD907">
        <v>0</v>
      </c>
      <c r="HE907">
        <v>0</v>
      </c>
      <c r="HF907">
        <v>0</v>
      </c>
      <c r="HG907">
        <v>0</v>
      </c>
      <c r="HH907">
        <v>0</v>
      </c>
      <c r="HI907">
        <v>0</v>
      </c>
      <c r="HJ907">
        <v>0</v>
      </c>
      <c r="HK907">
        <v>0</v>
      </c>
      <c r="HL907">
        <v>0</v>
      </c>
      <c r="HM907">
        <v>0</v>
      </c>
      <c r="HN907">
        <v>0</v>
      </c>
      <c r="HO907">
        <v>0</v>
      </c>
      <c r="HP907">
        <v>0</v>
      </c>
      <c r="HQ907">
        <v>0</v>
      </c>
      <c r="HR907">
        <v>0</v>
      </c>
      <c r="HS907">
        <v>0</v>
      </c>
      <c r="HT907">
        <v>0</v>
      </c>
      <c r="HU907">
        <v>0</v>
      </c>
      <c r="HV907">
        <v>0</v>
      </c>
      <c r="HW907">
        <v>0</v>
      </c>
      <c r="HX907">
        <v>0</v>
      </c>
      <c r="HY907">
        <v>0</v>
      </c>
      <c r="HZ907">
        <v>0</v>
      </c>
      <c r="IA907">
        <v>0</v>
      </c>
      <c r="IB907">
        <v>0</v>
      </c>
      <c r="IC907">
        <v>0</v>
      </c>
      <c r="ID907">
        <v>0</v>
      </c>
      <c r="IE907">
        <v>0</v>
      </c>
      <c r="IF907">
        <v>0</v>
      </c>
      <c r="IG907">
        <v>0</v>
      </c>
      <c r="IH907">
        <v>0</v>
      </c>
      <c r="II907">
        <v>0</v>
      </c>
      <c r="IJ907">
        <v>0</v>
      </c>
      <c r="IK907">
        <v>0</v>
      </c>
    </row>
    <row r="908" spans="13:245" hidden="1">
      <c r="M908" s="340" t="s">
        <v>632</v>
      </c>
      <c r="N908" t="s">
        <v>1023</v>
      </c>
      <c r="O908">
        <v>1</v>
      </c>
      <c r="P908">
        <v>58</v>
      </c>
      <c r="Q908" s="183" t="str">
        <f t="shared" si="35"/>
        <v>SDH100158</v>
      </c>
      <c r="R908">
        <v>2289.6</v>
      </c>
      <c r="S908">
        <v>4579.2</v>
      </c>
      <c r="T908">
        <v>6868.8</v>
      </c>
      <c r="U908">
        <v>9158.4</v>
      </c>
      <c r="V908">
        <v>11448</v>
      </c>
      <c r="W908">
        <v>13737.6</v>
      </c>
      <c r="X908">
        <v>16027.2</v>
      </c>
      <c r="Y908">
        <v>18316.8</v>
      </c>
      <c r="Z908">
        <v>20606.400000000001</v>
      </c>
      <c r="AA908">
        <v>22896</v>
      </c>
      <c r="AB908">
        <v>22896</v>
      </c>
      <c r="AC908">
        <v>22896</v>
      </c>
      <c r="AD908">
        <v>22896</v>
      </c>
      <c r="AE908">
        <v>22896</v>
      </c>
      <c r="AF908">
        <v>22896</v>
      </c>
      <c r="AG908">
        <v>22896</v>
      </c>
      <c r="AH908">
        <v>22896</v>
      </c>
      <c r="AI908">
        <v>22896</v>
      </c>
      <c r="AJ908">
        <v>22896</v>
      </c>
      <c r="AK908">
        <v>22896</v>
      </c>
      <c r="AL908">
        <v>22896</v>
      </c>
      <c r="AM908">
        <v>22896</v>
      </c>
      <c r="AN908">
        <v>22896</v>
      </c>
      <c r="AO908">
        <v>22896</v>
      </c>
      <c r="AP908">
        <v>22896</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v>
      </c>
      <c r="BL908">
        <v>0</v>
      </c>
      <c r="BM908">
        <v>0</v>
      </c>
      <c r="BN908">
        <v>0</v>
      </c>
      <c r="BO908">
        <v>0</v>
      </c>
      <c r="BP908">
        <v>0</v>
      </c>
      <c r="BQ908">
        <v>0</v>
      </c>
      <c r="BR908">
        <v>0</v>
      </c>
      <c r="BS908">
        <v>0</v>
      </c>
      <c r="BT908">
        <v>0</v>
      </c>
      <c r="BU908">
        <v>0</v>
      </c>
      <c r="BV908">
        <v>0</v>
      </c>
      <c r="BW908">
        <v>0</v>
      </c>
      <c r="BX908">
        <v>0</v>
      </c>
      <c r="BY908">
        <v>0</v>
      </c>
      <c r="BZ908">
        <v>0</v>
      </c>
      <c r="CA908">
        <v>0</v>
      </c>
      <c r="CB908">
        <v>0</v>
      </c>
      <c r="CC908">
        <v>0</v>
      </c>
      <c r="CD908">
        <v>0</v>
      </c>
      <c r="CE908">
        <v>0</v>
      </c>
      <c r="CF908">
        <v>0</v>
      </c>
      <c r="CG908">
        <v>0</v>
      </c>
      <c r="CH908">
        <v>0</v>
      </c>
      <c r="CI908">
        <v>0</v>
      </c>
      <c r="CJ908">
        <v>0</v>
      </c>
      <c r="CK908">
        <v>0</v>
      </c>
      <c r="CL908">
        <v>0</v>
      </c>
      <c r="CM908">
        <v>0</v>
      </c>
      <c r="CN908">
        <v>0</v>
      </c>
      <c r="CO908">
        <v>0</v>
      </c>
      <c r="CP908">
        <v>0</v>
      </c>
      <c r="CQ908">
        <v>0</v>
      </c>
      <c r="CR908">
        <v>0</v>
      </c>
      <c r="CS908">
        <v>0</v>
      </c>
      <c r="CT908">
        <v>0</v>
      </c>
      <c r="CU908">
        <v>0</v>
      </c>
      <c r="CV908">
        <v>0</v>
      </c>
      <c r="CW908">
        <v>0</v>
      </c>
      <c r="CX908">
        <v>0</v>
      </c>
      <c r="CY908">
        <v>0</v>
      </c>
      <c r="CZ908">
        <v>0</v>
      </c>
      <c r="DA908">
        <v>0</v>
      </c>
      <c r="DB908">
        <v>0</v>
      </c>
      <c r="DC908">
        <v>0</v>
      </c>
      <c r="DD908">
        <v>0</v>
      </c>
      <c r="DE908">
        <v>0</v>
      </c>
      <c r="DF908">
        <v>0</v>
      </c>
      <c r="DG908">
        <v>0</v>
      </c>
      <c r="DH908">
        <v>0</v>
      </c>
      <c r="DI908">
        <v>0</v>
      </c>
      <c r="DJ908">
        <v>0</v>
      </c>
      <c r="DK908">
        <v>0</v>
      </c>
      <c r="DL908">
        <v>0</v>
      </c>
      <c r="DM908">
        <v>0</v>
      </c>
      <c r="DN908">
        <v>0</v>
      </c>
      <c r="DO908">
        <v>0</v>
      </c>
      <c r="DP908">
        <v>0</v>
      </c>
      <c r="DQ908">
        <v>0</v>
      </c>
      <c r="DR908">
        <v>0</v>
      </c>
      <c r="DS908">
        <v>0</v>
      </c>
      <c r="DT908">
        <v>0</v>
      </c>
      <c r="DU908">
        <v>0</v>
      </c>
      <c r="DV908">
        <v>0</v>
      </c>
      <c r="DW908">
        <v>0</v>
      </c>
      <c r="DX908">
        <v>0</v>
      </c>
      <c r="DZ908" s="340" t="s">
        <v>632</v>
      </c>
      <c r="EA908" t="s">
        <v>1023</v>
      </c>
      <c r="EB908">
        <v>1</v>
      </c>
      <c r="EC908">
        <v>58</v>
      </c>
      <c r="ED908" s="183" t="str">
        <f t="shared" si="36"/>
        <v>SDH100158</v>
      </c>
      <c r="EE908">
        <v>2289.6</v>
      </c>
      <c r="EF908">
        <v>10000</v>
      </c>
      <c r="EG908">
        <v>10000</v>
      </c>
      <c r="EH908">
        <v>10000</v>
      </c>
      <c r="EI908">
        <v>11448</v>
      </c>
      <c r="EJ908">
        <v>13737.6</v>
      </c>
      <c r="EK908">
        <v>16027.2</v>
      </c>
      <c r="EL908">
        <v>18316.8</v>
      </c>
      <c r="EM908">
        <v>20606.400000000001</v>
      </c>
      <c r="EN908">
        <v>22896</v>
      </c>
      <c r="EO908">
        <v>22896</v>
      </c>
      <c r="EP908">
        <v>22896</v>
      </c>
      <c r="EQ908">
        <v>22896</v>
      </c>
      <c r="ER908">
        <v>22896</v>
      </c>
      <c r="ES908">
        <v>22896</v>
      </c>
      <c r="ET908">
        <v>22896</v>
      </c>
      <c r="EU908">
        <v>22896</v>
      </c>
      <c r="EV908">
        <v>22896</v>
      </c>
      <c r="EW908">
        <v>22896</v>
      </c>
      <c r="EX908">
        <v>22896</v>
      </c>
      <c r="EY908">
        <v>22896</v>
      </c>
      <c r="EZ908">
        <v>22896</v>
      </c>
      <c r="FA908">
        <v>22896</v>
      </c>
      <c r="FB908">
        <v>22896</v>
      </c>
      <c r="FC908">
        <v>22896</v>
      </c>
      <c r="FD908">
        <v>0</v>
      </c>
      <c r="FE908">
        <v>0</v>
      </c>
      <c r="FF908">
        <v>0</v>
      </c>
      <c r="FG908">
        <v>0</v>
      </c>
      <c r="FH908">
        <v>0</v>
      </c>
      <c r="FI908">
        <v>0</v>
      </c>
      <c r="FJ908">
        <v>0</v>
      </c>
      <c r="FK908">
        <v>0</v>
      </c>
      <c r="FL908">
        <v>0</v>
      </c>
      <c r="FM908">
        <v>0</v>
      </c>
      <c r="FN908">
        <v>0</v>
      </c>
      <c r="FO908">
        <v>0</v>
      </c>
      <c r="FP908">
        <v>0</v>
      </c>
      <c r="FQ908">
        <v>0</v>
      </c>
      <c r="FR908">
        <v>0</v>
      </c>
      <c r="FS908">
        <v>0</v>
      </c>
      <c r="FT908">
        <v>0</v>
      </c>
      <c r="FU908">
        <v>0</v>
      </c>
      <c r="FV908">
        <v>0</v>
      </c>
      <c r="FW908">
        <v>0</v>
      </c>
      <c r="FX908">
        <v>0</v>
      </c>
      <c r="FY908">
        <v>0</v>
      </c>
      <c r="FZ908">
        <v>0</v>
      </c>
      <c r="GA908">
        <v>0</v>
      </c>
      <c r="GB908">
        <v>0</v>
      </c>
      <c r="GC908">
        <v>0</v>
      </c>
      <c r="GD908">
        <v>0</v>
      </c>
      <c r="GE908">
        <v>0</v>
      </c>
      <c r="GF908">
        <v>0</v>
      </c>
      <c r="GG908">
        <v>0</v>
      </c>
      <c r="GH908">
        <v>0</v>
      </c>
      <c r="GI908">
        <v>0</v>
      </c>
      <c r="GJ908">
        <v>0</v>
      </c>
      <c r="GK908">
        <v>0</v>
      </c>
      <c r="GL908">
        <v>0</v>
      </c>
      <c r="GM908">
        <v>0</v>
      </c>
      <c r="GN908">
        <v>0</v>
      </c>
      <c r="GO908">
        <v>0</v>
      </c>
      <c r="GP908">
        <v>0</v>
      </c>
      <c r="GQ908">
        <v>0</v>
      </c>
      <c r="GR908">
        <v>0</v>
      </c>
      <c r="GS908">
        <v>0</v>
      </c>
      <c r="GT908">
        <v>0</v>
      </c>
      <c r="GU908">
        <v>0</v>
      </c>
      <c r="GV908">
        <v>0</v>
      </c>
      <c r="GW908">
        <v>0</v>
      </c>
      <c r="GX908">
        <v>0</v>
      </c>
      <c r="GY908">
        <v>0</v>
      </c>
      <c r="GZ908">
        <v>0</v>
      </c>
      <c r="HA908">
        <v>0</v>
      </c>
      <c r="HB908">
        <v>0</v>
      </c>
      <c r="HC908">
        <v>0</v>
      </c>
      <c r="HD908">
        <v>0</v>
      </c>
      <c r="HE908">
        <v>0</v>
      </c>
      <c r="HF908">
        <v>0</v>
      </c>
      <c r="HG908">
        <v>0</v>
      </c>
      <c r="HH908">
        <v>0</v>
      </c>
      <c r="HI908">
        <v>0</v>
      </c>
      <c r="HJ908">
        <v>0</v>
      </c>
      <c r="HK908">
        <v>0</v>
      </c>
      <c r="HL908">
        <v>0</v>
      </c>
      <c r="HM908">
        <v>0</v>
      </c>
      <c r="HN908">
        <v>0</v>
      </c>
      <c r="HO908">
        <v>0</v>
      </c>
      <c r="HP908">
        <v>0</v>
      </c>
      <c r="HQ908">
        <v>0</v>
      </c>
      <c r="HR908">
        <v>0</v>
      </c>
      <c r="HS908">
        <v>0</v>
      </c>
      <c r="HT908">
        <v>0</v>
      </c>
      <c r="HU908">
        <v>0</v>
      </c>
      <c r="HV908">
        <v>0</v>
      </c>
      <c r="HW908">
        <v>0</v>
      </c>
      <c r="HX908">
        <v>0</v>
      </c>
      <c r="HY908">
        <v>0</v>
      </c>
      <c r="HZ908">
        <v>0</v>
      </c>
      <c r="IA908">
        <v>0</v>
      </c>
      <c r="IB908">
        <v>0</v>
      </c>
      <c r="IC908">
        <v>0</v>
      </c>
      <c r="ID908">
        <v>0</v>
      </c>
      <c r="IE908">
        <v>0</v>
      </c>
      <c r="IF908">
        <v>0</v>
      </c>
      <c r="IG908">
        <v>0</v>
      </c>
      <c r="IH908">
        <v>0</v>
      </c>
      <c r="II908">
        <v>0</v>
      </c>
      <c r="IJ908">
        <v>0</v>
      </c>
      <c r="IK908">
        <v>0</v>
      </c>
    </row>
    <row r="909" spans="13:245" hidden="1">
      <c r="M909" s="340" t="s">
        <v>632</v>
      </c>
      <c r="N909" t="s">
        <v>1023</v>
      </c>
      <c r="O909">
        <v>1</v>
      </c>
      <c r="P909">
        <v>59</v>
      </c>
      <c r="Q909" s="183" t="str">
        <f t="shared" si="35"/>
        <v>SDH100159</v>
      </c>
      <c r="R909">
        <v>2469.8000000000002</v>
      </c>
      <c r="S909">
        <v>4939.6000000000004</v>
      </c>
      <c r="T909">
        <v>7409.4000000000005</v>
      </c>
      <c r="U909">
        <v>9879.2000000000007</v>
      </c>
      <c r="V909">
        <v>12349</v>
      </c>
      <c r="W909">
        <v>14818.800000000001</v>
      </c>
      <c r="X909">
        <v>17288.600000000002</v>
      </c>
      <c r="Y909">
        <v>19758.400000000001</v>
      </c>
      <c r="Z909">
        <v>22228.2</v>
      </c>
      <c r="AA909">
        <v>24698</v>
      </c>
      <c r="AB909">
        <v>24698</v>
      </c>
      <c r="AC909">
        <v>24698</v>
      </c>
      <c r="AD909">
        <v>24698</v>
      </c>
      <c r="AE909">
        <v>24698</v>
      </c>
      <c r="AF909">
        <v>24698</v>
      </c>
      <c r="AG909">
        <v>24698</v>
      </c>
      <c r="AH909">
        <v>24698</v>
      </c>
      <c r="AI909">
        <v>24698</v>
      </c>
      <c r="AJ909">
        <v>24698</v>
      </c>
      <c r="AK909">
        <v>24698</v>
      </c>
      <c r="AL909">
        <v>24698</v>
      </c>
      <c r="AM909">
        <v>24698</v>
      </c>
      <c r="AN909">
        <v>24698</v>
      </c>
      <c r="AO909">
        <v>24698</v>
      </c>
      <c r="AP909">
        <v>24698</v>
      </c>
      <c r="AQ909">
        <v>0</v>
      </c>
      <c r="AR909">
        <v>0</v>
      </c>
      <c r="AS909">
        <v>0</v>
      </c>
      <c r="AT909">
        <v>0</v>
      </c>
      <c r="AU909">
        <v>0</v>
      </c>
      <c r="AV909">
        <v>0</v>
      </c>
      <c r="AW909">
        <v>0</v>
      </c>
      <c r="AX909">
        <v>0</v>
      </c>
      <c r="AY909">
        <v>0</v>
      </c>
      <c r="AZ909">
        <v>0</v>
      </c>
      <c r="BA909">
        <v>0</v>
      </c>
      <c r="BB909">
        <v>0</v>
      </c>
      <c r="BC909">
        <v>0</v>
      </c>
      <c r="BD909">
        <v>0</v>
      </c>
      <c r="BE909">
        <v>0</v>
      </c>
      <c r="BF909">
        <v>0</v>
      </c>
      <c r="BG909">
        <v>0</v>
      </c>
      <c r="BH909">
        <v>0</v>
      </c>
      <c r="BI909">
        <v>0</v>
      </c>
      <c r="BJ909">
        <v>0</v>
      </c>
      <c r="BK909">
        <v>0</v>
      </c>
      <c r="BL909">
        <v>0</v>
      </c>
      <c r="BM909">
        <v>0</v>
      </c>
      <c r="BN909">
        <v>0</v>
      </c>
      <c r="BO909">
        <v>0</v>
      </c>
      <c r="BP909">
        <v>0</v>
      </c>
      <c r="BQ909">
        <v>0</v>
      </c>
      <c r="BR909">
        <v>0</v>
      </c>
      <c r="BS909">
        <v>0</v>
      </c>
      <c r="BT909">
        <v>0</v>
      </c>
      <c r="BU909">
        <v>0</v>
      </c>
      <c r="BV909">
        <v>0</v>
      </c>
      <c r="BW909">
        <v>0</v>
      </c>
      <c r="BX909">
        <v>0</v>
      </c>
      <c r="BY909">
        <v>0</v>
      </c>
      <c r="BZ909">
        <v>0</v>
      </c>
      <c r="CA909">
        <v>0</v>
      </c>
      <c r="CB909">
        <v>0</v>
      </c>
      <c r="CC909">
        <v>0</v>
      </c>
      <c r="CD909">
        <v>0</v>
      </c>
      <c r="CE909">
        <v>0</v>
      </c>
      <c r="CF909">
        <v>0</v>
      </c>
      <c r="CG909">
        <v>0</v>
      </c>
      <c r="CH909">
        <v>0</v>
      </c>
      <c r="CI909">
        <v>0</v>
      </c>
      <c r="CJ909">
        <v>0</v>
      </c>
      <c r="CK909">
        <v>0</v>
      </c>
      <c r="CL909">
        <v>0</v>
      </c>
      <c r="CM909">
        <v>0</v>
      </c>
      <c r="CN909">
        <v>0</v>
      </c>
      <c r="CO909">
        <v>0</v>
      </c>
      <c r="CP909">
        <v>0</v>
      </c>
      <c r="CQ909">
        <v>0</v>
      </c>
      <c r="CR909">
        <v>0</v>
      </c>
      <c r="CS909">
        <v>0</v>
      </c>
      <c r="CT909">
        <v>0</v>
      </c>
      <c r="CU909">
        <v>0</v>
      </c>
      <c r="CV909">
        <v>0</v>
      </c>
      <c r="CW909">
        <v>0</v>
      </c>
      <c r="CX909">
        <v>0</v>
      </c>
      <c r="CY909">
        <v>0</v>
      </c>
      <c r="CZ909">
        <v>0</v>
      </c>
      <c r="DA909">
        <v>0</v>
      </c>
      <c r="DB909">
        <v>0</v>
      </c>
      <c r="DC909">
        <v>0</v>
      </c>
      <c r="DD909">
        <v>0</v>
      </c>
      <c r="DE909">
        <v>0</v>
      </c>
      <c r="DF909">
        <v>0</v>
      </c>
      <c r="DG909">
        <v>0</v>
      </c>
      <c r="DH909">
        <v>0</v>
      </c>
      <c r="DI909">
        <v>0</v>
      </c>
      <c r="DJ909">
        <v>0</v>
      </c>
      <c r="DK909">
        <v>0</v>
      </c>
      <c r="DL909">
        <v>0</v>
      </c>
      <c r="DM909">
        <v>0</v>
      </c>
      <c r="DN909">
        <v>0</v>
      </c>
      <c r="DO909">
        <v>0</v>
      </c>
      <c r="DP909">
        <v>0</v>
      </c>
      <c r="DQ909">
        <v>0</v>
      </c>
      <c r="DR909">
        <v>0</v>
      </c>
      <c r="DS909">
        <v>0</v>
      </c>
      <c r="DT909">
        <v>0</v>
      </c>
      <c r="DU909">
        <v>0</v>
      </c>
      <c r="DV909">
        <v>0</v>
      </c>
      <c r="DW909">
        <v>0</v>
      </c>
      <c r="DX909">
        <v>0</v>
      </c>
      <c r="DZ909" s="340" t="s">
        <v>632</v>
      </c>
      <c r="EA909" t="s">
        <v>1023</v>
      </c>
      <c r="EB909">
        <v>1</v>
      </c>
      <c r="EC909">
        <v>59</v>
      </c>
      <c r="ED909" s="183" t="str">
        <f t="shared" si="36"/>
        <v>SDH100159</v>
      </c>
      <c r="EE909">
        <v>2469.8000000000002</v>
      </c>
      <c r="EF909">
        <v>10000</v>
      </c>
      <c r="EG909">
        <v>10000</v>
      </c>
      <c r="EH909">
        <v>10000</v>
      </c>
      <c r="EI909">
        <v>12349</v>
      </c>
      <c r="EJ909">
        <v>14818.8</v>
      </c>
      <c r="EK909">
        <v>17288.599999999999</v>
      </c>
      <c r="EL909">
        <v>19758.400000000001</v>
      </c>
      <c r="EM909">
        <v>22228.2</v>
      </c>
      <c r="EN909">
        <v>24698</v>
      </c>
      <c r="EO909">
        <v>24698</v>
      </c>
      <c r="EP909">
        <v>24698</v>
      </c>
      <c r="EQ909">
        <v>24698</v>
      </c>
      <c r="ER909">
        <v>24698</v>
      </c>
      <c r="ES909">
        <v>24698</v>
      </c>
      <c r="ET909">
        <v>24698</v>
      </c>
      <c r="EU909">
        <v>24698</v>
      </c>
      <c r="EV909">
        <v>24698</v>
      </c>
      <c r="EW909">
        <v>24698</v>
      </c>
      <c r="EX909">
        <v>24698</v>
      </c>
      <c r="EY909">
        <v>24698</v>
      </c>
      <c r="EZ909">
        <v>24698</v>
      </c>
      <c r="FA909">
        <v>24698</v>
      </c>
      <c r="FB909">
        <v>24698</v>
      </c>
      <c r="FC909">
        <v>24698</v>
      </c>
      <c r="FD909">
        <v>0</v>
      </c>
      <c r="FE909">
        <v>0</v>
      </c>
      <c r="FF909">
        <v>0</v>
      </c>
      <c r="FG909">
        <v>0</v>
      </c>
      <c r="FH909">
        <v>0</v>
      </c>
      <c r="FI909">
        <v>0</v>
      </c>
      <c r="FJ909">
        <v>0</v>
      </c>
      <c r="FK909">
        <v>0</v>
      </c>
      <c r="FL909">
        <v>0</v>
      </c>
      <c r="FM909">
        <v>0</v>
      </c>
      <c r="FN909">
        <v>0</v>
      </c>
      <c r="FO909">
        <v>0</v>
      </c>
      <c r="FP909">
        <v>0</v>
      </c>
      <c r="FQ909">
        <v>0</v>
      </c>
      <c r="FR909">
        <v>0</v>
      </c>
      <c r="FS909">
        <v>0</v>
      </c>
      <c r="FT909">
        <v>0</v>
      </c>
      <c r="FU909">
        <v>0</v>
      </c>
      <c r="FV909">
        <v>0</v>
      </c>
      <c r="FW909">
        <v>0</v>
      </c>
      <c r="FX909">
        <v>0</v>
      </c>
      <c r="FY909">
        <v>0</v>
      </c>
      <c r="FZ909">
        <v>0</v>
      </c>
      <c r="GA909">
        <v>0</v>
      </c>
      <c r="GB909">
        <v>0</v>
      </c>
      <c r="GC909">
        <v>0</v>
      </c>
      <c r="GD909">
        <v>0</v>
      </c>
      <c r="GE909">
        <v>0</v>
      </c>
      <c r="GF909">
        <v>0</v>
      </c>
      <c r="GG909">
        <v>0</v>
      </c>
      <c r="GH909">
        <v>0</v>
      </c>
      <c r="GI909">
        <v>0</v>
      </c>
      <c r="GJ909">
        <v>0</v>
      </c>
      <c r="GK909">
        <v>0</v>
      </c>
      <c r="GL909">
        <v>0</v>
      </c>
      <c r="GM909">
        <v>0</v>
      </c>
      <c r="GN909">
        <v>0</v>
      </c>
      <c r="GO909">
        <v>0</v>
      </c>
      <c r="GP909">
        <v>0</v>
      </c>
      <c r="GQ909">
        <v>0</v>
      </c>
      <c r="GR909">
        <v>0</v>
      </c>
      <c r="GS909">
        <v>0</v>
      </c>
      <c r="GT909">
        <v>0</v>
      </c>
      <c r="GU909">
        <v>0</v>
      </c>
      <c r="GV909">
        <v>0</v>
      </c>
      <c r="GW909">
        <v>0</v>
      </c>
      <c r="GX909">
        <v>0</v>
      </c>
      <c r="GY909">
        <v>0</v>
      </c>
      <c r="GZ909">
        <v>0</v>
      </c>
      <c r="HA909">
        <v>0</v>
      </c>
      <c r="HB909">
        <v>0</v>
      </c>
      <c r="HC909">
        <v>0</v>
      </c>
      <c r="HD909">
        <v>0</v>
      </c>
      <c r="HE909">
        <v>0</v>
      </c>
      <c r="HF909">
        <v>0</v>
      </c>
      <c r="HG909">
        <v>0</v>
      </c>
      <c r="HH909">
        <v>0</v>
      </c>
      <c r="HI909">
        <v>0</v>
      </c>
      <c r="HJ909">
        <v>0</v>
      </c>
      <c r="HK909">
        <v>0</v>
      </c>
      <c r="HL909">
        <v>0</v>
      </c>
      <c r="HM909">
        <v>0</v>
      </c>
      <c r="HN909">
        <v>0</v>
      </c>
      <c r="HO909">
        <v>0</v>
      </c>
      <c r="HP909">
        <v>0</v>
      </c>
      <c r="HQ909">
        <v>0</v>
      </c>
      <c r="HR909">
        <v>0</v>
      </c>
      <c r="HS909">
        <v>0</v>
      </c>
      <c r="HT909">
        <v>0</v>
      </c>
      <c r="HU909">
        <v>0</v>
      </c>
      <c r="HV909">
        <v>0</v>
      </c>
      <c r="HW909">
        <v>0</v>
      </c>
      <c r="HX909">
        <v>0</v>
      </c>
      <c r="HY909">
        <v>0</v>
      </c>
      <c r="HZ909">
        <v>0</v>
      </c>
      <c r="IA909">
        <v>0</v>
      </c>
      <c r="IB909">
        <v>0</v>
      </c>
      <c r="IC909">
        <v>0</v>
      </c>
      <c r="ID909">
        <v>0</v>
      </c>
      <c r="IE909">
        <v>0</v>
      </c>
      <c r="IF909">
        <v>0</v>
      </c>
      <c r="IG909">
        <v>0</v>
      </c>
      <c r="IH909">
        <v>0</v>
      </c>
      <c r="II909">
        <v>0</v>
      </c>
      <c r="IJ909">
        <v>0</v>
      </c>
      <c r="IK909">
        <v>0</v>
      </c>
    </row>
    <row r="910" spans="13:245" hidden="1">
      <c r="M910" s="340" t="s">
        <v>632</v>
      </c>
      <c r="N910" t="s">
        <v>1023</v>
      </c>
      <c r="O910">
        <v>1</v>
      </c>
      <c r="P910">
        <v>60</v>
      </c>
      <c r="Q910" s="183" t="str">
        <f t="shared" si="35"/>
        <v>SDH100160</v>
      </c>
      <c r="R910">
        <v>2681.8</v>
      </c>
      <c r="S910">
        <v>5363.6</v>
      </c>
      <c r="T910">
        <v>8045.4000000000005</v>
      </c>
      <c r="U910">
        <v>10727.2</v>
      </c>
      <c r="V910">
        <v>13409</v>
      </c>
      <c r="W910">
        <v>16090.800000000001</v>
      </c>
      <c r="X910">
        <v>18772.600000000002</v>
      </c>
      <c r="Y910">
        <v>21454.400000000001</v>
      </c>
      <c r="Z910">
        <v>24136.2</v>
      </c>
      <c r="AA910">
        <v>26818</v>
      </c>
      <c r="AB910">
        <v>26818</v>
      </c>
      <c r="AC910">
        <v>26818</v>
      </c>
      <c r="AD910">
        <v>26818</v>
      </c>
      <c r="AE910">
        <v>26818</v>
      </c>
      <c r="AF910">
        <v>26818</v>
      </c>
      <c r="AG910">
        <v>26818</v>
      </c>
      <c r="AH910">
        <v>26818</v>
      </c>
      <c r="AI910">
        <v>26818</v>
      </c>
      <c r="AJ910">
        <v>26818</v>
      </c>
      <c r="AK910">
        <v>26818</v>
      </c>
      <c r="AL910">
        <v>26818</v>
      </c>
      <c r="AM910">
        <v>26818</v>
      </c>
      <c r="AN910">
        <v>26818</v>
      </c>
      <c r="AO910">
        <v>26818</v>
      </c>
      <c r="AP910">
        <v>26818</v>
      </c>
      <c r="AQ910">
        <v>0</v>
      </c>
      <c r="AR910">
        <v>0</v>
      </c>
      <c r="AS910">
        <v>0</v>
      </c>
      <c r="AT910">
        <v>0</v>
      </c>
      <c r="AU910">
        <v>0</v>
      </c>
      <c r="AV910">
        <v>0</v>
      </c>
      <c r="AW910">
        <v>0</v>
      </c>
      <c r="AX910">
        <v>0</v>
      </c>
      <c r="AY910">
        <v>0</v>
      </c>
      <c r="AZ910">
        <v>0</v>
      </c>
      <c r="BA910">
        <v>0</v>
      </c>
      <c r="BB910">
        <v>0</v>
      </c>
      <c r="BC910">
        <v>0</v>
      </c>
      <c r="BD910">
        <v>0</v>
      </c>
      <c r="BE910">
        <v>0</v>
      </c>
      <c r="BF910">
        <v>0</v>
      </c>
      <c r="BG910">
        <v>0</v>
      </c>
      <c r="BH910">
        <v>0</v>
      </c>
      <c r="BI910">
        <v>0</v>
      </c>
      <c r="BJ910">
        <v>0</v>
      </c>
      <c r="BK910">
        <v>0</v>
      </c>
      <c r="BL910">
        <v>0</v>
      </c>
      <c r="BM910">
        <v>0</v>
      </c>
      <c r="BN910">
        <v>0</v>
      </c>
      <c r="BO910">
        <v>0</v>
      </c>
      <c r="BP910">
        <v>0</v>
      </c>
      <c r="BQ910">
        <v>0</v>
      </c>
      <c r="BR910">
        <v>0</v>
      </c>
      <c r="BS910">
        <v>0</v>
      </c>
      <c r="BT910">
        <v>0</v>
      </c>
      <c r="BU910">
        <v>0</v>
      </c>
      <c r="BV910">
        <v>0</v>
      </c>
      <c r="BW910">
        <v>0</v>
      </c>
      <c r="BX910">
        <v>0</v>
      </c>
      <c r="BY910">
        <v>0</v>
      </c>
      <c r="BZ910">
        <v>0</v>
      </c>
      <c r="CA910">
        <v>0</v>
      </c>
      <c r="CB910">
        <v>0</v>
      </c>
      <c r="CC910">
        <v>0</v>
      </c>
      <c r="CD910">
        <v>0</v>
      </c>
      <c r="CE910">
        <v>0</v>
      </c>
      <c r="CF910">
        <v>0</v>
      </c>
      <c r="CG910">
        <v>0</v>
      </c>
      <c r="CH910">
        <v>0</v>
      </c>
      <c r="CI910">
        <v>0</v>
      </c>
      <c r="CJ910">
        <v>0</v>
      </c>
      <c r="CK910">
        <v>0</v>
      </c>
      <c r="CL910">
        <v>0</v>
      </c>
      <c r="CM910">
        <v>0</v>
      </c>
      <c r="CN910">
        <v>0</v>
      </c>
      <c r="CO910">
        <v>0</v>
      </c>
      <c r="CP910">
        <v>0</v>
      </c>
      <c r="CQ910">
        <v>0</v>
      </c>
      <c r="CR910">
        <v>0</v>
      </c>
      <c r="CS910">
        <v>0</v>
      </c>
      <c r="CT910">
        <v>0</v>
      </c>
      <c r="CU910">
        <v>0</v>
      </c>
      <c r="CV910">
        <v>0</v>
      </c>
      <c r="CW910">
        <v>0</v>
      </c>
      <c r="CX910">
        <v>0</v>
      </c>
      <c r="CY910">
        <v>0</v>
      </c>
      <c r="CZ910">
        <v>0</v>
      </c>
      <c r="DA910">
        <v>0</v>
      </c>
      <c r="DB910">
        <v>0</v>
      </c>
      <c r="DC910">
        <v>0</v>
      </c>
      <c r="DD910">
        <v>0</v>
      </c>
      <c r="DE910">
        <v>0</v>
      </c>
      <c r="DF910">
        <v>0</v>
      </c>
      <c r="DG910">
        <v>0</v>
      </c>
      <c r="DH910">
        <v>0</v>
      </c>
      <c r="DI910">
        <v>0</v>
      </c>
      <c r="DJ910">
        <v>0</v>
      </c>
      <c r="DK910">
        <v>0</v>
      </c>
      <c r="DL910">
        <v>0</v>
      </c>
      <c r="DM910">
        <v>0</v>
      </c>
      <c r="DN910">
        <v>0</v>
      </c>
      <c r="DO910">
        <v>0</v>
      </c>
      <c r="DP910">
        <v>0</v>
      </c>
      <c r="DQ910">
        <v>0</v>
      </c>
      <c r="DR910">
        <v>0</v>
      </c>
      <c r="DS910">
        <v>0</v>
      </c>
      <c r="DT910">
        <v>0</v>
      </c>
      <c r="DU910">
        <v>0</v>
      </c>
      <c r="DV910">
        <v>0</v>
      </c>
      <c r="DW910">
        <v>0</v>
      </c>
      <c r="DX910">
        <v>0</v>
      </c>
      <c r="DZ910" s="340" t="s">
        <v>632</v>
      </c>
      <c r="EA910" t="s">
        <v>1023</v>
      </c>
      <c r="EB910">
        <v>1</v>
      </c>
      <c r="EC910">
        <v>60</v>
      </c>
      <c r="ED910" s="183" t="str">
        <f t="shared" si="36"/>
        <v>SDH100160</v>
      </c>
      <c r="EE910">
        <v>2681.8</v>
      </c>
      <c r="EF910">
        <v>10000</v>
      </c>
      <c r="EG910">
        <v>10000</v>
      </c>
      <c r="EH910">
        <v>10727.2</v>
      </c>
      <c r="EI910">
        <v>13409</v>
      </c>
      <c r="EJ910">
        <v>16090.8</v>
      </c>
      <c r="EK910">
        <v>18772.599999999999</v>
      </c>
      <c r="EL910">
        <v>21454.400000000001</v>
      </c>
      <c r="EM910">
        <v>24136.2</v>
      </c>
      <c r="EN910">
        <v>26818</v>
      </c>
      <c r="EO910">
        <v>26818</v>
      </c>
      <c r="EP910">
        <v>26818</v>
      </c>
      <c r="EQ910">
        <v>26818</v>
      </c>
      <c r="ER910">
        <v>26818</v>
      </c>
      <c r="ES910">
        <v>26818</v>
      </c>
      <c r="ET910">
        <v>26818</v>
      </c>
      <c r="EU910">
        <v>26818</v>
      </c>
      <c r="EV910">
        <v>26818</v>
      </c>
      <c r="EW910">
        <v>26818</v>
      </c>
      <c r="EX910">
        <v>26818</v>
      </c>
      <c r="EY910">
        <v>26818</v>
      </c>
      <c r="EZ910">
        <v>26818</v>
      </c>
      <c r="FA910">
        <v>26818</v>
      </c>
      <c r="FB910">
        <v>26818</v>
      </c>
      <c r="FC910">
        <v>26818</v>
      </c>
      <c r="FD910">
        <v>0</v>
      </c>
      <c r="FE910">
        <v>0</v>
      </c>
      <c r="FF910">
        <v>0</v>
      </c>
      <c r="FG910">
        <v>0</v>
      </c>
      <c r="FH910">
        <v>0</v>
      </c>
      <c r="FI910">
        <v>0</v>
      </c>
      <c r="FJ910">
        <v>0</v>
      </c>
      <c r="FK910">
        <v>0</v>
      </c>
      <c r="FL910">
        <v>0</v>
      </c>
      <c r="FM910">
        <v>0</v>
      </c>
      <c r="FN910">
        <v>0</v>
      </c>
      <c r="FO910">
        <v>0</v>
      </c>
      <c r="FP910">
        <v>0</v>
      </c>
      <c r="FQ910">
        <v>0</v>
      </c>
      <c r="FR910">
        <v>0</v>
      </c>
      <c r="FS910">
        <v>0</v>
      </c>
      <c r="FT910">
        <v>0</v>
      </c>
      <c r="FU910">
        <v>0</v>
      </c>
      <c r="FV910">
        <v>0</v>
      </c>
      <c r="FW910">
        <v>0</v>
      </c>
      <c r="FX910">
        <v>0</v>
      </c>
      <c r="FY910">
        <v>0</v>
      </c>
      <c r="FZ910">
        <v>0</v>
      </c>
      <c r="GA910">
        <v>0</v>
      </c>
      <c r="GB910">
        <v>0</v>
      </c>
      <c r="GC910">
        <v>0</v>
      </c>
      <c r="GD910">
        <v>0</v>
      </c>
      <c r="GE910">
        <v>0</v>
      </c>
      <c r="GF910">
        <v>0</v>
      </c>
      <c r="GG910">
        <v>0</v>
      </c>
      <c r="GH910">
        <v>0</v>
      </c>
      <c r="GI910">
        <v>0</v>
      </c>
      <c r="GJ910">
        <v>0</v>
      </c>
      <c r="GK910">
        <v>0</v>
      </c>
      <c r="GL910">
        <v>0</v>
      </c>
      <c r="GM910">
        <v>0</v>
      </c>
      <c r="GN910">
        <v>0</v>
      </c>
      <c r="GO910">
        <v>0</v>
      </c>
      <c r="GP910">
        <v>0</v>
      </c>
      <c r="GQ910">
        <v>0</v>
      </c>
      <c r="GR910">
        <v>0</v>
      </c>
      <c r="GS910">
        <v>0</v>
      </c>
      <c r="GT910">
        <v>0</v>
      </c>
      <c r="GU910">
        <v>0</v>
      </c>
      <c r="GV910">
        <v>0</v>
      </c>
      <c r="GW910">
        <v>0</v>
      </c>
      <c r="GX910">
        <v>0</v>
      </c>
      <c r="GY910">
        <v>0</v>
      </c>
      <c r="GZ910">
        <v>0</v>
      </c>
      <c r="HA910">
        <v>0</v>
      </c>
      <c r="HB910">
        <v>0</v>
      </c>
      <c r="HC910">
        <v>0</v>
      </c>
      <c r="HD910">
        <v>0</v>
      </c>
      <c r="HE910">
        <v>0</v>
      </c>
      <c r="HF910">
        <v>0</v>
      </c>
      <c r="HG910">
        <v>0</v>
      </c>
      <c r="HH910">
        <v>0</v>
      </c>
      <c r="HI910">
        <v>0</v>
      </c>
      <c r="HJ910">
        <v>0</v>
      </c>
      <c r="HK910">
        <v>0</v>
      </c>
      <c r="HL910">
        <v>0</v>
      </c>
      <c r="HM910">
        <v>0</v>
      </c>
      <c r="HN910">
        <v>0</v>
      </c>
      <c r="HO910">
        <v>0</v>
      </c>
      <c r="HP910">
        <v>0</v>
      </c>
      <c r="HQ910">
        <v>0</v>
      </c>
      <c r="HR910">
        <v>0</v>
      </c>
      <c r="HS910">
        <v>0</v>
      </c>
      <c r="HT910">
        <v>0</v>
      </c>
      <c r="HU910">
        <v>0</v>
      </c>
      <c r="HV910">
        <v>0</v>
      </c>
      <c r="HW910">
        <v>0</v>
      </c>
      <c r="HX910">
        <v>0</v>
      </c>
      <c r="HY910">
        <v>0</v>
      </c>
      <c r="HZ910">
        <v>0</v>
      </c>
      <c r="IA910">
        <v>0</v>
      </c>
      <c r="IB910">
        <v>0</v>
      </c>
      <c r="IC910">
        <v>0</v>
      </c>
      <c r="ID910">
        <v>0</v>
      </c>
      <c r="IE910">
        <v>0</v>
      </c>
      <c r="IF910">
        <v>0</v>
      </c>
      <c r="IG910">
        <v>0</v>
      </c>
      <c r="IH910">
        <v>0</v>
      </c>
      <c r="II910">
        <v>0</v>
      </c>
      <c r="IJ910">
        <v>0</v>
      </c>
      <c r="IK910">
        <v>0</v>
      </c>
    </row>
    <row r="911" spans="13:245" hidden="1">
      <c r="M911" s="340" t="s">
        <v>632</v>
      </c>
      <c r="N911" t="s">
        <v>1023</v>
      </c>
      <c r="O911">
        <v>2</v>
      </c>
      <c r="P911">
        <v>0</v>
      </c>
      <c r="Q911" s="183" t="str">
        <f t="shared" si="35"/>
        <v>SDH100200</v>
      </c>
      <c r="R911">
        <v>927.5</v>
      </c>
      <c r="S911">
        <v>2000</v>
      </c>
      <c r="T911">
        <v>2782.5</v>
      </c>
      <c r="U911">
        <v>3710</v>
      </c>
      <c r="V911">
        <v>4637.5</v>
      </c>
      <c r="W911">
        <v>5565</v>
      </c>
      <c r="X911">
        <v>6492.5</v>
      </c>
      <c r="Y911">
        <v>7420</v>
      </c>
      <c r="Z911">
        <v>8347.5</v>
      </c>
      <c r="AA911">
        <v>9275</v>
      </c>
      <c r="AB911">
        <v>9275</v>
      </c>
      <c r="AC911">
        <v>9275</v>
      </c>
      <c r="AD911">
        <v>9275</v>
      </c>
      <c r="AE911">
        <v>9275</v>
      </c>
      <c r="AF911">
        <v>9275</v>
      </c>
      <c r="AG911">
        <v>9275</v>
      </c>
      <c r="AH911">
        <v>9275</v>
      </c>
      <c r="AI911">
        <v>9275</v>
      </c>
      <c r="AJ911">
        <v>9275</v>
      </c>
      <c r="AK911">
        <v>9275</v>
      </c>
      <c r="AL911">
        <v>9275</v>
      </c>
      <c r="AM911">
        <v>9275</v>
      </c>
      <c r="AN911">
        <v>9275</v>
      </c>
      <c r="AO911">
        <v>9275</v>
      </c>
      <c r="AP911">
        <v>9275</v>
      </c>
      <c r="AQ911">
        <v>0</v>
      </c>
      <c r="AR911">
        <v>0</v>
      </c>
      <c r="AS911">
        <v>0</v>
      </c>
      <c r="AT911">
        <v>0</v>
      </c>
      <c r="AU911">
        <v>0</v>
      </c>
      <c r="AV911">
        <v>0</v>
      </c>
      <c r="AW911">
        <v>0</v>
      </c>
      <c r="AX911">
        <v>0</v>
      </c>
      <c r="AY911">
        <v>0</v>
      </c>
      <c r="AZ911">
        <v>0</v>
      </c>
      <c r="BA911">
        <v>0</v>
      </c>
      <c r="BB911">
        <v>0</v>
      </c>
      <c r="BC911">
        <v>0</v>
      </c>
      <c r="BD911">
        <v>0</v>
      </c>
      <c r="BE911">
        <v>0</v>
      </c>
      <c r="BF911">
        <v>0</v>
      </c>
      <c r="BG911">
        <v>0</v>
      </c>
      <c r="BH911">
        <v>0</v>
      </c>
      <c r="BI911">
        <v>0</v>
      </c>
      <c r="BJ911">
        <v>0</v>
      </c>
      <c r="BK911">
        <v>0</v>
      </c>
      <c r="BL911">
        <v>0</v>
      </c>
      <c r="BM911">
        <v>0</v>
      </c>
      <c r="BN911">
        <v>0</v>
      </c>
      <c r="BO911">
        <v>0</v>
      </c>
      <c r="BP911">
        <v>0</v>
      </c>
      <c r="BQ911">
        <v>0</v>
      </c>
      <c r="BR911">
        <v>0</v>
      </c>
      <c r="BS911">
        <v>0</v>
      </c>
      <c r="BT911">
        <v>0</v>
      </c>
      <c r="BU911">
        <v>0</v>
      </c>
      <c r="BV911">
        <v>0</v>
      </c>
      <c r="BW911">
        <v>0</v>
      </c>
      <c r="BX911">
        <v>0</v>
      </c>
      <c r="BY911">
        <v>0</v>
      </c>
      <c r="BZ911">
        <v>0</v>
      </c>
      <c r="CA911">
        <v>0</v>
      </c>
      <c r="CB911">
        <v>0</v>
      </c>
      <c r="CC911">
        <v>0</v>
      </c>
      <c r="CD911">
        <v>0</v>
      </c>
      <c r="CE911">
        <v>0</v>
      </c>
      <c r="CF911">
        <v>0</v>
      </c>
      <c r="CG911">
        <v>0</v>
      </c>
      <c r="CH911">
        <v>0</v>
      </c>
      <c r="CI911">
        <v>0</v>
      </c>
      <c r="CJ911">
        <v>0</v>
      </c>
      <c r="CK911">
        <v>0</v>
      </c>
      <c r="CL911">
        <v>0</v>
      </c>
      <c r="CM911">
        <v>0</v>
      </c>
      <c r="CN911">
        <v>0</v>
      </c>
      <c r="CO911">
        <v>0</v>
      </c>
      <c r="CP911">
        <v>0</v>
      </c>
      <c r="CQ911">
        <v>0</v>
      </c>
      <c r="CR911">
        <v>0</v>
      </c>
      <c r="CS911">
        <v>0</v>
      </c>
      <c r="CT911">
        <v>0</v>
      </c>
      <c r="CU911">
        <v>0</v>
      </c>
      <c r="CV911">
        <v>0</v>
      </c>
      <c r="CW911">
        <v>0</v>
      </c>
      <c r="CX911">
        <v>0</v>
      </c>
      <c r="CY911">
        <v>0</v>
      </c>
      <c r="CZ911">
        <v>0</v>
      </c>
      <c r="DA911">
        <v>0</v>
      </c>
      <c r="DB911">
        <v>0</v>
      </c>
      <c r="DC911">
        <v>0</v>
      </c>
      <c r="DD911">
        <v>0</v>
      </c>
      <c r="DE911">
        <v>0</v>
      </c>
      <c r="DF911">
        <v>0</v>
      </c>
      <c r="DG911">
        <v>0</v>
      </c>
      <c r="DH911">
        <v>0</v>
      </c>
      <c r="DI911">
        <v>0</v>
      </c>
      <c r="DJ911">
        <v>0</v>
      </c>
      <c r="DK911">
        <v>0</v>
      </c>
      <c r="DL911">
        <v>0</v>
      </c>
      <c r="DM911">
        <v>0</v>
      </c>
      <c r="DN911">
        <v>0</v>
      </c>
      <c r="DO911">
        <v>0</v>
      </c>
      <c r="DP911">
        <v>0</v>
      </c>
      <c r="DQ911">
        <v>0</v>
      </c>
      <c r="DR911">
        <v>0</v>
      </c>
      <c r="DS911">
        <v>0</v>
      </c>
      <c r="DT911">
        <v>0</v>
      </c>
      <c r="DU911">
        <v>0</v>
      </c>
      <c r="DV911">
        <v>0</v>
      </c>
      <c r="DW911">
        <v>0</v>
      </c>
      <c r="DX911">
        <v>0</v>
      </c>
      <c r="DZ911" s="340" t="s">
        <v>632</v>
      </c>
      <c r="EA911" t="s">
        <v>1023</v>
      </c>
      <c r="EB911">
        <v>2</v>
      </c>
      <c r="EC911" s="422">
        <v>0</v>
      </c>
      <c r="ED911" s="183" t="str">
        <f t="shared" si="36"/>
        <v>SDH100200</v>
      </c>
      <c r="EE911">
        <v>927.5</v>
      </c>
      <c r="EF911">
        <v>10000</v>
      </c>
      <c r="EG911">
        <v>10000</v>
      </c>
      <c r="EH911">
        <v>10000</v>
      </c>
      <c r="EI911">
        <v>10000</v>
      </c>
      <c r="EJ911">
        <v>10000</v>
      </c>
      <c r="EK911">
        <v>10000</v>
      </c>
      <c r="EL911">
        <v>10000</v>
      </c>
      <c r="EM911">
        <v>10000</v>
      </c>
      <c r="EN911">
        <v>10000</v>
      </c>
      <c r="EO911">
        <v>10000</v>
      </c>
      <c r="EP911">
        <v>10000</v>
      </c>
      <c r="EQ911">
        <v>10000</v>
      </c>
      <c r="ER911">
        <v>10000</v>
      </c>
      <c r="ES911">
        <v>10000</v>
      </c>
      <c r="ET911">
        <v>10000</v>
      </c>
      <c r="EU911">
        <v>10000</v>
      </c>
      <c r="EV911">
        <v>10000</v>
      </c>
      <c r="EW911">
        <v>10000</v>
      </c>
      <c r="EX911">
        <v>10000</v>
      </c>
      <c r="EY911">
        <v>10000</v>
      </c>
      <c r="EZ911">
        <v>10000</v>
      </c>
      <c r="FA911">
        <v>10000</v>
      </c>
      <c r="FB911">
        <v>10000</v>
      </c>
      <c r="FC911">
        <v>10000</v>
      </c>
      <c r="FD911">
        <v>0</v>
      </c>
      <c r="FE911">
        <v>0</v>
      </c>
      <c r="FF911">
        <v>0</v>
      </c>
      <c r="FG911">
        <v>0</v>
      </c>
      <c r="FH911">
        <v>0</v>
      </c>
      <c r="FI911">
        <v>0</v>
      </c>
      <c r="FJ911">
        <v>0</v>
      </c>
      <c r="FK911">
        <v>0</v>
      </c>
      <c r="FL911">
        <v>0</v>
      </c>
      <c r="FM911">
        <v>0</v>
      </c>
      <c r="FN911">
        <v>0</v>
      </c>
      <c r="FO911">
        <v>0</v>
      </c>
      <c r="FP911">
        <v>0</v>
      </c>
      <c r="FQ911">
        <v>0</v>
      </c>
      <c r="FR911">
        <v>0</v>
      </c>
      <c r="FS911">
        <v>0</v>
      </c>
      <c r="FT911">
        <v>0</v>
      </c>
      <c r="FU911">
        <v>0</v>
      </c>
      <c r="FV911">
        <v>0</v>
      </c>
      <c r="FW911">
        <v>0</v>
      </c>
      <c r="FX911">
        <v>0</v>
      </c>
      <c r="FY911">
        <v>0</v>
      </c>
      <c r="FZ911">
        <v>0</v>
      </c>
      <c r="GA911">
        <v>0</v>
      </c>
      <c r="GB911">
        <v>0</v>
      </c>
      <c r="GC911">
        <v>0</v>
      </c>
      <c r="GD911">
        <v>0</v>
      </c>
      <c r="GE911">
        <v>0</v>
      </c>
      <c r="GF911">
        <v>0</v>
      </c>
      <c r="GG911">
        <v>0</v>
      </c>
      <c r="GH911">
        <v>0</v>
      </c>
      <c r="GI911">
        <v>0</v>
      </c>
      <c r="GJ911">
        <v>0</v>
      </c>
      <c r="GK911">
        <v>0</v>
      </c>
      <c r="GL911">
        <v>0</v>
      </c>
      <c r="GM911">
        <v>0</v>
      </c>
      <c r="GN911">
        <v>0</v>
      </c>
      <c r="GO911">
        <v>0</v>
      </c>
      <c r="GP911">
        <v>0</v>
      </c>
      <c r="GQ911">
        <v>0</v>
      </c>
      <c r="GR911">
        <v>0</v>
      </c>
      <c r="GS911">
        <v>0</v>
      </c>
      <c r="GT911">
        <v>0</v>
      </c>
      <c r="GU911">
        <v>0</v>
      </c>
      <c r="GV911">
        <v>0</v>
      </c>
      <c r="GW911">
        <v>0</v>
      </c>
      <c r="GX911">
        <v>0</v>
      </c>
      <c r="GY911">
        <v>0</v>
      </c>
      <c r="GZ911">
        <v>0</v>
      </c>
      <c r="HA911">
        <v>0</v>
      </c>
      <c r="HB911">
        <v>0</v>
      </c>
      <c r="HC911">
        <v>0</v>
      </c>
      <c r="HD911">
        <v>0</v>
      </c>
      <c r="HE911">
        <v>0</v>
      </c>
      <c r="HF911">
        <v>0</v>
      </c>
      <c r="HG911">
        <v>0</v>
      </c>
      <c r="HH911">
        <v>0</v>
      </c>
      <c r="HI911">
        <v>0</v>
      </c>
      <c r="HJ911">
        <v>0</v>
      </c>
      <c r="HK911">
        <v>0</v>
      </c>
      <c r="HL911">
        <v>0</v>
      </c>
      <c r="HM911">
        <v>0</v>
      </c>
      <c r="HN911">
        <v>0</v>
      </c>
      <c r="HO911">
        <v>0</v>
      </c>
      <c r="HP911">
        <v>0</v>
      </c>
      <c r="HQ911">
        <v>0</v>
      </c>
      <c r="HR911">
        <v>0</v>
      </c>
      <c r="HS911">
        <v>0</v>
      </c>
      <c r="HT911">
        <v>0</v>
      </c>
      <c r="HU911">
        <v>0</v>
      </c>
      <c r="HV911">
        <v>0</v>
      </c>
      <c r="HW911">
        <v>0</v>
      </c>
      <c r="HX911">
        <v>0</v>
      </c>
      <c r="HY911">
        <v>0</v>
      </c>
      <c r="HZ911">
        <v>0</v>
      </c>
      <c r="IA911">
        <v>0</v>
      </c>
      <c r="IB911">
        <v>0</v>
      </c>
      <c r="IC911">
        <v>0</v>
      </c>
      <c r="ID911">
        <v>0</v>
      </c>
      <c r="IE911">
        <v>0</v>
      </c>
      <c r="IF911">
        <v>0</v>
      </c>
      <c r="IG911">
        <v>0</v>
      </c>
      <c r="IH911">
        <v>0</v>
      </c>
      <c r="II911">
        <v>0</v>
      </c>
      <c r="IJ911">
        <v>0</v>
      </c>
      <c r="IK911">
        <v>0</v>
      </c>
    </row>
    <row r="912" spans="13:245" hidden="1">
      <c r="M912" s="340" t="s">
        <v>632</v>
      </c>
      <c r="N912" t="s">
        <v>1023</v>
      </c>
      <c r="O912">
        <v>2</v>
      </c>
      <c r="P912">
        <v>1</v>
      </c>
      <c r="Q912" s="183" t="str">
        <f t="shared" ref="Q912:Q975" si="37">N912&amp;TEXT(O912,"00")&amp;TEXT(P912,"00")</f>
        <v>SDH100201</v>
      </c>
      <c r="R912">
        <v>927.5</v>
      </c>
      <c r="S912">
        <v>2000</v>
      </c>
      <c r="T912">
        <v>2782.5</v>
      </c>
      <c r="U912">
        <v>3710</v>
      </c>
      <c r="V912">
        <v>4637.5</v>
      </c>
      <c r="W912">
        <v>5565</v>
      </c>
      <c r="X912">
        <v>6492.5</v>
      </c>
      <c r="Y912">
        <v>7420</v>
      </c>
      <c r="Z912">
        <v>8347.5</v>
      </c>
      <c r="AA912">
        <v>9275</v>
      </c>
      <c r="AB912">
        <v>9275</v>
      </c>
      <c r="AC912">
        <v>9275</v>
      </c>
      <c r="AD912">
        <v>9275</v>
      </c>
      <c r="AE912">
        <v>9275</v>
      </c>
      <c r="AF912">
        <v>9275</v>
      </c>
      <c r="AG912">
        <v>9275</v>
      </c>
      <c r="AH912">
        <v>9275</v>
      </c>
      <c r="AI912">
        <v>9275</v>
      </c>
      <c r="AJ912">
        <v>9275</v>
      </c>
      <c r="AK912">
        <v>9275</v>
      </c>
      <c r="AL912">
        <v>9275</v>
      </c>
      <c r="AM912">
        <v>9275</v>
      </c>
      <c r="AN912">
        <v>9275</v>
      </c>
      <c r="AO912">
        <v>9275</v>
      </c>
      <c r="AP912">
        <v>9275</v>
      </c>
      <c r="AQ912">
        <v>0</v>
      </c>
      <c r="AR912">
        <v>0</v>
      </c>
      <c r="AS912">
        <v>0</v>
      </c>
      <c r="AT912">
        <v>0</v>
      </c>
      <c r="AU912">
        <v>0</v>
      </c>
      <c r="AV912">
        <v>0</v>
      </c>
      <c r="AW912">
        <v>0</v>
      </c>
      <c r="AX912">
        <v>0</v>
      </c>
      <c r="AY912">
        <v>0</v>
      </c>
      <c r="AZ912">
        <v>0</v>
      </c>
      <c r="BA912">
        <v>0</v>
      </c>
      <c r="BB912">
        <v>0</v>
      </c>
      <c r="BC912">
        <v>0</v>
      </c>
      <c r="BD912">
        <v>0</v>
      </c>
      <c r="BE912">
        <v>0</v>
      </c>
      <c r="BF912">
        <v>0</v>
      </c>
      <c r="BG912">
        <v>0</v>
      </c>
      <c r="BH912">
        <v>0</v>
      </c>
      <c r="BI912">
        <v>0</v>
      </c>
      <c r="BJ912">
        <v>0</v>
      </c>
      <c r="BK912">
        <v>0</v>
      </c>
      <c r="BL912">
        <v>0</v>
      </c>
      <c r="BM912">
        <v>0</v>
      </c>
      <c r="BN912">
        <v>0</v>
      </c>
      <c r="BO912">
        <v>0</v>
      </c>
      <c r="BP912">
        <v>0</v>
      </c>
      <c r="BQ912">
        <v>0</v>
      </c>
      <c r="BR912">
        <v>0</v>
      </c>
      <c r="BS912">
        <v>0</v>
      </c>
      <c r="BT912">
        <v>0</v>
      </c>
      <c r="BU912">
        <v>0</v>
      </c>
      <c r="BV912">
        <v>0</v>
      </c>
      <c r="BW912">
        <v>0</v>
      </c>
      <c r="BX912">
        <v>0</v>
      </c>
      <c r="BY912">
        <v>0</v>
      </c>
      <c r="BZ912">
        <v>0</v>
      </c>
      <c r="CA912">
        <v>0</v>
      </c>
      <c r="CB912">
        <v>0</v>
      </c>
      <c r="CC912">
        <v>0</v>
      </c>
      <c r="CD912">
        <v>0</v>
      </c>
      <c r="CE912">
        <v>0</v>
      </c>
      <c r="CF912">
        <v>0</v>
      </c>
      <c r="CG912">
        <v>0</v>
      </c>
      <c r="CH912">
        <v>0</v>
      </c>
      <c r="CI912">
        <v>0</v>
      </c>
      <c r="CJ912">
        <v>0</v>
      </c>
      <c r="CK912">
        <v>0</v>
      </c>
      <c r="CL912">
        <v>0</v>
      </c>
      <c r="CM912">
        <v>0</v>
      </c>
      <c r="CN912">
        <v>0</v>
      </c>
      <c r="CO912">
        <v>0</v>
      </c>
      <c r="CP912">
        <v>0</v>
      </c>
      <c r="CQ912">
        <v>0</v>
      </c>
      <c r="CR912">
        <v>0</v>
      </c>
      <c r="CS912">
        <v>0</v>
      </c>
      <c r="CT912">
        <v>0</v>
      </c>
      <c r="CU912">
        <v>0</v>
      </c>
      <c r="CV912">
        <v>0</v>
      </c>
      <c r="CW912">
        <v>0</v>
      </c>
      <c r="CX912">
        <v>0</v>
      </c>
      <c r="CY912">
        <v>0</v>
      </c>
      <c r="CZ912">
        <v>0</v>
      </c>
      <c r="DA912">
        <v>0</v>
      </c>
      <c r="DB912">
        <v>0</v>
      </c>
      <c r="DC912">
        <v>0</v>
      </c>
      <c r="DD912">
        <v>0</v>
      </c>
      <c r="DE912">
        <v>0</v>
      </c>
      <c r="DF912">
        <v>0</v>
      </c>
      <c r="DG912">
        <v>0</v>
      </c>
      <c r="DH912">
        <v>0</v>
      </c>
      <c r="DI912">
        <v>0</v>
      </c>
      <c r="DJ912">
        <v>0</v>
      </c>
      <c r="DK912">
        <v>0</v>
      </c>
      <c r="DL912">
        <v>0</v>
      </c>
      <c r="DM912">
        <v>0</v>
      </c>
      <c r="DN912">
        <v>0</v>
      </c>
      <c r="DO912">
        <v>0</v>
      </c>
      <c r="DP912">
        <v>0</v>
      </c>
      <c r="DQ912">
        <v>0</v>
      </c>
      <c r="DR912">
        <v>0</v>
      </c>
      <c r="DS912">
        <v>0</v>
      </c>
      <c r="DT912">
        <v>0</v>
      </c>
      <c r="DU912">
        <v>0</v>
      </c>
      <c r="DV912">
        <v>0</v>
      </c>
      <c r="DW912">
        <v>0</v>
      </c>
      <c r="DX912">
        <v>0</v>
      </c>
      <c r="DZ912" s="340" t="s">
        <v>632</v>
      </c>
      <c r="EA912" t="s">
        <v>1023</v>
      </c>
      <c r="EB912">
        <v>2</v>
      </c>
      <c r="EC912">
        <v>1</v>
      </c>
      <c r="ED912" s="183" t="str">
        <f t="shared" ref="ED912:ED975" si="38">EA912&amp;TEXT(EB912,"00")&amp;TEXT(EC912,"00")</f>
        <v>SDH100201</v>
      </c>
      <c r="EE912">
        <v>927.5</v>
      </c>
      <c r="EF912">
        <v>10000</v>
      </c>
      <c r="EG912">
        <v>10000</v>
      </c>
      <c r="EH912">
        <v>10000</v>
      </c>
      <c r="EI912">
        <v>10000</v>
      </c>
      <c r="EJ912">
        <v>10000</v>
      </c>
      <c r="EK912">
        <v>10000</v>
      </c>
      <c r="EL912">
        <v>10000</v>
      </c>
      <c r="EM912">
        <v>10000</v>
      </c>
      <c r="EN912">
        <v>10000</v>
      </c>
      <c r="EO912">
        <v>10000</v>
      </c>
      <c r="EP912">
        <v>10000</v>
      </c>
      <c r="EQ912">
        <v>10000</v>
      </c>
      <c r="ER912">
        <v>10000</v>
      </c>
      <c r="ES912">
        <v>10000</v>
      </c>
      <c r="ET912">
        <v>10000</v>
      </c>
      <c r="EU912">
        <v>10000</v>
      </c>
      <c r="EV912">
        <v>10000</v>
      </c>
      <c r="EW912">
        <v>10000</v>
      </c>
      <c r="EX912">
        <v>10000</v>
      </c>
      <c r="EY912">
        <v>10000</v>
      </c>
      <c r="EZ912">
        <v>10000</v>
      </c>
      <c r="FA912">
        <v>10000</v>
      </c>
      <c r="FB912">
        <v>10000</v>
      </c>
      <c r="FC912">
        <v>10000</v>
      </c>
      <c r="FD912">
        <v>0</v>
      </c>
      <c r="FE912">
        <v>0</v>
      </c>
      <c r="FF912">
        <v>0</v>
      </c>
      <c r="FG912">
        <v>0</v>
      </c>
      <c r="FH912">
        <v>0</v>
      </c>
      <c r="FI912">
        <v>0</v>
      </c>
      <c r="FJ912">
        <v>0</v>
      </c>
      <c r="FK912">
        <v>0</v>
      </c>
      <c r="FL912">
        <v>0</v>
      </c>
      <c r="FM912">
        <v>0</v>
      </c>
      <c r="FN912">
        <v>0</v>
      </c>
      <c r="FO912">
        <v>0</v>
      </c>
      <c r="FP912">
        <v>0</v>
      </c>
      <c r="FQ912">
        <v>0</v>
      </c>
      <c r="FR912">
        <v>0</v>
      </c>
      <c r="FS912">
        <v>0</v>
      </c>
      <c r="FT912">
        <v>0</v>
      </c>
      <c r="FU912">
        <v>0</v>
      </c>
      <c r="FV912">
        <v>0</v>
      </c>
      <c r="FW912">
        <v>0</v>
      </c>
      <c r="FX912">
        <v>0</v>
      </c>
      <c r="FY912">
        <v>0</v>
      </c>
      <c r="FZ912">
        <v>0</v>
      </c>
      <c r="GA912">
        <v>0</v>
      </c>
      <c r="GB912">
        <v>0</v>
      </c>
      <c r="GC912">
        <v>0</v>
      </c>
      <c r="GD912">
        <v>0</v>
      </c>
      <c r="GE912">
        <v>0</v>
      </c>
      <c r="GF912">
        <v>0</v>
      </c>
      <c r="GG912">
        <v>0</v>
      </c>
      <c r="GH912">
        <v>0</v>
      </c>
      <c r="GI912">
        <v>0</v>
      </c>
      <c r="GJ912">
        <v>0</v>
      </c>
      <c r="GK912">
        <v>0</v>
      </c>
      <c r="GL912">
        <v>0</v>
      </c>
      <c r="GM912">
        <v>0</v>
      </c>
      <c r="GN912">
        <v>0</v>
      </c>
      <c r="GO912">
        <v>0</v>
      </c>
      <c r="GP912">
        <v>0</v>
      </c>
      <c r="GQ912">
        <v>0</v>
      </c>
      <c r="GR912">
        <v>0</v>
      </c>
      <c r="GS912">
        <v>0</v>
      </c>
      <c r="GT912">
        <v>0</v>
      </c>
      <c r="GU912">
        <v>0</v>
      </c>
      <c r="GV912">
        <v>0</v>
      </c>
      <c r="GW912">
        <v>0</v>
      </c>
      <c r="GX912">
        <v>0</v>
      </c>
      <c r="GY912">
        <v>0</v>
      </c>
      <c r="GZ912">
        <v>0</v>
      </c>
      <c r="HA912">
        <v>0</v>
      </c>
      <c r="HB912">
        <v>0</v>
      </c>
      <c r="HC912">
        <v>0</v>
      </c>
      <c r="HD912">
        <v>0</v>
      </c>
      <c r="HE912">
        <v>0</v>
      </c>
      <c r="HF912">
        <v>0</v>
      </c>
      <c r="HG912">
        <v>0</v>
      </c>
      <c r="HH912">
        <v>0</v>
      </c>
      <c r="HI912">
        <v>0</v>
      </c>
      <c r="HJ912">
        <v>0</v>
      </c>
      <c r="HK912">
        <v>0</v>
      </c>
      <c r="HL912">
        <v>0</v>
      </c>
      <c r="HM912">
        <v>0</v>
      </c>
      <c r="HN912">
        <v>0</v>
      </c>
      <c r="HO912">
        <v>0</v>
      </c>
      <c r="HP912">
        <v>0</v>
      </c>
      <c r="HQ912">
        <v>0</v>
      </c>
      <c r="HR912">
        <v>0</v>
      </c>
      <c r="HS912">
        <v>0</v>
      </c>
      <c r="HT912">
        <v>0</v>
      </c>
      <c r="HU912">
        <v>0</v>
      </c>
      <c r="HV912">
        <v>0</v>
      </c>
      <c r="HW912">
        <v>0</v>
      </c>
      <c r="HX912">
        <v>0</v>
      </c>
      <c r="HY912">
        <v>0</v>
      </c>
      <c r="HZ912">
        <v>0</v>
      </c>
      <c r="IA912">
        <v>0</v>
      </c>
      <c r="IB912">
        <v>0</v>
      </c>
      <c r="IC912">
        <v>0</v>
      </c>
      <c r="ID912">
        <v>0</v>
      </c>
      <c r="IE912">
        <v>0</v>
      </c>
      <c r="IF912">
        <v>0</v>
      </c>
      <c r="IG912">
        <v>0</v>
      </c>
      <c r="IH912">
        <v>0</v>
      </c>
      <c r="II912">
        <v>0</v>
      </c>
      <c r="IJ912">
        <v>0</v>
      </c>
      <c r="IK912">
        <v>0</v>
      </c>
    </row>
    <row r="913" spans="13:245" hidden="1">
      <c r="M913" s="340" t="s">
        <v>632</v>
      </c>
      <c r="N913" t="s">
        <v>1023</v>
      </c>
      <c r="O913">
        <v>2</v>
      </c>
      <c r="P913">
        <v>2</v>
      </c>
      <c r="Q913" s="183" t="str">
        <f t="shared" si="37"/>
        <v>SDH100202</v>
      </c>
      <c r="R913">
        <v>927.5</v>
      </c>
      <c r="S913">
        <v>2000</v>
      </c>
      <c r="T913">
        <v>2782.5</v>
      </c>
      <c r="U913">
        <v>3710</v>
      </c>
      <c r="V913">
        <v>4637.5</v>
      </c>
      <c r="W913">
        <v>5565</v>
      </c>
      <c r="X913">
        <v>6492.5</v>
      </c>
      <c r="Y913">
        <v>7420</v>
      </c>
      <c r="Z913">
        <v>8347.5</v>
      </c>
      <c r="AA913">
        <v>9275</v>
      </c>
      <c r="AB913">
        <v>9275</v>
      </c>
      <c r="AC913">
        <v>9275</v>
      </c>
      <c r="AD913">
        <v>9275</v>
      </c>
      <c r="AE913">
        <v>9275</v>
      </c>
      <c r="AF913">
        <v>9275</v>
      </c>
      <c r="AG913">
        <v>9275</v>
      </c>
      <c r="AH913">
        <v>9275</v>
      </c>
      <c r="AI913">
        <v>9275</v>
      </c>
      <c r="AJ913">
        <v>9275</v>
      </c>
      <c r="AK913">
        <v>9275</v>
      </c>
      <c r="AL913">
        <v>9275</v>
      </c>
      <c r="AM913">
        <v>9275</v>
      </c>
      <c r="AN913">
        <v>9275</v>
      </c>
      <c r="AO913">
        <v>9275</v>
      </c>
      <c r="AP913">
        <v>9275</v>
      </c>
      <c r="AQ913">
        <v>0</v>
      </c>
      <c r="AR913">
        <v>0</v>
      </c>
      <c r="AS913">
        <v>0</v>
      </c>
      <c r="AT913">
        <v>0</v>
      </c>
      <c r="AU913">
        <v>0</v>
      </c>
      <c r="AV913">
        <v>0</v>
      </c>
      <c r="AW913">
        <v>0</v>
      </c>
      <c r="AX913">
        <v>0</v>
      </c>
      <c r="AY913">
        <v>0</v>
      </c>
      <c r="AZ913">
        <v>0</v>
      </c>
      <c r="BA913">
        <v>0</v>
      </c>
      <c r="BB913">
        <v>0</v>
      </c>
      <c r="BC913">
        <v>0</v>
      </c>
      <c r="BD913">
        <v>0</v>
      </c>
      <c r="BE913">
        <v>0</v>
      </c>
      <c r="BF913">
        <v>0</v>
      </c>
      <c r="BG913">
        <v>0</v>
      </c>
      <c r="BH913">
        <v>0</v>
      </c>
      <c r="BI913">
        <v>0</v>
      </c>
      <c r="BJ913">
        <v>0</v>
      </c>
      <c r="BK913">
        <v>0</v>
      </c>
      <c r="BL913">
        <v>0</v>
      </c>
      <c r="BM913">
        <v>0</v>
      </c>
      <c r="BN913">
        <v>0</v>
      </c>
      <c r="BO913">
        <v>0</v>
      </c>
      <c r="BP913">
        <v>0</v>
      </c>
      <c r="BQ913">
        <v>0</v>
      </c>
      <c r="BR913">
        <v>0</v>
      </c>
      <c r="BS913">
        <v>0</v>
      </c>
      <c r="BT913">
        <v>0</v>
      </c>
      <c r="BU913">
        <v>0</v>
      </c>
      <c r="BV913">
        <v>0</v>
      </c>
      <c r="BW913">
        <v>0</v>
      </c>
      <c r="BX913">
        <v>0</v>
      </c>
      <c r="BY913">
        <v>0</v>
      </c>
      <c r="BZ913">
        <v>0</v>
      </c>
      <c r="CA913">
        <v>0</v>
      </c>
      <c r="CB913">
        <v>0</v>
      </c>
      <c r="CC913">
        <v>0</v>
      </c>
      <c r="CD913">
        <v>0</v>
      </c>
      <c r="CE913">
        <v>0</v>
      </c>
      <c r="CF913">
        <v>0</v>
      </c>
      <c r="CG913">
        <v>0</v>
      </c>
      <c r="CH913">
        <v>0</v>
      </c>
      <c r="CI913">
        <v>0</v>
      </c>
      <c r="CJ913">
        <v>0</v>
      </c>
      <c r="CK913">
        <v>0</v>
      </c>
      <c r="CL913">
        <v>0</v>
      </c>
      <c r="CM913">
        <v>0</v>
      </c>
      <c r="CN913">
        <v>0</v>
      </c>
      <c r="CO913">
        <v>0</v>
      </c>
      <c r="CP913">
        <v>0</v>
      </c>
      <c r="CQ913">
        <v>0</v>
      </c>
      <c r="CR913">
        <v>0</v>
      </c>
      <c r="CS913">
        <v>0</v>
      </c>
      <c r="CT913">
        <v>0</v>
      </c>
      <c r="CU913">
        <v>0</v>
      </c>
      <c r="CV913">
        <v>0</v>
      </c>
      <c r="CW913">
        <v>0</v>
      </c>
      <c r="CX913">
        <v>0</v>
      </c>
      <c r="CY913">
        <v>0</v>
      </c>
      <c r="CZ913">
        <v>0</v>
      </c>
      <c r="DA913">
        <v>0</v>
      </c>
      <c r="DB913">
        <v>0</v>
      </c>
      <c r="DC913">
        <v>0</v>
      </c>
      <c r="DD913">
        <v>0</v>
      </c>
      <c r="DE913">
        <v>0</v>
      </c>
      <c r="DF913">
        <v>0</v>
      </c>
      <c r="DG913">
        <v>0</v>
      </c>
      <c r="DH913">
        <v>0</v>
      </c>
      <c r="DI913">
        <v>0</v>
      </c>
      <c r="DJ913">
        <v>0</v>
      </c>
      <c r="DK913">
        <v>0</v>
      </c>
      <c r="DL913">
        <v>0</v>
      </c>
      <c r="DM913">
        <v>0</v>
      </c>
      <c r="DN913">
        <v>0</v>
      </c>
      <c r="DO913">
        <v>0</v>
      </c>
      <c r="DP913">
        <v>0</v>
      </c>
      <c r="DQ913">
        <v>0</v>
      </c>
      <c r="DR913">
        <v>0</v>
      </c>
      <c r="DS913">
        <v>0</v>
      </c>
      <c r="DT913">
        <v>0</v>
      </c>
      <c r="DU913">
        <v>0</v>
      </c>
      <c r="DV913">
        <v>0</v>
      </c>
      <c r="DW913">
        <v>0</v>
      </c>
      <c r="DX913">
        <v>0</v>
      </c>
      <c r="DZ913" s="340" t="s">
        <v>632</v>
      </c>
      <c r="EA913" t="s">
        <v>1023</v>
      </c>
      <c r="EB913">
        <v>2</v>
      </c>
      <c r="EC913">
        <v>2</v>
      </c>
      <c r="ED913" s="183" t="str">
        <f t="shared" si="38"/>
        <v>SDH100202</v>
      </c>
      <c r="EE913">
        <v>927.5</v>
      </c>
      <c r="EF913">
        <v>10000</v>
      </c>
      <c r="EG913">
        <v>10000</v>
      </c>
      <c r="EH913">
        <v>10000</v>
      </c>
      <c r="EI913">
        <v>10000</v>
      </c>
      <c r="EJ913">
        <v>10000</v>
      </c>
      <c r="EK913">
        <v>10000</v>
      </c>
      <c r="EL913">
        <v>10000</v>
      </c>
      <c r="EM913">
        <v>10000</v>
      </c>
      <c r="EN913">
        <v>10000</v>
      </c>
      <c r="EO913">
        <v>10000</v>
      </c>
      <c r="EP913">
        <v>10000</v>
      </c>
      <c r="EQ913">
        <v>10000</v>
      </c>
      <c r="ER913">
        <v>10000</v>
      </c>
      <c r="ES913">
        <v>10000</v>
      </c>
      <c r="ET913">
        <v>10000</v>
      </c>
      <c r="EU913">
        <v>10000</v>
      </c>
      <c r="EV913">
        <v>10000</v>
      </c>
      <c r="EW913">
        <v>10000</v>
      </c>
      <c r="EX913">
        <v>10000</v>
      </c>
      <c r="EY913">
        <v>10000</v>
      </c>
      <c r="EZ913">
        <v>10000</v>
      </c>
      <c r="FA913">
        <v>10000</v>
      </c>
      <c r="FB913">
        <v>10000</v>
      </c>
      <c r="FC913">
        <v>10000</v>
      </c>
      <c r="FD913">
        <v>0</v>
      </c>
      <c r="FE913">
        <v>0</v>
      </c>
      <c r="FF913">
        <v>0</v>
      </c>
      <c r="FG913">
        <v>0</v>
      </c>
      <c r="FH913">
        <v>0</v>
      </c>
      <c r="FI913">
        <v>0</v>
      </c>
      <c r="FJ913">
        <v>0</v>
      </c>
      <c r="FK913">
        <v>0</v>
      </c>
      <c r="FL913">
        <v>0</v>
      </c>
      <c r="FM913">
        <v>0</v>
      </c>
      <c r="FN913">
        <v>0</v>
      </c>
      <c r="FO913">
        <v>0</v>
      </c>
      <c r="FP913">
        <v>0</v>
      </c>
      <c r="FQ913">
        <v>0</v>
      </c>
      <c r="FR913">
        <v>0</v>
      </c>
      <c r="FS913">
        <v>0</v>
      </c>
      <c r="FT913">
        <v>0</v>
      </c>
      <c r="FU913">
        <v>0</v>
      </c>
      <c r="FV913">
        <v>0</v>
      </c>
      <c r="FW913">
        <v>0</v>
      </c>
      <c r="FX913">
        <v>0</v>
      </c>
      <c r="FY913">
        <v>0</v>
      </c>
      <c r="FZ913">
        <v>0</v>
      </c>
      <c r="GA913">
        <v>0</v>
      </c>
      <c r="GB913">
        <v>0</v>
      </c>
      <c r="GC913">
        <v>0</v>
      </c>
      <c r="GD913">
        <v>0</v>
      </c>
      <c r="GE913">
        <v>0</v>
      </c>
      <c r="GF913">
        <v>0</v>
      </c>
      <c r="GG913">
        <v>0</v>
      </c>
      <c r="GH913">
        <v>0</v>
      </c>
      <c r="GI913">
        <v>0</v>
      </c>
      <c r="GJ913">
        <v>0</v>
      </c>
      <c r="GK913">
        <v>0</v>
      </c>
      <c r="GL913">
        <v>0</v>
      </c>
      <c r="GM913">
        <v>0</v>
      </c>
      <c r="GN913">
        <v>0</v>
      </c>
      <c r="GO913">
        <v>0</v>
      </c>
      <c r="GP913">
        <v>0</v>
      </c>
      <c r="GQ913">
        <v>0</v>
      </c>
      <c r="GR913">
        <v>0</v>
      </c>
      <c r="GS913">
        <v>0</v>
      </c>
      <c r="GT913">
        <v>0</v>
      </c>
      <c r="GU913">
        <v>0</v>
      </c>
      <c r="GV913">
        <v>0</v>
      </c>
      <c r="GW913">
        <v>0</v>
      </c>
      <c r="GX913">
        <v>0</v>
      </c>
      <c r="GY913">
        <v>0</v>
      </c>
      <c r="GZ913">
        <v>0</v>
      </c>
      <c r="HA913">
        <v>0</v>
      </c>
      <c r="HB913">
        <v>0</v>
      </c>
      <c r="HC913">
        <v>0</v>
      </c>
      <c r="HD913">
        <v>0</v>
      </c>
      <c r="HE913">
        <v>0</v>
      </c>
      <c r="HF913">
        <v>0</v>
      </c>
      <c r="HG913">
        <v>0</v>
      </c>
      <c r="HH913">
        <v>0</v>
      </c>
      <c r="HI913">
        <v>0</v>
      </c>
      <c r="HJ913">
        <v>0</v>
      </c>
      <c r="HK913">
        <v>0</v>
      </c>
      <c r="HL913">
        <v>0</v>
      </c>
      <c r="HM913">
        <v>0</v>
      </c>
      <c r="HN913">
        <v>0</v>
      </c>
      <c r="HO913">
        <v>0</v>
      </c>
      <c r="HP913">
        <v>0</v>
      </c>
      <c r="HQ913">
        <v>0</v>
      </c>
      <c r="HR913">
        <v>0</v>
      </c>
      <c r="HS913">
        <v>0</v>
      </c>
      <c r="HT913">
        <v>0</v>
      </c>
      <c r="HU913">
        <v>0</v>
      </c>
      <c r="HV913">
        <v>0</v>
      </c>
      <c r="HW913">
        <v>0</v>
      </c>
      <c r="HX913">
        <v>0</v>
      </c>
      <c r="HY913">
        <v>0</v>
      </c>
      <c r="HZ913">
        <v>0</v>
      </c>
      <c r="IA913">
        <v>0</v>
      </c>
      <c r="IB913">
        <v>0</v>
      </c>
      <c r="IC913">
        <v>0</v>
      </c>
      <c r="ID913">
        <v>0</v>
      </c>
      <c r="IE913">
        <v>0</v>
      </c>
      <c r="IF913">
        <v>0</v>
      </c>
      <c r="IG913">
        <v>0</v>
      </c>
      <c r="IH913">
        <v>0</v>
      </c>
      <c r="II913">
        <v>0</v>
      </c>
      <c r="IJ913">
        <v>0</v>
      </c>
      <c r="IK913">
        <v>0</v>
      </c>
    </row>
    <row r="914" spans="13:245" hidden="1">
      <c r="M914" s="340" t="s">
        <v>632</v>
      </c>
      <c r="N914" t="s">
        <v>1023</v>
      </c>
      <c r="O914">
        <v>2</v>
      </c>
      <c r="P914">
        <v>3</v>
      </c>
      <c r="Q914" s="183" t="str">
        <f t="shared" si="37"/>
        <v>SDH100203</v>
      </c>
      <c r="R914">
        <v>927.5</v>
      </c>
      <c r="S914">
        <v>2000</v>
      </c>
      <c r="T914">
        <v>2782.5</v>
      </c>
      <c r="U914">
        <v>3710</v>
      </c>
      <c r="V914">
        <v>4637.5</v>
      </c>
      <c r="W914">
        <v>5565</v>
      </c>
      <c r="X914">
        <v>6492.5</v>
      </c>
      <c r="Y914">
        <v>7420</v>
      </c>
      <c r="Z914">
        <v>8347.5</v>
      </c>
      <c r="AA914">
        <v>9275</v>
      </c>
      <c r="AB914">
        <v>9275</v>
      </c>
      <c r="AC914">
        <v>9275</v>
      </c>
      <c r="AD914">
        <v>9275</v>
      </c>
      <c r="AE914">
        <v>9275</v>
      </c>
      <c r="AF914">
        <v>9275</v>
      </c>
      <c r="AG914">
        <v>9275</v>
      </c>
      <c r="AH914">
        <v>9275</v>
      </c>
      <c r="AI914">
        <v>9275</v>
      </c>
      <c r="AJ914">
        <v>9275</v>
      </c>
      <c r="AK914">
        <v>9275</v>
      </c>
      <c r="AL914">
        <v>9275</v>
      </c>
      <c r="AM914">
        <v>9275</v>
      </c>
      <c r="AN914">
        <v>9275</v>
      </c>
      <c r="AO914">
        <v>9275</v>
      </c>
      <c r="AP914">
        <v>9275</v>
      </c>
      <c r="AQ914">
        <v>0</v>
      </c>
      <c r="AR914">
        <v>0</v>
      </c>
      <c r="AS914">
        <v>0</v>
      </c>
      <c r="AT914">
        <v>0</v>
      </c>
      <c r="AU914">
        <v>0</v>
      </c>
      <c r="AV914">
        <v>0</v>
      </c>
      <c r="AW914">
        <v>0</v>
      </c>
      <c r="AX914">
        <v>0</v>
      </c>
      <c r="AY914">
        <v>0</v>
      </c>
      <c r="AZ914">
        <v>0</v>
      </c>
      <c r="BA914">
        <v>0</v>
      </c>
      <c r="BB914">
        <v>0</v>
      </c>
      <c r="BC914">
        <v>0</v>
      </c>
      <c r="BD914">
        <v>0</v>
      </c>
      <c r="BE914">
        <v>0</v>
      </c>
      <c r="BF914">
        <v>0</v>
      </c>
      <c r="BG914">
        <v>0</v>
      </c>
      <c r="BH914">
        <v>0</v>
      </c>
      <c r="BI914">
        <v>0</v>
      </c>
      <c r="BJ914">
        <v>0</v>
      </c>
      <c r="BK914">
        <v>0</v>
      </c>
      <c r="BL914">
        <v>0</v>
      </c>
      <c r="BM914">
        <v>0</v>
      </c>
      <c r="BN914">
        <v>0</v>
      </c>
      <c r="BO914">
        <v>0</v>
      </c>
      <c r="BP914">
        <v>0</v>
      </c>
      <c r="BQ914">
        <v>0</v>
      </c>
      <c r="BR914">
        <v>0</v>
      </c>
      <c r="BS914">
        <v>0</v>
      </c>
      <c r="BT914">
        <v>0</v>
      </c>
      <c r="BU914">
        <v>0</v>
      </c>
      <c r="BV914">
        <v>0</v>
      </c>
      <c r="BW914">
        <v>0</v>
      </c>
      <c r="BX914">
        <v>0</v>
      </c>
      <c r="BY914">
        <v>0</v>
      </c>
      <c r="BZ914">
        <v>0</v>
      </c>
      <c r="CA914">
        <v>0</v>
      </c>
      <c r="CB914">
        <v>0</v>
      </c>
      <c r="CC914">
        <v>0</v>
      </c>
      <c r="CD914">
        <v>0</v>
      </c>
      <c r="CE914">
        <v>0</v>
      </c>
      <c r="CF914">
        <v>0</v>
      </c>
      <c r="CG914">
        <v>0</v>
      </c>
      <c r="CH914">
        <v>0</v>
      </c>
      <c r="CI914">
        <v>0</v>
      </c>
      <c r="CJ914">
        <v>0</v>
      </c>
      <c r="CK914">
        <v>0</v>
      </c>
      <c r="CL914">
        <v>0</v>
      </c>
      <c r="CM914">
        <v>0</v>
      </c>
      <c r="CN914">
        <v>0</v>
      </c>
      <c r="CO914">
        <v>0</v>
      </c>
      <c r="CP914">
        <v>0</v>
      </c>
      <c r="CQ914">
        <v>0</v>
      </c>
      <c r="CR914">
        <v>0</v>
      </c>
      <c r="CS914">
        <v>0</v>
      </c>
      <c r="CT914">
        <v>0</v>
      </c>
      <c r="CU914">
        <v>0</v>
      </c>
      <c r="CV914">
        <v>0</v>
      </c>
      <c r="CW914">
        <v>0</v>
      </c>
      <c r="CX914">
        <v>0</v>
      </c>
      <c r="CY914">
        <v>0</v>
      </c>
      <c r="CZ914">
        <v>0</v>
      </c>
      <c r="DA914">
        <v>0</v>
      </c>
      <c r="DB914">
        <v>0</v>
      </c>
      <c r="DC914">
        <v>0</v>
      </c>
      <c r="DD914">
        <v>0</v>
      </c>
      <c r="DE914">
        <v>0</v>
      </c>
      <c r="DF914">
        <v>0</v>
      </c>
      <c r="DG914">
        <v>0</v>
      </c>
      <c r="DH914">
        <v>0</v>
      </c>
      <c r="DI914">
        <v>0</v>
      </c>
      <c r="DJ914">
        <v>0</v>
      </c>
      <c r="DK914">
        <v>0</v>
      </c>
      <c r="DL914">
        <v>0</v>
      </c>
      <c r="DM914">
        <v>0</v>
      </c>
      <c r="DN914">
        <v>0</v>
      </c>
      <c r="DO914">
        <v>0</v>
      </c>
      <c r="DP914">
        <v>0</v>
      </c>
      <c r="DQ914">
        <v>0</v>
      </c>
      <c r="DR914">
        <v>0</v>
      </c>
      <c r="DS914">
        <v>0</v>
      </c>
      <c r="DT914">
        <v>0</v>
      </c>
      <c r="DU914">
        <v>0</v>
      </c>
      <c r="DV914">
        <v>0</v>
      </c>
      <c r="DW914">
        <v>0</v>
      </c>
      <c r="DX914">
        <v>0</v>
      </c>
      <c r="DZ914" s="340" t="s">
        <v>632</v>
      </c>
      <c r="EA914" t="s">
        <v>1023</v>
      </c>
      <c r="EB914">
        <v>2</v>
      </c>
      <c r="EC914">
        <v>3</v>
      </c>
      <c r="ED914" s="183" t="str">
        <f t="shared" si="38"/>
        <v>SDH100203</v>
      </c>
      <c r="EE914">
        <v>927.5</v>
      </c>
      <c r="EF914">
        <v>10000</v>
      </c>
      <c r="EG914">
        <v>10000</v>
      </c>
      <c r="EH914">
        <v>10000</v>
      </c>
      <c r="EI914">
        <v>10000</v>
      </c>
      <c r="EJ914">
        <v>10000</v>
      </c>
      <c r="EK914">
        <v>10000</v>
      </c>
      <c r="EL914">
        <v>10000</v>
      </c>
      <c r="EM914">
        <v>10000</v>
      </c>
      <c r="EN914">
        <v>10000</v>
      </c>
      <c r="EO914">
        <v>10000</v>
      </c>
      <c r="EP914">
        <v>10000</v>
      </c>
      <c r="EQ914">
        <v>10000</v>
      </c>
      <c r="ER914">
        <v>10000</v>
      </c>
      <c r="ES914">
        <v>10000</v>
      </c>
      <c r="ET914">
        <v>10000</v>
      </c>
      <c r="EU914">
        <v>10000</v>
      </c>
      <c r="EV914">
        <v>10000</v>
      </c>
      <c r="EW914">
        <v>10000</v>
      </c>
      <c r="EX914">
        <v>10000</v>
      </c>
      <c r="EY914">
        <v>10000</v>
      </c>
      <c r="EZ914">
        <v>10000</v>
      </c>
      <c r="FA914">
        <v>10000</v>
      </c>
      <c r="FB914">
        <v>10000</v>
      </c>
      <c r="FC914">
        <v>10000</v>
      </c>
      <c r="FD914">
        <v>0</v>
      </c>
      <c r="FE914">
        <v>0</v>
      </c>
      <c r="FF914">
        <v>0</v>
      </c>
      <c r="FG914">
        <v>0</v>
      </c>
      <c r="FH914">
        <v>0</v>
      </c>
      <c r="FI914">
        <v>0</v>
      </c>
      <c r="FJ914">
        <v>0</v>
      </c>
      <c r="FK914">
        <v>0</v>
      </c>
      <c r="FL914">
        <v>0</v>
      </c>
      <c r="FM914">
        <v>0</v>
      </c>
      <c r="FN914">
        <v>0</v>
      </c>
      <c r="FO914">
        <v>0</v>
      </c>
      <c r="FP914">
        <v>0</v>
      </c>
      <c r="FQ914">
        <v>0</v>
      </c>
      <c r="FR914">
        <v>0</v>
      </c>
      <c r="FS914">
        <v>0</v>
      </c>
      <c r="FT914">
        <v>0</v>
      </c>
      <c r="FU914">
        <v>0</v>
      </c>
      <c r="FV914">
        <v>0</v>
      </c>
      <c r="FW914">
        <v>0</v>
      </c>
      <c r="FX914">
        <v>0</v>
      </c>
      <c r="FY914">
        <v>0</v>
      </c>
      <c r="FZ914">
        <v>0</v>
      </c>
      <c r="GA914">
        <v>0</v>
      </c>
      <c r="GB914">
        <v>0</v>
      </c>
      <c r="GC914">
        <v>0</v>
      </c>
      <c r="GD914">
        <v>0</v>
      </c>
      <c r="GE914">
        <v>0</v>
      </c>
      <c r="GF914">
        <v>0</v>
      </c>
      <c r="GG914">
        <v>0</v>
      </c>
      <c r="GH914">
        <v>0</v>
      </c>
      <c r="GI914">
        <v>0</v>
      </c>
      <c r="GJ914">
        <v>0</v>
      </c>
      <c r="GK914">
        <v>0</v>
      </c>
      <c r="GL914">
        <v>0</v>
      </c>
      <c r="GM914">
        <v>0</v>
      </c>
      <c r="GN914">
        <v>0</v>
      </c>
      <c r="GO914">
        <v>0</v>
      </c>
      <c r="GP914">
        <v>0</v>
      </c>
      <c r="GQ914">
        <v>0</v>
      </c>
      <c r="GR914">
        <v>0</v>
      </c>
      <c r="GS914">
        <v>0</v>
      </c>
      <c r="GT914">
        <v>0</v>
      </c>
      <c r="GU914">
        <v>0</v>
      </c>
      <c r="GV914">
        <v>0</v>
      </c>
      <c r="GW914">
        <v>0</v>
      </c>
      <c r="GX914">
        <v>0</v>
      </c>
      <c r="GY914">
        <v>0</v>
      </c>
      <c r="GZ914">
        <v>0</v>
      </c>
      <c r="HA914">
        <v>0</v>
      </c>
      <c r="HB914">
        <v>0</v>
      </c>
      <c r="HC914">
        <v>0</v>
      </c>
      <c r="HD914">
        <v>0</v>
      </c>
      <c r="HE914">
        <v>0</v>
      </c>
      <c r="HF914">
        <v>0</v>
      </c>
      <c r="HG914">
        <v>0</v>
      </c>
      <c r="HH914">
        <v>0</v>
      </c>
      <c r="HI914">
        <v>0</v>
      </c>
      <c r="HJ914">
        <v>0</v>
      </c>
      <c r="HK914">
        <v>0</v>
      </c>
      <c r="HL914">
        <v>0</v>
      </c>
      <c r="HM914">
        <v>0</v>
      </c>
      <c r="HN914">
        <v>0</v>
      </c>
      <c r="HO914">
        <v>0</v>
      </c>
      <c r="HP914">
        <v>0</v>
      </c>
      <c r="HQ914">
        <v>0</v>
      </c>
      <c r="HR914">
        <v>0</v>
      </c>
      <c r="HS914">
        <v>0</v>
      </c>
      <c r="HT914">
        <v>0</v>
      </c>
      <c r="HU914">
        <v>0</v>
      </c>
      <c r="HV914">
        <v>0</v>
      </c>
      <c r="HW914">
        <v>0</v>
      </c>
      <c r="HX914">
        <v>0</v>
      </c>
      <c r="HY914">
        <v>0</v>
      </c>
      <c r="HZ914">
        <v>0</v>
      </c>
      <c r="IA914">
        <v>0</v>
      </c>
      <c r="IB914">
        <v>0</v>
      </c>
      <c r="IC914">
        <v>0</v>
      </c>
      <c r="ID914">
        <v>0</v>
      </c>
      <c r="IE914">
        <v>0</v>
      </c>
      <c r="IF914">
        <v>0</v>
      </c>
      <c r="IG914">
        <v>0</v>
      </c>
      <c r="IH914">
        <v>0</v>
      </c>
      <c r="II914">
        <v>0</v>
      </c>
      <c r="IJ914">
        <v>0</v>
      </c>
      <c r="IK914">
        <v>0</v>
      </c>
    </row>
    <row r="915" spans="13:245" hidden="1">
      <c r="M915" s="340" t="s">
        <v>632</v>
      </c>
      <c r="N915" t="s">
        <v>1023</v>
      </c>
      <c r="O915">
        <v>2</v>
      </c>
      <c r="P915">
        <v>4</v>
      </c>
      <c r="Q915" s="183" t="str">
        <f t="shared" si="37"/>
        <v>SDH100204</v>
      </c>
      <c r="R915">
        <v>927.5</v>
      </c>
      <c r="S915">
        <v>2000</v>
      </c>
      <c r="T915">
        <v>2782.5</v>
      </c>
      <c r="U915">
        <v>3710</v>
      </c>
      <c r="V915">
        <v>4637.5</v>
      </c>
      <c r="W915">
        <v>5565</v>
      </c>
      <c r="X915">
        <v>6492.5</v>
      </c>
      <c r="Y915">
        <v>7420</v>
      </c>
      <c r="Z915">
        <v>8347.5</v>
      </c>
      <c r="AA915">
        <v>9275</v>
      </c>
      <c r="AB915">
        <v>9275</v>
      </c>
      <c r="AC915">
        <v>9275</v>
      </c>
      <c r="AD915">
        <v>9275</v>
      </c>
      <c r="AE915">
        <v>9275</v>
      </c>
      <c r="AF915">
        <v>9275</v>
      </c>
      <c r="AG915">
        <v>9275</v>
      </c>
      <c r="AH915">
        <v>9275</v>
      </c>
      <c r="AI915">
        <v>9275</v>
      </c>
      <c r="AJ915">
        <v>9275</v>
      </c>
      <c r="AK915">
        <v>9275</v>
      </c>
      <c r="AL915">
        <v>9275</v>
      </c>
      <c r="AM915">
        <v>9275</v>
      </c>
      <c r="AN915">
        <v>9275</v>
      </c>
      <c r="AO915">
        <v>9275</v>
      </c>
      <c r="AP915">
        <v>9275</v>
      </c>
      <c r="AQ915">
        <v>0</v>
      </c>
      <c r="AR915">
        <v>0</v>
      </c>
      <c r="AS915">
        <v>0</v>
      </c>
      <c r="AT915">
        <v>0</v>
      </c>
      <c r="AU915">
        <v>0</v>
      </c>
      <c r="AV915">
        <v>0</v>
      </c>
      <c r="AW915">
        <v>0</v>
      </c>
      <c r="AX915">
        <v>0</v>
      </c>
      <c r="AY915">
        <v>0</v>
      </c>
      <c r="AZ915">
        <v>0</v>
      </c>
      <c r="BA915">
        <v>0</v>
      </c>
      <c r="BB915">
        <v>0</v>
      </c>
      <c r="BC915">
        <v>0</v>
      </c>
      <c r="BD915">
        <v>0</v>
      </c>
      <c r="BE915">
        <v>0</v>
      </c>
      <c r="BF915">
        <v>0</v>
      </c>
      <c r="BG915">
        <v>0</v>
      </c>
      <c r="BH915">
        <v>0</v>
      </c>
      <c r="BI915">
        <v>0</v>
      </c>
      <c r="BJ915">
        <v>0</v>
      </c>
      <c r="BK915">
        <v>0</v>
      </c>
      <c r="BL915">
        <v>0</v>
      </c>
      <c r="BM915">
        <v>0</v>
      </c>
      <c r="BN915">
        <v>0</v>
      </c>
      <c r="BO915">
        <v>0</v>
      </c>
      <c r="BP915">
        <v>0</v>
      </c>
      <c r="BQ915">
        <v>0</v>
      </c>
      <c r="BR915">
        <v>0</v>
      </c>
      <c r="BS915">
        <v>0</v>
      </c>
      <c r="BT915">
        <v>0</v>
      </c>
      <c r="BU915">
        <v>0</v>
      </c>
      <c r="BV915">
        <v>0</v>
      </c>
      <c r="BW915">
        <v>0</v>
      </c>
      <c r="BX915">
        <v>0</v>
      </c>
      <c r="BY915">
        <v>0</v>
      </c>
      <c r="BZ915">
        <v>0</v>
      </c>
      <c r="CA915">
        <v>0</v>
      </c>
      <c r="CB915">
        <v>0</v>
      </c>
      <c r="CC915">
        <v>0</v>
      </c>
      <c r="CD915">
        <v>0</v>
      </c>
      <c r="CE915">
        <v>0</v>
      </c>
      <c r="CF915">
        <v>0</v>
      </c>
      <c r="CG915">
        <v>0</v>
      </c>
      <c r="CH915">
        <v>0</v>
      </c>
      <c r="CI915">
        <v>0</v>
      </c>
      <c r="CJ915">
        <v>0</v>
      </c>
      <c r="CK915">
        <v>0</v>
      </c>
      <c r="CL915">
        <v>0</v>
      </c>
      <c r="CM915">
        <v>0</v>
      </c>
      <c r="CN915">
        <v>0</v>
      </c>
      <c r="CO915">
        <v>0</v>
      </c>
      <c r="CP915">
        <v>0</v>
      </c>
      <c r="CQ915">
        <v>0</v>
      </c>
      <c r="CR915">
        <v>0</v>
      </c>
      <c r="CS915">
        <v>0</v>
      </c>
      <c r="CT915">
        <v>0</v>
      </c>
      <c r="CU915">
        <v>0</v>
      </c>
      <c r="CV915">
        <v>0</v>
      </c>
      <c r="CW915">
        <v>0</v>
      </c>
      <c r="CX915">
        <v>0</v>
      </c>
      <c r="CY915">
        <v>0</v>
      </c>
      <c r="CZ915">
        <v>0</v>
      </c>
      <c r="DA915">
        <v>0</v>
      </c>
      <c r="DB915">
        <v>0</v>
      </c>
      <c r="DC915">
        <v>0</v>
      </c>
      <c r="DD915">
        <v>0</v>
      </c>
      <c r="DE915">
        <v>0</v>
      </c>
      <c r="DF915">
        <v>0</v>
      </c>
      <c r="DG915">
        <v>0</v>
      </c>
      <c r="DH915">
        <v>0</v>
      </c>
      <c r="DI915">
        <v>0</v>
      </c>
      <c r="DJ915">
        <v>0</v>
      </c>
      <c r="DK915">
        <v>0</v>
      </c>
      <c r="DL915">
        <v>0</v>
      </c>
      <c r="DM915">
        <v>0</v>
      </c>
      <c r="DN915">
        <v>0</v>
      </c>
      <c r="DO915">
        <v>0</v>
      </c>
      <c r="DP915">
        <v>0</v>
      </c>
      <c r="DQ915">
        <v>0</v>
      </c>
      <c r="DR915">
        <v>0</v>
      </c>
      <c r="DS915">
        <v>0</v>
      </c>
      <c r="DT915">
        <v>0</v>
      </c>
      <c r="DU915">
        <v>0</v>
      </c>
      <c r="DV915">
        <v>0</v>
      </c>
      <c r="DW915">
        <v>0</v>
      </c>
      <c r="DX915">
        <v>0</v>
      </c>
      <c r="DZ915" s="340" t="s">
        <v>632</v>
      </c>
      <c r="EA915" t="s">
        <v>1023</v>
      </c>
      <c r="EB915">
        <v>2</v>
      </c>
      <c r="EC915">
        <v>4</v>
      </c>
      <c r="ED915" s="183" t="str">
        <f t="shared" si="38"/>
        <v>SDH100204</v>
      </c>
      <c r="EE915">
        <v>927.5</v>
      </c>
      <c r="EF915">
        <v>10000</v>
      </c>
      <c r="EG915">
        <v>10000</v>
      </c>
      <c r="EH915">
        <v>10000</v>
      </c>
      <c r="EI915">
        <v>10000</v>
      </c>
      <c r="EJ915">
        <v>10000</v>
      </c>
      <c r="EK915">
        <v>10000</v>
      </c>
      <c r="EL915">
        <v>10000</v>
      </c>
      <c r="EM915">
        <v>10000</v>
      </c>
      <c r="EN915">
        <v>10000</v>
      </c>
      <c r="EO915">
        <v>10000</v>
      </c>
      <c r="EP915">
        <v>10000</v>
      </c>
      <c r="EQ915">
        <v>10000</v>
      </c>
      <c r="ER915">
        <v>10000</v>
      </c>
      <c r="ES915">
        <v>10000</v>
      </c>
      <c r="ET915">
        <v>10000</v>
      </c>
      <c r="EU915">
        <v>10000</v>
      </c>
      <c r="EV915">
        <v>10000</v>
      </c>
      <c r="EW915">
        <v>10000</v>
      </c>
      <c r="EX915">
        <v>10000</v>
      </c>
      <c r="EY915">
        <v>10000</v>
      </c>
      <c r="EZ915">
        <v>10000</v>
      </c>
      <c r="FA915">
        <v>10000</v>
      </c>
      <c r="FB915">
        <v>10000</v>
      </c>
      <c r="FC915">
        <v>10000</v>
      </c>
      <c r="FD915">
        <v>0</v>
      </c>
      <c r="FE915">
        <v>0</v>
      </c>
      <c r="FF915">
        <v>0</v>
      </c>
      <c r="FG915">
        <v>0</v>
      </c>
      <c r="FH915">
        <v>0</v>
      </c>
      <c r="FI915">
        <v>0</v>
      </c>
      <c r="FJ915">
        <v>0</v>
      </c>
      <c r="FK915">
        <v>0</v>
      </c>
      <c r="FL915">
        <v>0</v>
      </c>
      <c r="FM915">
        <v>0</v>
      </c>
      <c r="FN915">
        <v>0</v>
      </c>
      <c r="FO915">
        <v>0</v>
      </c>
      <c r="FP915">
        <v>0</v>
      </c>
      <c r="FQ915">
        <v>0</v>
      </c>
      <c r="FR915">
        <v>0</v>
      </c>
      <c r="FS915">
        <v>0</v>
      </c>
      <c r="FT915">
        <v>0</v>
      </c>
      <c r="FU915">
        <v>0</v>
      </c>
      <c r="FV915">
        <v>0</v>
      </c>
      <c r="FW915">
        <v>0</v>
      </c>
      <c r="FX915">
        <v>0</v>
      </c>
      <c r="FY915">
        <v>0</v>
      </c>
      <c r="FZ915">
        <v>0</v>
      </c>
      <c r="GA915">
        <v>0</v>
      </c>
      <c r="GB915">
        <v>0</v>
      </c>
      <c r="GC915">
        <v>0</v>
      </c>
      <c r="GD915">
        <v>0</v>
      </c>
      <c r="GE915">
        <v>0</v>
      </c>
      <c r="GF915">
        <v>0</v>
      </c>
      <c r="GG915">
        <v>0</v>
      </c>
      <c r="GH915">
        <v>0</v>
      </c>
      <c r="GI915">
        <v>0</v>
      </c>
      <c r="GJ915">
        <v>0</v>
      </c>
      <c r="GK915">
        <v>0</v>
      </c>
      <c r="GL915">
        <v>0</v>
      </c>
      <c r="GM915">
        <v>0</v>
      </c>
      <c r="GN915">
        <v>0</v>
      </c>
      <c r="GO915">
        <v>0</v>
      </c>
      <c r="GP915">
        <v>0</v>
      </c>
      <c r="GQ915">
        <v>0</v>
      </c>
      <c r="GR915">
        <v>0</v>
      </c>
      <c r="GS915">
        <v>0</v>
      </c>
      <c r="GT915">
        <v>0</v>
      </c>
      <c r="GU915">
        <v>0</v>
      </c>
      <c r="GV915">
        <v>0</v>
      </c>
      <c r="GW915">
        <v>0</v>
      </c>
      <c r="GX915">
        <v>0</v>
      </c>
      <c r="GY915">
        <v>0</v>
      </c>
      <c r="GZ915">
        <v>0</v>
      </c>
      <c r="HA915">
        <v>0</v>
      </c>
      <c r="HB915">
        <v>0</v>
      </c>
      <c r="HC915">
        <v>0</v>
      </c>
      <c r="HD915">
        <v>0</v>
      </c>
      <c r="HE915">
        <v>0</v>
      </c>
      <c r="HF915">
        <v>0</v>
      </c>
      <c r="HG915">
        <v>0</v>
      </c>
      <c r="HH915">
        <v>0</v>
      </c>
      <c r="HI915">
        <v>0</v>
      </c>
      <c r="HJ915">
        <v>0</v>
      </c>
      <c r="HK915">
        <v>0</v>
      </c>
      <c r="HL915">
        <v>0</v>
      </c>
      <c r="HM915">
        <v>0</v>
      </c>
      <c r="HN915">
        <v>0</v>
      </c>
      <c r="HO915">
        <v>0</v>
      </c>
      <c r="HP915">
        <v>0</v>
      </c>
      <c r="HQ915">
        <v>0</v>
      </c>
      <c r="HR915">
        <v>0</v>
      </c>
      <c r="HS915">
        <v>0</v>
      </c>
      <c r="HT915">
        <v>0</v>
      </c>
      <c r="HU915">
        <v>0</v>
      </c>
      <c r="HV915">
        <v>0</v>
      </c>
      <c r="HW915">
        <v>0</v>
      </c>
      <c r="HX915">
        <v>0</v>
      </c>
      <c r="HY915">
        <v>0</v>
      </c>
      <c r="HZ915">
        <v>0</v>
      </c>
      <c r="IA915">
        <v>0</v>
      </c>
      <c r="IB915">
        <v>0</v>
      </c>
      <c r="IC915">
        <v>0</v>
      </c>
      <c r="ID915">
        <v>0</v>
      </c>
      <c r="IE915">
        <v>0</v>
      </c>
      <c r="IF915">
        <v>0</v>
      </c>
      <c r="IG915">
        <v>0</v>
      </c>
      <c r="IH915">
        <v>0</v>
      </c>
      <c r="II915">
        <v>0</v>
      </c>
      <c r="IJ915">
        <v>0</v>
      </c>
      <c r="IK915">
        <v>0</v>
      </c>
    </row>
    <row r="916" spans="13:245" hidden="1">
      <c r="M916" s="340" t="s">
        <v>632</v>
      </c>
      <c r="N916" t="s">
        <v>1023</v>
      </c>
      <c r="O916">
        <v>2</v>
      </c>
      <c r="P916">
        <v>5</v>
      </c>
      <c r="Q916" s="183" t="str">
        <f t="shared" si="37"/>
        <v>SDH100205</v>
      </c>
      <c r="R916">
        <v>927.5</v>
      </c>
      <c r="S916">
        <v>2000</v>
      </c>
      <c r="T916">
        <v>2782.5</v>
      </c>
      <c r="U916">
        <v>3710</v>
      </c>
      <c r="V916">
        <v>4637.5</v>
      </c>
      <c r="W916">
        <v>5565</v>
      </c>
      <c r="X916">
        <v>6492.5</v>
      </c>
      <c r="Y916">
        <v>7420</v>
      </c>
      <c r="Z916">
        <v>8347.5</v>
      </c>
      <c r="AA916">
        <v>9275</v>
      </c>
      <c r="AB916">
        <v>9275</v>
      </c>
      <c r="AC916">
        <v>9275</v>
      </c>
      <c r="AD916">
        <v>9275</v>
      </c>
      <c r="AE916">
        <v>9275</v>
      </c>
      <c r="AF916">
        <v>9275</v>
      </c>
      <c r="AG916">
        <v>9275</v>
      </c>
      <c r="AH916">
        <v>9275</v>
      </c>
      <c r="AI916">
        <v>9275</v>
      </c>
      <c r="AJ916">
        <v>9275</v>
      </c>
      <c r="AK916">
        <v>9275</v>
      </c>
      <c r="AL916">
        <v>9275</v>
      </c>
      <c r="AM916">
        <v>9275</v>
      </c>
      <c r="AN916">
        <v>9275</v>
      </c>
      <c r="AO916">
        <v>9275</v>
      </c>
      <c r="AP916">
        <v>9275</v>
      </c>
      <c r="AQ916">
        <v>0</v>
      </c>
      <c r="AR916">
        <v>0</v>
      </c>
      <c r="AS916">
        <v>0</v>
      </c>
      <c r="AT916">
        <v>0</v>
      </c>
      <c r="AU916">
        <v>0</v>
      </c>
      <c r="AV916">
        <v>0</v>
      </c>
      <c r="AW916">
        <v>0</v>
      </c>
      <c r="AX916">
        <v>0</v>
      </c>
      <c r="AY916">
        <v>0</v>
      </c>
      <c r="AZ916">
        <v>0</v>
      </c>
      <c r="BA916">
        <v>0</v>
      </c>
      <c r="BB916">
        <v>0</v>
      </c>
      <c r="BC916">
        <v>0</v>
      </c>
      <c r="BD916">
        <v>0</v>
      </c>
      <c r="BE916">
        <v>0</v>
      </c>
      <c r="BF916">
        <v>0</v>
      </c>
      <c r="BG916">
        <v>0</v>
      </c>
      <c r="BH916">
        <v>0</v>
      </c>
      <c r="BI916">
        <v>0</v>
      </c>
      <c r="BJ916">
        <v>0</v>
      </c>
      <c r="BK916">
        <v>0</v>
      </c>
      <c r="BL916">
        <v>0</v>
      </c>
      <c r="BM916">
        <v>0</v>
      </c>
      <c r="BN916">
        <v>0</v>
      </c>
      <c r="BO916">
        <v>0</v>
      </c>
      <c r="BP916">
        <v>0</v>
      </c>
      <c r="BQ916">
        <v>0</v>
      </c>
      <c r="BR916">
        <v>0</v>
      </c>
      <c r="BS916">
        <v>0</v>
      </c>
      <c r="BT916">
        <v>0</v>
      </c>
      <c r="BU916">
        <v>0</v>
      </c>
      <c r="BV916">
        <v>0</v>
      </c>
      <c r="BW916">
        <v>0</v>
      </c>
      <c r="BX916">
        <v>0</v>
      </c>
      <c r="BY916">
        <v>0</v>
      </c>
      <c r="BZ916">
        <v>0</v>
      </c>
      <c r="CA916">
        <v>0</v>
      </c>
      <c r="CB916">
        <v>0</v>
      </c>
      <c r="CC916">
        <v>0</v>
      </c>
      <c r="CD916">
        <v>0</v>
      </c>
      <c r="CE916">
        <v>0</v>
      </c>
      <c r="CF916">
        <v>0</v>
      </c>
      <c r="CG916">
        <v>0</v>
      </c>
      <c r="CH916">
        <v>0</v>
      </c>
      <c r="CI916">
        <v>0</v>
      </c>
      <c r="CJ916">
        <v>0</v>
      </c>
      <c r="CK916">
        <v>0</v>
      </c>
      <c r="CL916">
        <v>0</v>
      </c>
      <c r="CM916">
        <v>0</v>
      </c>
      <c r="CN916">
        <v>0</v>
      </c>
      <c r="CO916">
        <v>0</v>
      </c>
      <c r="CP916">
        <v>0</v>
      </c>
      <c r="CQ916">
        <v>0</v>
      </c>
      <c r="CR916">
        <v>0</v>
      </c>
      <c r="CS916">
        <v>0</v>
      </c>
      <c r="CT916">
        <v>0</v>
      </c>
      <c r="CU916">
        <v>0</v>
      </c>
      <c r="CV916">
        <v>0</v>
      </c>
      <c r="CW916">
        <v>0</v>
      </c>
      <c r="CX916">
        <v>0</v>
      </c>
      <c r="CY916">
        <v>0</v>
      </c>
      <c r="CZ916">
        <v>0</v>
      </c>
      <c r="DA916">
        <v>0</v>
      </c>
      <c r="DB916">
        <v>0</v>
      </c>
      <c r="DC916">
        <v>0</v>
      </c>
      <c r="DD916">
        <v>0</v>
      </c>
      <c r="DE916">
        <v>0</v>
      </c>
      <c r="DF916">
        <v>0</v>
      </c>
      <c r="DG916">
        <v>0</v>
      </c>
      <c r="DH916">
        <v>0</v>
      </c>
      <c r="DI916">
        <v>0</v>
      </c>
      <c r="DJ916">
        <v>0</v>
      </c>
      <c r="DK916">
        <v>0</v>
      </c>
      <c r="DL916">
        <v>0</v>
      </c>
      <c r="DM916">
        <v>0</v>
      </c>
      <c r="DN916">
        <v>0</v>
      </c>
      <c r="DO916">
        <v>0</v>
      </c>
      <c r="DP916">
        <v>0</v>
      </c>
      <c r="DQ916">
        <v>0</v>
      </c>
      <c r="DR916">
        <v>0</v>
      </c>
      <c r="DS916">
        <v>0</v>
      </c>
      <c r="DT916">
        <v>0</v>
      </c>
      <c r="DU916">
        <v>0</v>
      </c>
      <c r="DV916">
        <v>0</v>
      </c>
      <c r="DW916">
        <v>0</v>
      </c>
      <c r="DX916">
        <v>0</v>
      </c>
      <c r="DZ916" s="340" t="s">
        <v>632</v>
      </c>
      <c r="EA916" t="s">
        <v>1023</v>
      </c>
      <c r="EB916">
        <v>2</v>
      </c>
      <c r="EC916">
        <v>5</v>
      </c>
      <c r="ED916" s="183" t="str">
        <f t="shared" si="38"/>
        <v>SDH100205</v>
      </c>
      <c r="EE916">
        <v>927.5</v>
      </c>
      <c r="EF916">
        <v>10000</v>
      </c>
      <c r="EG916">
        <v>10000</v>
      </c>
      <c r="EH916">
        <v>10000</v>
      </c>
      <c r="EI916">
        <v>10000</v>
      </c>
      <c r="EJ916">
        <v>10000</v>
      </c>
      <c r="EK916">
        <v>10000</v>
      </c>
      <c r="EL916">
        <v>10000</v>
      </c>
      <c r="EM916">
        <v>10000</v>
      </c>
      <c r="EN916">
        <v>10000</v>
      </c>
      <c r="EO916">
        <v>10000</v>
      </c>
      <c r="EP916">
        <v>10000</v>
      </c>
      <c r="EQ916">
        <v>10000</v>
      </c>
      <c r="ER916">
        <v>10000</v>
      </c>
      <c r="ES916">
        <v>10000</v>
      </c>
      <c r="ET916">
        <v>10000</v>
      </c>
      <c r="EU916">
        <v>10000</v>
      </c>
      <c r="EV916">
        <v>10000</v>
      </c>
      <c r="EW916">
        <v>10000</v>
      </c>
      <c r="EX916">
        <v>10000</v>
      </c>
      <c r="EY916">
        <v>10000</v>
      </c>
      <c r="EZ916">
        <v>10000</v>
      </c>
      <c r="FA916">
        <v>10000</v>
      </c>
      <c r="FB916">
        <v>10000</v>
      </c>
      <c r="FC916">
        <v>10000</v>
      </c>
      <c r="FD916">
        <v>0</v>
      </c>
      <c r="FE916">
        <v>0</v>
      </c>
      <c r="FF916">
        <v>0</v>
      </c>
      <c r="FG916">
        <v>0</v>
      </c>
      <c r="FH916">
        <v>0</v>
      </c>
      <c r="FI916">
        <v>0</v>
      </c>
      <c r="FJ916">
        <v>0</v>
      </c>
      <c r="FK916">
        <v>0</v>
      </c>
      <c r="FL916">
        <v>0</v>
      </c>
      <c r="FM916">
        <v>0</v>
      </c>
      <c r="FN916">
        <v>0</v>
      </c>
      <c r="FO916">
        <v>0</v>
      </c>
      <c r="FP916">
        <v>0</v>
      </c>
      <c r="FQ916">
        <v>0</v>
      </c>
      <c r="FR916">
        <v>0</v>
      </c>
      <c r="FS916">
        <v>0</v>
      </c>
      <c r="FT916">
        <v>0</v>
      </c>
      <c r="FU916">
        <v>0</v>
      </c>
      <c r="FV916">
        <v>0</v>
      </c>
      <c r="FW916">
        <v>0</v>
      </c>
      <c r="FX916">
        <v>0</v>
      </c>
      <c r="FY916">
        <v>0</v>
      </c>
      <c r="FZ916">
        <v>0</v>
      </c>
      <c r="GA916">
        <v>0</v>
      </c>
      <c r="GB916">
        <v>0</v>
      </c>
      <c r="GC916">
        <v>0</v>
      </c>
      <c r="GD916">
        <v>0</v>
      </c>
      <c r="GE916">
        <v>0</v>
      </c>
      <c r="GF916">
        <v>0</v>
      </c>
      <c r="GG916">
        <v>0</v>
      </c>
      <c r="GH916">
        <v>0</v>
      </c>
      <c r="GI916">
        <v>0</v>
      </c>
      <c r="GJ916">
        <v>0</v>
      </c>
      <c r="GK916">
        <v>0</v>
      </c>
      <c r="GL916">
        <v>0</v>
      </c>
      <c r="GM916">
        <v>0</v>
      </c>
      <c r="GN916">
        <v>0</v>
      </c>
      <c r="GO916">
        <v>0</v>
      </c>
      <c r="GP916">
        <v>0</v>
      </c>
      <c r="GQ916">
        <v>0</v>
      </c>
      <c r="GR916">
        <v>0</v>
      </c>
      <c r="GS916">
        <v>0</v>
      </c>
      <c r="GT916">
        <v>0</v>
      </c>
      <c r="GU916">
        <v>0</v>
      </c>
      <c r="GV916">
        <v>0</v>
      </c>
      <c r="GW916">
        <v>0</v>
      </c>
      <c r="GX916">
        <v>0</v>
      </c>
      <c r="GY916">
        <v>0</v>
      </c>
      <c r="GZ916">
        <v>0</v>
      </c>
      <c r="HA916">
        <v>0</v>
      </c>
      <c r="HB916">
        <v>0</v>
      </c>
      <c r="HC916">
        <v>0</v>
      </c>
      <c r="HD916">
        <v>0</v>
      </c>
      <c r="HE916">
        <v>0</v>
      </c>
      <c r="HF916">
        <v>0</v>
      </c>
      <c r="HG916">
        <v>0</v>
      </c>
      <c r="HH916">
        <v>0</v>
      </c>
      <c r="HI916">
        <v>0</v>
      </c>
      <c r="HJ916">
        <v>0</v>
      </c>
      <c r="HK916">
        <v>0</v>
      </c>
      <c r="HL916">
        <v>0</v>
      </c>
      <c r="HM916">
        <v>0</v>
      </c>
      <c r="HN916">
        <v>0</v>
      </c>
      <c r="HO916">
        <v>0</v>
      </c>
      <c r="HP916">
        <v>0</v>
      </c>
      <c r="HQ916">
        <v>0</v>
      </c>
      <c r="HR916">
        <v>0</v>
      </c>
      <c r="HS916">
        <v>0</v>
      </c>
      <c r="HT916">
        <v>0</v>
      </c>
      <c r="HU916">
        <v>0</v>
      </c>
      <c r="HV916">
        <v>0</v>
      </c>
      <c r="HW916">
        <v>0</v>
      </c>
      <c r="HX916">
        <v>0</v>
      </c>
      <c r="HY916">
        <v>0</v>
      </c>
      <c r="HZ916">
        <v>0</v>
      </c>
      <c r="IA916">
        <v>0</v>
      </c>
      <c r="IB916">
        <v>0</v>
      </c>
      <c r="IC916">
        <v>0</v>
      </c>
      <c r="ID916">
        <v>0</v>
      </c>
      <c r="IE916">
        <v>0</v>
      </c>
      <c r="IF916">
        <v>0</v>
      </c>
      <c r="IG916">
        <v>0</v>
      </c>
      <c r="IH916">
        <v>0</v>
      </c>
      <c r="II916">
        <v>0</v>
      </c>
      <c r="IJ916">
        <v>0</v>
      </c>
      <c r="IK916">
        <v>0</v>
      </c>
    </row>
    <row r="917" spans="13:245" hidden="1">
      <c r="M917" s="340" t="s">
        <v>632</v>
      </c>
      <c r="N917" t="s">
        <v>1023</v>
      </c>
      <c r="O917">
        <v>2</v>
      </c>
      <c r="P917">
        <v>6</v>
      </c>
      <c r="Q917" s="183" t="str">
        <f t="shared" si="37"/>
        <v>SDH100206</v>
      </c>
      <c r="R917">
        <v>927.5</v>
      </c>
      <c r="S917">
        <v>2000</v>
      </c>
      <c r="T917">
        <v>2782.5</v>
      </c>
      <c r="U917">
        <v>3710</v>
      </c>
      <c r="V917">
        <v>4637.5</v>
      </c>
      <c r="W917">
        <v>5565</v>
      </c>
      <c r="X917">
        <v>6492.5</v>
      </c>
      <c r="Y917">
        <v>7420</v>
      </c>
      <c r="Z917">
        <v>8347.5</v>
      </c>
      <c r="AA917">
        <v>9275</v>
      </c>
      <c r="AB917">
        <v>9275</v>
      </c>
      <c r="AC917">
        <v>9275</v>
      </c>
      <c r="AD917">
        <v>9275</v>
      </c>
      <c r="AE917">
        <v>9275</v>
      </c>
      <c r="AF917">
        <v>9275</v>
      </c>
      <c r="AG917">
        <v>9275</v>
      </c>
      <c r="AH917">
        <v>9275</v>
      </c>
      <c r="AI917">
        <v>9275</v>
      </c>
      <c r="AJ917">
        <v>9275</v>
      </c>
      <c r="AK917">
        <v>9275</v>
      </c>
      <c r="AL917">
        <v>9275</v>
      </c>
      <c r="AM917">
        <v>9275</v>
      </c>
      <c r="AN917">
        <v>9275</v>
      </c>
      <c r="AO917">
        <v>9275</v>
      </c>
      <c r="AP917">
        <v>9275</v>
      </c>
      <c r="AQ917">
        <v>0</v>
      </c>
      <c r="AR917">
        <v>0</v>
      </c>
      <c r="AS917">
        <v>0</v>
      </c>
      <c r="AT917">
        <v>0</v>
      </c>
      <c r="AU917">
        <v>0</v>
      </c>
      <c r="AV917">
        <v>0</v>
      </c>
      <c r="AW917">
        <v>0</v>
      </c>
      <c r="AX917">
        <v>0</v>
      </c>
      <c r="AY917">
        <v>0</v>
      </c>
      <c r="AZ917">
        <v>0</v>
      </c>
      <c r="BA917">
        <v>0</v>
      </c>
      <c r="BB917">
        <v>0</v>
      </c>
      <c r="BC917">
        <v>0</v>
      </c>
      <c r="BD917">
        <v>0</v>
      </c>
      <c r="BE917">
        <v>0</v>
      </c>
      <c r="BF917">
        <v>0</v>
      </c>
      <c r="BG917">
        <v>0</v>
      </c>
      <c r="BH917">
        <v>0</v>
      </c>
      <c r="BI917">
        <v>0</v>
      </c>
      <c r="BJ917">
        <v>0</v>
      </c>
      <c r="BK917">
        <v>0</v>
      </c>
      <c r="BL917">
        <v>0</v>
      </c>
      <c r="BM917">
        <v>0</v>
      </c>
      <c r="BN917">
        <v>0</v>
      </c>
      <c r="BO917">
        <v>0</v>
      </c>
      <c r="BP917">
        <v>0</v>
      </c>
      <c r="BQ917">
        <v>0</v>
      </c>
      <c r="BR917">
        <v>0</v>
      </c>
      <c r="BS917">
        <v>0</v>
      </c>
      <c r="BT917">
        <v>0</v>
      </c>
      <c r="BU917">
        <v>0</v>
      </c>
      <c r="BV917">
        <v>0</v>
      </c>
      <c r="BW917">
        <v>0</v>
      </c>
      <c r="BX917">
        <v>0</v>
      </c>
      <c r="BY917">
        <v>0</v>
      </c>
      <c r="BZ917">
        <v>0</v>
      </c>
      <c r="CA917">
        <v>0</v>
      </c>
      <c r="CB917">
        <v>0</v>
      </c>
      <c r="CC917">
        <v>0</v>
      </c>
      <c r="CD917">
        <v>0</v>
      </c>
      <c r="CE917">
        <v>0</v>
      </c>
      <c r="CF917">
        <v>0</v>
      </c>
      <c r="CG917">
        <v>0</v>
      </c>
      <c r="CH917">
        <v>0</v>
      </c>
      <c r="CI917">
        <v>0</v>
      </c>
      <c r="CJ917">
        <v>0</v>
      </c>
      <c r="CK917">
        <v>0</v>
      </c>
      <c r="CL917">
        <v>0</v>
      </c>
      <c r="CM917">
        <v>0</v>
      </c>
      <c r="CN917">
        <v>0</v>
      </c>
      <c r="CO917">
        <v>0</v>
      </c>
      <c r="CP917">
        <v>0</v>
      </c>
      <c r="CQ917">
        <v>0</v>
      </c>
      <c r="CR917">
        <v>0</v>
      </c>
      <c r="CS917">
        <v>0</v>
      </c>
      <c r="CT917">
        <v>0</v>
      </c>
      <c r="CU917">
        <v>0</v>
      </c>
      <c r="CV917">
        <v>0</v>
      </c>
      <c r="CW917">
        <v>0</v>
      </c>
      <c r="CX917">
        <v>0</v>
      </c>
      <c r="CY917">
        <v>0</v>
      </c>
      <c r="CZ917">
        <v>0</v>
      </c>
      <c r="DA917">
        <v>0</v>
      </c>
      <c r="DB917">
        <v>0</v>
      </c>
      <c r="DC917">
        <v>0</v>
      </c>
      <c r="DD917">
        <v>0</v>
      </c>
      <c r="DE917">
        <v>0</v>
      </c>
      <c r="DF917">
        <v>0</v>
      </c>
      <c r="DG917">
        <v>0</v>
      </c>
      <c r="DH917">
        <v>0</v>
      </c>
      <c r="DI917">
        <v>0</v>
      </c>
      <c r="DJ917">
        <v>0</v>
      </c>
      <c r="DK917">
        <v>0</v>
      </c>
      <c r="DL917">
        <v>0</v>
      </c>
      <c r="DM917">
        <v>0</v>
      </c>
      <c r="DN917">
        <v>0</v>
      </c>
      <c r="DO917">
        <v>0</v>
      </c>
      <c r="DP917">
        <v>0</v>
      </c>
      <c r="DQ917">
        <v>0</v>
      </c>
      <c r="DR917">
        <v>0</v>
      </c>
      <c r="DS917">
        <v>0</v>
      </c>
      <c r="DT917">
        <v>0</v>
      </c>
      <c r="DU917">
        <v>0</v>
      </c>
      <c r="DV917">
        <v>0</v>
      </c>
      <c r="DW917">
        <v>0</v>
      </c>
      <c r="DX917">
        <v>0</v>
      </c>
      <c r="DZ917" s="340" t="s">
        <v>632</v>
      </c>
      <c r="EA917" t="s">
        <v>1023</v>
      </c>
      <c r="EB917">
        <v>2</v>
      </c>
      <c r="EC917">
        <v>6</v>
      </c>
      <c r="ED917" s="183" t="str">
        <f t="shared" si="38"/>
        <v>SDH100206</v>
      </c>
      <c r="EE917">
        <v>927.5</v>
      </c>
      <c r="EF917">
        <v>10000</v>
      </c>
      <c r="EG917">
        <v>10000</v>
      </c>
      <c r="EH917">
        <v>10000</v>
      </c>
      <c r="EI917">
        <v>10000</v>
      </c>
      <c r="EJ917">
        <v>10000</v>
      </c>
      <c r="EK917">
        <v>10000</v>
      </c>
      <c r="EL917">
        <v>10000</v>
      </c>
      <c r="EM917">
        <v>10000</v>
      </c>
      <c r="EN917">
        <v>10000</v>
      </c>
      <c r="EO917">
        <v>10000</v>
      </c>
      <c r="EP917">
        <v>10000</v>
      </c>
      <c r="EQ917">
        <v>10000</v>
      </c>
      <c r="ER917">
        <v>10000</v>
      </c>
      <c r="ES917">
        <v>10000</v>
      </c>
      <c r="ET917">
        <v>10000</v>
      </c>
      <c r="EU917">
        <v>10000</v>
      </c>
      <c r="EV917">
        <v>10000</v>
      </c>
      <c r="EW917">
        <v>10000</v>
      </c>
      <c r="EX917">
        <v>10000</v>
      </c>
      <c r="EY917">
        <v>10000</v>
      </c>
      <c r="EZ917">
        <v>10000</v>
      </c>
      <c r="FA917">
        <v>10000</v>
      </c>
      <c r="FB917">
        <v>10000</v>
      </c>
      <c r="FC917">
        <v>10000</v>
      </c>
      <c r="FD917">
        <v>0</v>
      </c>
      <c r="FE917">
        <v>0</v>
      </c>
      <c r="FF917">
        <v>0</v>
      </c>
      <c r="FG917">
        <v>0</v>
      </c>
      <c r="FH917">
        <v>0</v>
      </c>
      <c r="FI917">
        <v>0</v>
      </c>
      <c r="FJ917">
        <v>0</v>
      </c>
      <c r="FK917">
        <v>0</v>
      </c>
      <c r="FL917">
        <v>0</v>
      </c>
      <c r="FM917">
        <v>0</v>
      </c>
      <c r="FN917">
        <v>0</v>
      </c>
      <c r="FO917">
        <v>0</v>
      </c>
      <c r="FP917">
        <v>0</v>
      </c>
      <c r="FQ917">
        <v>0</v>
      </c>
      <c r="FR917">
        <v>0</v>
      </c>
      <c r="FS917">
        <v>0</v>
      </c>
      <c r="FT917">
        <v>0</v>
      </c>
      <c r="FU917">
        <v>0</v>
      </c>
      <c r="FV917">
        <v>0</v>
      </c>
      <c r="FW917">
        <v>0</v>
      </c>
      <c r="FX917">
        <v>0</v>
      </c>
      <c r="FY917">
        <v>0</v>
      </c>
      <c r="FZ917">
        <v>0</v>
      </c>
      <c r="GA917">
        <v>0</v>
      </c>
      <c r="GB917">
        <v>0</v>
      </c>
      <c r="GC917">
        <v>0</v>
      </c>
      <c r="GD917">
        <v>0</v>
      </c>
      <c r="GE917">
        <v>0</v>
      </c>
      <c r="GF917">
        <v>0</v>
      </c>
      <c r="GG917">
        <v>0</v>
      </c>
      <c r="GH917">
        <v>0</v>
      </c>
      <c r="GI917">
        <v>0</v>
      </c>
      <c r="GJ917">
        <v>0</v>
      </c>
      <c r="GK917">
        <v>0</v>
      </c>
      <c r="GL917">
        <v>0</v>
      </c>
      <c r="GM917">
        <v>0</v>
      </c>
      <c r="GN917">
        <v>0</v>
      </c>
      <c r="GO917">
        <v>0</v>
      </c>
      <c r="GP917">
        <v>0</v>
      </c>
      <c r="GQ917">
        <v>0</v>
      </c>
      <c r="GR917">
        <v>0</v>
      </c>
      <c r="GS917">
        <v>0</v>
      </c>
      <c r="GT917">
        <v>0</v>
      </c>
      <c r="GU917">
        <v>0</v>
      </c>
      <c r="GV917">
        <v>0</v>
      </c>
      <c r="GW917">
        <v>0</v>
      </c>
      <c r="GX917">
        <v>0</v>
      </c>
      <c r="GY917">
        <v>0</v>
      </c>
      <c r="GZ917">
        <v>0</v>
      </c>
      <c r="HA917">
        <v>0</v>
      </c>
      <c r="HB917">
        <v>0</v>
      </c>
      <c r="HC917">
        <v>0</v>
      </c>
      <c r="HD917">
        <v>0</v>
      </c>
      <c r="HE917">
        <v>0</v>
      </c>
      <c r="HF917">
        <v>0</v>
      </c>
      <c r="HG917">
        <v>0</v>
      </c>
      <c r="HH917">
        <v>0</v>
      </c>
      <c r="HI917">
        <v>0</v>
      </c>
      <c r="HJ917">
        <v>0</v>
      </c>
      <c r="HK917">
        <v>0</v>
      </c>
      <c r="HL917">
        <v>0</v>
      </c>
      <c r="HM917">
        <v>0</v>
      </c>
      <c r="HN917">
        <v>0</v>
      </c>
      <c r="HO917">
        <v>0</v>
      </c>
      <c r="HP917">
        <v>0</v>
      </c>
      <c r="HQ917">
        <v>0</v>
      </c>
      <c r="HR917">
        <v>0</v>
      </c>
      <c r="HS917">
        <v>0</v>
      </c>
      <c r="HT917">
        <v>0</v>
      </c>
      <c r="HU917">
        <v>0</v>
      </c>
      <c r="HV917">
        <v>0</v>
      </c>
      <c r="HW917">
        <v>0</v>
      </c>
      <c r="HX917">
        <v>0</v>
      </c>
      <c r="HY917">
        <v>0</v>
      </c>
      <c r="HZ917">
        <v>0</v>
      </c>
      <c r="IA917">
        <v>0</v>
      </c>
      <c r="IB917">
        <v>0</v>
      </c>
      <c r="IC917">
        <v>0</v>
      </c>
      <c r="ID917">
        <v>0</v>
      </c>
      <c r="IE917">
        <v>0</v>
      </c>
      <c r="IF917">
        <v>0</v>
      </c>
      <c r="IG917">
        <v>0</v>
      </c>
      <c r="IH917">
        <v>0</v>
      </c>
      <c r="II917">
        <v>0</v>
      </c>
      <c r="IJ917">
        <v>0</v>
      </c>
      <c r="IK917">
        <v>0</v>
      </c>
    </row>
    <row r="918" spans="13:245" hidden="1">
      <c r="M918" s="340" t="s">
        <v>632</v>
      </c>
      <c r="N918" t="s">
        <v>1023</v>
      </c>
      <c r="O918">
        <v>2</v>
      </c>
      <c r="P918">
        <v>7</v>
      </c>
      <c r="Q918" s="183" t="str">
        <f t="shared" si="37"/>
        <v>SDH100207</v>
      </c>
      <c r="R918">
        <v>927.5</v>
      </c>
      <c r="S918">
        <v>2000</v>
      </c>
      <c r="T918">
        <v>2782.5</v>
      </c>
      <c r="U918">
        <v>3710</v>
      </c>
      <c r="V918">
        <v>4637.5</v>
      </c>
      <c r="W918">
        <v>5565</v>
      </c>
      <c r="X918">
        <v>6492.5</v>
      </c>
      <c r="Y918">
        <v>7420</v>
      </c>
      <c r="Z918">
        <v>8347.5</v>
      </c>
      <c r="AA918">
        <v>9275</v>
      </c>
      <c r="AB918">
        <v>9275</v>
      </c>
      <c r="AC918">
        <v>9275</v>
      </c>
      <c r="AD918">
        <v>9275</v>
      </c>
      <c r="AE918">
        <v>9275</v>
      </c>
      <c r="AF918">
        <v>9275</v>
      </c>
      <c r="AG918">
        <v>9275</v>
      </c>
      <c r="AH918">
        <v>9275</v>
      </c>
      <c r="AI918">
        <v>9275</v>
      </c>
      <c r="AJ918">
        <v>9275</v>
      </c>
      <c r="AK918">
        <v>9275</v>
      </c>
      <c r="AL918">
        <v>9275</v>
      </c>
      <c r="AM918">
        <v>9275</v>
      </c>
      <c r="AN918">
        <v>9275</v>
      </c>
      <c r="AO918">
        <v>9275</v>
      </c>
      <c r="AP918">
        <v>9275</v>
      </c>
      <c r="AQ918">
        <v>0</v>
      </c>
      <c r="AR918">
        <v>0</v>
      </c>
      <c r="AS918">
        <v>0</v>
      </c>
      <c r="AT918">
        <v>0</v>
      </c>
      <c r="AU918">
        <v>0</v>
      </c>
      <c r="AV918">
        <v>0</v>
      </c>
      <c r="AW918">
        <v>0</v>
      </c>
      <c r="AX918">
        <v>0</v>
      </c>
      <c r="AY918">
        <v>0</v>
      </c>
      <c r="AZ918">
        <v>0</v>
      </c>
      <c r="BA918">
        <v>0</v>
      </c>
      <c r="BB918">
        <v>0</v>
      </c>
      <c r="BC918">
        <v>0</v>
      </c>
      <c r="BD918">
        <v>0</v>
      </c>
      <c r="BE918">
        <v>0</v>
      </c>
      <c r="BF918">
        <v>0</v>
      </c>
      <c r="BG918">
        <v>0</v>
      </c>
      <c r="BH918">
        <v>0</v>
      </c>
      <c r="BI918">
        <v>0</v>
      </c>
      <c r="BJ918">
        <v>0</v>
      </c>
      <c r="BK918">
        <v>0</v>
      </c>
      <c r="BL918">
        <v>0</v>
      </c>
      <c r="BM918">
        <v>0</v>
      </c>
      <c r="BN918">
        <v>0</v>
      </c>
      <c r="BO918">
        <v>0</v>
      </c>
      <c r="BP918">
        <v>0</v>
      </c>
      <c r="BQ918">
        <v>0</v>
      </c>
      <c r="BR918">
        <v>0</v>
      </c>
      <c r="BS918">
        <v>0</v>
      </c>
      <c r="BT918">
        <v>0</v>
      </c>
      <c r="BU918">
        <v>0</v>
      </c>
      <c r="BV918">
        <v>0</v>
      </c>
      <c r="BW918">
        <v>0</v>
      </c>
      <c r="BX918">
        <v>0</v>
      </c>
      <c r="BY918">
        <v>0</v>
      </c>
      <c r="BZ918">
        <v>0</v>
      </c>
      <c r="CA918">
        <v>0</v>
      </c>
      <c r="CB918">
        <v>0</v>
      </c>
      <c r="CC918">
        <v>0</v>
      </c>
      <c r="CD918">
        <v>0</v>
      </c>
      <c r="CE918">
        <v>0</v>
      </c>
      <c r="CF918">
        <v>0</v>
      </c>
      <c r="CG918">
        <v>0</v>
      </c>
      <c r="CH918">
        <v>0</v>
      </c>
      <c r="CI918">
        <v>0</v>
      </c>
      <c r="CJ918">
        <v>0</v>
      </c>
      <c r="CK918">
        <v>0</v>
      </c>
      <c r="CL918">
        <v>0</v>
      </c>
      <c r="CM918">
        <v>0</v>
      </c>
      <c r="CN918">
        <v>0</v>
      </c>
      <c r="CO918">
        <v>0</v>
      </c>
      <c r="CP918">
        <v>0</v>
      </c>
      <c r="CQ918">
        <v>0</v>
      </c>
      <c r="CR918">
        <v>0</v>
      </c>
      <c r="CS918">
        <v>0</v>
      </c>
      <c r="CT918">
        <v>0</v>
      </c>
      <c r="CU918">
        <v>0</v>
      </c>
      <c r="CV918">
        <v>0</v>
      </c>
      <c r="CW918">
        <v>0</v>
      </c>
      <c r="CX918">
        <v>0</v>
      </c>
      <c r="CY918">
        <v>0</v>
      </c>
      <c r="CZ918">
        <v>0</v>
      </c>
      <c r="DA918">
        <v>0</v>
      </c>
      <c r="DB918">
        <v>0</v>
      </c>
      <c r="DC918">
        <v>0</v>
      </c>
      <c r="DD918">
        <v>0</v>
      </c>
      <c r="DE918">
        <v>0</v>
      </c>
      <c r="DF918">
        <v>0</v>
      </c>
      <c r="DG918">
        <v>0</v>
      </c>
      <c r="DH918">
        <v>0</v>
      </c>
      <c r="DI918">
        <v>0</v>
      </c>
      <c r="DJ918">
        <v>0</v>
      </c>
      <c r="DK918">
        <v>0</v>
      </c>
      <c r="DL918">
        <v>0</v>
      </c>
      <c r="DM918">
        <v>0</v>
      </c>
      <c r="DN918">
        <v>0</v>
      </c>
      <c r="DO918">
        <v>0</v>
      </c>
      <c r="DP918">
        <v>0</v>
      </c>
      <c r="DQ918">
        <v>0</v>
      </c>
      <c r="DR918">
        <v>0</v>
      </c>
      <c r="DS918">
        <v>0</v>
      </c>
      <c r="DT918">
        <v>0</v>
      </c>
      <c r="DU918">
        <v>0</v>
      </c>
      <c r="DV918">
        <v>0</v>
      </c>
      <c r="DW918">
        <v>0</v>
      </c>
      <c r="DX918">
        <v>0</v>
      </c>
      <c r="DZ918" s="340" t="s">
        <v>632</v>
      </c>
      <c r="EA918" t="s">
        <v>1023</v>
      </c>
      <c r="EB918">
        <v>2</v>
      </c>
      <c r="EC918">
        <v>7</v>
      </c>
      <c r="ED918" s="183" t="str">
        <f t="shared" si="38"/>
        <v>SDH100207</v>
      </c>
      <c r="EE918">
        <v>927.5</v>
      </c>
      <c r="EF918">
        <v>10000</v>
      </c>
      <c r="EG918">
        <v>10000</v>
      </c>
      <c r="EH918">
        <v>10000</v>
      </c>
      <c r="EI918">
        <v>10000</v>
      </c>
      <c r="EJ918">
        <v>10000</v>
      </c>
      <c r="EK918">
        <v>10000</v>
      </c>
      <c r="EL918">
        <v>10000</v>
      </c>
      <c r="EM918">
        <v>10000</v>
      </c>
      <c r="EN918">
        <v>10000</v>
      </c>
      <c r="EO918">
        <v>10000</v>
      </c>
      <c r="EP918">
        <v>10000</v>
      </c>
      <c r="EQ918">
        <v>10000</v>
      </c>
      <c r="ER918">
        <v>10000</v>
      </c>
      <c r="ES918">
        <v>10000</v>
      </c>
      <c r="ET918">
        <v>10000</v>
      </c>
      <c r="EU918">
        <v>10000</v>
      </c>
      <c r="EV918">
        <v>10000</v>
      </c>
      <c r="EW918">
        <v>10000</v>
      </c>
      <c r="EX918">
        <v>10000</v>
      </c>
      <c r="EY918">
        <v>10000</v>
      </c>
      <c r="EZ918">
        <v>10000</v>
      </c>
      <c r="FA918">
        <v>10000</v>
      </c>
      <c r="FB918">
        <v>10000</v>
      </c>
      <c r="FC918">
        <v>10000</v>
      </c>
      <c r="FD918">
        <v>0</v>
      </c>
      <c r="FE918">
        <v>0</v>
      </c>
      <c r="FF918">
        <v>0</v>
      </c>
      <c r="FG918">
        <v>0</v>
      </c>
      <c r="FH918">
        <v>0</v>
      </c>
      <c r="FI918">
        <v>0</v>
      </c>
      <c r="FJ918">
        <v>0</v>
      </c>
      <c r="FK918">
        <v>0</v>
      </c>
      <c r="FL918">
        <v>0</v>
      </c>
      <c r="FM918">
        <v>0</v>
      </c>
      <c r="FN918">
        <v>0</v>
      </c>
      <c r="FO918">
        <v>0</v>
      </c>
      <c r="FP918">
        <v>0</v>
      </c>
      <c r="FQ918">
        <v>0</v>
      </c>
      <c r="FR918">
        <v>0</v>
      </c>
      <c r="FS918">
        <v>0</v>
      </c>
      <c r="FT918">
        <v>0</v>
      </c>
      <c r="FU918">
        <v>0</v>
      </c>
      <c r="FV918">
        <v>0</v>
      </c>
      <c r="FW918">
        <v>0</v>
      </c>
      <c r="FX918">
        <v>0</v>
      </c>
      <c r="FY918">
        <v>0</v>
      </c>
      <c r="FZ918">
        <v>0</v>
      </c>
      <c r="GA918">
        <v>0</v>
      </c>
      <c r="GB918">
        <v>0</v>
      </c>
      <c r="GC918">
        <v>0</v>
      </c>
      <c r="GD918">
        <v>0</v>
      </c>
      <c r="GE918">
        <v>0</v>
      </c>
      <c r="GF918">
        <v>0</v>
      </c>
      <c r="GG918">
        <v>0</v>
      </c>
      <c r="GH918">
        <v>0</v>
      </c>
      <c r="GI918">
        <v>0</v>
      </c>
      <c r="GJ918">
        <v>0</v>
      </c>
      <c r="GK918">
        <v>0</v>
      </c>
      <c r="GL918">
        <v>0</v>
      </c>
      <c r="GM918">
        <v>0</v>
      </c>
      <c r="GN918">
        <v>0</v>
      </c>
      <c r="GO918">
        <v>0</v>
      </c>
      <c r="GP918">
        <v>0</v>
      </c>
      <c r="GQ918">
        <v>0</v>
      </c>
      <c r="GR918">
        <v>0</v>
      </c>
      <c r="GS918">
        <v>0</v>
      </c>
      <c r="GT918">
        <v>0</v>
      </c>
      <c r="GU918">
        <v>0</v>
      </c>
      <c r="GV918">
        <v>0</v>
      </c>
      <c r="GW918">
        <v>0</v>
      </c>
      <c r="GX918">
        <v>0</v>
      </c>
      <c r="GY918">
        <v>0</v>
      </c>
      <c r="GZ918">
        <v>0</v>
      </c>
      <c r="HA918">
        <v>0</v>
      </c>
      <c r="HB918">
        <v>0</v>
      </c>
      <c r="HC918">
        <v>0</v>
      </c>
      <c r="HD918">
        <v>0</v>
      </c>
      <c r="HE918">
        <v>0</v>
      </c>
      <c r="HF918">
        <v>0</v>
      </c>
      <c r="HG918">
        <v>0</v>
      </c>
      <c r="HH918">
        <v>0</v>
      </c>
      <c r="HI918">
        <v>0</v>
      </c>
      <c r="HJ918">
        <v>0</v>
      </c>
      <c r="HK918">
        <v>0</v>
      </c>
      <c r="HL918">
        <v>0</v>
      </c>
      <c r="HM918">
        <v>0</v>
      </c>
      <c r="HN918">
        <v>0</v>
      </c>
      <c r="HO918">
        <v>0</v>
      </c>
      <c r="HP918">
        <v>0</v>
      </c>
      <c r="HQ918">
        <v>0</v>
      </c>
      <c r="HR918">
        <v>0</v>
      </c>
      <c r="HS918">
        <v>0</v>
      </c>
      <c r="HT918">
        <v>0</v>
      </c>
      <c r="HU918">
        <v>0</v>
      </c>
      <c r="HV918">
        <v>0</v>
      </c>
      <c r="HW918">
        <v>0</v>
      </c>
      <c r="HX918">
        <v>0</v>
      </c>
      <c r="HY918">
        <v>0</v>
      </c>
      <c r="HZ918">
        <v>0</v>
      </c>
      <c r="IA918">
        <v>0</v>
      </c>
      <c r="IB918">
        <v>0</v>
      </c>
      <c r="IC918">
        <v>0</v>
      </c>
      <c r="ID918">
        <v>0</v>
      </c>
      <c r="IE918">
        <v>0</v>
      </c>
      <c r="IF918">
        <v>0</v>
      </c>
      <c r="IG918">
        <v>0</v>
      </c>
      <c r="IH918">
        <v>0</v>
      </c>
      <c r="II918">
        <v>0</v>
      </c>
      <c r="IJ918">
        <v>0</v>
      </c>
      <c r="IK918">
        <v>0</v>
      </c>
    </row>
    <row r="919" spans="13:245" hidden="1">
      <c r="M919" s="340" t="s">
        <v>632</v>
      </c>
      <c r="N919" t="s">
        <v>1023</v>
      </c>
      <c r="O919">
        <v>2</v>
      </c>
      <c r="P919">
        <v>8</v>
      </c>
      <c r="Q919" s="183" t="str">
        <f t="shared" si="37"/>
        <v>SDH100208</v>
      </c>
      <c r="R919">
        <v>927.5</v>
      </c>
      <c r="S919">
        <v>2000</v>
      </c>
      <c r="T919">
        <v>2782.5</v>
      </c>
      <c r="U919">
        <v>3710</v>
      </c>
      <c r="V919">
        <v>4637.5</v>
      </c>
      <c r="W919">
        <v>5565</v>
      </c>
      <c r="X919">
        <v>6492.5</v>
      </c>
      <c r="Y919">
        <v>7420</v>
      </c>
      <c r="Z919">
        <v>8347.5</v>
      </c>
      <c r="AA919">
        <v>9275</v>
      </c>
      <c r="AB919">
        <v>9275</v>
      </c>
      <c r="AC919">
        <v>9275</v>
      </c>
      <c r="AD919">
        <v>9275</v>
      </c>
      <c r="AE919">
        <v>9275</v>
      </c>
      <c r="AF919">
        <v>9275</v>
      </c>
      <c r="AG919">
        <v>9275</v>
      </c>
      <c r="AH919">
        <v>9275</v>
      </c>
      <c r="AI919">
        <v>9275</v>
      </c>
      <c r="AJ919">
        <v>9275</v>
      </c>
      <c r="AK919">
        <v>9275</v>
      </c>
      <c r="AL919">
        <v>9275</v>
      </c>
      <c r="AM919">
        <v>9275</v>
      </c>
      <c r="AN919">
        <v>9275</v>
      </c>
      <c r="AO919">
        <v>9275</v>
      </c>
      <c r="AP919">
        <v>9275</v>
      </c>
      <c r="AQ919">
        <v>0</v>
      </c>
      <c r="AR919">
        <v>0</v>
      </c>
      <c r="AS919">
        <v>0</v>
      </c>
      <c r="AT919">
        <v>0</v>
      </c>
      <c r="AU919">
        <v>0</v>
      </c>
      <c r="AV919">
        <v>0</v>
      </c>
      <c r="AW919">
        <v>0</v>
      </c>
      <c r="AX919">
        <v>0</v>
      </c>
      <c r="AY919">
        <v>0</v>
      </c>
      <c r="AZ919">
        <v>0</v>
      </c>
      <c r="BA919">
        <v>0</v>
      </c>
      <c r="BB919">
        <v>0</v>
      </c>
      <c r="BC919">
        <v>0</v>
      </c>
      <c r="BD919">
        <v>0</v>
      </c>
      <c r="BE919">
        <v>0</v>
      </c>
      <c r="BF919">
        <v>0</v>
      </c>
      <c r="BG919">
        <v>0</v>
      </c>
      <c r="BH919">
        <v>0</v>
      </c>
      <c r="BI919">
        <v>0</v>
      </c>
      <c r="BJ919">
        <v>0</v>
      </c>
      <c r="BK919">
        <v>0</v>
      </c>
      <c r="BL919">
        <v>0</v>
      </c>
      <c r="BM919">
        <v>0</v>
      </c>
      <c r="BN919">
        <v>0</v>
      </c>
      <c r="BO919">
        <v>0</v>
      </c>
      <c r="BP919">
        <v>0</v>
      </c>
      <c r="BQ919">
        <v>0</v>
      </c>
      <c r="BR919">
        <v>0</v>
      </c>
      <c r="BS919">
        <v>0</v>
      </c>
      <c r="BT919">
        <v>0</v>
      </c>
      <c r="BU919">
        <v>0</v>
      </c>
      <c r="BV919">
        <v>0</v>
      </c>
      <c r="BW919">
        <v>0</v>
      </c>
      <c r="BX919">
        <v>0</v>
      </c>
      <c r="BY919">
        <v>0</v>
      </c>
      <c r="BZ919">
        <v>0</v>
      </c>
      <c r="CA919">
        <v>0</v>
      </c>
      <c r="CB919">
        <v>0</v>
      </c>
      <c r="CC919">
        <v>0</v>
      </c>
      <c r="CD919">
        <v>0</v>
      </c>
      <c r="CE919">
        <v>0</v>
      </c>
      <c r="CF919">
        <v>0</v>
      </c>
      <c r="CG919">
        <v>0</v>
      </c>
      <c r="CH919">
        <v>0</v>
      </c>
      <c r="CI919">
        <v>0</v>
      </c>
      <c r="CJ919">
        <v>0</v>
      </c>
      <c r="CK919">
        <v>0</v>
      </c>
      <c r="CL919">
        <v>0</v>
      </c>
      <c r="CM919">
        <v>0</v>
      </c>
      <c r="CN919">
        <v>0</v>
      </c>
      <c r="CO919">
        <v>0</v>
      </c>
      <c r="CP919">
        <v>0</v>
      </c>
      <c r="CQ919">
        <v>0</v>
      </c>
      <c r="CR919">
        <v>0</v>
      </c>
      <c r="CS919">
        <v>0</v>
      </c>
      <c r="CT919">
        <v>0</v>
      </c>
      <c r="CU919">
        <v>0</v>
      </c>
      <c r="CV919">
        <v>0</v>
      </c>
      <c r="CW919">
        <v>0</v>
      </c>
      <c r="CX919">
        <v>0</v>
      </c>
      <c r="CY919">
        <v>0</v>
      </c>
      <c r="CZ919">
        <v>0</v>
      </c>
      <c r="DA919">
        <v>0</v>
      </c>
      <c r="DB919">
        <v>0</v>
      </c>
      <c r="DC919">
        <v>0</v>
      </c>
      <c r="DD919">
        <v>0</v>
      </c>
      <c r="DE919">
        <v>0</v>
      </c>
      <c r="DF919">
        <v>0</v>
      </c>
      <c r="DG919">
        <v>0</v>
      </c>
      <c r="DH919">
        <v>0</v>
      </c>
      <c r="DI919">
        <v>0</v>
      </c>
      <c r="DJ919">
        <v>0</v>
      </c>
      <c r="DK919">
        <v>0</v>
      </c>
      <c r="DL919">
        <v>0</v>
      </c>
      <c r="DM919">
        <v>0</v>
      </c>
      <c r="DN919">
        <v>0</v>
      </c>
      <c r="DO919">
        <v>0</v>
      </c>
      <c r="DP919">
        <v>0</v>
      </c>
      <c r="DQ919">
        <v>0</v>
      </c>
      <c r="DR919">
        <v>0</v>
      </c>
      <c r="DS919">
        <v>0</v>
      </c>
      <c r="DT919">
        <v>0</v>
      </c>
      <c r="DU919">
        <v>0</v>
      </c>
      <c r="DV919">
        <v>0</v>
      </c>
      <c r="DW919">
        <v>0</v>
      </c>
      <c r="DX919">
        <v>0</v>
      </c>
      <c r="DZ919" s="340" t="s">
        <v>632</v>
      </c>
      <c r="EA919" t="s">
        <v>1023</v>
      </c>
      <c r="EB919">
        <v>2</v>
      </c>
      <c r="EC919">
        <v>8</v>
      </c>
      <c r="ED919" s="183" t="str">
        <f t="shared" si="38"/>
        <v>SDH100208</v>
      </c>
      <c r="EE919">
        <v>927.5</v>
      </c>
      <c r="EF919">
        <v>10000</v>
      </c>
      <c r="EG919">
        <v>10000</v>
      </c>
      <c r="EH919">
        <v>10000</v>
      </c>
      <c r="EI919">
        <v>10000</v>
      </c>
      <c r="EJ919">
        <v>10000</v>
      </c>
      <c r="EK919">
        <v>10000</v>
      </c>
      <c r="EL919">
        <v>10000</v>
      </c>
      <c r="EM919">
        <v>10000</v>
      </c>
      <c r="EN919">
        <v>10000</v>
      </c>
      <c r="EO919">
        <v>10000</v>
      </c>
      <c r="EP919">
        <v>10000</v>
      </c>
      <c r="EQ919">
        <v>10000</v>
      </c>
      <c r="ER919">
        <v>10000</v>
      </c>
      <c r="ES919">
        <v>10000</v>
      </c>
      <c r="ET919">
        <v>10000</v>
      </c>
      <c r="EU919">
        <v>10000</v>
      </c>
      <c r="EV919">
        <v>10000</v>
      </c>
      <c r="EW919">
        <v>10000</v>
      </c>
      <c r="EX919">
        <v>10000</v>
      </c>
      <c r="EY919">
        <v>10000</v>
      </c>
      <c r="EZ919">
        <v>10000</v>
      </c>
      <c r="FA919">
        <v>10000</v>
      </c>
      <c r="FB919">
        <v>10000</v>
      </c>
      <c r="FC919">
        <v>10000</v>
      </c>
      <c r="FD919">
        <v>0</v>
      </c>
      <c r="FE919">
        <v>0</v>
      </c>
      <c r="FF919">
        <v>0</v>
      </c>
      <c r="FG919">
        <v>0</v>
      </c>
      <c r="FH919">
        <v>0</v>
      </c>
      <c r="FI919">
        <v>0</v>
      </c>
      <c r="FJ919">
        <v>0</v>
      </c>
      <c r="FK919">
        <v>0</v>
      </c>
      <c r="FL919">
        <v>0</v>
      </c>
      <c r="FM919">
        <v>0</v>
      </c>
      <c r="FN919">
        <v>0</v>
      </c>
      <c r="FO919">
        <v>0</v>
      </c>
      <c r="FP919">
        <v>0</v>
      </c>
      <c r="FQ919">
        <v>0</v>
      </c>
      <c r="FR919">
        <v>0</v>
      </c>
      <c r="FS919">
        <v>0</v>
      </c>
      <c r="FT919">
        <v>0</v>
      </c>
      <c r="FU919">
        <v>0</v>
      </c>
      <c r="FV919">
        <v>0</v>
      </c>
      <c r="FW919">
        <v>0</v>
      </c>
      <c r="FX919">
        <v>0</v>
      </c>
      <c r="FY919">
        <v>0</v>
      </c>
      <c r="FZ919">
        <v>0</v>
      </c>
      <c r="GA919">
        <v>0</v>
      </c>
      <c r="GB919">
        <v>0</v>
      </c>
      <c r="GC919">
        <v>0</v>
      </c>
      <c r="GD919">
        <v>0</v>
      </c>
      <c r="GE919">
        <v>0</v>
      </c>
      <c r="GF919">
        <v>0</v>
      </c>
      <c r="GG919">
        <v>0</v>
      </c>
      <c r="GH919">
        <v>0</v>
      </c>
      <c r="GI919">
        <v>0</v>
      </c>
      <c r="GJ919">
        <v>0</v>
      </c>
      <c r="GK919">
        <v>0</v>
      </c>
      <c r="GL919">
        <v>0</v>
      </c>
      <c r="GM919">
        <v>0</v>
      </c>
      <c r="GN919">
        <v>0</v>
      </c>
      <c r="GO919">
        <v>0</v>
      </c>
      <c r="GP919">
        <v>0</v>
      </c>
      <c r="GQ919">
        <v>0</v>
      </c>
      <c r="GR919">
        <v>0</v>
      </c>
      <c r="GS919">
        <v>0</v>
      </c>
      <c r="GT919">
        <v>0</v>
      </c>
      <c r="GU919">
        <v>0</v>
      </c>
      <c r="GV919">
        <v>0</v>
      </c>
      <c r="GW919">
        <v>0</v>
      </c>
      <c r="GX919">
        <v>0</v>
      </c>
      <c r="GY919">
        <v>0</v>
      </c>
      <c r="GZ919">
        <v>0</v>
      </c>
      <c r="HA919">
        <v>0</v>
      </c>
      <c r="HB919">
        <v>0</v>
      </c>
      <c r="HC919">
        <v>0</v>
      </c>
      <c r="HD919">
        <v>0</v>
      </c>
      <c r="HE919">
        <v>0</v>
      </c>
      <c r="HF919">
        <v>0</v>
      </c>
      <c r="HG919">
        <v>0</v>
      </c>
      <c r="HH919">
        <v>0</v>
      </c>
      <c r="HI919">
        <v>0</v>
      </c>
      <c r="HJ919">
        <v>0</v>
      </c>
      <c r="HK919">
        <v>0</v>
      </c>
      <c r="HL919">
        <v>0</v>
      </c>
      <c r="HM919">
        <v>0</v>
      </c>
      <c r="HN919">
        <v>0</v>
      </c>
      <c r="HO919">
        <v>0</v>
      </c>
      <c r="HP919">
        <v>0</v>
      </c>
      <c r="HQ919">
        <v>0</v>
      </c>
      <c r="HR919">
        <v>0</v>
      </c>
      <c r="HS919">
        <v>0</v>
      </c>
      <c r="HT919">
        <v>0</v>
      </c>
      <c r="HU919">
        <v>0</v>
      </c>
      <c r="HV919">
        <v>0</v>
      </c>
      <c r="HW919">
        <v>0</v>
      </c>
      <c r="HX919">
        <v>0</v>
      </c>
      <c r="HY919">
        <v>0</v>
      </c>
      <c r="HZ919">
        <v>0</v>
      </c>
      <c r="IA919">
        <v>0</v>
      </c>
      <c r="IB919">
        <v>0</v>
      </c>
      <c r="IC919">
        <v>0</v>
      </c>
      <c r="ID919">
        <v>0</v>
      </c>
      <c r="IE919">
        <v>0</v>
      </c>
      <c r="IF919">
        <v>0</v>
      </c>
      <c r="IG919">
        <v>0</v>
      </c>
      <c r="IH919">
        <v>0</v>
      </c>
      <c r="II919">
        <v>0</v>
      </c>
      <c r="IJ919">
        <v>0</v>
      </c>
      <c r="IK919">
        <v>0</v>
      </c>
    </row>
    <row r="920" spans="13:245" hidden="1">
      <c r="M920" s="340" t="s">
        <v>632</v>
      </c>
      <c r="N920" t="s">
        <v>1023</v>
      </c>
      <c r="O920">
        <v>2</v>
      </c>
      <c r="P920">
        <v>9</v>
      </c>
      <c r="Q920" s="183" t="str">
        <f t="shared" si="37"/>
        <v>SDH100209</v>
      </c>
      <c r="R920">
        <v>927.5</v>
      </c>
      <c r="S920">
        <v>2000</v>
      </c>
      <c r="T920">
        <v>2782.5</v>
      </c>
      <c r="U920">
        <v>3710</v>
      </c>
      <c r="V920">
        <v>4637.5</v>
      </c>
      <c r="W920">
        <v>5565</v>
      </c>
      <c r="X920">
        <v>6492.5</v>
      </c>
      <c r="Y920">
        <v>7420</v>
      </c>
      <c r="Z920">
        <v>8347.5</v>
      </c>
      <c r="AA920">
        <v>9275</v>
      </c>
      <c r="AB920">
        <v>9275</v>
      </c>
      <c r="AC920">
        <v>9275</v>
      </c>
      <c r="AD920">
        <v>9275</v>
      </c>
      <c r="AE920">
        <v>9275</v>
      </c>
      <c r="AF920">
        <v>9275</v>
      </c>
      <c r="AG920">
        <v>9275</v>
      </c>
      <c r="AH920">
        <v>9275</v>
      </c>
      <c r="AI920">
        <v>9275</v>
      </c>
      <c r="AJ920">
        <v>9275</v>
      </c>
      <c r="AK920">
        <v>9275</v>
      </c>
      <c r="AL920">
        <v>9275</v>
      </c>
      <c r="AM920">
        <v>9275</v>
      </c>
      <c r="AN920">
        <v>9275</v>
      </c>
      <c r="AO920">
        <v>9275</v>
      </c>
      <c r="AP920">
        <v>9275</v>
      </c>
      <c r="AQ920">
        <v>0</v>
      </c>
      <c r="AR920">
        <v>0</v>
      </c>
      <c r="AS920">
        <v>0</v>
      </c>
      <c r="AT920">
        <v>0</v>
      </c>
      <c r="AU920">
        <v>0</v>
      </c>
      <c r="AV920">
        <v>0</v>
      </c>
      <c r="AW920">
        <v>0</v>
      </c>
      <c r="AX920">
        <v>0</v>
      </c>
      <c r="AY920">
        <v>0</v>
      </c>
      <c r="AZ920">
        <v>0</v>
      </c>
      <c r="BA920">
        <v>0</v>
      </c>
      <c r="BB920">
        <v>0</v>
      </c>
      <c r="BC920">
        <v>0</v>
      </c>
      <c r="BD920">
        <v>0</v>
      </c>
      <c r="BE920">
        <v>0</v>
      </c>
      <c r="BF920">
        <v>0</v>
      </c>
      <c r="BG920">
        <v>0</v>
      </c>
      <c r="BH920">
        <v>0</v>
      </c>
      <c r="BI920">
        <v>0</v>
      </c>
      <c r="BJ920">
        <v>0</v>
      </c>
      <c r="BK920">
        <v>0</v>
      </c>
      <c r="BL920">
        <v>0</v>
      </c>
      <c r="BM920">
        <v>0</v>
      </c>
      <c r="BN920">
        <v>0</v>
      </c>
      <c r="BO920">
        <v>0</v>
      </c>
      <c r="BP920">
        <v>0</v>
      </c>
      <c r="BQ920">
        <v>0</v>
      </c>
      <c r="BR920">
        <v>0</v>
      </c>
      <c r="BS920">
        <v>0</v>
      </c>
      <c r="BT920">
        <v>0</v>
      </c>
      <c r="BU920">
        <v>0</v>
      </c>
      <c r="BV920">
        <v>0</v>
      </c>
      <c r="BW920">
        <v>0</v>
      </c>
      <c r="BX920">
        <v>0</v>
      </c>
      <c r="BY920">
        <v>0</v>
      </c>
      <c r="BZ920">
        <v>0</v>
      </c>
      <c r="CA920">
        <v>0</v>
      </c>
      <c r="CB920">
        <v>0</v>
      </c>
      <c r="CC920">
        <v>0</v>
      </c>
      <c r="CD920">
        <v>0</v>
      </c>
      <c r="CE920">
        <v>0</v>
      </c>
      <c r="CF920">
        <v>0</v>
      </c>
      <c r="CG920">
        <v>0</v>
      </c>
      <c r="CH920">
        <v>0</v>
      </c>
      <c r="CI920">
        <v>0</v>
      </c>
      <c r="CJ920">
        <v>0</v>
      </c>
      <c r="CK920">
        <v>0</v>
      </c>
      <c r="CL920">
        <v>0</v>
      </c>
      <c r="CM920">
        <v>0</v>
      </c>
      <c r="CN920">
        <v>0</v>
      </c>
      <c r="CO920">
        <v>0</v>
      </c>
      <c r="CP920">
        <v>0</v>
      </c>
      <c r="CQ920">
        <v>0</v>
      </c>
      <c r="CR920">
        <v>0</v>
      </c>
      <c r="CS920">
        <v>0</v>
      </c>
      <c r="CT920">
        <v>0</v>
      </c>
      <c r="CU920">
        <v>0</v>
      </c>
      <c r="CV920">
        <v>0</v>
      </c>
      <c r="CW920">
        <v>0</v>
      </c>
      <c r="CX920">
        <v>0</v>
      </c>
      <c r="CY920">
        <v>0</v>
      </c>
      <c r="CZ920">
        <v>0</v>
      </c>
      <c r="DA920">
        <v>0</v>
      </c>
      <c r="DB920">
        <v>0</v>
      </c>
      <c r="DC920">
        <v>0</v>
      </c>
      <c r="DD920">
        <v>0</v>
      </c>
      <c r="DE920">
        <v>0</v>
      </c>
      <c r="DF920">
        <v>0</v>
      </c>
      <c r="DG920">
        <v>0</v>
      </c>
      <c r="DH920">
        <v>0</v>
      </c>
      <c r="DI920">
        <v>0</v>
      </c>
      <c r="DJ920">
        <v>0</v>
      </c>
      <c r="DK920">
        <v>0</v>
      </c>
      <c r="DL920">
        <v>0</v>
      </c>
      <c r="DM920">
        <v>0</v>
      </c>
      <c r="DN920">
        <v>0</v>
      </c>
      <c r="DO920">
        <v>0</v>
      </c>
      <c r="DP920">
        <v>0</v>
      </c>
      <c r="DQ920">
        <v>0</v>
      </c>
      <c r="DR920">
        <v>0</v>
      </c>
      <c r="DS920">
        <v>0</v>
      </c>
      <c r="DT920">
        <v>0</v>
      </c>
      <c r="DU920">
        <v>0</v>
      </c>
      <c r="DV920">
        <v>0</v>
      </c>
      <c r="DW920">
        <v>0</v>
      </c>
      <c r="DX920">
        <v>0</v>
      </c>
      <c r="DZ920" s="340" t="s">
        <v>632</v>
      </c>
      <c r="EA920" t="s">
        <v>1023</v>
      </c>
      <c r="EB920">
        <v>2</v>
      </c>
      <c r="EC920">
        <v>9</v>
      </c>
      <c r="ED920" s="183" t="str">
        <f t="shared" si="38"/>
        <v>SDH100209</v>
      </c>
      <c r="EE920">
        <v>927.5</v>
      </c>
      <c r="EF920">
        <v>10000</v>
      </c>
      <c r="EG920">
        <v>10000</v>
      </c>
      <c r="EH920">
        <v>10000</v>
      </c>
      <c r="EI920">
        <v>10000</v>
      </c>
      <c r="EJ920">
        <v>10000</v>
      </c>
      <c r="EK920">
        <v>10000</v>
      </c>
      <c r="EL920">
        <v>10000</v>
      </c>
      <c r="EM920">
        <v>10000</v>
      </c>
      <c r="EN920">
        <v>10000</v>
      </c>
      <c r="EO920">
        <v>10000</v>
      </c>
      <c r="EP920">
        <v>10000</v>
      </c>
      <c r="EQ920">
        <v>10000</v>
      </c>
      <c r="ER920">
        <v>10000</v>
      </c>
      <c r="ES920">
        <v>10000</v>
      </c>
      <c r="ET920">
        <v>10000</v>
      </c>
      <c r="EU920">
        <v>10000</v>
      </c>
      <c r="EV920">
        <v>10000</v>
      </c>
      <c r="EW920">
        <v>10000</v>
      </c>
      <c r="EX920">
        <v>10000</v>
      </c>
      <c r="EY920">
        <v>10000</v>
      </c>
      <c r="EZ920">
        <v>10000</v>
      </c>
      <c r="FA920">
        <v>10000</v>
      </c>
      <c r="FB920">
        <v>10000</v>
      </c>
      <c r="FC920">
        <v>10000</v>
      </c>
      <c r="FD920">
        <v>0</v>
      </c>
      <c r="FE920">
        <v>0</v>
      </c>
      <c r="FF920">
        <v>0</v>
      </c>
      <c r="FG920">
        <v>0</v>
      </c>
      <c r="FH920">
        <v>0</v>
      </c>
      <c r="FI920">
        <v>0</v>
      </c>
      <c r="FJ920">
        <v>0</v>
      </c>
      <c r="FK920">
        <v>0</v>
      </c>
      <c r="FL920">
        <v>0</v>
      </c>
      <c r="FM920">
        <v>0</v>
      </c>
      <c r="FN920">
        <v>0</v>
      </c>
      <c r="FO920">
        <v>0</v>
      </c>
      <c r="FP920">
        <v>0</v>
      </c>
      <c r="FQ920">
        <v>0</v>
      </c>
      <c r="FR920">
        <v>0</v>
      </c>
      <c r="FS920">
        <v>0</v>
      </c>
      <c r="FT920">
        <v>0</v>
      </c>
      <c r="FU920">
        <v>0</v>
      </c>
      <c r="FV920">
        <v>0</v>
      </c>
      <c r="FW920">
        <v>0</v>
      </c>
      <c r="FX920">
        <v>0</v>
      </c>
      <c r="FY920">
        <v>0</v>
      </c>
      <c r="FZ920">
        <v>0</v>
      </c>
      <c r="GA920">
        <v>0</v>
      </c>
      <c r="GB920">
        <v>0</v>
      </c>
      <c r="GC920">
        <v>0</v>
      </c>
      <c r="GD920">
        <v>0</v>
      </c>
      <c r="GE920">
        <v>0</v>
      </c>
      <c r="GF920">
        <v>0</v>
      </c>
      <c r="GG920">
        <v>0</v>
      </c>
      <c r="GH920">
        <v>0</v>
      </c>
      <c r="GI920">
        <v>0</v>
      </c>
      <c r="GJ920">
        <v>0</v>
      </c>
      <c r="GK920">
        <v>0</v>
      </c>
      <c r="GL920">
        <v>0</v>
      </c>
      <c r="GM920">
        <v>0</v>
      </c>
      <c r="GN920">
        <v>0</v>
      </c>
      <c r="GO920">
        <v>0</v>
      </c>
      <c r="GP920">
        <v>0</v>
      </c>
      <c r="GQ920">
        <v>0</v>
      </c>
      <c r="GR920">
        <v>0</v>
      </c>
      <c r="GS920">
        <v>0</v>
      </c>
      <c r="GT920">
        <v>0</v>
      </c>
      <c r="GU920">
        <v>0</v>
      </c>
      <c r="GV920">
        <v>0</v>
      </c>
      <c r="GW920">
        <v>0</v>
      </c>
      <c r="GX920">
        <v>0</v>
      </c>
      <c r="GY920">
        <v>0</v>
      </c>
      <c r="GZ920">
        <v>0</v>
      </c>
      <c r="HA920">
        <v>0</v>
      </c>
      <c r="HB920">
        <v>0</v>
      </c>
      <c r="HC920">
        <v>0</v>
      </c>
      <c r="HD920">
        <v>0</v>
      </c>
      <c r="HE920">
        <v>0</v>
      </c>
      <c r="HF920">
        <v>0</v>
      </c>
      <c r="HG920">
        <v>0</v>
      </c>
      <c r="HH920">
        <v>0</v>
      </c>
      <c r="HI920">
        <v>0</v>
      </c>
      <c r="HJ920">
        <v>0</v>
      </c>
      <c r="HK920">
        <v>0</v>
      </c>
      <c r="HL920">
        <v>0</v>
      </c>
      <c r="HM920">
        <v>0</v>
      </c>
      <c r="HN920">
        <v>0</v>
      </c>
      <c r="HO920">
        <v>0</v>
      </c>
      <c r="HP920">
        <v>0</v>
      </c>
      <c r="HQ920">
        <v>0</v>
      </c>
      <c r="HR920">
        <v>0</v>
      </c>
      <c r="HS920">
        <v>0</v>
      </c>
      <c r="HT920">
        <v>0</v>
      </c>
      <c r="HU920">
        <v>0</v>
      </c>
      <c r="HV920">
        <v>0</v>
      </c>
      <c r="HW920">
        <v>0</v>
      </c>
      <c r="HX920">
        <v>0</v>
      </c>
      <c r="HY920">
        <v>0</v>
      </c>
      <c r="HZ920">
        <v>0</v>
      </c>
      <c r="IA920">
        <v>0</v>
      </c>
      <c r="IB920">
        <v>0</v>
      </c>
      <c r="IC920">
        <v>0</v>
      </c>
      <c r="ID920">
        <v>0</v>
      </c>
      <c r="IE920">
        <v>0</v>
      </c>
      <c r="IF920">
        <v>0</v>
      </c>
      <c r="IG920">
        <v>0</v>
      </c>
      <c r="IH920">
        <v>0</v>
      </c>
      <c r="II920">
        <v>0</v>
      </c>
      <c r="IJ920">
        <v>0</v>
      </c>
      <c r="IK920">
        <v>0</v>
      </c>
    </row>
    <row r="921" spans="13:245" hidden="1">
      <c r="M921" s="340" t="s">
        <v>632</v>
      </c>
      <c r="N921" t="s">
        <v>1023</v>
      </c>
      <c r="O921">
        <v>2</v>
      </c>
      <c r="P921">
        <v>10</v>
      </c>
      <c r="Q921" s="183" t="str">
        <f t="shared" si="37"/>
        <v>SDH100210</v>
      </c>
      <c r="R921">
        <v>927.5</v>
      </c>
      <c r="S921">
        <v>2000</v>
      </c>
      <c r="T921">
        <v>2782.5</v>
      </c>
      <c r="U921">
        <v>3710</v>
      </c>
      <c r="V921">
        <v>4637.5</v>
      </c>
      <c r="W921">
        <v>5565</v>
      </c>
      <c r="X921">
        <v>6492.5</v>
      </c>
      <c r="Y921">
        <v>7420</v>
      </c>
      <c r="Z921">
        <v>8347.5</v>
      </c>
      <c r="AA921">
        <v>9275</v>
      </c>
      <c r="AB921">
        <v>9275</v>
      </c>
      <c r="AC921">
        <v>9275</v>
      </c>
      <c r="AD921">
        <v>9275</v>
      </c>
      <c r="AE921">
        <v>9275</v>
      </c>
      <c r="AF921">
        <v>9275</v>
      </c>
      <c r="AG921">
        <v>9275</v>
      </c>
      <c r="AH921">
        <v>9275</v>
      </c>
      <c r="AI921">
        <v>9275</v>
      </c>
      <c r="AJ921">
        <v>9275</v>
      </c>
      <c r="AK921">
        <v>9275</v>
      </c>
      <c r="AL921">
        <v>9275</v>
      </c>
      <c r="AM921">
        <v>9275</v>
      </c>
      <c r="AN921">
        <v>9275</v>
      </c>
      <c r="AO921">
        <v>9275</v>
      </c>
      <c r="AP921">
        <v>9275</v>
      </c>
      <c r="AQ921">
        <v>0</v>
      </c>
      <c r="AR921">
        <v>0</v>
      </c>
      <c r="AS921">
        <v>0</v>
      </c>
      <c r="AT921">
        <v>0</v>
      </c>
      <c r="AU921">
        <v>0</v>
      </c>
      <c r="AV921">
        <v>0</v>
      </c>
      <c r="AW921">
        <v>0</v>
      </c>
      <c r="AX921">
        <v>0</v>
      </c>
      <c r="AY921">
        <v>0</v>
      </c>
      <c r="AZ921">
        <v>0</v>
      </c>
      <c r="BA921">
        <v>0</v>
      </c>
      <c r="BB921">
        <v>0</v>
      </c>
      <c r="BC921">
        <v>0</v>
      </c>
      <c r="BD921">
        <v>0</v>
      </c>
      <c r="BE921">
        <v>0</v>
      </c>
      <c r="BF921">
        <v>0</v>
      </c>
      <c r="BG921">
        <v>0</v>
      </c>
      <c r="BH921">
        <v>0</v>
      </c>
      <c r="BI921">
        <v>0</v>
      </c>
      <c r="BJ921">
        <v>0</v>
      </c>
      <c r="BK921">
        <v>0</v>
      </c>
      <c r="BL921">
        <v>0</v>
      </c>
      <c r="BM921">
        <v>0</v>
      </c>
      <c r="BN921">
        <v>0</v>
      </c>
      <c r="BO921">
        <v>0</v>
      </c>
      <c r="BP921">
        <v>0</v>
      </c>
      <c r="BQ921">
        <v>0</v>
      </c>
      <c r="BR921">
        <v>0</v>
      </c>
      <c r="BS921">
        <v>0</v>
      </c>
      <c r="BT921">
        <v>0</v>
      </c>
      <c r="BU921">
        <v>0</v>
      </c>
      <c r="BV921">
        <v>0</v>
      </c>
      <c r="BW921">
        <v>0</v>
      </c>
      <c r="BX921">
        <v>0</v>
      </c>
      <c r="BY921">
        <v>0</v>
      </c>
      <c r="BZ921">
        <v>0</v>
      </c>
      <c r="CA921">
        <v>0</v>
      </c>
      <c r="CB921">
        <v>0</v>
      </c>
      <c r="CC921">
        <v>0</v>
      </c>
      <c r="CD921">
        <v>0</v>
      </c>
      <c r="CE921">
        <v>0</v>
      </c>
      <c r="CF921">
        <v>0</v>
      </c>
      <c r="CG921">
        <v>0</v>
      </c>
      <c r="CH921">
        <v>0</v>
      </c>
      <c r="CI921">
        <v>0</v>
      </c>
      <c r="CJ921">
        <v>0</v>
      </c>
      <c r="CK921">
        <v>0</v>
      </c>
      <c r="CL921">
        <v>0</v>
      </c>
      <c r="CM921">
        <v>0</v>
      </c>
      <c r="CN921">
        <v>0</v>
      </c>
      <c r="CO921">
        <v>0</v>
      </c>
      <c r="CP921">
        <v>0</v>
      </c>
      <c r="CQ921">
        <v>0</v>
      </c>
      <c r="CR921">
        <v>0</v>
      </c>
      <c r="CS921">
        <v>0</v>
      </c>
      <c r="CT921">
        <v>0</v>
      </c>
      <c r="CU921">
        <v>0</v>
      </c>
      <c r="CV921">
        <v>0</v>
      </c>
      <c r="CW921">
        <v>0</v>
      </c>
      <c r="CX921">
        <v>0</v>
      </c>
      <c r="CY921">
        <v>0</v>
      </c>
      <c r="CZ921">
        <v>0</v>
      </c>
      <c r="DA921">
        <v>0</v>
      </c>
      <c r="DB921">
        <v>0</v>
      </c>
      <c r="DC921">
        <v>0</v>
      </c>
      <c r="DD921">
        <v>0</v>
      </c>
      <c r="DE921">
        <v>0</v>
      </c>
      <c r="DF921">
        <v>0</v>
      </c>
      <c r="DG921">
        <v>0</v>
      </c>
      <c r="DH921">
        <v>0</v>
      </c>
      <c r="DI921">
        <v>0</v>
      </c>
      <c r="DJ921">
        <v>0</v>
      </c>
      <c r="DK921">
        <v>0</v>
      </c>
      <c r="DL921">
        <v>0</v>
      </c>
      <c r="DM921">
        <v>0</v>
      </c>
      <c r="DN921">
        <v>0</v>
      </c>
      <c r="DO921">
        <v>0</v>
      </c>
      <c r="DP921">
        <v>0</v>
      </c>
      <c r="DQ921">
        <v>0</v>
      </c>
      <c r="DR921">
        <v>0</v>
      </c>
      <c r="DS921">
        <v>0</v>
      </c>
      <c r="DT921">
        <v>0</v>
      </c>
      <c r="DU921">
        <v>0</v>
      </c>
      <c r="DV921">
        <v>0</v>
      </c>
      <c r="DW921">
        <v>0</v>
      </c>
      <c r="DX921">
        <v>0</v>
      </c>
      <c r="DZ921" s="340" t="s">
        <v>632</v>
      </c>
      <c r="EA921" t="s">
        <v>1023</v>
      </c>
      <c r="EB921">
        <v>2</v>
      </c>
      <c r="EC921">
        <v>10</v>
      </c>
      <c r="ED921" s="183" t="str">
        <f t="shared" si="38"/>
        <v>SDH100210</v>
      </c>
      <c r="EE921">
        <v>927.5</v>
      </c>
      <c r="EF921">
        <v>10000</v>
      </c>
      <c r="EG921">
        <v>10000</v>
      </c>
      <c r="EH921">
        <v>10000</v>
      </c>
      <c r="EI921">
        <v>10000</v>
      </c>
      <c r="EJ921">
        <v>10000</v>
      </c>
      <c r="EK921">
        <v>10000</v>
      </c>
      <c r="EL921">
        <v>10000</v>
      </c>
      <c r="EM921">
        <v>10000</v>
      </c>
      <c r="EN921">
        <v>10000</v>
      </c>
      <c r="EO921">
        <v>10000</v>
      </c>
      <c r="EP921">
        <v>10000</v>
      </c>
      <c r="EQ921">
        <v>10000</v>
      </c>
      <c r="ER921">
        <v>10000</v>
      </c>
      <c r="ES921">
        <v>10000</v>
      </c>
      <c r="ET921">
        <v>10000</v>
      </c>
      <c r="EU921">
        <v>10000</v>
      </c>
      <c r="EV921">
        <v>10000</v>
      </c>
      <c r="EW921">
        <v>10000</v>
      </c>
      <c r="EX921">
        <v>10000</v>
      </c>
      <c r="EY921">
        <v>10000</v>
      </c>
      <c r="EZ921">
        <v>10000</v>
      </c>
      <c r="FA921">
        <v>10000</v>
      </c>
      <c r="FB921">
        <v>10000</v>
      </c>
      <c r="FC921">
        <v>10000</v>
      </c>
      <c r="FD921">
        <v>0</v>
      </c>
      <c r="FE921">
        <v>0</v>
      </c>
      <c r="FF921">
        <v>0</v>
      </c>
      <c r="FG921">
        <v>0</v>
      </c>
      <c r="FH921">
        <v>0</v>
      </c>
      <c r="FI921">
        <v>0</v>
      </c>
      <c r="FJ921">
        <v>0</v>
      </c>
      <c r="FK921">
        <v>0</v>
      </c>
      <c r="FL921">
        <v>0</v>
      </c>
      <c r="FM921">
        <v>0</v>
      </c>
      <c r="FN921">
        <v>0</v>
      </c>
      <c r="FO921">
        <v>0</v>
      </c>
      <c r="FP921">
        <v>0</v>
      </c>
      <c r="FQ921">
        <v>0</v>
      </c>
      <c r="FR921">
        <v>0</v>
      </c>
      <c r="FS921">
        <v>0</v>
      </c>
      <c r="FT921">
        <v>0</v>
      </c>
      <c r="FU921">
        <v>0</v>
      </c>
      <c r="FV921">
        <v>0</v>
      </c>
      <c r="FW921">
        <v>0</v>
      </c>
      <c r="FX921">
        <v>0</v>
      </c>
      <c r="FY921">
        <v>0</v>
      </c>
      <c r="FZ921">
        <v>0</v>
      </c>
      <c r="GA921">
        <v>0</v>
      </c>
      <c r="GB921">
        <v>0</v>
      </c>
      <c r="GC921">
        <v>0</v>
      </c>
      <c r="GD921">
        <v>0</v>
      </c>
      <c r="GE921">
        <v>0</v>
      </c>
      <c r="GF921">
        <v>0</v>
      </c>
      <c r="GG921">
        <v>0</v>
      </c>
      <c r="GH921">
        <v>0</v>
      </c>
      <c r="GI921">
        <v>0</v>
      </c>
      <c r="GJ921">
        <v>0</v>
      </c>
      <c r="GK921">
        <v>0</v>
      </c>
      <c r="GL921">
        <v>0</v>
      </c>
      <c r="GM921">
        <v>0</v>
      </c>
      <c r="GN921">
        <v>0</v>
      </c>
      <c r="GO921">
        <v>0</v>
      </c>
      <c r="GP921">
        <v>0</v>
      </c>
      <c r="GQ921">
        <v>0</v>
      </c>
      <c r="GR921">
        <v>0</v>
      </c>
      <c r="GS921">
        <v>0</v>
      </c>
      <c r="GT921">
        <v>0</v>
      </c>
      <c r="GU921">
        <v>0</v>
      </c>
      <c r="GV921">
        <v>0</v>
      </c>
      <c r="GW921">
        <v>0</v>
      </c>
      <c r="GX921">
        <v>0</v>
      </c>
      <c r="GY921">
        <v>0</v>
      </c>
      <c r="GZ921">
        <v>0</v>
      </c>
      <c r="HA921">
        <v>0</v>
      </c>
      <c r="HB921">
        <v>0</v>
      </c>
      <c r="HC921">
        <v>0</v>
      </c>
      <c r="HD921">
        <v>0</v>
      </c>
      <c r="HE921">
        <v>0</v>
      </c>
      <c r="HF921">
        <v>0</v>
      </c>
      <c r="HG921">
        <v>0</v>
      </c>
      <c r="HH921">
        <v>0</v>
      </c>
      <c r="HI921">
        <v>0</v>
      </c>
      <c r="HJ921">
        <v>0</v>
      </c>
      <c r="HK921">
        <v>0</v>
      </c>
      <c r="HL921">
        <v>0</v>
      </c>
      <c r="HM921">
        <v>0</v>
      </c>
      <c r="HN921">
        <v>0</v>
      </c>
      <c r="HO921">
        <v>0</v>
      </c>
      <c r="HP921">
        <v>0</v>
      </c>
      <c r="HQ921">
        <v>0</v>
      </c>
      <c r="HR921">
        <v>0</v>
      </c>
      <c r="HS921">
        <v>0</v>
      </c>
      <c r="HT921">
        <v>0</v>
      </c>
      <c r="HU921">
        <v>0</v>
      </c>
      <c r="HV921">
        <v>0</v>
      </c>
      <c r="HW921">
        <v>0</v>
      </c>
      <c r="HX921">
        <v>0</v>
      </c>
      <c r="HY921">
        <v>0</v>
      </c>
      <c r="HZ921">
        <v>0</v>
      </c>
      <c r="IA921">
        <v>0</v>
      </c>
      <c r="IB921">
        <v>0</v>
      </c>
      <c r="IC921">
        <v>0</v>
      </c>
      <c r="ID921">
        <v>0</v>
      </c>
      <c r="IE921">
        <v>0</v>
      </c>
      <c r="IF921">
        <v>0</v>
      </c>
      <c r="IG921">
        <v>0</v>
      </c>
      <c r="IH921">
        <v>0</v>
      </c>
      <c r="II921">
        <v>0</v>
      </c>
      <c r="IJ921">
        <v>0</v>
      </c>
      <c r="IK921">
        <v>0</v>
      </c>
    </row>
    <row r="922" spans="13:245" hidden="1">
      <c r="M922" s="340" t="s">
        <v>632</v>
      </c>
      <c r="N922" t="s">
        <v>1023</v>
      </c>
      <c r="O922">
        <v>2</v>
      </c>
      <c r="P922">
        <v>11</v>
      </c>
      <c r="Q922" s="183" t="str">
        <f t="shared" si="37"/>
        <v>SDH100211</v>
      </c>
      <c r="R922">
        <v>927.5</v>
      </c>
      <c r="S922">
        <v>2000</v>
      </c>
      <c r="T922">
        <v>2782.5</v>
      </c>
      <c r="U922">
        <v>3710</v>
      </c>
      <c r="V922">
        <v>4637.5</v>
      </c>
      <c r="W922">
        <v>5565</v>
      </c>
      <c r="X922">
        <v>6492.5</v>
      </c>
      <c r="Y922">
        <v>7420</v>
      </c>
      <c r="Z922">
        <v>8347.5</v>
      </c>
      <c r="AA922">
        <v>9275</v>
      </c>
      <c r="AB922">
        <v>9275</v>
      </c>
      <c r="AC922">
        <v>9275</v>
      </c>
      <c r="AD922">
        <v>9275</v>
      </c>
      <c r="AE922">
        <v>9275</v>
      </c>
      <c r="AF922">
        <v>9275</v>
      </c>
      <c r="AG922">
        <v>9275</v>
      </c>
      <c r="AH922">
        <v>9275</v>
      </c>
      <c r="AI922">
        <v>9275</v>
      </c>
      <c r="AJ922">
        <v>9275</v>
      </c>
      <c r="AK922">
        <v>9275</v>
      </c>
      <c r="AL922">
        <v>9275</v>
      </c>
      <c r="AM922">
        <v>9275</v>
      </c>
      <c r="AN922">
        <v>9275</v>
      </c>
      <c r="AO922">
        <v>9275</v>
      </c>
      <c r="AP922">
        <v>9275</v>
      </c>
      <c r="AQ922">
        <v>0</v>
      </c>
      <c r="AR922">
        <v>0</v>
      </c>
      <c r="AS922">
        <v>0</v>
      </c>
      <c r="AT922">
        <v>0</v>
      </c>
      <c r="AU922">
        <v>0</v>
      </c>
      <c r="AV922">
        <v>0</v>
      </c>
      <c r="AW922">
        <v>0</v>
      </c>
      <c r="AX922">
        <v>0</v>
      </c>
      <c r="AY922">
        <v>0</v>
      </c>
      <c r="AZ922">
        <v>0</v>
      </c>
      <c r="BA922">
        <v>0</v>
      </c>
      <c r="BB922">
        <v>0</v>
      </c>
      <c r="BC922">
        <v>0</v>
      </c>
      <c r="BD922">
        <v>0</v>
      </c>
      <c r="BE922">
        <v>0</v>
      </c>
      <c r="BF922">
        <v>0</v>
      </c>
      <c r="BG922">
        <v>0</v>
      </c>
      <c r="BH922">
        <v>0</v>
      </c>
      <c r="BI922">
        <v>0</v>
      </c>
      <c r="BJ922">
        <v>0</v>
      </c>
      <c r="BK922">
        <v>0</v>
      </c>
      <c r="BL922">
        <v>0</v>
      </c>
      <c r="BM922">
        <v>0</v>
      </c>
      <c r="BN922">
        <v>0</v>
      </c>
      <c r="BO922">
        <v>0</v>
      </c>
      <c r="BP922">
        <v>0</v>
      </c>
      <c r="BQ922">
        <v>0</v>
      </c>
      <c r="BR922">
        <v>0</v>
      </c>
      <c r="BS922">
        <v>0</v>
      </c>
      <c r="BT922">
        <v>0</v>
      </c>
      <c r="BU922">
        <v>0</v>
      </c>
      <c r="BV922">
        <v>0</v>
      </c>
      <c r="BW922">
        <v>0</v>
      </c>
      <c r="BX922">
        <v>0</v>
      </c>
      <c r="BY922">
        <v>0</v>
      </c>
      <c r="BZ922">
        <v>0</v>
      </c>
      <c r="CA922">
        <v>0</v>
      </c>
      <c r="CB922">
        <v>0</v>
      </c>
      <c r="CC922">
        <v>0</v>
      </c>
      <c r="CD922">
        <v>0</v>
      </c>
      <c r="CE922">
        <v>0</v>
      </c>
      <c r="CF922">
        <v>0</v>
      </c>
      <c r="CG922">
        <v>0</v>
      </c>
      <c r="CH922">
        <v>0</v>
      </c>
      <c r="CI922">
        <v>0</v>
      </c>
      <c r="CJ922">
        <v>0</v>
      </c>
      <c r="CK922">
        <v>0</v>
      </c>
      <c r="CL922">
        <v>0</v>
      </c>
      <c r="CM922">
        <v>0</v>
      </c>
      <c r="CN922">
        <v>0</v>
      </c>
      <c r="CO922">
        <v>0</v>
      </c>
      <c r="CP922">
        <v>0</v>
      </c>
      <c r="CQ922">
        <v>0</v>
      </c>
      <c r="CR922">
        <v>0</v>
      </c>
      <c r="CS922">
        <v>0</v>
      </c>
      <c r="CT922">
        <v>0</v>
      </c>
      <c r="CU922">
        <v>0</v>
      </c>
      <c r="CV922">
        <v>0</v>
      </c>
      <c r="CW922">
        <v>0</v>
      </c>
      <c r="CX922">
        <v>0</v>
      </c>
      <c r="CY922">
        <v>0</v>
      </c>
      <c r="CZ922">
        <v>0</v>
      </c>
      <c r="DA922">
        <v>0</v>
      </c>
      <c r="DB922">
        <v>0</v>
      </c>
      <c r="DC922">
        <v>0</v>
      </c>
      <c r="DD922">
        <v>0</v>
      </c>
      <c r="DE922">
        <v>0</v>
      </c>
      <c r="DF922">
        <v>0</v>
      </c>
      <c r="DG922">
        <v>0</v>
      </c>
      <c r="DH922">
        <v>0</v>
      </c>
      <c r="DI922">
        <v>0</v>
      </c>
      <c r="DJ922">
        <v>0</v>
      </c>
      <c r="DK922">
        <v>0</v>
      </c>
      <c r="DL922">
        <v>0</v>
      </c>
      <c r="DM922">
        <v>0</v>
      </c>
      <c r="DN922">
        <v>0</v>
      </c>
      <c r="DO922">
        <v>0</v>
      </c>
      <c r="DP922">
        <v>0</v>
      </c>
      <c r="DQ922">
        <v>0</v>
      </c>
      <c r="DR922">
        <v>0</v>
      </c>
      <c r="DS922">
        <v>0</v>
      </c>
      <c r="DT922">
        <v>0</v>
      </c>
      <c r="DU922">
        <v>0</v>
      </c>
      <c r="DV922">
        <v>0</v>
      </c>
      <c r="DW922">
        <v>0</v>
      </c>
      <c r="DX922">
        <v>0</v>
      </c>
      <c r="DZ922" s="340" t="s">
        <v>632</v>
      </c>
      <c r="EA922" t="s">
        <v>1023</v>
      </c>
      <c r="EB922">
        <v>2</v>
      </c>
      <c r="EC922">
        <v>11</v>
      </c>
      <c r="ED922" s="183" t="str">
        <f t="shared" si="38"/>
        <v>SDH100211</v>
      </c>
      <c r="EE922">
        <v>927.5</v>
      </c>
      <c r="EF922">
        <v>10000</v>
      </c>
      <c r="EG922">
        <v>10000</v>
      </c>
      <c r="EH922">
        <v>10000</v>
      </c>
      <c r="EI922">
        <v>10000</v>
      </c>
      <c r="EJ922">
        <v>10000</v>
      </c>
      <c r="EK922">
        <v>10000</v>
      </c>
      <c r="EL922">
        <v>10000</v>
      </c>
      <c r="EM922">
        <v>10000</v>
      </c>
      <c r="EN922">
        <v>10000</v>
      </c>
      <c r="EO922">
        <v>10000</v>
      </c>
      <c r="EP922">
        <v>10000</v>
      </c>
      <c r="EQ922">
        <v>10000</v>
      </c>
      <c r="ER922">
        <v>10000</v>
      </c>
      <c r="ES922">
        <v>10000</v>
      </c>
      <c r="ET922">
        <v>10000</v>
      </c>
      <c r="EU922">
        <v>10000</v>
      </c>
      <c r="EV922">
        <v>10000</v>
      </c>
      <c r="EW922">
        <v>10000</v>
      </c>
      <c r="EX922">
        <v>10000</v>
      </c>
      <c r="EY922">
        <v>10000</v>
      </c>
      <c r="EZ922">
        <v>10000</v>
      </c>
      <c r="FA922">
        <v>10000</v>
      </c>
      <c r="FB922">
        <v>10000</v>
      </c>
      <c r="FC922">
        <v>10000</v>
      </c>
      <c r="FD922">
        <v>0</v>
      </c>
      <c r="FE922">
        <v>0</v>
      </c>
      <c r="FF922">
        <v>0</v>
      </c>
      <c r="FG922">
        <v>0</v>
      </c>
      <c r="FH922">
        <v>0</v>
      </c>
      <c r="FI922">
        <v>0</v>
      </c>
      <c r="FJ922">
        <v>0</v>
      </c>
      <c r="FK922">
        <v>0</v>
      </c>
      <c r="FL922">
        <v>0</v>
      </c>
      <c r="FM922">
        <v>0</v>
      </c>
      <c r="FN922">
        <v>0</v>
      </c>
      <c r="FO922">
        <v>0</v>
      </c>
      <c r="FP922">
        <v>0</v>
      </c>
      <c r="FQ922">
        <v>0</v>
      </c>
      <c r="FR922">
        <v>0</v>
      </c>
      <c r="FS922">
        <v>0</v>
      </c>
      <c r="FT922">
        <v>0</v>
      </c>
      <c r="FU922">
        <v>0</v>
      </c>
      <c r="FV922">
        <v>0</v>
      </c>
      <c r="FW922">
        <v>0</v>
      </c>
      <c r="FX922">
        <v>0</v>
      </c>
      <c r="FY922">
        <v>0</v>
      </c>
      <c r="FZ922">
        <v>0</v>
      </c>
      <c r="GA922">
        <v>0</v>
      </c>
      <c r="GB922">
        <v>0</v>
      </c>
      <c r="GC922">
        <v>0</v>
      </c>
      <c r="GD922">
        <v>0</v>
      </c>
      <c r="GE922">
        <v>0</v>
      </c>
      <c r="GF922">
        <v>0</v>
      </c>
      <c r="GG922">
        <v>0</v>
      </c>
      <c r="GH922">
        <v>0</v>
      </c>
      <c r="GI922">
        <v>0</v>
      </c>
      <c r="GJ922">
        <v>0</v>
      </c>
      <c r="GK922">
        <v>0</v>
      </c>
      <c r="GL922">
        <v>0</v>
      </c>
      <c r="GM922">
        <v>0</v>
      </c>
      <c r="GN922">
        <v>0</v>
      </c>
      <c r="GO922">
        <v>0</v>
      </c>
      <c r="GP922">
        <v>0</v>
      </c>
      <c r="GQ922">
        <v>0</v>
      </c>
      <c r="GR922">
        <v>0</v>
      </c>
      <c r="GS922">
        <v>0</v>
      </c>
      <c r="GT922">
        <v>0</v>
      </c>
      <c r="GU922">
        <v>0</v>
      </c>
      <c r="GV922">
        <v>0</v>
      </c>
      <c r="GW922">
        <v>0</v>
      </c>
      <c r="GX922">
        <v>0</v>
      </c>
      <c r="GY922">
        <v>0</v>
      </c>
      <c r="GZ922">
        <v>0</v>
      </c>
      <c r="HA922">
        <v>0</v>
      </c>
      <c r="HB922">
        <v>0</v>
      </c>
      <c r="HC922">
        <v>0</v>
      </c>
      <c r="HD922">
        <v>0</v>
      </c>
      <c r="HE922">
        <v>0</v>
      </c>
      <c r="HF922">
        <v>0</v>
      </c>
      <c r="HG922">
        <v>0</v>
      </c>
      <c r="HH922">
        <v>0</v>
      </c>
      <c r="HI922">
        <v>0</v>
      </c>
      <c r="HJ922">
        <v>0</v>
      </c>
      <c r="HK922">
        <v>0</v>
      </c>
      <c r="HL922">
        <v>0</v>
      </c>
      <c r="HM922">
        <v>0</v>
      </c>
      <c r="HN922">
        <v>0</v>
      </c>
      <c r="HO922">
        <v>0</v>
      </c>
      <c r="HP922">
        <v>0</v>
      </c>
      <c r="HQ922">
        <v>0</v>
      </c>
      <c r="HR922">
        <v>0</v>
      </c>
      <c r="HS922">
        <v>0</v>
      </c>
      <c r="HT922">
        <v>0</v>
      </c>
      <c r="HU922">
        <v>0</v>
      </c>
      <c r="HV922">
        <v>0</v>
      </c>
      <c r="HW922">
        <v>0</v>
      </c>
      <c r="HX922">
        <v>0</v>
      </c>
      <c r="HY922">
        <v>0</v>
      </c>
      <c r="HZ922">
        <v>0</v>
      </c>
      <c r="IA922">
        <v>0</v>
      </c>
      <c r="IB922">
        <v>0</v>
      </c>
      <c r="IC922">
        <v>0</v>
      </c>
      <c r="ID922">
        <v>0</v>
      </c>
      <c r="IE922">
        <v>0</v>
      </c>
      <c r="IF922">
        <v>0</v>
      </c>
      <c r="IG922">
        <v>0</v>
      </c>
      <c r="IH922">
        <v>0</v>
      </c>
      <c r="II922">
        <v>0</v>
      </c>
      <c r="IJ922">
        <v>0</v>
      </c>
      <c r="IK922">
        <v>0</v>
      </c>
    </row>
    <row r="923" spans="13:245" hidden="1">
      <c r="M923" s="340" t="s">
        <v>632</v>
      </c>
      <c r="N923" t="s">
        <v>1023</v>
      </c>
      <c r="O923">
        <v>2</v>
      </c>
      <c r="P923">
        <v>12</v>
      </c>
      <c r="Q923" s="183" t="str">
        <f t="shared" si="37"/>
        <v>SDH100212</v>
      </c>
      <c r="R923">
        <v>927.5</v>
      </c>
      <c r="S923">
        <v>2000</v>
      </c>
      <c r="T923">
        <v>2782.5</v>
      </c>
      <c r="U923">
        <v>3710</v>
      </c>
      <c r="V923">
        <v>4637.5</v>
      </c>
      <c r="W923">
        <v>5565</v>
      </c>
      <c r="X923">
        <v>6492.5</v>
      </c>
      <c r="Y923">
        <v>7420</v>
      </c>
      <c r="Z923">
        <v>8347.5</v>
      </c>
      <c r="AA923">
        <v>9275</v>
      </c>
      <c r="AB923">
        <v>9275</v>
      </c>
      <c r="AC923">
        <v>9275</v>
      </c>
      <c r="AD923">
        <v>9275</v>
      </c>
      <c r="AE923">
        <v>9275</v>
      </c>
      <c r="AF923">
        <v>9275</v>
      </c>
      <c r="AG923">
        <v>9275</v>
      </c>
      <c r="AH923">
        <v>9275</v>
      </c>
      <c r="AI923">
        <v>9275</v>
      </c>
      <c r="AJ923">
        <v>9275</v>
      </c>
      <c r="AK923">
        <v>9275</v>
      </c>
      <c r="AL923">
        <v>9275</v>
      </c>
      <c r="AM923">
        <v>9275</v>
      </c>
      <c r="AN923">
        <v>9275</v>
      </c>
      <c r="AO923">
        <v>9275</v>
      </c>
      <c r="AP923">
        <v>9275</v>
      </c>
      <c r="AQ923">
        <v>0</v>
      </c>
      <c r="AR923">
        <v>0</v>
      </c>
      <c r="AS923">
        <v>0</v>
      </c>
      <c r="AT923">
        <v>0</v>
      </c>
      <c r="AU923">
        <v>0</v>
      </c>
      <c r="AV923">
        <v>0</v>
      </c>
      <c r="AW923">
        <v>0</v>
      </c>
      <c r="AX923">
        <v>0</v>
      </c>
      <c r="AY923">
        <v>0</v>
      </c>
      <c r="AZ923">
        <v>0</v>
      </c>
      <c r="BA923">
        <v>0</v>
      </c>
      <c r="BB923">
        <v>0</v>
      </c>
      <c r="BC923">
        <v>0</v>
      </c>
      <c r="BD923">
        <v>0</v>
      </c>
      <c r="BE923">
        <v>0</v>
      </c>
      <c r="BF923">
        <v>0</v>
      </c>
      <c r="BG923">
        <v>0</v>
      </c>
      <c r="BH923">
        <v>0</v>
      </c>
      <c r="BI923">
        <v>0</v>
      </c>
      <c r="BJ923">
        <v>0</v>
      </c>
      <c r="BK923">
        <v>0</v>
      </c>
      <c r="BL923">
        <v>0</v>
      </c>
      <c r="BM923">
        <v>0</v>
      </c>
      <c r="BN923">
        <v>0</v>
      </c>
      <c r="BO923">
        <v>0</v>
      </c>
      <c r="BP923">
        <v>0</v>
      </c>
      <c r="BQ923">
        <v>0</v>
      </c>
      <c r="BR923">
        <v>0</v>
      </c>
      <c r="BS923">
        <v>0</v>
      </c>
      <c r="BT923">
        <v>0</v>
      </c>
      <c r="BU923">
        <v>0</v>
      </c>
      <c r="BV923">
        <v>0</v>
      </c>
      <c r="BW923">
        <v>0</v>
      </c>
      <c r="BX923">
        <v>0</v>
      </c>
      <c r="BY923">
        <v>0</v>
      </c>
      <c r="BZ923">
        <v>0</v>
      </c>
      <c r="CA923">
        <v>0</v>
      </c>
      <c r="CB923">
        <v>0</v>
      </c>
      <c r="CC923">
        <v>0</v>
      </c>
      <c r="CD923">
        <v>0</v>
      </c>
      <c r="CE923">
        <v>0</v>
      </c>
      <c r="CF923">
        <v>0</v>
      </c>
      <c r="CG923">
        <v>0</v>
      </c>
      <c r="CH923">
        <v>0</v>
      </c>
      <c r="CI923">
        <v>0</v>
      </c>
      <c r="CJ923">
        <v>0</v>
      </c>
      <c r="CK923">
        <v>0</v>
      </c>
      <c r="CL923">
        <v>0</v>
      </c>
      <c r="CM923">
        <v>0</v>
      </c>
      <c r="CN923">
        <v>0</v>
      </c>
      <c r="CO923">
        <v>0</v>
      </c>
      <c r="CP923">
        <v>0</v>
      </c>
      <c r="CQ923">
        <v>0</v>
      </c>
      <c r="CR923">
        <v>0</v>
      </c>
      <c r="CS923">
        <v>0</v>
      </c>
      <c r="CT923">
        <v>0</v>
      </c>
      <c r="CU923">
        <v>0</v>
      </c>
      <c r="CV923">
        <v>0</v>
      </c>
      <c r="CW923">
        <v>0</v>
      </c>
      <c r="CX923">
        <v>0</v>
      </c>
      <c r="CY923">
        <v>0</v>
      </c>
      <c r="CZ923">
        <v>0</v>
      </c>
      <c r="DA923">
        <v>0</v>
      </c>
      <c r="DB923">
        <v>0</v>
      </c>
      <c r="DC923">
        <v>0</v>
      </c>
      <c r="DD923">
        <v>0</v>
      </c>
      <c r="DE923">
        <v>0</v>
      </c>
      <c r="DF923">
        <v>0</v>
      </c>
      <c r="DG923">
        <v>0</v>
      </c>
      <c r="DH923">
        <v>0</v>
      </c>
      <c r="DI923">
        <v>0</v>
      </c>
      <c r="DJ923">
        <v>0</v>
      </c>
      <c r="DK923">
        <v>0</v>
      </c>
      <c r="DL923">
        <v>0</v>
      </c>
      <c r="DM923">
        <v>0</v>
      </c>
      <c r="DN923">
        <v>0</v>
      </c>
      <c r="DO923">
        <v>0</v>
      </c>
      <c r="DP923">
        <v>0</v>
      </c>
      <c r="DQ923">
        <v>0</v>
      </c>
      <c r="DR923">
        <v>0</v>
      </c>
      <c r="DS923">
        <v>0</v>
      </c>
      <c r="DT923">
        <v>0</v>
      </c>
      <c r="DU923">
        <v>0</v>
      </c>
      <c r="DV923">
        <v>0</v>
      </c>
      <c r="DW923">
        <v>0</v>
      </c>
      <c r="DX923">
        <v>0</v>
      </c>
      <c r="DZ923" s="340" t="s">
        <v>632</v>
      </c>
      <c r="EA923" t="s">
        <v>1023</v>
      </c>
      <c r="EB923">
        <v>2</v>
      </c>
      <c r="EC923">
        <v>12</v>
      </c>
      <c r="ED923" s="183" t="str">
        <f t="shared" si="38"/>
        <v>SDH100212</v>
      </c>
      <c r="EE923">
        <v>927.5</v>
      </c>
      <c r="EF923">
        <v>10000</v>
      </c>
      <c r="EG923">
        <v>10000</v>
      </c>
      <c r="EH923">
        <v>10000</v>
      </c>
      <c r="EI923">
        <v>10000</v>
      </c>
      <c r="EJ923">
        <v>10000</v>
      </c>
      <c r="EK923">
        <v>10000</v>
      </c>
      <c r="EL923">
        <v>10000</v>
      </c>
      <c r="EM923">
        <v>10000</v>
      </c>
      <c r="EN923">
        <v>10000</v>
      </c>
      <c r="EO923">
        <v>10000</v>
      </c>
      <c r="EP923">
        <v>10000</v>
      </c>
      <c r="EQ923">
        <v>10000</v>
      </c>
      <c r="ER923">
        <v>10000</v>
      </c>
      <c r="ES923">
        <v>10000</v>
      </c>
      <c r="ET923">
        <v>10000</v>
      </c>
      <c r="EU923">
        <v>10000</v>
      </c>
      <c r="EV923">
        <v>10000</v>
      </c>
      <c r="EW923">
        <v>10000</v>
      </c>
      <c r="EX923">
        <v>10000</v>
      </c>
      <c r="EY923">
        <v>10000</v>
      </c>
      <c r="EZ923">
        <v>10000</v>
      </c>
      <c r="FA923">
        <v>10000</v>
      </c>
      <c r="FB923">
        <v>10000</v>
      </c>
      <c r="FC923">
        <v>10000</v>
      </c>
      <c r="FD923">
        <v>0</v>
      </c>
      <c r="FE923">
        <v>0</v>
      </c>
      <c r="FF923">
        <v>0</v>
      </c>
      <c r="FG923">
        <v>0</v>
      </c>
      <c r="FH923">
        <v>0</v>
      </c>
      <c r="FI923">
        <v>0</v>
      </c>
      <c r="FJ923">
        <v>0</v>
      </c>
      <c r="FK923">
        <v>0</v>
      </c>
      <c r="FL923">
        <v>0</v>
      </c>
      <c r="FM923">
        <v>0</v>
      </c>
      <c r="FN923">
        <v>0</v>
      </c>
      <c r="FO923">
        <v>0</v>
      </c>
      <c r="FP923">
        <v>0</v>
      </c>
      <c r="FQ923">
        <v>0</v>
      </c>
      <c r="FR923">
        <v>0</v>
      </c>
      <c r="FS923">
        <v>0</v>
      </c>
      <c r="FT923">
        <v>0</v>
      </c>
      <c r="FU923">
        <v>0</v>
      </c>
      <c r="FV923">
        <v>0</v>
      </c>
      <c r="FW923">
        <v>0</v>
      </c>
      <c r="FX923">
        <v>0</v>
      </c>
      <c r="FY923">
        <v>0</v>
      </c>
      <c r="FZ923">
        <v>0</v>
      </c>
      <c r="GA923">
        <v>0</v>
      </c>
      <c r="GB923">
        <v>0</v>
      </c>
      <c r="GC923">
        <v>0</v>
      </c>
      <c r="GD923">
        <v>0</v>
      </c>
      <c r="GE923">
        <v>0</v>
      </c>
      <c r="GF923">
        <v>0</v>
      </c>
      <c r="GG923">
        <v>0</v>
      </c>
      <c r="GH923">
        <v>0</v>
      </c>
      <c r="GI923">
        <v>0</v>
      </c>
      <c r="GJ923">
        <v>0</v>
      </c>
      <c r="GK923">
        <v>0</v>
      </c>
      <c r="GL923">
        <v>0</v>
      </c>
      <c r="GM923">
        <v>0</v>
      </c>
      <c r="GN923">
        <v>0</v>
      </c>
      <c r="GO923">
        <v>0</v>
      </c>
      <c r="GP923">
        <v>0</v>
      </c>
      <c r="GQ923">
        <v>0</v>
      </c>
      <c r="GR923">
        <v>0</v>
      </c>
      <c r="GS923">
        <v>0</v>
      </c>
      <c r="GT923">
        <v>0</v>
      </c>
      <c r="GU923">
        <v>0</v>
      </c>
      <c r="GV923">
        <v>0</v>
      </c>
      <c r="GW923">
        <v>0</v>
      </c>
      <c r="GX923">
        <v>0</v>
      </c>
      <c r="GY923">
        <v>0</v>
      </c>
      <c r="GZ923">
        <v>0</v>
      </c>
      <c r="HA923">
        <v>0</v>
      </c>
      <c r="HB923">
        <v>0</v>
      </c>
      <c r="HC923">
        <v>0</v>
      </c>
      <c r="HD923">
        <v>0</v>
      </c>
      <c r="HE923">
        <v>0</v>
      </c>
      <c r="HF923">
        <v>0</v>
      </c>
      <c r="HG923">
        <v>0</v>
      </c>
      <c r="HH923">
        <v>0</v>
      </c>
      <c r="HI923">
        <v>0</v>
      </c>
      <c r="HJ923">
        <v>0</v>
      </c>
      <c r="HK923">
        <v>0</v>
      </c>
      <c r="HL923">
        <v>0</v>
      </c>
      <c r="HM923">
        <v>0</v>
      </c>
      <c r="HN923">
        <v>0</v>
      </c>
      <c r="HO923">
        <v>0</v>
      </c>
      <c r="HP923">
        <v>0</v>
      </c>
      <c r="HQ923">
        <v>0</v>
      </c>
      <c r="HR923">
        <v>0</v>
      </c>
      <c r="HS923">
        <v>0</v>
      </c>
      <c r="HT923">
        <v>0</v>
      </c>
      <c r="HU923">
        <v>0</v>
      </c>
      <c r="HV923">
        <v>0</v>
      </c>
      <c r="HW923">
        <v>0</v>
      </c>
      <c r="HX923">
        <v>0</v>
      </c>
      <c r="HY923">
        <v>0</v>
      </c>
      <c r="HZ923">
        <v>0</v>
      </c>
      <c r="IA923">
        <v>0</v>
      </c>
      <c r="IB923">
        <v>0</v>
      </c>
      <c r="IC923">
        <v>0</v>
      </c>
      <c r="ID923">
        <v>0</v>
      </c>
      <c r="IE923">
        <v>0</v>
      </c>
      <c r="IF923">
        <v>0</v>
      </c>
      <c r="IG923">
        <v>0</v>
      </c>
      <c r="IH923">
        <v>0</v>
      </c>
      <c r="II923">
        <v>0</v>
      </c>
      <c r="IJ923">
        <v>0</v>
      </c>
      <c r="IK923">
        <v>0</v>
      </c>
    </row>
    <row r="924" spans="13:245" hidden="1">
      <c r="M924" s="340" t="s">
        <v>632</v>
      </c>
      <c r="N924" t="s">
        <v>1023</v>
      </c>
      <c r="O924">
        <v>2</v>
      </c>
      <c r="P924">
        <v>13</v>
      </c>
      <c r="Q924" s="183" t="str">
        <f t="shared" si="37"/>
        <v>SDH100213</v>
      </c>
      <c r="R924">
        <v>927.5</v>
      </c>
      <c r="S924">
        <v>2000</v>
      </c>
      <c r="T924">
        <v>2782.5</v>
      </c>
      <c r="U924">
        <v>3710</v>
      </c>
      <c r="V924">
        <v>4637.5</v>
      </c>
      <c r="W924">
        <v>5565</v>
      </c>
      <c r="X924">
        <v>6492.5</v>
      </c>
      <c r="Y924">
        <v>7420</v>
      </c>
      <c r="Z924">
        <v>8347.5</v>
      </c>
      <c r="AA924">
        <v>9275</v>
      </c>
      <c r="AB924">
        <v>9275</v>
      </c>
      <c r="AC924">
        <v>9275</v>
      </c>
      <c r="AD924">
        <v>9275</v>
      </c>
      <c r="AE924">
        <v>9275</v>
      </c>
      <c r="AF924">
        <v>9275</v>
      </c>
      <c r="AG924">
        <v>9275</v>
      </c>
      <c r="AH924">
        <v>9275</v>
      </c>
      <c r="AI924">
        <v>9275</v>
      </c>
      <c r="AJ924">
        <v>9275</v>
      </c>
      <c r="AK924">
        <v>9275</v>
      </c>
      <c r="AL924">
        <v>9275</v>
      </c>
      <c r="AM924">
        <v>9275</v>
      </c>
      <c r="AN924">
        <v>9275</v>
      </c>
      <c r="AO924">
        <v>9275</v>
      </c>
      <c r="AP924">
        <v>9275</v>
      </c>
      <c r="AQ924">
        <v>0</v>
      </c>
      <c r="AR924">
        <v>0</v>
      </c>
      <c r="AS924">
        <v>0</v>
      </c>
      <c r="AT924">
        <v>0</v>
      </c>
      <c r="AU924">
        <v>0</v>
      </c>
      <c r="AV924">
        <v>0</v>
      </c>
      <c r="AW924">
        <v>0</v>
      </c>
      <c r="AX924">
        <v>0</v>
      </c>
      <c r="AY924">
        <v>0</v>
      </c>
      <c r="AZ924">
        <v>0</v>
      </c>
      <c r="BA924">
        <v>0</v>
      </c>
      <c r="BB924">
        <v>0</v>
      </c>
      <c r="BC924">
        <v>0</v>
      </c>
      <c r="BD924">
        <v>0</v>
      </c>
      <c r="BE924">
        <v>0</v>
      </c>
      <c r="BF924">
        <v>0</v>
      </c>
      <c r="BG924">
        <v>0</v>
      </c>
      <c r="BH924">
        <v>0</v>
      </c>
      <c r="BI924">
        <v>0</v>
      </c>
      <c r="BJ924">
        <v>0</v>
      </c>
      <c r="BK924">
        <v>0</v>
      </c>
      <c r="BL924">
        <v>0</v>
      </c>
      <c r="BM924">
        <v>0</v>
      </c>
      <c r="BN924">
        <v>0</v>
      </c>
      <c r="BO924">
        <v>0</v>
      </c>
      <c r="BP924">
        <v>0</v>
      </c>
      <c r="BQ924">
        <v>0</v>
      </c>
      <c r="BR924">
        <v>0</v>
      </c>
      <c r="BS924">
        <v>0</v>
      </c>
      <c r="BT924">
        <v>0</v>
      </c>
      <c r="BU924">
        <v>0</v>
      </c>
      <c r="BV924">
        <v>0</v>
      </c>
      <c r="BW924">
        <v>0</v>
      </c>
      <c r="BX924">
        <v>0</v>
      </c>
      <c r="BY924">
        <v>0</v>
      </c>
      <c r="BZ924">
        <v>0</v>
      </c>
      <c r="CA924">
        <v>0</v>
      </c>
      <c r="CB924">
        <v>0</v>
      </c>
      <c r="CC924">
        <v>0</v>
      </c>
      <c r="CD924">
        <v>0</v>
      </c>
      <c r="CE924">
        <v>0</v>
      </c>
      <c r="CF924">
        <v>0</v>
      </c>
      <c r="CG924">
        <v>0</v>
      </c>
      <c r="CH924">
        <v>0</v>
      </c>
      <c r="CI924">
        <v>0</v>
      </c>
      <c r="CJ924">
        <v>0</v>
      </c>
      <c r="CK924">
        <v>0</v>
      </c>
      <c r="CL924">
        <v>0</v>
      </c>
      <c r="CM924">
        <v>0</v>
      </c>
      <c r="CN924">
        <v>0</v>
      </c>
      <c r="CO924">
        <v>0</v>
      </c>
      <c r="CP924">
        <v>0</v>
      </c>
      <c r="CQ924">
        <v>0</v>
      </c>
      <c r="CR924">
        <v>0</v>
      </c>
      <c r="CS924">
        <v>0</v>
      </c>
      <c r="CT924">
        <v>0</v>
      </c>
      <c r="CU924">
        <v>0</v>
      </c>
      <c r="CV924">
        <v>0</v>
      </c>
      <c r="CW924">
        <v>0</v>
      </c>
      <c r="CX924">
        <v>0</v>
      </c>
      <c r="CY924">
        <v>0</v>
      </c>
      <c r="CZ924">
        <v>0</v>
      </c>
      <c r="DA924">
        <v>0</v>
      </c>
      <c r="DB924">
        <v>0</v>
      </c>
      <c r="DC924">
        <v>0</v>
      </c>
      <c r="DD924">
        <v>0</v>
      </c>
      <c r="DE924">
        <v>0</v>
      </c>
      <c r="DF924">
        <v>0</v>
      </c>
      <c r="DG924">
        <v>0</v>
      </c>
      <c r="DH924">
        <v>0</v>
      </c>
      <c r="DI924">
        <v>0</v>
      </c>
      <c r="DJ924">
        <v>0</v>
      </c>
      <c r="DK924">
        <v>0</v>
      </c>
      <c r="DL924">
        <v>0</v>
      </c>
      <c r="DM924">
        <v>0</v>
      </c>
      <c r="DN924">
        <v>0</v>
      </c>
      <c r="DO924">
        <v>0</v>
      </c>
      <c r="DP924">
        <v>0</v>
      </c>
      <c r="DQ924">
        <v>0</v>
      </c>
      <c r="DR924">
        <v>0</v>
      </c>
      <c r="DS924">
        <v>0</v>
      </c>
      <c r="DT924">
        <v>0</v>
      </c>
      <c r="DU924">
        <v>0</v>
      </c>
      <c r="DV924">
        <v>0</v>
      </c>
      <c r="DW924">
        <v>0</v>
      </c>
      <c r="DX924">
        <v>0</v>
      </c>
      <c r="DZ924" s="340" t="s">
        <v>632</v>
      </c>
      <c r="EA924" t="s">
        <v>1023</v>
      </c>
      <c r="EB924">
        <v>2</v>
      </c>
      <c r="EC924">
        <v>13</v>
      </c>
      <c r="ED924" s="183" t="str">
        <f t="shared" si="38"/>
        <v>SDH100213</v>
      </c>
      <c r="EE924">
        <v>927.5</v>
      </c>
      <c r="EF924">
        <v>10000</v>
      </c>
      <c r="EG924">
        <v>10000</v>
      </c>
      <c r="EH924">
        <v>10000</v>
      </c>
      <c r="EI924">
        <v>10000</v>
      </c>
      <c r="EJ924">
        <v>10000</v>
      </c>
      <c r="EK924">
        <v>10000</v>
      </c>
      <c r="EL924">
        <v>10000</v>
      </c>
      <c r="EM924">
        <v>10000</v>
      </c>
      <c r="EN924">
        <v>10000</v>
      </c>
      <c r="EO924">
        <v>10000</v>
      </c>
      <c r="EP924">
        <v>10000</v>
      </c>
      <c r="EQ924">
        <v>10000</v>
      </c>
      <c r="ER924">
        <v>10000</v>
      </c>
      <c r="ES924">
        <v>10000</v>
      </c>
      <c r="ET924">
        <v>10000</v>
      </c>
      <c r="EU924">
        <v>10000</v>
      </c>
      <c r="EV924">
        <v>10000</v>
      </c>
      <c r="EW924">
        <v>10000</v>
      </c>
      <c r="EX924">
        <v>10000</v>
      </c>
      <c r="EY924">
        <v>10000</v>
      </c>
      <c r="EZ924">
        <v>10000</v>
      </c>
      <c r="FA924">
        <v>10000</v>
      </c>
      <c r="FB924">
        <v>10000</v>
      </c>
      <c r="FC924">
        <v>10000</v>
      </c>
      <c r="FD924">
        <v>0</v>
      </c>
      <c r="FE924">
        <v>0</v>
      </c>
      <c r="FF924">
        <v>0</v>
      </c>
      <c r="FG924">
        <v>0</v>
      </c>
      <c r="FH924">
        <v>0</v>
      </c>
      <c r="FI924">
        <v>0</v>
      </c>
      <c r="FJ924">
        <v>0</v>
      </c>
      <c r="FK924">
        <v>0</v>
      </c>
      <c r="FL924">
        <v>0</v>
      </c>
      <c r="FM924">
        <v>0</v>
      </c>
      <c r="FN924">
        <v>0</v>
      </c>
      <c r="FO924">
        <v>0</v>
      </c>
      <c r="FP924">
        <v>0</v>
      </c>
      <c r="FQ924">
        <v>0</v>
      </c>
      <c r="FR924">
        <v>0</v>
      </c>
      <c r="FS924">
        <v>0</v>
      </c>
      <c r="FT924">
        <v>0</v>
      </c>
      <c r="FU924">
        <v>0</v>
      </c>
      <c r="FV924">
        <v>0</v>
      </c>
      <c r="FW924">
        <v>0</v>
      </c>
      <c r="FX924">
        <v>0</v>
      </c>
      <c r="FY924">
        <v>0</v>
      </c>
      <c r="FZ924">
        <v>0</v>
      </c>
      <c r="GA924">
        <v>0</v>
      </c>
      <c r="GB924">
        <v>0</v>
      </c>
      <c r="GC924">
        <v>0</v>
      </c>
      <c r="GD924">
        <v>0</v>
      </c>
      <c r="GE924">
        <v>0</v>
      </c>
      <c r="GF924">
        <v>0</v>
      </c>
      <c r="GG924">
        <v>0</v>
      </c>
      <c r="GH924">
        <v>0</v>
      </c>
      <c r="GI924">
        <v>0</v>
      </c>
      <c r="GJ924">
        <v>0</v>
      </c>
      <c r="GK924">
        <v>0</v>
      </c>
      <c r="GL924">
        <v>0</v>
      </c>
      <c r="GM924">
        <v>0</v>
      </c>
      <c r="GN924">
        <v>0</v>
      </c>
      <c r="GO924">
        <v>0</v>
      </c>
      <c r="GP924">
        <v>0</v>
      </c>
      <c r="GQ924">
        <v>0</v>
      </c>
      <c r="GR924">
        <v>0</v>
      </c>
      <c r="GS924">
        <v>0</v>
      </c>
      <c r="GT924">
        <v>0</v>
      </c>
      <c r="GU924">
        <v>0</v>
      </c>
      <c r="GV924">
        <v>0</v>
      </c>
      <c r="GW924">
        <v>0</v>
      </c>
      <c r="GX924">
        <v>0</v>
      </c>
      <c r="GY924">
        <v>0</v>
      </c>
      <c r="GZ924">
        <v>0</v>
      </c>
      <c r="HA924">
        <v>0</v>
      </c>
      <c r="HB924">
        <v>0</v>
      </c>
      <c r="HC924">
        <v>0</v>
      </c>
      <c r="HD924">
        <v>0</v>
      </c>
      <c r="HE924">
        <v>0</v>
      </c>
      <c r="HF924">
        <v>0</v>
      </c>
      <c r="HG924">
        <v>0</v>
      </c>
      <c r="HH924">
        <v>0</v>
      </c>
      <c r="HI924">
        <v>0</v>
      </c>
      <c r="HJ924">
        <v>0</v>
      </c>
      <c r="HK924">
        <v>0</v>
      </c>
      <c r="HL924">
        <v>0</v>
      </c>
      <c r="HM924">
        <v>0</v>
      </c>
      <c r="HN924">
        <v>0</v>
      </c>
      <c r="HO924">
        <v>0</v>
      </c>
      <c r="HP924">
        <v>0</v>
      </c>
      <c r="HQ924">
        <v>0</v>
      </c>
      <c r="HR924">
        <v>0</v>
      </c>
      <c r="HS924">
        <v>0</v>
      </c>
      <c r="HT924">
        <v>0</v>
      </c>
      <c r="HU924">
        <v>0</v>
      </c>
      <c r="HV924">
        <v>0</v>
      </c>
      <c r="HW924">
        <v>0</v>
      </c>
      <c r="HX924">
        <v>0</v>
      </c>
      <c r="HY924">
        <v>0</v>
      </c>
      <c r="HZ924">
        <v>0</v>
      </c>
      <c r="IA924">
        <v>0</v>
      </c>
      <c r="IB924">
        <v>0</v>
      </c>
      <c r="IC924">
        <v>0</v>
      </c>
      <c r="ID924">
        <v>0</v>
      </c>
      <c r="IE924">
        <v>0</v>
      </c>
      <c r="IF924">
        <v>0</v>
      </c>
      <c r="IG924">
        <v>0</v>
      </c>
      <c r="IH924">
        <v>0</v>
      </c>
      <c r="II924">
        <v>0</v>
      </c>
      <c r="IJ924">
        <v>0</v>
      </c>
      <c r="IK924">
        <v>0</v>
      </c>
    </row>
    <row r="925" spans="13:245" hidden="1">
      <c r="M925" s="340" t="s">
        <v>632</v>
      </c>
      <c r="N925" t="s">
        <v>1023</v>
      </c>
      <c r="O925">
        <v>2</v>
      </c>
      <c r="P925">
        <v>14</v>
      </c>
      <c r="Q925" s="183" t="str">
        <f t="shared" si="37"/>
        <v>SDH100214</v>
      </c>
      <c r="R925">
        <v>932.80000000000007</v>
      </c>
      <c r="S925">
        <v>2000</v>
      </c>
      <c r="T925">
        <v>2798.4</v>
      </c>
      <c r="U925">
        <v>3731.2000000000003</v>
      </c>
      <c r="V925">
        <v>4664</v>
      </c>
      <c r="W925">
        <v>5596.8</v>
      </c>
      <c r="X925">
        <v>6529.6</v>
      </c>
      <c r="Y925">
        <v>7462.4000000000005</v>
      </c>
      <c r="Z925">
        <v>8395.2000000000007</v>
      </c>
      <c r="AA925">
        <v>9328</v>
      </c>
      <c r="AB925">
        <v>9328</v>
      </c>
      <c r="AC925">
        <v>9328</v>
      </c>
      <c r="AD925">
        <v>9328</v>
      </c>
      <c r="AE925">
        <v>9328</v>
      </c>
      <c r="AF925">
        <v>9328</v>
      </c>
      <c r="AG925">
        <v>9328</v>
      </c>
      <c r="AH925">
        <v>9328</v>
      </c>
      <c r="AI925">
        <v>9328</v>
      </c>
      <c r="AJ925">
        <v>9328</v>
      </c>
      <c r="AK925">
        <v>9328</v>
      </c>
      <c r="AL925">
        <v>9328</v>
      </c>
      <c r="AM925">
        <v>9328</v>
      </c>
      <c r="AN925">
        <v>9328</v>
      </c>
      <c r="AO925">
        <v>9328</v>
      </c>
      <c r="AP925">
        <v>9328</v>
      </c>
      <c r="AQ925">
        <v>0</v>
      </c>
      <c r="AR925">
        <v>0</v>
      </c>
      <c r="AS925">
        <v>0</v>
      </c>
      <c r="AT925">
        <v>0</v>
      </c>
      <c r="AU925">
        <v>0</v>
      </c>
      <c r="AV925">
        <v>0</v>
      </c>
      <c r="AW925">
        <v>0</v>
      </c>
      <c r="AX925">
        <v>0</v>
      </c>
      <c r="AY925">
        <v>0</v>
      </c>
      <c r="AZ925">
        <v>0</v>
      </c>
      <c r="BA925">
        <v>0</v>
      </c>
      <c r="BB925">
        <v>0</v>
      </c>
      <c r="BC925">
        <v>0</v>
      </c>
      <c r="BD925">
        <v>0</v>
      </c>
      <c r="BE925">
        <v>0</v>
      </c>
      <c r="BF925">
        <v>0</v>
      </c>
      <c r="BG925">
        <v>0</v>
      </c>
      <c r="BH925">
        <v>0</v>
      </c>
      <c r="BI925">
        <v>0</v>
      </c>
      <c r="BJ925">
        <v>0</v>
      </c>
      <c r="BK925">
        <v>0</v>
      </c>
      <c r="BL925">
        <v>0</v>
      </c>
      <c r="BM925">
        <v>0</v>
      </c>
      <c r="BN925">
        <v>0</v>
      </c>
      <c r="BO925">
        <v>0</v>
      </c>
      <c r="BP925">
        <v>0</v>
      </c>
      <c r="BQ925">
        <v>0</v>
      </c>
      <c r="BR925">
        <v>0</v>
      </c>
      <c r="BS925">
        <v>0</v>
      </c>
      <c r="BT925">
        <v>0</v>
      </c>
      <c r="BU925">
        <v>0</v>
      </c>
      <c r="BV925">
        <v>0</v>
      </c>
      <c r="BW925">
        <v>0</v>
      </c>
      <c r="BX925">
        <v>0</v>
      </c>
      <c r="BY925">
        <v>0</v>
      </c>
      <c r="BZ925">
        <v>0</v>
      </c>
      <c r="CA925">
        <v>0</v>
      </c>
      <c r="CB925">
        <v>0</v>
      </c>
      <c r="CC925">
        <v>0</v>
      </c>
      <c r="CD925">
        <v>0</v>
      </c>
      <c r="CE925">
        <v>0</v>
      </c>
      <c r="CF925">
        <v>0</v>
      </c>
      <c r="CG925">
        <v>0</v>
      </c>
      <c r="CH925">
        <v>0</v>
      </c>
      <c r="CI925">
        <v>0</v>
      </c>
      <c r="CJ925">
        <v>0</v>
      </c>
      <c r="CK925">
        <v>0</v>
      </c>
      <c r="CL925">
        <v>0</v>
      </c>
      <c r="CM925">
        <v>0</v>
      </c>
      <c r="CN925">
        <v>0</v>
      </c>
      <c r="CO925">
        <v>0</v>
      </c>
      <c r="CP925">
        <v>0</v>
      </c>
      <c r="CQ925">
        <v>0</v>
      </c>
      <c r="CR925">
        <v>0</v>
      </c>
      <c r="CS925">
        <v>0</v>
      </c>
      <c r="CT925">
        <v>0</v>
      </c>
      <c r="CU925">
        <v>0</v>
      </c>
      <c r="CV925">
        <v>0</v>
      </c>
      <c r="CW925">
        <v>0</v>
      </c>
      <c r="CX925">
        <v>0</v>
      </c>
      <c r="CY925">
        <v>0</v>
      </c>
      <c r="CZ925">
        <v>0</v>
      </c>
      <c r="DA925">
        <v>0</v>
      </c>
      <c r="DB925">
        <v>0</v>
      </c>
      <c r="DC925">
        <v>0</v>
      </c>
      <c r="DD925">
        <v>0</v>
      </c>
      <c r="DE925">
        <v>0</v>
      </c>
      <c r="DF925">
        <v>0</v>
      </c>
      <c r="DG925">
        <v>0</v>
      </c>
      <c r="DH925">
        <v>0</v>
      </c>
      <c r="DI925">
        <v>0</v>
      </c>
      <c r="DJ925">
        <v>0</v>
      </c>
      <c r="DK925">
        <v>0</v>
      </c>
      <c r="DL925">
        <v>0</v>
      </c>
      <c r="DM925">
        <v>0</v>
      </c>
      <c r="DN925">
        <v>0</v>
      </c>
      <c r="DO925">
        <v>0</v>
      </c>
      <c r="DP925">
        <v>0</v>
      </c>
      <c r="DQ925">
        <v>0</v>
      </c>
      <c r="DR925">
        <v>0</v>
      </c>
      <c r="DS925">
        <v>0</v>
      </c>
      <c r="DT925">
        <v>0</v>
      </c>
      <c r="DU925">
        <v>0</v>
      </c>
      <c r="DV925">
        <v>0</v>
      </c>
      <c r="DW925">
        <v>0</v>
      </c>
      <c r="DX925">
        <v>0</v>
      </c>
      <c r="DZ925" s="340" t="s">
        <v>632</v>
      </c>
      <c r="EA925" t="s">
        <v>1023</v>
      </c>
      <c r="EB925">
        <v>2</v>
      </c>
      <c r="EC925">
        <v>14</v>
      </c>
      <c r="ED925" s="183" t="str">
        <f t="shared" si="38"/>
        <v>SDH100214</v>
      </c>
      <c r="EE925">
        <v>932.80000000000007</v>
      </c>
      <c r="EF925">
        <v>10000</v>
      </c>
      <c r="EG925">
        <v>10000</v>
      </c>
      <c r="EH925">
        <v>10000</v>
      </c>
      <c r="EI925">
        <v>10000</v>
      </c>
      <c r="EJ925">
        <v>10000</v>
      </c>
      <c r="EK925">
        <v>10000</v>
      </c>
      <c r="EL925">
        <v>10000</v>
      </c>
      <c r="EM925">
        <v>10000</v>
      </c>
      <c r="EN925">
        <v>10000</v>
      </c>
      <c r="EO925">
        <v>10000</v>
      </c>
      <c r="EP925">
        <v>10000</v>
      </c>
      <c r="EQ925">
        <v>10000</v>
      </c>
      <c r="ER925">
        <v>10000</v>
      </c>
      <c r="ES925">
        <v>10000</v>
      </c>
      <c r="ET925">
        <v>10000</v>
      </c>
      <c r="EU925">
        <v>10000</v>
      </c>
      <c r="EV925">
        <v>10000</v>
      </c>
      <c r="EW925">
        <v>10000</v>
      </c>
      <c r="EX925">
        <v>10000</v>
      </c>
      <c r="EY925">
        <v>10000</v>
      </c>
      <c r="EZ925">
        <v>10000</v>
      </c>
      <c r="FA925">
        <v>10000</v>
      </c>
      <c r="FB925">
        <v>10000</v>
      </c>
      <c r="FC925">
        <v>10000</v>
      </c>
      <c r="FD925">
        <v>0</v>
      </c>
      <c r="FE925">
        <v>0</v>
      </c>
      <c r="FF925">
        <v>0</v>
      </c>
      <c r="FG925">
        <v>0</v>
      </c>
      <c r="FH925">
        <v>0</v>
      </c>
      <c r="FI925">
        <v>0</v>
      </c>
      <c r="FJ925">
        <v>0</v>
      </c>
      <c r="FK925">
        <v>0</v>
      </c>
      <c r="FL925">
        <v>0</v>
      </c>
      <c r="FM925">
        <v>0</v>
      </c>
      <c r="FN925">
        <v>0</v>
      </c>
      <c r="FO925">
        <v>0</v>
      </c>
      <c r="FP925">
        <v>0</v>
      </c>
      <c r="FQ925">
        <v>0</v>
      </c>
      <c r="FR925">
        <v>0</v>
      </c>
      <c r="FS925">
        <v>0</v>
      </c>
      <c r="FT925">
        <v>0</v>
      </c>
      <c r="FU925">
        <v>0</v>
      </c>
      <c r="FV925">
        <v>0</v>
      </c>
      <c r="FW925">
        <v>0</v>
      </c>
      <c r="FX925">
        <v>0</v>
      </c>
      <c r="FY925">
        <v>0</v>
      </c>
      <c r="FZ925">
        <v>0</v>
      </c>
      <c r="GA925">
        <v>0</v>
      </c>
      <c r="GB925">
        <v>0</v>
      </c>
      <c r="GC925">
        <v>0</v>
      </c>
      <c r="GD925">
        <v>0</v>
      </c>
      <c r="GE925">
        <v>0</v>
      </c>
      <c r="GF925">
        <v>0</v>
      </c>
      <c r="GG925">
        <v>0</v>
      </c>
      <c r="GH925">
        <v>0</v>
      </c>
      <c r="GI925">
        <v>0</v>
      </c>
      <c r="GJ925">
        <v>0</v>
      </c>
      <c r="GK925">
        <v>0</v>
      </c>
      <c r="GL925">
        <v>0</v>
      </c>
      <c r="GM925">
        <v>0</v>
      </c>
      <c r="GN925">
        <v>0</v>
      </c>
      <c r="GO925">
        <v>0</v>
      </c>
      <c r="GP925">
        <v>0</v>
      </c>
      <c r="GQ925">
        <v>0</v>
      </c>
      <c r="GR925">
        <v>0</v>
      </c>
      <c r="GS925">
        <v>0</v>
      </c>
      <c r="GT925">
        <v>0</v>
      </c>
      <c r="GU925">
        <v>0</v>
      </c>
      <c r="GV925">
        <v>0</v>
      </c>
      <c r="GW925">
        <v>0</v>
      </c>
      <c r="GX925">
        <v>0</v>
      </c>
      <c r="GY925">
        <v>0</v>
      </c>
      <c r="GZ925">
        <v>0</v>
      </c>
      <c r="HA925">
        <v>0</v>
      </c>
      <c r="HB925">
        <v>0</v>
      </c>
      <c r="HC925">
        <v>0</v>
      </c>
      <c r="HD925">
        <v>0</v>
      </c>
      <c r="HE925">
        <v>0</v>
      </c>
      <c r="HF925">
        <v>0</v>
      </c>
      <c r="HG925">
        <v>0</v>
      </c>
      <c r="HH925">
        <v>0</v>
      </c>
      <c r="HI925">
        <v>0</v>
      </c>
      <c r="HJ925">
        <v>0</v>
      </c>
      <c r="HK925">
        <v>0</v>
      </c>
      <c r="HL925">
        <v>0</v>
      </c>
      <c r="HM925">
        <v>0</v>
      </c>
      <c r="HN925">
        <v>0</v>
      </c>
      <c r="HO925">
        <v>0</v>
      </c>
      <c r="HP925">
        <v>0</v>
      </c>
      <c r="HQ925">
        <v>0</v>
      </c>
      <c r="HR925">
        <v>0</v>
      </c>
      <c r="HS925">
        <v>0</v>
      </c>
      <c r="HT925">
        <v>0</v>
      </c>
      <c r="HU925">
        <v>0</v>
      </c>
      <c r="HV925">
        <v>0</v>
      </c>
      <c r="HW925">
        <v>0</v>
      </c>
      <c r="HX925">
        <v>0</v>
      </c>
      <c r="HY925">
        <v>0</v>
      </c>
      <c r="HZ925">
        <v>0</v>
      </c>
      <c r="IA925">
        <v>0</v>
      </c>
      <c r="IB925">
        <v>0</v>
      </c>
      <c r="IC925">
        <v>0</v>
      </c>
      <c r="ID925">
        <v>0</v>
      </c>
      <c r="IE925">
        <v>0</v>
      </c>
      <c r="IF925">
        <v>0</v>
      </c>
      <c r="IG925">
        <v>0</v>
      </c>
      <c r="IH925">
        <v>0</v>
      </c>
      <c r="II925">
        <v>0</v>
      </c>
      <c r="IJ925">
        <v>0</v>
      </c>
      <c r="IK925">
        <v>0</v>
      </c>
    </row>
    <row r="926" spans="13:245" hidden="1">
      <c r="M926" s="340" t="s">
        <v>632</v>
      </c>
      <c r="N926" t="s">
        <v>1023</v>
      </c>
      <c r="O926">
        <v>2</v>
      </c>
      <c r="P926">
        <v>15</v>
      </c>
      <c r="Q926" s="183" t="str">
        <f t="shared" si="37"/>
        <v>SDH100215</v>
      </c>
      <c r="R926">
        <v>932.80000000000007</v>
      </c>
      <c r="S926">
        <v>2000</v>
      </c>
      <c r="T926">
        <v>2798.4</v>
      </c>
      <c r="U926">
        <v>3731.2000000000003</v>
      </c>
      <c r="V926">
        <v>4664</v>
      </c>
      <c r="W926">
        <v>5596.8</v>
      </c>
      <c r="X926">
        <v>6529.6</v>
      </c>
      <c r="Y926">
        <v>7462.4000000000005</v>
      </c>
      <c r="Z926">
        <v>8395.2000000000007</v>
      </c>
      <c r="AA926">
        <v>9328</v>
      </c>
      <c r="AB926">
        <v>9328</v>
      </c>
      <c r="AC926">
        <v>9328</v>
      </c>
      <c r="AD926">
        <v>9328</v>
      </c>
      <c r="AE926">
        <v>9328</v>
      </c>
      <c r="AF926">
        <v>9328</v>
      </c>
      <c r="AG926">
        <v>9328</v>
      </c>
      <c r="AH926">
        <v>9328</v>
      </c>
      <c r="AI926">
        <v>9328</v>
      </c>
      <c r="AJ926">
        <v>9328</v>
      </c>
      <c r="AK926">
        <v>9328</v>
      </c>
      <c r="AL926">
        <v>9328</v>
      </c>
      <c r="AM926">
        <v>9328</v>
      </c>
      <c r="AN926">
        <v>9328</v>
      </c>
      <c r="AO926">
        <v>9328</v>
      </c>
      <c r="AP926">
        <v>9328</v>
      </c>
      <c r="AQ926">
        <v>0</v>
      </c>
      <c r="AR926">
        <v>0</v>
      </c>
      <c r="AS926">
        <v>0</v>
      </c>
      <c r="AT926">
        <v>0</v>
      </c>
      <c r="AU926">
        <v>0</v>
      </c>
      <c r="AV926">
        <v>0</v>
      </c>
      <c r="AW926">
        <v>0</v>
      </c>
      <c r="AX926">
        <v>0</v>
      </c>
      <c r="AY926">
        <v>0</v>
      </c>
      <c r="AZ926">
        <v>0</v>
      </c>
      <c r="BA926">
        <v>0</v>
      </c>
      <c r="BB926">
        <v>0</v>
      </c>
      <c r="BC926">
        <v>0</v>
      </c>
      <c r="BD926">
        <v>0</v>
      </c>
      <c r="BE926">
        <v>0</v>
      </c>
      <c r="BF926">
        <v>0</v>
      </c>
      <c r="BG926">
        <v>0</v>
      </c>
      <c r="BH926">
        <v>0</v>
      </c>
      <c r="BI926">
        <v>0</v>
      </c>
      <c r="BJ926">
        <v>0</v>
      </c>
      <c r="BK926">
        <v>0</v>
      </c>
      <c r="BL926">
        <v>0</v>
      </c>
      <c r="BM926">
        <v>0</v>
      </c>
      <c r="BN926">
        <v>0</v>
      </c>
      <c r="BO926">
        <v>0</v>
      </c>
      <c r="BP926">
        <v>0</v>
      </c>
      <c r="BQ926">
        <v>0</v>
      </c>
      <c r="BR926">
        <v>0</v>
      </c>
      <c r="BS926">
        <v>0</v>
      </c>
      <c r="BT926">
        <v>0</v>
      </c>
      <c r="BU926">
        <v>0</v>
      </c>
      <c r="BV926">
        <v>0</v>
      </c>
      <c r="BW926">
        <v>0</v>
      </c>
      <c r="BX926">
        <v>0</v>
      </c>
      <c r="BY926">
        <v>0</v>
      </c>
      <c r="BZ926">
        <v>0</v>
      </c>
      <c r="CA926">
        <v>0</v>
      </c>
      <c r="CB926">
        <v>0</v>
      </c>
      <c r="CC926">
        <v>0</v>
      </c>
      <c r="CD926">
        <v>0</v>
      </c>
      <c r="CE926">
        <v>0</v>
      </c>
      <c r="CF926">
        <v>0</v>
      </c>
      <c r="CG926">
        <v>0</v>
      </c>
      <c r="CH926">
        <v>0</v>
      </c>
      <c r="CI926">
        <v>0</v>
      </c>
      <c r="CJ926">
        <v>0</v>
      </c>
      <c r="CK926">
        <v>0</v>
      </c>
      <c r="CL926">
        <v>0</v>
      </c>
      <c r="CM926">
        <v>0</v>
      </c>
      <c r="CN926">
        <v>0</v>
      </c>
      <c r="CO926">
        <v>0</v>
      </c>
      <c r="CP926">
        <v>0</v>
      </c>
      <c r="CQ926">
        <v>0</v>
      </c>
      <c r="CR926">
        <v>0</v>
      </c>
      <c r="CS926">
        <v>0</v>
      </c>
      <c r="CT926">
        <v>0</v>
      </c>
      <c r="CU926">
        <v>0</v>
      </c>
      <c r="CV926">
        <v>0</v>
      </c>
      <c r="CW926">
        <v>0</v>
      </c>
      <c r="CX926">
        <v>0</v>
      </c>
      <c r="CY926">
        <v>0</v>
      </c>
      <c r="CZ926">
        <v>0</v>
      </c>
      <c r="DA926">
        <v>0</v>
      </c>
      <c r="DB926">
        <v>0</v>
      </c>
      <c r="DC926">
        <v>0</v>
      </c>
      <c r="DD926">
        <v>0</v>
      </c>
      <c r="DE926">
        <v>0</v>
      </c>
      <c r="DF926">
        <v>0</v>
      </c>
      <c r="DG926">
        <v>0</v>
      </c>
      <c r="DH926">
        <v>0</v>
      </c>
      <c r="DI926">
        <v>0</v>
      </c>
      <c r="DJ926">
        <v>0</v>
      </c>
      <c r="DK926">
        <v>0</v>
      </c>
      <c r="DL926">
        <v>0</v>
      </c>
      <c r="DM926">
        <v>0</v>
      </c>
      <c r="DN926">
        <v>0</v>
      </c>
      <c r="DO926">
        <v>0</v>
      </c>
      <c r="DP926">
        <v>0</v>
      </c>
      <c r="DQ926">
        <v>0</v>
      </c>
      <c r="DR926">
        <v>0</v>
      </c>
      <c r="DS926">
        <v>0</v>
      </c>
      <c r="DT926">
        <v>0</v>
      </c>
      <c r="DU926">
        <v>0</v>
      </c>
      <c r="DV926">
        <v>0</v>
      </c>
      <c r="DW926">
        <v>0</v>
      </c>
      <c r="DX926">
        <v>0</v>
      </c>
      <c r="DZ926" s="340" t="s">
        <v>632</v>
      </c>
      <c r="EA926" t="s">
        <v>1023</v>
      </c>
      <c r="EB926">
        <v>2</v>
      </c>
      <c r="EC926">
        <v>15</v>
      </c>
      <c r="ED926" s="183" t="str">
        <f t="shared" si="38"/>
        <v>SDH100215</v>
      </c>
      <c r="EE926">
        <v>932.80000000000007</v>
      </c>
      <c r="EF926">
        <v>10000</v>
      </c>
      <c r="EG926">
        <v>10000</v>
      </c>
      <c r="EH926">
        <v>10000</v>
      </c>
      <c r="EI926">
        <v>10000</v>
      </c>
      <c r="EJ926">
        <v>10000</v>
      </c>
      <c r="EK926">
        <v>10000</v>
      </c>
      <c r="EL926">
        <v>10000</v>
      </c>
      <c r="EM926">
        <v>10000</v>
      </c>
      <c r="EN926">
        <v>10000</v>
      </c>
      <c r="EO926">
        <v>10000</v>
      </c>
      <c r="EP926">
        <v>10000</v>
      </c>
      <c r="EQ926">
        <v>10000</v>
      </c>
      <c r="ER926">
        <v>10000</v>
      </c>
      <c r="ES926">
        <v>10000</v>
      </c>
      <c r="ET926">
        <v>10000</v>
      </c>
      <c r="EU926">
        <v>10000</v>
      </c>
      <c r="EV926">
        <v>10000</v>
      </c>
      <c r="EW926">
        <v>10000</v>
      </c>
      <c r="EX926">
        <v>10000</v>
      </c>
      <c r="EY926">
        <v>10000</v>
      </c>
      <c r="EZ926">
        <v>10000</v>
      </c>
      <c r="FA926">
        <v>10000</v>
      </c>
      <c r="FB926">
        <v>10000</v>
      </c>
      <c r="FC926">
        <v>10000</v>
      </c>
      <c r="FD926">
        <v>0</v>
      </c>
      <c r="FE926">
        <v>0</v>
      </c>
      <c r="FF926">
        <v>0</v>
      </c>
      <c r="FG926">
        <v>0</v>
      </c>
      <c r="FH926">
        <v>0</v>
      </c>
      <c r="FI926">
        <v>0</v>
      </c>
      <c r="FJ926">
        <v>0</v>
      </c>
      <c r="FK926">
        <v>0</v>
      </c>
      <c r="FL926">
        <v>0</v>
      </c>
      <c r="FM926">
        <v>0</v>
      </c>
      <c r="FN926">
        <v>0</v>
      </c>
      <c r="FO926">
        <v>0</v>
      </c>
      <c r="FP926">
        <v>0</v>
      </c>
      <c r="FQ926">
        <v>0</v>
      </c>
      <c r="FR926">
        <v>0</v>
      </c>
      <c r="FS926">
        <v>0</v>
      </c>
      <c r="FT926">
        <v>0</v>
      </c>
      <c r="FU926">
        <v>0</v>
      </c>
      <c r="FV926">
        <v>0</v>
      </c>
      <c r="FW926">
        <v>0</v>
      </c>
      <c r="FX926">
        <v>0</v>
      </c>
      <c r="FY926">
        <v>0</v>
      </c>
      <c r="FZ926">
        <v>0</v>
      </c>
      <c r="GA926">
        <v>0</v>
      </c>
      <c r="GB926">
        <v>0</v>
      </c>
      <c r="GC926">
        <v>0</v>
      </c>
      <c r="GD926">
        <v>0</v>
      </c>
      <c r="GE926">
        <v>0</v>
      </c>
      <c r="GF926">
        <v>0</v>
      </c>
      <c r="GG926">
        <v>0</v>
      </c>
      <c r="GH926">
        <v>0</v>
      </c>
      <c r="GI926">
        <v>0</v>
      </c>
      <c r="GJ926">
        <v>0</v>
      </c>
      <c r="GK926">
        <v>0</v>
      </c>
      <c r="GL926">
        <v>0</v>
      </c>
      <c r="GM926">
        <v>0</v>
      </c>
      <c r="GN926">
        <v>0</v>
      </c>
      <c r="GO926">
        <v>0</v>
      </c>
      <c r="GP926">
        <v>0</v>
      </c>
      <c r="GQ926">
        <v>0</v>
      </c>
      <c r="GR926">
        <v>0</v>
      </c>
      <c r="GS926">
        <v>0</v>
      </c>
      <c r="GT926">
        <v>0</v>
      </c>
      <c r="GU926">
        <v>0</v>
      </c>
      <c r="GV926">
        <v>0</v>
      </c>
      <c r="GW926">
        <v>0</v>
      </c>
      <c r="GX926">
        <v>0</v>
      </c>
      <c r="GY926">
        <v>0</v>
      </c>
      <c r="GZ926">
        <v>0</v>
      </c>
      <c r="HA926">
        <v>0</v>
      </c>
      <c r="HB926">
        <v>0</v>
      </c>
      <c r="HC926">
        <v>0</v>
      </c>
      <c r="HD926">
        <v>0</v>
      </c>
      <c r="HE926">
        <v>0</v>
      </c>
      <c r="HF926">
        <v>0</v>
      </c>
      <c r="HG926">
        <v>0</v>
      </c>
      <c r="HH926">
        <v>0</v>
      </c>
      <c r="HI926">
        <v>0</v>
      </c>
      <c r="HJ926">
        <v>0</v>
      </c>
      <c r="HK926">
        <v>0</v>
      </c>
      <c r="HL926">
        <v>0</v>
      </c>
      <c r="HM926">
        <v>0</v>
      </c>
      <c r="HN926">
        <v>0</v>
      </c>
      <c r="HO926">
        <v>0</v>
      </c>
      <c r="HP926">
        <v>0</v>
      </c>
      <c r="HQ926">
        <v>0</v>
      </c>
      <c r="HR926">
        <v>0</v>
      </c>
      <c r="HS926">
        <v>0</v>
      </c>
      <c r="HT926">
        <v>0</v>
      </c>
      <c r="HU926">
        <v>0</v>
      </c>
      <c r="HV926">
        <v>0</v>
      </c>
      <c r="HW926">
        <v>0</v>
      </c>
      <c r="HX926">
        <v>0</v>
      </c>
      <c r="HY926">
        <v>0</v>
      </c>
      <c r="HZ926">
        <v>0</v>
      </c>
      <c r="IA926">
        <v>0</v>
      </c>
      <c r="IB926">
        <v>0</v>
      </c>
      <c r="IC926">
        <v>0</v>
      </c>
      <c r="ID926">
        <v>0</v>
      </c>
      <c r="IE926">
        <v>0</v>
      </c>
      <c r="IF926">
        <v>0</v>
      </c>
      <c r="IG926">
        <v>0</v>
      </c>
      <c r="IH926">
        <v>0</v>
      </c>
      <c r="II926">
        <v>0</v>
      </c>
      <c r="IJ926">
        <v>0</v>
      </c>
      <c r="IK926">
        <v>0</v>
      </c>
    </row>
    <row r="927" spans="13:245" hidden="1">
      <c r="M927" s="340" t="s">
        <v>632</v>
      </c>
      <c r="N927" t="s">
        <v>1023</v>
      </c>
      <c r="O927">
        <v>2</v>
      </c>
      <c r="P927">
        <v>16</v>
      </c>
      <c r="Q927" s="183" t="str">
        <f t="shared" si="37"/>
        <v>SDH100216</v>
      </c>
      <c r="R927">
        <v>932.80000000000007</v>
      </c>
      <c r="S927">
        <v>2000</v>
      </c>
      <c r="T927">
        <v>2798.4</v>
      </c>
      <c r="U927">
        <v>3731.2000000000003</v>
      </c>
      <c r="V927">
        <v>4664</v>
      </c>
      <c r="W927">
        <v>5596.8</v>
      </c>
      <c r="X927">
        <v>6529.6</v>
      </c>
      <c r="Y927">
        <v>7462.4000000000005</v>
      </c>
      <c r="Z927">
        <v>8395.2000000000007</v>
      </c>
      <c r="AA927">
        <v>9328</v>
      </c>
      <c r="AB927">
        <v>9328</v>
      </c>
      <c r="AC927">
        <v>9328</v>
      </c>
      <c r="AD927">
        <v>9328</v>
      </c>
      <c r="AE927">
        <v>9328</v>
      </c>
      <c r="AF927">
        <v>9328</v>
      </c>
      <c r="AG927">
        <v>9328</v>
      </c>
      <c r="AH927">
        <v>9328</v>
      </c>
      <c r="AI927">
        <v>9328</v>
      </c>
      <c r="AJ927">
        <v>9328</v>
      </c>
      <c r="AK927">
        <v>9328</v>
      </c>
      <c r="AL927">
        <v>9328</v>
      </c>
      <c r="AM927">
        <v>9328</v>
      </c>
      <c r="AN927">
        <v>9328</v>
      </c>
      <c r="AO927">
        <v>9328</v>
      </c>
      <c r="AP927">
        <v>9328</v>
      </c>
      <c r="AQ927">
        <v>0</v>
      </c>
      <c r="AR927">
        <v>0</v>
      </c>
      <c r="AS927">
        <v>0</v>
      </c>
      <c r="AT927">
        <v>0</v>
      </c>
      <c r="AU927">
        <v>0</v>
      </c>
      <c r="AV927">
        <v>0</v>
      </c>
      <c r="AW927">
        <v>0</v>
      </c>
      <c r="AX927">
        <v>0</v>
      </c>
      <c r="AY927">
        <v>0</v>
      </c>
      <c r="AZ927">
        <v>0</v>
      </c>
      <c r="BA927">
        <v>0</v>
      </c>
      <c r="BB927">
        <v>0</v>
      </c>
      <c r="BC927">
        <v>0</v>
      </c>
      <c r="BD927">
        <v>0</v>
      </c>
      <c r="BE927">
        <v>0</v>
      </c>
      <c r="BF927">
        <v>0</v>
      </c>
      <c r="BG927">
        <v>0</v>
      </c>
      <c r="BH927">
        <v>0</v>
      </c>
      <c r="BI927">
        <v>0</v>
      </c>
      <c r="BJ927">
        <v>0</v>
      </c>
      <c r="BK927">
        <v>0</v>
      </c>
      <c r="BL927">
        <v>0</v>
      </c>
      <c r="BM927">
        <v>0</v>
      </c>
      <c r="BN927">
        <v>0</v>
      </c>
      <c r="BO927">
        <v>0</v>
      </c>
      <c r="BP927">
        <v>0</v>
      </c>
      <c r="BQ927">
        <v>0</v>
      </c>
      <c r="BR927">
        <v>0</v>
      </c>
      <c r="BS927">
        <v>0</v>
      </c>
      <c r="BT927">
        <v>0</v>
      </c>
      <c r="BU927">
        <v>0</v>
      </c>
      <c r="BV927">
        <v>0</v>
      </c>
      <c r="BW927">
        <v>0</v>
      </c>
      <c r="BX927">
        <v>0</v>
      </c>
      <c r="BY927">
        <v>0</v>
      </c>
      <c r="BZ927">
        <v>0</v>
      </c>
      <c r="CA927">
        <v>0</v>
      </c>
      <c r="CB927">
        <v>0</v>
      </c>
      <c r="CC927">
        <v>0</v>
      </c>
      <c r="CD927">
        <v>0</v>
      </c>
      <c r="CE927">
        <v>0</v>
      </c>
      <c r="CF927">
        <v>0</v>
      </c>
      <c r="CG927">
        <v>0</v>
      </c>
      <c r="CH927">
        <v>0</v>
      </c>
      <c r="CI927">
        <v>0</v>
      </c>
      <c r="CJ927">
        <v>0</v>
      </c>
      <c r="CK927">
        <v>0</v>
      </c>
      <c r="CL927">
        <v>0</v>
      </c>
      <c r="CM927">
        <v>0</v>
      </c>
      <c r="CN927">
        <v>0</v>
      </c>
      <c r="CO927">
        <v>0</v>
      </c>
      <c r="CP927">
        <v>0</v>
      </c>
      <c r="CQ927">
        <v>0</v>
      </c>
      <c r="CR927">
        <v>0</v>
      </c>
      <c r="CS927">
        <v>0</v>
      </c>
      <c r="CT927">
        <v>0</v>
      </c>
      <c r="CU927">
        <v>0</v>
      </c>
      <c r="CV927">
        <v>0</v>
      </c>
      <c r="CW927">
        <v>0</v>
      </c>
      <c r="CX927">
        <v>0</v>
      </c>
      <c r="CY927">
        <v>0</v>
      </c>
      <c r="CZ927">
        <v>0</v>
      </c>
      <c r="DA927">
        <v>0</v>
      </c>
      <c r="DB927">
        <v>0</v>
      </c>
      <c r="DC927">
        <v>0</v>
      </c>
      <c r="DD927">
        <v>0</v>
      </c>
      <c r="DE927">
        <v>0</v>
      </c>
      <c r="DF927">
        <v>0</v>
      </c>
      <c r="DG927">
        <v>0</v>
      </c>
      <c r="DH927">
        <v>0</v>
      </c>
      <c r="DI927">
        <v>0</v>
      </c>
      <c r="DJ927">
        <v>0</v>
      </c>
      <c r="DK927">
        <v>0</v>
      </c>
      <c r="DL927">
        <v>0</v>
      </c>
      <c r="DM927">
        <v>0</v>
      </c>
      <c r="DN927">
        <v>0</v>
      </c>
      <c r="DO927">
        <v>0</v>
      </c>
      <c r="DP927">
        <v>0</v>
      </c>
      <c r="DQ927">
        <v>0</v>
      </c>
      <c r="DR927">
        <v>0</v>
      </c>
      <c r="DS927">
        <v>0</v>
      </c>
      <c r="DT927">
        <v>0</v>
      </c>
      <c r="DU927">
        <v>0</v>
      </c>
      <c r="DV927">
        <v>0</v>
      </c>
      <c r="DW927">
        <v>0</v>
      </c>
      <c r="DX927">
        <v>0</v>
      </c>
      <c r="DZ927" s="340" t="s">
        <v>632</v>
      </c>
      <c r="EA927" t="s">
        <v>1023</v>
      </c>
      <c r="EB927">
        <v>2</v>
      </c>
      <c r="EC927">
        <v>16</v>
      </c>
      <c r="ED927" s="183" t="str">
        <f t="shared" si="38"/>
        <v>SDH100216</v>
      </c>
      <c r="EE927">
        <v>932.80000000000007</v>
      </c>
      <c r="EF927">
        <v>10000</v>
      </c>
      <c r="EG927">
        <v>10000</v>
      </c>
      <c r="EH927">
        <v>10000</v>
      </c>
      <c r="EI927">
        <v>10000</v>
      </c>
      <c r="EJ927">
        <v>10000</v>
      </c>
      <c r="EK927">
        <v>10000</v>
      </c>
      <c r="EL927">
        <v>10000</v>
      </c>
      <c r="EM927">
        <v>10000</v>
      </c>
      <c r="EN927">
        <v>10000</v>
      </c>
      <c r="EO927">
        <v>10000</v>
      </c>
      <c r="EP927">
        <v>10000</v>
      </c>
      <c r="EQ927">
        <v>10000</v>
      </c>
      <c r="ER927">
        <v>10000</v>
      </c>
      <c r="ES927">
        <v>10000</v>
      </c>
      <c r="ET927">
        <v>10000</v>
      </c>
      <c r="EU927">
        <v>10000</v>
      </c>
      <c r="EV927">
        <v>10000</v>
      </c>
      <c r="EW927">
        <v>10000</v>
      </c>
      <c r="EX927">
        <v>10000</v>
      </c>
      <c r="EY927">
        <v>10000</v>
      </c>
      <c r="EZ927">
        <v>10000</v>
      </c>
      <c r="FA927">
        <v>10000</v>
      </c>
      <c r="FB927">
        <v>10000</v>
      </c>
      <c r="FC927">
        <v>10000</v>
      </c>
      <c r="FD927">
        <v>0</v>
      </c>
      <c r="FE927">
        <v>0</v>
      </c>
      <c r="FF927">
        <v>0</v>
      </c>
      <c r="FG927">
        <v>0</v>
      </c>
      <c r="FH927">
        <v>0</v>
      </c>
      <c r="FI927">
        <v>0</v>
      </c>
      <c r="FJ927">
        <v>0</v>
      </c>
      <c r="FK927">
        <v>0</v>
      </c>
      <c r="FL927">
        <v>0</v>
      </c>
      <c r="FM927">
        <v>0</v>
      </c>
      <c r="FN927">
        <v>0</v>
      </c>
      <c r="FO927">
        <v>0</v>
      </c>
      <c r="FP927">
        <v>0</v>
      </c>
      <c r="FQ927">
        <v>0</v>
      </c>
      <c r="FR927">
        <v>0</v>
      </c>
      <c r="FS927">
        <v>0</v>
      </c>
      <c r="FT927">
        <v>0</v>
      </c>
      <c r="FU927">
        <v>0</v>
      </c>
      <c r="FV927">
        <v>0</v>
      </c>
      <c r="FW927">
        <v>0</v>
      </c>
      <c r="FX927">
        <v>0</v>
      </c>
      <c r="FY927">
        <v>0</v>
      </c>
      <c r="FZ927">
        <v>0</v>
      </c>
      <c r="GA927">
        <v>0</v>
      </c>
      <c r="GB927">
        <v>0</v>
      </c>
      <c r="GC927">
        <v>0</v>
      </c>
      <c r="GD927">
        <v>0</v>
      </c>
      <c r="GE927">
        <v>0</v>
      </c>
      <c r="GF927">
        <v>0</v>
      </c>
      <c r="GG927">
        <v>0</v>
      </c>
      <c r="GH927">
        <v>0</v>
      </c>
      <c r="GI927">
        <v>0</v>
      </c>
      <c r="GJ927">
        <v>0</v>
      </c>
      <c r="GK927">
        <v>0</v>
      </c>
      <c r="GL927">
        <v>0</v>
      </c>
      <c r="GM927">
        <v>0</v>
      </c>
      <c r="GN927">
        <v>0</v>
      </c>
      <c r="GO927">
        <v>0</v>
      </c>
      <c r="GP927">
        <v>0</v>
      </c>
      <c r="GQ927">
        <v>0</v>
      </c>
      <c r="GR927">
        <v>0</v>
      </c>
      <c r="GS927">
        <v>0</v>
      </c>
      <c r="GT927">
        <v>0</v>
      </c>
      <c r="GU927">
        <v>0</v>
      </c>
      <c r="GV927">
        <v>0</v>
      </c>
      <c r="GW927">
        <v>0</v>
      </c>
      <c r="GX927">
        <v>0</v>
      </c>
      <c r="GY927">
        <v>0</v>
      </c>
      <c r="GZ927">
        <v>0</v>
      </c>
      <c r="HA927">
        <v>0</v>
      </c>
      <c r="HB927">
        <v>0</v>
      </c>
      <c r="HC927">
        <v>0</v>
      </c>
      <c r="HD927">
        <v>0</v>
      </c>
      <c r="HE927">
        <v>0</v>
      </c>
      <c r="HF927">
        <v>0</v>
      </c>
      <c r="HG927">
        <v>0</v>
      </c>
      <c r="HH927">
        <v>0</v>
      </c>
      <c r="HI927">
        <v>0</v>
      </c>
      <c r="HJ927">
        <v>0</v>
      </c>
      <c r="HK927">
        <v>0</v>
      </c>
      <c r="HL927">
        <v>0</v>
      </c>
      <c r="HM927">
        <v>0</v>
      </c>
      <c r="HN927">
        <v>0</v>
      </c>
      <c r="HO927">
        <v>0</v>
      </c>
      <c r="HP927">
        <v>0</v>
      </c>
      <c r="HQ927">
        <v>0</v>
      </c>
      <c r="HR927">
        <v>0</v>
      </c>
      <c r="HS927">
        <v>0</v>
      </c>
      <c r="HT927">
        <v>0</v>
      </c>
      <c r="HU927">
        <v>0</v>
      </c>
      <c r="HV927">
        <v>0</v>
      </c>
      <c r="HW927">
        <v>0</v>
      </c>
      <c r="HX927">
        <v>0</v>
      </c>
      <c r="HY927">
        <v>0</v>
      </c>
      <c r="HZ927">
        <v>0</v>
      </c>
      <c r="IA927">
        <v>0</v>
      </c>
      <c r="IB927">
        <v>0</v>
      </c>
      <c r="IC927">
        <v>0</v>
      </c>
      <c r="ID927">
        <v>0</v>
      </c>
      <c r="IE927">
        <v>0</v>
      </c>
      <c r="IF927">
        <v>0</v>
      </c>
      <c r="IG927">
        <v>0</v>
      </c>
      <c r="IH927">
        <v>0</v>
      </c>
      <c r="II927">
        <v>0</v>
      </c>
      <c r="IJ927">
        <v>0</v>
      </c>
      <c r="IK927">
        <v>0</v>
      </c>
    </row>
    <row r="928" spans="13:245" hidden="1">
      <c r="M928" s="340" t="s">
        <v>632</v>
      </c>
      <c r="N928" t="s">
        <v>1023</v>
      </c>
      <c r="O928">
        <v>2</v>
      </c>
      <c r="P928">
        <v>17</v>
      </c>
      <c r="Q928" s="183" t="str">
        <f t="shared" si="37"/>
        <v>SDH100217</v>
      </c>
      <c r="R928">
        <v>932.80000000000007</v>
      </c>
      <c r="S928">
        <v>2000</v>
      </c>
      <c r="T928">
        <v>2798.4</v>
      </c>
      <c r="U928">
        <v>3731.2000000000003</v>
      </c>
      <c r="V928">
        <v>4664</v>
      </c>
      <c r="W928">
        <v>5596.8</v>
      </c>
      <c r="X928">
        <v>6529.6</v>
      </c>
      <c r="Y928">
        <v>7462.4000000000005</v>
      </c>
      <c r="Z928">
        <v>8395.2000000000007</v>
      </c>
      <c r="AA928">
        <v>9328</v>
      </c>
      <c r="AB928">
        <v>9328</v>
      </c>
      <c r="AC928">
        <v>9328</v>
      </c>
      <c r="AD928">
        <v>9328</v>
      </c>
      <c r="AE928">
        <v>9328</v>
      </c>
      <c r="AF928">
        <v>9328</v>
      </c>
      <c r="AG928">
        <v>9328</v>
      </c>
      <c r="AH928">
        <v>9328</v>
      </c>
      <c r="AI928">
        <v>9328</v>
      </c>
      <c r="AJ928">
        <v>9328</v>
      </c>
      <c r="AK928">
        <v>9328</v>
      </c>
      <c r="AL928">
        <v>9328</v>
      </c>
      <c r="AM928">
        <v>9328</v>
      </c>
      <c r="AN928">
        <v>9328</v>
      </c>
      <c r="AO928">
        <v>9328</v>
      </c>
      <c r="AP928">
        <v>9328</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v>
      </c>
      <c r="BL928">
        <v>0</v>
      </c>
      <c r="BM928">
        <v>0</v>
      </c>
      <c r="BN928">
        <v>0</v>
      </c>
      <c r="BO928">
        <v>0</v>
      </c>
      <c r="BP928">
        <v>0</v>
      </c>
      <c r="BQ928">
        <v>0</v>
      </c>
      <c r="BR928">
        <v>0</v>
      </c>
      <c r="BS928">
        <v>0</v>
      </c>
      <c r="BT928">
        <v>0</v>
      </c>
      <c r="BU928">
        <v>0</v>
      </c>
      <c r="BV928">
        <v>0</v>
      </c>
      <c r="BW928">
        <v>0</v>
      </c>
      <c r="BX928">
        <v>0</v>
      </c>
      <c r="BY928">
        <v>0</v>
      </c>
      <c r="BZ928">
        <v>0</v>
      </c>
      <c r="CA928">
        <v>0</v>
      </c>
      <c r="CB928">
        <v>0</v>
      </c>
      <c r="CC928">
        <v>0</v>
      </c>
      <c r="CD928">
        <v>0</v>
      </c>
      <c r="CE928">
        <v>0</v>
      </c>
      <c r="CF928">
        <v>0</v>
      </c>
      <c r="CG928">
        <v>0</v>
      </c>
      <c r="CH928">
        <v>0</v>
      </c>
      <c r="CI928">
        <v>0</v>
      </c>
      <c r="CJ928">
        <v>0</v>
      </c>
      <c r="CK928">
        <v>0</v>
      </c>
      <c r="CL928">
        <v>0</v>
      </c>
      <c r="CM928">
        <v>0</v>
      </c>
      <c r="CN928">
        <v>0</v>
      </c>
      <c r="CO928">
        <v>0</v>
      </c>
      <c r="CP928">
        <v>0</v>
      </c>
      <c r="CQ928">
        <v>0</v>
      </c>
      <c r="CR928">
        <v>0</v>
      </c>
      <c r="CS928">
        <v>0</v>
      </c>
      <c r="CT928">
        <v>0</v>
      </c>
      <c r="CU928">
        <v>0</v>
      </c>
      <c r="CV928">
        <v>0</v>
      </c>
      <c r="CW928">
        <v>0</v>
      </c>
      <c r="CX928">
        <v>0</v>
      </c>
      <c r="CY928">
        <v>0</v>
      </c>
      <c r="CZ928">
        <v>0</v>
      </c>
      <c r="DA928">
        <v>0</v>
      </c>
      <c r="DB928">
        <v>0</v>
      </c>
      <c r="DC928">
        <v>0</v>
      </c>
      <c r="DD928">
        <v>0</v>
      </c>
      <c r="DE928">
        <v>0</v>
      </c>
      <c r="DF928">
        <v>0</v>
      </c>
      <c r="DG928">
        <v>0</v>
      </c>
      <c r="DH928">
        <v>0</v>
      </c>
      <c r="DI928">
        <v>0</v>
      </c>
      <c r="DJ928">
        <v>0</v>
      </c>
      <c r="DK928">
        <v>0</v>
      </c>
      <c r="DL928">
        <v>0</v>
      </c>
      <c r="DM928">
        <v>0</v>
      </c>
      <c r="DN928">
        <v>0</v>
      </c>
      <c r="DO928">
        <v>0</v>
      </c>
      <c r="DP928">
        <v>0</v>
      </c>
      <c r="DQ928">
        <v>0</v>
      </c>
      <c r="DR928">
        <v>0</v>
      </c>
      <c r="DS928">
        <v>0</v>
      </c>
      <c r="DT928">
        <v>0</v>
      </c>
      <c r="DU928">
        <v>0</v>
      </c>
      <c r="DV928">
        <v>0</v>
      </c>
      <c r="DW928">
        <v>0</v>
      </c>
      <c r="DX928">
        <v>0</v>
      </c>
      <c r="DZ928" s="340" t="s">
        <v>632</v>
      </c>
      <c r="EA928" t="s">
        <v>1023</v>
      </c>
      <c r="EB928">
        <v>2</v>
      </c>
      <c r="EC928">
        <v>17</v>
      </c>
      <c r="ED928" s="183" t="str">
        <f t="shared" si="38"/>
        <v>SDH100217</v>
      </c>
      <c r="EE928">
        <v>932.80000000000007</v>
      </c>
      <c r="EF928">
        <v>10000</v>
      </c>
      <c r="EG928">
        <v>10000</v>
      </c>
      <c r="EH928">
        <v>10000</v>
      </c>
      <c r="EI928">
        <v>10000</v>
      </c>
      <c r="EJ928">
        <v>10000</v>
      </c>
      <c r="EK928">
        <v>10000</v>
      </c>
      <c r="EL928">
        <v>10000</v>
      </c>
      <c r="EM928">
        <v>10000</v>
      </c>
      <c r="EN928">
        <v>10000</v>
      </c>
      <c r="EO928">
        <v>10000</v>
      </c>
      <c r="EP928">
        <v>10000</v>
      </c>
      <c r="EQ928">
        <v>10000</v>
      </c>
      <c r="ER928">
        <v>10000</v>
      </c>
      <c r="ES928">
        <v>10000</v>
      </c>
      <c r="ET928">
        <v>10000</v>
      </c>
      <c r="EU928">
        <v>10000</v>
      </c>
      <c r="EV928">
        <v>10000</v>
      </c>
      <c r="EW928">
        <v>10000</v>
      </c>
      <c r="EX928">
        <v>10000</v>
      </c>
      <c r="EY928">
        <v>10000</v>
      </c>
      <c r="EZ928">
        <v>10000</v>
      </c>
      <c r="FA928">
        <v>10000</v>
      </c>
      <c r="FB928">
        <v>10000</v>
      </c>
      <c r="FC928">
        <v>10000</v>
      </c>
      <c r="FD928">
        <v>0</v>
      </c>
      <c r="FE928">
        <v>0</v>
      </c>
      <c r="FF928">
        <v>0</v>
      </c>
      <c r="FG928">
        <v>0</v>
      </c>
      <c r="FH928">
        <v>0</v>
      </c>
      <c r="FI928">
        <v>0</v>
      </c>
      <c r="FJ928">
        <v>0</v>
      </c>
      <c r="FK928">
        <v>0</v>
      </c>
      <c r="FL928">
        <v>0</v>
      </c>
      <c r="FM928">
        <v>0</v>
      </c>
      <c r="FN928">
        <v>0</v>
      </c>
      <c r="FO928">
        <v>0</v>
      </c>
      <c r="FP928">
        <v>0</v>
      </c>
      <c r="FQ928">
        <v>0</v>
      </c>
      <c r="FR928">
        <v>0</v>
      </c>
      <c r="FS928">
        <v>0</v>
      </c>
      <c r="FT928">
        <v>0</v>
      </c>
      <c r="FU928">
        <v>0</v>
      </c>
      <c r="FV928">
        <v>0</v>
      </c>
      <c r="FW928">
        <v>0</v>
      </c>
      <c r="FX928">
        <v>0</v>
      </c>
      <c r="FY928">
        <v>0</v>
      </c>
      <c r="FZ928">
        <v>0</v>
      </c>
      <c r="GA928">
        <v>0</v>
      </c>
      <c r="GB928">
        <v>0</v>
      </c>
      <c r="GC928">
        <v>0</v>
      </c>
      <c r="GD928">
        <v>0</v>
      </c>
      <c r="GE928">
        <v>0</v>
      </c>
      <c r="GF928">
        <v>0</v>
      </c>
      <c r="GG928">
        <v>0</v>
      </c>
      <c r="GH928">
        <v>0</v>
      </c>
      <c r="GI928">
        <v>0</v>
      </c>
      <c r="GJ928">
        <v>0</v>
      </c>
      <c r="GK928">
        <v>0</v>
      </c>
      <c r="GL928">
        <v>0</v>
      </c>
      <c r="GM928">
        <v>0</v>
      </c>
      <c r="GN928">
        <v>0</v>
      </c>
      <c r="GO928">
        <v>0</v>
      </c>
      <c r="GP928">
        <v>0</v>
      </c>
      <c r="GQ928">
        <v>0</v>
      </c>
      <c r="GR928">
        <v>0</v>
      </c>
      <c r="GS928">
        <v>0</v>
      </c>
      <c r="GT928">
        <v>0</v>
      </c>
      <c r="GU928">
        <v>0</v>
      </c>
      <c r="GV928">
        <v>0</v>
      </c>
      <c r="GW928">
        <v>0</v>
      </c>
      <c r="GX928">
        <v>0</v>
      </c>
      <c r="GY928">
        <v>0</v>
      </c>
      <c r="GZ928">
        <v>0</v>
      </c>
      <c r="HA928">
        <v>0</v>
      </c>
      <c r="HB928">
        <v>0</v>
      </c>
      <c r="HC928">
        <v>0</v>
      </c>
      <c r="HD928">
        <v>0</v>
      </c>
      <c r="HE928">
        <v>0</v>
      </c>
      <c r="HF928">
        <v>0</v>
      </c>
      <c r="HG928">
        <v>0</v>
      </c>
      <c r="HH928">
        <v>0</v>
      </c>
      <c r="HI928">
        <v>0</v>
      </c>
      <c r="HJ928">
        <v>0</v>
      </c>
      <c r="HK928">
        <v>0</v>
      </c>
      <c r="HL928">
        <v>0</v>
      </c>
      <c r="HM928">
        <v>0</v>
      </c>
      <c r="HN928">
        <v>0</v>
      </c>
      <c r="HO928">
        <v>0</v>
      </c>
      <c r="HP928">
        <v>0</v>
      </c>
      <c r="HQ928">
        <v>0</v>
      </c>
      <c r="HR928">
        <v>0</v>
      </c>
      <c r="HS928">
        <v>0</v>
      </c>
      <c r="HT928">
        <v>0</v>
      </c>
      <c r="HU928">
        <v>0</v>
      </c>
      <c r="HV928">
        <v>0</v>
      </c>
      <c r="HW928">
        <v>0</v>
      </c>
      <c r="HX928">
        <v>0</v>
      </c>
      <c r="HY928">
        <v>0</v>
      </c>
      <c r="HZ928">
        <v>0</v>
      </c>
      <c r="IA928">
        <v>0</v>
      </c>
      <c r="IB928">
        <v>0</v>
      </c>
      <c r="IC928">
        <v>0</v>
      </c>
      <c r="ID928">
        <v>0</v>
      </c>
      <c r="IE928">
        <v>0</v>
      </c>
      <c r="IF928">
        <v>0</v>
      </c>
      <c r="IG928">
        <v>0</v>
      </c>
      <c r="IH928">
        <v>0</v>
      </c>
      <c r="II928">
        <v>0</v>
      </c>
      <c r="IJ928">
        <v>0</v>
      </c>
      <c r="IK928">
        <v>0</v>
      </c>
    </row>
    <row r="929" spans="13:245" hidden="1">
      <c r="M929" s="340" t="s">
        <v>632</v>
      </c>
      <c r="N929" t="s">
        <v>1023</v>
      </c>
      <c r="O929">
        <v>2</v>
      </c>
      <c r="P929">
        <v>18</v>
      </c>
      <c r="Q929" s="183" t="str">
        <f t="shared" si="37"/>
        <v>SDH100218</v>
      </c>
      <c r="R929">
        <v>932.80000000000007</v>
      </c>
      <c r="S929">
        <v>2000</v>
      </c>
      <c r="T929">
        <v>2798.4</v>
      </c>
      <c r="U929">
        <v>3731.2000000000003</v>
      </c>
      <c r="V929">
        <v>4664</v>
      </c>
      <c r="W929">
        <v>5596.8</v>
      </c>
      <c r="X929">
        <v>6529.6</v>
      </c>
      <c r="Y929">
        <v>7462.4000000000005</v>
      </c>
      <c r="Z929">
        <v>8395.2000000000007</v>
      </c>
      <c r="AA929">
        <v>9328</v>
      </c>
      <c r="AB929">
        <v>9328</v>
      </c>
      <c r="AC929">
        <v>9328</v>
      </c>
      <c r="AD929">
        <v>9328</v>
      </c>
      <c r="AE929">
        <v>9328</v>
      </c>
      <c r="AF929">
        <v>9328</v>
      </c>
      <c r="AG929">
        <v>9328</v>
      </c>
      <c r="AH929">
        <v>9328</v>
      </c>
      <c r="AI929">
        <v>9328</v>
      </c>
      <c r="AJ929">
        <v>9328</v>
      </c>
      <c r="AK929">
        <v>9328</v>
      </c>
      <c r="AL929">
        <v>9328</v>
      </c>
      <c r="AM929">
        <v>9328</v>
      </c>
      <c r="AN929">
        <v>9328</v>
      </c>
      <c r="AO929">
        <v>9328</v>
      </c>
      <c r="AP929">
        <v>9328</v>
      </c>
      <c r="AQ929">
        <v>0</v>
      </c>
      <c r="AR929">
        <v>0</v>
      </c>
      <c r="AS929">
        <v>0</v>
      </c>
      <c r="AT929">
        <v>0</v>
      </c>
      <c r="AU929">
        <v>0</v>
      </c>
      <c r="AV929">
        <v>0</v>
      </c>
      <c r="AW929">
        <v>0</v>
      </c>
      <c r="AX929">
        <v>0</v>
      </c>
      <c r="AY929">
        <v>0</v>
      </c>
      <c r="AZ929">
        <v>0</v>
      </c>
      <c r="BA929">
        <v>0</v>
      </c>
      <c r="BB929">
        <v>0</v>
      </c>
      <c r="BC929">
        <v>0</v>
      </c>
      <c r="BD929">
        <v>0</v>
      </c>
      <c r="BE929">
        <v>0</v>
      </c>
      <c r="BF929">
        <v>0</v>
      </c>
      <c r="BG929">
        <v>0</v>
      </c>
      <c r="BH929">
        <v>0</v>
      </c>
      <c r="BI929">
        <v>0</v>
      </c>
      <c r="BJ929">
        <v>0</v>
      </c>
      <c r="BK929">
        <v>0</v>
      </c>
      <c r="BL929">
        <v>0</v>
      </c>
      <c r="BM929">
        <v>0</v>
      </c>
      <c r="BN929">
        <v>0</v>
      </c>
      <c r="BO929">
        <v>0</v>
      </c>
      <c r="BP929">
        <v>0</v>
      </c>
      <c r="BQ929">
        <v>0</v>
      </c>
      <c r="BR929">
        <v>0</v>
      </c>
      <c r="BS929">
        <v>0</v>
      </c>
      <c r="BT929">
        <v>0</v>
      </c>
      <c r="BU929">
        <v>0</v>
      </c>
      <c r="BV929">
        <v>0</v>
      </c>
      <c r="BW929">
        <v>0</v>
      </c>
      <c r="BX929">
        <v>0</v>
      </c>
      <c r="BY929">
        <v>0</v>
      </c>
      <c r="BZ929">
        <v>0</v>
      </c>
      <c r="CA929">
        <v>0</v>
      </c>
      <c r="CB929">
        <v>0</v>
      </c>
      <c r="CC929">
        <v>0</v>
      </c>
      <c r="CD929">
        <v>0</v>
      </c>
      <c r="CE929">
        <v>0</v>
      </c>
      <c r="CF929">
        <v>0</v>
      </c>
      <c r="CG929">
        <v>0</v>
      </c>
      <c r="CH929">
        <v>0</v>
      </c>
      <c r="CI929">
        <v>0</v>
      </c>
      <c r="CJ929">
        <v>0</v>
      </c>
      <c r="CK929">
        <v>0</v>
      </c>
      <c r="CL929">
        <v>0</v>
      </c>
      <c r="CM929">
        <v>0</v>
      </c>
      <c r="CN929">
        <v>0</v>
      </c>
      <c r="CO929">
        <v>0</v>
      </c>
      <c r="CP929">
        <v>0</v>
      </c>
      <c r="CQ929">
        <v>0</v>
      </c>
      <c r="CR929">
        <v>0</v>
      </c>
      <c r="CS929">
        <v>0</v>
      </c>
      <c r="CT929">
        <v>0</v>
      </c>
      <c r="CU929">
        <v>0</v>
      </c>
      <c r="CV929">
        <v>0</v>
      </c>
      <c r="CW929">
        <v>0</v>
      </c>
      <c r="CX929">
        <v>0</v>
      </c>
      <c r="CY929">
        <v>0</v>
      </c>
      <c r="CZ929">
        <v>0</v>
      </c>
      <c r="DA929">
        <v>0</v>
      </c>
      <c r="DB929">
        <v>0</v>
      </c>
      <c r="DC929">
        <v>0</v>
      </c>
      <c r="DD929">
        <v>0</v>
      </c>
      <c r="DE929">
        <v>0</v>
      </c>
      <c r="DF929">
        <v>0</v>
      </c>
      <c r="DG929">
        <v>0</v>
      </c>
      <c r="DH929">
        <v>0</v>
      </c>
      <c r="DI929">
        <v>0</v>
      </c>
      <c r="DJ929">
        <v>0</v>
      </c>
      <c r="DK929">
        <v>0</v>
      </c>
      <c r="DL929">
        <v>0</v>
      </c>
      <c r="DM929">
        <v>0</v>
      </c>
      <c r="DN929">
        <v>0</v>
      </c>
      <c r="DO929">
        <v>0</v>
      </c>
      <c r="DP929">
        <v>0</v>
      </c>
      <c r="DQ929">
        <v>0</v>
      </c>
      <c r="DR929">
        <v>0</v>
      </c>
      <c r="DS929">
        <v>0</v>
      </c>
      <c r="DT929">
        <v>0</v>
      </c>
      <c r="DU929">
        <v>0</v>
      </c>
      <c r="DV929">
        <v>0</v>
      </c>
      <c r="DW929">
        <v>0</v>
      </c>
      <c r="DX929">
        <v>0</v>
      </c>
      <c r="DZ929" s="340" t="s">
        <v>632</v>
      </c>
      <c r="EA929" t="s">
        <v>1023</v>
      </c>
      <c r="EB929">
        <v>2</v>
      </c>
      <c r="EC929">
        <v>18</v>
      </c>
      <c r="ED929" s="183" t="str">
        <f t="shared" si="38"/>
        <v>SDH100218</v>
      </c>
      <c r="EE929">
        <v>932.80000000000007</v>
      </c>
      <c r="EF929">
        <v>10000</v>
      </c>
      <c r="EG929">
        <v>10000</v>
      </c>
      <c r="EH929">
        <v>10000</v>
      </c>
      <c r="EI929">
        <v>10000</v>
      </c>
      <c r="EJ929">
        <v>10000</v>
      </c>
      <c r="EK929">
        <v>10000</v>
      </c>
      <c r="EL929">
        <v>10000</v>
      </c>
      <c r="EM929">
        <v>10000</v>
      </c>
      <c r="EN929">
        <v>10000</v>
      </c>
      <c r="EO929">
        <v>10000</v>
      </c>
      <c r="EP929">
        <v>10000</v>
      </c>
      <c r="EQ929">
        <v>10000</v>
      </c>
      <c r="ER929">
        <v>10000</v>
      </c>
      <c r="ES929">
        <v>10000</v>
      </c>
      <c r="ET929">
        <v>10000</v>
      </c>
      <c r="EU929">
        <v>10000</v>
      </c>
      <c r="EV929">
        <v>10000</v>
      </c>
      <c r="EW929">
        <v>10000</v>
      </c>
      <c r="EX929">
        <v>10000</v>
      </c>
      <c r="EY929">
        <v>10000</v>
      </c>
      <c r="EZ929">
        <v>10000</v>
      </c>
      <c r="FA929">
        <v>10000</v>
      </c>
      <c r="FB929">
        <v>10000</v>
      </c>
      <c r="FC929">
        <v>10000</v>
      </c>
      <c r="FD929">
        <v>0</v>
      </c>
      <c r="FE929">
        <v>0</v>
      </c>
      <c r="FF929">
        <v>0</v>
      </c>
      <c r="FG929">
        <v>0</v>
      </c>
      <c r="FH929">
        <v>0</v>
      </c>
      <c r="FI929">
        <v>0</v>
      </c>
      <c r="FJ929">
        <v>0</v>
      </c>
      <c r="FK929">
        <v>0</v>
      </c>
      <c r="FL929">
        <v>0</v>
      </c>
      <c r="FM929">
        <v>0</v>
      </c>
      <c r="FN929">
        <v>0</v>
      </c>
      <c r="FO929">
        <v>0</v>
      </c>
      <c r="FP929">
        <v>0</v>
      </c>
      <c r="FQ929">
        <v>0</v>
      </c>
      <c r="FR929">
        <v>0</v>
      </c>
      <c r="FS929">
        <v>0</v>
      </c>
      <c r="FT929">
        <v>0</v>
      </c>
      <c r="FU929">
        <v>0</v>
      </c>
      <c r="FV929">
        <v>0</v>
      </c>
      <c r="FW929">
        <v>0</v>
      </c>
      <c r="FX929">
        <v>0</v>
      </c>
      <c r="FY929">
        <v>0</v>
      </c>
      <c r="FZ929">
        <v>0</v>
      </c>
      <c r="GA929">
        <v>0</v>
      </c>
      <c r="GB929">
        <v>0</v>
      </c>
      <c r="GC929">
        <v>0</v>
      </c>
      <c r="GD929">
        <v>0</v>
      </c>
      <c r="GE929">
        <v>0</v>
      </c>
      <c r="GF929">
        <v>0</v>
      </c>
      <c r="GG929">
        <v>0</v>
      </c>
      <c r="GH929">
        <v>0</v>
      </c>
      <c r="GI929">
        <v>0</v>
      </c>
      <c r="GJ929">
        <v>0</v>
      </c>
      <c r="GK929">
        <v>0</v>
      </c>
      <c r="GL929">
        <v>0</v>
      </c>
      <c r="GM929">
        <v>0</v>
      </c>
      <c r="GN929">
        <v>0</v>
      </c>
      <c r="GO929">
        <v>0</v>
      </c>
      <c r="GP929">
        <v>0</v>
      </c>
      <c r="GQ929">
        <v>0</v>
      </c>
      <c r="GR929">
        <v>0</v>
      </c>
      <c r="GS929">
        <v>0</v>
      </c>
      <c r="GT929">
        <v>0</v>
      </c>
      <c r="GU929">
        <v>0</v>
      </c>
      <c r="GV929">
        <v>0</v>
      </c>
      <c r="GW929">
        <v>0</v>
      </c>
      <c r="GX929">
        <v>0</v>
      </c>
      <c r="GY929">
        <v>0</v>
      </c>
      <c r="GZ929">
        <v>0</v>
      </c>
      <c r="HA929">
        <v>0</v>
      </c>
      <c r="HB929">
        <v>0</v>
      </c>
      <c r="HC929">
        <v>0</v>
      </c>
      <c r="HD929">
        <v>0</v>
      </c>
      <c r="HE929">
        <v>0</v>
      </c>
      <c r="HF929">
        <v>0</v>
      </c>
      <c r="HG929">
        <v>0</v>
      </c>
      <c r="HH929">
        <v>0</v>
      </c>
      <c r="HI929">
        <v>0</v>
      </c>
      <c r="HJ929">
        <v>0</v>
      </c>
      <c r="HK929">
        <v>0</v>
      </c>
      <c r="HL929">
        <v>0</v>
      </c>
      <c r="HM929">
        <v>0</v>
      </c>
      <c r="HN929">
        <v>0</v>
      </c>
      <c r="HO929">
        <v>0</v>
      </c>
      <c r="HP929">
        <v>0</v>
      </c>
      <c r="HQ929">
        <v>0</v>
      </c>
      <c r="HR929">
        <v>0</v>
      </c>
      <c r="HS929">
        <v>0</v>
      </c>
      <c r="HT929">
        <v>0</v>
      </c>
      <c r="HU929">
        <v>0</v>
      </c>
      <c r="HV929">
        <v>0</v>
      </c>
      <c r="HW929">
        <v>0</v>
      </c>
      <c r="HX929">
        <v>0</v>
      </c>
      <c r="HY929">
        <v>0</v>
      </c>
      <c r="HZ929">
        <v>0</v>
      </c>
      <c r="IA929">
        <v>0</v>
      </c>
      <c r="IB929">
        <v>0</v>
      </c>
      <c r="IC929">
        <v>0</v>
      </c>
      <c r="ID929">
        <v>0</v>
      </c>
      <c r="IE929">
        <v>0</v>
      </c>
      <c r="IF929">
        <v>0</v>
      </c>
      <c r="IG929">
        <v>0</v>
      </c>
      <c r="IH929">
        <v>0</v>
      </c>
      <c r="II929">
        <v>0</v>
      </c>
      <c r="IJ929">
        <v>0</v>
      </c>
      <c r="IK929">
        <v>0</v>
      </c>
    </row>
    <row r="930" spans="13:245" hidden="1">
      <c r="M930" s="340" t="s">
        <v>632</v>
      </c>
      <c r="N930" t="s">
        <v>1023</v>
      </c>
      <c r="O930">
        <v>2</v>
      </c>
      <c r="P930">
        <v>19</v>
      </c>
      <c r="Q930" s="183" t="str">
        <f t="shared" si="37"/>
        <v>SDH100219</v>
      </c>
      <c r="R930">
        <v>932.80000000000007</v>
      </c>
      <c r="S930">
        <v>2000</v>
      </c>
      <c r="T930">
        <v>2798.4</v>
      </c>
      <c r="U930">
        <v>3731.2000000000003</v>
      </c>
      <c r="V930">
        <v>4664</v>
      </c>
      <c r="W930">
        <v>5596.8</v>
      </c>
      <c r="X930">
        <v>6529.6</v>
      </c>
      <c r="Y930">
        <v>7462.4000000000005</v>
      </c>
      <c r="Z930">
        <v>8395.2000000000007</v>
      </c>
      <c r="AA930">
        <v>9328</v>
      </c>
      <c r="AB930">
        <v>9328</v>
      </c>
      <c r="AC930">
        <v>9328</v>
      </c>
      <c r="AD930">
        <v>9328</v>
      </c>
      <c r="AE930">
        <v>9328</v>
      </c>
      <c r="AF930">
        <v>9328</v>
      </c>
      <c r="AG930">
        <v>9328</v>
      </c>
      <c r="AH930">
        <v>9328</v>
      </c>
      <c r="AI930">
        <v>9328</v>
      </c>
      <c r="AJ930">
        <v>9328</v>
      </c>
      <c r="AK930">
        <v>9328</v>
      </c>
      <c r="AL930">
        <v>9328</v>
      </c>
      <c r="AM930">
        <v>9328</v>
      </c>
      <c r="AN930">
        <v>9328</v>
      </c>
      <c r="AO930">
        <v>9328</v>
      </c>
      <c r="AP930">
        <v>9328</v>
      </c>
      <c r="AQ930">
        <v>0</v>
      </c>
      <c r="AR930">
        <v>0</v>
      </c>
      <c r="AS930">
        <v>0</v>
      </c>
      <c r="AT930">
        <v>0</v>
      </c>
      <c r="AU930">
        <v>0</v>
      </c>
      <c r="AV930">
        <v>0</v>
      </c>
      <c r="AW930">
        <v>0</v>
      </c>
      <c r="AX930">
        <v>0</v>
      </c>
      <c r="AY930">
        <v>0</v>
      </c>
      <c r="AZ930">
        <v>0</v>
      </c>
      <c r="BA930">
        <v>0</v>
      </c>
      <c r="BB930">
        <v>0</v>
      </c>
      <c r="BC930">
        <v>0</v>
      </c>
      <c r="BD930">
        <v>0</v>
      </c>
      <c r="BE930">
        <v>0</v>
      </c>
      <c r="BF930">
        <v>0</v>
      </c>
      <c r="BG930">
        <v>0</v>
      </c>
      <c r="BH930">
        <v>0</v>
      </c>
      <c r="BI930">
        <v>0</v>
      </c>
      <c r="BJ930">
        <v>0</v>
      </c>
      <c r="BK930">
        <v>0</v>
      </c>
      <c r="BL930">
        <v>0</v>
      </c>
      <c r="BM930">
        <v>0</v>
      </c>
      <c r="BN930">
        <v>0</v>
      </c>
      <c r="BO930">
        <v>0</v>
      </c>
      <c r="BP930">
        <v>0</v>
      </c>
      <c r="BQ930">
        <v>0</v>
      </c>
      <c r="BR930">
        <v>0</v>
      </c>
      <c r="BS930">
        <v>0</v>
      </c>
      <c r="BT930">
        <v>0</v>
      </c>
      <c r="BU930">
        <v>0</v>
      </c>
      <c r="BV930">
        <v>0</v>
      </c>
      <c r="BW930">
        <v>0</v>
      </c>
      <c r="BX930">
        <v>0</v>
      </c>
      <c r="BY930">
        <v>0</v>
      </c>
      <c r="BZ930">
        <v>0</v>
      </c>
      <c r="CA930">
        <v>0</v>
      </c>
      <c r="CB930">
        <v>0</v>
      </c>
      <c r="CC930">
        <v>0</v>
      </c>
      <c r="CD930">
        <v>0</v>
      </c>
      <c r="CE930">
        <v>0</v>
      </c>
      <c r="CF930">
        <v>0</v>
      </c>
      <c r="CG930">
        <v>0</v>
      </c>
      <c r="CH930">
        <v>0</v>
      </c>
      <c r="CI930">
        <v>0</v>
      </c>
      <c r="CJ930">
        <v>0</v>
      </c>
      <c r="CK930">
        <v>0</v>
      </c>
      <c r="CL930">
        <v>0</v>
      </c>
      <c r="CM930">
        <v>0</v>
      </c>
      <c r="CN930">
        <v>0</v>
      </c>
      <c r="CO930">
        <v>0</v>
      </c>
      <c r="CP930">
        <v>0</v>
      </c>
      <c r="CQ930">
        <v>0</v>
      </c>
      <c r="CR930">
        <v>0</v>
      </c>
      <c r="CS930">
        <v>0</v>
      </c>
      <c r="CT930">
        <v>0</v>
      </c>
      <c r="CU930">
        <v>0</v>
      </c>
      <c r="CV930">
        <v>0</v>
      </c>
      <c r="CW930">
        <v>0</v>
      </c>
      <c r="CX930">
        <v>0</v>
      </c>
      <c r="CY930">
        <v>0</v>
      </c>
      <c r="CZ930">
        <v>0</v>
      </c>
      <c r="DA930">
        <v>0</v>
      </c>
      <c r="DB930">
        <v>0</v>
      </c>
      <c r="DC930">
        <v>0</v>
      </c>
      <c r="DD930">
        <v>0</v>
      </c>
      <c r="DE930">
        <v>0</v>
      </c>
      <c r="DF930">
        <v>0</v>
      </c>
      <c r="DG930">
        <v>0</v>
      </c>
      <c r="DH930">
        <v>0</v>
      </c>
      <c r="DI930">
        <v>0</v>
      </c>
      <c r="DJ930">
        <v>0</v>
      </c>
      <c r="DK930">
        <v>0</v>
      </c>
      <c r="DL930">
        <v>0</v>
      </c>
      <c r="DM930">
        <v>0</v>
      </c>
      <c r="DN930">
        <v>0</v>
      </c>
      <c r="DO930">
        <v>0</v>
      </c>
      <c r="DP930">
        <v>0</v>
      </c>
      <c r="DQ930">
        <v>0</v>
      </c>
      <c r="DR930">
        <v>0</v>
      </c>
      <c r="DS930">
        <v>0</v>
      </c>
      <c r="DT930">
        <v>0</v>
      </c>
      <c r="DU930">
        <v>0</v>
      </c>
      <c r="DV930">
        <v>0</v>
      </c>
      <c r="DW930">
        <v>0</v>
      </c>
      <c r="DX930">
        <v>0</v>
      </c>
      <c r="DZ930" s="340" t="s">
        <v>632</v>
      </c>
      <c r="EA930" t="s">
        <v>1023</v>
      </c>
      <c r="EB930">
        <v>2</v>
      </c>
      <c r="EC930">
        <v>19</v>
      </c>
      <c r="ED930" s="183" t="str">
        <f t="shared" si="38"/>
        <v>SDH100219</v>
      </c>
      <c r="EE930">
        <v>932.80000000000007</v>
      </c>
      <c r="EF930">
        <v>10000</v>
      </c>
      <c r="EG930">
        <v>10000</v>
      </c>
      <c r="EH930">
        <v>10000</v>
      </c>
      <c r="EI930">
        <v>10000</v>
      </c>
      <c r="EJ930">
        <v>10000</v>
      </c>
      <c r="EK930">
        <v>10000</v>
      </c>
      <c r="EL930">
        <v>10000</v>
      </c>
      <c r="EM930">
        <v>10000</v>
      </c>
      <c r="EN930">
        <v>10000</v>
      </c>
      <c r="EO930">
        <v>10000</v>
      </c>
      <c r="EP930">
        <v>10000</v>
      </c>
      <c r="EQ930">
        <v>10000</v>
      </c>
      <c r="ER930">
        <v>10000</v>
      </c>
      <c r="ES930">
        <v>10000</v>
      </c>
      <c r="ET930">
        <v>10000</v>
      </c>
      <c r="EU930">
        <v>10000</v>
      </c>
      <c r="EV930">
        <v>10000</v>
      </c>
      <c r="EW930">
        <v>10000</v>
      </c>
      <c r="EX930">
        <v>10000</v>
      </c>
      <c r="EY930">
        <v>10000</v>
      </c>
      <c r="EZ930">
        <v>10000</v>
      </c>
      <c r="FA930">
        <v>10000</v>
      </c>
      <c r="FB930">
        <v>10000</v>
      </c>
      <c r="FC930">
        <v>10000</v>
      </c>
      <c r="FD930">
        <v>0</v>
      </c>
      <c r="FE930">
        <v>0</v>
      </c>
      <c r="FF930">
        <v>0</v>
      </c>
      <c r="FG930">
        <v>0</v>
      </c>
      <c r="FH930">
        <v>0</v>
      </c>
      <c r="FI930">
        <v>0</v>
      </c>
      <c r="FJ930">
        <v>0</v>
      </c>
      <c r="FK930">
        <v>0</v>
      </c>
      <c r="FL930">
        <v>0</v>
      </c>
      <c r="FM930">
        <v>0</v>
      </c>
      <c r="FN930">
        <v>0</v>
      </c>
      <c r="FO930">
        <v>0</v>
      </c>
      <c r="FP930">
        <v>0</v>
      </c>
      <c r="FQ930">
        <v>0</v>
      </c>
      <c r="FR930">
        <v>0</v>
      </c>
      <c r="FS930">
        <v>0</v>
      </c>
      <c r="FT930">
        <v>0</v>
      </c>
      <c r="FU930">
        <v>0</v>
      </c>
      <c r="FV930">
        <v>0</v>
      </c>
      <c r="FW930">
        <v>0</v>
      </c>
      <c r="FX930">
        <v>0</v>
      </c>
      <c r="FY930">
        <v>0</v>
      </c>
      <c r="FZ930">
        <v>0</v>
      </c>
      <c r="GA930">
        <v>0</v>
      </c>
      <c r="GB930">
        <v>0</v>
      </c>
      <c r="GC930">
        <v>0</v>
      </c>
      <c r="GD930">
        <v>0</v>
      </c>
      <c r="GE930">
        <v>0</v>
      </c>
      <c r="GF930">
        <v>0</v>
      </c>
      <c r="GG930">
        <v>0</v>
      </c>
      <c r="GH930">
        <v>0</v>
      </c>
      <c r="GI930">
        <v>0</v>
      </c>
      <c r="GJ930">
        <v>0</v>
      </c>
      <c r="GK930">
        <v>0</v>
      </c>
      <c r="GL930">
        <v>0</v>
      </c>
      <c r="GM930">
        <v>0</v>
      </c>
      <c r="GN930">
        <v>0</v>
      </c>
      <c r="GO930">
        <v>0</v>
      </c>
      <c r="GP930">
        <v>0</v>
      </c>
      <c r="GQ930">
        <v>0</v>
      </c>
      <c r="GR930">
        <v>0</v>
      </c>
      <c r="GS930">
        <v>0</v>
      </c>
      <c r="GT930">
        <v>0</v>
      </c>
      <c r="GU930">
        <v>0</v>
      </c>
      <c r="GV930">
        <v>0</v>
      </c>
      <c r="GW930">
        <v>0</v>
      </c>
      <c r="GX930">
        <v>0</v>
      </c>
      <c r="GY930">
        <v>0</v>
      </c>
      <c r="GZ930">
        <v>0</v>
      </c>
      <c r="HA930">
        <v>0</v>
      </c>
      <c r="HB930">
        <v>0</v>
      </c>
      <c r="HC930">
        <v>0</v>
      </c>
      <c r="HD930">
        <v>0</v>
      </c>
      <c r="HE930">
        <v>0</v>
      </c>
      <c r="HF930">
        <v>0</v>
      </c>
      <c r="HG930">
        <v>0</v>
      </c>
      <c r="HH930">
        <v>0</v>
      </c>
      <c r="HI930">
        <v>0</v>
      </c>
      <c r="HJ930">
        <v>0</v>
      </c>
      <c r="HK930">
        <v>0</v>
      </c>
      <c r="HL930">
        <v>0</v>
      </c>
      <c r="HM930">
        <v>0</v>
      </c>
      <c r="HN930">
        <v>0</v>
      </c>
      <c r="HO930">
        <v>0</v>
      </c>
      <c r="HP930">
        <v>0</v>
      </c>
      <c r="HQ930">
        <v>0</v>
      </c>
      <c r="HR930">
        <v>0</v>
      </c>
      <c r="HS930">
        <v>0</v>
      </c>
      <c r="HT930">
        <v>0</v>
      </c>
      <c r="HU930">
        <v>0</v>
      </c>
      <c r="HV930">
        <v>0</v>
      </c>
      <c r="HW930">
        <v>0</v>
      </c>
      <c r="HX930">
        <v>0</v>
      </c>
      <c r="HY930">
        <v>0</v>
      </c>
      <c r="HZ930">
        <v>0</v>
      </c>
      <c r="IA930">
        <v>0</v>
      </c>
      <c r="IB930">
        <v>0</v>
      </c>
      <c r="IC930">
        <v>0</v>
      </c>
      <c r="ID930">
        <v>0</v>
      </c>
      <c r="IE930">
        <v>0</v>
      </c>
      <c r="IF930">
        <v>0</v>
      </c>
      <c r="IG930">
        <v>0</v>
      </c>
      <c r="IH930">
        <v>0</v>
      </c>
      <c r="II930">
        <v>0</v>
      </c>
      <c r="IJ930">
        <v>0</v>
      </c>
      <c r="IK930">
        <v>0</v>
      </c>
    </row>
    <row r="931" spans="13:245" hidden="1">
      <c r="M931" s="340" t="s">
        <v>632</v>
      </c>
      <c r="N931" t="s">
        <v>1023</v>
      </c>
      <c r="O931">
        <v>2</v>
      </c>
      <c r="P931">
        <v>20</v>
      </c>
      <c r="Q931" s="183" t="str">
        <f t="shared" si="37"/>
        <v>SDH100220</v>
      </c>
      <c r="R931">
        <v>932.80000000000007</v>
      </c>
      <c r="S931">
        <v>2000</v>
      </c>
      <c r="T931">
        <v>2798.4</v>
      </c>
      <c r="U931">
        <v>3731.2000000000003</v>
      </c>
      <c r="V931">
        <v>4664</v>
      </c>
      <c r="W931">
        <v>5596.8</v>
      </c>
      <c r="X931">
        <v>6529.6</v>
      </c>
      <c r="Y931">
        <v>7462.4000000000005</v>
      </c>
      <c r="Z931">
        <v>8395.2000000000007</v>
      </c>
      <c r="AA931">
        <v>9328</v>
      </c>
      <c r="AB931">
        <v>9328</v>
      </c>
      <c r="AC931">
        <v>9328</v>
      </c>
      <c r="AD931">
        <v>9328</v>
      </c>
      <c r="AE931">
        <v>9328</v>
      </c>
      <c r="AF931">
        <v>9328</v>
      </c>
      <c r="AG931">
        <v>9328</v>
      </c>
      <c r="AH931">
        <v>9328</v>
      </c>
      <c r="AI931">
        <v>9328</v>
      </c>
      <c r="AJ931">
        <v>9328</v>
      </c>
      <c r="AK931">
        <v>9328</v>
      </c>
      <c r="AL931">
        <v>9328</v>
      </c>
      <c r="AM931">
        <v>9328</v>
      </c>
      <c r="AN931">
        <v>9328</v>
      </c>
      <c r="AO931">
        <v>9328</v>
      </c>
      <c r="AP931">
        <v>9328</v>
      </c>
      <c r="AQ931">
        <v>0</v>
      </c>
      <c r="AR931">
        <v>0</v>
      </c>
      <c r="AS931">
        <v>0</v>
      </c>
      <c r="AT931">
        <v>0</v>
      </c>
      <c r="AU931">
        <v>0</v>
      </c>
      <c r="AV931">
        <v>0</v>
      </c>
      <c r="AW931">
        <v>0</v>
      </c>
      <c r="AX931">
        <v>0</v>
      </c>
      <c r="AY931">
        <v>0</v>
      </c>
      <c r="AZ931">
        <v>0</v>
      </c>
      <c r="BA931">
        <v>0</v>
      </c>
      <c r="BB931">
        <v>0</v>
      </c>
      <c r="BC931">
        <v>0</v>
      </c>
      <c r="BD931">
        <v>0</v>
      </c>
      <c r="BE931">
        <v>0</v>
      </c>
      <c r="BF931">
        <v>0</v>
      </c>
      <c r="BG931">
        <v>0</v>
      </c>
      <c r="BH931">
        <v>0</v>
      </c>
      <c r="BI931">
        <v>0</v>
      </c>
      <c r="BJ931">
        <v>0</v>
      </c>
      <c r="BK931">
        <v>0</v>
      </c>
      <c r="BL931">
        <v>0</v>
      </c>
      <c r="BM931">
        <v>0</v>
      </c>
      <c r="BN931">
        <v>0</v>
      </c>
      <c r="BO931">
        <v>0</v>
      </c>
      <c r="BP931">
        <v>0</v>
      </c>
      <c r="BQ931">
        <v>0</v>
      </c>
      <c r="BR931">
        <v>0</v>
      </c>
      <c r="BS931">
        <v>0</v>
      </c>
      <c r="BT931">
        <v>0</v>
      </c>
      <c r="BU931">
        <v>0</v>
      </c>
      <c r="BV931">
        <v>0</v>
      </c>
      <c r="BW931">
        <v>0</v>
      </c>
      <c r="BX931">
        <v>0</v>
      </c>
      <c r="BY931">
        <v>0</v>
      </c>
      <c r="BZ931">
        <v>0</v>
      </c>
      <c r="CA931">
        <v>0</v>
      </c>
      <c r="CB931">
        <v>0</v>
      </c>
      <c r="CC931">
        <v>0</v>
      </c>
      <c r="CD931">
        <v>0</v>
      </c>
      <c r="CE931">
        <v>0</v>
      </c>
      <c r="CF931">
        <v>0</v>
      </c>
      <c r="CG931">
        <v>0</v>
      </c>
      <c r="CH931">
        <v>0</v>
      </c>
      <c r="CI931">
        <v>0</v>
      </c>
      <c r="CJ931">
        <v>0</v>
      </c>
      <c r="CK931">
        <v>0</v>
      </c>
      <c r="CL931">
        <v>0</v>
      </c>
      <c r="CM931">
        <v>0</v>
      </c>
      <c r="CN931">
        <v>0</v>
      </c>
      <c r="CO931">
        <v>0</v>
      </c>
      <c r="CP931">
        <v>0</v>
      </c>
      <c r="CQ931">
        <v>0</v>
      </c>
      <c r="CR931">
        <v>0</v>
      </c>
      <c r="CS931">
        <v>0</v>
      </c>
      <c r="CT931">
        <v>0</v>
      </c>
      <c r="CU931">
        <v>0</v>
      </c>
      <c r="CV931">
        <v>0</v>
      </c>
      <c r="CW931">
        <v>0</v>
      </c>
      <c r="CX931">
        <v>0</v>
      </c>
      <c r="CY931">
        <v>0</v>
      </c>
      <c r="CZ931">
        <v>0</v>
      </c>
      <c r="DA931">
        <v>0</v>
      </c>
      <c r="DB931">
        <v>0</v>
      </c>
      <c r="DC931">
        <v>0</v>
      </c>
      <c r="DD931">
        <v>0</v>
      </c>
      <c r="DE931">
        <v>0</v>
      </c>
      <c r="DF931">
        <v>0</v>
      </c>
      <c r="DG931">
        <v>0</v>
      </c>
      <c r="DH931">
        <v>0</v>
      </c>
      <c r="DI931">
        <v>0</v>
      </c>
      <c r="DJ931">
        <v>0</v>
      </c>
      <c r="DK931">
        <v>0</v>
      </c>
      <c r="DL931">
        <v>0</v>
      </c>
      <c r="DM931">
        <v>0</v>
      </c>
      <c r="DN931">
        <v>0</v>
      </c>
      <c r="DO931">
        <v>0</v>
      </c>
      <c r="DP931">
        <v>0</v>
      </c>
      <c r="DQ931">
        <v>0</v>
      </c>
      <c r="DR931">
        <v>0</v>
      </c>
      <c r="DS931">
        <v>0</v>
      </c>
      <c r="DT931">
        <v>0</v>
      </c>
      <c r="DU931">
        <v>0</v>
      </c>
      <c r="DV931">
        <v>0</v>
      </c>
      <c r="DW931">
        <v>0</v>
      </c>
      <c r="DX931">
        <v>0</v>
      </c>
      <c r="DZ931" s="340" t="s">
        <v>632</v>
      </c>
      <c r="EA931" t="s">
        <v>1023</v>
      </c>
      <c r="EB931">
        <v>2</v>
      </c>
      <c r="EC931">
        <v>20</v>
      </c>
      <c r="ED931" s="183" t="str">
        <f t="shared" si="38"/>
        <v>SDH100220</v>
      </c>
      <c r="EE931">
        <v>932.80000000000007</v>
      </c>
      <c r="EF931">
        <v>10000</v>
      </c>
      <c r="EG931">
        <v>10000</v>
      </c>
      <c r="EH931">
        <v>10000</v>
      </c>
      <c r="EI931">
        <v>10000</v>
      </c>
      <c r="EJ931">
        <v>10000</v>
      </c>
      <c r="EK931">
        <v>10000</v>
      </c>
      <c r="EL931">
        <v>10000</v>
      </c>
      <c r="EM931">
        <v>10000</v>
      </c>
      <c r="EN931">
        <v>10000</v>
      </c>
      <c r="EO931">
        <v>10000</v>
      </c>
      <c r="EP931">
        <v>10000</v>
      </c>
      <c r="EQ931">
        <v>10000</v>
      </c>
      <c r="ER931">
        <v>10000</v>
      </c>
      <c r="ES931">
        <v>10000</v>
      </c>
      <c r="ET931">
        <v>10000</v>
      </c>
      <c r="EU931">
        <v>10000</v>
      </c>
      <c r="EV931">
        <v>10000</v>
      </c>
      <c r="EW931">
        <v>10000</v>
      </c>
      <c r="EX931">
        <v>10000</v>
      </c>
      <c r="EY931">
        <v>10000</v>
      </c>
      <c r="EZ931">
        <v>10000</v>
      </c>
      <c r="FA931">
        <v>10000</v>
      </c>
      <c r="FB931">
        <v>10000</v>
      </c>
      <c r="FC931">
        <v>10000</v>
      </c>
      <c r="FD931">
        <v>0</v>
      </c>
      <c r="FE931">
        <v>0</v>
      </c>
      <c r="FF931">
        <v>0</v>
      </c>
      <c r="FG931">
        <v>0</v>
      </c>
      <c r="FH931">
        <v>0</v>
      </c>
      <c r="FI931">
        <v>0</v>
      </c>
      <c r="FJ931">
        <v>0</v>
      </c>
      <c r="FK931">
        <v>0</v>
      </c>
      <c r="FL931">
        <v>0</v>
      </c>
      <c r="FM931">
        <v>0</v>
      </c>
      <c r="FN931">
        <v>0</v>
      </c>
      <c r="FO931">
        <v>0</v>
      </c>
      <c r="FP931">
        <v>0</v>
      </c>
      <c r="FQ931">
        <v>0</v>
      </c>
      <c r="FR931">
        <v>0</v>
      </c>
      <c r="FS931">
        <v>0</v>
      </c>
      <c r="FT931">
        <v>0</v>
      </c>
      <c r="FU931">
        <v>0</v>
      </c>
      <c r="FV931">
        <v>0</v>
      </c>
      <c r="FW931">
        <v>0</v>
      </c>
      <c r="FX931">
        <v>0</v>
      </c>
      <c r="FY931">
        <v>0</v>
      </c>
      <c r="FZ931">
        <v>0</v>
      </c>
      <c r="GA931">
        <v>0</v>
      </c>
      <c r="GB931">
        <v>0</v>
      </c>
      <c r="GC931">
        <v>0</v>
      </c>
      <c r="GD931">
        <v>0</v>
      </c>
      <c r="GE931">
        <v>0</v>
      </c>
      <c r="GF931">
        <v>0</v>
      </c>
      <c r="GG931">
        <v>0</v>
      </c>
      <c r="GH931">
        <v>0</v>
      </c>
      <c r="GI931">
        <v>0</v>
      </c>
      <c r="GJ931">
        <v>0</v>
      </c>
      <c r="GK931">
        <v>0</v>
      </c>
      <c r="GL931">
        <v>0</v>
      </c>
      <c r="GM931">
        <v>0</v>
      </c>
      <c r="GN931">
        <v>0</v>
      </c>
      <c r="GO931">
        <v>0</v>
      </c>
      <c r="GP931">
        <v>0</v>
      </c>
      <c r="GQ931">
        <v>0</v>
      </c>
      <c r="GR931">
        <v>0</v>
      </c>
      <c r="GS931">
        <v>0</v>
      </c>
      <c r="GT931">
        <v>0</v>
      </c>
      <c r="GU931">
        <v>0</v>
      </c>
      <c r="GV931">
        <v>0</v>
      </c>
      <c r="GW931">
        <v>0</v>
      </c>
      <c r="GX931">
        <v>0</v>
      </c>
      <c r="GY931">
        <v>0</v>
      </c>
      <c r="GZ931">
        <v>0</v>
      </c>
      <c r="HA931">
        <v>0</v>
      </c>
      <c r="HB931">
        <v>0</v>
      </c>
      <c r="HC931">
        <v>0</v>
      </c>
      <c r="HD931">
        <v>0</v>
      </c>
      <c r="HE931">
        <v>0</v>
      </c>
      <c r="HF931">
        <v>0</v>
      </c>
      <c r="HG931">
        <v>0</v>
      </c>
      <c r="HH931">
        <v>0</v>
      </c>
      <c r="HI931">
        <v>0</v>
      </c>
      <c r="HJ931">
        <v>0</v>
      </c>
      <c r="HK931">
        <v>0</v>
      </c>
      <c r="HL931">
        <v>0</v>
      </c>
      <c r="HM931">
        <v>0</v>
      </c>
      <c r="HN931">
        <v>0</v>
      </c>
      <c r="HO931">
        <v>0</v>
      </c>
      <c r="HP931">
        <v>0</v>
      </c>
      <c r="HQ931">
        <v>0</v>
      </c>
      <c r="HR931">
        <v>0</v>
      </c>
      <c r="HS931">
        <v>0</v>
      </c>
      <c r="HT931">
        <v>0</v>
      </c>
      <c r="HU931">
        <v>0</v>
      </c>
      <c r="HV931">
        <v>0</v>
      </c>
      <c r="HW931">
        <v>0</v>
      </c>
      <c r="HX931">
        <v>0</v>
      </c>
      <c r="HY931">
        <v>0</v>
      </c>
      <c r="HZ931">
        <v>0</v>
      </c>
      <c r="IA931">
        <v>0</v>
      </c>
      <c r="IB931">
        <v>0</v>
      </c>
      <c r="IC931">
        <v>0</v>
      </c>
      <c r="ID931">
        <v>0</v>
      </c>
      <c r="IE931">
        <v>0</v>
      </c>
      <c r="IF931">
        <v>0</v>
      </c>
      <c r="IG931">
        <v>0</v>
      </c>
      <c r="IH931">
        <v>0</v>
      </c>
      <c r="II931">
        <v>0</v>
      </c>
      <c r="IJ931">
        <v>0</v>
      </c>
      <c r="IK931">
        <v>0</v>
      </c>
    </row>
    <row r="932" spans="13:245" hidden="1">
      <c r="M932" s="340" t="s">
        <v>632</v>
      </c>
      <c r="N932" t="s">
        <v>1023</v>
      </c>
      <c r="O932">
        <v>2</v>
      </c>
      <c r="P932">
        <v>21</v>
      </c>
      <c r="Q932" s="183" t="str">
        <f t="shared" si="37"/>
        <v>SDH100221</v>
      </c>
      <c r="R932">
        <v>932.80000000000007</v>
      </c>
      <c r="S932">
        <v>2000</v>
      </c>
      <c r="T932">
        <v>2798.4</v>
      </c>
      <c r="U932">
        <v>3731.2000000000003</v>
      </c>
      <c r="V932">
        <v>4664</v>
      </c>
      <c r="W932">
        <v>5596.8</v>
      </c>
      <c r="X932">
        <v>6529.6</v>
      </c>
      <c r="Y932">
        <v>7462.4000000000005</v>
      </c>
      <c r="Z932">
        <v>8395.2000000000007</v>
      </c>
      <c r="AA932">
        <v>9328</v>
      </c>
      <c r="AB932">
        <v>9328</v>
      </c>
      <c r="AC932">
        <v>9328</v>
      </c>
      <c r="AD932">
        <v>9328</v>
      </c>
      <c r="AE932">
        <v>9328</v>
      </c>
      <c r="AF932">
        <v>9328</v>
      </c>
      <c r="AG932">
        <v>9328</v>
      </c>
      <c r="AH932">
        <v>9328</v>
      </c>
      <c r="AI932">
        <v>9328</v>
      </c>
      <c r="AJ932">
        <v>9328</v>
      </c>
      <c r="AK932">
        <v>9328</v>
      </c>
      <c r="AL932">
        <v>9328</v>
      </c>
      <c r="AM932">
        <v>9328</v>
      </c>
      <c r="AN932">
        <v>9328</v>
      </c>
      <c r="AO932">
        <v>9328</v>
      </c>
      <c r="AP932">
        <v>9328</v>
      </c>
      <c r="AQ932">
        <v>0</v>
      </c>
      <c r="AR932">
        <v>0</v>
      </c>
      <c r="AS932">
        <v>0</v>
      </c>
      <c r="AT932">
        <v>0</v>
      </c>
      <c r="AU932">
        <v>0</v>
      </c>
      <c r="AV932">
        <v>0</v>
      </c>
      <c r="AW932">
        <v>0</v>
      </c>
      <c r="AX932">
        <v>0</v>
      </c>
      <c r="AY932">
        <v>0</v>
      </c>
      <c r="AZ932">
        <v>0</v>
      </c>
      <c r="BA932">
        <v>0</v>
      </c>
      <c r="BB932">
        <v>0</v>
      </c>
      <c r="BC932">
        <v>0</v>
      </c>
      <c r="BD932">
        <v>0</v>
      </c>
      <c r="BE932">
        <v>0</v>
      </c>
      <c r="BF932">
        <v>0</v>
      </c>
      <c r="BG932">
        <v>0</v>
      </c>
      <c r="BH932">
        <v>0</v>
      </c>
      <c r="BI932">
        <v>0</v>
      </c>
      <c r="BJ932">
        <v>0</v>
      </c>
      <c r="BK932">
        <v>0</v>
      </c>
      <c r="BL932">
        <v>0</v>
      </c>
      <c r="BM932">
        <v>0</v>
      </c>
      <c r="BN932">
        <v>0</v>
      </c>
      <c r="BO932">
        <v>0</v>
      </c>
      <c r="BP932">
        <v>0</v>
      </c>
      <c r="BQ932">
        <v>0</v>
      </c>
      <c r="BR932">
        <v>0</v>
      </c>
      <c r="BS932">
        <v>0</v>
      </c>
      <c r="BT932">
        <v>0</v>
      </c>
      <c r="BU932">
        <v>0</v>
      </c>
      <c r="BV932">
        <v>0</v>
      </c>
      <c r="BW932">
        <v>0</v>
      </c>
      <c r="BX932">
        <v>0</v>
      </c>
      <c r="BY932">
        <v>0</v>
      </c>
      <c r="BZ932">
        <v>0</v>
      </c>
      <c r="CA932">
        <v>0</v>
      </c>
      <c r="CB932">
        <v>0</v>
      </c>
      <c r="CC932">
        <v>0</v>
      </c>
      <c r="CD932">
        <v>0</v>
      </c>
      <c r="CE932">
        <v>0</v>
      </c>
      <c r="CF932">
        <v>0</v>
      </c>
      <c r="CG932">
        <v>0</v>
      </c>
      <c r="CH932">
        <v>0</v>
      </c>
      <c r="CI932">
        <v>0</v>
      </c>
      <c r="CJ932">
        <v>0</v>
      </c>
      <c r="CK932">
        <v>0</v>
      </c>
      <c r="CL932">
        <v>0</v>
      </c>
      <c r="CM932">
        <v>0</v>
      </c>
      <c r="CN932">
        <v>0</v>
      </c>
      <c r="CO932">
        <v>0</v>
      </c>
      <c r="CP932">
        <v>0</v>
      </c>
      <c r="CQ932">
        <v>0</v>
      </c>
      <c r="CR932">
        <v>0</v>
      </c>
      <c r="CS932">
        <v>0</v>
      </c>
      <c r="CT932">
        <v>0</v>
      </c>
      <c r="CU932">
        <v>0</v>
      </c>
      <c r="CV932">
        <v>0</v>
      </c>
      <c r="CW932">
        <v>0</v>
      </c>
      <c r="CX932">
        <v>0</v>
      </c>
      <c r="CY932">
        <v>0</v>
      </c>
      <c r="CZ932">
        <v>0</v>
      </c>
      <c r="DA932">
        <v>0</v>
      </c>
      <c r="DB932">
        <v>0</v>
      </c>
      <c r="DC932">
        <v>0</v>
      </c>
      <c r="DD932">
        <v>0</v>
      </c>
      <c r="DE932">
        <v>0</v>
      </c>
      <c r="DF932">
        <v>0</v>
      </c>
      <c r="DG932">
        <v>0</v>
      </c>
      <c r="DH932">
        <v>0</v>
      </c>
      <c r="DI932">
        <v>0</v>
      </c>
      <c r="DJ932">
        <v>0</v>
      </c>
      <c r="DK932">
        <v>0</v>
      </c>
      <c r="DL932">
        <v>0</v>
      </c>
      <c r="DM932">
        <v>0</v>
      </c>
      <c r="DN932">
        <v>0</v>
      </c>
      <c r="DO932">
        <v>0</v>
      </c>
      <c r="DP932">
        <v>0</v>
      </c>
      <c r="DQ932">
        <v>0</v>
      </c>
      <c r="DR932">
        <v>0</v>
      </c>
      <c r="DS932">
        <v>0</v>
      </c>
      <c r="DT932">
        <v>0</v>
      </c>
      <c r="DU932">
        <v>0</v>
      </c>
      <c r="DV932">
        <v>0</v>
      </c>
      <c r="DW932">
        <v>0</v>
      </c>
      <c r="DX932">
        <v>0</v>
      </c>
      <c r="DZ932" s="340" t="s">
        <v>632</v>
      </c>
      <c r="EA932" t="s">
        <v>1023</v>
      </c>
      <c r="EB932">
        <v>2</v>
      </c>
      <c r="EC932">
        <v>21</v>
      </c>
      <c r="ED932" s="183" t="str">
        <f t="shared" si="38"/>
        <v>SDH100221</v>
      </c>
      <c r="EE932">
        <v>932.80000000000007</v>
      </c>
      <c r="EF932">
        <v>10000</v>
      </c>
      <c r="EG932">
        <v>10000</v>
      </c>
      <c r="EH932">
        <v>10000</v>
      </c>
      <c r="EI932">
        <v>10000</v>
      </c>
      <c r="EJ932">
        <v>10000</v>
      </c>
      <c r="EK932">
        <v>10000</v>
      </c>
      <c r="EL932">
        <v>10000</v>
      </c>
      <c r="EM932">
        <v>10000</v>
      </c>
      <c r="EN932">
        <v>10000</v>
      </c>
      <c r="EO932">
        <v>10000</v>
      </c>
      <c r="EP932">
        <v>10000</v>
      </c>
      <c r="EQ932">
        <v>10000</v>
      </c>
      <c r="ER932">
        <v>10000</v>
      </c>
      <c r="ES932">
        <v>10000</v>
      </c>
      <c r="ET932">
        <v>10000</v>
      </c>
      <c r="EU932">
        <v>10000</v>
      </c>
      <c r="EV932">
        <v>10000</v>
      </c>
      <c r="EW932">
        <v>10000</v>
      </c>
      <c r="EX932">
        <v>10000</v>
      </c>
      <c r="EY932">
        <v>10000</v>
      </c>
      <c r="EZ932">
        <v>10000</v>
      </c>
      <c r="FA932">
        <v>10000</v>
      </c>
      <c r="FB932">
        <v>10000</v>
      </c>
      <c r="FC932">
        <v>10000</v>
      </c>
      <c r="FD932">
        <v>0</v>
      </c>
      <c r="FE932">
        <v>0</v>
      </c>
      <c r="FF932">
        <v>0</v>
      </c>
      <c r="FG932">
        <v>0</v>
      </c>
      <c r="FH932">
        <v>0</v>
      </c>
      <c r="FI932">
        <v>0</v>
      </c>
      <c r="FJ932">
        <v>0</v>
      </c>
      <c r="FK932">
        <v>0</v>
      </c>
      <c r="FL932">
        <v>0</v>
      </c>
      <c r="FM932">
        <v>0</v>
      </c>
      <c r="FN932">
        <v>0</v>
      </c>
      <c r="FO932">
        <v>0</v>
      </c>
      <c r="FP932">
        <v>0</v>
      </c>
      <c r="FQ932">
        <v>0</v>
      </c>
      <c r="FR932">
        <v>0</v>
      </c>
      <c r="FS932">
        <v>0</v>
      </c>
      <c r="FT932">
        <v>0</v>
      </c>
      <c r="FU932">
        <v>0</v>
      </c>
      <c r="FV932">
        <v>0</v>
      </c>
      <c r="FW932">
        <v>0</v>
      </c>
      <c r="FX932">
        <v>0</v>
      </c>
      <c r="FY932">
        <v>0</v>
      </c>
      <c r="FZ932">
        <v>0</v>
      </c>
      <c r="GA932">
        <v>0</v>
      </c>
      <c r="GB932">
        <v>0</v>
      </c>
      <c r="GC932">
        <v>0</v>
      </c>
      <c r="GD932">
        <v>0</v>
      </c>
      <c r="GE932">
        <v>0</v>
      </c>
      <c r="GF932">
        <v>0</v>
      </c>
      <c r="GG932">
        <v>0</v>
      </c>
      <c r="GH932">
        <v>0</v>
      </c>
      <c r="GI932">
        <v>0</v>
      </c>
      <c r="GJ932">
        <v>0</v>
      </c>
      <c r="GK932">
        <v>0</v>
      </c>
      <c r="GL932">
        <v>0</v>
      </c>
      <c r="GM932">
        <v>0</v>
      </c>
      <c r="GN932">
        <v>0</v>
      </c>
      <c r="GO932">
        <v>0</v>
      </c>
      <c r="GP932">
        <v>0</v>
      </c>
      <c r="GQ932">
        <v>0</v>
      </c>
      <c r="GR932">
        <v>0</v>
      </c>
      <c r="GS932">
        <v>0</v>
      </c>
      <c r="GT932">
        <v>0</v>
      </c>
      <c r="GU932">
        <v>0</v>
      </c>
      <c r="GV932">
        <v>0</v>
      </c>
      <c r="GW932">
        <v>0</v>
      </c>
      <c r="GX932">
        <v>0</v>
      </c>
      <c r="GY932">
        <v>0</v>
      </c>
      <c r="GZ932">
        <v>0</v>
      </c>
      <c r="HA932">
        <v>0</v>
      </c>
      <c r="HB932">
        <v>0</v>
      </c>
      <c r="HC932">
        <v>0</v>
      </c>
      <c r="HD932">
        <v>0</v>
      </c>
      <c r="HE932">
        <v>0</v>
      </c>
      <c r="HF932">
        <v>0</v>
      </c>
      <c r="HG932">
        <v>0</v>
      </c>
      <c r="HH932">
        <v>0</v>
      </c>
      <c r="HI932">
        <v>0</v>
      </c>
      <c r="HJ932">
        <v>0</v>
      </c>
      <c r="HK932">
        <v>0</v>
      </c>
      <c r="HL932">
        <v>0</v>
      </c>
      <c r="HM932">
        <v>0</v>
      </c>
      <c r="HN932">
        <v>0</v>
      </c>
      <c r="HO932">
        <v>0</v>
      </c>
      <c r="HP932">
        <v>0</v>
      </c>
      <c r="HQ932">
        <v>0</v>
      </c>
      <c r="HR932">
        <v>0</v>
      </c>
      <c r="HS932">
        <v>0</v>
      </c>
      <c r="HT932">
        <v>0</v>
      </c>
      <c r="HU932">
        <v>0</v>
      </c>
      <c r="HV932">
        <v>0</v>
      </c>
      <c r="HW932">
        <v>0</v>
      </c>
      <c r="HX932">
        <v>0</v>
      </c>
      <c r="HY932">
        <v>0</v>
      </c>
      <c r="HZ932">
        <v>0</v>
      </c>
      <c r="IA932">
        <v>0</v>
      </c>
      <c r="IB932">
        <v>0</v>
      </c>
      <c r="IC932">
        <v>0</v>
      </c>
      <c r="ID932">
        <v>0</v>
      </c>
      <c r="IE932">
        <v>0</v>
      </c>
      <c r="IF932">
        <v>0</v>
      </c>
      <c r="IG932">
        <v>0</v>
      </c>
      <c r="IH932">
        <v>0</v>
      </c>
      <c r="II932">
        <v>0</v>
      </c>
      <c r="IJ932">
        <v>0</v>
      </c>
      <c r="IK932">
        <v>0</v>
      </c>
    </row>
    <row r="933" spans="13:245" hidden="1">
      <c r="M933" s="340" t="s">
        <v>632</v>
      </c>
      <c r="N933" t="s">
        <v>1023</v>
      </c>
      <c r="O933">
        <v>2</v>
      </c>
      <c r="P933">
        <v>22</v>
      </c>
      <c r="Q933" s="183" t="str">
        <f t="shared" si="37"/>
        <v>SDH100222</v>
      </c>
      <c r="R933">
        <v>932.80000000000007</v>
      </c>
      <c r="S933">
        <v>2000</v>
      </c>
      <c r="T933">
        <v>2798.4</v>
      </c>
      <c r="U933">
        <v>3731.2000000000003</v>
      </c>
      <c r="V933">
        <v>4664</v>
      </c>
      <c r="W933">
        <v>5596.8</v>
      </c>
      <c r="X933">
        <v>6529.6</v>
      </c>
      <c r="Y933">
        <v>7462.4000000000005</v>
      </c>
      <c r="Z933">
        <v>8395.2000000000007</v>
      </c>
      <c r="AA933">
        <v>9328</v>
      </c>
      <c r="AB933">
        <v>9328</v>
      </c>
      <c r="AC933">
        <v>9328</v>
      </c>
      <c r="AD933">
        <v>9328</v>
      </c>
      <c r="AE933">
        <v>9328</v>
      </c>
      <c r="AF933">
        <v>9328</v>
      </c>
      <c r="AG933">
        <v>9328</v>
      </c>
      <c r="AH933">
        <v>9328</v>
      </c>
      <c r="AI933">
        <v>9328</v>
      </c>
      <c r="AJ933">
        <v>9328</v>
      </c>
      <c r="AK933">
        <v>9328</v>
      </c>
      <c r="AL933">
        <v>9328</v>
      </c>
      <c r="AM933">
        <v>9328</v>
      </c>
      <c r="AN933">
        <v>9328</v>
      </c>
      <c r="AO933">
        <v>9328</v>
      </c>
      <c r="AP933">
        <v>9328</v>
      </c>
      <c r="AQ933">
        <v>0</v>
      </c>
      <c r="AR933">
        <v>0</v>
      </c>
      <c r="AS933">
        <v>0</v>
      </c>
      <c r="AT933">
        <v>0</v>
      </c>
      <c r="AU933">
        <v>0</v>
      </c>
      <c r="AV933">
        <v>0</v>
      </c>
      <c r="AW933">
        <v>0</v>
      </c>
      <c r="AX933">
        <v>0</v>
      </c>
      <c r="AY933">
        <v>0</v>
      </c>
      <c r="AZ933">
        <v>0</v>
      </c>
      <c r="BA933">
        <v>0</v>
      </c>
      <c r="BB933">
        <v>0</v>
      </c>
      <c r="BC933">
        <v>0</v>
      </c>
      <c r="BD933">
        <v>0</v>
      </c>
      <c r="BE933">
        <v>0</v>
      </c>
      <c r="BF933">
        <v>0</v>
      </c>
      <c r="BG933">
        <v>0</v>
      </c>
      <c r="BH933">
        <v>0</v>
      </c>
      <c r="BI933">
        <v>0</v>
      </c>
      <c r="BJ933">
        <v>0</v>
      </c>
      <c r="BK933">
        <v>0</v>
      </c>
      <c r="BL933">
        <v>0</v>
      </c>
      <c r="BM933">
        <v>0</v>
      </c>
      <c r="BN933">
        <v>0</v>
      </c>
      <c r="BO933">
        <v>0</v>
      </c>
      <c r="BP933">
        <v>0</v>
      </c>
      <c r="BQ933">
        <v>0</v>
      </c>
      <c r="BR933">
        <v>0</v>
      </c>
      <c r="BS933">
        <v>0</v>
      </c>
      <c r="BT933">
        <v>0</v>
      </c>
      <c r="BU933">
        <v>0</v>
      </c>
      <c r="BV933">
        <v>0</v>
      </c>
      <c r="BW933">
        <v>0</v>
      </c>
      <c r="BX933">
        <v>0</v>
      </c>
      <c r="BY933">
        <v>0</v>
      </c>
      <c r="BZ933">
        <v>0</v>
      </c>
      <c r="CA933">
        <v>0</v>
      </c>
      <c r="CB933">
        <v>0</v>
      </c>
      <c r="CC933">
        <v>0</v>
      </c>
      <c r="CD933">
        <v>0</v>
      </c>
      <c r="CE933">
        <v>0</v>
      </c>
      <c r="CF933">
        <v>0</v>
      </c>
      <c r="CG933">
        <v>0</v>
      </c>
      <c r="CH933">
        <v>0</v>
      </c>
      <c r="CI933">
        <v>0</v>
      </c>
      <c r="CJ933">
        <v>0</v>
      </c>
      <c r="CK933">
        <v>0</v>
      </c>
      <c r="CL933">
        <v>0</v>
      </c>
      <c r="CM933">
        <v>0</v>
      </c>
      <c r="CN933">
        <v>0</v>
      </c>
      <c r="CO933">
        <v>0</v>
      </c>
      <c r="CP933">
        <v>0</v>
      </c>
      <c r="CQ933">
        <v>0</v>
      </c>
      <c r="CR933">
        <v>0</v>
      </c>
      <c r="CS933">
        <v>0</v>
      </c>
      <c r="CT933">
        <v>0</v>
      </c>
      <c r="CU933">
        <v>0</v>
      </c>
      <c r="CV933">
        <v>0</v>
      </c>
      <c r="CW933">
        <v>0</v>
      </c>
      <c r="CX933">
        <v>0</v>
      </c>
      <c r="CY933">
        <v>0</v>
      </c>
      <c r="CZ933">
        <v>0</v>
      </c>
      <c r="DA933">
        <v>0</v>
      </c>
      <c r="DB933">
        <v>0</v>
      </c>
      <c r="DC933">
        <v>0</v>
      </c>
      <c r="DD933">
        <v>0</v>
      </c>
      <c r="DE933">
        <v>0</v>
      </c>
      <c r="DF933">
        <v>0</v>
      </c>
      <c r="DG933">
        <v>0</v>
      </c>
      <c r="DH933">
        <v>0</v>
      </c>
      <c r="DI933">
        <v>0</v>
      </c>
      <c r="DJ933">
        <v>0</v>
      </c>
      <c r="DK933">
        <v>0</v>
      </c>
      <c r="DL933">
        <v>0</v>
      </c>
      <c r="DM933">
        <v>0</v>
      </c>
      <c r="DN933">
        <v>0</v>
      </c>
      <c r="DO933">
        <v>0</v>
      </c>
      <c r="DP933">
        <v>0</v>
      </c>
      <c r="DQ933">
        <v>0</v>
      </c>
      <c r="DR933">
        <v>0</v>
      </c>
      <c r="DS933">
        <v>0</v>
      </c>
      <c r="DT933">
        <v>0</v>
      </c>
      <c r="DU933">
        <v>0</v>
      </c>
      <c r="DV933">
        <v>0</v>
      </c>
      <c r="DW933">
        <v>0</v>
      </c>
      <c r="DX933">
        <v>0</v>
      </c>
      <c r="DZ933" s="340" t="s">
        <v>632</v>
      </c>
      <c r="EA933" t="s">
        <v>1023</v>
      </c>
      <c r="EB933">
        <v>2</v>
      </c>
      <c r="EC933">
        <v>22</v>
      </c>
      <c r="ED933" s="183" t="str">
        <f t="shared" si="38"/>
        <v>SDH100222</v>
      </c>
      <c r="EE933">
        <v>932.80000000000007</v>
      </c>
      <c r="EF933">
        <v>10000</v>
      </c>
      <c r="EG933">
        <v>10000</v>
      </c>
      <c r="EH933">
        <v>10000</v>
      </c>
      <c r="EI933">
        <v>10000</v>
      </c>
      <c r="EJ933">
        <v>10000</v>
      </c>
      <c r="EK933">
        <v>10000</v>
      </c>
      <c r="EL933">
        <v>10000</v>
      </c>
      <c r="EM933">
        <v>10000</v>
      </c>
      <c r="EN933">
        <v>10000</v>
      </c>
      <c r="EO933">
        <v>10000</v>
      </c>
      <c r="EP933">
        <v>10000</v>
      </c>
      <c r="EQ933">
        <v>10000</v>
      </c>
      <c r="ER933">
        <v>10000</v>
      </c>
      <c r="ES933">
        <v>10000</v>
      </c>
      <c r="ET933">
        <v>10000</v>
      </c>
      <c r="EU933">
        <v>10000</v>
      </c>
      <c r="EV933">
        <v>10000</v>
      </c>
      <c r="EW933">
        <v>10000</v>
      </c>
      <c r="EX933">
        <v>10000</v>
      </c>
      <c r="EY933">
        <v>10000</v>
      </c>
      <c r="EZ933">
        <v>10000</v>
      </c>
      <c r="FA933">
        <v>10000</v>
      </c>
      <c r="FB933">
        <v>10000</v>
      </c>
      <c r="FC933">
        <v>10000</v>
      </c>
      <c r="FD933">
        <v>0</v>
      </c>
      <c r="FE933">
        <v>0</v>
      </c>
      <c r="FF933">
        <v>0</v>
      </c>
      <c r="FG933">
        <v>0</v>
      </c>
      <c r="FH933">
        <v>0</v>
      </c>
      <c r="FI933">
        <v>0</v>
      </c>
      <c r="FJ933">
        <v>0</v>
      </c>
      <c r="FK933">
        <v>0</v>
      </c>
      <c r="FL933">
        <v>0</v>
      </c>
      <c r="FM933">
        <v>0</v>
      </c>
      <c r="FN933">
        <v>0</v>
      </c>
      <c r="FO933">
        <v>0</v>
      </c>
      <c r="FP933">
        <v>0</v>
      </c>
      <c r="FQ933">
        <v>0</v>
      </c>
      <c r="FR933">
        <v>0</v>
      </c>
      <c r="FS933">
        <v>0</v>
      </c>
      <c r="FT933">
        <v>0</v>
      </c>
      <c r="FU933">
        <v>0</v>
      </c>
      <c r="FV933">
        <v>0</v>
      </c>
      <c r="FW933">
        <v>0</v>
      </c>
      <c r="FX933">
        <v>0</v>
      </c>
      <c r="FY933">
        <v>0</v>
      </c>
      <c r="FZ933">
        <v>0</v>
      </c>
      <c r="GA933">
        <v>0</v>
      </c>
      <c r="GB933">
        <v>0</v>
      </c>
      <c r="GC933">
        <v>0</v>
      </c>
      <c r="GD933">
        <v>0</v>
      </c>
      <c r="GE933">
        <v>0</v>
      </c>
      <c r="GF933">
        <v>0</v>
      </c>
      <c r="GG933">
        <v>0</v>
      </c>
      <c r="GH933">
        <v>0</v>
      </c>
      <c r="GI933">
        <v>0</v>
      </c>
      <c r="GJ933">
        <v>0</v>
      </c>
      <c r="GK933">
        <v>0</v>
      </c>
      <c r="GL933">
        <v>0</v>
      </c>
      <c r="GM933">
        <v>0</v>
      </c>
      <c r="GN933">
        <v>0</v>
      </c>
      <c r="GO933">
        <v>0</v>
      </c>
      <c r="GP933">
        <v>0</v>
      </c>
      <c r="GQ933">
        <v>0</v>
      </c>
      <c r="GR933">
        <v>0</v>
      </c>
      <c r="GS933">
        <v>0</v>
      </c>
      <c r="GT933">
        <v>0</v>
      </c>
      <c r="GU933">
        <v>0</v>
      </c>
      <c r="GV933">
        <v>0</v>
      </c>
      <c r="GW933">
        <v>0</v>
      </c>
      <c r="GX933">
        <v>0</v>
      </c>
      <c r="GY933">
        <v>0</v>
      </c>
      <c r="GZ933">
        <v>0</v>
      </c>
      <c r="HA933">
        <v>0</v>
      </c>
      <c r="HB933">
        <v>0</v>
      </c>
      <c r="HC933">
        <v>0</v>
      </c>
      <c r="HD933">
        <v>0</v>
      </c>
      <c r="HE933">
        <v>0</v>
      </c>
      <c r="HF933">
        <v>0</v>
      </c>
      <c r="HG933">
        <v>0</v>
      </c>
      <c r="HH933">
        <v>0</v>
      </c>
      <c r="HI933">
        <v>0</v>
      </c>
      <c r="HJ933">
        <v>0</v>
      </c>
      <c r="HK933">
        <v>0</v>
      </c>
      <c r="HL933">
        <v>0</v>
      </c>
      <c r="HM933">
        <v>0</v>
      </c>
      <c r="HN933">
        <v>0</v>
      </c>
      <c r="HO933">
        <v>0</v>
      </c>
      <c r="HP933">
        <v>0</v>
      </c>
      <c r="HQ933">
        <v>0</v>
      </c>
      <c r="HR933">
        <v>0</v>
      </c>
      <c r="HS933">
        <v>0</v>
      </c>
      <c r="HT933">
        <v>0</v>
      </c>
      <c r="HU933">
        <v>0</v>
      </c>
      <c r="HV933">
        <v>0</v>
      </c>
      <c r="HW933">
        <v>0</v>
      </c>
      <c r="HX933">
        <v>0</v>
      </c>
      <c r="HY933">
        <v>0</v>
      </c>
      <c r="HZ933">
        <v>0</v>
      </c>
      <c r="IA933">
        <v>0</v>
      </c>
      <c r="IB933">
        <v>0</v>
      </c>
      <c r="IC933">
        <v>0</v>
      </c>
      <c r="ID933">
        <v>0</v>
      </c>
      <c r="IE933">
        <v>0</v>
      </c>
      <c r="IF933">
        <v>0</v>
      </c>
      <c r="IG933">
        <v>0</v>
      </c>
      <c r="IH933">
        <v>0</v>
      </c>
      <c r="II933">
        <v>0</v>
      </c>
      <c r="IJ933">
        <v>0</v>
      </c>
      <c r="IK933">
        <v>0</v>
      </c>
    </row>
    <row r="934" spans="13:245" hidden="1">
      <c r="M934" s="340" t="s">
        <v>632</v>
      </c>
      <c r="N934" t="s">
        <v>1023</v>
      </c>
      <c r="O934">
        <v>2</v>
      </c>
      <c r="P934">
        <v>23</v>
      </c>
      <c r="Q934" s="183" t="str">
        <f t="shared" si="37"/>
        <v>SDH100223</v>
      </c>
      <c r="R934">
        <v>932.80000000000007</v>
      </c>
      <c r="S934">
        <v>2000</v>
      </c>
      <c r="T934">
        <v>2798.4</v>
      </c>
      <c r="U934">
        <v>3731.2000000000003</v>
      </c>
      <c r="V934">
        <v>4664</v>
      </c>
      <c r="W934">
        <v>5596.8</v>
      </c>
      <c r="X934">
        <v>6529.6</v>
      </c>
      <c r="Y934">
        <v>7462.4000000000005</v>
      </c>
      <c r="Z934">
        <v>8395.2000000000007</v>
      </c>
      <c r="AA934">
        <v>9328</v>
      </c>
      <c r="AB934">
        <v>9328</v>
      </c>
      <c r="AC934">
        <v>9328</v>
      </c>
      <c r="AD934">
        <v>9328</v>
      </c>
      <c r="AE934">
        <v>9328</v>
      </c>
      <c r="AF934">
        <v>9328</v>
      </c>
      <c r="AG934">
        <v>9328</v>
      </c>
      <c r="AH934">
        <v>9328</v>
      </c>
      <c r="AI934">
        <v>9328</v>
      </c>
      <c r="AJ934">
        <v>9328</v>
      </c>
      <c r="AK934">
        <v>9328</v>
      </c>
      <c r="AL934">
        <v>9328</v>
      </c>
      <c r="AM934">
        <v>9328</v>
      </c>
      <c r="AN934">
        <v>9328</v>
      </c>
      <c r="AO934">
        <v>9328</v>
      </c>
      <c r="AP934">
        <v>9328</v>
      </c>
      <c r="AQ934">
        <v>0</v>
      </c>
      <c r="AR934">
        <v>0</v>
      </c>
      <c r="AS934">
        <v>0</v>
      </c>
      <c r="AT934">
        <v>0</v>
      </c>
      <c r="AU934">
        <v>0</v>
      </c>
      <c r="AV934">
        <v>0</v>
      </c>
      <c r="AW934">
        <v>0</v>
      </c>
      <c r="AX934">
        <v>0</v>
      </c>
      <c r="AY934">
        <v>0</v>
      </c>
      <c r="AZ934">
        <v>0</v>
      </c>
      <c r="BA934">
        <v>0</v>
      </c>
      <c r="BB934">
        <v>0</v>
      </c>
      <c r="BC934">
        <v>0</v>
      </c>
      <c r="BD934">
        <v>0</v>
      </c>
      <c r="BE934">
        <v>0</v>
      </c>
      <c r="BF934">
        <v>0</v>
      </c>
      <c r="BG934">
        <v>0</v>
      </c>
      <c r="BH934">
        <v>0</v>
      </c>
      <c r="BI934">
        <v>0</v>
      </c>
      <c r="BJ934">
        <v>0</v>
      </c>
      <c r="BK934">
        <v>0</v>
      </c>
      <c r="BL934">
        <v>0</v>
      </c>
      <c r="BM934">
        <v>0</v>
      </c>
      <c r="BN934">
        <v>0</v>
      </c>
      <c r="BO934">
        <v>0</v>
      </c>
      <c r="BP934">
        <v>0</v>
      </c>
      <c r="BQ934">
        <v>0</v>
      </c>
      <c r="BR934">
        <v>0</v>
      </c>
      <c r="BS934">
        <v>0</v>
      </c>
      <c r="BT934">
        <v>0</v>
      </c>
      <c r="BU934">
        <v>0</v>
      </c>
      <c r="BV934">
        <v>0</v>
      </c>
      <c r="BW934">
        <v>0</v>
      </c>
      <c r="BX934">
        <v>0</v>
      </c>
      <c r="BY934">
        <v>0</v>
      </c>
      <c r="BZ934">
        <v>0</v>
      </c>
      <c r="CA934">
        <v>0</v>
      </c>
      <c r="CB934">
        <v>0</v>
      </c>
      <c r="CC934">
        <v>0</v>
      </c>
      <c r="CD934">
        <v>0</v>
      </c>
      <c r="CE934">
        <v>0</v>
      </c>
      <c r="CF934">
        <v>0</v>
      </c>
      <c r="CG934">
        <v>0</v>
      </c>
      <c r="CH934">
        <v>0</v>
      </c>
      <c r="CI934">
        <v>0</v>
      </c>
      <c r="CJ934">
        <v>0</v>
      </c>
      <c r="CK934">
        <v>0</v>
      </c>
      <c r="CL934">
        <v>0</v>
      </c>
      <c r="CM934">
        <v>0</v>
      </c>
      <c r="CN934">
        <v>0</v>
      </c>
      <c r="CO934">
        <v>0</v>
      </c>
      <c r="CP934">
        <v>0</v>
      </c>
      <c r="CQ934">
        <v>0</v>
      </c>
      <c r="CR934">
        <v>0</v>
      </c>
      <c r="CS934">
        <v>0</v>
      </c>
      <c r="CT934">
        <v>0</v>
      </c>
      <c r="CU934">
        <v>0</v>
      </c>
      <c r="CV934">
        <v>0</v>
      </c>
      <c r="CW934">
        <v>0</v>
      </c>
      <c r="CX934">
        <v>0</v>
      </c>
      <c r="CY934">
        <v>0</v>
      </c>
      <c r="CZ934">
        <v>0</v>
      </c>
      <c r="DA934">
        <v>0</v>
      </c>
      <c r="DB934">
        <v>0</v>
      </c>
      <c r="DC934">
        <v>0</v>
      </c>
      <c r="DD934">
        <v>0</v>
      </c>
      <c r="DE934">
        <v>0</v>
      </c>
      <c r="DF934">
        <v>0</v>
      </c>
      <c r="DG934">
        <v>0</v>
      </c>
      <c r="DH934">
        <v>0</v>
      </c>
      <c r="DI934">
        <v>0</v>
      </c>
      <c r="DJ934">
        <v>0</v>
      </c>
      <c r="DK934">
        <v>0</v>
      </c>
      <c r="DL934">
        <v>0</v>
      </c>
      <c r="DM934">
        <v>0</v>
      </c>
      <c r="DN934">
        <v>0</v>
      </c>
      <c r="DO934">
        <v>0</v>
      </c>
      <c r="DP934">
        <v>0</v>
      </c>
      <c r="DQ934">
        <v>0</v>
      </c>
      <c r="DR934">
        <v>0</v>
      </c>
      <c r="DS934">
        <v>0</v>
      </c>
      <c r="DT934">
        <v>0</v>
      </c>
      <c r="DU934">
        <v>0</v>
      </c>
      <c r="DV934">
        <v>0</v>
      </c>
      <c r="DW934">
        <v>0</v>
      </c>
      <c r="DX934">
        <v>0</v>
      </c>
      <c r="DZ934" s="340" t="s">
        <v>632</v>
      </c>
      <c r="EA934" t="s">
        <v>1023</v>
      </c>
      <c r="EB934">
        <v>2</v>
      </c>
      <c r="EC934">
        <v>23</v>
      </c>
      <c r="ED934" s="183" t="str">
        <f t="shared" si="38"/>
        <v>SDH100223</v>
      </c>
      <c r="EE934">
        <v>932.80000000000007</v>
      </c>
      <c r="EF934">
        <v>10000</v>
      </c>
      <c r="EG934">
        <v>10000</v>
      </c>
      <c r="EH934">
        <v>10000</v>
      </c>
      <c r="EI934">
        <v>10000</v>
      </c>
      <c r="EJ934">
        <v>10000</v>
      </c>
      <c r="EK934">
        <v>10000</v>
      </c>
      <c r="EL934">
        <v>10000</v>
      </c>
      <c r="EM934">
        <v>10000</v>
      </c>
      <c r="EN934">
        <v>10000</v>
      </c>
      <c r="EO934">
        <v>10000</v>
      </c>
      <c r="EP934">
        <v>10000</v>
      </c>
      <c r="EQ934">
        <v>10000</v>
      </c>
      <c r="ER934">
        <v>10000</v>
      </c>
      <c r="ES934">
        <v>10000</v>
      </c>
      <c r="ET934">
        <v>10000</v>
      </c>
      <c r="EU934">
        <v>10000</v>
      </c>
      <c r="EV934">
        <v>10000</v>
      </c>
      <c r="EW934">
        <v>10000</v>
      </c>
      <c r="EX934">
        <v>10000</v>
      </c>
      <c r="EY934">
        <v>10000</v>
      </c>
      <c r="EZ934">
        <v>10000</v>
      </c>
      <c r="FA934">
        <v>10000</v>
      </c>
      <c r="FB934">
        <v>10000</v>
      </c>
      <c r="FC934">
        <v>10000</v>
      </c>
      <c r="FD934">
        <v>0</v>
      </c>
      <c r="FE934">
        <v>0</v>
      </c>
      <c r="FF934">
        <v>0</v>
      </c>
      <c r="FG934">
        <v>0</v>
      </c>
      <c r="FH934">
        <v>0</v>
      </c>
      <c r="FI934">
        <v>0</v>
      </c>
      <c r="FJ934">
        <v>0</v>
      </c>
      <c r="FK934">
        <v>0</v>
      </c>
      <c r="FL934">
        <v>0</v>
      </c>
      <c r="FM934">
        <v>0</v>
      </c>
      <c r="FN934">
        <v>0</v>
      </c>
      <c r="FO934">
        <v>0</v>
      </c>
      <c r="FP934">
        <v>0</v>
      </c>
      <c r="FQ934">
        <v>0</v>
      </c>
      <c r="FR934">
        <v>0</v>
      </c>
      <c r="FS934">
        <v>0</v>
      </c>
      <c r="FT934">
        <v>0</v>
      </c>
      <c r="FU934">
        <v>0</v>
      </c>
      <c r="FV934">
        <v>0</v>
      </c>
      <c r="FW934">
        <v>0</v>
      </c>
      <c r="FX934">
        <v>0</v>
      </c>
      <c r="FY934">
        <v>0</v>
      </c>
      <c r="FZ934">
        <v>0</v>
      </c>
      <c r="GA934">
        <v>0</v>
      </c>
      <c r="GB934">
        <v>0</v>
      </c>
      <c r="GC934">
        <v>0</v>
      </c>
      <c r="GD934">
        <v>0</v>
      </c>
      <c r="GE934">
        <v>0</v>
      </c>
      <c r="GF934">
        <v>0</v>
      </c>
      <c r="GG934">
        <v>0</v>
      </c>
      <c r="GH934">
        <v>0</v>
      </c>
      <c r="GI934">
        <v>0</v>
      </c>
      <c r="GJ934">
        <v>0</v>
      </c>
      <c r="GK934">
        <v>0</v>
      </c>
      <c r="GL934">
        <v>0</v>
      </c>
      <c r="GM934">
        <v>0</v>
      </c>
      <c r="GN934">
        <v>0</v>
      </c>
      <c r="GO934">
        <v>0</v>
      </c>
      <c r="GP934">
        <v>0</v>
      </c>
      <c r="GQ934">
        <v>0</v>
      </c>
      <c r="GR934">
        <v>0</v>
      </c>
      <c r="GS934">
        <v>0</v>
      </c>
      <c r="GT934">
        <v>0</v>
      </c>
      <c r="GU934">
        <v>0</v>
      </c>
      <c r="GV934">
        <v>0</v>
      </c>
      <c r="GW934">
        <v>0</v>
      </c>
      <c r="GX934">
        <v>0</v>
      </c>
      <c r="GY934">
        <v>0</v>
      </c>
      <c r="GZ934">
        <v>0</v>
      </c>
      <c r="HA934">
        <v>0</v>
      </c>
      <c r="HB934">
        <v>0</v>
      </c>
      <c r="HC934">
        <v>0</v>
      </c>
      <c r="HD934">
        <v>0</v>
      </c>
      <c r="HE934">
        <v>0</v>
      </c>
      <c r="HF934">
        <v>0</v>
      </c>
      <c r="HG934">
        <v>0</v>
      </c>
      <c r="HH934">
        <v>0</v>
      </c>
      <c r="HI934">
        <v>0</v>
      </c>
      <c r="HJ934">
        <v>0</v>
      </c>
      <c r="HK934">
        <v>0</v>
      </c>
      <c r="HL934">
        <v>0</v>
      </c>
      <c r="HM934">
        <v>0</v>
      </c>
      <c r="HN934">
        <v>0</v>
      </c>
      <c r="HO934">
        <v>0</v>
      </c>
      <c r="HP934">
        <v>0</v>
      </c>
      <c r="HQ934">
        <v>0</v>
      </c>
      <c r="HR934">
        <v>0</v>
      </c>
      <c r="HS934">
        <v>0</v>
      </c>
      <c r="HT934">
        <v>0</v>
      </c>
      <c r="HU934">
        <v>0</v>
      </c>
      <c r="HV934">
        <v>0</v>
      </c>
      <c r="HW934">
        <v>0</v>
      </c>
      <c r="HX934">
        <v>0</v>
      </c>
      <c r="HY934">
        <v>0</v>
      </c>
      <c r="HZ934">
        <v>0</v>
      </c>
      <c r="IA934">
        <v>0</v>
      </c>
      <c r="IB934">
        <v>0</v>
      </c>
      <c r="IC934">
        <v>0</v>
      </c>
      <c r="ID934">
        <v>0</v>
      </c>
      <c r="IE934">
        <v>0</v>
      </c>
      <c r="IF934">
        <v>0</v>
      </c>
      <c r="IG934">
        <v>0</v>
      </c>
      <c r="IH934">
        <v>0</v>
      </c>
      <c r="II934">
        <v>0</v>
      </c>
      <c r="IJ934">
        <v>0</v>
      </c>
      <c r="IK934">
        <v>0</v>
      </c>
    </row>
    <row r="935" spans="13:245" hidden="1">
      <c r="M935" s="340" t="s">
        <v>632</v>
      </c>
      <c r="N935" t="s">
        <v>1023</v>
      </c>
      <c r="O935">
        <v>2</v>
      </c>
      <c r="P935">
        <v>24</v>
      </c>
      <c r="Q935" s="183" t="str">
        <f t="shared" si="37"/>
        <v>SDH100224</v>
      </c>
      <c r="R935">
        <v>932.80000000000007</v>
      </c>
      <c r="S935">
        <v>2000</v>
      </c>
      <c r="T935">
        <v>2798.4</v>
      </c>
      <c r="U935">
        <v>3731.2000000000003</v>
      </c>
      <c r="V935">
        <v>4664</v>
      </c>
      <c r="W935">
        <v>5596.8</v>
      </c>
      <c r="X935">
        <v>6529.6</v>
      </c>
      <c r="Y935">
        <v>7462.4000000000005</v>
      </c>
      <c r="Z935">
        <v>8395.2000000000007</v>
      </c>
      <c r="AA935">
        <v>9328</v>
      </c>
      <c r="AB935">
        <v>9328</v>
      </c>
      <c r="AC935">
        <v>9328</v>
      </c>
      <c r="AD935">
        <v>9328</v>
      </c>
      <c r="AE935">
        <v>9328</v>
      </c>
      <c r="AF935">
        <v>9328</v>
      </c>
      <c r="AG935">
        <v>9328</v>
      </c>
      <c r="AH935">
        <v>9328</v>
      </c>
      <c r="AI935">
        <v>9328</v>
      </c>
      <c r="AJ935">
        <v>9328</v>
      </c>
      <c r="AK935">
        <v>9328</v>
      </c>
      <c r="AL935">
        <v>9328</v>
      </c>
      <c r="AM935">
        <v>9328</v>
      </c>
      <c r="AN935">
        <v>9328</v>
      </c>
      <c r="AO935">
        <v>9328</v>
      </c>
      <c r="AP935">
        <v>9328</v>
      </c>
      <c r="AQ935">
        <v>0</v>
      </c>
      <c r="AR935">
        <v>0</v>
      </c>
      <c r="AS935">
        <v>0</v>
      </c>
      <c r="AT935">
        <v>0</v>
      </c>
      <c r="AU935">
        <v>0</v>
      </c>
      <c r="AV935">
        <v>0</v>
      </c>
      <c r="AW935">
        <v>0</v>
      </c>
      <c r="AX935">
        <v>0</v>
      </c>
      <c r="AY935">
        <v>0</v>
      </c>
      <c r="AZ935">
        <v>0</v>
      </c>
      <c r="BA935">
        <v>0</v>
      </c>
      <c r="BB935">
        <v>0</v>
      </c>
      <c r="BC935">
        <v>0</v>
      </c>
      <c r="BD935">
        <v>0</v>
      </c>
      <c r="BE935">
        <v>0</v>
      </c>
      <c r="BF935">
        <v>0</v>
      </c>
      <c r="BG935">
        <v>0</v>
      </c>
      <c r="BH935">
        <v>0</v>
      </c>
      <c r="BI935">
        <v>0</v>
      </c>
      <c r="BJ935">
        <v>0</v>
      </c>
      <c r="BK935">
        <v>0</v>
      </c>
      <c r="BL935">
        <v>0</v>
      </c>
      <c r="BM935">
        <v>0</v>
      </c>
      <c r="BN935">
        <v>0</v>
      </c>
      <c r="BO935">
        <v>0</v>
      </c>
      <c r="BP935">
        <v>0</v>
      </c>
      <c r="BQ935">
        <v>0</v>
      </c>
      <c r="BR935">
        <v>0</v>
      </c>
      <c r="BS935">
        <v>0</v>
      </c>
      <c r="BT935">
        <v>0</v>
      </c>
      <c r="BU935">
        <v>0</v>
      </c>
      <c r="BV935">
        <v>0</v>
      </c>
      <c r="BW935">
        <v>0</v>
      </c>
      <c r="BX935">
        <v>0</v>
      </c>
      <c r="BY935">
        <v>0</v>
      </c>
      <c r="BZ935">
        <v>0</v>
      </c>
      <c r="CA935">
        <v>0</v>
      </c>
      <c r="CB935">
        <v>0</v>
      </c>
      <c r="CC935">
        <v>0</v>
      </c>
      <c r="CD935">
        <v>0</v>
      </c>
      <c r="CE935">
        <v>0</v>
      </c>
      <c r="CF935">
        <v>0</v>
      </c>
      <c r="CG935">
        <v>0</v>
      </c>
      <c r="CH935">
        <v>0</v>
      </c>
      <c r="CI935">
        <v>0</v>
      </c>
      <c r="CJ935">
        <v>0</v>
      </c>
      <c r="CK935">
        <v>0</v>
      </c>
      <c r="CL935">
        <v>0</v>
      </c>
      <c r="CM935">
        <v>0</v>
      </c>
      <c r="CN935">
        <v>0</v>
      </c>
      <c r="CO935">
        <v>0</v>
      </c>
      <c r="CP935">
        <v>0</v>
      </c>
      <c r="CQ935">
        <v>0</v>
      </c>
      <c r="CR935">
        <v>0</v>
      </c>
      <c r="CS935">
        <v>0</v>
      </c>
      <c r="CT935">
        <v>0</v>
      </c>
      <c r="CU935">
        <v>0</v>
      </c>
      <c r="CV935">
        <v>0</v>
      </c>
      <c r="CW935">
        <v>0</v>
      </c>
      <c r="CX935">
        <v>0</v>
      </c>
      <c r="CY935">
        <v>0</v>
      </c>
      <c r="CZ935">
        <v>0</v>
      </c>
      <c r="DA935">
        <v>0</v>
      </c>
      <c r="DB935">
        <v>0</v>
      </c>
      <c r="DC935">
        <v>0</v>
      </c>
      <c r="DD935">
        <v>0</v>
      </c>
      <c r="DE935">
        <v>0</v>
      </c>
      <c r="DF935">
        <v>0</v>
      </c>
      <c r="DG935">
        <v>0</v>
      </c>
      <c r="DH935">
        <v>0</v>
      </c>
      <c r="DI935">
        <v>0</v>
      </c>
      <c r="DJ935">
        <v>0</v>
      </c>
      <c r="DK935">
        <v>0</v>
      </c>
      <c r="DL935">
        <v>0</v>
      </c>
      <c r="DM935">
        <v>0</v>
      </c>
      <c r="DN935">
        <v>0</v>
      </c>
      <c r="DO935">
        <v>0</v>
      </c>
      <c r="DP935">
        <v>0</v>
      </c>
      <c r="DQ935">
        <v>0</v>
      </c>
      <c r="DR935">
        <v>0</v>
      </c>
      <c r="DS935">
        <v>0</v>
      </c>
      <c r="DT935">
        <v>0</v>
      </c>
      <c r="DU935">
        <v>0</v>
      </c>
      <c r="DV935">
        <v>0</v>
      </c>
      <c r="DW935">
        <v>0</v>
      </c>
      <c r="DX935">
        <v>0</v>
      </c>
      <c r="DZ935" s="340" t="s">
        <v>632</v>
      </c>
      <c r="EA935" t="s">
        <v>1023</v>
      </c>
      <c r="EB935">
        <v>2</v>
      </c>
      <c r="EC935">
        <v>24</v>
      </c>
      <c r="ED935" s="183" t="str">
        <f t="shared" si="38"/>
        <v>SDH100224</v>
      </c>
      <c r="EE935">
        <v>932.80000000000007</v>
      </c>
      <c r="EF935">
        <v>10000</v>
      </c>
      <c r="EG935">
        <v>10000</v>
      </c>
      <c r="EH935">
        <v>10000</v>
      </c>
      <c r="EI935">
        <v>10000</v>
      </c>
      <c r="EJ935">
        <v>10000</v>
      </c>
      <c r="EK935">
        <v>10000</v>
      </c>
      <c r="EL935">
        <v>10000</v>
      </c>
      <c r="EM935">
        <v>10000</v>
      </c>
      <c r="EN935">
        <v>10000</v>
      </c>
      <c r="EO935">
        <v>10000</v>
      </c>
      <c r="EP935">
        <v>10000</v>
      </c>
      <c r="EQ935">
        <v>10000</v>
      </c>
      <c r="ER935">
        <v>10000</v>
      </c>
      <c r="ES935">
        <v>10000</v>
      </c>
      <c r="ET935">
        <v>10000</v>
      </c>
      <c r="EU935">
        <v>10000</v>
      </c>
      <c r="EV935">
        <v>10000</v>
      </c>
      <c r="EW935">
        <v>10000</v>
      </c>
      <c r="EX935">
        <v>10000</v>
      </c>
      <c r="EY935">
        <v>10000</v>
      </c>
      <c r="EZ935">
        <v>10000</v>
      </c>
      <c r="FA935">
        <v>10000</v>
      </c>
      <c r="FB935">
        <v>10000</v>
      </c>
      <c r="FC935">
        <v>10000</v>
      </c>
      <c r="FD935">
        <v>0</v>
      </c>
      <c r="FE935">
        <v>0</v>
      </c>
      <c r="FF935">
        <v>0</v>
      </c>
      <c r="FG935">
        <v>0</v>
      </c>
      <c r="FH935">
        <v>0</v>
      </c>
      <c r="FI935">
        <v>0</v>
      </c>
      <c r="FJ935">
        <v>0</v>
      </c>
      <c r="FK935">
        <v>0</v>
      </c>
      <c r="FL935">
        <v>0</v>
      </c>
      <c r="FM935">
        <v>0</v>
      </c>
      <c r="FN935">
        <v>0</v>
      </c>
      <c r="FO935">
        <v>0</v>
      </c>
      <c r="FP935">
        <v>0</v>
      </c>
      <c r="FQ935">
        <v>0</v>
      </c>
      <c r="FR935">
        <v>0</v>
      </c>
      <c r="FS935">
        <v>0</v>
      </c>
      <c r="FT935">
        <v>0</v>
      </c>
      <c r="FU935">
        <v>0</v>
      </c>
      <c r="FV935">
        <v>0</v>
      </c>
      <c r="FW935">
        <v>0</v>
      </c>
      <c r="FX935">
        <v>0</v>
      </c>
      <c r="FY935">
        <v>0</v>
      </c>
      <c r="FZ935">
        <v>0</v>
      </c>
      <c r="GA935">
        <v>0</v>
      </c>
      <c r="GB935">
        <v>0</v>
      </c>
      <c r="GC935">
        <v>0</v>
      </c>
      <c r="GD935">
        <v>0</v>
      </c>
      <c r="GE935">
        <v>0</v>
      </c>
      <c r="GF935">
        <v>0</v>
      </c>
      <c r="GG935">
        <v>0</v>
      </c>
      <c r="GH935">
        <v>0</v>
      </c>
      <c r="GI935">
        <v>0</v>
      </c>
      <c r="GJ935">
        <v>0</v>
      </c>
      <c r="GK935">
        <v>0</v>
      </c>
      <c r="GL935">
        <v>0</v>
      </c>
      <c r="GM935">
        <v>0</v>
      </c>
      <c r="GN935">
        <v>0</v>
      </c>
      <c r="GO935">
        <v>0</v>
      </c>
      <c r="GP935">
        <v>0</v>
      </c>
      <c r="GQ935">
        <v>0</v>
      </c>
      <c r="GR935">
        <v>0</v>
      </c>
      <c r="GS935">
        <v>0</v>
      </c>
      <c r="GT935">
        <v>0</v>
      </c>
      <c r="GU935">
        <v>0</v>
      </c>
      <c r="GV935">
        <v>0</v>
      </c>
      <c r="GW935">
        <v>0</v>
      </c>
      <c r="GX935">
        <v>0</v>
      </c>
      <c r="GY935">
        <v>0</v>
      </c>
      <c r="GZ935">
        <v>0</v>
      </c>
      <c r="HA935">
        <v>0</v>
      </c>
      <c r="HB935">
        <v>0</v>
      </c>
      <c r="HC935">
        <v>0</v>
      </c>
      <c r="HD935">
        <v>0</v>
      </c>
      <c r="HE935">
        <v>0</v>
      </c>
      <c r="HF935">
        <v>0</v>
      </c>
      <c r="HG935">
        <v>0</v>
      </c>
      <c r="HH935">
        <v>0</v>
      </c>
      <c r="HI935">
        <v>0</v>
      </c>
      <c r="HJ935">
        <v>0</v>
      </c>
      <c r="HK935">
        <v>0</v>
      </c>
      <c r="HL935">
        <v>0</v>
      </c>
      <c r="HM935">
        <v>0</v>
      </c>
      <c r="HN935">
        <v>0</v>
      </c>
      <c r="HO935">
        <v>0</v>
      </c>
      <c r="HP935">
        <v>0</v>
      </c>
      <c r="HQ935">
        <v>0</v>
      </c>
      <c r="HR935">
        <v>0</v>
      </c>
      <c r="HS935">
        <v>0</v>
      </c>
      <c r="HT935">
        <v>0</v>
      </c>
      <c r="HU935">
        <v>0</v>
      </c>
      <c r="HV935">
        <v>0</v>
      </c>
      <c r="HW935">
        <v>0</v>
      </c>
      <c r="HX935">
        <v>0</v>
      </c>
      <c r="HY935">
        <v>0</v>
      </c>
      <c r="HZ935">
        <v>0</v>
      </c>
      <c r="IA935">
        <v>0</v>
      </c>
      <c r="IB935">
        <v>0</v>
      </c>
      <c r="IC935">
        <v>0</v>
      </c>
      <c r="ID935">
        <v>0</v>
      </c>
      <c r="IE935">
        <v>0</v>
      </c>
      <c r="IF935">
        <v>0</v>
      </c>
      <c r="IG935">
        <v>0</v>
      </c>
      <c r="IH935">
        <v>0</v>
      </c>
      <c r="II935">
        <v>0</v>
      </c>
      <c r="IJ935">
        <v>0</v>
      </c>
      <c r="IK935">
        <v>0</v>
      </c>
    </row>
    <row r="936" spans="13:245" hidden="1">
      <c r="M936" s="340" t="s">
        <v>632</v>
      </c>
      <c r="N936" t="s">
        <v>1023</v>
      </c>
      <c r="O936">
        <v>2</v>
      </c>
      <c r="P936">
        <v>25</v>
      </c>
      <c r="Q936" s="183" t="str">
        <f t="shared" si="37"/>
        <v>SDH100225</v>
      </c>
      <c r="R936">
        <v>938.1</v>
      </c>
      <c r="S936">
        <v>2000</v>
      </c>
      <c r="T936">
        <v>2814.3</v>
      </c>
      <c r="U936">
        <v>3752.4</v>
      </c>
      <c r="V936">
        <v>4690.5</v>
      </c>
      <c r="W936">
        <v>5628.6</v>
      </c>
      <c r="X936">
        <v>6566.7000000000007</v>
      </c>
      <c r="Y936">
        <v>7504.8</v>
      </c>
      <c r="Z936">
        <v>8442.9</v>
      </c>
      <c r="AA936">
        <v>9381</v>
      </c>
      <c r="AB936">
        <v>9381</v>
      </c>
      <c r="AC936">
        <v>9381</v>
      </c>
      <c r="AD936">
        <v>9381</v>
      </c>
      <c r="AE936">
        <v>9381</v>
      </c>
      <c r="AF936">
        <v>9381</v>
      </c>
      <c r="AG936">
        <v>9381</v>
      </c>
      <c r="AH936">
        <v>9381</v>
      </c>
      <c r="AI936">
        <v>9381</v>
      </c>
      <c r="AJ936">
        <v>9381</v>
      </c>
      <c r="AK936">
        <v>9381</v>
      </c>
      <c r="AL936">
        <v>9381</v>
      </c>
      <c r="AM936">
        <v>9381</v>
      </c>
      <c r="AN936">
        <v>9381</v>
      </c>
      <c r="AO936">
        <v>9381</v>
      </c>
      <c r="AP936">
        <v>9381</v>
      </c>
      <c r="AQ936">
        <v>0</v>
      </c>
      <c r="AR936">
        <v>0</v>
      </c>
      <c r="AS936">
        <v>0</v>
      </c>
      <c r="AT936">
        <v>0</v>
      </c>
      <c r="AU936">
        <v>0</v>
      </c>
      <c r="AV936">
        <v>0</v>
      </c>
      <c r="AW936">
        <v>0</v>
      </c>
      <c r="AX936">
        <v>0</v>
      </c>
      <c r="AY936">
        <v>0</v>
      </c>
      <c r="AZ936">
        <v>0</v>
      </c>
      <c r="BA936">
        <v>0</v>
      </c>
      <c r="BB936">
        <v>0</v>
      </c>
      <c r="BC936">
        <v>0</v>
      </c>
      <c r="BD936">
        <v>0</v>
      </c>
      <c r="BE936">
        <v>0</v>
      </c>
      <c r="BF936">
        <v>0</v>
      </c>
      <c r="BG936">
        <v>0</v>
      </c>
      <c r="BH936">
        <v>0</v>
      </c>
      <c r="BI936">
        <v>0</v>
      </c>
      <c r="BJ936">
        <v>0</v>
      </c>
      <c r="BK936">
        <v>0</v>
      </c>
      <c r="BL936">
        <v>0</v>
      </c>
      <c r="BM936">
        <v>0</v>
      </c>
      <c r="BN936">
        <v>0</v>
      </c>
      <c r="BO936">
        <v>0</v>
      </c>
      <c r="BP936">
        <v>0</v>
      </c>
      <c r="BQ936">
        <v>0</v>
      </c>
      <c r="BR936">
        <v>0</v>
      </c>
      <c r="BS936">
        <v>0</v>
      </c>
      <c r="BT936">
        <v>0</v>
      </c>
      <c r="BU936">
        <v>0</v>
      </c>
      <c r="BV936">
        <v>0</v>
      </c>
      <c r="BW936">
        <v>0</v>
      </c>
      <c r="BX936">
        <v>0</v>
      </c>
      <c r="BY936">
        <v>0</v>
      </c>
      <c r="BZ936">
        <v>0</v>
      </c>
      <c r="CA936">
        <v>0</v>
      </c>
      <c r="CB936">
        <v>0</v>
      </c>
      <c r="CC936">
        <v>0</v>
      </c>
      <c r="CD936">
        <v>0</v>
      </c>
      <c r="CE936">
        <v>0</v>
      </c>
      <c r="CF936">
        <v>0</v>
      </c>
      <c r="CG936">
        <v>0</v>
      </c>
      <c r="CH936">
        <v>0</v>
      </c>
      <c r="CI936">
        <v>0</v>
      </c>
      <c r="CJ936">
        <v>0</v>
      </c>
      <c r="CK936">
        <v>0</v>
      </c>
      <c r="CL936">
        <v>0</v>
      </c>
      <c r="CM936">
        <v>0</v>
      </c>
      <c r="CN936">
        <v>0</v>
      </c>
      <c r="CO936">
        <v>0</v>
      </c>
      <c r="CP936">
        <v>0</v>
      </c>
      <c r="CQ936">
        <v>0</v>
      </c>
      <c r="CR936">
        <v>0</v>
      </c>
      <c r="CS936">
        <v>0</v>
      </c>
      <c r="CT936">
        <v>0</v>
      </c>
      <c r="CU936">
        <v>0</v>
      </c>
      <c r="CV936">
        <v>0</v>
      </c>
      <c r="CW936">
        <v>0</v>
      </c>
      <c r="CX936">
        <v>0</v>
      </c>
      <c r="CY936">
        <v>0</v>
      </c>
      <c r="CZ936">
        <v>0</v>
      </c>
      <c r="DA936">
        <v>0</v>
      </c>
      <c r="DB936">
        <v>0</v>
      </c>
      <c r="DC936">
        <v>0</v>
      </c>
      <c r="DD936">
        <v>0</v>
      </c>
      <c r="DE936">
        <v>0</v>
      </c>
      <c r="DF936">
        <v>0</v>
      </c>
      <c r="DG936">
        <v>0</v>
      </c>
      <c r="DH936">
        <v>0</v>
      </c>
      <c r="DI936">
        <v>0</v>
      </c>
      <c r="DJ936">
        <v>0</v>
      </c>
      <c r="DK936">
        <v>0</v>
      </c>
      <c r="DL936">
        <v>0</v>
      </c>
      <c r="DM936">
        <v>0</v>
      </c>
      <c r="DN936">
        <v>0</v>
      </c>
      <c r="DO936">
        <v>0</v>
      </c>
      <c r="DP936">
        <v>0</v>
      </c>
      <c r="DQ936">
        <v>0</v>
      </c>
      <c r="DR936">
        <v>0</v>
      </c>
      <c r="DS936">
        <v>0</v>
      </c>
      <c r="DT936">
        <v>0</v>
      </c>
      <c r="DU936">
        <v>0</v>
      </c>
      <c r="DV936">
        <v>0</v>
      </c>
      <c r="DW936">
        <v>0</v>
      </c>
      <c r="DX936">
        <v>0</v>
      </c>
      <c r="DZ936" s="340" t="s">
        <v>632</v>
      </c>
      <c r="EA936" t="s">
        <v>1023</v>
      </c>
      <c r="EB936">
        <v>2</v>
      </c>
      <c r="EC936">
        <v>25</v>
      </c>
      <c r="ED936" s="183" t="str">
        <f t="shared" si="38"/>
        <v>SDH100225</v>
      </c>
      <c r="EE936">
        <v>938.1</v>
      </c>
      <c r="EF936">
        <v>10000</v>
      </c>
      <c r="EG936">
        <v>10000</v>
      </c>
      <c r="EH936">
        <v>10000</v>
      </c>
      <c r="EI936">
        <v>10000</v>
      </c>
      <c r="EJ936">
        <v>10000</v>
      </c>
      <c r="EK936">
        <v>10000</v>
      </c>
      <c r="EL936">
        <v>10000</v>
      </c>
      <c r="EM936">
        <v>10000</v>
      </c>
      <c r="EN936">
        <v>10000</v>
      </c>
      <c r="EO936">
        <v>10000</v>
      </c>
      <c r="EP936">
        <v>10000</v>
      </c>
      <c r="EQ936">
        <v>10000</v>
      </c>
      <c r="ER936">
        <v>10000</v>
      </c>
      <c r="ES936">
        <v>10000</v>
      </c>
      <c r="ET936">
        <v>10000</v>
      </c>
      <c r="EU936">
        <v>10000</v>
      </c>
      <c r="EV936">
        <v>10000</v>
      </c>
      <c r="EW936">
        <v>10000</v>
      </c>
      <c r="EX936">
        <v>10000</v>
      </c>
      <c r="EY936">
        <v>10000</v>
      </c>
      <c r="EZ936">
        <v>10000</v>
      </c>
      <c r="FA936">
        <v>10000</v>
      </c>
      <c r="FB936">
        <v>10000</v>
      </c>
      <c r="FC936">
        <v>10000</v>
      </c>
      <c r="FD936">
        <v>0</v>
      </c>
      <c r="FE936">
        <v>0</v>
      </c>
      <c r="FF936">
        <v>0</v>
      </c>
      <c r="FG936">
        <v>0</v>
      </c>
      <c r="FH936">
        <v>0</v>
      </c>
      <c r="FI936">
        <v>0</v>
      </c>
      <c r="FJ936">
        <v>0</v>
      </c>
      <c r="FK936">
        <v>0</v>
      </c>
      <c r="FL936">
        <v>0</v>
      </c>
      <c r="FM936">
        <v>0</v>
      </c>
      <c r="FN936">
        <v>0</v>
      </c>
      <c r="FO936">
        <v>0</v>
      </c>
      <c r="FP936">
        <v>0</v>
      </c>
      <c r="FQ936">
        <v>0</v>
      </c>
      <c r="FR936">
        <v>0</v>
      </c>
      <c r="FS936">
        <v>0</v>
      </c>
      <c r="FT936">
        <v>0</v>
      </c>
      <c r="FU936">
        <v>0</v>
      </c>
      <c r="FV936">
        <v>0</v>
      </c>
      <c r="FW936">
        <v>0</v>
      </c>
      <c r="FX936">
        <v>0</v>
      </c>
      <c r="FY936">
        <v>0</v>
      </c>
      <c r="FZ936">
        <v>0</v>
      </c>
      <c r="GA936">
        <v>0</v>
      </c>
      <c r="GB936">
        <v>0</v>
      </c>
      <c r="GC936">
        <v>0</v>
      </c>
      <c r="GD936">
        <v>0</v>
      </c>
      <c r="GE936">
        <v>0</v>
      </c>
      <c r="GF936">
        <v>0</v>
      </c>
      <c r="GG936">
        <v>0</v>
      </c>
      <c r="GH936">
        <v>0</v>
      </c>
      <c r="GI936">
        <v>0</v>
      </c>
      <c r="GJ936">
        <v>0</v>
      </c>
      <c r="GK936">
        <v>0</v>
      </c>
      <c r="GL936">
        <v>0</v>
      </c>
      <c r="GM936">
        <v>0</v>
      </c>
      <c r="GN936">
        <v>0</v>
      </c>
      <c r="GO936">
        <v>0</v>
      </c>
      <c r="GP936">
        <v>0</v>
      </c>
      <c r="GQ936">
        <v>0</v>
      </c>
      <c r="GR936">
        <v>0</v>
      </c>
      <c r="GS936">
        <v>0</v>
      </c>
      <c r="GT936">
        <v>0</v>
      </c>
      <c r="GU936">
        <v>0</v>
      </c>
      <c r="GV936">
        <v>0</v>
      </c>
      <c r="GW936">
        <v>0</v>
      </c>
      <c r="GX936">
        <v>0</v>
      </c>
      <c r="GY936">
        <v>0</v>
      </c>
      <c r="GZ936">
        <v>0</v>
      </c>
      <c r="HA936">
        <v>0</v>
      </c>
      <c r="HB936">
        <v>0</v>
      </c>
      <c r="HC936">
        <v>0</v>
      </c>
      <c r="HD936">
        <v>0</v>
      </c>
      <c r="HE936">
        <v>0</v>
      </c>
      <c r="HF936">
        <v>0</v>
      </c>
      <c r="HG936">
        <v>0</v>
      </c>
      <c r="HH936">
        <v>0</v>
      </c>
      <c r="HI936">
        <v>0</v>
      </c>
      <c r="HJ936">
        <v>0</v>
      </c>
      <c r="HK936">
        <v>0</v>
      </c>
      <c r="HL936">
        <v>0</v>
      </c>
      <c r="HM936">
        <v>0</v>
      </c>
      <c r="HN936">
        <v>0</v>
      </c>
      <c r="HO936">
        <v>0</v>
      </c>
      <c r="HP936">
        <v>0</v>
      </c>
      <c r="HQ936">
        <v>0</v>
      </c>
      <c r="HR936">
        <v>0</v>
      </c>
      <c r="HS936">
        <v>0</v>
      </c>
      <c r="HT936">
        <v>0</v>
      </c>
      <c r="HU936">
        <v>0</v>
      </c>
      <c r="HV936">
        <v>0</v>
      </c>
      <c r="HW936">
        <v>0</v>
      </c>
      <c r="HX936">
        <v>0</v>
      </c>
      <c r="HY936">
        <v>0</v>
      </c>
      <c r="HZ936">
        <v>0</v>
      </c>
      <c r="IA936">
        <v>0</v>
      </c>
      <c r="IB936">
        <v>0</v>
      </c>
      <c r="IC936">
        <v>0</v>
      </c>
      <c r="ID936">
        <v>0</v>
      </c>
      <c r="IE936">
        <v>0</v>
      </c>
      <c r="IF936">
        <v>0</v>
      </c>
      <c r="IG936">
        <v>0</v>
      </c>
      <c r="IH936">
        <v>0</v>
      </c>
      <c r="II936">
        <v>0</v>
      </c>
      <c r="IJ936">
        <v>0</v>
      </c>
      <c r="IK936">
        <v>0</v>
      </c>
    </row>
    <row r="937" spans="13:245" hidden="1">
      <c r="M937" s="340" t="s">
        <v>632</v>
      </c>
      <c r="N937" t="s">
        <v>1023</v>
      </c>
      <c r="O937">
        <v>2</v>
      </c>
      <c r="P937">
        <v>26</v>
      </c>
      <c r="Q937" s="183" t="str">
        <f t="shared" si="37"/>
        <v>SDH100226</v>
      </c>
      <c r="R937">
        <v>938.1</v>
      </c>
      <c r="S937">
        <v>2000</v>
      </c>
      <c r="T937">
        <v>2814.3</v>
      </c>
      <c r="U937">
        <v>3752.4</v>
      </c>
      <c r="V937">
        <v>4690.5</v>
      </c>
      <c r="W937">
        <v>5628.6</v>
      </c>
      <c r="X937">
        <v>6566.7000000000007</v>
      </c>
      <c r="Y937">
        <v>7504.8</v>
      </c>
      <c r="Z937">
        <v>8442.9</v>
      </c>
      <c r="AA937">
        <v>9381</v>
      </c>
      <c r="AB937">
        <v>9381</v>
      </c>
      <c r="AC937">
        <v>9381</v>
      </c>
      <c r="AD937">
        <v>9381</v>
      </c>
      <c r="AE937">
        <v>9381</v>
      </c>
      <c r="AF937">
        <v>9381</v>
      </c>
      <c r="AG937">
        <v>9381</v>
      </c>
      <c r="AH937">
        <v>9381</v>
      </c>
      <c r="AI937">
        <v>9381</v>
      </c>
      <c r="AJ937">
        <v>9381</v>
      </c>
      <c r="AK937">
        <v>9381</v>
      </c>
      <c r="AL937">
        <v>9381</v>
      </c>
      <c r="AM937">
        <v>9381</v>
      </c>
      <c r="AN937">
        <v>9381</v>
      </c>
      <c r="AO937">
        <v>9381</v>
      </c>
      <c r="AP937">
        <v>9381</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0</v>
      </c>
      <c r="BM937">
        <v>0</v>
      </c>
      <c r="BN937">
        <v>0</v>
      </c>
      <c r="BO937">
        <v>0</v>
      </c>
      <c r="BP937">
        <v>0</v>
      </c>
      <c r="BQ937">
        <v>0</v>
      </c>
      <c r="BR937">
        <v>0</v>
      </c>
      <c r="BS937">
        <v>0</v>
      </c>
      <c r="BT937">
        <v>0</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0</v>
      </c>
      <c r="CP937">
        <v>0</v>
      </c>
      <c r="CQ937">
        <v>0</v>
      </c>
      <c r="CR937">
        <v>0</v>
      </c>
      <c r="CS937">
        <v>0</v>
      </c>
      <c r="CT937">
        <v>0</v>
      </c>
      <c r="CU937">
        <v>0</v>
      </c>
      <c r="CV937">
        <v>0</v>
      </c>
      <c r="CW937">
        <v>0</v>
      </c>
      <c r="CX937">
        <v>0</v>
      </c>
      <c r="CY937">
        <v>0</v>
      </c>
      <c r="CZ937">
        <v>0</v>
      </c>
      <c r="DA937">
        <v>0</v>
      </c>
      <c r="DB937">
        <v>0</v>
      </c>
      <c r="DC937">
        <v>0</v>
      </c>
      <c r="DD937">
        <v>0</v>
      </c>
      <c r="DE937">
        <v>0</v>
      </c>
      <c r="DF937">
        <v>0</v>
      </c>
      <c r="DG937">
        <v>0</v>
      </c>
      <c r="DH937">
        <v>0</v>
      </c>
      <c r="DI937">
        <v>0</v>
      </c>
      <c r="DJ937">
        <v>0</v>
      </c>
      <c r="DK937">
        <v>0</v>
      </c>
      <c r="DL937">
        <v>0</v>
      </c>
      <c r="DM937">
        <v>0</v>
      </c>
      <c r="DN937">
        <v>0</v>
      </c>
      <c r="DO937">
        <v>0</v>
      </c>
      <c r="DP937">
        <v>0</v>
      </c>
      <c r="DQ937">
        <v>0</v>
      </c>
      <c r="DR937">
        <v>0</v>
      </c>
      <c r="DS937">
        <v>0</v>
      </c>
      <c r="DT937">
        <v>0</v>
      </c>
      <c r="DU937">
        <v>0</v>
      </c>
      <c r="DV937">
        <v>0</v>
      </c>
      <c r="DW937">
        <v>0</v>
      </c>
      <c r="DX937">
        <v>0</v>
      </c>
      <c r="DZ937" s="340" t="s">
        <v>632</v>
      </c>
      <c r="EA937" t="s">
        <v>1023</v>
      </c>
      <c r="EB937">
        <v>2</v>
      </c>
      <c r="EC937">
        <v>26</v>
      </c>
      <c r="ED937" s="183" t="str">
        <f t="shared" si="38"/>
        <v>SDH100226</v>
      </c>
      <c r="EE937">
        <v>938.1</v>
      </c>
      <c r="EF937">
        <v>10000</v>
      </c>
      <c r="EG937">
        <v>10000</v>
      </c>
      <c r="EH937">
        <v>10000</v>
      </c>
      <c r="EI937">
        <v>10000</v>
      </c>
      <c r="EJ937">
        <v>10000</v>
      </c>
      <c r="EK937">
        <v>10000</v>
      </c>
      <c r="EL937">
        <v>10000</v>
      </c>
      <c r="EM937">
        <v>10000</v>
      </c>
      <c r="EN937">
        <v>10000</v>
      </c>
      <c r="EO937">
        <v>10000</v>
      </c>
      <c r="EP937">
        <v>10000</v>
      </c>
      <c r="EQ937">
        <v>10000</v>
      </c>
      <c r="ER937">
        <v>10000</v>
      </c>
      <c r="ES937">
        <v>10000</v>
      </c>
      <c r="ET937">
        <v>10000</v>
      </c>
      <c r="EU937">
        <v>10000</v>
      </c>
      <c r="EV937">
        <v>10000</v>
      </c>
      <c r="EW937">
        <v>10000</v>
      </c>
      <c r="EX937">
        <v>10000</v>
      </c>
      <c r="EY937">
        <v>10000</v>
      </c>
      <c r="EZ937">
        <v>10000</v>
      </c>
      <c r="FA937">
        <v>10000</v>
      </c>
      <c r="FB937">
        <v>10000</v>
      </c>
      <c r="FC937">
        <v>10000</v>
      </c>
      <c r="FD937">
        <v>0</v>
      </c>
      <c r="FE937">
        <v>0</v>
      </c>
      <c r="FF937">
        <v>0</v>
      </c>
      <c r="FG937">
        <v>0</v>
      </c>
      <c r="FH937">
        <v>0</v>
      </c>
      <c r="FI937">
        <v>0</v>
      </c>
      <c r="FJ937">
        <v>0</v>
      </c>
      <c r="FK937">
        <v>0</v>
      </c>
      <c r="FL937">
        <v>0</v>
      </c>
      <c r="FM937">
        <v>0</v>
      </c>
      <c r="FN937">
        <v>0</v>
      </c>
      <c r="FO937">
        <v>0</v>
      </c>
      <c r="FP937">
        <v>0</v>
      </c>
      <c r="FQ937">
        <v>0</v>
      </c>
      <c r="FR937">
        <v>0</v>
      </c>
      <c r="FS937">
        <v>0</v>
      </c>
      <c r="FT937">
        <v>0</v>
      </c>
      <c r="FU937">
        <v>0</v>
      </c>
      <c r="FV937">
        <v>0</v>
      </c>
      <c r="FW937">
        <v>0</v>
      </c>
      <c r="FX937">
        <v>0</v>
      </c>
      <c r="FY937">
        <v>0</v>
      </c>
      <c r="FZ937">
        <v>0</v>
      </c>
      <c r="GA937">
        <v>0</v>
      </c>
      <c r="GB937">
        <v>0</v>
      </c>
      <c r="GC937">
        <v>0</v>
      </c>
      <c r="GD937">
        <v>0</v>
      </c>
      <c r="GE937">
        <v>0</v>
      </c>
      <c r="GF937">
        <v>0</v>
      </c>
      <c r="GG937">
        <v>0</v>
      </c>
      <c r="GH937">
        <v>0</v>
      </c>
      <c r="GI937">
        <v>0</v>
      </c>
      <c r="GJ937">
        <v>0</v>
      </c>
      <c r="GK937">
        <v>0</v>
      </c>
      <c r="GL937">
        <v>0</v>
      </c>
      <c r="GM937">
        <v>0</v>
      </c>
      <c r="GN937">
        <v>0</v>
      </c>
      <c r="GO937">
        <v>0</v>
      </c>
      <c r="GP937">
        <v>0</v>
      </c>
      <c r="GQ937">
        <v>0</v>
      </c>
      <c r="GR937">
        <v>0</v>
      </c>
      <c r="GS937">
        <v>0</v>
      </c>
      <c r="GT937">
        <v>0</v>
      </c>
      <c r="GU937">
        <v>0</v>
      </c>
      <c r="GV937">
        <v>0</v>
      </c>
      <c r="GW937">
        <v>0</v>
      </c>
      <c r="GX937">
        <v>0</v>
      </c>
      <c r="GY937">
        <v>0</v>
      </c>
      <c r="GZ937">
        <v>0</v>
      </c>
      <c r="HA937">
        <v>0</v>
      </c>
      <c r="HB937">
        <v>0</v>
      </c>
      <c r="HC937">
        <v>0</v>
      </c>
      <c r="HD937">
        <v>0</v>
      </c>
      <c r="HE937">
        <v>0</v>
      </c>
      <c r="HF937">
        <v>0</v>
      </c>
      <c r="HG937">
        <v>0</v>
      </c>
      <c r="HH937">
        <v>0</v>
      </c>
      <c r="HI937">
        <v>0</v>
      </c>
      <c r="HJ937">
        <v>0</v>
      </c>
      <c r="HK937">
        <v>0</v>
      </c>
      <c r="HL937">
        <v>0</v>
      </c>
      <c r="HM937">
        <v>0</v>
      </c>
      <c r="HN937">
        <v>0</v>
      </c>
      <c r="HO937">
        <v>0</v>
      </c>
      <c r="HP937">
        <v>0</v>
      </c>
      <c r="HQ937">
        <v>0</v>
      </c>
      <c r="HR937">
        <v>0</v>
      </c>
      <c r="HS937">
        <v>0</v>
      </c>
      <c r="HT937">
        <v>0</v>
      </c>
      <c r="HU937">
        <v>0</v>
      </c>
      <c r="HV937">
        <v>0</v>
      </c>
      <c r="HW937">
        <v>0</v>
      </c>
      <c r="HX937">
        <v>0</v>
      </c>
      <c r="HY937">
        <v>0</v>
      </c>
      <c r="HZ937">
        <v>0</v>
      </c>
      <c r="IA937">
        <v>0</v>
      </c>
      <c r="IB937">
        <v>0</v>
      </c>
      <c r="IC937">
        <v>0</v>
      </c>
      <c r="ID937">
        <v>0</v>
      </c>
      <c r="IE937">
        <v>0</v>
      </c>
      <c r="IF937">
        <v>0</v>
      </c>
      <c r="IG937">
        <v>0</v>
      </c>
      <c r="IH937">
        <v>0</v>
      </c>
      <c r="II937">
        <v>0</v>
      </c>
      <c r="IJ937">
        <v>0</v>
      </c>
      <c r="IK937">
        <v>0</v>
      </c>
    </row>
    <row r="938" spans="13:245" hidden="1">
      <c r="M938" s="340" t="s">
        <v>632</v>
      </c>
      <c r="N938" t="s">
        <v>1023</v>
      </c>
      <c r="O938">
        <v>2</v>
      </c>
      <c r="P938">
        <v>27</v>
      </c>
      <c r="Q938" s="183" t="str">
        <f t="shared" si="37"/>
        <v>SDH100227</v>
      </c>
      <c r="R938">
        <v>943.40000000000009</v>
      </c>
      <c r="S938">
        <v>2000</v>
      </c>
      <c r="T938">
        <v>2830.2000000000003</v>
      </c>
      <c r="U938">
        <v>3773.6000000000004</v>
      </c>
      <c r="V938">
        <v>4717</v>
      </c>
      <c r="W938">
        <v>5660.4000000000005</v>
      </c>
      <c r="X938">
        <v>6603.8</v>
      </c>
      <c r="Y938">
        <v>7547.2000000000007</v>
      </c>
      <c r="Z938">
        <v>8490.6</v>
      </c>
      <c r="AA938">
        <v>9434</v>
      </c>
      <c r="AB938">
        <v>9434</v>
      </c>
      <c r="AC938">
        <v>9434</v>
      </c>
      <c r="AD938">
        <v>9434</v>
      </c>
      <c r="AE938">
        <v>9434</v>
      </c>
      <c r="AF938">
        <v>9434</v>
      </c>
      <c r="AG938">
        <v>9434</v>
      </c>
      <c r="AH938">
        <v>9434</v>
      </c>
      <c r="AI938">
        <v>9434</v>
      </c>
      <c r="AJ938">
        <v>9434</v>
      </c>
      <c r="AK938">
        <v>9434</v>
      </c>
      <c r="AL938">
        <v>9434</v>
      </c>
      <c r="AM938">
        <v>9434</v>
      </c>
      <c r="AN938">
        <v>9434</v>
      </c>
      <c r="AO938">
        <v>9434</v>
      </c>
      <c r="AP938">
        <v>9434</v>
      </c>
      <c r="AQ938">
        <v>0</v>
      </c>
      <c r="AR938">
        <v>0</v>
      </c>
      <c r="AS938">
        <v>0</v>
      </c>
      <c r="AT938">
        <v>0</v>
      </c>
      <c r="AU938">
        <v>0</v>
      </c>
      <c r="AV938">
        <v>0</v>
      </c>
      <c r="AW938">
        <v>0</v>
      </c>
      <c r="AX938">
        <v>0</v>
      </c>
      <c r="AY938">
        <v>0</v>
      </c>
      <c r="AZ938">
        <v>0</v>
      </c>
      <c r="BA938">
        <v>0</v>
      </c>
      <c r="BB938">
        <v>0</v>
      </c>
      <c r="BC938">
        <v>0</v>
      </c>
      <c r="BD938">
        <v>0</v>
      </c>
      <c r="BE938">
        <v>0</v>
      </c>
      <c r="BF938">
        <v>0</v>
      </c>
      <c r="BG938">
        <v>0</v>
      </c>
      <c r="BH938">
        <v>0</v>
      </c>
      <c r="BI938">
        <v>0</v>
      </c>
      <c r="BJ938">
        <v>0</v>
      </c>
      <c r="BK938">
        <v>0</v>
      </c>
      <c r="BL938">
        <v>0</v>
      </c>
      <c r="BM938">
        <v>0</v>
      </c>
      <c r="BN938">
        <v>0</v>
      </c>
      <c r="BO938">
        <v>0</v>
      </c>
      <c r="BP938">
        <v>0</v>
      </c>
      <c r="BQ938">
        <v>0</v>
      </c>
      <c r="BR938">
        <v>0</v>
      </c>
      <c r="BS938">
        <v>0</v>
      </c>
      <c r="BT938">
        <v>0</v>
      </c>
      <c r="BU938">
        <v>0</v>
      </c>
      <c r="BV938">
        <v>0</v>
      </c>
      <c r="BW938">
        <v>0</v>
      </c>
      <c r="BX938">
        <v>0</v>
      </c>
      <c r="BY938">
        <v>0</v>
      </c>
      <c r="BZ938">
        <v>0</v>
      </c>
      <c r="CA938">
        <v>0</v>
      </c>
      <c r="CB938">
        <v>0</v>
      </c>
      <c r="CC938">
        <v>0</v>
      </c>
      <c r="CD938">
        <v>0</v>
      </c>
      <c r="CE938">
        <v>0</v>
      </c>
      <c r="CF938">
        <v>0</v>
      </c>
      <c r="CG938">
        <v>0</v>
      </c>
      <c r="CH938">
        <v>0</v>
      </c>
      <c r="CI938">
        <v>0</v>
      </c>
      <c r="CJ938">
        <v>0</v>
      </c>
      <c r="CK938">
        <v>0</v>
      </c>
      <c r="CL938">
        <v>0</v>
      </c>
      <c r="CM938">
        <v>0</v>
      </c>
      <c r="CN938">
        <v>0</v>
      </c>
      <c r="CO938">
        <v>0</v>
      </c>
      <c r="CP938">
        <v>0</v>
      </c>
      <c r="CQ938">
        <v>0</v>
      </c>
      <c r="CR938">
        <v>0</v>
      </c>
      <c r="CS938">
        <v>0</v>
      </c>
      <c r="CT938">
        <v>0</v>
      </c>
      <c r="CU938">
        <v>0</v>
      </c>
      <c r="CV938">
        <v>0</v>
      </c>
      <c r="CW938">
        <v>0</v>
      </c>
      <c r="CX938">
        <v>0</v>
      </c>
      <c r="CY938">
        <v>0</v>
      </c>
      <c r="CZ938">
        <v>0</v>
      </c>
      <c r="DA938">
        <v>0</v>
      </c>
      <c r="DB938">
        <v>0</v>
      </c>
      <c r="DC938">
        <v>0</v>
      </c>
      <c r="DD938">
        <v>0</v>
      </c>
      <c r="DE938">
        <v>0</v>
      </c>
      <c r="DF938">
        <v>0</v>
      </c>
      <c r="DG938">
        <v>0</v>
      </c>
      <c r="DH938">
        <v>0</v>
      </c>
      <c r="DI938">
        <v>0</v>
      </c>
      <c r="DJ938">
        <v>0</v>
      </c>
      <c r="DK938">
        <v>0</v>
      </c>
      <c r="DL938">
        <v>0</v>
      </c>
      <c r="DM938">
        <v>0</v>
      </c>
      <c r="DN938">
        <v>0</v>
      </c>
      <c r="DO938">
        <v>0</v>
      </c>
      <c r="DP938">
        <v>0</v>
      </c>
      <c r="DQ938">
        <v>0</v>
      </c>
      <c r="DR938">
        <v>0</v>
      </c>
      <c r="DS938">
        <v>0</v>
      </c>
      <c r="DT938">
        <v>0</v>
      </c>
      <c r="DU938">
        <v>0</v>
      </c>
      <c r="DV938">
        <v>0</v>
      </c>
      <c r="DW938">
        <v>0</v>
      </c>
      <c r="DX938">
        <v>0</v>
      </c>
      <c r="DZ938" s="340" t="s">
        <v>632</v>
      </c>
      <c r="EA938" t="s">
        <v>1023</v>
      </c>
      <c r="EB938">
        <v>2</v>
      </c>
      <c r="EC938">
        <v>27</v>
      </c>
      <c r="ED938" s="183" t="str">
        <f t="shared" si="38"/>
        <v>SDH100227</v>
      </c>
      <c r="EE938">
        <v>943.40000000000009</v>
      </c>
      <c r="EF938">
        <v>10000</v>
      </c>
      <c r="EG938">
        <v>10000</v>
      </c>
      <c r="EH938">
        <v>10000</v>
      </c>
      <c r="EI938">
        <v>10000</v>
      </c>
      <c r="EJ938">
        <v>10000</v>
      </c>
      <c r="EK938">
        <v>10000</v>
      </c>
      <c r="EL938">
        <v>10000</v>
      </c>
      <c r="EM938">
        <v>10000</v>
      </c>
      <c r="EN938">
        <v>10000</v>
      </c>
      <c r="EO938">
        <v>10000</v>
      </c>
      <c r="EP938">
        <v>10000</v>
      </c>
      <c r="EQ938">
        <v>10000</v>
      </c>
      <c r="ER938">
        <v>10000</v>
      </c>
      <c r="ES938">
        <v>10000</v>
      </c>
      <c r="ET938">
        <v>10000</v>
      </c>
      <c r="EU938">
        <v>10000</v>
      </c>
      <c r="EV938">
        <v>10000</v>
      </c>
      <c r="EW938">
        <v>10000</v>
      </c>
      <c r="EX938">
        <v>10000</v>
      </c>
      <c r="EY938">
        <v>10000</v>
      </c>
      <c r="EZ938">
        <v>10000</v>
      </c>
      <c r="FA938">
        <v>10000</v>
      </c>
      <c r="FB938">
        <v>10000</v>
      </c>
      <c r="FC938">
        <v>10000</v>
      </c>
      <c r="FD938">
        <v>0</v>
      </c>
      <c r="FE938">
        <v>0</v>
      </c>
      <c r="FF938">
        <v>0</v>
      </c>
      <c r="FG938">
        <v>0</v>
      </c>
      <c r="FH938">
        <v>0</v>
      </c>
      <c r="FI938">
        <v>0</v>
      </c>
      <c r="FJ938">
        <v>0</v>
      </c>
      <c r="FK938">
        <v>0</v>
      </c>
      <c r="FL938">
        <v>0</v>
      </c>
      <c r="FM938">
        <v>0</v>
      </c>
      <c r="FN938">
        <v>0</v>
      </c>
      <c r="FO938">
        <v>0</v>
      </c>
      <c r="FP938">
        <v>0</v>
      </c>
      <c r="FQ938">
        <v>0</v>
      </c>
      <c r="FR938">
        <v>0</v>
      </c>
      <c r="FS938">
        <v>0</v>
      </c>
      <c r="FT938">
        <v>0</v>
      </c>
      <c r="FU938">
        <v>0</v>
      </c>
      <c r="FV938">
        <v>0</v>
      </c>
      <c r="FW938">
        <v>0</v>
      </c>
      <c r="FX938">
        <v>0</v>
      </c>
      <c r="FY938">
        <v>0</v>
      </c>
      <c r="FZ938">
        <v>0</v>
      </c>
      <c r="GA938">
        <v>0</v>
      </c>
      <c r="GB938">
        <v>0</v>
      </c>
      <c r="GC938">
        <v>0</v>
      </c>
      <c r="GD938">
        <v>0</v>
      </c>
      <c r="GE938">
        <v>0</v>
      </c>
      <c r="GF938">
        <v>0</v>
      </c>
      <c r="GG938">
        <v>0</v>
      </c>
      <c r="GH938">
        <v>0</v>
      </c>
      <c r="GI938">
        <v>0</v>
      </c>
      <c r="GJ938">
        <v>0</v>
      </c>
      <c r="GK938">
        <v>0</v>
      </c>
      <c r="GL938">
        <v>0</v>
      </c>
      <c r="GM938">
        <v>0</v>
      </c>
      <c r="GN938">
        <v>0</v>
      </c>
      <c r="GO938">
        <v>0</v>
      </c>
      <c r="GP938">
        <v>0</v>
      </c>
      <c r="GQ938">
        <v>0</v>
      </c>
      <c r="GR938">
        <v>0</v>
      </c>
      <c r="GS938">
        <v>0</v>
      </c>
      <c r="GT938">
        <v>0</v>
      </c>
      <c r="GU938">
        <v>0</v>
      </c>
      <c r="GV938">
        <v>0</v>
      </c>
      <c r="GW938">
        <v>0</v>
      </c>
      <c r="GX938">
        <v>0</v>
      </c>
      <c r="GY938">
        <v>0</v>
      </c>
      <c r="GZ938">
        <v>0</v>
      </c>
      <c r="HA938">
        <v>0</v>
      </c>
      <c r="HB938">
        <v>0</v>
      </c>
      <c r="HC938">
        <v>0</v>
      </c>
      <c r="HD938">
        <v>0</v>
      </c>
      <c r="HE938">
        <v>0</v>
      </c>
      <c r="HF938">
        <v>0</v>
      </c>
      <c r="HG938">
        <v>0</v>
      </c>
      <c r="HH938">
        <v>0</v>
      </c>
      <c r="HI938">
        <v>0</v>
      </c>
      <c r="HJ938">
        <v>0</v>
      </c>
      <c r="HK938">
        <v>0</v>
      </c>
      <c r="HL938">
        <v>0</v>
      </c>
      <c r="HM938">
        <v>0</v>
      </c>
      <c r="HN938">
        <v>0</v>
      </c>
      <c r="HO938">
        <v>0</v>
      </c>
      <c r="HP938">
        <v>0</v>
      </c>
      <c r="HQ938">
        <v>0</v>
      </c>
      <c r="HR938">
        <v>0</v>
      </c>
      <c r="HS938">
        <v>0</v>
      </c>
      <c r="HT938">
        <v>0</v>
      </c>
      <c r="HU938">
        <v>0</v>
      </c>
      <c r="HV938">
        <v>0</v>
      </c>
      <c r="HW938">
        <v>0</v>
      </c>
      <c r="HX938">
        <v>0</v>
      </c>
      <c r="HY938">
        <v>0</v>
      </c>
      <c r="HZ938">
        <v>0</v>
      </c>
      <c r="IA938">
        <v>0</v>
      </c>
      <c r="IB938">
        <v>0</v>
      </c>
      <c r="IC938">
        <v>0</v>
      </c>
      <c r="ID938">
        <v>0</v>
      </c>
      <c r="IE938">
        <v>0</v>
      </c>
      <c r="IF938">
        <v>0</v>
      </c>
      <c r="IG938">
        <v>0</v>
      </c>
      <c r="IH938">
        <v>0</v>
      </c>
      <c r="II938">
        <v>0</v>
      </c>
      <c r="IJ938">
        <v>0</v>
      </c>
      <c r="IK938">
        <v>0</v>
      </c>
    </row>
    <row r="939" spans="13:245" hidden="1">
      <c r="M939" s="340" t="s">
        <v>632</v>
      </c>
      <c r="N939" t="s">
        <v>1023</v>
      </c>
      <c r="O939">
        <v>2</v>
      </c>
      <c r="P939">
        <v>28</v>
      </c>
      <c r="Q939" s="183" t="str">
        <f t="shared" si="37"/>
        <v>SDH100228</v>
      </c>
      <c r="R939">
        <v>943.40000000000009</v>
      </c>
      <c r="S939">
        <v>2000</v>
      </c>
      <c r="T939">
        <v>2830.2000000000003</v>
      </c>
      <c r="U939">
        <v>3773.6000000000004</v>
      </c>
      <c r="V939">
        <v>4717</v>
      </c>
      <c r="W939">
        <v>5660.4000000000005</v>
      </c>
      <c r="X939">
        <v>6603.8</v>
      </c>
      <c r="Y939">
        <v>7547.2000000000007</v>
      </c>
      <c r="Z939">
        <v>8490.6</v>
      </c>
      <c r="AA939">
        <v>9434</v>
      </c>
      <c r="AB939">
        <v>9434</v>
      </c>
      <c r="AC939">
        <v>9434</v>
      </c>
      <c r="AD939">
        <v>9434</v>
      </c>
      <c r="AE939">
        <v>9434</v>
      </c>
      <c r="AF939">
        <v>9434</v>
      </c>
      <c r="AG939">
        <v>9434</v>
      </c>
      <c r="AH939">
        <v>9434</v>
      </c>
      <c r="AI939">
        <v>9434</v>
      </c>
      <c r="AJ939">
        <v>9434</v>
      </c>
      <c r="AK939">
        <v>9434</v>
      </c>
      <c r="AL939">
        <v>9434</v>
      </c>
      <c r="AM939">
        <v>9434</v>
      </c>
      <c r="AN939">
        <v>9434</v>
      </c>
      <c r="AO939">
        <v>9434</v>
      </c>
      <c r="AP939">
        <v>9434</v>
      </c>
      <c r="AQ939">
        <v>0</v>
      </c>
      <c r="AR939">
        <v>0</v>
      </c>
      <c r="AS939">
        <v>0</v>
      </c>
      <c r="AT939">
        <v>0</v>
      </c>
      <c r="AU939">
        <v>0</v>
      </c>
      <c r="AV939">
        <v>0</v>
      </c>
      <c r="AW939">
        <v>0</v>
      </c>
      <c r="AX939">
        <v>0</v>
      </c>
      <c r="AY939">
        <v>0</v>
      </c>
      <c r="AZ939">
        <v>0</v>
      </c>
      <c r="BA939">
        <v>0</v>
      </c>
      <c r="BB939">
        <v>0</v>
      </c>
      <c r="BC939">
        <v>0</v>
      </c>
      <c r="BD939">
        <v>0</v>
      </c>
      <c r="BE939">
        <v>0</v>
      </c>
      <c r="BF939">
        <v>0</v>
      </c>
      <c r="BG939">
        <v>0</v>
      </c>
      <c r="BH939">
        <v>0</v>
      </c>
      <c r="BI939">
        <v>0</v>
      </c>
      <c r="BJ939">
        <v>0</v>
      </c>
      <c r="BK939">
        <v>0</v>
      </c>
      <c r="BL939">
        <v>0</v>
      </c>
      <c r="BM939">
        <v>0</v>
      </c>
      <c r="BN939">
        <v>0</v>
      </c>
      <c r="BO939">
        <v>0</v>
      </c>
      <c r="BP939">
        <v>0</v>
      </c>
      <c r="BQ939">
        <v>0</v>
      </c>
      <c r="BR939">
        <v>0</v>
      </c>
      <c r="BS939">
        <v>0</v>
      </c>
      <c r="BT939">
        <v>0</v>
      </c>
      <c r="BU939">
        <v>0</v>
      </c>
      <c r="BV939">
        <v>0</v>
      </c>
      <c r="BW939">
        <v>0</v>
      </c>
      <c r="BX939">
        <v>0</v>
      </c>
      <c r="BY939">
        <v>0</v>
      </c>
      <c r="BZ939">
        <v>0</v>
      </c>
      <c r="CA939">
        <v>0</v>
      </c>
      <c r="CB939">
        <v>0</v>
      </c>
      <c r="CC939">
        <v>0</v>
      </c>
      <c r="CD939">
        <v>0</v>
      </c>
      <c r="CE939">
        <v>0</v>
      </c>
      <c r="CF939">
        <v>0</v>
      </c>
      <c r="CG939">
        <v>0</v>
      </c>
      <c r="CH939">
        <v>0</v>
      </c>
      <c r="CI939">
        <v>0</v>
      </c>
      <c r="CJ939">
        <v>0</v>
      </c>
      <c r="CK939">
        <v>0</v>
      </c>
      <c r="CL939">
        <v>0</v>
      </c>
      <c r="CM939">
        <v>0</v>
      </c>
      <c r="CN939">
        <v>0</v>
      </c>
      <c r="CO939">
        <v>0</v>
      </c>
      <c r="CP939">
        <v>0</v>
      </c>
      <c r="CQ939">
        <v>0</v>
      </c>
      <c r="CR939">
        <v>0</v>
      </c>
      <c r="CS939">
        <v>0</v>
      </c>
      <c r="CT939">
        <v>0</v>
      </c>
      <c r="CU939">
        <v>0</v>
      </c>
      <c r="CV939">
        <v>0</v>
      </c>
      <c r="CW939">
        <v>0</v>
      </c>
      <c r="CX939">
        <v>0</v>
      </c>
      <c r="CY939">
        <v>0</v>
      </c>
      <c r="CZ939">
        <v>0</v>
      </c>
      <c r="DA939">
        <v>0</v>
      </c>
      <c r="DB939">
        <v>0</v>
      </c>
      <c r="DC939">
        <v>0</v>
      </c>
      <c r="DD939">
        <v>0</v>
      </c>
      <c r="DE939">
        <v>0</v>
      </c>
      <c r="DF939">
        <v>0</v>
      </c>
      <c r="DG939">
        <v>0</v>
      </c>
      <c r="DH939">
        <v>0</v>
      </c>
      <c r="DI939">
        <v>0</v>
      </c>
      <c r="DJ939">
        <v>0</v>
      </c>
      <c r="DK939">
        <v>0</v>
      </c>
      <c r="DL939">
        <v>0</v>
      </c>
      <c r="DM939">
        <v>0</v>
      </c>
      <c r="DN939">
        <v>0</v>
      </c>
      <c r="DO939">
        <v>0</v>
      </c>
      <c r="DP939">
        <v>0</v>
      </c>
      <c r="DQ939">
        <v>0</v>
      </c>
      <c r="DR939">
        <v>0</v>
      </c>
      <c r="DS939">
        <v>0</v>
      </c>
      <c r="DT939">
        <v>0</v>
      </c>
      <c r="DU939">
        <v>0</v>
      </c>
      <c r="DV939">
        <v>0</v>
      </c>
      <c r="DW939">
        <v>0</v>
      </c>
      <c r="DX939">
        <v>0</v>
      </c>
      <c r="DZ939" s="340" t="s">
        <v>632</v>
      </c>
      <c r="EA939" t="s">
        <v>1023</v>
      </c>
      <c r="EB939">
        <v>2</v>
      </c>
      <c r="EC939">
        <v>28</v>
      </c>
      <c r="ED939" s="183" t="str">
        <f t="shared" si="38"/>
        <v>SDH100228</v>
      </c>
      <c r="EE939">
        <v>943.40000000000009</v>
      </c>
      <c r="EF939">
        <v>10000</v>
      </c>
      <c r="EG939">
        <v>10000</v>
      </c>
      <c r="EH939">
        <v>10000</v>
      </c>
      <c r="EI939">
        <v>10000</v>
      </c>
      <c r="EJ939">
        <v>10000</v>
      </c>
      <c r="EK939">
        <v>10000</v>
      </c>
      <c r="EL939">
        <v>10000</v>
      </c>
      <c r="EM939">
        <v>10000</v>
      </c>
      <c r="EN939">
        <v>10000</v>
      </c>
      <c r="EO939">
        <v>10000</v>
      </c>
      <c r="EP939">
        <v>10000</v>
      </c>
      <c r="EQ939">
        <v>10000</v>
      </c>
      <c r="ER939">
        <v>10000</v>
      </c>
      <c r="ES939">
        <v>10000</v>
      </c>
      <c r="ET939">
        <v>10000</v>
      </c>
      <c r="EU939">
        <v>10000</v>
      </c>
      <c r="EV939">
        <v>10000</v>
      </c>
      <c r="EW939">
        <v>10000</v>
      </c>
      <c r="EX939">
        <v>10000</v>
      </c>
      <c r="EY939">
        <v>10000</v>
      </c>
      <c r="EZ939">
        <v>10000</v>
      </c>
      <c r="FA939">
        <v>10000</v>
      </c>
      <c r="FB939">
        <v>10000</v>
      </c>
      <c r="FC939">
        <v>10000</v>
      </c>
      <c r="FD939">
        <v>0</v>
      </c>
      <c r="FE939">
        <v>0</v>
      </c>
      <c r="FF939">
        <v>0</v>
      </c>
      <c r="FG939">
        <v>0</v>
      </c>
      <c r="FH939">
        <v>0</v>
      </c>
      <c r="FI939">
        <v>0</v>
      </c>
      <c r="FJ939">
        <v>0</v>
      </c>
      <c r="FK939">
        <v>0</v>
      </c>
      <c r="FL939">
        <v>0</v>
      </c>
      <c r="FM939">
        <v>0</v>
      </c>
      <c r="FN939">
        <v>0</v>
      </c>
      <c r="FO939">
        <v>0</v>
      </c>
      <c r="FP939">
        <v>0</v>
      </c>
      <c r="FQ939">
        <v>0</v>
      </c>
      <c r="FR939">
        <v>0</v>
      </c>
      <c r="FS939">
        <v>0</v>
      </c>
      <c r="FT939">
        <v>0</v>
      </c>
      <c r="FU939">
        <v>0</v>
      </c>
      <c r="FV939">
        <v>0</v>
      </c>
      <c r="FW939">
        <v>0</v>
      </c>
      <c r="FX939">
        <v>0</v>
      </c>
      <c r="FY939">
        <v>0</v>
      </c>
      <c r="FZ939">
        <v>0</v>
      </c>
      <c r="GA939">
        <v>0</v>
      </c>
      <c r="GB939">
        <v>0</v>
      </c>
      <c r="GC939">
        <v>0</v>
      </c>
      <c r="GD939">
        <v>0</v>
      </c>
      <c r="GE939">
        <v>0</v>
      </c>
      <c r="GF939">
        <v>0</v>
      </c>
      <c r="GG939">
        <v>0</v>
      </c>
      <c r="GH939">
        <v>0</v>
      </c>
      <c r="GI939">
        <v>0</v>
      </c>
      <c r="GJ939">
        <v>0</v>
      </c>
      <c r="GK939">
        <v>0</v>
      </c>
      <c r="GL939">
        <v>0</v>
      </c>
      <c r="GM939">
        <v>0</v>
      </c>
      <c r="GN939">
        <v>0</v>
      </c>
      <c r="GO939">
        <v>0</v>
      </c>
      <c r="GP939">
        <v>0</v>
      </c>
      <c r="GQ939">
        <v>0</v>
      </c>
      <c r="GR939">
        <v>0</v>
      </c>
      <c r="GS939">
        <v>0</v>
      </c>
      <c r="GT939">
        <v>0</v>
      </c>
      <c r="GU939">
        <v>0</v>
      </c>
      <c r="GV939">
        <v>0</v>
      </c>
      <c r="GW939">
        <v>0</v>
      </c>
      <c r="GX939">
        <v>0</v>
      </c>
      <c r="GY939">
        <v>0</v>
      </c>
      <c r="GZ939">
        <v>0</v>
      </c>
      <c r="HA939">
        <v>0</v>
      </c>
      <c r="HB939">
        <v>0</v>
      </c>
      <c r="HC939">
        <v>0</v>
      </c>
      <c r="HD939">
        <v>0</v>
      </c>
      <c r="HE939">
        <v>0</v>
      </c>
      <c r="HF939">
        <v>0</v>
      </c>
      <c r="HG939">
        <v>0</v>
      </c>
      <c r="HH939">
        <v>0</v>
      </c>
      <c r="HI939">
        <v>0</v>
      </c>
      <c r="HJ939">
        <v>0</v>
      </c>
      <c r="HK939">
        <v>0</v>
      </c>
      <c r="HL939">
        <v>0</v>
      </c>
      <c r="HM939">
        <v>0</v>
      </c>
      <c r="HN939">
        <v>0</v>
      </c>
      <c r="HO939">
        <v>0</v>
      </c>
      <c r="HP939">
        <v>0</v>
      </c>
      <c r="HQ939">
        <v>0</v>
      </c>
      <c r="HR939">
        <v>0</v>
      </c>
      <c r="HS939">
        <v>0</v>
      </c>
      <c r="HT939">
        <v>0</v>
      </c>
      <c r="HU939">
        <v>0</v>
      </c>
      <c r="HV939">
        <v>0</v>
      </c>
      <c r="HW939">
        <v>0</v>
      </c>
      <c r="HX939">
        <v>0</v>
      </c>
      <c r="HY939">
        <v>0</v>
      </c>
      <c r="HZ939">
        <v>0</v>
      </c>
      <c r="IA939">
        <v>0</v>
      </c>
      <c r="IB939">
        <v>0</v>
      </c>
      <c r="IC939">
        <v>0</v>
      </c>
      <c r="ID939">
        <v>0</v>
      </c>
      <c r="IE939">
        <v>0</v>
      </c>
      <c r="IF939">
        <v>0</v>
      </c>
      <c r="IG939">
        <v>0</v>
      </c>
      <c r="IH939">
        <v>0</v>
      </c>
      <c r="II939">
        <v>0</v>
      </c>
      <c r="IJ939">
        <v>0</v>
      </c>
      <c r="IK939">
        <v>0</v>
      </c>
    </row>
    <row r="940" spans="13:245" hidden="1">
      <c r="M940" s="340" t="s">
        <v>632</v>
      </c>
      <c r="N940" t="s">
        <v>1023</v>
      </c>
      <c r="O940">
        <v>2</v>
      </c>
      <c r="P940">
        <v>29</v>
      </c>
      <c r="Q940" s="183" t="str">
        <f t="shared" si="37"/>
        <v>SDH100229</v>
      </c>
      <c r="R940">
        <v>948.7</v>
      </c>
      <c r="S940">
        <v>2000</v>
      </c>
      <c r="T940">
        <v>2846.1000000000004</v>
      </c>
      <c r="U940">
        <v>3794.8</v>
      </c>
      <c r="V940">
        <v>4743.5</v>
      </c>
      <c r="W940">
        <v>5692.2000000000007</v>
      </c>
      <c r="X940">
        <v>6640.9000000000005</v>
      </c>
      <c r="Y940">
        <v>7589.6</v>
      </c>
      <c r="Z940">
        <v>8538.3000000000011</v>
      </c>
      <c r="AA940">
        <v>9487</v>
      </c>
      <c r="AB940">
        <v>9487</v>
      </c>
      <c r="AC940">
        <v>9487</v>
      </c>
      <c r="AD940">
        <v>9487</v>
      </c>
      <c r="AE940">
        <v>9487</v>
      </c>
      <c r="AF940">
        <v>9487</v>
      </c>
      <c r="AG940">
        <v>9487</v>
      </c>
      <c r="AH940">
        <v>9487</v>
      </c>
      <c r="AI940">
        <v>9487</v>
      </c>
      <c r="AJ940">
        <v>9487</v>
      </c>
      <c r="AK940">
        <v>9487</v>
      </c>
      <c r="AL940">
        <v>9487</v>
      </c>
      <c r="AM940">
        <v>9487</v>
      </c>
      <c r="AN940">
        <v>9487</v>
      </c>
      <c r="AO940">
        <v>9487</v>
      </c>
      <c r="AP940">
        <v>9487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0</v>
      </c>
      <c r="BL940">
        <v>0</v>
      </c>
      <c r="BM940">
        <v>0</v>
      </c>
      <c r="BN940">
        <v>0</v>
      </c>
      <c r="BO940">
        <v>0</v>
      </c>
      <c r="BP940">
        <v>0</v>
      </c>
      <c r="BQ940">
        <v>0</v>
      </c>
      <c r="BR940">
        <v>0</v>
      </c>
      <c r="BS940">
        <v>0</v>
      </c>
      <c r="BT940">
        <v>0</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0</v>
      </c>
      <c r="CP940">
        <v>0</v>
      </c>
      <c r="CQ940">
        <v>0</v>
      </c>
      <c r="CR940">
        <v>0</v>
      </c>
      <c r="CS940">
        <v>0</v>
      </c>
      <c r="CT940">
        <v>0</v>
      </c>
      <c r="CU940">
        <v>0</v>
      </c>
      <c r="CV940">
        <v>0</v>
      </c>
      <c r="CW940">
        <v>0</v>
      </c>
      <c r="CX940">
        <v>0</v>
      </c>
      <c r="CY940">
        <v>0</v>
      </c>
      <c r="CZ940">
        <v>0</v>
      </c>
      <c r="DA940">
        <v>0</v>
      </c>
      <c r="DB940">
        <v>0</v>
      </c>
      <c r="DC940">
        <v>0</v>
      </c>
      <c r="DD940">
        <v>0</v>
      </c>
      <c r="DE940">
        <v>0</v>
      </c>
      <c r="DF940">
        <v>0</v>
      </c>
      <c r="DG940">
        <v>0</v>
      </c>
      <c r="DH940">
        <v>0</v>
      </c>
      <c r="DI940">
        <v>0</v>
      </c>
      <c r="DJ940">
        <v>0</v>
      </c>
      <c r="DK940">
        <v>0</v>
      </c>
      <c r="DL940">
        <v>0</v>
      </c>
      <c r="DM940">
        <v>0</v>
      </c>
      <c r="DN940">
        <v>0</v>
      </c>
      <c r="DO940">
        <v>0</v>
      </c>
      <c r="DP940">
        <v>0</v>
      </c>
      <c r="DQ940">
        <v>0</v>
      </c>
      <c r="DR940">
        <v>0</v>
      </c>
      <c r="DS940">
        <v>0</v>
      </c>
      <c r="DT940">
        <v>0</v>
      </c>
      <c r="DU940">
        <v>0</v>
      </c>
      <c r="DV940">
        <v>0</v>
      </c>
      <c r="DW940">
        <v>0</v>
      </c>
      <c r="DX940">
        <v>0</v>
      </c>
      <c r="DZ940" s="340" t="s">
        <v>632</v>
      </c>
      <c r="EA940" t="s">
        <v>1023</v>
      </c>
      <c r="EB940">
        <v>2</v>
      </c>
      <c r="EC940">
        <v>29</v>
      </c>
      <c r="ED940" s="183" t="str">
        <f t="shared" si="38"/>
        <v>SDH100229</v>
      </c>
      <c r="EE940">
        <v>948.7</v>
      </c>
      <c r="EF940">
        <v>10000</v>
      </c>
      <c r="EG940">
        <v>10000</v>
      </c>
      <c r="EH940">
        <v>10000</v>
      </c>
      <c r="EI940">
        <v>10000</v>
      </c>
      <c r="EJ940">
        <v>10000</v>
      </c>
      <c r="EK940">
        <v>10000</v>
      </c>
      <c r="EL940">
        <v>10000</v>
      </c>
      <c r="EM940">
        <v>10000</v>
      </c>
      <c r="EN940">
        <v>10000</v>
      </c>
      <c r="EO940">
        <v>10000</v>
      </c>
      <c r="EP940">
        <v>10000</v>
      </c>
      <c r="EQ940">
        <v>10000</v>
      </c>
      <c r="ER940">
        <v>10000</v>
      </c>
      <c r="ES940">
        <v>10000</v>
      </c>
      <c r="ET940">
        <v>10000</v>
      </c>
      <c r="EU940">
        <v>10000</v>
      </c>
      <c r="EV940">
        <v>10000</v>
      </c>
      <c r="EW940">
        <v>10000</v>
      </c>
      <c r="EX940">
        <v>10000</v>
      </c>
      <c r="EY940">
        <v>10000</v>
      </c>
      <c r="EZ940">
        <v>10000</v>
      </c>
      <c r="FA940">
        <v>10000</v>
      </c>
      <c r="FB940">
        <v>10000</v>
      </c>
      <c r="FC940">
        <v>10000</v>
      </c>
      <c r="FD940">
        <v>0</v>
      </c>
      <c r="FE940">
        <v>0</v>
      </c>
      <c r="FF940">
        <v>0</v>
      </c>
      <c r="FG940">
        <v>0</v>
      </c>
      <c r="FH940">
        <v>0</v>
      </c>
      <c r="FI940">
        <v>0</v>
      </c>
      <c r="FJ940">
        <v>0</v>
      </c>
      <c r="FK940">
        <v>0</v>
      </c>
      <c r="FL940">
        <v>0</v>
      </c>
      <c r="FM940">
        <v>0</v>
      </c>
      <c r="FN940">
        <v>0</v>
      </c>
      <c r="FO940">
        <v>0</v>
      </c>
      <c r="FP940">
        <v>0</v>
      </c>
      <c r="FQ940">
        <v>0</v>
      </c>
      <c r="FR940">
        <v>0</v>
      </c>
      <c r="FS940">
        <v>0</v>
      </c>
      <c r="FT940">
        <v>0</v>
      </c>
      <c r="FU940">
        <v>0</v>
      </c>
      <c r="FV940">
        <v>0</v>
      </c>
      <c r="FW940">
        <v>0</v>
      </c>
      <c r="FX940">
        <v>0</v>
      </c>
      <c r="FY940">
        <v>0</v>
      </c>
      <c r="FZ940">
        <v>0</v>
      </c>
      <c r="GA940">
        <v>0</v>
      </c>
      <c r="GB940">
        <v>0</v>
      </c>
      <c r="GC940">
        <v>0</v>
      </c>
      <c r="GD940">
        <v>0</v>
      </c>
      <c r="GE940">
        <v>0</v>
      </c>
      <c r="GF940">
        <v>0</v>
      </c>
      <c r="GG940">
        <v>0</v>
      </c>
      <c r="GH940">
        <v>0</v>
      </c>
      <c r="GI940">
        <v>0</v>
      </c>
      <c r="GJ940">
        <v>0</v>
      </c>
      <c r="GK940">
        <v>0</v>
      </c>
      <c r="GL940">
        <v>0</v>
      </c>
      <c r="GM940">
        <v>0</v>
      </c>
      <c r="GN940">
        <v>0</v>
      </c>
      <c r="GO940">
        <v>0</v>
      </c>
      <c r="GP940">
        <v>0</v>
      </c>
      <c r="GQ940">
        <v>0</v>
      </c>
      <c r="GR940">
        <v>0</v>
      </c>
      <c r="GS940">
        <v>0</v>
      </c>
      <c r="GT940">
        <v>0</v>
      </c>
      <c r="GU940">
        <v>0</v>
      </c>
      <c r="GV940">
        <v>0</v>
      </c>
      <c r="GW940">
        <v>0</v>
      </c>
      <c r="GX940">
        <v>0</v>
      </c>
      <c r="GY940">
        <v>0</v>
      </c>
      <c r="GZ940">
        <v>0</v>
      </c>
      <c r="HA940">
        <v>0</v>
      </c>
      <c r="HB940">
        <v>0</v>
      </c>
      <c r="HC940">
        <v>0</v>
      </c>
      <c r="HD940">
        <v>0</v>
      </c>
      <c r="HE940">
        <v>0</v>
      </c>
      <c r="HF940">
        <v>0</v>
      </c>
      <c r="HG940">
        <v>0</v>
      </c>
      <c r="HH940">
        <v>0</v>
      </c>
      <c r="HI940">
        <v>0</v>
      </c>
      <c r="HJ940">
        <v>0</v>
      </c>
      <c r="HK940">
        <v>0</v>
      </c>
      <c r="HL940">
        <v>0</v>
      </c>
      <c r="HM940">
        <v>0</v>
      </c>
      <c r="HN940">
        <v>0</v>
      </c>
      <c r="HO940">
        <v>0</v>
      </c>
      <c r="HP940">
        <v>0</v>
      </c>
      <c r="HQ940">
        <v>0</v>
      </c>
      <c r="HR940">
        <v>0</v>
      </c>
      <c r="HS940">
        <v>0</v>
      </c>
      <c r="HT940">
        <v>0</v>
      </c>
      <c r="HU940">
        <v>0</v>
      </c>
      <c r="HV940">
        <v>0</v>
      </c>
      <c r="HW940">
        <v>0</v>
      </c>
      <c r="HX940">
        <v>0</v>
      </c>
      <c r="HY940">
        <v>0</v>
      </c>
      <c r="HZ940">
        <v>0</v>
      </c>
      <c r="IA940">
        <v>0</v>
      </c>
      <c r="IB940">
        <v>0</v>
      </c>
      <c r="IC940">
        <v>0</v>
      </c>
      <c r="ID940">
        <v>0</v>
      </c>
      <c r="IE940">
        <v>0</v>
      </c>
      <c r="IF940">
        <v>0</v>
      </c>
      <c r="IG940">
        <v>0</v>
      </c>
      <c r="IH940">
        <v>0</v>
      </c>
      <c r="II940">
        <v>0</v>
      </c>
      <c r="IJ940">
        <v>0</v>
      </c>
      <c r="IK940">
        <v>0</v>
      </c>
    </row>
    <row r="941" spans="13:245" hidden="1">
      <c r="M941" s="340" t="s">
        <v>632</v>
      </c>
      <c r="N941" t="s">
        <v>1023</v>
      </c>
      <c r="O941">
        <v>2</v>
      </c>
      <c r="P941">
        <v>30</v>
      </c>
      <c r="Q941" s="183" t="str">
        <f t="shared" si="37"/>
        <v>SDH100230</v>
      </c>
      <c r="R941">
        <v>948.7</v>
      </c>
      <c r="S941">
        <v>2000</v>
      </c>
      <c r="T941">
        <v>2846.1000000000004</v>
      </c>
      <c r="U941">
        <v>3794.8</v>
      </c>
      <c r="V941">
        <v>4743.5</v>
      </c>
      <c r="W941">
        <v>5692.2000000000007</v>
      </c>
      <c r="X941">
        <v>6640.9000000000005</v>
      </c>
      <c r="Y941">
        <v>7589.6</v>
      </c>
      <c r="Z941">
        <v>8538.3000000000011</v>
      </c>
      <c r="AA941">
        <v>9487</v>
      </c>
      <c r="AB941">
        <v>9487</v>
      </c>
      <c r="AC941">
        <v>9487</v>
      </c>
      <c r="AD941">
        <v>9487</v>
      </c>
      <c r="AE941">
        <v>9487</v>
      </c>
      <c r="AF941">
        <v>9487</v>
      </c>
      <c r="AG941">
        <v>9487</v>
      </c>
      <c r="AH941">
        <v>9487</v>
      </c>
      <c r="AI941">
        <v>9487</v>
      </c>
      <c r="AJ941">
        <v>9487</v>
      </c>
      <c r="AK941">
        <v>9487</v>
      </c>
      <c r="AL941">
        <v>9487</v>
      </c>
      <c r="AM941">
        <v>9487</v>
      </c>
      <c r="AN941">
        <v>9487</v>
      </c>
      <c r="AO941">
        <v>9487</v>
      </c>
      <c r="AP941">
        <v>9487</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0</v>
      </c>
      <c r="BU941">
        <v>0</v>
      </c>
      <c r="BV941">
        <v>0</v>
      </c>
      <c r="BW941">
        <v>0</v>
      </c>
      <c r="BX941">
        <v>0</v>
      </c>
      <c r="BY941">
        <v>0</v>
      </c>
      <c r="BZ941">
        <v>0</v>
      </c>
      <c r="CA941">
        <v>0</v>
      </c>
      <c r="CB941">
        <v>0</v>
      </c>
      <c r="CC941">
        <v>0</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0</v>
      </c>
      <c r="CY941">
        <v>0</v>
      </c>
      <c r="CZ941">
        <v>0</v>
      </c>
      <c r="DA941">
        <v>0</v>
      </c>
      <c r="DB941">
        <v>0</v>
      </c>
      <c r="DC941">
        <v>0</v>
      </c>
      <c r="DD941">
        <v>0</v>
      </c>
      <c r="DE941">
        <v>0</v>
      </c>
      <c r="DF941">
        <v>0</v>
      </c>
      <c r="DG941">
        <v>0</v>
      </c>
      <c r="DH941">
        <v>0</v>
      </c>
      <c r="DI941">
        <v>0</v>
      </c>
      <c r="DJ941">
        <v>0</v>
      </c>
      <c r="DK941">
        <v>0</v>
      </c>
      <c r="DL941">
        <v>0</v>
      </c>
      <c r="DM941">
        <v>0</v>
      </c>
      <c r="DN941">
        <v>0</v>
      </c>
      <c r="DO941">
        <v>0</v>
      </c>
      <c r="DP941">
        <v>0</v>
      </c>
      <c r="DQ941">
        <v>0</v>
      </c>
      <c r="DR941">
        <v>0</v>
      </c>
      <c r="DS941">
        <v>0</v>
      </c>
      <c r="DT941">
        <v>0</v>
      </c>
      <c r="DU941">
        <v>0</v>
      </c>
      <c r="DV941">
        <v>0</v>
      </c>
      <c r="DW941">
        <v>0</v>
      </c>
      <c r="DX941">
        <v>0</v>
      </c>
      <c r="DZ941" s="340" t="s">
        <v>632</v>
      </c>
      <c r="EA941" t="s">
        <v>1023</v>
      </c>
      <c r="EB941">
        <v>2</v>
      </c>
      <c r="EC941">
        <v>30</v>
      </c>
      <c r="ED941" s="183" t="str">
        <f t="shared" si="38"/>
        <v>SDH100230</v>
      </c>
      <c r="EE941">
        <v>948.7</v>
      </c>
      <c r="EF941">
        <v>10000</v>
      </c>
      <c r="EG941">
        <v>10000</v>
      </c>
      <c r="EH941">
        <v>10000</v>
      </c>
      <c r="EI941">
        <v>10000</v>
      </c>
      <c r="EJ941">
        <v>10000</v>
      </c>
      <c r="EK941">
        <v>10000</v>
      </c>
      <c r="EL941">
        <v>10000</v>
      </c>
      <c r="EM941">
        <v>10000</v>
      </c>
      <c r="EN941">
        <v>10000</v>
      </c>
      <c r="EO941">
        <v>10000</v>
      </c>
      <c r="EP941">
        <v>10000</v>
      </c>
      <c r="EQ941">
        <v>10000</v>
      </c>
      <c r="ER941">
        <v>10000</v>
      </c>
      <c r="ES941">
        <v>10000</v>
      </c>
      <c r="ET941">
        <v>10000</v>
      </c>
      <c r="EU941">
        <v>10000</v>
      </c>
      <c r="EV941">
        <v>10000</v>
      </c>
      <c r="EW941">
        <v>10000</v>
      </c>
      <c r="EX941">
        <v>10000</v>
      </c>
      <c r="EY941">
        <v>10000</v>
      </c>
      <c r="EZ941">
        <v>10000</v>
      </c>
      <c r="FA941">
        <v>10000</v>
      </c>
      <c r="FB941">
        <v>10000</v>
      </c>
      <c r="FC941">
        <v>10000</v>
      </c>
      <c r="FD941">
        <v>0</v>
      </c>
      <c r="FE941">
        <v>0</v>
      </c>
      <c r="FF941">
        <v>0</v>
      </c>
      <c r="FG941">
        <v>0</v>
      </c>
      <c r="FH941">
        <v>0</v>
      </c>
      <c r="FI941">
        <v>0</v>
      </c>
      <c r="FJ941">
        <v>0</v>
      </c>
      <c r="FK941">
        <v>0</v>
      </c>
      <c r="FL941">
        <v>0</v>
      </c>
      <c r="FM941">
        <v>0</v>
      </c>
      <c r="FN941">
        <v>0</v>
      </c>
      <c r="FO941">
        <v>0</v>
      </c>
      <c r="FP941">
        <v>0</v>
      </c>
      <c r="FQ941">
        <v>0</v>
      </c>
      <c r="FR941">
        <v>0</v>
      </c>
      <c r="FS941">
        <v>0</v>
      </c>
      <c r="FT941">
        <v>0</v>
      </c>
      <c r="FU941">
        <v>0</v>
      </c>
      <c r="FV941">
        <v>0</v>
      </c>
      <c r="FW941">
        <v>0</v>
      </c>
      <c r="FX941">
        <v>0</v>
      </c>
      <c r="FY941">
        <v>0</v>
      </c>
      <c r="FZ941">
        <v>0</v>
      </c>
      <c r="GA941">
        <v>0</v>
      </c>
      <c r="GB941">
        <v>0</v>
      </c>
      <c r="GC941">
        <v>0</v>
      </c>
      <c r="GD941">
        <v>0</v>
      </c>
      <c r="GE941">
        <v>0</v>
      </c>
      <c r="GF941">
        <v>0</v>
      </c>
      <c r="GG941">
        <v>0</v>
      </c>
      <c r="GH941">
        <v>0</v>
      </c>
      <c r="GI941">
        <v>0</v>
      </c>
      <c r="GJ941">
        <v>0</v>
      </c>
      <c r="GK941">
        <v>0</v>
      </c>
      <c r="GL941">
        <v>0</v>
      </c>
      <c r="GM941">
        <v>0</v>
      </c>
      <c r="GN941">
        <v>0</v>
      </c>
      <c r="GO941">
        <v>0</v>
      </c>
      <c r="GP941">
        <v>0</v>
      </c>
      <c r="GQ941">
        <v>0</v>
      </c>
      <c r="GR941">
        <v>0</v>
      </c>
      <c r="GS941">
        <v>0</v>
      </c>
      <c r="GT941">
        <v>0</v>
      </c>
      <c r="GU941">
        <v>0</v>
      </c>
      <c r="GV941">
        <v>0</v>
      </c>
      <c r="GW941">
        <v>0</v>
      </c>
      <c r="GX941">
        <v>0</v>
      </c>
      <c r="GY941">
        <v>0</v>
      </c>
      <c r="GZ941">
        <v>0</v>
      </c>
      <c r="HA941">
        <v>0</v>
      </c>
      <c r="HB941">
        <v>0</v>
      </c>
      <c r="HC941">
        <v>0</v>
      </c>
      <c r="HD941">
        <v>0</v>
      </c>
      <c r="HE941">
        <v>0</v>
      </c>
      <c r="HF941">
        <v>0</v>
      </c>
      <c r="HG941">
        <v>0</v>
      </c>
      <c r="HH941">
        <v>0</v>
      </c>
      <c r="HI941">
        <v>0</v>
      </c>
      <c r="HJ941">
        <v>0</v>
      </c>
      <c r="HK941">
        <v>0</v>
      </c>
      <c r="HL941">
        <v>0</v>
      </c>
      <c r="HM941">
        <v>0</v>
      </c>
      <c r="HN941">
        <v>0</v>
      </c>
      <c r="HO941">
        <v>0</v>
      </c>
      <c r="HP941">
        <v>0</v>
      </c>
      <c r="HQ941">
        <v>0</v>
      </c>
      <c r="HR941">
        <v>0</v>
      </c>
      <c r="HS941">
        <v>0</v>
      </c>
      <c r="HT941">
        <v>0</v>
      </c>
      <c r="HU941">
        <v>0</v>
      </c>
      <c r="HV941">
        <v>0</v>
      </c>
      <c r="HW941">
        <v>0</v>
      </c>
      <c r="HX941">
        <v>0</v>
      </c>
      <c r="HY941">
        <v>0</v>
      </c>
      <c r="HZ941">
        <v>0</v>
      </c>
      <c r="IA941">
        <v>0</v>
      </c>
      <c r="IB941">
        <v>0</v>
      </c>
      <c r="IC941">
        <v>0</v>
      </c>
      <c r="ID941">
        <v>0</v>
      </c>
      <c r="IE941">
        <v>0</v>
      </c>
      <c r="IF941">
        <v>0</v>
      </c>
      <c r="IG941">
        <v>0</v>
      </c>
      <c r="IH941">
        <v>0</v>
      </c>
      <c r="II941">
        <v>0</v>
      </c>
      <c r="IJ941">
        <v>0</v>
      </c>
      <c r="IK941">
        <v>0</v>
      </c>
    </row>
    <row r="942" spans="13:245" hidden="1">
      <c r="M942" s="340" t="s">
        <v>632</v>
      </c>
      <c r="N942" t="s">
        <v>1023</v>
      </c>
      <c r="O942">
        <v>2</v>
      </c>
      <c r="P942">
        <v>31</v>
      </c>
      <c r="Q942" s="183" t="str">
        <f t="shared" si="37"/>
        <v>SDH100231</v>
      </c>
      <c r="R942">
        <v>954</v>
      </c>
      <c r="S942">
        <v>2000</v>
      </c>
      <c r="T942">
        <v>2862</v>
      </c>
      <c r="U942">
        <v>3816</v>
      </c>
      <c r="V942">
        <v>4770</v>
      </c>
      <c r="W942">
        <v>5724</v>
      </c>
      <c r="X942">
        <v>6678</v>
      </c>
      <c r="Y942">
        <v>7632</v>
      </c>
      <c r="Z942">
        <v>8586</v>
      </c>
      <c r="AA942">
        <v>9540</v>
      </c>
      <c r="AB942">
        <v>9540</v>
      </c>
      <c r="AC942">
        <v>9540</v>
      </c>
      <c r="AD942">
        <v>9540</v>
      </c>
      <c r="AE942">
        <v>9540</v>
      </c>
      <c r="AF942">
        <v>9540</v>
      </c>
      <c r="AG942">
        <v>9540</v>
      </c>
      <c r="AH942">
        <v>9540</v>
      </c>
      <c r="AI942">
        <v>9540</v>
      </c>
      <c r="AJ942">
        <v>9540</v>
      </c>
      <c r="AK942">
        <v>9540</v>
      </c>
      <c r="AL942">
        <v>9540</v>
      </c>
      <c r="AM942">
        <v>9540</v>
      </c>
      <c r="AN942">
        <v>9540</v>
      </c>
      <c r="AO942">
        <v>9540</v>
      </c>
      <c r="AP942">
        <v>9540</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v>
      </c>
      <c r="BL942">
        <v>0</v>
      </c>
      <c r="BM942">
        <v>0</v>
      </c>
      <c r="BN942">
        <v>0</v>
      </c>
      <c r="BO942">
        <v>0</v>
      </c>
      <c r="BP942">
        <v>0</v>
      </c>
      <c r="BQ942">
        <v>0</v>
      </c>
      <c r="BR942">
        <v>0</v>
      </c>
      <c r="BS942">
        <v>0</v>
      </c>
      <c r="BT942">
        <v>0</v>
      </c>
      <c r="BU942">
        <v>0</v>
      </c>
      <c r="BV942">
        <v>0</v>
      </c>
      <c r="BW942">
        <v>0</v>
      </c>
      <c r="BX942">
        <v>0</v>
      </c>
      <c r="BY942">
        <v>0</v>
      </c>
      <c r="BZ942">
        <v>0</v>
      </c>
      <c r="CA942">
        <v>0</v>
      </c>
      <c r="CB942">
        <v>0</v>
      </c>
      <c r="CC942">
        <v>0</v>
      </c>
      <c r="CD942">
        <v>0</v>
      </c>
      <c r="CE942">
        <v>0</v>
      </c>
      <c r="CF942">
        <v>0</v>
      </c>
      <c r="CG942">
        <v>0</v>
      </c>
      <c r="CH942">
        <v>0</v>
      </c>
      <c r="CI942">
        <v>0</v>
      </c>
      <c r="CJ942">
        <v>0</v>
      </c>
      <c r="CK942">
        <v>0</v>
      </c>
      <c r="CL942">
        <v>0</v>
      </c>
      <c r="CM942">
        <v>0</v>
      </c>
      <c r="CN942">
        <v>0</v>
      </c>
      <c r="CO942">
        <v>0</v>
      </c>
      <c r="CP942">
        <v>0</v>
      </c>
      <c r="CQ942">
        <v>0</v>
      </c>
      <c r="CR942">
        <v>0</v>
      </c>
      <c r="CS942">
        <v>0</v>
      </c>
      <c r="CT942">
        <v>0</v>
      </c>
      <c r="CU942">
        <v>0</v>
      </c>
      <c r="CV942">
        <v>0</v>
      </c>
      <c r="CW942">
        <v>0</v>
      </c>
      <c r="CX942">
        <v>0</v>
      </c>
      <c r="CY942">
        <v>0</v>
      </c>
      <c r="CZ942">
        <v>0</v>
      </c>
      <c r="DA942">
        <v>0</v>
      </c>
      <c r="DB942">
        <v>0</v>
      </c>
      <c r="DC942">
        <v>0</v>
      </c>
      <c r="DD942">
        <v>0</v>
      </c>
      <c r="DE942">
        <v>0</v>
      </c>
      <c r="DF942">
        <v>0</v>
      </c>
      <c r="DG942">
        <v>0</v>
      </c>
      <c r="DH942">
        <v>0</v>
      </c>
      <c r="DI942">
        <v>0</v>
      </c>
      <c r="DJ942">
        <v>0</v>
      </c>
      <c r="DK942">
        <v>0</v>
      </c>
      <c r="DL942">
        <v>0</v>
      </c>
      <c r="DM942">
        <v>0</v>
      </c>
      <c r="DN942">
        <v>0</v>
      </c>
      <c r="DO942">
        <v>0</v>
      </c>
      <c r="DP942">
        <v>0</v>
      </c>
      <c r="DQ942">
        <v>0</v>
      </c>
      <c r="DR942">
        <v>0</v>
      </c>
      <c r="DS942">
        <v>0</v>
      </c>
      <c r="DT942">
        <v>0</v>
      </c>
      <c r="DU942">
        <v>0</v>
      </c>
      <c r="DV942">
        <v>0</v>
      </c>
      <c r="DW942">
        <v>0</v>
      </c>
      <c r="DX942">
        <v>0</v>
      </c>
      <c r="DZ942" s="340" t="s">
        <v>632</v>
      </c>
      <c r="EA942" t="s">
        <v>1023</v>
      </c>
      <c r="EB942">
        <v>2</v>
      </c>
      <c r="EC942">
        <v>31</v>
      </c>
      <c r="ED942" s="183" t="str">
        <f t="shared" si="38"/>
        <v>SDH100231</v>
      </c>
      <c r="EE942">
        <v>954</v>
      </c>
      <c r="EF942">
        <v>10000</v>
      </c>
      <c r="EG942">
        <v>10000</v>
      </c>
      <c r="EH942">
        <v>10000</v>
      </c>
      <c r="EI942">
        <v>10000</v>
      </c>
      <c r="EJ942">
        <v>10000</v>
      </c>
      <c r="EK942">
        <v>10000</v>
      </c>
      <c r="EL942">
        <v>10000</v>
      </c>
      <c r="EM942">
        <v>10000</v>
      </c>
      <c r="EN942">
        <v>10000</v>
      </c>
      <c r="EO942">
        <v>10000</v>
      </c>
      <c r="EP942">
        <v>10000</v>
      </c>
      <c r="EQ942">
        <v>10000</v>
      </c>
      <c r="ER942">
        <v>10000</v>
      </c>
      <c r="ES942">
        <v>10000</v>
      </c>
      <c r="ET942">
        <v>10000</v>
      </c>
      <c r="EU942">
        <v>10000</v>
      </c>
      <c r="EV942">
        <v>10000</v>
      </c>
      <c r="EW942">
        <v>10000</v>
      </c>
      <c r="EX942">
        <v>10000</v>
      </c>
      <c r="EY942">
        <v>10000</v>
      </c>
      <c r="EZ942">
        <v>10000</v>
      </c>
      <c r="FA942">
        <v>10000</v>
      </c>
      <c r="FB942">
        <v>10000</v>
      </c>
      <c r="FC942">
        <v>10000</v>
      </c>
      <c r="FD942">
        <v>0</v>
      </c>
      <c r="FE942">
        <v>0</v>
      </c>
      <c r="FF942">
        <v>0</v>
      </c>
      <c r="FG942">
        <v>0</v>
      </c>
      <c r="FH942">
        <v>0</v>
      </c>
      <c r="FI942">
        <v>0</v>
      </c>
      <c r="FJ942">
        <v>0</v>
      </c>
      <c r="FK942">
        <v>0</v>
      </c>
      <c r="FL942">
        <v>0</v>
      </c>
      <c r="FM942">
        <v>0</v>
      </c>
      <c r="FN942">
        <v>0</v>
      </c>
      <c r="FO942">
        <v>0</v>
      </c>
      <c r="FP942">
        <v>0</v>
      </c>
      <c r="FQ942">
        <v>0</v>
      </c>
      <c r="FR942">
        <v>0</v>
      </c>
      <c r="FS942">
        <v>0</v>
      </c>
      <c r="FT942">
        <v>0</v>
      </c>
      <c r="FU942">
        <v>0</v>
      </c>
      <c r="FV942">
        <v>0</v>
      </c>
      <c r="FW942">
        <v>0</v>
      </c>
      <c r="FX942">
        <v>0</v>
      </c>
      <c r="FY942">
        <v>0</v>
      </c>
      <c r="FZ942">
        <v>0</v>
      </c>
      <c r="GA942">
        <v>0</v>
      </c>
      <c r="GB942">
        <v>0</v>
      </c>
      <c r="GC942">
        <v>0</v>
      </c>
      <c r="GD942">
        <v>0</v>
      </c>
      <c r="GE942">
        <v>0</v>
      </c>
      <c r="GF942">
        <v>0</v>
      </c>
      <c r="GG942">
        <v>0</v>
      </c>
      <c r="GH942">
        <v>0</v>
      </c>
      <c r="GI942">
        <v>0</v>
      </c>
      <c r="GJ942">
        <v>0</v>
      </c>
      <c r="GK942">
        <v>0</v>
      </c>
      <c r="GL942">
        <v>0</v>
      </c>
      <c r="GM942">
        <v>0</v>
      </c>
      <c r="GN942">
        <v>0</v>
      </c>
      <c r="GO942">
        <v>0</v>
      </c>
      <c r="GP942">
        <v>0</v>
      </c>
      <c r="GQ942">
        <v>0</v>
      </c>
      <c r="GR942">
        <v>0</v>
      </c>
      <c r="GS942">
        <v>0</v>
      </c>
      <c r="GT942">
        <v>0</v>
      </c>
      <c r="GU942">
        <v>0</v>
      </c>
      <c r="GV942">
        <v>0</v>
      </c>
      <c r="GW942">
        <v>0</v>
      </c>
      <c r="GX942">
        <v>0</v>
      </c>
      <c r="GY942">
        <v>0</v>
      </c>
      <c r="GZ942">
        <v>0</v>
      </c>
      <c r="HA942">
        <v>0</v>
      </c>
      <c r="HB942">
        <v>0</v>
      </c>
      <c r="HC942">
        <v>0</v>
      </c>
      <c r="HD942">
        <v>0</v>
      </c>
      <c r="HE942">
        <v>0</v>
      </c>
      <c r="HF942">
        <v>0</v>
      </c>
      <c r="HG942">
        <v>0</v>
      </c>
      <c r="HH942">
        <v>0</v>
      </c>
      <c r="HI942">
        <v>0</v>
      </c>
      <c r="HJ942">
        <v>0</v>
      </c>
      <c r="HK942">
        <v>0</v>
      </c>
      <c r="HL942">
        <v>0</v>
      </c>
      <c r="HM942">
        <v>0</v>
      </c>
      <c r="HN942">
        <v>0</v>
      </c>
      <c r="HO942">
        <v>0</v>
      </c>
      <c r="HP942">
        <v>0</v>
      </c>
      <c r="HQ942">
        <v>0</v>
      </c>
      <c r="HR942">
        <v>0</v>
      </c>
      <c r="HS942">
        <v>0</v>
      </c>
      <c r="HT942">
        <v>0</v>
      </c>
      <c r="HU942">
        <v>0</v>
      </c>
      <c r="HV942">
        <v>0</v>
      </c>
      <c r="HW942">
        <v>0</v>
      </c>
      <c r="HX942">
        <v>0</v>
      </c>
      <c r="HY942">
        <v>0</v>
      </c>
      <c r="HZ942">
        <v>0</v>
      </c>
      <c r="IA942">
        <v>0</v>
      </c>
      <c r="IB942">
        <v>0</v>
      </c>
      <c r="IC942">
        <v>0</v>
      </c>
      <c r="ID942">
        <v>0</v>
      </c>
      <c r="IE942">
        <v>0</v>
      </c>
      <c r="IF942">
        <v>0</v>
      </c>
      <c r="IG942">
        <v>0</v>
      </c>
      <c r="IH942">
        <v>0</v>
      </c>
      <c r="II942">
        <v>0</v>
      </c>
      <c r="IJ942">
        <v>0</v>
      </c>
      <c r="IK942">
        <v>0</v>
      </c>
    </row>
    <row r="943" spans="13:245" hidden="1">
      <c r="M943" s="340" t="s">
        <v>632</v>
      </c>
      <c r="N943" t="s">
        <v>1023</v>
      </c>
      <c r="O943">
        <v>2</v>
      </c>
      <c r="P943">
        <v>32</v>
      </c>
      <c r="Q943" s="183" t="str">
        <f t="shared" si="37"/>
        <v>SDH100232</v>
      </c>
      <c r="R943">
        <v>954</v>
      </c>
      <c r="S943">
        <v>2000</v>
      </c>
      <c r="T943">
        <v>2862</v>
      </c>
      <c r="U943">
        <v>3816</v>
      </c>
      <c r="V943">
        <v>4770</v>
      </c>
      <c r="W943">
        <v>5724</v>
      </c>
      <c r="X943">
        <v>6678</v>
      </c>
      <c r="Y943">
        <v>7632</v>
      </c>
      <c r="Z943">
        <v>8586</v>
      </c>
      <c r="AA943">
        <v>9540</v>
      </c>
      <c r="AB943">
        <v>9540</v>
      </c>
      <c r="AC943">
        <v>9540</v>
      </c>
      <c r="AD943">
        <v>9540</v>
      </c>
      <c r="AE943">
        <v>9540</v>
      </c>
      <c r="AF943">
        <v>9540</v>
      </c>
      <c r="AG943">
        <v>9540</v>
      </c>
      <c r="AH943">
        <v>9540</v>
      </c>
      <c r="AI943">
        <v>9540</v>
      </c>
      <c r="AJ943">
        <v>9540</v>
      </c>
      <c r="AK943">
        <v>9540</v>
      </c>
      <c r="AL943">
        <v>9540</v>
      </c>
      <c r="AM943">
        <v>9540</v>
      </c>
      <c r="AN943">
        <v>9540</v>
      </c>
      <c r="AO943">
        <v>9540</v>
      </c>
      <c r="AP943">
        <v>9540</v>
      </c>
      <c r="AQ943">
        <v>0</v>
      </c>
      <c r="AR943">
        <v>0</v>
      </c>
      <c r="AS943">
        <v>0</v>
      </c>
      <c r="AT943">
        <v>0</v>
      </c>
      <c r="AU943">
        <v>0</v>
      </c>
      <c r="AV943">
        <v>0</v>
      </c>
      <c r="AW943">
        <v>0</v>
      </c>
      <c r="AX943">
        <v>0</v>
      </c>
      <c r="AY943">
        <v>0</v>
      </c>
      <c r="AZ943">
        <v>0</v>
      </c>
      <c r="BA943">
        <v>0</v>
      </c>
      <c r="BB943">
        <v>0</v>
      </c>
      <c r="BC943">
        <v>0</v>
      </c>
      <c r="BD943">
        <v>0</v>
      </c>
      <c r="BE943">
        <v>0</v>
      </c>
      <c r="BF943">
        <v>0</v>
      </c>
      <c r="BG943">
        <v>0</v>
      </c>
      <c r="BH943">
        <v>0</v>
      </c>
      <c r="BI943">
        <v>0</v>
      </c>
      <c r="BJ943">
        <v>0</v>
      </c>
      <c r="BK943">
        <v>0</v>
      </c>
      <c r="BL943">
        <v>0</v>
      </c>
      <c r="BM943">
        <v>0</v>
      </c>
      <c r="BN943">
        <v>0</v>
      </c>
      <c r="BO943">
        <v>0</v>
      </c>
      <c r="BP943">
        <v>0</v>
      </c>
      <c r="BQ943">
        <v>0</v>
      </c>
      <c r="BR943">
        <v>0</v>
      </c>
      <c r="BS943">
        <v>0</v>
      </c>
      <c r="BT943">
        <v>0</v>
      </c>
      <c r="BU943">
        <v>0</v>
      </c>
      <c r="BV943">
        <v>0</v>
      </c>
      <c r="BW943">
        <v>0</v>
      </c>
      <c r="BX943">
        <v>0</v>
      </c>
      <c r="BY943">
        <v>0</v>
      </c>
      <c r="BZ943">
        <v>0</v>
      </c>
      <c r="CA943">
        <v>0</v>
      </c>
      <c r="CB943">
        <v>0</v>
      </c>
      <c r="CC943">
        <v>0</v>
      </c>
      <c r="CD943">
        <v>0</v>
      </c>
      <c r="CE943">
        <v>0</v>
      </c>
      <c r="CF943">
        <v>0</v>
      </c>
      <c r="CG943">
        <v>0</v>
      </c>
      <c r="CH943">
        <v>0</v>
      </c>
      <c r="CI943">
        <v>0</v>
      </c>
      <c r="CJ943">
        <v>0</v>
      </c>
      <c r="CK943">
        <v>0</v>
      </c>
      <c r="CL943">
        <v>0</v>
      </c>
      <c r="CM943">
        <v>0</v>
      </c>
      <c r="CN943">
        <v>0</v>
      </c>
      <c r="CO943">
        <v>0</v>
      </c>
      <c r="CP943">
        <v>0</v>
      </c>
      <c r="CQ943">
        <v>0</v>
      </c>
      <c r="CR943">
        <v>0</v>
      </c>
      <c r="CS943">
        <v>0</v>
      </c>
      <c r="CT943">
        <v>0</v>
      </c>
      <c r="CU943">
        <v>0</v>
      </c>
      <c r="CV943">
        <v>0</v>
      </c>
      <c r="CW943">
        <v>0</v>
      </c>
      <c r="CX943">
        <v>0</v>
      </c>
      <c r="CY943">
        <v>0</v>
      </c>
      <c r="CZ943">
        <v>0</v>
      </c>
      <c r="DA943">
        <v>0</v>
      </c>
      <c r="DB943">
        <v>0</v>
      </c>
      <c r="DC943">
        <v>0</v>
      </c>
      <c r="DD943">
        <v>0</v>
      </c>
      <c r="DE943">
        <v>0</v>
      </c>
      <c r="DF943">
        <v>0</v>
      </c>
      <c r="DG943">
        <v>0</v>
      </c>
      <c r="DH943">
        <v>0</v>
      </c>
      <c r="DI943">
        <v>0</v>
      </c>
      <c r="DJ943">
        <v>0</v>
      </c>
      <c r="DK943">
        <v>0</v>
      </c>
      <c r="DL943">
        <v>0</v>
      </c>
      <c r="DM943">
        <v>0</v>
      </c>
      <c r="DN943">
        <v>0</v>
      </c>
      <c r="DO943">
        <v>0</v>
      </c>
      <c r="DP943">
        <v>0</v>
      </c>
      <c r="DQ943">
        <v>0</v>
      </c>
      <c r="DR943">
        <v>0</v>
      </c>
      <c r="DS943">
        <v>0</v>
      </c>
      <c r="DT943">
        <v>0</v>
      </c>
      <c r="DU943">
        <v>0</v>
      </c>
      <c r="DV943">
        <v>0</v>
      </c>
      <c r="DW943">
        <v>0</v>
      </c>
      <c r="DX943">
        <v>0</v>
      </c>
      <c r="DZ943" s="340" t="s">
        <v>632</v>
      </c>
      <c r="EA943" t="s">
        <v>1023</v>
      </c>
      <c r="EB943">
        <v>2</v>
      </c>
      <c r="EC943">
        <v>32</v>
      </c>
      <c r="ED943" s="183" t="str">
        <f t="shared" si="38"/>
        <v>SDH100232</v>
      </c>
      <c r="EE943">
        <v>954</v>
      </c>
      <c r="EF943">
        <v>10000</v>
      </c>
      <c r="EG943">
        <v>10000</v>
      </c>
      <c r="EH943">
        <v>10000</v>
      </c>
      <c r="EI943">
        <v>10000</v>
      </c>
      <c r="EJ943">
        <v>10000</v>
      </c>
      <c r="EK943">
        <v>10000</v>
      </c>
      <c r="EL943">
        <v>10000</v>
      </c>
      <c r="EM943">
        <v>10000</v>
      </c>
      <c r="EN943">
        <v>10000</v>
      </c>
      <c r="EO943">
        <v>10000</v>
      </c>
      <c r="EP943">
        <v>10000</v>
      </c>
      <c r="EQ943">
        <v>10000</v>
      </c>
      <c r="ER943">
        <v>10000</v>
      </c>
      <c r="ES943">
        <v>10000</v>
      </c>
      <c r="ET943">
        <v>10000</v>
      </c>
      <c r="EU943">
        <v>10000</v>
      </c>
      <c r="EV943">
        <v>10000</v>
      </c>
      <c r="EW943">
        <v>10000</v>
      </c>
      <c r="EX943">
        <v>10000</v>
      </c>
      <c r="EY943">
        <v>10000</v>
      </c>
      <c r="EZ943">
        <v>10000</v>
      </c>
      <c r="FA943">
        <v>10000</v>
      </c>
      <c r="FB943">
        <v>10000</v>
      </c>
      <c r="FC943">
        <v>10000</v>
      </c>
      <c r="FD943">
        <v>0</v>
      </c>
      <c r="FE943">
        <v>0</v>
      </c>
      <c r="FF943">
        <v>0</v>
      </c>
      <c r="FG943">
        <v>0</v>
      </c>
      <c r="FH943">
        <v>0</v>
      </c>
      <c r="FI943">
        <v>0</v>
      </c>
      <c r="FJ943">
        <v>0</v>
      </c>
      <c r="FK943">
        <v>0</v>
      </c>
      <c r="FL943">
        <v>0</v>
      </c>
      <c r="FM943">
        <v>0</v>
      </c>
      <c r="FN943">
        <v>0</v>
      </c>
      <c r="FO943">
        <v>0</v>
      </c>
      <c r="FP943">
        <v>0</v>
      </c>
      <c r="FQ943">
        <v>0</v>
      </c>
      <c r="FR943">
        <v>0</v>
      </c>
      <c r="FS943">
        <v>0</v>
      </c>
      <c r="FT943">
        <v>0</v>
      </c>
      <c r="FU943">
        <v>0</v>
      </c>
      <c r="FV943">
        <v>0</v>
      </c>
      <c r="FW943">
        <v>0</v>
      </c>
      <c r="FX943">
        <v>0</v>
      </c>
      <c r="FY943">
        <v>0</v>
      </c>
      <c r="FZ943">
        <v>0</v>
      </c>
      <c r="GA943">
        <v>0</v>
      </c>
      <c r="GB943">
        <v>0</v>
      </c>
      <c r="GC943">
        <v>0</v>
      </c>
      <c r="GD943">
        <v>0</v>
      </c>
      <c r="GE943">
        <v>0</v>
      </c>
      <c r="GF943">
        <v>0</v>
      </c>
      <c r="GG943">
        <v>0</v>
      </c>
      <c r="GH943">
        <v>0</v>
      </c>
      <c r="GI943">
        <v>0</v>
      </c>
      <c r="GJ943">
        <v>0</v>
      </c>
      <c r="GK943">
        <v>0</v>
      </c>
      <c r="GL943">
        <v>0</v>
      </c>
      <c r="GM943">
        <v>0</v>
      </c>
      <c r="GN943">
        <v>0</v>
      </c>
      <c r="GO943">
        <v>0</v>
      </c>
      <c r="GP943">
        <v>0</v>
      </c>
      <c r="GQ943">
        <v>0</v>
      </c>
      <c r="GR943">
        <v>0</v>
      </c>
      <c r="GS943">
        <v>0</v>
      </c>
      <c r="GT943">
        <v>0</v>
      </c>
      <c r="GU943">
        <v>0</v>
      </c>
      <c r="GV943">
        <v>0</v>
      </c>
      <c r="GW943">
        <v>0</v>
      </c>
      <c r="GX943">
        <v>0</v>
      </c>
      <c r="GY943">
        <v>0</v>
      </c>
      <c r="GZ943">
        <v>0</v>
      </c>
      <c r="HA943">
        <v>0</v>
      </c>
      <c r="HB943">
        <v>0</v>
      </c>
      <c r="HC943">
        <v>0</v>
      </c>
      <c r="HD943">
        <v>0</v>
      </c>
      <c r="HE943">
        <v>0</v>
      </c>
      <c r="HF943">
        <v>0</v>
      </c>
      <c r="HG943">
        <v>0</v>
      </c>
      <c r="HH943">
        <v>0</v>
      </c>
      <c r="HI943">
        <v>0</v>
      </c>
      <c r="HJ943">
        <v>0</v>
      </c>
      <c r="HK943">
        <v>0</v>
      </c>
      <c r="HL943">
        <v>0</v>
      </c>
      <c r="HM943">
        <v>0</v>
      </c>
      <c r="HN943">
        <v>0</v>
      </c>
      <c r="HO943">
        <v>0</v>
      </c>
      <c r="HP943">
        <v>0</v>
      </c>
      <c r="HQ943">
        <v>0</v>
      </c>
      <c r="HR943">
        <v>0</v>
      </c>
      <c r="HS943">
        <v>0</v>
      </c>
      <c r="HT943">
        <v>0</v>
      </c>
      <c r="HU943">
        <v>0</v>
      </c>
      <c r="HV943">
        <v>0</v>
      </c>
      <c r="HW943">
        <v>0</v>
      </c>
      <c r="HX943">
        <v>0</v>
      </c>
      <c r="HY943">
        <v>0</v>
      </c>
      <c r="HZ943">
        <v>0</v>
      </c>
      <c r="IA943">
        <v>0</v>
      </c>
      <c r="IB943">
        <v>0</v>
      </c>
      <c r="IC943">
        <v>0</v>
      </c>
      <c r="ID943">
        <v>0</v>
      </c>
      <c r="IE943">
        <v>0</v>
      </c>
      <c r="IF943">
        <v>0</v>
      </c>
      <c r="IG943">
        <v>0</v>
      </c>
      <c r="IH943">
        <v>0</v>
      </c>
      <c r="II943">
        <v>0</v>
      </c>
      <c r="IJ943">
        <v>0</v>
      </c>
      <c r="IK943">
        <v>0</v>
      </c>
    </row>
    <row r="944" spans="13:245" hidden="1">
      <c r="M944" s="340" t="s">
        <v>632</v>
      </c>
      <c r="N944" t="s">
        <v>1023</v>
      </c>
      <c r="O944">
        <v>2</v>
      </c>
      <c r="P944">
        <v>33</v>
      </c>
      <c r="Q944" s="183" t="str">
        <f t="shared" si="37"/>
        <v>SDH100233</v>
      </c>
      <c r="R944">
        <v>959.30000000000007</v>
      </c>
      <c r="S944">
        <v>2000</v>
      </c>
      <c r="T944">
        <v>2877.9</v>
      </c>
      <c r="U944">
        <v>3837.2000000000003</v>
      </c>
      <c r="V944">
        <v>4796.5</v>
      </c>
      <c r="W944">
        <v>5755.8</v>
      </c>
      <c r="X944">
        <v>6715.1</v>
      </c>
      <c r="Y944">
        <v>7674.4000000000005</v>
      </c>
      <c r="Z944">
        <v>8633.7000000000007</v>
      </c>
      <c r="AA944">
        <v>9593</v>
      </c>
      <c r="AB944">
        <v>9593</v>
      </c>
      <c r="AC944">
        <v>9593</v>
      </c>
      <c r="AD944">
        <v>9593</v>
      </c>
      <c r="AE944">
        <v>9593</v>
      </c>
      <c r="AF944">
        <v>9593</v>
      </c>
      <c r="AG944">
        <v>9593</v>
      </c>
      <c r="AH944">
        <v>9593</v>
      </c>
      <c r="AI944">
        <v>9593</v>
      </c>
      <c r="AJ944">
        <v>9593</v>
      </c>
      <c r="AK944">
        <v>9593</v>
      </c>
      <c r="AL944">
        <v>9593</v>
      </c>
      <c r="AM944">
        <v>9593</v>
      </c>
      <c r="AN944">
        <v>9593</v>
      </c>
      <c r="AO944">
        <v>9593</v>
      </c>
      <c r="AP944">
        <v>9593</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v>
      </c>
      <c r="BL944">
        <v>0</v>
      </c>
      <c r="BM944">
        <v>0</v>
      </c>
      <c r="BN944">
        <v>0</v>
      </c>
      <c r="BO944">
        <v>0</v>
      </c>
      <c r="BP944">
        <v>0</v>
      </c>
      <c r="BQ944">
        <v>0</v>
      </c>
      <c r="BR944">
        <v>0</v>
      </c>
      <c r="BS944">
        <v>0</v>
      </c>
      <c r="BT944">
        <v>0</v>
      </c>
      <c r="BU944">
        <v>0</v>
      </c>
      <c r="BV944">
        <v>0</v>
      </c>
      <c r="BW944">
        <v>0</v>
      </c>
      <c r="BX944">
        <v>0</v>
      </c>
      <c r="BY944">
        <v>0</v>
      </c>
      <c r="BZ944">
        <v>0</v>
      </c>
      <c r="CA944">
        <v>0</v>
      </c>
      <c r="CB944">
        <v>0</v>
      </c>
      <c r="CC944">
        <v>0</v>
      </c>
      <c r="CD944">
        <v>0</v>
      </c>
      <c r="CE944">
        <v>0</v>
      </c>
      <c r="CF944">
        <v>0</v>
      </c>
      <c r="CG944">
        <v>0</v>
      </c>
      <c r="CH944">
        <v>0</v>
      </c>
      <c r="CI944">
        <v>0</v>
      </c>
      <c r="CJ944">
        <v>0</v>
      </c>
      <c r="CK944">
        <v>0</v>
      </c>
      <c r="CL944">
        <v>0</v>
      </c>
      <c r="CM944">
        <v>0</v>
      </c>
      <c r="CN944">
        <v>0</v>
      </c>
      <c r="CO944">
        <v>0</v>
      </c>
      <c r="CP944">
        <v>0</v>
      </c>
      <c r="CQ944">
        <v>0</v>
      </c>
      <c r="CR944">
        <v>0</v>
      </c>
      <c r="CS944">
        <v>0</v>
      </c>
      <c r="CT944">
        <v>0</v>
      </c>
      <c r="CU944">
        <v>0</v>
      </c>
      <c r="CV944">
        <v>0</v>
      </c>
      <c r="CW944">
        <v>0</v>
      </c>
      <c r="CX944">
        <v>0</v>
      </c>
      <c r="CY944">
        <v>0</v>
      </c>
      <c r="CZ944">
        <v>0</v>
      </c>
      <c r="DA944">
        <v>0</v>
      </c>
      <c r="DB944">
        <v>0</v>
      </c>
      <c r="DC944">
        <v>0</v>
      </c>
      <c r="DD944">
        <v>0</v>
      </c>
      <c r="DE944">
        <v>0</v>
      </c>
      <c r="DF944">
        <v>0</v>
      </c>
      <c r="DG944">
        <v>0</v>
      </c>
      <c r="DH944">
        <v>0</v>
      </c>
      <c r="DI944">
        <v>0</v>
      </c>
      <c r="DJ944">
        <v>0</v>
      </c>
      <c r="DK944">
        <v>0</v>
      </c>
      <c r="DL944">
        <v>0</v>
      </c>
      <c r="DM944">
        <v>0</v>
      </c>
      <c r="DN944">
        <v>0</v>
      </c>
      <c r="DO944">
        <v>0</v>
      </c>
      <c r="DP944">
        <v>0</v>
      </c>
      <c r="DQ944">
        <v>0</v>
      </c>
      <c r="DR944">
        <v>0</v>
      </c>
      <c r="DS944">
        <v>0</v>
      </c>
      <c r="DT944">
        <v>0</v>
      </c>
      <c r="DU944">
        <v>0</v>
      </c>
      <c r="DV944">
        <v>0</v>
      </c>
      <c r="DW944">
        <v>0</v>
      </c>
      <c r="DX944">
        <v>0</v>
      </c>
      <c r="DZ944" s="340" t="s">
        <v>632</v>
      </c>
      <c r="EA944" t="s">
        <v>1023</v>
      </c>
      <c r="EB944">
        <v>2</v>
      </c>
      <c r="EC944">
        <v>33</v>
      </c>
      <c r="ED944" s="183" t="str">
        <f t="shared" si="38"/>
        <v>SDH100233</v>
      </c>
      <c r="EE944">
        <v>959.30000000000007</v>
      </c>
      <c r="EF944">
        <v>10000</v>
      </c>
      <c r="EG944">
        <v>10000</v>
      </c>
      <c r="EH944">
        <v>10000</v>
      </c>
      <c r="EI944">
        <v>10000</v>
      </c>
      <c r="EJ944">
        <v>10000</v>
      </c>
      <c r="EK944">
        <v>10000</v>
      </c>
      <c r="EL944">
        <v>10000</v>
      </c>
      <c r="EM944">
        <v>10000</v>
      </c>
      <c r="EN944">
        <v>10000</v>
      </c>
      <c r="EO944">
        <v>10000</v>
      </c>
      <c r="EP944">
        <v>10000</v>
      </c>
      <c r="EQ944">
        <v>10000</v>
      </c>
      <c r="ER944">
        <v>10000</v>
      </c>
      <c r="ES944">
        <v>10000</v>
      </c>
      <c r="ET944">
        <v>10000</v>
      </c>
      <c r="EU944">
        <v>10000</v>
      </c>
      <c r="EV944">
        <v>10000</v>
      </c>
      <c r="EW944">
        <v>10000</v>
      </c>
      <c r="EX944">
        <v>10000</v>
      </c>
      <c r="EY944">
        <v>10000</v>
      </c>
      <c r="EZ944">
        <v>10000</v>
      </c>
      <c r="FA944">
        <v>10000</v>
      </c>
      <c r="FB944">
        <v>10000</v>
      </c>
      <c r="FC944">
        <v>10000</v>
      </c>
      <c r="FD944">
        <v>0</v>
      </c>
      <c r="FE944">
        <v>0</v>
      </c>
      <c r="FF944">
        <v>0</v>
      </c>
      <c r="FG944">
        <v>0</v>
      </c>
      <c r="FH944">
        <v>0</v>
      </c>
      <c r="FI944">
        <v>0</v>
      </c>
      <c r="FJ944">
        <v>0</v>
      </c>
      <c r="FK944">
        <v>0</v>
      </c>
      <c r="FL944">
        <v>0</v>
      </c>
      <c r="FM944">
        <v>0</v>
      </c>
      <c r="FN944">
        <v>0</v>
      </c>
      <c r="FO944">
        <v>0</v>
      </c>
      <c r="FP944">
        <v>0</v>
      </c>
      <c r="FQ944">
        <v>0</v>
      </c>
      <c r="FR944">
        <v>0</v>
      </c>
      <c r="FS944">
        <v>0</v>
      </c>
      <c r="FT944">
        <v>0</v>
      </c>
      <c r="FU944">
        <v>0</v>
      </c>
      <c r="FV944">
        <v>0</v>
      </c>
      <c r="FW944">
        <v>0</v>
      </c>
      <c r="FX944">
        <v>0</v>
      </c>
      <c r="FY944">
        <v>0</v>
      </c>
      <c r="FZ944">
        <v>0</v>
      </c>
      <c r="GA944">
        <v>0</v>
      </c>
      <c r="GB944">
        <v>0</v>
      </c>
      <c r="GC944">
        <v>0</v>
      </c>
      <c r="GD944">
        <v>0</v>
      </c>
      <c r="GE944">
        <v>0</v>
      </c>
      <c r="GF944">
        <v>0</v>
      </c>
      <c r="GG944">
        <v>0</v>
      </c>
      <c r="GH944">
        <v>0</v>
      </c>
      <c r="GI944">
        <v>0</v>
      </c>
      <c r="GJ944">
        <v>0</v>
      </c>
      <c r="GK944">
        <v>0</v>
      </c>
      <c r="GL944">
        <v>0</v>
      </c>
      <c r="GM944">
        <v>0</v>
      </c>
      <c r="GN944">
        <v>0</v>
      </c>
      <c r="GO944">
        <v>0</v>
      </c>
      <c r="GP944">
        <v>0</v>
      </c>
      <c r="GQ944">
        <v>0</v>
      </c>
      <c r="GR944">
        <v>0</v>
      </c>
      <c r="GS944">
        <v>0</v>
      </c>
      <c r="GT944">
        <v>0</v>
      </c>
      <c r="GU944">
        <v>0</v>
      </c>
      <c r="GV944">
        <v>0</v>
      </c>
      <c r="GW944">
        <v>0</v>
      </c>
      <c r="GX944">
        <v>0</v>
      </c>
      <c r="GY944">
        <v>0</v>
      </c>
      <c r="GZ944">
        <v>0</v>
      </c>
      <c r="HA944">
        <v>0</v>
      </c>
      <c r="HB944">
        <v>0</v>
      </c>
      <c r="HC944">
        <v>0</v>
      </c>
      <c r="HD944">
        <v>0</v>
      </c>
      <c r="HE944">
        <v>0</v>
      </c>
      <c r="HF944">
        <v>0</v>
      </c>
      <c r="HG944">
        <v>0</v>
      </c>
      <c r="HH944">
        <v>0</v>
      </c>
      <c r="HI944">
        <v>0</v>
      </c>
      <c r="HJ944">
        <v>0</v>
      </c>
      <c r="HK944">
        <v>0</v>
      </c>
      <c r="HL944">
        <v>0</v>
      </c>
      <c r="HM944">
        <v>0</v>
      </c>
      <c r="HN944">
        <v>0</v>
      </c>
      <c r="HO944">
        <v>0</v>
      </c>
      <c r="HP944">
        <v>0</v>
      </c>
      <c r="HQ944">
        <v>0</v>
      </c>
      <c r="HR944">
        <v>0</v>
      </c>
      <c r="HS944">
        <v>0</v>
      </c>
      <c r="HT944">
        <v>0</v>
      </c>
      <c r="HU944">
        <v>0</v>
      </c>
      <c r="HV944">
        <v>0</v>
      </c>
      <c r="HW944">
        <v>0</v>
      </c>
      <c r="HX944">
        <v>0</v>
      </c>
      <c r="HY944">
        <v>0</v>
      </c>
      <c r="HZ944">
        <v>0</v>
      </c>
      <c r="IA944">
        <v>0</v>
      </c>
      <c r="IB944">
        <v>0</v>
      </c>
      <c r="IC944">
        <v>0</v>
      </c>
      <c r="ID944">
        <v>0</v>
      </c>
      <c r="IE944">
        <v>0</v>
      </c>
      <c r="IF944">
        <v>0</v>
      </c>
      <c r="IG944">
        <v>0</v>
      </c>
      <c r="IH944">
        <v>0</v>
      </c>
      <c r="II944">
        <v>0</v>
      </c>
      <c r="IJ944">
        <v>0</v>
      </c>
      <c r="IK944">
        <v>0</v>
      </c>
    </row>
    <row r="945" spans="13:245" hidden="1">
      <c r="M945" s="340" t="s">
        <v>632</v>
      </c>
      <c r="N945" t="s">
        <v>1023</v>
      </c>
      <c r="O945">
        <v>2</v>
      </c>
      <c r="P945">
        <v>34</v>
      </c>
      <c r="Q945" s="183" t="str">
        <f t="shared" si="37"/>
        <v>SDH100234</v>
      </c>
      <c r="R945">
        <v>959.30000000000007</v>
      </c>
      <c r="S945">
        <v>2000</v>
      </c>
      <c r="T945">
        <v>2877.9</v>
      </c>
      <c r="U945">
        <v>3837.2000000000003</v>
      </c>
      <c r="V945">
        <v>4796.5</v>
      </c>
      <c r="W945">
        <v>5755.8</v>
      </c>
      <c r="X945">
        <v>6715.1</v>
      </c>
      <c r="Y945">
        <v>7674.4000000000005</v>
      </c>
      <c r="Z945">
        <v>8633.7000000000007</v>
      </c>
      <c r="AA945">
        <v>9593</v>
      </c>
      <c r="AB945">
        <v>9593</v>
      </c>
      <c r="AC945">
        <v>9593</v>
      </c>
      <c r="AD945">
        <v>9593</v>
      </c>
      <c r="AE945">
        <v>9593</v>
      </c>
      <c r="AF945">
        <v>9593</v>
      </c>
      <c r="AG945">
        <v>9593</v>
      </c>
      <c r="AH945">
        <v>9593</v>
      </c>
      <c r="AI945">
        <v>9593</v>
      </c>
      <c r="AJ945">
        <v>9593</v>
      </c>
      <c r="AK945">
        <v>9593</v>
      </c>
      <c r="AL945">
        <v>9593</v>
      </c>
      <c r="AM945">
        <v>9593</v>
      </c>
      <c r="AN945">
        <v>9593</v>
      </c>
      <c r="AO945">
        <v>9593</v>
      </c>
      <c r="AP945">
        <v>9593</v>
      </c>
      <c r="AQ945">
        <v>0</v>
      </c>
      <c r="AR945">
        <v>0</v>
      </c>
      <c r="AS945">
        <v>0</v>
      </c>
      <c r="AT945">
        <v>0</v>
      </c>
      <c r="AU945">
        <v>0</v>
      </c>
      <c r="AV945">
        <v>0</v>
      </c>
      <c r="AW945">
        <v>0</v>
      </c>
      <c r="AX945">
        <v>0</v>
      </c>
      <c r="AY945">
        <v>0</v>
      </c>
      <c r="AZ945">
        <v>0</v>
      </c>
      <c r="BA945">
        <v>0</v>
      </c>
      <c r="BB945">
        <v>0</v>
      </c>
      <c r="BC945">
        <v>0</v>
      </c>
      <c r="BD945">
        <v>0</v>
      </c>
      <c r="BE945">
        <v>0</v>
      </c>
      <c r="BF945">
        <v>0</v>
      </c>
      <c r="BG945">
        <v>0</v>
      </c>
      <c r="BH945">
        <v>0</v>
      </c>
      <c r="BI945">
        <v>0</v>
      </c>
      <c r="BJ945">
        <v>0</v>
      </c>
      <c r="BK945">
        <v>0</v>
      </c>
      <c r="BL945">
        <v>0</v>
      </c>
      <c r="BM945">
        <v>0</v>
      </c>
      <c r="BN945">
        <v>0</v>
      </c>
      <c r="BO945">
        <v>0</v>
      </c>
      <c r="BP945">
        <v>0</v>
      </c>
      <c r="BQ945">
        <v>0</v>
      </c>
      <c r="BR945">
        <v>0</v>
      </c>
      <c r="BS945">
        <v>0</v>
      </c>
      <c r="BT945">
        <v>0</v>
      </c>
      <c r="BU945">
        <v>0</v>
      </c>
      <c r="BV945">
        <v>0</v>
      </c>
      <c r="BW945">
        <v>0</v>
      </c>
      <c r="BX945">
        <v>0</v>
      </c>
      <c r="BY945">
        <v>0</v>
      </c>
      <c r="BZ945">
        <v>0</v>
      </c>
      <c r="CA945">
        <v>0</v>
      </c>
      <c r="CB945">
        <v>0</v>
      </c>
      <c r="CC945">
        <v>0</v>
      </c>
      <c r="CD945">
        <v>0</v>
      </c>
      <c r="CE945">
        <v>0</v>
      </c>
      <c r="CF945">
        <v>0</v>
      </c>
      <c r="CG945">
        <v>0</v>
      </c>
      <c r="CH945">
        <v>0</v>
      </c>
      <c r="CI945">
        <v>0</v>
      </c>
      <c r="CJ945">
        <v>0</v>
      </c>
      <c r="CK945">
        <v>0</v>
      </c>
      <c r="CL945">
        <v>0</v>
      </c>
      <c r="CM945">
        <v>0</v>
      </c>
      <c r="CN945">
        <v>0</v>
      </c>
      <c r="CO945">
        <v>0</v>
      </c>
      <c r="CP945">
        <v>0</v>
      </c>
      <c r="CQ945">
        <v>0</v>
      </c>
      <c r="CR945">
        <v>0</v>
      </c>
      <c r="CS945">
        <v>0</v>
      </c>
      <c r="CT945">
        <v>0</v>
      </c>
      <c r="CU945">
        <v>0</v>
      </c>
      <c r="CV945">
        <v>0</v>
      </c>
      <c r="CW945">
        <v>0</v>
      </c>
      <c r="CX945">
        <v>0</v>
      </c>
      <c r="CY945">
        <v>0</v>
      </c>
      <c r="CZ945">
        <v>0</v>
      </c>
      <c r="DA945">
        <v>0</v>
      </c>
      <c r="DB945">
        <v>0</v>
      </c>
      <c r="DC945">
        <v>0</v>
      </c>
      <c r="DD945">
        <v>0</v>
      </c>
      <c r="DE945">
        <v>0</v>
      </c>
      <c r="DF945">
        <v>0</v>
      </c>
      <c r="DG945">
        <v>0</v>
      </c>
      <c r="DH945">
        <v>0</v>
      </c>
      <c r="DI945">
        <v>0</v>
      </c>
      <c r="DJ945">
        <v>0</v>
      </c>
      <c r="DK945">
        <v>0</v>
      </c>
      <c r="DL945">
        <v>0</v>
      </c>
      <c r="DM945">
        <v>0</v>
      </c>
      <c r="DN945">
        <v>0</v>
      </c>
      <c r="DO945">
        <v>0</v>
      </c>
      <c r="DP945">
        <v>0</v>
      </c>
      <c r="DQ945">
        <v>0</v>
      </c>
      <c r="DR945">
        <v>0</v>
      </c>
      <c r="DS945">
        <v>0</v>
      </c>
      <c r="DT945">
        <v>0</v>
      </c>
      <c r="DU945">
        <v>0</v>
      </c>
      <c r="DV945">
        <v>0</v>
      </c>
      <c r="DW945">
        <v>0</v>
      </c>
      <c r="DX945">
        <v>0</v>
      </c>
      <c r="DZ945" s="340" t="s">
        <v>632</v>
      </c>
      <c r="EA945" t="s">
        <v>1023</v>
      </c>
      <c r="EB945">
        <v>2</v>
      </c>
      <c r="EC945">
        <v>34</v>
      </c>
      <c r="ED945" s="183" t="str">
        <f t="shared" si="38"/>
        <v>SDH100234</v>
      </c>
      <c r="EE945">
        <v>959.30000000000007</v>
      </c>
      <c r="EF945">
        <v>10000</v>
      </c>
      <c r="EG945">
        <v>10000</v>
      </c>
      <c r="EH945">
        <v>10000</v>
      </c>
      <c r="EI945">
        <v>10000</v>
      </c>
      <c r="EJ945">
        <v>10000</v>
      </c>
      <c r="EK945">
        <v>10000</v>
      </c>
      <c r="EL945">
        <v>10000</v>
      </c>
      <c r="EM945">
        <v>10000</v>
      </c>
      <c r="EN945">
        <v>10000</v>
      </c>
      <c r="EO945">
        <v>10000</v>
      </c>
      <c r="EP945">
        <v>10000</v>
      </c>
      <c r="EQ945">
        <v>10000</v>
      </c>
      <c r="ER945">
        <v>10000</v>
      </c>
      <c r="ES945">
        <v>10000</v>
      </c>
      <c r="ET945">
        <v>10000</v>
      </c>
      <c r="EU945">
        <v>10000</v>
      </c>
      <c r="EV945">
        <v>10000</v>
      </c>
      <c r="EW945">
        <v>10000</v>
      </c>
      <c r="EX945">
        <v>10000</v>
      </c>
      <c r="EY945">
        <v>10000</v>
      </c>
      <c r="EZ945">
        <v>10000</v>
      </c>
      <c r="FA945">
        <v>10000</v>
      </c>
      <c r="FB945">
        <v>10000</v>
      </c>
      <c r="FC945">
        <v>10000</v>
      </c>
      <c r="FD945">
        <v>0</v>
      </c>
      <c r="FE945">
        <v>0</v>
      </c>
      <c r="FF945">
        <v>0</v>
      </c>
      <c r="FG945">
        <v>0</v>
      </c>
      <c r="FH945">
        <v>0</v>
      </c>
      <c r="FI945">
        <v>0</v>
      </c>
      <c r="FJ945">
        <v>0</v>
      </c>
      <c r="FK945">
        <v>0</v>
      </c>
      <c r="FL945">
        <v>0</v>
      </c>
      <c r="FM945">
        <v>0</v>
      </c>
      <c r="FN945">
        <v>0</v>
      </c>
      <c r="FO945">
        <v>0</v>
      </c>
      <c r="FP945">
        <v>0</v>
      </c>
      <c r="FQ945">
        <v>0</v>
      </c>
      <c r="FR945">
        <v>0</v>
      </c>
      <c r="FS945">
        <v>0</v>
      </c>
      <c r="FT945">
        <v>0</v>
      </c>
      <c r="FU945">
        <v>0</v>
      </c>
      <c r="FV945">
        <v>0</v>
      </c>
      <c r="FW945">
        <v>0</v>
      </c>
      <c r="FX945">
        <v>0</v>
      </c>
      <c r="FY945">
        <v>0</v>
      </c>
      <c r="FZ945">
        <v>0</v>
      </c>
      <c r="GA945">
        <v>0</v>
      </c>
      <c r="GB945">
        <v>0</v>
      </c>
      <c r="GC945">
        <v>0</v>
      </c>
      <c r="GD945">
        <v>0</v>
      </c>
      <c r="GE945">
        <v>0</v>
      </c>
      <c r="GF945">
        <v>0</v>
      </c>
      <c r="GG945">
        <v>0</v>
      </c>
      <c r="GH945">
        <v>0</v>
      </c>
      <c r="GI945">
        <v>0</v>
      </c>
      <c r="GJ945">
        <v>0</v>
      </c>
      <c r="GK945">
        <v>0</v>
      </c>
      <c r="GL945">
        <v>0</v>
      </c>
      <c r="GM945">
        <v>0</v>
      </c>
      <c r="GN945">
        <v>0</v>
      </c>
      <c r="GO945">
        <v>0</v>
      </c>
      <c r="GP945">
        <v>0</v>
      </c>
      <c r="GQ945">
        <v>0</v>
      </c>
      <c r="GR945">
        <v>0</v>
      </c>
      <c r="GS945">
        <v>0</v>
      </c>
      <c r="GT945">
        <v>0</v>
      </c>
      <c r="GU945">
        <v>0</v>
      </c>
      <c r="GV945">
        <v>0</v>
      </c>
      <c r="GW945">
        <v>0</v>
      </c>
      <c r="GX945">
        <v>0</v>
      </c>
      <c r="GY945">
        <v>0</v>
      </c>
      <c r="GZ945">
        <v>0</v>
      </c>
      <c r="HA945">
        <v>0</v>
      </c>
      <c r="HB945">
        <v>0</v>
      </c>
      <c r="HC945">
        <v>0</v>
      </c>
      <c r="HD945">
        <v>0</v>
      </c>
      <c r="HE945">
        <v>0</v>
      </c>
      <c r="HF945">
        <v>0</v>
      </c>
      <c r="HG945">
        <v>0</v>
      </c>
      <c r="HH945">
        <v>0</v>
      </c>
      <c r="HI945">
        <v>0</v>
      </c>
      <c r="HJ945">
        <v>0</v>
      </c>
      <c r="HK945">
        <v>0</v>
      </c>
      <c r="HL945">
        <v>0</v>
      </c>
      <c r="HM945">
        <v>0</v>
      </c>
      <c r="HN945">
        <v>0</v>
      </c>
      <c r="HO945">
        <v>0</v>
      </c>
      <c r="HP945">
        <v>0</v>
      </c>
      <c r="HQ945">
        <v>0</v>
      </c>
      <c r="HR945">
        <v>0</v>
      </c>
      <c r="HS945">
        <v>0</v>
      </c>
      <c r="HT945">
        <v>0</v>
      </c>
      <c r="HU945">
        <v>0</v>
      </c>
      <c r="HV945">
        <v>0</v>
      </c>
      <c r="HW945">
        <v>0</v>
      </c>
      <c r="HX945">
        <v>0</v>
      </c>
      <c r="HY945">
        <v>0</v>
      </c>
      <c r="HZ945">
        <v>0</v>
      </c>
      <c r="IA945">
        <v>0</v>
      </c>
      <c r="IB945">
        <v>0</v>
      </c>
      <c r="IC945">
        <v>0</v>
      </c>
      <c r="ID945">
        <v>0</v>
      </c>
      <c r="IE945">
        <v>0</v>
      </c>
      <c r="IF945">
        <v>0</v>
      </c>
      <c r="IG945">
        <v>0</v>
      </c>
      <c r="IH945">
        <v>0</v>
      </c>
      <c r="II945">
        <v>0</v>
      </c>
      <c r="IJ945">
        <v>0</v>
      </c>
      <c r="IK945">
        <v>0</v>
      </c>
    </row>
    <row r="946" spans="13:245" hidden="1">
      <c r="M946" s="340" t="s">
        <v>632</v>
      </c>
      <c r="N946" t="s">
        <v>1023</v>
      </c>
      <c r="O946">
        <v>2</v>
      </c>
      <c r="P946">
        <v>35</v>
      </c>
      <c r="Q946" s="183" t="str">
        <f t="shared" si="37"/>
        <v>SDH100235</v>
      </c>
      <c r="R946">
        <v>964.6</v>
      </c>
      <c r="S946">
        <v>2000</v>
      </c>
      <c r="T946">
        <v>2893.8</v>
      </c>
      <c r="U946">
        <v>3858.4</v>
      </c>
      <c r="V946">
        <v>4823</v>
      </c>
      <c r="W946">
        <v>5787.6</v>
      </c>
      <c r="X946">
        <v>6752.2000000000007</v>
      </c>
      <c r="Y946">
        <v>7716.8</v>
      </c>
      <c r="Z946">
        <v>8681.4</v>
      </c>
      <c r="AA946">
        <v>9646</v>
      </c>
      <c r="AB946">
        <v>9646</v>
      </c>
      <c r="AC946">
        <v>9646</v>
      </c>
      <c r="AD946">
        <v>9646</v>
      </c>
      <c r="AE946">
        <v>9646</v>
      </c>
      <c r="AF946">
        <v>9646</v>
      </c>
      <c r="AG946">
        <v>9646</v>
      </c>
      <c r="AH946">
        <v>9646</v>
      </c>
      <c r="AI946">
        <v>9646</v>
      </c>
      <c r="AJ946">
        <v>9646</v>
      </c>
      <c r="AK946">
        <v>9646</v>
      </c>
      <c r="AL946">
        <v>9646</v>
      </c>
      <c r="AM946">
        <v>9646</v>
      </c>
      <c r="AN946">
        <v>9646</v>
      </c>
      <c r="AO946">
        <v>9646</v>
      </c>
      <c r="AP946">
        <v>9646</v>
      </c>
      <c r="AQ946">
        <v>0</v>
      </c>
      <c r="AR946">
        <v>0</v>
      </c>
      <c r="AS946">
        <v>0</v>
      </c>
      <c r="AT946">
        <v>0</v>
      </c>
      <c r="AU946">
        <v>0</v>
      </c>
      <c r="AV946">
        <v>0</v>
      </c>
      <c r="AW946">
        <v>0</v>
      </c>
      <c r="AX946">
        <v>0</v>
      </c>
      <c r="AY946">
        <v>0</v>
      </c>
      <c r="AZ946">
        <v>0</v>
      </c>
      <c r="BA946">
        <v>0</v>
      </c>
      <c r="BB946">
        <v>0</v>
      </c>
      <c r="BC946">
        <v>0</v>
      </c>
      <c r="BD946">
        <v>0</v>
      </c>
      <c r="BE946">
        <v>0</v>
      </c>
      <c r="BF946">
        <v>0</v>
      </c>
      <c r="BG946">
        <v>0</v>
      </c>
      <c r="BH946">
        <v>0</v>
      </c>
      <c r="BI946">
        <v>0</v>
      </c>
      <c r="BJ946">
        <v>0</v>
      </c>
      <c r="BK946">
        <v>0</v>
      </c>
      <c r="BL946">
        <v>0</v>
      </c>
      <c r="BM946">
        <v>0</v>
      </c>
      <c r="BN946">
        <v>0</v>
      </c>
      <c r="BO946">
        <v>0</v>
      </c>
      <c r="BP946">
        <v>0</v>
      </c>
      <c r="BQ946">
        <v>0</v>
      </c>
      <c r="BR946">
        <v>0</v>
      </c>
      <c r="BS946">
        <v>0</v>
      </c>
      <c r="BT946">
        <v>0</v>
      </c>
      <c r="BU946">
        <v>0</v>
      </c>
      <c r="BV946">
        <v>0</v>
      </c>
      <c r="BW946">
        <v>0</v>
      </c>
      <c r="BX946">
        <v>0</v>
      </c>
      <c r="BY946">
        <v>0</v>
      </c>
      <c r="BZ946">
        <v>0</v>
      </c>
      <c r="CA946">
        <v>0</v>
      </c>
      <c r="CB946">
        <v>0</v>
      </c>
      <c r="CC946">
        <v>0</v>
      </c>
      <c r="CD946">
        <v>0</v>
      </c>
      <c r="CE946">
        <v>0</v>
      </c>
      <c r="CF946">
        <v>0</v>
      </c>
      <c r="CG946">
        <v>0</v>
      </c>
      <c r="CH946">
        <v>0</v>
      </c>
      <c r="CI946">
        <v>0</v>
      </c>
      <c r="CJ946">
        <v>0</v>
      </c>
      <c r="CK946">
        <v>0</v>
      </c>
      <c r="CL946">
        <v>0</v>
      </c>
      <c r="CM946">
        <v>0</v>
      </c>
      <c r="CN946">
        <v>0</v>
      </c>
      <c r="CO946">
        <v>0</v>
      </c>
      <c r="CP946">
        <v>0</v>
      </c>
      <c r="CQ946">
        <v>0</v>
      </c>
      <c r="CR946">
        <v>0</v>
      </c>
      <c r="CS946">
        <v>0</v>
      </c>
      <c r="CT946">
        <v>0</v>
      </c>
      <c r="CU946">
        <v>0</v>
      </c>
      <c r="CV946">
        <v>0</v>
      </c>
      <c r="CW946">
        <v>0</v>
      </c>
      <c r="CX946">
        <v>0</v>
      </c>
      <c r="CY946">
        <v>0</v>
      </c>
      <c r="CZ946">
        <v>0</v>
      </c>
      <c r="DA946">
        <v>0</v>
      </c>
      <c r="DB946">
        <v>0</v>
      </c>
      <c r="DC946">
        <v>0</v>
      </c>
      <c r="DD946">
        <v>0</v>
      </c>
      <c r="DE946">
        <v>0</v>
      </c>
      <c r="DF946">
        <v>0</v>
      </c>
      <c r="DG946">
        <v>0</v>
      </c>
      <c r="DH946">
        <v>0</v>
      </c>
      <c r="DI946">
        <v>0</v>
      </c>
      <c r="DJ946">
        <v>0</v>
      </c>
      <c r="DK946">
        <v>0</v>
      </c>
      <c r="DL946">
        <v>0</v>
      </c>
      <c r="DM946">
        <v>0</v>
      </c>
      <c r="DN946">
        <v>0</v>
      </c>
      <c r="DO946">
        <v>0</v>
      </c>
      <c r="DP946">
        <v>0</v>
      </c>
      <c r="DQ946">
        <v>0</v>
      </c>
      <c r="DR946">
        <v>0</v>
      </c>
      <c r="DS946">
        <v>0</v>
      </c>
      <c r="DT946">
        <v>0</v>
      </c>
      <c r="DU946">
        <v>0</v>
      </c>
      <c r="DV946">
        <v>0</v>
      </c>
      <c r="DW946">
        <v>0</v>
      </c>
      <c r="DX946">
        <v>0</v>
      </c>
      <c r="DZ946" s="340" t="s">
        <v>632</v>
      </c>
      <c r="EA946" t="s">
        <v>1023</v>
      </c>
      <c r="EB946">
        <v>2</v>
      </c>
      <c r="EC946">
        <v>35</v>
      </c>
      <c r="ED946" s="183" t="str">
        <f t="shared" si="38"/>
        <v>SDH100235</v>
      </c>
      <c r="EE946">
        <v>964.6</v>
      </c>
      <c r="EF946">
        <v>10000</v>
      </c>
      <c r="EG946">
        <v>10000</v>
      </c>
      <c r="EH946">
        <v>10000</v>
      </c>
      <c r="EI946">
        <v>10000</v>
      </c>
      <c r="EJ946">
        <v>10000</v>
      </c>
      <c r="EK946">
        <v>10000</v>
      </c>
      <c r="EL946">
        <v>10000</v>
      </c>
      <c r="EM946">
        <v>10000</v>
      </c>
      <c r="EN946">
        <v>10000</v>
      </c>
      <c r="EO946">
        <v>10000</v>
      </c>
      <c r="EP946">
        <v>10000</v>
      </c>
      <c r="EQ946">
        <v>10000</v>
      </c>
      <c r="ER946">
        <v>10000</v>
      </c>
      <c r="ES946">
        <v>10000</v>
      </c>
      <c r="ET946">
        <v>10000</v>
      </c>
      <c r="EU946">
        <v>10000</v>
      </c>
      <c r="EV946">
        <v>10000</v>
      </c>
      <c r="EW946">
        <v>10000</v>
      </c>
      <c r="EX946">
        <v>10000</v>
      </c>
      <c r="EY946">
        <v>10000</v>
      </c>
      <c r="EZ946">
        <v>10000</v>
      </c>
      <c r="FA946">
        <v>10000</v>
      </c>
      <c r="FB946">
        <v>10000</v>
      </c>
      <c r="FC946">
        <v>10000</v>
      </c>
      <c r="FD946">
        <v>0</v>
      </c>
      <c r="FE946">
        <v>0</v>
      </c>
      <c r="FF946">
        <v>0</v>
      </c>
      <c r="FG946">
        <v>0</v>
      </c>
      <c r="FH946">
        <v>0</v>
      </c>
      <c r="FI946">
        <v>0</v>
      </c>
      <c r="FJ946">
        <v>0</v>
      </c>
      <c r="FK946">
        <v>0</v>
      </c>
      <c r="FL946">
        <v>0</v>
      </c>
      <c r="FM946">
        <v>0</v>
      </c>
      <c r="FN946">
        <v>0</v>
      </c>
      <c r="FO946">
        <v>0</v>
      </c>
      <c r="FP946">
        <v>0</v>
      </c>
      <c r="FQ946">
        <v>0</v>
      </c>
      <c r="FR946">
        <v>0</v>
      </c>
      <c r="FS946">
        <v>0</v>
      </c>
      <c r="FT946">
        <v>0</v>
      </c>
      <c r="FU946">
        <v>0</v>
      </c>
      <c r="FV946">
        <v>0</v>
      </c>
      <c r="FW946">
        <v>0</v>
      </c>
      <c r="FX946">
        <v>0</v>
      </c>
      <c r="FY946">
        <v>0</v>
      </c>
      <c r="FZ946">
        <v>0</v>
      </c>
      <c r="GA946">
        <v>0</v>
      </c>
      <c r="GB946">
        <v>0</v>
      </c>
      <c r="GC946">
        <v>0</v>
      </c>
      <c r="GD946">
        <v>0</v>
      </c>
      <c r="GE946">
        <v>0</v>
      </c>
      <c r="GF946">
        <v>0</v>
      </c>
      <c r="GG946">
        <v>0</v>
      </c>
      <c r="GH946">
        <v>0</v>
      </c>
      <c r="GI946">
        <v>0</v>
      </c>
      <c r="GJ946">
        <v>0</v>
      </c>
      <c r="GK946">
        <v>0</v>
      </c>
      <c r="GL946">
        <v>0</v>
      </c>
      <c r="GM946">
        <v>0</v>
      </c>
      <c r="GN946">
        <v>0</v>
      </c>
      <c r="GO946">
        <v>0</v>
      </c>
      <c r="GP946">
        <v>0</v>
      </c>
      <c r="GQ946">
        <v>0</v>
      </c>
      <c r="GR946">
        <v>0</v>
      </c>
      <c r="GS946">
        <v>0</v>
      </c>
      <c r="GT946">
        <v>0</v>
      </c>
      <c r="GU946">
        <v>0</v>
      </c>
      <c r="GV946">
        <v>0</v>
      </c>
      <c r="GW946">
        <v>0</v>
      </c>
      <c r="GX946">
        <v>0</v>
      </c>
      <c r="GY946">
        <v>0</v>
      </c>
      <c r="GZ946">
        <v>0</v>
      </c>
      <c r="HA946">
        <v>0</v>
      </c>
      <c r="HB946">
        <v>0</v>
      </c>
      <c r="HC946">
        <v>0</v>
      </c>
      <c r="HD946">
        <v>0</v>
      </c>
      <c r="HE946">
        <v>0</v>
      </c>
      <c r="HF946">
        <v>0</v>
      </c>
      <c r="HG946">
        <v>0</v>
      </c>
      <c r="HH946">
        <v>0</v>
      </c>
      <c r="HI946">
        <v>0</v>
      </c>
      <c r="HJ946">
        <v>0</v>
      </c>
      <c r="HK946">
        <v>0</v>
      </c>
      <c r="HL946">
        <v>0</v>
      </c>
      <c r="HM946">
        <v>0</v>
      </c>
      <c r="HN946">
        <v>0</v>
      </c>
      <c r="HO946">
        <v>0</v>
      </c>
      <c r="HP946">
        <v>0</v>
      </c>
      <c r="HQ946">
        <v>0</v>
      </c>
      <c r="HR946">
        <v>0</v>
      </c>
      <c r="HS946">
        <v>0</v>
      </c>
      <c r="HT946">
        <v>0</v>
      </c>
      <c r="HU946">
        <v>0</v>
      </c>
      <c r="HV946">
        <v>0</v>
      </c>
      <c r="HW946">
        <v>0</v>
      </c>
      <c r="HX946">
        <v>0</v>
      </c>
      <c r="HY946">
        <v>0</v>
      </c>
      <c r="HZ946">
        <v>0</v>
      </c>
      <c r="IA946">
        <v>0</v>
      </c>
      <c r="IB946">
        <v>0</v>
      </c>
      <c r="IC946">
        <v>0</v>
      </c>
      <c r="ID946">
        <v>0</v>
      </c>
      <c r="IE946">
        <v>0</v>
      </c>
      <c r="IF946">
        <v>0</v>
      </c>
      <c r="IG946">
        <v>0</v>
      </c>
      <c r="IH946">
        <v>0</v>
      </c>
      <c r="II946">
        <v>0</v>
      </c>
      <c r="IJ946">
        <v>0</v>
      </c>
      <c r="IK946">
        <v>0</v>
      </c>
    </row>
    <row r="947" spans="13:245" hidden="1">
      <c r="M947" s="340" t="s">
        <v>632</v>
      </c>
      <c r="N947" t="s">
        <v>1023</v>
      </c>
      <c r="O947">
        <v>2</v>
      </c>
      <c r="P947">
        <v>36</v>
      </c>
      <c r="Q947" s="183" t="str">
        <f t="shared" si="37"/>
        <v>SDH100236</v>
      </c>
      <c r="R947">
        <v>969.90000000000009</v>
      </c>
      <c r="S947">
        <v>2000</v>
      </c>
      <c r="T947">
        <v>2909.7000000000003</v>
      </c>
      <c r="U947">
        <v>3879.6000000000004</v>
      </c>
      <c r="V947">
        <v>4849.5</v>
      </c>
      <c r="W947">
        <v>5819.4000000000005</v>
      </c>
      <c r="X947">
        <v>6789.3</v>
      </c>
      <c r="Y947">
        <v>7759.2000000000007</v>
      </c>
      <c r="Z947">
        <v>8729.1</v>
      </c>
      <c r="AA947">
        <v>9699</v>
      </c>
      <c r="AB947">
        <v>9699</v>
      </c>
      <c r="AC947">
        <v>9699</v>
      </c>
      <c r="AD947">
        <v>9699</v>
      </c>
      <c r="AE947">
        <v>9699</v>
      </c>
      <c r="AF947">
        <v>9699</v>
      </c>
      <c r="AG947">
        <v>9699</v>
      </c>
      <c r="AH947">
        <v>9699</v>
      </c>
      <c r="AI947">
        <v>9699</v>
      </c>
      <c r="AJ947">
        <v>9699</v>
      </c>
      <c r="AK947">
        <v>9699</v>
      </c>
      <c r="AL947">
        <v>9699</v>
      </c>
      <c r="AM947">
        <v>9699</v>
      </c>
      <c r="AN947">
        <v>9699</v>
      </c>
      <c r="AO947">
        <v>9699</v>
      </c>
      <c r="AP947">
        <v>9699</v>
      </c>
      <c r="AQ947">
        <v>0</v>
      </c>
      <c r="AR947">
        <v>0</v>
      </c>
      <c r="AS947">
        <v>0</v>
      </c>
      <c r="AT947">
        <v>0</v>
      </c>
      <c r="AU947">
        <v>0</v>
      </c>
      <c r="AV947">
        <v>0</v>
      </c>
      <c r="AW947">
        <v>0</v>
      </c>
      <c r="AX947">
        <v>0</v>
      </c>
      <c r="AY947">
        <v>0</v>
      </c>
      <c r="AZ947">
        <v>0</v>
      </c>
      <c r="BA947">
        <v>0</v>
      </c>
      <c r="BB947">
        <v>0</v>
      </c>
      <c r="BC947">
        <v>0</v>
      </c>
      <c r="BD947">
        <v>0</v>
      </c>
      <c r="BE947">
        <v>0</v>
      </c>
      <c r="BF947">
        <v>0</v>
      </c>
      <c r="BG947">
        <v>0</v>
      </c>
      <c r="BH947">
        <v>0</v>
      </c>
      <c r="BI947">
        <v>0</v>
      </c>
      <c r="BJ947">
        <v>0</v>
      </c>
      <c r="BK947">
        <v>0</v>
      </c>
      <c r="BL947">
        <v>0</v>
      </c>
      <c r="BM947">
        <v>0</v>
      </c>
      <c r="BN947">
        <v>0</v>
      </c>
      <c r="BO947">
        <v>0</v>
      </c>
      <c r="BP947">
        <v>0</v>
      </c>
      <c r="BQ947">
        <v>0</v>
      </c>
      <c r="BR947">
        <v>0</v>
      </c>
      <c r="BS947">
        <v>0</v>
      </c>
      <c r="BT947">
        <v>0</v>
      </c>
      <c r="BU947">
        <v>0</v>
      </c>
      <c r="BV947">
        <v>0</v>
      </c>
      <c r="BW947">
        <v>0</v>
      </c>
      <c r="BX947">
        <v>0</v>
      </c>
      <c r="BY947">
        <v>0</v>
      </c>
      <c r="BZ947">
        <v>0</v>
      </c>
      <c r="CA947">
        <v>0</v>
      </c>
      <c r="CB947">
        <v>0</v>
      </c>
      <c r="CC947">
        <v>0</v>
      </c>
      <c r="CD947">
        <v>0</v>
      </c>
      <c r="CE947">
        <v>0</v>
      </c>
      <c r="CF947">
        <v>0</v>
      </c>
      <c r="CG947">
        <v>0</v>
      </c>
      <c r="CH947">
        <v>0</v>
      </c>
      <c r="CI947">
        <v>0</v>
      </c>
      <c r="CJ947">
        <v>0</v>
      </c>
      <c r="CK947">
        <v>0</v>
      </c>
      <c r="CL947">
        <v>0</v>
      </c>
      <c r="CM947">
        <v>0</v>
      </c>
      <c r="CN947">
        <v>0</v>
      </c>
      <c r="CO947">
        <v>0</v>
      </c>
      <c r="CP947">
        <v>0</v>
      </c>
      <c r="CQ947">
        <v>0</v>
      </c>
      <c r="CR947">
        <v>0</v>
      </c>
      <c r="CS947">
        <v>0</v>
      </c>
      <c r="CT947">
        <v>0</v>
      </c>
      <c r="CU947">
        <v>0</v>
      </c>
      <c r="CV947">
        <v>0</v>
      </c>
      <c r="CW947">
        <v>0</v>
      </c>
      <c r="CX947">
        <v>0</v>
      </c>
      <c r="CY947">
        <v>0</v>
      </c>
      <c r="CZ947">
        <v>0</v>
      </c>
      <c r="DA947">
        <v>0</v>
      </c>
      <c r="DB947">
        <v>0</v>
      </c>
      <c r="DC947">
        <v>0</v>
      </c>
      <c r="DD947">
        <v>0</v>
      </c>
      <c r="DE947">
        <v>0</v>
      </c>
      <c r="DF947">
        <v>0</v>
      </c>
      <c r="DG947">
        <v>0</v>
      </c>
      <c r="DH947">
        <v>0</v>
      </c>
      <c r="DI947">
        <v>0</v>
      </c>
      <c r="DJ947">
        <v>0</v>
      </c>
      <c r="DK947">
        <v>0</v>
      </c>
      <c r="DL947">
        <v>0</v>
      </c>
      <c r="DM947">
        <v>0</v>
      </c>
      <c r="DN947">
        <v>0</v>
      </c>
      <c r="DO947">
        <v>0</v>
      </c>
      <c r="DP947">
        <v>0</v>
      </c>
      <c r="DQ947">
        <v>0</v>
      </c>
      <c r="DR947">
        <v>0</v>
      </c>
      <c r="DS947">
        <v>0</v>
      </c>
      <c r="DT947">
        <v>0</v>
      </c>
      <c r="DU947">
        <v>0</v>
      </c>
      <c r="DV947">
        <v>0</v>
      </c>
      <c r="DW947">
        <v>0</v>
      </c>
      <c r="DX947">
        <v>0</v>
      </c>
      <c r="DZ947" s="340" t="s">
        <v>632</v>
      </c>
      <c r="EA947" t="s">
        <v>1023</v>
      </c>
      <c r="EB947">
        <v>2</v>
      </c>
      <c r="EC947">
        <v>36</v>
      </c>
      <c r="ED947" s="183" t="str">
        <f t="shared" si="38"/>
        <v>SDH100236</v>
      </c>
      <c r="EE947">
        <v>969.90000000000009</v>
      </c>
      <c r="EF947">
        <v>10000</v>
      </c>
      <c r="EG947">
        <v>10000</v>
      </c>
      <c r="EH947">
        <v>10000</v>
      </c>
      <c r="EI947">
        <v>10000</v>
      </c>
      <c r="EJ947">
        <v>10000</v>
      </c>
      <c r="EK947">
        <v>10000</v>
      </c>
      <c r="EL947">
        <v>10000</v>
      </c>
      <c r="EM947">
        <v>10000</v>
      </c>
      <c r="EN947">
        <v>10000</v>
      </c>
      <c r="EO947">
        <v>10000</v>
      </c>
      <c r="EP947">
        <v>10000</v>
      </c>
      <c r="EQ947">
        <v>10000</v>
      </c>
      <c r="ER947">
        <v>10000</v>
      </c>
      <c r="ES947">
        <v>10000</v>
      </c>
      <c r="ET947">
        <v>10000</v>
      </c>
      <c r="EU947">
        <v>10000</v>
      </c>
      <c r="EV947">
        <v>10000</v>
      </c>
      <c r="EW947">
        <v>10000</v>
      </c>
      <c r="EX947">
        <v>10000</v>
      </c>
      <c r="EY947">
        <v>10000</v>
      </c>
      <c r="EZ947">
        <v>10000</v>
      </c>
      <c r="FA947">
        <v>10000</v>
      </c>
      <c r="FB947">
        <v>10000</v>
      </c>
      <c r="FC947">
        <v>10000</v>
      </c>
      <c r="FD947">
        <v>0</v>
      </c>
      <c r="FE947">
        <v>0</v>
      </c>
      <c r="FF947">
        <v>0</v>
      </c>
      <c r="FG947">
        <v>0</v>
      </c>
      <c r="FH947">
        <v>0</v>
      </c>
      <c r="FI947">
        <v>0</v>
      </c>
      <c r="FJ947">
        <v>0</v>
      </c>
      <c r="FK947">
        <v>0</v>
      </c>
      <c r="FL947">
        <v>0</v>
      </c>
      <c r="FM947">
        <v>0</v>
      </c>
      <c r="FN947">
        <v>0</v>
      </c>
      <c r="FO947">
        <v>0</v>
      </c>
      <c r="FP947">
        <v>0</v>
      </c>
      <c r="FQ947">
        <v>0</v>
      </c>
      <c r="FR947">
        <v>0</v>
      </c>
      <c r="FS947">
        <v>0</v>
      </c>
      <c r="FT947">
        <v>0</v>
      </c>
      <c r="FU947">
        <v>0</v>
      </c>
      <c r="FV947">
        <v>0</v>
      </c>
      <c r="FW947">
        <v>0</v>
      </c>
      <c r="FX947">
        <v>0</v>
      </c>
      <c r="FY947">
        <v>0</v>
      </c>
      <c r="FZ947">
        <v>0</v>
      </c>
      <c r="GA947">
        <v>0</v>
      </c>
      <c r="GB947">
        <v>0</v>
      </c>
      <c r="GC947">
        <v>0</v>
      </c>
      <c r="GD947">
        <v>0</v>
      </c>
      <c r="GE947">
        <v>0</v>
      </c>
      <c r="GF947">
        <v>0</v>
      </c>
      <c r="GG947">
        <v>0</v>
      </c>
      <c r="GH947">
        <v>0</v>
      </c>
      <c r="GI947">
        <v>0</v>
      </c>
      <c r="GJ947">
        <v>0</v>
      </c>
      <c r="GK947">
        <v>0</v>
      </c>
      <c r="GL947">
        <v>0</v>
      </c>
      <c r="GM947">
        <v>0</v>
      </c>
      <c r="GN947">
        <v>0</v>
      </c>
      <c r="GO947">
        <v>0</v>
      </c>
      <c r="GP947">
        <v>0</v>
      </c>
      <c r="GQ947">
        <v>0</v>
      </c>
      <c r="GR947">
        <v>0</v>
      </c>
      <c r="GS947">
        <v>0</v>
      </c>
      <c r="GT947">
        <v>0</v>
      </c>
      <c r="GU947">
        <v>0</v>
      </c>
      <c r="GV947">
        <v>0</v>
      </c>
      <c r="GW947">
        <v>0</v>
      </c>
      <c r="GX947">
        <v>0</v>
      </c>
      <c r="GY947">
        <v>0</v>
      </c>
      <c r="GZ947">
        <v>0</v>
      </c>
      <c r="HA947">
        <v>0</v>
      </c>
      <c r="HB947">
        <v>0</v>
      </c>
      <c r="HC947">
        <v>0</v>
      </c>
      <c r="HD947">
        <v>0</v>
      </c>
      <c r="HE947">
        <v>0</v>
      </c>
      <c r="HF947">
        <v>0</v>
      </c>
      <c r="HG947">
        <v>0</v>
      </c>
      <c r="HH947">
        <v>0</v>
      </c>
      <c r="HI947">
        <v>0</v>
      </c>
      <c r="HJ947">
        <v>0</v>
      </c>
      <c r="HK947">
        <v>0</v>
      </c>
      <c r="HL947">
        <v>0</v>
      </c>
      <c r="HM947">
        <v>0</v>
      </c>
      <c r="HN947">
        <v>0</v>
      </c>
      <c r="HO947">
        <v>0</v>
      </c>
      <c r="HP947">
        <v>0</v>
      </c>
      <c r="HQ947">
        <v>0</v>
      </c>
      <c r="HR947">
        <v>0</v>
      </c>
      <c r="HS947">
        <v>0</v>
      </c>
      <c r="HT947">
        <v>0</v>
      </c>
      <c r="HU947">
        <v>0</v>
      </c>
      <c r="HV947">
        <v>0</v>
      </c>
      <c r="HW947">
        <v>0</v>
      </c>
      <c r="HX947">
        <v>0</v>
      </c>
      <c r="HY947">
        <v>0</v>
      </c>
      <c r="HZ947">
        <v>0</v>
      </c>
      <c r="IA947">
        <v>0</v>
      </c>
      <c r="IB947">
        <v>0</v>
      </c>
      <c r="IC947">
        <v>0</v>
      </c>
      <c r="ID947">
        <v>0</v>
      </c>
      <c r="IE947">
        <v>0</v>
      </c>
      <c r="IF947">
        <v>0</v>
      </c>
      <c r="IG947">
        <v>0</v>
      </c>
      <c r="IH947">
        <v>0</v>
      </c>
      <c r="II947">
        <v>0</v>
      </c>
      <c r="IJ947">
        <v>0</v>
      </c>
      <c r="IK947">
        <v>0</v>
      </c>
    </row>
    <row r="948" spans="13:245" hidden="1">
      <c r="M948" s="340" t="s">
        <v>632</v>
      </c>
      <c r="N948" t="s">
        <v>1023</v>
      </c>
      <c r="O948">
        <v>2</v>
      </c>
      <c r="P948">
        <v>37</v>
      </c>
      <c r="Q948" s="183" t="str">
        <f t="shared" si="37"/>
        <v>SDH100237</v>
      </c>
      <c r="R948">
        <v>969.90000000000009</v>
      </c>
      <c r="S948">
        <v>2000</v>
      </c>
      <c r="T948">
        <v>2909.7000000000003</v>
      </c>
      <c r="U948">
        <v>3879.6000000000004</v>
      </c>
      <c r="V948">
        <v>4849.5</v>
      </c>
      <c r="W948">
        <v>5819.4000000000005</v>
      </c>
      <c r="X948">
        <v>6789.3</v>
      </c>
      <c r="Y948">
        <v>7759.2000000000007</v>
      </c>
      <c r="Z948">
        <v>8729.1</v>
      </c>
      <c r="AA948">
        <v>9699</v>
      </c>
      <c r="AB948">
        <v>9699</v>
      </c>
      <c r="AC948">
        <v>9699</v>
      </c>
      <c r="AD948">
        <v>9699</v>
      </c>
      <c r="AE948">
        <v>9699</v>
      </c>
      <c r="AF948">
        <v>9699</v>
      </c>
      <c r="AG948">
        <v>9699</v>
      </c>
      <c r="AH948">
        <v>9699</v>
      </c>
      <c r="AI948">
        <v>9699</v>
      </c>
      <c r="AJ948">
        <v>9699</v>
      </c>
      <c r="AK948">
        <v>9699</v>
      </c>
      <c r="AL948">
        <v>9699</v>
      </c>
      <c r="AM948">
        <v>9699</v>
      </c>
      <c r="AN948">
        <v>9699</v>
      </c>
      <c r="AO948">
        <v>9699</v>
      </c>
      <c r="AP948">
        <v>9699</v>
      </c>
      <c r="AQ948">
        <v>0</v>
      </c>
      <c r="AR948">
        <v>0</v>
      </c>
      <c r="AS948">
        <v>0</v>
      </c>
      <c r="AT948">
        <v>0</v>
      </c>
      <c r="AU948">
        <v>0</v>
      </c>
      <c r="AV948">
        <v>0</v>
      </c>
      <c r="AW948">
        <v>0</v>
      </c>
      <c r="AX948">
        <v>0</v>
      </c>
      <c r="AY948">
        <v>0</v>
      </c>
      <c r="AZ948">
        <v>0</v>
      </c>
      <c r="BA948">
        <v>0</v>
      </c>
      <c r="BB948">
        <v>0</v>
      </c>
      <c r="BC948">
        <v>0</v>
      </c>
      <c r="BD948">
        <v>0</v>
      </c>
      <c r="BE948">
        <v>0</v>
      </c>
      <c r="BF948">
        <v>0</v>
      </c>
      <c r="BG948">
        <v>0</v>
      </c>
      <c r="BH948">
        <v>0</v>
      </c>
      <c r="BI948">
        <v>0</v>
      </c>
      <c r="BJ948">
        <v>0</v>
      </c>
      <c r="BK948">
        <v>0</v>
      </c>
      <c r="BL948">
        <v>0</v>
      </c>
      <c r="BM948">
        <v>0</v>
      </c>
      <c r="BN948">
        <v>0</v>
      </c>
      <c r="BO948">
        <v>0</v>
      </c>
      <c r="BP948">
        <v>0</v>
      </c>
      <c r="BQ948">
        <v>0</v>
      </c>
      <c r="BR948">
        <v>0</v>
      </c>
      <c r="BS948">
        <v>0</v>
      </c>
      <c r="BT948">
        <v>0</v>
      </c>
      <c r="BU948">
        <v>0</v>
      </c>
      <c r="BV948">
        <v>0</v>
      </c>
      <c r="BW948">
        <v>0</v>
      </c>
      <c r="BX948">
        <v>0</v>
      </c>
      <c r="BY948">
        <v>0</v>
      </c>
      <c r="BZ948">
        <v>0</v>
      </c>
      <c r="CA948">
        <v>0</v>
      </c>
      <c r="CB948">
        <v>0</v>
      </c>
      <c r="CC948">
        <v>0</v>
      </c>
      <c r="CD948">
        <v>0</v>
      </c>
      <c r="CE948">
        <v>0</v>
      </c>
      <c r="CF948">
        <v>0</v>
      </c>
      <c r="CG948">
        <v>0</v>
      </c>
      <c r="CH948">
        <v>0</v>
      </c>
      <c r="CI948">
        <v>0</v>
      </c>
      <c r="CJ948">
        <v>0</v>
      </c>
      <c r="CK948">
        <v>0</v>
      </c>
      <c r="CL948">
        <v>0</v>
      </c>
      <c r="CM948">
        <v>0</v>
      </c>
      <c r="CN948">
        <v>0</v>
      </c>
      <c r="CO948">
        <v>0</v>
      </c>
      <c r="CP948">
        <v>0</v>
      </c>
      <c r="CQ948">
        <v>0</v>
      </c>
      <c r="CR948">
        <v>0</v>
      </c>
      <c r="CS948">
        <v>0</v>
      </c>
      <c r="CT948">
        <v>0</v>
      </c>
      <c r="CU948">
        <v>0</v>
      </c>
      <c r="CV948">
        <v>0</v>
      </c>
      <c r="CW948">
        <v>0</v>
      </c>
      <c r="CX948">
        <v>0</v>
      </c>
      <c r="CY948">
        <v>0</v>
      </c>
      <c r="CZ948">
        <v>0</v>
      </c>
      <c r="DA948">
        <v>0</v>
      </c>
      <c r="DB948">
        <v>0</v>
      </c>
      <c r="DC948">
        <v>0</v>
      </c>
      <c r="DD948">
        <v>0</v>
      </c>
      <c r="DE948">
        <v>0</v>
      </c>
      <c r="DF948">
        <v>0</v>
      </c>
      <c r="DG948">
        <v>0</v>
      </c>
      <c r="DH948">
        <v>0</v>
      </c>
      <c r="DI948">
        <v>0</v>
      </c>
      <c r="DJ948">
        <v>0</v>
      </c>
      <c r="DK948">
        <v>0</v>
      </c>
      <c r="DL948">
        <v>0</v>
      </c>
      <c r="DM948">
        <v>0</v>
      </c>
      <c r="DN948">
        <v>0</v>
      </c>
      <c r="DO948">
        <v>0</v>
      </c>
      <c r="DP948">
        <v>0</v>
      </c>
      <c r="DQ948">
        <v>0</v>
      </c>
      <c r="DR948">
        <v>0</v>
      </c>
      <c r="DS948">
        <v>0</v>
      </c>
      <c r="DT948">
        <v>0</v>
      </c>
      <c r="DU948">
        <v>0</v>
      </c>
      <c r="DV948">
        <v>0</v>
      </c>
      <c r="DW948">
        <v>0</v>
      </c>
      <c r="DX948">
        <v>0</v>
      </c>
      <c r="DZ948" s="340" t="s">
        <v>632</v>
      </c>
      <c r="EA948" t="s">
        <v>1023</v>
      </c>
      <c r="EB948">
        <v>2</v>
      </c>
      <c r="EC948">
        <v>37</v>
      </c>
      <c r="ED948" s="183" t="str">
        <f t="shared" si="38"/>
        <v>SDH100237</v>
      </c>
      <c r="EE948">
        <v>969.90000000000009</v>
      </c>
      <c r="EF948">
        <v>10000</v>
      </c>
      <c r="EG948">
        <v>10000</v>
      </c>
      <c r="EH948">
        <v>10000</v>
      </c>
      <c r="EI948">
        <v>10000</v>
      </c>
      <c r="EJ948">
        <v>10000</v>
      </c>
      <c r="EK948">
        <v>10000</v>
      </c>
      <c r="EL948">
        <v>10000</v>
      </c>
      <c r="EM948">
        <v>10000</v>
      </c>
      <c r="EN948">
        <v>10000</v>
      </c>
      <c r="EO948">
        <v>10000</v>
      </c>
      <c r="EP948">
        <v>10000</v>
      </c>
      <c r="EQ948">
        <v>10000</v>
      </c>
      <c r="ER948">
        <v>10000</v>
      </c>
      <c r="ES948">
        <v>10000</v>
      </c>
      <c r="ET948">
        <v>10000</v>
      </c>
      <c r="EU948">
        <v>10000</v>
      </c>
      <c r="EV948">
        <v>10000</v>
      </c>
      <c r="EW948">
        <v>10000</v>
      </c>
      <c r="EX948">
        <v>10000</v>
      </c>
      <c r="EY948">
        <v>10000</v>
      </c>
      <c r="EZ948">
        <v>10000</v>
      </c>
      <c r="FA948">
        <v>10000</v>
      </c>
      <c r="FB948">
        <v>10000</v>
      </c>
      <c r="FC948">
        <v>10000</v>
      </c>
      <c r="FD948">
        <v>0</v>
      </c>
      <c r="FE948">
        <v>0</v>
      </c>
      <c r="FF948">
        <v>0</v>
      </c>
      <c r="FG948">
        <v>0</v>
      </c>
      <c r="FH948">
        <v>0</v>
      </c>
      <c r="FI948">
        <v>0</v>
      </c>
      <c r="FJ948">
        <v>0</v>
      </c>
      <c r="FK948">
        <v>0</v>
      </c>
      <c r="FL948">
        <v>0</v>
      </c>
      <c r="FM948">
        <v>0</v>
      </c>
      <c r="FN948">
        <v>0</v>
      </c>
      <c r="FO948">
        <v>0</v>
      </c>
      <c r="FP948">
        <v>0</v>
      </c>
      <c r="FQ948">
        <v>0</v>
      </c>
      <c r="FR948">
        <v>0</v>
      </c>
      <c r="FS948">
        <v>0</v>
      </c>
      <c r="FT948">
        <v>0</v>
      </c>
      <c r="FU948">
        <v>0</v>
      </c>
      <c r="FV948">
        <v>0</v>
      </c>
      <c r="FW948">
        <v>0</v>
      </c>
      <c r="FX948">
        <v>0</v>
      </c>
      <c r="FY948">
        <v>0</v>
      </c>
      <c r="FZ948">
        <v>0</v>
      </c>
      <c r="GA948">
        <v>0</v>
      </c>
      <c r="GB948">
        <v>0</v>
      </c>
      <c r="GC948">
        <v>0</v>
      </c>
      <c r="GD948">
        <v>0</v>
      </c>
      <c r="GE948">
        <v>0</v>
      </c>
      <c r="GF948">
        <v>0</v>
      </c>
      <c r="GG948">
        <v>0</v>
      </c>
      <c r="GH948">
        <v>0</v>
      </c>
      <c r="GI948">
        <v>0</v>
      </c>
      <c r="GJ948">
        <v>0</v>
      </c>
      <c r="GK948">
        <v>0</v>
      </c>
      <c r="GL948">
        <v>0</v>
      </c>
      <c r="GM948">
        <v>0</v>
      </c>
      <c r="GN948">
        <v>0</v>
      </c>
      <c r="GO948">
        <v>0</v>
      </c>
      <c r="GP948">
        <v>0</v>
      </c>
      <c r="GQ948">
        <v>0</v>
      </c>
      <c r="GR948">
        <v>0</v>
      </c>
      <c r="GS948">
        <v>0</v>
      </c>
      <c r="GT948">
        <v>0</v>
      </c>
      <c r="GU948">
        <v>0</v>
      </c>
      <c r="GV948">
        <v>0</v>
      </c>
      <c r="GW948">
        <v>0</v>
      </c>
      <c r="GX948">
        <v>0</v>
      </c>
      <c r="GY948">
        <v>0</v>
      </c>
      <c r="GZ948">
        <v>0</v>
      </c>
      <c r="HA948">
        <v>0</v>
      </c>
      <c r="HB948">
        <v>0</v>
      </c>
      <c r="HC948">
        <v>0</v>
      </c>
      <c r="HD948">
        <v>0</v>
      </c>
      <c r="HE948">
        <v>0</v>
      </c>
      <c r="HF948">
        <v>0</v>
      </c>
      <c r="HG948">
        <v>0</v>
      </c>
      <c r="HH948">
        <v>0</v>
      </c>
      <c r="HI948">
        <v>0</v>
      </c>
      <c r="HJ948">
        <v>0</v>
      </c>
      <c r="HK948">
        <v>0</v>
      </c>
      <c r="HL948">
        <v>0</v>
      </c>
      <c r="HM948">
        <v>0</v>
      </c>
      <c r="HN948">
        <v>0</v>
      </c>
      <c r="HO948">
        <v>0</v>
      </c>
      <c r="HP948">
        <v>0</v>
      </c>
      <c r="HQ948">
        <v>0</v>
      </c>
      <c r="HR948">
        <v>0</v>
      </c>
      <c r="HS948">
        <v>0</v>
      </c>
      <c r="HT948">
        <v>0</v>
      </c>
      <c r="HU948">
        <v>0</v>
      </c>
      <c r="HV948">
        <v>0</v>
      </c>
      <c r="HW948">
        <v>0</v>
      </c>
      <c r="HX948">
        <v>0</v>
      </c>
      <c r="HY948">
        <v>0</v>
      </c>
      <c r="HZ948">
        <v>0</v>
      </c>
      <c r="IA948">
        <v>0</v>
      </c>
      <c r="IB948">
        <v>0</v>
      </c>
      <c r="IC948">
        <v>0</v>
      </c>
      <c r="ID948">
        <v>0</v>
      </c>
      <c r="IE948">
        <v>0</v>
      </c>
      <c r="IF948">
        <v>0</v>
      </c>
      <c r="IG948">
        <v>0</v>
      </c>
      <c r="IH948">
        <v>0</v>
      </c>
      <c r="II948">
        <v>0</v>
      </c>
      <c r="IJ948">
        <v>0</v>
      </c>
      <c r="IK948">
        <v>0</v>
      </c>
    </row>
    <row r="949" spans="13:245" hidden="1">
      <c r="M949" s="340" t="s">
        <v>632</v>
      </c>
      <c r="N949" t="s">
        <v>1023</v>
      </c>
      <c r="O949">
        <v>2</v>
      </c>
      <c r="P949">
        <v>38</v>
      </c>
      <c r="Q949" s="183" t="str">
        <f t="shared" si="37"/>
        <v>SDH100238</v>
      </c>
      <c r="R949">
        <v>969.90000000000009</v>
      </c>
      <c r="S949">
        <v>2000</v>
      </c>
      <c r="T949">
        <v>2909.7000000000003</v>
      </c>
      <c r="U949">
        <v>3879.6000000000004</v>
      </c>
      <c r="V949">
        <v>4849.5</v>
      </c>
      <c r="W949">
        <v>5819.4000000000005</v>
      </c>
      <c r="X949">
        <v>6789.3</v>
      </c>
      <c r="Y949">
        <v>7759.2000000000007</v>
      </c>
      <c r="Z949">
        <v>8729.1</v>
      </c>
      <c r="AA949">
        <v>9699</v>
      </c>
      <c r="AB949">
        <v>9699</v>
      </c>
      <c r="AC949">
        <v>9699</v>
      </c>
      <c r="AD949">
        <v>9699</v>
      </c>
      <c r="AE949">
        <v>9699</v>
      </c>
      <c r="AF949">
        <v>9699</v>
      </c>
      <c r="AG949">
        <v>9699</v>
      </c>
      <c r="AH949">
        <v>9699</v>
      </c>
      <c r="AI949">
        <v>9699</v>
      </c>
      <c r="AJ949">
        <v>9699</v>
      </c>
      <c r="AK949">
        <v>9699</v>
      </c>
      <c r="AL949">
        <v>9699</v>
      </c>
      <c r="AM949">
        <v>9699</v>
      </c>
      <c r="AN949">
        <v>9699</v>
      </c>
      <c r="AO949">
        <v>9699</v>
      </c>
      <c r="AP949">
        <v>9699</v>
      </c>
      <c r="AQ949">
        <v>0</v>
      </c>
      <c r="AR949">
        <v>0</v>
      </c>
      <c r="AS949">
        <v>0</v>
      </c>
      <c r="AT949">
        <v>0</v>
      </c>
      <c r="AU949">
        <v>0</v>
      </c>
      <c r="AV949">
        <v>0</v>
      </c>
      <c r="AW949">
        <v>0</v>
      </c>
      <c r="AX949">
        <v>0</v>
      </c>
      <c r="AY949">
        <v>0</v>
      </c>
      <c r="AZ949">
        <v>0</v>
      </c>
      <c r="BA949">
        <v>0</v>
      </c>
      <c r="BB949">
        <v>0</v>
      </c>
      <c r="BC949">
        <v>0</v>
      </c>
      <c r="BD949">
        <v>0</v>
      </c>
      <c r="BE949">
        <v>0</v>
      </c>
      <c r="BF949">
        <v>0</v>
      </c>
      <c r="BG949">
        <v>0</v>
      </c>
      <c r="BH949">
        <v>0</v>
      </c>
      <c r="BI949">
        <v>0</v>
      </c>
      <c r="BJ949">
        <v>0</v>
      </c>
      <c r="BK949">
        <v>0</v>
      </c>
      <c r="BL949">
        <v>0</v>
      </c>
      <c r="BM949">
        <v>0</v>
      </c>
      <c r="BN949">
        <v>0</v>
      </c>
      <c r="BO949">
        <v>0</v>
      </c>
      <c r="BP949">
        <v>0</v>
      </c>
      <c r="BQ949">
        <v>0</v>
      </c>
      <c r="BR949">
        <v>0</v>
      </c>
      <c r="BS949">
        <v>0</v>
      </c>
      <c r="BT949">
        <v>0</v>
      </c>
      <c r="BU949">
        <v>0</v>
      </c>
      <c r="BV949">
        <v>0</v>
      </c>
      <c r="BW949">
        <v>0</v>
      </c>
      <c r="BX949">
        <v>0</v>
      </c>
      <c r="BY949">
        <v>0</v>
      </c>
      <c r="BZ949">
        <v>0</v>
      </c>
      <c r="CA949">
        <v>0</v>
      </c>
      <c r="CB949">
        <v>0</v>
      </c>
      <c r="CC949">
        <v>0</v>
      </c>
      <c r="CD949">
        <v>0</v>
      </c>
      <c r="CE949">
        <v>0</v>
      </c>
      <c r="CF949">
        <v>0</v>
      </c>
      <c r="CG949">
        <v>0</v>
      </c>
      <c r="CH949">
        <v>0</v>
      </c>
      <c r="CI949">
        <v>0</v>
      </c>
      <c r="CJ949">
        <v>0</v>
      </c>
      <c r="CK949">
        <v>0</v>
      </c>
      <c r="CL949">
        <v>0</v>
      </c>
      <c r="CM949">
        <v>0</v>
      </c>
      <c r="CN949">
        <v>0</v>
      </c>
      <c r="CO949">
        <v>0</v>
      </c>
      <c r="CP949">
        <v>0</v>
      </c>
      <c r="CQ949">
        <v>0</v>
      </c>
      <c r="CR949">
        <v>0</v>
      </c>
      <c r="CS949">
        <v>0</v>
      </c>
      <c r="CT949">
        <v>0</v>
      </c>
      <c r="CU949">
        <v>0</v>
      </c>
      <c r="CV949">
        <v>0</v>
      </c>
      <c r="CW949">
        <v>0</v>
      </c>
      <c r="CX949">
        <v>0</v>
      </c>
      <c r="CY949">
        <v>0</v>
      </c>
      <c r="CZ949">
        <v>0</v>
      </c>
      <c r="DA949">
        <v>0</v>
      </c>
      <c r="DB949">
        <v>0</v>
      </c>
      <c r="DC949">
        <v>0</v>
      </c>
      <c r="DD949">
        <v>0</v>
      </c>
      <c r="DE949">
        <v>0</v>
      </c>
      <c r="DF949">
        <v>0</v>
      </c>
      <c r="DG949">
        <v>0</v>
      </c>
      <c r="DH949">
        <v>0</v>
      </c>
      <c r="DI949">
        <v>0</v>
      </c>
      <c r="DJ949">
        <v>0</v>
      </c>
      <c r="DK949">
        <v>0</v>
      </c>
      <c r="DL949">
        <v>0</v>
      </c>
      <c r="DM949">
        <v>0</v>
      </c>
      <c r="DN949">
        <v>0</v>
      </c>
      <c r="DO949">
        <v>0</v>
      </c>
      <c r="DP949">
        <v>0</v>
      </c>
      <c r="DQ949">
        <v>0</v>
      </c>
      <c r="DR949">
        <v>0</v>
      </c>
      <c r="DS949">
        <v>0</v>
      </c>
      <c r="DT949">
        <v>0</v>
      </c>
      <c r="DU949">
        <v>0</v>
      </c>
      <c r="DV949">
        <v>0</v>
      </c>
      <c r="DW949">
        <v>0</v>
      </c>
      <c r="DX949">
        <v>0</v>
      </c>
      <c r="DZ949" s="340" t="s">
        <v>632</v>
      </c>
      <c r="EA949" t="s">
        <v>1023</v>
      </c>
      <c r="EB949">
        <v>2</v>
      </c>
      <c r="EC949">
        <v>38</v>
      </c>
      <c r="ED949" s="183" t="str">
        <f t="shared" si="38"/>
        <v>SDH100238</v>
      </c>
      <c r="EE949">
        <v>969.90000000000009</v>
      </c>
      <c r="EF949">
        <v>10000</v>
      </c>
      <c r="EG949">
        <v>10000</v>
      </c>
      <c r="EH949">
        <v>10000</v>
      </c>
      <c r="EI949">
        <v>10000</v>
      </c>
      <c r="EJ949">
        <v>10000</v>
      </c>
      <c r="EK949">
        <v>10000</v>
      </c>
      <c r="EL949">
        <v>10000</v>
      </c>
      <c r="EM949">
        <v>10000</v>
      </c>
      <c r="EN949">
        <v>10000</v>
      </c>
      <c r="EO949">
        <v>10000</v>
      </c>
      <c r="EP949">
        <v>10000</v>
      </c>
      <c r="EQ949">
        <v>10000</v>
      </c>
      <c r="ER949">
        <v>10000</v>
      </c>
      <c r="ES949">
        <v>10000</v>
      </c>
      <c r="ET949">
        <v>10000</v>
      </c>
      <c r="EU949">
        <v>10000</v>
      </c>
      <c r="EV949">
        <v>10000</v>
      </c>
      <c r="EW949">
        <v>10000</v>
      </c>
      <c r="EX949">
        <v>10000</v>
      </c>
      <c r="EY949">
        <v>10000</v>
      </c>
      <c r="EZ949">
        <v>10000</v>
      </c>
      <c r="FA949">
        <v>10000</v>
      </c>
      <c r="FB949">
        <v>10000</v>
      </c>
      <c r="FC949">
        <v>10000</v>
      </c>
      <c r="FD949">
        <v>0</v>
      </c>
      <c r="FE949">
        <v>0</v>
      </c>
      <c r="FF949">
        <v>0</v>
      </c>
      <c r="FG949">
        <v>0</v>
      </c>
      <c r="FH949">
        <v>0</v>
      </c>
      <c r="FI949">
        <v>0</v>
      </c>
      <c r="FJ949">
        <v>0</v>
      </c>
      <c r="FK949">
        <v>0</v>
      </c>
      <c r="FL949">
        <v>0</v>
      </c>
      <c r="FM949">
        <v>0</v>
      </c>
      <c r="FN949">
        <v>0</v>
      </c>
      <c r="FO949">
        <v>0</v>
      </c>
      <c r="FP949">
        <v>0</v>
      </c>
      <c r="FQ949">
        <v>0</v>
      </c>
      <c r="FR949">
        <v>0</v>
      </c>
      <c r="FS949">
        <v>0</v>
      </c>
      <c r="FT949">
        <v>0</v>
      </c>
      <c r="FU949">
        <v>0</v>
      </c>
      <c r="FV949">
        <v>0</v>
      </c>
      <c r="FW949">
        <v>0</v>
      </c>
      <c r="FX949">
        <v>0</v>
      </c>
      <c r="FY949">
        <v>0</v>
      </c>
      <c r="FZ949">
        <v>0</v>
      </c>
      <c r="GA949">
        <v>0</v>
      </c>
      <c r="GB949">
        <v>0</v>
      </c>
      <c r="GC949">
        <v>0</v>
      </c>
      <c r="GD949">
        <v>0</v>
      </c>
      <c r="GE949">
        <v>0</v>
      </c>
      <c r="GF949">
        <v>0</v>
      </c>
      <c r="GG949">
        <v>0</v>
      </c>
      <c r="GH949">
        <v>0</v>
      </c>
      <c r="GI949">
        <v>0</v>
      </c>
      <c r="GJ949">
        <v>0</v>
      </c>
      <c r="GK949">
        <v>0</v>
      </c>
      <c r="GL949">
        <v>0</v>
      </c>
      <c r="GM949">
        <v>0</v>
      </c>
      <c r="GN949">
        <v>0</v>
      </c>
      <c r="GO949">
        <v>0</v>
      </c>
      <c r="GP949">
        <v>0</v>
      </c>
      <c r="GQ949">
        <v>0</v>
      </c>
      <c r="GR949">
        <v>0</v>
      </c>
      <c r="GS949">
        <v>0</v>
      </c>
      <c r="GT949">
        <v>0</v>
      </c>
      <c r="GU949">
        <v>0</v>
      </c>
      <c r="GV949">
        <v>0</v>
      </c>
      <c r="GW949">
        <v>0</v>
      </c>
      <c r="GX949">
        <v>0</v>
      </c>
      <c r="GY949">
        <v>0</v>
      </c>
      <c r="GZ949">
        <v>0</v>
      </c>
      <c r="HA949">
        <v>0</v>
      </c>
      <c r="HB949">
        <v>0</v>
      </c>
      <c r="HC949">
        <v>0</v>
      </c>
      <c r="HD949">
        <v>0</v>
      </c>
      <c r="HE949">
        <v>0</v>
      </c>
      <c r="HF949">
        <v>0</v>
      </c>
      <c r="HG949">
        <v>0</v>
      </c>
      <c r="HH949">
        <v>0</v>
      </c>
      <c r="HI949">
        <v>0</v>
      </c>
      <c r="HJ949">
        <v>0</v>
      </c>
      <c r="HK949">
        <v>0</v>
      </c>
      <c r="HL949">
        <v>0</v>
      </c>
      <c r="HM949">
        <v>0</v>
      </c>
      <c r="HN949">
        <v>0</v>
      </c>
      <c r="HO949">
        <v>0</v>
      </c>
      <c r="HP949">
        <v>0</v>
      </c>
      <c r="HQ949">
        <v>0</v>
      </c>
      <c r="HR949">
        <v>0</v>
      </c>
      <c r="HS949">
        <v>0</v>
      </c>
      <c r="HT949">
        <v>0</v>
      </c>
      <c r="HU949">
        <v>0</v>
      </c>
      <c r="HV949">
        <v>0</v>
      </c>
      <c r="HW949">
        <v>0</v>
      </c>
      <c r="HX949">
        <v>0</v>
      </c>
      <c r="HY949">
        <v>0</v>
      </c>
      <c r="HZ949">
        <v>0</v>
      </c>
      <c r="IA949">
        <v>0</v>
      </c>
      <c r="IB949">
        <v>0</v>
      </c>
      <c r="IC949">
        <v>0</v>
      </c>
      <c r="ID949">
        <v>0</v>
      </c>
      <c r="IE949">
        <v>0</v>
      </c>
      <c r="IF949">
        <v>0</v>
      </c>
      <c r="IG949">
        <v>0</v>
      </c>
      <c r="IH949">
        <v>0</v>
      </c>
      <c r="II949">
        <v>0</v>
      </c>
      <c r="IJ949">
        <v>0</v>
      </c>
      <c r="IK949">
        <v>0</v>
      </c>
    </row>
    <row r="950" spans="13:245" hidden="1">
      <c r="M950" s="340" t="s">
        <v>632</v>
      </c>
      <c r="N950" t="s">
        <v>1023</v>
      </c>
      <c r="O950">
        <v>2</v>
      </c>
      <c r="P950">
        <v>39</v>
      </c>
      <c r="Q950" s="183" t="str">
        <f t="shared" si="37"/>
        <v>SDH100239</v>
      </c>
      <c r="R950">
        <v>969.90000000000009</v>
      </c>
      <c r="S950">
        <v>2000</v>
      </c>
      <c r="T950">
        <v>2909.7000000000003</v>
      </c>
      <c r="U950">
        <v>3879.6000000000004</v>
      </c>
      <c r="V950">
        <v>4849.5</v>
      </c>
      <c r="W950">
        <v>5819.4000000000005</v>
      </c>
      <c r="X950">
        <v>6789.3</v>
      </c>
      <c r="Y950">
        <v>7759.2000000000007</v>
      </c>
      <c r="Z950">
        <v>8729.1</v>
      </c>
      <c r="AA950">
        <v>9699</v>
      </c>
      <c r="AB950">
        <v>9699</v>
      </c>
      <c r="AC950">
        <v>9699</v>
      </c>
      <c r="AD950">
        <v>9699</v>
      </c>
      <c r="AE950">
        <v>9699</v>
      </c>
      <c r="AF950">
        <v>9699</v>
      </c>
      <c r="AG950">
        <v>9699</v>
      </c>
      <c r="AH950">
        <v>9699</v>
      </c>
      <c r="AI950">
        <v>9699</v>
      </c>
      <c r="AJ950">
        <v>9699</v>
      </c>
      <c r="AK950">
        <v>9699</v>
      </c>
      <c r="AL950">
        <v>9699</v>
      </c>
      <c r="AM950">
        <v>9699</v>
      </c>
      <c r="AN950">
        <v>9699</v>
      </c>
      <c r="AO950">
        <v>9699</v>
      </c>
      <c r="AP950">
        <v>9699</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v>
      </c>
      <c r="BL950">
        <v>0</v>
      </c>
      <c r="BM950">
        <v>0</v>
      </c>
      <c r="BN950">
        <v>0</v>
      </c>
      <c r="BO950">
        <v>0</v>
      </c>
      <c r="BP950">
        <v>0</v>
      </c>
      <c r="BQ950">
        <v>0</v>
      </c>
      <c r="BR950">
        <v>0</v>
      </c>
      <c r="BS950">
        <v>0</v>
      </c>
      <c r="BT950">
        <v>0</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0</v>
      </c>
      <c r="CP950">
        <v>0</v>
      </c>
      <c r="CQ950">
        <v>0</v>
      </c>
      <c r="CR950">
        <v>0</v>
      </c>
      <c r="CS950">
        <v>0</v>
      </c>
      <c r="CT950">
        <v>0</v>
      </c>
      <c r="CU950">
        <v>0</v>
      </c>
      <c r="CV950">
        <v>0</v>
      </c>
      <c r="CW950">
        <v>0</v>
      </c>
      <c r="CX950">
        <v>0</v>
      </c>
      <c r="CY950">
        <v>0</v>
      </c>
      <c r="CZ950">
        <v>0</v>
      </c>
      <c r="DA950">
        <v>0</v>
      </c>
      <c r="DB950">
        <v>0</v>
      </c>
      <c r="DC950">
        <v>0</v>
      </c>
      <c r="DD950">
        <v>0</v>
      </c>
      <c r="DE950">
        <v>0</v>
      </c>
      <c r="DF950">
        <v>0</v>
      </c>
      <c r="DG950">
        <v>0</v>
      </c>
      <c r="DH950">
        <v>0</v>
      </c>
      <c r="DI950">
        <v>0</v>
      </c>
      <c r="DJ950">
        <v>0</v>
      </c>
      <c r="DK950">
        <v>0</v>
      </c>
      <c r="DL950">
        <v>0</v>
      </c>
      <c r="DM950">
        <v>0</v>
      </c>
      <c r="DN950">
        <v>0</v>
      </c>
      <c r="DO950">
        <v>0</v>
      </c>
      <c r="DP950">
        <v>0</v>
      </c>
      <c r="DQ950">
        <v>0</v>
      </c>
      <c r="DR950">
        <v>0</v>
      </c>
      <c r="DS950">
        <v>0</v>
      </c>
      <c r="DT950">
        <v>0</v>
      </c>
      <c r="DU950">
        <v>0</v>
      </c>
      <c r="DV950">
        <v>0</v>
      </c>
      <c r="DW950">
        <v>0</v>
      </c>
      <c r="DX950">
        <v>0</v>
      </c>
      <c r="DZ950" s="340" t="s">
        <v>632</v>
      </c>
      <c r="EA950" t="s">
        <v>1023</v>
      </c>
      <c r="EB950">
        <v>2</v>
      </c>
      <c r="EC950">
        <v>39</v>
      </c>
      <c r="ED950" s="183" t="str">
        <f t="shared" si="38"/>
        <v>SDH100239</v>
      </c>
      <c r="EE950">
        <v>969.90000000000009</v>
      </c>
      <c r="EF950">
        <v>10000</v>
      </c>
      <c r="EG950">
        <v>10000</v>
      </c>
      <c r="EH950">
        <v>10000</v>
      </c>
      <c r="EI950">
        <v>10000</v>
      </c>
      <c r="EJ950">
        <v>10000</v>
      </c>
      <c r="EK950">
        <v>10000</v>
      </c>
      <c r="EL950">
        <v>10000</v>
      </c>
      <c r="EM950">
        <v>10000</v>
      </c>
      <c r="EN950">
        <v>10000</v>
      </c>
      <c r="EO950">
        <v>10000</v>
      </c>
      <c r="EP950">
        <v>10000</v>
      </c>
      <c r="EQ950">
        <v>10000</v>
      </c>
      <c r="ER950">
        <v>10000</v>
      </c>
      <c r="ES950">
        <v>10000</v>
      </c>
      <c r="ET950">
        <v>10000</v>
      </c>
      <c r="EU950">
        <v>10000</v>
      </c>
      <c r="EV950">
        <v>10000</v>
      </c>
      <c r="EW950">
        <v>10000</v>
      </c>
      <c r="EX950">
        <v>10000</v>
      </c>
      <c r="EY950">
        <v>10000</v>
      </c>
      <c r="EZ950">
        <v>10000</v>
      </c>
      <c r="FA950">
        <v>10000</v>
      </c>
      <c r="FB950">
        <v>10000</v>
      </c>
      <c r="FC950">
        <v>10000</v>
      </c>
      <c r="FD950">
        <v>0</v>
      </c>
      <c r="FE950">
        <v>0</v>
      </c>
      <c r="FF950">
        <v>0</v>
      </c>
      <c r="FG950">
        <v>0</v>
      </c>
      <c r="FH950">
        <v>0</v>
      </c>
      <c r="FI950">
        <v>0</v>
      </c>
      <c r="FJ950">
        <v>0</v>
      </c>
      <c r="FK950">
        <v>0</v>
      </c>
      <c r="FL950">
        <v>0</v>
      </c>
      <c r="FM950">
        <v>0</v>
      </c>
      <c r="FN950">
        <v>0</v>
      </c>
      <c r="FO950">
        <v>0</v>
      </c>
      <c r="FP950">
        <v>0</v>
      </c>
      <c r="FQ950">
        <v>0</v>
      </c>
      <c r="FR950">
        <v>0</v>
      </c>
      <c r="FS950">
        <v>0</v>
      </c>
      <c r="FT950">
        <v>0</v>
      </c>
      <c r="FU950">
        <v>0</v>
      </c>
      <c r="FV950">
        <v>0</v>
      </c>
      <c r="FW950">
        <v>0</v>
      </c>
      <c r="FX950">
        <v>0</v>
      </c>
      <c r="FY950">
        <v>0</v>
      </c>
      <c r="FZ950">
        <v>0</v>
      </c>
      <c r="GA950">
        <v>0</v>
      </c>
      <c r="GB950">
        <v>0</v>
      </c>
      <c r="GC950">
        <v>0</v>
      </c>
      <c r="GD950">
        <v>0</v>
      </c>
      <c r="GE950">
        <v>0</v>
      </c>
      <c r="GF950">
        <v>0</v>
      </c>
      <c r="GG950">
        <v>0</v>
      </c>
      <c r="GH950">
        <v>0</v>
      </c>
      <c r="GI950">
        <v>0</v>
      </c>
      <c r="GJ950">
        <v>0</v>
      </c>
      <c r="GK950">
        <v>0</v>
      </c>
      <c r="GL950">
        <v>0</v>
      </c>
      <c r="GM950">
        <v>0</v>
      </c>
      <c r="GN950">
        <v>0</v>
      </c>
      <c r="GO950">
        <v>0</v>
      </c>
      <c r="GP950">
        <v>0</v>
      </c>
      <c r="GQ950">
        <v>0</v>
      </c>
      <c r="GR950">
        <v>0</v>
      </c>
      <c r="GS950">
        <v>0</v>
      </c>
      <c r="GT950">
        <v>0</v>
      </c>
      <c r="GU950">
        <v>0</v>
      </c>
      <c r="GV950">
        <v>0</v>
      </c>
      <c r="GW950">
        <v>0</v>
      </c>
      <c r="GX950">
        <v>0</v>
      </c>
      <c r="GY950">
        <v>0</v>
      </c>
      <c r="GZ950">
        <v>0</v>
      </c>
      <c r="HA950">
        <v>0</v>
      </c>
      <c r="HB950">
        <v>0</v>
      </c>
      <c r="HC950">
        <v>0</v>
      </c>
      <c r="HD950">
        <v>0</v>
      </c>
      <c r="HE950">
        <v>0</v>
      </c>
      <c r="HF950">
        <v>0</v>
      </c>
      <c r="HG950">
        <v>0</v>
      </c>
      <c r="HH950">
        <v>0</v>
      </c>
      <c r="HI950">
        <v>0</v>
      </c>
      <c r="HJ950">
        <v>0</v>
      </c>
      <c r="HK950">
        <v>0</v>
      </c>
      <c r="HL950">
        <v>0</v>
      </c>
      <c r="HM950">
        <v>0</v>
      </c>
      <c r="HN950">
        <v>0</v>
      </c>
      <c r="HO950">
        <v>0</v>
      </c>
      <c r="HP950">
        <v>0</v>
      </c>
      <c r="HQ950">
        <v>0</v>
      </c>
      <c r="HR950">
        <v>0</v>
      </c>
      <c r="HS950">
        <v>0</v>
      </c>
      <c r="HT950">
        <v>0</v>
      </c>
      <c r="HU950">
        <v>0</v>
      </c>
      <c r="HV950">
        <v>0</v>
      </c>
      <c r="HW950">
        <v>0</v>
      </c>
      <c r="HX950">
        <v>0</v>
      </c>
      <c r="HY950">
        <v>0</v>
      </c>
      <c r="HZ950">
        <v>0</v>
      </c>
      <c r="IA950">
        <v>0</v>
      </c>
      <c r="IB950">
        <v>0</v>
      </c>
      <c r="IC950">
        <v>0</v>
      </c>
      <c r="ID950">
        <v>0</v>
      </c>
      <c r="IE950">
        <v>0</v>
      </c>
      <c r="IF950">
        <v>0</v>
      </c>
      <c r="IG950">
        <v>0</v>
      </c>
      <c r="IH950">
        <v>0</v>
      </c>
      <c r="II950">
        <v>0</v>
      </c>
      <c r="IJ950">
        <v>0</v>
      </c>
      <c r="IK950">
        <v>0</v>
      </c>
    </row>
    <row r="951" spans="13:245" hidden="1">
      <c r="M951" s="340"/>
      <c r="N951" t="s">
        <v>1023</v>
      </c>
      <c r="O951">
        <v>2</v>
      </c>
      <c r="P951">
        <v>40</v>
      </c>
      <c r="Q951" s="183" t="str">
        <f t="shared" si="37"/>
        <v>SDH100240</v>
      </c>
      <c r="R951">
        <v>975.2</v>
      </c>
      <c r="S951">
        <v>2000</v>
      </c>
      <c r="T951">
        <v>2925.6000000000004</v>
      </c>
      <c r="U951">
        <v>3900.8</v>
      </c>
      <c r="V951">
        <v>4876</v>
      </c>
      <c r="W951">
        <v>5851.2000000000007</v>
      </c>
      <c r="X951">
        <v>6826.4000000000005</v>
      </c>
      <c r="Y951">
        <v>7801.6</v>
      </c>
      <c r="Z951">
        <v>8776.8000000000011</v>
      </c>
      <c r="AA951">
        <v>9752</v>
      </c>
      <c r="AB951">
        <v>9752</v>
      </c>
      <c r="AC951">
        <v>9752</v>
      </c>
      <c r="AD951">
        <v>9752</v>
      </c>
      <c r="AE951">
        <v>9752</v>
      </c>
      <c r="AF951">
        <v>9752</v>
      </c>
      <c r="AG951">
        <v>9752</v>
      </c>
      <c r="AH951">
        <v>9752</v>
      </c>
      <c r="AI951">
        <v>9752</v>
      </c>
      <c r="AJ951">
        <v>9752</v>
      </c>
      <c r="AK951">
        <v>9752</v>
      </c>
      <c r="AL951">
        <v>9752</v>
      </c>
      <c r="AM951">
        <v>9752</v>
      </c>
      <c r="AN951">
        <v>9752</v>
      </c>
      <c r="AO951">
        <v>9752</v>
      </c>
      <c r="AP951">
        <v>9752</v>
      </c>
      <c r="AQ951">
        <v>0</v>
      </c>
      <c r="AR951">
        <v>0</v>
      </c>
      <c r="AS951">
        <v>0</v>
      </c>
      <c r="AT951">
        <v>0</v>
      </c>
      <c r="AU951">
        <v>0</v>
      </c>
      <c r="AV951">
        <v>0</v>
      </c>
      <c r="AW951">
        <v>0</v>
      </c>
      <c r="AX951">
        <v>0</v>
      </c>
      <c r="AY951">
        <v>0</v>
      </c>
      <c r="AZ951">
        <v>0</v>
      </c>
      <c r="BA951">
        <v>0</v>
      </c>
      <c r="BB951">
        <v>0</v>
      </c>
      <c r="BC951">
        <v>0</v>
      </c>
      <c r="BD951">
        <v>0</v>
      </c>
      <c r="BE951">
        <v>0</v>
      </c>
      <c r="BF951">
        <v>0</v>
      </c>
      <c r="BG951">
        <v>0</v>
      </c>
      <c r="BH951">
        <v>0</v>
      </c>
      <c r="BI951">
        <v>0</v>
      </c>
      <c r="BJ951">
        <v>0</v>
      </c>
      <c r="BK951">
        <v>0</v>
      </c>
      <c r="BL951">
        <v>0</v>
      </c>
      <c r="BM951">
        <v>0</v>
      </c>
      <c r="BN951">
        <v>0</v>
      </c>
      <c r="BO951">
        <v>0</v>
      </c>
      <c r="BP951">
        <v>0</v>
      </c>
      <c r="BQ951">
        <v>0</v>
      </c>
      <c r="BR951">
        <v>0</v>
      </c>
      <c r="BS951">
        <v>0</v>
      </c>
      <c r="BT951">
        <v>0</v>
      </c>
      <c r="BU951">
        <v>0</v>
      </c>
      <c r="BV951">
        <v>0</v>
      </c>
      <c r="BW951">
        <v>0</v>
      </c>
      <c r="BX951">
        <v>0</v>
      </c>
      <c r="BY951">
        <v>0</v>
      </c>
      <c r="BZ951">
        <v>0</v>
      </c>
      <c r="CA951">
        <v>0</v>
      </c>
      <c r="CB951">
        <v>0</v>
      </c>
      <c r="CC951">
        <v>0</v>
      </c>
      <c r="CD951">
        <v>0</v>
      </c>
      <c r="CE951">
        <v>0</v>
      </c>
      <c r="CF951">
        <v>0</v>
      </c>
      <c r="CG951">
        <v>0</v>
      </c>
      <c r="CH951">
        <v>0</v>
      </c>
      <c r="CI951">
        <v>0</v>
      </c>
      <c r="CJ951">
        <v>0</v>
      </c>
      <c r="CK951">
        <v>0</v>
      </c>
      <c r="CL951">
        <v>0</v>
      </c>
      <c r="CM951">
        <v>0</v>
      </c>
      <c r="CN951">
        <v>0</v>
      </c>
      <c r="CO951">
        <v>0</v>
      </c>
      <c r="CP951">
        <v>0</v>
      </c>
      <c r="CQ951">
        <v>0</v>
      </c>
      <c r="CR951">
        <v>0</v>
      </c>
      <c r="CS951">
        <v>0</v>
      </c>
      <c r="CT951">
        <v>0</v>
      </c>
      <c r="CU951">
        <v>0</v>
      </c>
      <c r="CV951">
        <v>0</v>
      </c>
      <c r="CW951">
        <v>0</v>
      </c>
      <c r="CX951">
        <v>0</v>
      </c>
      <c r="CY951">
        <v>0</v>
      </c>
      <c r="CZ951">
        <v>0</v>
      </c>
      <c r="DA951">
        <v>0</v>
      </c>
      <c r="DB951">
        <v>0</v>
      </c>
      <c r="DC951">
        <v>0</v>
      </c>
      <c r="DD951">
        <v>0</v>
      </c>
      <c r="DE951">
        <v>0</v>
      </c>
      <c r="DF951">
        <v>0</v>
      </c>
      <c r="DG951">
        <v>0</v>
      </c>
      <c r="DH951">
        <v>0</v>
      </c>
      <c r="DI951">
        <v>0</v>
      </c>
      <c r="DJ951">
        <v>0</v>
      </c>
      <c r="DK951">
        <v>0</v>
      </c>
      <c r="DL951">
        <v>0</v>
      </c>
      <c r="DM951">
        <v>0</v>
      </c>
      <c r="DN951">
        <v>0</v>
      </c>
      <c r="DO951">
        <v>0</v>
      </c>
      <c r="DP951">
        <v>0</v>
      </c>
      <c r="DQ951">
        <v>0</v>
      </c>
      <c r="DR951">
        <v>0</v>
      </c>
      <c r="DS951">
        <v>0</v>
      </c>
      <c r="DT951">
        <v>0</v>
      </c>
      <c r="DU951">
        <v>0</v>
      </c>
      <c r="DV951">
        <v>0</v>
      </c>
      <c r="DW951">
        <v>0</v>
      </c>
      <c r="DX951">
        <v>0</v>
      </c>
      <c r="DZ951" s="340"/>
      <c r="EA951" t="s">
        <v>1023</v>
      </c>
      <c r="EB951">
        <v>2</v>
      </c>
      <c r="EC951">
        <v>40</v>
      </c>
      <c r="ED951" s="183" t="str">
        <f t="shared" si="38"/>
        <v>SDH100240</v>
      </c>
      <c r="EE951">
        <v>975.2</v>
      </c>
      <c r="EF951">
        <v>10000</v>
      </c>
      <c r="EG951">
        <v>10000</v>
      </c>
      <c r="EH951">
        <v>10000</v>
      </c>
      <c r="EI951">
        <v>10000</v>
      </c>
      <c r="EJ951">
        <v>10000</v>
      </c>
      <c r="EK951">
        <v>10000</v>
      </c>
      <c r="EL951">
        <v>10000</v>
      </c>
      <c r="EM951">
        <v>10000</v>
      </c>
      <c r="EN951">
        <v>10000</v>
      </c>
      <c r="EO951">
        <v>10000</v>
      </c>
      <c r="EP951">
        <v>10000</v>
      </c>
      <c r="EQ951">
        <v>10000</v>
      </c>
      <c r="ER951">
        <v>10000</v>
      </c>
      <c r="ES951">
        <v>10000</v>
      </c>
      <c r="ET951">
        <v>10000</v>
      </c>
      <c r="EU951">
        <v>10000</v>
      </c>
      <c r="EV951">
        <v>10000</v>
      </c>
      <c r="EW951">
        <v>10000</v>
      </c>
      <c r="EX951">
        <v>10000</v>
      </c>
      <c r="EY951">
        <v>10000</v>
      </c>
      <c r="EZ951">
        <v>10000</v>
      </c>
      <c r="FA951">
        <v>10000</v>
      </c>
      <c r="FB951">
        <v>10000</v>
      </c>
      <c r="FC951">
        <v>10000</v>
      </c>
      <c r="FD951">
        <v>0</v>
      </c>
      <c r="FE951">
        <v>0</v>
      </c>
      <c r="FF951">
        <v>0</v>
      </c>
      <c r="FG951">
        <v>0</v>
      </c>
      <c r="FH951">
        <v>0</v>
      </c>
      <c r="FI951">
        <v>0</v>
      </c>
      <c r="FJ951">
        <v>0</v>
      </c>
      <c r="FK951">
        <v>0</v>
      </c>
      <c r="FL951">
        <v>0</v>
      </c>
      <c r="FM951">
        <v>0</v>
      </c>
      <c r="FN951">
        <v>0</v>
      </c>
      <c r="FO951">
        <v>0</v>
      </c>
      <c r="FP951">
        <v>0</v>
      </c>
      <c r="FQ951">
        <v>0</v>
      </c>
      <c r="FR951">
        <v>0</v>
      </c>
      <c r="FS951">
        <v>0</v>
      </c>
      <c r="FT951">
        <v>0</v>
      </c>
      <c r="FU951">
        <v>0</v>
      </c>
      <c r="FV951">
        <v>0</v>
      </c>
      <c r="FW951">
        <v>0</v>
      </c>
      <c r="FX951">
        <v>0</v>
      </c>
      <c r="FY951">
        <v>0</v>
      </c>
      <c r="FZ951">
        <v>0</v>
      </c>
      <c r="GA951">
        <v>0</v>
      </c>
      <c r="GB951">
        <v>0</v>
      </c>
      <c r="GC951">
        <v>0</v>
      </c>
      <c r="GD951">
        <v>0</v>
      </c>
      <c r="GE951">
        <v>0</v>
      </c>
      <c r="GF951">
        <v>0</v>
      </c>
      <c r="GG951">
        <v>0</v>
      </c>
      <c r="GH951">
        <v>0</v>
      </c>
      <c r="GI951">
        <v>0</v>
      </c>
      <c r="GJ951">
        <v>0</v>
      </c>
      <c r="GK951">
        <v>0</v>
      </c>
      <c r="GL951">
        <v>0</v>
      </c>
      <c r="GM951">
        <v>0</v>
      </c>
      <c r="GN951">
        <v>0</v>
      </c>
      <c r="GO951">
        <v>0</v>
      </c>
      <c r="GP951">
        <v>0</v>
      </c>
      <c r="GQ951">
        <v>0</v>
      </c>
      <c r="GR951">
        <v>0</v>
      </c>
      <c r="GS951">
        <v>0</v>
      </c>
      <c r="GT951">
        <v>0</v>
      </c>
      <c r="GU951">
        <v>0</v>
      </c>
      <c r="GV951">
        <v>0</v>
      </c>
      <c r="GW951">
        <v>0</v>
      </c>
      <c r="GX951">
        <v>0</v>
      </c>
      <c r="GY951">
        <v>0</v>
      </c>
      <c r="GZ951">
        <v>0</v>
      </c>
      <c r="HA951">
        <v>0</v>
      </c>
      <c r="HB951">
        <v>0</v>
      </c>
      <c r="HC951">
        <v>0</v>
      </c>
      <c r="HD951">
        <v>0</v>
      </c>
      <c r="HE951">
        <v>0</v>
      </c>
      <c r="HF951">
        <v>0</v>
      </c>
      <c r="HG951">
        <v>0</v>
      </c>
      <c r="HH951">
        <v>0</v>
      </c>
      <c r="HI951">
        <v>0</v>
      </c>
      <c r="HJ951">
        <v>0</v>
      </c>
      <c r="HK951">
        <v>0</v>
      </c>
      <c r="HL951">
        <v>0</v>
      </c>
      <c r="HM951">
        <v>0</v>
      </c>
      <c r="HN951">
        <v>0</v>
      </c>
      <c r="HO951">
        <v>0</v>
      </c>
      <c r="HP951">
        <v>0</v>
      </c>
      <c r="HQ951">
        <v>0</v>
      </c>
      <c r="HR951">
        <v>0</v>
      </c>
      <c r="HS951">
        <v>0</v>
      </c>
      <c r="HT951">
        <v>0</v>
      </c>
      <c r="HU951">
        <v>0</v>
      </c>
      <c r="HV951">
        <v>0</v>
      </c>
      <c r="HW951">
        <v>0</v>
      </c>
      <c r="HX951">
        <v>0</v>
      </c>
      <c r="HY951">
        <v>0</v>
      </c>
      <c r="HZ951">
        <v>0</v>
      </c>
      <c r="IA951">
        <v>0</v>
      </c>
      <c r="IB951">
        <v>0</v>
      </c>
      <c r="IC951">
        <v>0</v>
      </c>
      <c r="ID951">
        <v>0</v>
      </c>
      <c r="IE951">
        <v>0</v>
      </c>
      <c r="IF951">
        <v>0</v>
      </c>
      <c r="IG951">
        <v>0</v>
      </c>
      <c r="IH951">
        <v>0</v>
      </c>
      <c r="II951">
        <v>0</v>
      </c>
      <c r="IJ951">
        <v>0</v>
      </c>
      <c r="IK951">
        <v>0</v>
      </c>
    </row>
    <row r="952" spans="13:245" hidden="1">
      <c r="M952" s="340"/>
      <c r="N952" t="s">
        <v>1023</v>
      </c>
      <c r="O952">
        <v>2</v>
      </c>
      <c r="P952">
        <v>41</v>
      </c>
      <c r="Q952" s="183" t="str">
        <f t="shared" si="37"/>
        <v>SDH100241</v>
      </c>
      <c r="R952">
        <v>985.80000000000007</v>
      </c>
      <c r="S952">
        <v>2000</v>
      </c>
      <c r="T952">
        <v>2957.4</v>
      </c>
      <c r="U952">
        <v>3943.2000000000003</v>
      </c>
      <c r="V952">
        <v>4929</v>
      </c>
      <c r="W952">
        <v>5914.8</v>
      </c>
      <c r="X952">
        <v>6900.6</v>
      </c>
      <c r="Y952">
        <v>7886.4000000000005</v>
      </c>
      <c r="Z952">
        <v>8872.2000000000007</v>
      </c>
      <c r="AA952">
        <v>9858</v>
      </c>
      <c r="AB952">
        <v>9858</v>
      </c>
      <c r="AC952">
        <v>9858</v>
      </c>
      <c r="AD952">
        <v>9858</v>
      </c>
      <c r="AE952">
        <v>9858</v>
      </c>
      <c r="AF952">
        <v>9858</v>
      </c>
      <c r="AG952">
        <v>9858</v>
      </c>
      <c r="AH952">
        <v>9858</v>
      </c>
      <c r="AI952">
        <v>9858</v>
      </c>
      <c r="AJ952">
        <v>9858</v>
      </c>
      <c r="AK952">
        <v>9858</v>
      </c>
      <c r="AL952">
        <v>9858</v>
      </c>
      <c r="AM952">
        <v>9858</v>
      </c>
      <c r="AN952">
        <v>9858</v>
      </c>
      <c r="AO952">
        <v>9858</v>
      </c>
      <c r="AP952">
        <v>9858</v>
      </c>
      <c r="AQ952">
        <v>0</v>
      </c>
      <c r="AR952">
        <v>0</v>
      </c>
      <c r="AS952">
        <v>0</v>
      </c>
      <c r="AT952">
        <v>0</v>
      </c>
      <c r="AU952">
        <v>0</v>
      </c>
      <c r="AV952">
        <v>0</v>
      </c>
      <c r="AW952">
        <v>0</v>
      </c>
      <c r="AX952">
        <v>0</v>
      </c>
      <c r="AY952">
        <v>0</v>
      </c>
      <c r="AZ952">
        <v>0</v>
      </c>
      <c r="BA952">
        <v>0</v>
      </c>
      <c r="BB952">
        <v>0</v>
      </c>
      <c r="BC952">
        <v>0</v>
      </c>
      <c r="BD952">
        <v>0</v>
      </c>
      <c r="BE952">
        <v>0</v>
      </c>
      <c r="BF952">
        <v>0</v>
      </c>
      <c r="BG952">
        <v>0</v>
      </c>
      <c r="BH952">
        <v>0</v>
      </c>
      <c r="BI952">
        <v>0</v>
      </c>
      <c r="BJ952">
        <v>0</v>
      </c>
      <c r="BK952">
        <v>0</v>
      </c>
      <c r="BL952">
        <v>0</v>
      </c>
      <c r="BM952">
        <v>0</v>
      </c>
      <c r="BN952">
        <v>0</v>
      </c>
      <c r="BO952">
        <v>0</v>
      </c>
      <c r="BP952">
        <v>0</v>
      </c>
      <c r="BQ952">
        <v>0</v>
      </c>
      <c r="BR952">
        <v>0</v>
      </c>
      <c r="BS952">
        <v>0</v>
      </c>
      <c r="BT952">
        <v>0</v>
      </c>
      <c r="BU952">
        <v>0</v>
      </c>
      <c r="BV952">
        <v>0</v>
      </c>
      <c r="BW952">
        <v>0</v>
      </c>
      <c r="BX952">
        <v>0</v>
      </c>
      <c r="BY952">
        <v>0</v>
      </c>
      <c r="BZ952">
        <v>0</v>
      </c>
      <c r="CA952">
        <v>0</v>
      </c>
      <c r="CB952">
        <v>0</v>
      </c>
      <c r="CC952">
        <v>0</v>
      </c>
      <c r="CD952">
        <v>0</v>
      </c>
      <c r="CE952">
        <v>0</v>
      </c>
      <c r="CF952">
        <v>0</v>
      </c>
      <c r="CG952">
        <v>0</v>
      </c>
      <c r="CH952">
        <v>0</v>
      </c>
      <c r="CI952">
        <v>0</v>
      </c>
      <c r="CJ952">
        <v>0</v>
      </c>
      <c r="CK952">
        <v>0</v>
      </c>
      <c r="CL952">
        <v>0</v>
      </c>
      <c r="CM952">
        <v>0</v>
      </c>
      <c r="CN952">
        <v>0</v>
      </c>
      <c r="CO952">
        <v>0</v>
      </c>
      <c r="CP952">
        <v>0</v>
      </c>
      <c r="CQ952">
        <v>0</v>
      </c>
      <c r="CR952">
        <v>0</v>
      </c>
      <c r="CS952">
        <v>0</v>
      </c>
      <c r="CT952">
        <v>0</v>
      </c>
      <c r="CU952">
        <v>0</v>
      </c>
      <c r="CV952">
        <v>0</v>
      </c>
      <c r="CW952">
        <v>0</v>
      </c>
      <c r="CX952">
        <v>0</v>
      </c>
      <c r="CY952">
        <v>0</v>
      </c>
      <c r="CZ952">
        <v>0</v>
      </c>
      <c r="DA952">
        <v>0</v>
      </c>
      <c r="DB952">
        <v>0</v>
      </c>
      <c r="DC952">
        <v>0</v>
      </c>
      <c r="DD952">
        <v>0</v>
      </c>
      <c r="DE952">
        <v>0</v>
      </c>
      <c r="DF952">
        <v>0</v>
      </c>
      <c r="DG952">
        <v>0</v>
      </c>
      <c r="DH952">
        <v>0</v>
      </c>
      <c r="DI952">
        <v>0</v>
      </c>
      <c r="DJ952">
        <v>0</v>
      </c>
      <c r="DK952">
        <v>0</v>
      </c>
      <c r="DL952">
        <v>0</v>
      </c>
      <c r="DM952">
        <v>0</v>
      </c>
      <c r="DN952">
        <v>0</v>
      </c>
      <c r="DO952">
        <v>0</v>
      </c>
      <c r="DP952">
        <v>0</v>
      </c>
      <c r="DQ952">
        <v>0</v>
      </c>
      <c r="DR952">
        <v>0</v>
      </c>
      <c r="DS952">
        <v>0</v>
      </c>
      <c r="DT952">
        <v>0</v>
      </c>
      <c r="DU952">
        <v>0</v>
      </c>
      <c r="DV952">
        <v>0</v>
      </c>
      <c r="DW952">
        <v>0</v>
      </c>
      <c r="DX952">
        <v>0</v>
      </c>
      <c r="DZ952" s="340"/>
      <c r="EA952" t="s">
        <v>1023</v>
      </c>
      <c r="EB952">
        <v>2</v>
      </c>
      <c r="EC952">
        <v>41</v>
      </c>
      <c r="ED952" s="183" t="str">
        <f t="shared" si="38"/>
        <v>SDH100241</v>
      </c>
      <c r="EE952">
        <v>985.80000000000007</v>
      </c>
      <c r="EF952">
        <v>10000</v>
      </c>
      <c r="EG952">
        <v>10000</v>
      </c>
      <c r="EH952">
        <v>10000</v>
      </c>
      <c r="EI952">
        <v>10000</v>
      </c>
      <c r="EJ952">
        <v>10000</v>
      </c>
      <c r="EK952">
        <v>10000</v>
      </c>
      <c r="EL952">
        <v>10000</v>
      </c>
      <c r="EM952">
        <v>10000</v>
      </c>
      <c r="EN952">
        <v>10000</v>
      </c>
      <c r="EO952">
        <v>10000</v>
      </c>
      <c r="EP952">
        <v>10000</v>
      </c>
      <c r="EQ952">
        <v>10000</v>
      </c>
      <c r="ER952">
        <v>10000</v>
      </c>
      <c r="ES952">
        <v>10000</v>
      </c>
      <c r="ET952">
        <v>10000</v>
      </c>
      <c r="EU952">
        <v>10000</v>
      </c>
      <c r="EV952">
        <v>10000</v>
      </c>
      <c r="EW952">
        <v>10000</v>
      </c>
      <c r="EX952">
        <v>10000</v>
      </c>
      <c r="EY952">
        <v>10000</v>
      </c>
      <c r="EZ952">
        <v>10000</v>
      </c>
      <c r="FA952">
        <v>10000</v>
      </c>
      <c r="FB952">
        <v>10000</v>
      </c>
      <c r="FC952">
        <v>10000</v>
      </c>
      <c r="FD952">
        <v>0</v>
      </c>
      <c r="FE952">
        <v>0</v>
      </c>
      <c r="FF952">
        <v>0</v>
      </c>
      <c r="FG952">
        <v>0</v>
      </c>
      <c r="FH952">
        <v>0</v>
      </c>
      <c r="FI952">
        <v>0</v>
      </c>
      <c r="FJ952">
        <v>0</v>
      </c>
      <c r="FK952">
        <v>0</v>
      </c>
      <c r="FL952">
        <v>0</v>
      </c>
      <c r="FM952">
        <v>0</v>
      </c>
      <c r="FN952">
        <v>0</v>
      </c>
      <c r="FO952">
        <v>0</v>
      </c>
      <c r="FP952">
        <v>0</v>
      </c>
      <c r="FQ952">
        <v>0</v>
      </c>
      <c r="FR952">
        <v>0</v>
      </c>
      <c r="FS952">
        <v>0</v>
      </c>
      <c r="FT952">
        <v>0</v>
      </c>
      <c r="FU952">
        <v>0</v>
      </c>
      <c r="FV952">
        <v>0</v>
      </c>
      <c r="FW952">
        <v>0</v>
      </c>
      <c r="FX952">
        <v>0</v>
      </c>
      <c r="FY952">
        <v>0</v>
      </c>
      <c r="FZ952">
        <v>0</v>
      </c>
      <c r="GA952">
        <v>0</v>
      </c>
      <c r="GB952">
        <v>0</v>
      </c>
      <c r="GC952">
        <v>0</v>
      </c>
      <c r="GD952">
        <v>0</v>
      </c>
      <c r="GE952">
        <v>0</v>
      </c>
      <c r="GF952">
        <v>0</v>
      </c>
      <c r="GG952">
        <v>0</v>
      </c>
      <c r="GH952">
        <v>0</v>
      </c>
      <c r="GI952">
        <v>0</v>
      </c>
      <c r="GJ952">
        <v>0</v>
      </c>
      <c r="GK952">
        <v>0</v>
      </c>
      <c r="GL952">
        <v>0</v>
      </c>
      <c r="GM952">
        <v>0</v>
      </c>
      <c r="GN952">
        <v>0</v>
      </c>
      <c r="GO952">
        <v>0</v>
      </c>
      <c r="GP952">
        <v>0</v>
      </c>
      <c r="GQ952">
        <v>0</v>
      </c>
      <c r="GR952">
        <v>0</v>
      </c>
      <c r="GS952">
        <v>0</v>
      </c>
      <c r="GT952">
        <v>0</v>
      </c>
      <c r="GU952">
        <v>0</v>
      </c>
      <c r="GV952">
        <v>0</v>
      </c>
      <c r="GW952">
        <v>0</v>
      </c>
      <c r="GX952">
        <v>0</v>
      </c>
      <c r="GY952">
        <v>0</v>
      </c>
      <c r="GZ952">
        <v>0</v>
      </c>
      <c r="HA952">
        <v>0</v>
      </c>
      <c r="HB952">
        <v>0</v>
      </c>
      <c r="HC952">
        <v>0</v>
      </c>
      <c r="HD952">
        <v>0</v>
      </c>
      <c r="HE952">
        <v>0</v>
      </c>
      <c r="HF952">
        <v>0</v>
      </c>
      <c r="HG952">
        <v>0</v>
      </c>
      <c r="HH952">
        <v>0</v>
      </c>
      <c r="HI952">
        <v>0</v>
      </c>
      <c r="HJ952">
        <v>0</v>
      </c>
      <c r="HK952">
        <v>0</v>
      </c>
      <c r="HL952">
        <v>0</v>
      </c>
      <c r="HM952">
        <v>0</v>
      </c>
      <c r="HN952">
        <v>0</v>
      </c>
      <c r="HO952">
        <v>0</v>
      </c>
      <c r="HP952">
        <v>0</v>
      </c>
      <c r="HQ952">
        <v>0</v>
      </c>
      <c r="HR952">
        <v>0</v>
      </c>
      <c r="HS952">
        <v>0</v>
      </c>
      <c r="HT952">
        <v>0</v>
      </c>
      <c r="HU952">
        <v>0</v>
      </c>
      <c r="HV952">
        <v>0</v>
      </c>
      <c r="HW952">
        <v>0</v>
      </c>
      <c r="HX952">
        <v>0</v>
      </c>
      <c r="HY952">
        <v>0</v>
      </c>
      <c r="HZ952">
        <v>0</v>
      </c>
      <c r="IA952">
        <v>0</v>
      </c>
      <c r="IB952">
        <v>0</v>
      </c>
      <c r="IC952">
        <v>0</v>
      </c>
      <c r="ID952">
        <v>0</v>
      </c>
      <c r="IE952">
        <v>0</v>
      </c>
      <c r="IF952">
        <v>0</v>
      </c>
      <c r="IG952">
        <v>0</v>
      </c>
      <c r="IH952">
        <v>0</v>
      </c>
      <c r="II952">
        <v>0</v>
      </c>
      <c r="IJ952">
        <v>0</v>
      </c>
      <c r="IK952">
        <v>0</v>
      </c>
    </row>
    <row r="953" spans="13:245" hidden="1">
      <c r="M953" s="340"/>
      <c r="N953" t="s">
        <v>1023</v>
      </c>
      <c r="O953">
        <v>2</v>
      </c>
      <c r="P953">
        <v>42</v>
      </c>
      <c r="Q953" s="183" t="str">
        <f t="shared" si="37"/>
        <v>SDH100242</v>
      </c>
      <c r="R953">
        <v>1012.3000000000001</v>
      </c>
      <c r="S953">
        <v>2024.6000000000001</v>
      </c>
      <c r="T953">
        <v>3036.9</v>
      </c>
      <c r="U953">
        <v>4049.2000000000003</v>
      </c>
      <c r="V953">
        <v>5061.5</v>
      </c>
      <c r="W953">
        <v>6073.8</v>
      </c>
      <c r="X953">
        <v>7086.1</v>
      </c>
      <c r="Y953">
        <v>8098.4000000000005</v>
      </c>
      <c r="Z953">
        <v>9110.7000000000007</v>
      </c>
      <c r="AA953">
        <v>10123</v>
      </c>
      <c r="AB953">
        <v>10123</v>
      </c>
      <c r="AC953">
        <v>10123</v>
      </c>
      <c r="AD953">
        <v>10123</v>
      </c>
      <c r="AE953">
        <v>10123</v>
      </c>
      <c r="AF953">
        <v>10123</v>
      </c>
      <c r="AG953">
        <v>10123</v>
      </c>
      <c r="AH953">
        <v>10123</v>
      </c>
      <c r="AI953">
        <v>10123</v>
      </c>
      <c r="AJ953">
        <v>10123</v>
      </c>
      <c r="AK953">
        <v>10123</v>
      </c>
      <c r="AL953">
        <v>10123</v>
      </c>
      <c r="AM953">
        <v>10123</v>
      </c>
      <c r="AN953">
        <v>10123</v>
      </c>
      <c r="AO953">
        <v>10123</v>
      </c>
      <c r="AP953">
        <v>10123</v>
      </c>
      <c r="AQ953">
        <v>0</v>
      </c>
      <c r="AR953">
        <v>0</v>
      </c>
      <c r="AS953">
        <v>0</v>
      </c>
      <c r="AT953">
        <v>0</v>
      </c>
      <c r="AU953">
        <v>0</v>
      </c>
      <c r="AV953">
        <v>0</v>
      </c>
      <c r="AW953">
        <v>0</v>
      </c>
      <c r="AX953">
        <v>0</v>
      </c>
      <c r="AY953">
        <v>0</v>
      </c>
      <c r="AZ953">
        <v>0</v>
      </c>
      <c r="BA953">
        <v>0</v>
      </c>
      <c r="BB953">
        <v>0</v>
      </c>
      <c r="BC953">
        <v>0</v>
      </c>
      <c r="BD953">
        <v>0</v>
      </c>
      <c r="BE953">
        <v>0</v>
      </c>
      <c r="BF953">
        <v>0</v>
      </c>
      <c r="BG953">
        <v>0</v>
      </c>
      <c r="BH953">
        <v>0</v>
      </c>
      <c r="BI953">
        <v>0</v>
      </c>
      <c r="BJ953">
        <v>0</v>
      </c>
      <c r="BK953">
        <v>0</v>
      </c>
      <c r="BL953">
        <v>0</v>
      </c>
      <c r="BM953">
        <v>0</v>
      </c>
      <c r="BN953">
        <v>0</v>
      </c>
      <c r="BO953">
        <v>0</v>
      </c>
      <c r="BP953">
        <v>0</v>
      </c>
      <c r="BQ953">
        <v>0</v>
      </c>
      <c r="BR953">
        <v>0</v>
      </c>
      <c r="BS953">
        <v>0</v>
      </c>
      <c r="BT953">
        <v>0</v>
      </c>
      <c r="BU953">
        <v>0</v>
      </c>
      <c r="BV953">
        <v>0</v>
      </c>
      <c r="BW953">
        <v>0</v>
      </c>
      <c r="BX953">
        <v>0</v>
      </c>
      <c r="BY953">
        <v>0</v>
      </c>
      <c r="BZ953">
        <v>0</v>
      </c>
      <c r="CA953">
        <v>0</v>
      </c>
      <c r="CB953">
        <v>0</v>
      </c>
      <c r="CC953">
        <v>0</v>
      </c>
      <c r="CD953">
        <v>0</v>
      </c>
      <c r="CE953">
        <v>0</v>
      </c>
      <c r="CF953">
        <v>0</v>
      </c>
      <c r="CG953">
        <v>0</v>
      </c>
      <c r="CH953">
        <v>0</v>
      </c>
      <c r="CI953">
        <v>0</v>
      </c>
      <c r="CJ953">
        <v>0</v>
      </c>
      <c r="CK953">
        <v>0</v>
      </c>
      <c r="CL953">
        <v>0</v>
      </c>
      <c r="CM953">
        <v>0</v>
      </c>
      <c r="CN953">
        <v>0</v>
      </c>
      <c r="CO953">
        <v>0</v>
      </c>
      <c r="CP953">
        <v>0</v>
      </c>
      <c r="CQ953">
        <v>0</v>
      </c>
      <c r="CR953">
        <v>0</v>
      </c>
      <c r="CS953">
        <v>0</v>
      </c>
      <c r="CT953">
        <v>0</v>
      </c>
      <c r="CU953">
        <v>0</v>
      </c>
      <c r="CV953">
        <v>0</v>
      </c>
      <c r="CW953">
        <v>0</v>
      </c>
      <c r="CX953">
        <v>0</v>
      </c>
      <c r="CY953">
        <v>0</v>
      </c>
      <c r="CZ953">
        <v>0</v>
      </c>
      <c r="DA953">
        <v>0</v>
      </c>
      <c r="DB953">
        <v>0</v>
      </c>
      <c r="DC953">
        <v>0</v>
      </c>
      <c r="DD953">
        <v>0</v>
      </c>
      <c r="DE953">
        <v>0</v>
      </c>
      <c r="DF953">
        <v>0</v>
      </c>
      <c r="DG953">
        <v>0</v>
      </c>
      <c r="DH953">
        <v>0</v>
      </c>
      <c r="DI953">
        <v>0</v>
      </c>
      <c r="DJ953">
        <v>0</v>
      </c>
      <c r="DK953">
        <v>0</v>
      </c>
      <c r="DL953">
        <v>0</v>
      </c>
      <c r="DM953">
        <v>0</v>
      </c>
      <c r="DN953">
        <v>0</v>
      </c>
      <c r="DO953">
        <v>0</v>
      </c>
      <c r="DP953">
        <v>0</v>
      </c>
      <c r="DQ953">
        <v>0</v>
      </c>
      <c r="DR953">
        <v>0</v>
      </c>
      <c r="DS953">
        <v>0</v>
      </c>
      <c r="DT953">
        <v>0</v>
      </c>
      <c r="DU953">
        <v>0</v>
      </c>
      <c r="DV953">
        <v>0</v>
      </c>
      <c r="DW953">
        <v>0</v>
      </c>
      <c r="DX953">
        <v>0</v>
      </c>
      <c r="DZ953" s="340"/>
      <c r="EA953" t="s">
        <v>1023</v>
      </c>
      <c r="EB953">
        <v>2</v>
      </c>
      <c r="EC953">
        <v>42</v>
      </c>
      <c r="ED953" s="183" t="str">
        <f t="shared" si="38"/>
        <v>SDH100242</v>
      </c>
      <c r="EE953">
        <v>1012.3000000000001</v>
      </c>
      <c r="EF953">
        <v>10000</v>
      </c>
      <c r="EG953">
        <v>10000</v>
      </c>
      <c r="EH953">
        <v>10000</v>
      </c>
      <c r="EI953">
        <v>10000</v>
      </c>
      <c r="EJ953">
        <v>10000</v>
      </c>
      <c r="EK953">
        <v>10000</v>
      </c>
      <c r="EL953">
        <v>10000</v>
      </c>
      <c r="EM953">
        <v>10000</v>
      </c>
      <c r="EN953">
        <v>10123</v>
      </c>
      <c r="EO953">
        <v>10123</v>
      </c>
      <c r="EP953">
        <v>10123</v>
      </c>
      <c r="EQ953">
        <v>10123</v>
      </c>
      <c r="ER953">
        <v>10123</v>
      </c>
      <c r="ES953">
        <v>10123</v>
      </c>
      <c r="ET953">
        <v>10123</v>
      </c>
      <c r="EU953">
        <v>10123</v>
      </c>
      <c r="EV953">
        <v>10123</v>
      </c>
      <c r="EW953">
        <v>10123</v>
      </c>
      <c r="EX953">
        <v>10123</v>
      </c>
      <c r="EY953">
        <v>10123</v>
      </c>
      <c r="EZ953">
        <v>10123</v>
      </c>
      <c r="FA953">
        <v>10123</v>
      </c>
      <c r="FB953">
        <v>10123</v>
      </c>
      <c r="FC953">
        <v>10123</v>
      </c>
      <c r="FD953">
        <v>0</v>
      </c>
      <c r="FE953">
        <v>0</v>
      </c>
      <c r="FF953">
        <v>0</v>
      </c>
      <c r="FG953">
        <v>0</v>
      </c>
      <c r="FH953">
        <v>0</v>
      </c>
      <c r="FI953">
        <v>0</v>
      </c>
      <c r="FJ953">
        <v>0</v>
      </c>
      <c r="FK953">
        <v>0</v>
      </c>
      <c r="FL953">
        <v>0</v>
      </c>
      <c r="FM953">
        <v>0</v>
      </c>
      <c r="FN953">
        <v>0</v>
      </c>
      <c r="FO953">
        <v>0</v>
      </c>
      <c r="FP953">
        <v>0</v>
      </c>
      <c r="FQ953">
        <v>0</v>
      </c>
      <c r="FR953">
        <v>0</v>
      </c>
      <c r="FS953">
        <v>0</v>
      </c>
      <c r="FT953">
        <v>0</v>
      </c>
      <c r="FU953">
        <v>0</v>
      </c>
      <c r="FV953">
        <v>0</v>
      </c>
      <c r="FW953">
        <v>0</v>
      </c>
      <c r="FX953">
        <v>0</v>
      </c>
      <c r="FY953">
        <v>0</v>
      </c>
      <c r="FZ953">
        <v>0</v>
      </c>
      <c r="GA953">
        <v>0</v>
      </c>
      <c r="GB953">
        <v>0</v>
      </c>
      <c r="GC953">
        <v>0</v>
      </c>
      <c r="GD953">
        <v>0</v>
      </c>
      <c r="GE953">
        <v>0</v>
      </c>
      <c r="GF953">
        <v>0</v>
      </c>
      <c r="GG953">
        <v>0</v>
      </c>
      <c r="GH953">
        <v>0</v>
      </c>
      <c r="GI953">
        <v>0</v>
      </c>
      <c r="GJ953">
        <v>0</v>
      </c>
      <c r="GK953">
        <v>0</v>
      </c>
      <c r="GL953">
        <v>0</v>
      </c>
      <c r="GM953">
        <v>0</v>
      </c>
      <c r="GN953">
        <v>0</v>
      </c>
      <c r="GO953">
        <v>0</v>
      </c>
      <c r="GP953">
        <v>0</v>
      </c>
      <c r="GQ953">
        <v>0</v>
      </c>
      <c r="GR953">
        <v>0</v>
      </c>
      <c r="GS953">
        <v>0</v>
      </c>
      <c r="GT953">
        <v>0</v>
      </c>
      <c r="GU953">
        <v>0</v>
      </c>
      <c r="GV953">
        <v>0</v>
      </c>
      <c r="GW953">
        <v>0</v>
      </c>
      <c r="GX953">
        <v>0</v>
      </c>
      <c r="GY953">
        <v>0</v>
      </c>
      <c r="GZ953">
        <v>0</v>
      </c>
      <c r="HA953">
        <v>0</v>
      </c>
      <c r="HB953">
        <v>0</v>
      </c>
      <c r="HC953">
        <v>0</v>
      </c>
      <c r="HD953">
        <v>0</v>
      </c>
      <c r="HE953">
        <v>0</v>
      </c>
      <c r="HF953">
        <v>0</v>
      </c>
      <c r="HG953">
        <v>0</v>
      </c>
      <c r="HH953">
        <v>0</v>
      </c>
      <c r="HI953">
        <v>0</v>
      </c>
      <c r="HJ953">
        <v>0</v>
      </c>
      <c r="HK953">
        <v>0</v>
      </c>
      <c r="HL953">
        <v>0</v>
      </c>
      <c r="HM953">
        <v>0</v>
      </c>
      <c r="HN953">
        <v>0</v>
      </c>
      <c r="HO953">
        <v>0</v>
      </c>
      <c r="HP953">
        <v>0</v>
      </c>
      <c r="HQ953">
        <v>0</v>
      </c>
      <c r="HR953">
        <v>0</v>
      </c>
      <c r="HS953">
        <v>0</v>
      </c>
      <c r="HT953">
        <v>0</v>
      </c>
      <c r="HU953">
        <v>0</v>
      </c>
      <c r="HV953">
        <v>0</v>
      </c>
      <c r="HW953">
        <v>0</v>
      </c>
      <c r="HX953">
        <v>0</v>
      </c>
      <c r="HY953">
        <v>0</v>
      </c>
      <c r="HZ953">
        <v>0</v>
      </c>
      <c r="IA953">
        <v>0</v>
      </c>
      <c r="IB953">
        <v>0</v>
      </c>
      <c r="IC953">
        <v>0</v>
      </c>
      <c r="ID953">
        <v>0</v>
      </c>
      <c r="IE953">
        <v>0</v>
      </c>
      <c r="IF953">
        <v>0</v>
      </c>
      <c r="IG953">
        <v>0</v>
      </c>
      <c r="IH953">
        <v>0</v>
      </c>
      <c r="II953">
        <v>0</v>
      </c>
      <c r="IJ953">
        <v>0</v>
      </c>
      <c r="IK953">
        <v>0</v>
      </c>
    </row>
    <row r="954" spans="13:245" hidden="1">
      <c r="M954" s="340"/>
      <c r="N954" t="s">
        <v>1023</v>
      </c>
      <c r="O954">
        <v>2</v>
      </c>
      <c r="P954">
        <v>43</v>
      </c>
      <c r="Q954" s="183" t="str">
        <f t="shared" si="37"/>
        <v>SDH100243</v>
      </c>
      <c r="R954">
        <v>1028.2</v>
      </c>
      <c r="S954">
        <v>2056.4</v>
      </c>
      <c r="T954">
        <v>3084.6000000000004</v>
      </c>
      <c r="U954">
        <v>4112.8</v>
      </c>
      <c r="V954">
        <v>5141</v>
      </c>
      <c r="W954">
        <v>6169.2000000000007</v>
      </c>
      <c r="X954">
        <v>7197.4000000000005</v>
      </c>
      <c r="Y954">
        <v>8225.6</v>
      </c>
      <c r="Z954">
        <v>9253.8000000000011</v>
      </c>
      <c r="AA954">
        <v>10282</v>
      </c>
      <c r="AB954">
        <v>10282</v>
      </c>
      <c r="AC954">
        <v>10282</v>
      </c>
      <c r="AD954">
        <v>10282</v>
      </c>
      <c r="AE954">
        <v>10282</v>
      </c>
      <c r="AF954">
        <v>10282</v>
      </c>
      <c r="AG954">
        <v>10282</v>
      </c>
      <c r="AH954">
        <v>10282</v>
      </c>
      <c r="AI954">
        <v>10282</v>
      </c>
      <c r="AJ954">
        <v>10282</v>
      </c>
      <c r="AK954">
        <v>10282</v>
      </c>
      <c r="AL954">
        <v>10282</v>
      </c>
      <c r="AM954">
        <v>10282</v>
      </c>
      <c r="AN954">
        <v>10282</v>
      </c>
      <c r="AO954">
        <v>10282</v>
      </c>
      <c r="AP954">
        <v>10282</v>
      </c>
      <c r="AQ954">
        <v>0</v>
      </c>
      <c r="AR954">
        <v>0</v>
      </c>
      <c r="AS954">
        <v>0</v>
      </c>
      <c r="AT954">
        <v>0</v>
      </c>
      <c r="AU954">
        <v>0</v>
      </c>
      <c r="AV954">
        <v>0</v>
      </c>
      <c r="AW954">
        <v>0</v>
      </c>
      <c r="AX954">
        <v>0</v>
      </c>
      <c r="AY954">
        <v>0</v>
      </c>
      <c r="AZ954">
        <v>0</v>
      </c>
      <c r="BA954">
        <v>0</v>
      </c>
      <c r="BB954">
        <v>0</v>
      </c>
      <c r="BC954">
        <v>0</v>
      </c>
      <c r="BD954">
        <v>0</v>
      </c>
      <c r="BE954">
        <v>0</v>
      </c>
      <c r="BF954">
        <v>0</v>
      </c>
      <c r="BG954">
        <v>0</v>
      </c>
      <c r="BH954">
        <v>0</v>
      </c>
      <c r="BI954">
        <v>0</v>
      </c>
      <c r="BJ954">
        <v>0</v>
      </c>
      <c r="BK954">
        <v>0</v>
      </c>
      <c r="BL954">
        <v>0</v>
      </c>
      <c r="BM954">
        <v>0</v>
      </c>
      <c r="BN954">
        <v>0</v>
      </c>
      <c r="BO954">
        <v>0</v>
      </c>
      <c r="BP954">
        <v>0</v>
      </c>
      <c r="BQ954">
        <v>0</v>
      </c>
      <c r="BR954">
        <v>0</v>
      </c>
      <c r="BS954">
        <v>0</v>
      </c>
      <c r="BT954">
        <v>0</v>
      </c>
      <c r="BU954">
        <v>0</v>
      </c>
      <c r="BV954">
        <v>0</v>
      </c>
      <c r="BW954">
        <v>0</v>
      </c>
      <c r="BX954">
        <v>0</v>
      </c>
      <c r="BY954">
        <v>0</v>
      </c>
      <c r="BZ954">
        <v>0</v>
      </c>
      <c r="CA954">
        <v>0</v>
      </c>
      <c r="CB954">
        <v>0</v>
      </c>
      <c r="CC954">
        <v>0</v>
      </c>
      <c r="CD954">
        <v>0</v>
      </c>
      <c r="CE954">
        <v>0</v>
      </c>
      <c r="CF954">
        <v>0</v>
      </c>
      <c r="CG954">
        <v>0</v>
      </c>
      <c r="CH954">
        <v>0</v>
      </c>
      <c r="CI954">
        <v>0</v>
      </c>
      <c r="CJ954">
        <v>0</v>
      </c>
      <c r="CK954">
        <v>0</v>
      </c>
      <c r="CL954">
        <v>0</v>
      </c>
      <c r="CM954">
        <v>0</v>
      </c>
      <c r="CN954">
        <v>0</v>
      </c>
      <c r="CO954">
        <v>0</v>
      </c>
      <c r="CP954">
        <v>0</v>
      </c>
      <c r="CQ954">
        <v>0</v>
      </c>
      <c r="CR954">
        <v>0</v>
      </c>
      <c r="CS954">
        <v>0</v>
      </c>
      <c r="CT954">
        <v>0</v>
      </c>
      <c r="CU954">
        <v>0</v>
      </c>
      <c r="CV954">
        <v>0</v>
      </c>
      <c r="CW954">
        <v>0</v>
      </c>
      <c r="CX954">
        <v>0</v>
      </c>
      <c r="CY954">
        <v>0</v>
      </c>
      <c r="CZ954">
        <v>0</v>
      </c>
      <c r="DA954">
        <v>0</v>
      </c>
      <c r="DB954">
        <v>0</v>
      </c>
      <c r="DC954">
        <v>0</v>
      </c>
      <c r="DD954">
        <v>0</v>
      </c>
      <c r="DE954">
        <v>0</v>
      </c>
      <c r="DF954">
        <v>0</v>
      </c>
      <c r="DG954">
        <v>0</v>
      </c>
      <c r="DH954">
        <v>0</v>
      </c>
      <c r="DI954">
        <v>0</v>
      </c>
      <c r="DJ954">
        <v>0</v>
      </c>
      <c r="DK954">
        <v>0</v>
      </c>
      <c r="DL954">
        <v>0</v>
      </c>
      <c r="DM954">
        <v>0</v>
      </c>
      <c r="DN954">
        <v>0</v>
      </c>
      <c r="DO954">
        <v>0</v>
      </c>
      <c r="DP954">
        <v>0</v>
      </c>
      <c r="DQ954">
        <v>0</v>
      </c>
      <c r="DR954">
        <v>0</v>
      </c>
      <c r="DS954">
        <v>0</v>
      </c>
      <c r="DT954">
        <v>0</v>
      </c>
      <c r="DU954">
        <v>0</v>
      </c>
      <c r="DV954">
        <v>0</v>
      </c>
      <c r="DW954">
        <v>0</v>
      </c>
      <c r="DX954">
        <v>0</v>
      </c>
      <c r="DZ954" s="340"/>
      <c r="EA954" t="s">
        <v>1023</v>
      </c>
      <c r="EB954">
        <v>2</v>
      </c>
      <c r="EC954">
        <v>43</v>
      </c>
      <c r="ED954" s="183" t="str">
        <f t="shared" si="38"/>
        <v>SDH100243</v>
      </c>
      <c r="EE954">
        <v>1028.2</v>
      </c>
      <c r="EF954">
        <v>10000</v>
      </c>
      <c r="EG954">
        <v>10000</v>
      </c>
      <c r="EH954">
        <v>10000</v>
      </c>
      <c r="EI954">
        <v>10000</v>
      </c>
      <c r="EJ954">
        <v>10000</v>
      </c>
      <c r="EK954">
        <v>10000</v>
      </c>
      <c r="EL954">
        <v>10000</v>
      </c>
      <c r="EM954">
        <v>10000</v>
      </c>
      <c r="EN954">
        <v>10282</v>
      </c>
      <c r="EO954">
        <v>10282</v>
      </c>
      <c r="EP954">
        <v>10282</v>
      </c>
      <c r="EQ954">
        <v>10282</v>
      </c>
      <c r="ER954">
        <v>10282</v>
      </c>
      <c r="ES954">
        <v>10282</v>
      </c>
      <c r="ET954">
        <v>10282</v>
      </c>
      <c r="EU954">
        <v>10282</v>
      </c>
      <c r="EV954">
        <v>10282</v>
      </c>
      <c r="EW954">
        <v>10282</v>
      </c>
      <c r="EX954">
        <v>10282</v>
      </c>
      <c r="EY954">
        <v>10282</v>
      </c>
      <c r="EZ954">
        <v>10282</v>
      </c>
      <c r="FA954">
        <v>10282</v>
      </c>
      <c r="FB954">
        <v>10282</v>
      </c>
      <c r="FC954">
        <v>10282</v>
      </c>
      <c r="FD954">
        <v>0</v>
      </c>
      <c r="FE954">
        <v>0</v>
      </c>
      <c r="FF954">
        <v>0</v>
      </c>
      <c r="FG954">
        <v>0</v>
      </c>
      <c r="FH954">
        <v>0</v>
      </c>
      <c r="FI954">
        <v>0</v>
      </c>
      <c r="FJ954">
        <v>0</v>
      </c>
      <c r="FK954">
        <v>0</v>
      </c>
      <c r="FL954">
        <v>0</v>
      </c>
      <c r="FM954">
        <v>0</v>
      </c>
      <c r="FN954">
        <v>0</v>
      </c>
      <c r="FO954">
        <v>0</v>
      </c>
      <c r="FP954">
        <v>0</v>
      </c>
      <c r="FQ954">
        <v>0</v>
      </c>
      <c r="FR954">
        <v>0</v>
      </c>
      <c r="FS954">
        <v>0</v>
      </c>
      <c r="FT954">
        <v>0</v>
      </c>
      <c r="FU954">
        <v>0</v>
      </c>
      <c r="FV954">
        <v>0</v>
      </c>
      <c r="FW954">
        <v>0</v>
      </c>
      <c r="FX954">
        <v>0</v>
      </c>
      <c r="FY954">
        <v>0</v>
      </c>
      <c r="FZ954">
        <v>0</v>
      </c>
      <c r="GA954">
        <v>0</v>
      </c>
      <c r="GB954">
        <v>0</v>
      </c>
      <c r="GC954">
        <v>0</v>
      </c>
      <c r="GD954">
        <v>0</v>
      </c>
      <c r="GE954">
        <v>0</v>
      </c>
      <c r="GF954">
        <v>0</v>
      </c>
      <c r="GG954">
        <v>0</v>
      </c>
      <c r="GH954">
        <v>0</v>
      </c>
      <c r="GI954">
        <v>0</v>
      </c>
      <c r="GJ954">
        <v>0</v>
      </c>
      <c r="GK954">
        <v>0</v>
      </c>
      <c r="GL954">
        <v>0</v>
      </c>
      <c r="GM954">
        <v>0</v>
      </c>
      <c r="GN954">
        <v>0</v>
      </c>
      <c r="GO954">
        <v>0</v>
      </c>
      <c r="GP954">
        <v>0</v>
      </c>
      <c r="GQ954">
        <v>0</v>
      </c>
      <c r="GR954">
        <v>0</v>
      </c>
      <c r="GS954">
        <v>0</v>
      </c>
      <c r="GT954">
        <v>0</v>
      </c>
      <c r="GU954">
        <v>0</v>
      </c>
      <c r="GV954">
        <v>0</v>
      </c>
      <c r="GW954">
        <v>0</v>
      </c>
      <c r="GX954">
        <v>0</v>
      </c>
      <c r="GY954">
        <v>0</v>
      </c>
      <c r="GZ954">
        <v>0</v>
      </c>
      <c r="HA954">
        <v>0</v>
      </c>
      <c r="HB954">
        <v>0</v>
      </c>
      <c r="HC954">
        <v>0</v>
      </c>
      <c r="HD954">
        <v>0</v>
      </c>
      <c r="HE954">
        <v>0</v>
      </c>
      <c r="HF954">
        <v>0</v>
      </c>
      <c r="HG954">
        <v>0</v>
      </c>
      <c r="HH954">
        <v>0</v>
      </c>
      <c r="HI954">
        <v>0</v>
      </c>
      <c r="HJ954">
        <v>0</v>
      </c>
      <c r="HK954">
        <v>0</v>
      </c>
      <c r="HL954">
        <v>0</v>
      </c>
      <c r="HM954">
        <v>0</v>
      </c>
      <c r="HN954">
        <v>0</v>
      </c>
      <c r="HO954">
        <v>0</v>
      </c>
      <c r="HP954">
        <v>0</v>
      </c>
      <c r="HQ954">
        <v>0</v>
      </c>
      <c r="HR954">
        <v>0</v>
      </c>
      <c r="HS954">
        <v>0</v>
      </c>
      <c r="HT954">
        <v>0</v>
      </c>
      <c r="HU954">
        <v>0</v>
      </c>
      <c r="HV954">
        <v>0</v>
      </c>
      <c r="HW954">
        <v>0</v>
      </c>
      <c r="HX954">
        <v>0</v>
      </c>
      <c r="HY954">
        <v>0</v>
      </c>
      <c r="HZ954">
        <v>0</v>
      </c>
      <c r="IA954">
        <v>0</v>
      </c>
      <c r="IB954">
        <v>0</v>
      </c>
      <c r="IC954">
        <v>0</v>
      </c>
      <c r="ID954">
        <v>0</v>
      </c>
      <c r="IE954">
        <v>0</v>
      </c>
      <c r="IF954">
        <v>0</v>
      </c>
      <c r="IG954">
        <v>0</v>
      </c>
      <c r="IH954">
        <v>0</v>
      </c>
      <c r="II954">
        <v>0</v>
      </c>
      <c r="IJ954">
        <v>0</v>
      </c>
      <c r="IK954">
        <v>0</v>
      </c>
    </row>
    <row r="955" spans="13:245" hidden="1">
      <c r="M955" s="340"/>
      <c r="N955" t="s">
        <v>1023</v>
      </c>
      <c r="O955">
        <v>2</v>
      </c>
      <c r="P955">
        <v>44</v>
      </c>
      <c r="Q955" s="183" t="str">
        <f t="shared" si="37"/>
        <v>SDH100244</v>
      </c>
      <c r="R955">
        <v>1054.7</v>
      </c>
      <c r="S955">
        <v>2109.4</v>
      </c>
      <c r="T955">
        <v>3164.1000000000004</v>
      </c>
      <c r="U955">
        <v>4218.8</v>
      </c>
      <c r="V955">
        <v>5273.5</v>
      </c>
      <c r="W955">
        <v>6328.2000000000007</v>
      </c>
      <c r="X955">
        <v>7382.9000000000005</v>
      </c>
      <c r="Y955">
        <v>8437.6</v>
      </c>
      <c r="Z955">
        <v>9492.3000000000011</v>
      </c>
      <c r="AA955">
        <v>10547</v>
      </c>
      <c r="AB955">
        <v>10547</v>
      </c>
      <c r="AC955">
        <v>10547</v>
      </c>
      <c r="AD955">
        <v>10547</v>
      </c>
      <c r="AE955">
        <v>10547</v>
      </c>
      <c r="AF955">
        <v>10547</v>
      </c>
      <c r="AG955">
        <v>10547</v>
      </c>
      <c r="AH955">
        <v>10547</v>
      </c>
      <c r="AI955">
        <v>10547</v>
      </c>
      <c r="AJ955">
        <v>10547</v>
      </c>
      <c r="AK955">
        <v>10547</v>
      </c>
      <c r="AL955">
        <v>10547</v>
      </c>
      <c r="AM955">
        <v>10547</v>
      </c>
      <c r="AN955">
        <v>10547</v>
      </c>
      <c r="AO955">
        <v>10547</v>
      </c>
      <c r="AP955">
        <v>10547</v>
      </c>
      <c r="AQ955">
        <v>0</v>
      </c>
      <c r="AR955">
        <v>0</v>
      </c>
      <c r="AS955">
        <v>0</v>
      </c>
      <c r="AT955">
        <v>0</v>
      </c>
      <c r="AU955">
        <v>0</v>
      </c>
      <c r="AV955">
        <v>0</v>
      </c>
      <c r="AW955">
        <v>0</v>
      </c>
      <c r="AX955">
        <v>0</v>
      </c>
      <c r="AY955">
        <v>0</v>
      </c>
      <c r="AZ955">
        <v>0</v>
      </c>
      <c r="BA955">
        <v>0</v>
      </c>
      <c r="BB955">
        <v>0</v>
      </c>
      <c r="BC955">
        <v>0</v>
      </c>
      <c r="BD955">
        <v>0</v>
      </c>
      <c r="BE955">
        <v>0</v>
      </c>
      <c r="BF955">
        <v>0</v>
      </c>
      <c r="BG955">
        <v>0</v>
      </c>
      <c r="BH955">
        <v>0</v>
      </c>
      <c r="BI955">
        <v>0</v>
      </c>
      <c r="BJ955">
        <v>0</v>
      </c>
      <c r="BK955">
        <v>0</v>
      </c>
      <c r="BL955">
        <v>0</v>
      </c>
      <c r="BM955">
        <v>0</v>
      </c>
      <c r="BN955">
        <v>0</v>
      </c>
      <c r="BO955">
        <v>0</v>
      </c>
      <c r="BP955">
        <v>0</v>
      </c>
      <c r="BQ955">
        <v>0</v>
      </c>
      <c r="BR955">
        <v>0</v>
      </c>
      <c r="BS955">
        <v>0</v>
      </c>
      <c r="BT955">
        <v>0</v>
      </c>
      <c r="BU955">
        <v>0</v>
      </c>
      <c r="BV955">
        <v>0</v>
      </c>
      <c r="BW955">
        <v>0</v>
      </c>
      <c r="BX955">
        <v>0</v>
      </c>
      <c r="BY955">
        <v>0</v>
      </c>
      <c r="BZ955">
        <v>0</v>
      </c>
      <c r="CA955">
        <v>0</v>
      </c>
      <c r="CB955">
        <v>0</v>
      </c>
      <c r="CC955">
        <v>0</v>
      </c>
      <c r="CD955">
        <v>0</v>
      </c>
      <c r="CE955">
        <v>0</v>
      </c>
      <c r="CF955">
        <v>0</v>
      </c>
      <c r="CG955">
        <v>0</v>
      </c>
      <c r="CH955">
        <v>0</v>
      </c>
      <c r="CI955">
        <v>0</v>
      </c>
      <c r="CJ955">
        <v>0</v>
      </c>
      <c r="CK955">
        <v>0</v>
      </c>
      <c r="CL955">
        <v>0</v>
      </c>
      <c r="CM955">
        <v>0</v>
      </c>
      <c r="CN955">
        <v>0</v>
      </c>
      <c r="CO955">
        <v>0</v>
      </c>
      <c r="CP955">
        <v>0</v>
      </c>
      <c r="CQ955">
        <v>0</v>
      </c>
      <c r="CR955">
        <v>0</v>
      </c>
      <c r="CS955">
        <v>0</v>
      </c>
      <c r="CT955">
        <v>0</v>
      </c>
      <c r="CU955">
        <v>0</v>
      </c>
      <c r="CV955">
        <v>0</v>
      </c>
      <c r="CW955">
        <v>0</v>
      </c>
      <c r="CX955">
        <v>0</v>
      </c>
      <c r="CY955">
        <v>0</v>
      </c>
      <c r="CZ955">
        <v>0</v>
      </c>
      <c r="DA955">
        <v>0</v>
      </c>
      <c r="DB955">
        <v>0</v>
      </c>
      <c r="DC955">
        <v>0</v>
      </c>
      <c r="DD955">
        <v>0</v>
      </c>
      <c r="DE955">
        <v>0</v>
      </c>
      <c r="DF955">
        <v>0</v>
      </c>
      <c r="DG955">
        <v>0</v>
      </c>
      <c r="DH955">
        <v>0</v>
      </c>
      <c r="DI955">
        <v>0</v>
      </c>
      <c r="DJ955">
        <v>0</v>
      </c>
      <c r="DK955">
        <v>0</v>
      </c>
      <c r="DL955">
        <v>0</v>
      </c>
      <c r="DM955">
        <v>0</v>
      </c>
      <c r="DN955">
        <v>0</v>
      </c>
      <c r="DO955">
        <v>0</v>
      </c>
      <c r="DP955">
        <v>0</v>
      </c>
      <c r="DQ955">
        <v>0</v>
      </c>
      <c r="DR955">
        <v>0</v>
      </c>
      <c r="DS955">
        <v>0</v>
      </c>
      <c r="DT955">
        <v>0</v>
      </c>
      <c r="DU955">
        <v>0</v>
      </c>
      <c r="DV955">
        <v>0</v>
      </c>
      <c r="DW955">
        <v>0</v>
      </c>
      <c r="DX955">
        <v>0</v>
      </c>
      <c r="DZ955" s="340"/>
      <c r="EA955" t="s">
        <v>1023</v>
      </c>
      <c r="EB955">
        <v>2</v>
      </c>
      <c r="EC955">
        <v>44</v>
      </c>
      <c r="ED955" s="183" t="str">
        <f t="shared" si="38"/>
        <v>SDH100244</v>
      </c>
      <c r="EE955">
        <v>1054.7</v>
      </c>
      <c r="EF955">
        <v>10000</v>
      </c>
      <c r="EG955">
        <v>10000</v>
      </c>
      <c r="EH955">
        <v>10000</v>
      </c>
      <c r="EI955">
        <v>10000</v>
      </c>
      <c r="EJ955">
        <v>10000</v>
      </c>
      <c r="EK955">
        <v>10000</v>
      </c>
      <c r="EL955">
        <v>10000</v>
      </c>
      <c r="EM955">
        <v>10000</v>
      </c>
      <c r="EN955">
        <v>10547</v>
      </c>
      <c r="EO955">
        <v>10547</v>
      </c>
      <c r="EP955">
        <v>10547</v>
      </c>
      <c r="EQ955">
        <v>10547</v>
      </c>
      <c r="ER955">
        <v>10547</v>
      </c>
      <c r="ES955">
        <v>10547</v>
      </c>
      <c r="ET955">
        <v>10547</v>
      </c>
      <c r="EU955">
        <v>10547</v>
      </c>
      <c r="EV955">
        <v>10547</v>
      </c>
      <c r="EW955">
        <v>10547</v>
      </c>
      <c r="EX955">
        <v>10547</v>
      </c>
      <c r="EY955">
        <v>10547</v>
      </c>
      <c r="EZ955">
        <v>10547</v>
      </c>
      <c r="FA955">
        <v>10547</v>
      </c>
      <c r="FB955">
        <v>10547</v>
      </c>
      <c r="FC955">
        <v>10547</v>
      </c>
      <c r="FD955">
        <v>0</v>
      </c>
      <c r="FE955">
        <v>0</v>
      </c>
      <c r="FF955">
        <v>0</v>
      </c>
      <c r="FG955">
        <v>0</v>
      </c>
      <c r="FH955">
        <v>0</v>
      </c>
      <c r="FI955">
        <v>0</v>
      </c>
      <c r="FJ955">
        <v>0</v>
      </c>
      <c r="FK955">
        <v>0</v>
      </c>
      <c r="FL955">
        <v>0</v>
      </c>
      <c r="FM955">
        <v>0</v>
      </c>
      <c r="FN955">
        <v>0</v>
      </c>
      <c r="FO955">
        <v>0</v>
      </c>
      <c r="FP955">
        <v>0</v>
      </c>
      <c r="FQ955">
        <v>0</v>
      </c>
      <c r="FR955">
        <v>0</v>
      </c>
      <c r="FS955">
        <v>0</v>
      </c>
      <c r="FT955">
        <v>0</v>
      </c>
      <c r="FU955">
        <v>0</v>
      </c>
      <c r="FV955">
        <v>0</v>
      </c>
      <c r="FW955">
        <v>0</v>
      </c>
      <c r="FX955">
        <v>0</v>
      </c>
      <c r="FY955">
        <v>0</v>
      </c>
      <c r="FZ955">
        <v>0</v>
      </c>
      <c r="GA955">
        <v>0</v>
      </c>
      <c r="GB955">
        <v>0</v>
      </c>
      <c r="GC955">
        <v>0</v>
      </c>
      <c r="GD955">
        <v>0</v>
      </c>
      <c r="GE955">
        <v>0</v>
      </c>
      <c r="GF955">
        <v>0</v>
      </c>
      <c r="GG955">
        <v>0</v>
      </c>
      <c r="GH955">
        <v>0</v>
      </c>
      <c r="GI955">
        <v>0</v>
      </c>
      <c r="GJ955">
        <v>0</v>
      </c>
      <c r="GK955">
        <v>0</v>
      </c>
      <c r="GL955">
        <v>0</v>
      </c>
      <c r="GM955">
        <v>0</v>
      </c>
      <c r="GN955">
        <v>0</v>
      </c>
      <c r="GO955">
        <v>0</v>
      </c>
      <c r="GP955">
        <v>0</v>
      </c>
      <c r="GQ955">
        <v>0</v>
      </c>
      <c r="GR955">
        <v>0</v>
      </c>
      <c r="GS955">
        <v>0</v>
      </c>
      <c r="GT955">
        <v>0</v>
      </c>
      <c r="GU955">
        <v>0</v>
      </c>
      <c r="GV955">
        <v>0</v>
      </c>
      <c r="GW955">
        <v>0</v>
      </c>
      <c r="GX955">
        <v>0</v>
      </c>
      <c r="GY955">
        <v>0</v>
      </c>
      <c r="GZ955">
        <v>0</v>
      </c>
      <c r="HA955">
        <v>0</v>
      </c>
      <c r="HB955">
        <v>0</v>
      </c>
      <c r="HC955">
        <v>0</v>
      </c>
      <c r="HD955">
        <v>0</v>
      </c>
      <c r="HE955">
        <v>0</v>
      </c>
      <c r="HF955">
        <v>0</v>
      </c>
      <c r="HG955">
        <v>0</v>
      </c>
      <c r="HH955">
        <v>0</v>
      </c>
      <c r="HI955">
        <v>0</v>
      </c>
      <c r="HJ955">
        <v>0</v>
      </c>
      <c r="HK955">
        <v>0</v>
      </c>
      <c r="HL955">
        <v>0</v>
      </c>
      <c r="HM955">
        <v>0</v>
      </c>
      <c r="HN955">
        <v>0</v>
      </c>
      <c r="HO955">
        <v>0</v>
      </c>
      <c r="HP955">
        <v>0</v>
      </c>
      <c r="HQ955">
        <v>0</v>
      </c>
      <c r="HR955">
        <v>0</v>
      </c>
      <c r="HS955">
        <v>0</v>
      </c>
      <c r="HT955">
        <v>0</v>
      </c>
      <c r="HU955">
        <v>0</v>
      </c>
      <c r="HV955">
        <v>0</v>
      </c>
      <c r="HW955">
        <v>0</v>
      </c>
      <c r="HX955">
        <v>0</v>
      </c>
      <c r="HY955">
        <v>0</v>
      </c>
      <c r="HZ955">
        <v>0</v>
      </c>
      <c r="IA955">
        <v>0</v>
      </c>
      <c r="IB955">
        <v>0</v>
      </c>
      <c r="IC955">
        <v>0</v>
      </c>
      <c r="ID955">
        <v>0</v>
      </c>
      <c r="IE955">
        <v>0</v>
      </c>
      <c r="IF955">
        <v>0</v>
      </c>
      <c r="IG955">
        <v>0</v>
      </c>
      <c r="IH955">
        <v>0</v>
      </c>
      <c r="II955">
        <v>0</v>
      </c>
      <c r="IJ955">
        <v>0</v>
      </c>
      <c r="IK955">
        <v>0</v>
      </c>
    </row>
    <row r="956" spans="13:245" hidden="1">
      <c r="M956" s="340"/>
      <c r="N956" t="s">
        <v>1023</v>
      </c>
      <c r="O956">
        <v>2</v>
      </c>
      <c r="P956">
        <v>45</v>
      </c>
      <c r="Q956" s="183" t="str">
        <f t="shared" si="37"/>
        <v>SDH100245</v>
      </c>
      <c r="R956">
        <v>1091.8</v>
      </c>
      <c r="S956">
        <v>2183.6</v>
      </c>
      <c r="T956">
        <v>3275.4</v>
      </c>
      <c r="U956">
        <v>4367.2</v>
      </c>
      <c r="V956">
        <v>5459</v>
      </c>
      <c r="W956">
        <v>6550.8</v>
      </c>
      <c r="X956">
        <v>7642.6</v>
      </c>
      <c r="Y956">
        <v>8734.4</v>
      </c>
      <c r="Z956">
        <v>9826.2000000000007</v>
      </c>
      <c r="AA956">
        <v>10918</v>
      </c>
      <c r="AB956">
        <v>10918</v>
      </c>
      <c r="AC956">
        <v>10918</v>
      </c>
      <c r="AD956">
        <v>10918</v>
      </c>
      <c r="AE956">
        <v>10918</v>
      </c>
      <c r="AF956">
        <v>10918</v>
      </c>
      <c r="AG956">
        <v>10918</v>
      </c>
      <c r="AH956">
        <v>10918</v>
      </c>
      <c r="AI956">
        <v>10918</v>
      </c>
      <c r="AJ956">
        <v>10918</v>
      </c>
      <c r="AK956">
        <v>10918</v>
      </c>
      <c r="AL956">
        <v>10918</v>
      </c>
      <c r="AM956">
        <v>10918</v>
      </c>
      <c r="AN956">
        <v>10918</v>
      </c>
      <c r="AO956">
        <v>10918</v>
      </c>
      <c r="AP956">
        <v>10918</v>
      </c>
      <c r="AQ956">
        <v>0</v>
      </c>
      <c r="AR956">
        <v>0</v>
      </c>
      <c r="AS956">
        <v>0</v>
      </c>
      <c r="AT956">
        <v>0</v>
      </c>
      <c r="AU956">
        <v>0</v>
      </c>
      <c r="AV956">
        <v>0</v>
      </c>
      <c r="AW956">
        <v>0</v>
      </c>
      <c r="AX956">
        <v>0</v>
      </c>
      <c r="AY956">
        <v>0</v>
      </c>
      <c r="AZ956">
        <v>0</v>
      </c>
      <c r="BA956">
        <v>0</v>
      </c>
      <c r="BB956">
        <v>0</v>
      </c>
      <c r="BC956">
        <v>0</v>
      </c>
      <c r="BD956">
        <v>0</v>
      </c>
      <c r="BE956">
        <v>0</v>
      </c>
      <c r="BF956">
        <v>0</v>
      </c>
      <c r="BG956">
        <v>0</v>
      </c>
      <c r="BH956">
        <v>0</v>
      </c>
      <c r="BI956">
        <v>0</v>
      </c>
      <c r="BJ956">
        <v>0</v>
      </c>
      <c r="BK956">
        <v>0</v>
      </c>
      <c r="BL956">
        <v>0</v>
      </c>
      <c r="BM956">
        <v>0</v>
      </c>
      <c r="BN956">
        <v>0</v>
      </c>
      <c r="BO956">
        <v>0</v>
      </c>
      <c r="BP956">
        <v>0</v>
      </c>
      <c r="BQ956">
        <v>0</v>
      </c>
      <c r="BR956">
        <v>0</v>
      </c>
      <c r="BS956">
        <v>0</v>
      </c>
      <c r="BT956">
        <v>0</v>
      </c>
      <c r="BU956">
        <v>0</v>
      </c>
      <c r="BV956">
        <v>0</v>
      </c>
      <c r="BW956">
        <v>0</v>
      </c>
      <c r="BX956">
        <v>0</v>
      </c>
      <c r="BY956">
        <v>0</v>
      </c>
      <c r="BZ956">
        <v>0</v>
      </c>
      <c r="CA956">
        <v>0</v>
      </c>
      <c r="CB956">
        <v>0</v>
      </c>
      <c r="CC956">
        <v>0</v>
      </c>
      <c r="CD956">
        <v>0</v>
      </c>
      <c r="CE956">
        <v>0</v>
      </c>
      <c r="CF956">
        <v>0</v>
      </c>
      <c r="CG956">
        <v>0</v>
      </c>
      <c r="CH956">
        <v>0</v>
      </c>
      <c r="CI956">
        <v>0</v>
      </c>
      <c r="CJ956">
        <v>0</v>
      </c>
      <c r="CK956">
        <v>0</v>
      </c>
      <c r="CL956">
        <v>0</v>
      </c>
      <c r="CM956">
        <v>0</v>
      </c>
      <c r="CN956">
        <v>0</v>
      </c>
      <c r="CO956">
        <v>0</v>
      </c>
      <c r="CP956">
        <v>0</v>
      </c>
      <c r="CQ956">
        <v>0</v>
      </c>
      <c r="CR956">
        <v>0</v>
      </c>
      <c r="CS956">
        <v>0</v>
      </c>
      <c r="CT956">
        <v>0</v>
      </c>
      <c r="CU956">
        <v>0</v>
      </c>
      <c r="CV956">
        <v>0</v>
      </c>
      <c r="CW956">
        <v>0</v>
      </c>
      <c r="CX956">
        <v>0</v>
      </c>
      <c r="CY956">
        <v>0</v>
      </c>
      <c r="CZ956">
        <v>0</v>
      </c>
      <c r="DA956">
        <v>0</v>
      </c>
      <c r="DB956">
        <v>0</v>
      </c>
      <c r="DC956">
        <v>0</v>
      </c>
      <c r="DD956">
        <v>0</v>
      </c>
      <c r="DE956">
        <v>0</v>
      </c>
      <c r="DF956">
        <v>0</v>
      </c>
      <c r="DG956">
        <v>0</v>
      </c>
      <c r="DH956">
        <v>0</v>
      </c>
      <c r="DI956">
        <v>0</v>
      </c>
      <c r="DJ956">
        <v>0</v>
      </c>
      <c r="DK956">
        <v>0</v>
      </c>
      <c r="DL956">
        <v>0</v>
      </c>
      <c r="DM956">
        <v>0</v>
      </c>
      <c r="DN956">
        <v>0</v>
      </c>
      <c r="DO956">
        <v>0</v>
      </c>
      <c r="DP956">
        <v>0</v>
      </c>
      <c r="DQ956">
        <v>0</v>
      </c>
      <c r="DR956">
        <v>0</v>
      </c>
      <c r="DS956">
        <v>0</v>
      </c>
      <c r="DT956">
        <v>0</v>
      </c>
      <c r="DU956">
        <v>0</v>
      </c>
      <c r="DV956">
        <v>0</v>
      </c>
      <c r="DW956">
        <v>0</v>
      </c>
      <c r="DX956">
        <v>0</v>
      </c>
      <c r="DZ956" s="340"/>
      <c r="EA956" t="s">
        <v>1023</v>
      </c>
      <c r="EB956">
        <v>2</v>
      </c>
      <c r="EC956">
        <v>45</v>
      </c>
      <c r="ED956" s="183" t="str">
        <f t="shared" si="38"/>
        <v>SDH100245</v>
      </c>
      <c r="EE956">
        <v>1091.8</v>
      </c>
      <c r="EF956">
        <v>10000</v>
      </c>
      <c r="EG956">
        <v>10000</v>
      </c>
      <c r="EH956">
        <v>10000</v>
      </c>
      <c r="EI956">
        <v>10000</v>
      </c>
      <c r="EJ956">
        <v>10000</v>
      </c>
      <c r="EK956">
        <v>10000</v>
      </c>
      <c r="EL956">
        <v>10000</v>
      </c>
      <c r="EM956">
        <v>10000</v>
      </c>
      <c r="EN956">
        <v>10918</v>
      </c>
      <c r="EO956">
        <v>10918</v>
      </c>
      <c r="EP956">
        <v>10918</v>
      </c>
      <c r="EQ956">
        <v>10918</v>
      </c>
      <c r="ER956">
        <v>10918</v>
      </c>
      <c r="ES956">
        <v>10918</v>
      </c>
      <c r="ET956">
        <v>10918</v>
      </c>
      <c r="EU956">
        <v>10918</v>
      </c>
      <c r="EV956">
        <v>10918</v>
      </c>
      <c r="EW956">
        <v>10918</v>
      </c>
      <c r="EX956">
        <v>10918</v>
      </c>
      <c r="EY956">
        <v>10918</v>
      </c>
      <c r="EZ956">
        <v>10918</v>
      </c>
      <c r="FA956">
        <v>10918</v>
      </c>
      <c r="FB956">
        <v>10918</v>
      </c>
      <c r="FC956">
        <v>10918</v>
      </c>
      <c r="FD956">
        <v>0</v>
      </c>
      <c r="FE956">
        <v>0</v>
      </c>
      <c r="FF956">
        <v>0</v>
      </c>
      <c r="FG956">
        <v>0</v>
      </c>
      <c r="FH956">
        <v>0</v>
      </c>
      <c r="FI956">
        <v>0</v>
      </c>
      <c r="FJ956">
        <v>0</v>
      </c>
      <c r="FK956">
        <v>0</v>
      </c>
      <c r="FL956">
        <v>0</v>
      </c>
      <c r="FM956">
        <v>0</v>
      </c>
      <c r="FN956">
        <v>0</v>
      </c>
      <c r="FO956">
        <v>0</v>
      </c>
      <c r="FP956">
        <v>0</v>
      </c>
      <c r="FQ956">
        <v>0</v>
      </c>
      <c r="FR956">
        <v>0</v>
      </c>
      <c r="FS956">
        <v>0</v>
      </c>
      <c r="FT956">
        <v>0</v>
      </c>
      <c r="FU956">
        <v>0</v>
      </c>
      <c r="FV956">
        <v>0</v>
      </c>
      <c r="FW956">
        <v>0</v>
      </c>
      <c r="FX956">
        <v>0</v>
      </c>
      <c r="FY956">
        <v>0</v>
      </c>
      <c r="FZ956">
        <v>0</v>
      </c>
      <c r="GA956">
        <v>0</v>
      </c>
      <c r="GB956">
        <v>0</v>
      </c>
      <c r="GC956">
        <v>0</v>
      </c>
      <c r="GD956">
        <v>0</v>
      </c>
      <c r="GE956">
        <v>0</v>
      </c>
      <c r="GF956">
        <v>0</v>
      </c>
      <c r="GG956">
        <v>0</v>
      </c>
      <c r="GH956">
        <v>0</v>
      </c>
      <c r="GI956">
        <v>0</v>
      </c>
      <c r="GJ956">
        <v>0</v>
      </c>
      <c r="GK956">
        <v>0</v>
      </c>
      <c r="GL956">
        <v>0</v>
      </c>
      <c r="GM956">
        <v>0</v>
      </c>
      <c r="GN956">
        <v>0</v>
      </c>
      <c r="GO956">
        <v>0</v>
      </c>
      <c r="GP956">
        <v>0</v>
      </c>
      <c r="GQ956">
        <v>0</v>
      </c>
      <c r="GR956">
        <v>0</v>
      </c>
      <c r="GS956">
        <v>0</v>
      </c>
      <c r="GT956">
        <v>0</v>
      </c>
      <c r="GU956">
        <v>0</v>
      </c>
      <c r="GV956">
        <v>0</v>
      </c>
      <c r="GW956">
        <v>0</v>
      </c>
      <c r="GX956">
        <v>0</v>
      </c>
      <c r="GY956">
        <v>0</v>
      </c>
      <c r="GZ956">
        <v>0</v>
      </c>
      <c r="HA956">
        <v>0</v>
      </c>
      <c r="HB956">
        <v>0</v>
      </c>
      <c r="HC956">
        <v>0</v>
      </c>
      <c r="HD956">
        <v>0</v>
      </c>
      <c r="HE956">
        <v>0</v>
      </c>
      <c r="HF956">
        <v>0</v>
      </c>
      <c r="HG956">
        <v>0</v>
      </c>
      <c r="HH956">
        <v>0</v>
      </c>
      <c r="HI956">
        <v>0</v>
      </c>
      <c r="HJ956">
        <v>0</v>
      </c>
      <c r="HK956">
        <v>0</v>
      </c>
      <c r="HL956">
        <v>0</v>
      </c>
      <c r="HM956">
        <v>0</v>
      </c>
      <c r="HN956">
        <v>0</v>
      </c>
      <c r="HO956">
        <v>0</v>
      </c>
      <c r="HP956">
        <v>0</v>
      </c>
      <c r="HQ956">
        <v>0</v>
      </c>
      <c r="HR956">
        <v>0</v>
      </c>
      <c r="HS956">
        <v>0</v>
      </c>
      <c r="HT956">
        <v>0</v>
      </c>
      <c r="HU956">
        <v>0</v>
      </c>
      <c r="HV956">
        <v>0</v>
      </c>
      <c r="HW956">
        <v>0</v>
      </c>
      <c r="HX956">
        <v>0</v>
      </c>
      <c r="HY956">
        <v>0</v>
      </c>
      <c r="HZ956">
        <v>0</v>
      </c>
      <c r="IA956">
        <v>0</v>
      </c>
      <c r="IB956">
        <v>0</v>
      </c>
      <c r="IC956">
        <v>0</v>
      </c>
      <c r="ID956">
        <v>0</v>
      </c>
      <c r="IE956">
        <v>0</v>
      </c>
      <c r="IF956">
        <v>0</v>
      </c>
      <c r="IG956">
        <v>0</v>
      </c>
      <c r="IH956">
        <v>0</v>
      </c>
      <c r="II956">
        <v>0</v>
      </c>
      <c r="IJ956">
        <v>0</v>
      </c>
      <c r="IK956">
        <v>0</v>
      </c>
    </row>
    <row r="957" spans="13:245" hidden="1">
      <c r="M957" s="340"/>
      <c r="N957" t="s">
        <v>1023</v>
      </c>
      <c r="O957">
        <v>2</v>
      </c>
      <c r="P957">
        <v>46</v>
      </c>
      <c r="Q957" s="183" t="str">
        <f t="shared" si="37"/>
        <v>SDH100246</v>
      </c>
      <c r="R957">
        <v>1113</v>
      </c>
      <c r="S957">
        <v>2226</v>
      </c>
      <c r="T957">
        <v>3339</v>
      </c>
      <c r="U957">
        <v>4452</v>
      </c>
      <c r="V957">
        <v>5565</v>
      </c>
      <c r="W957">
        <v>6678</v>
      </c>
      <c r="X957">
        <v>7791</v>
      </c>
      <c r="Y957">
        <v>8904</v>
      </c>
      <c r="Z957">
        <v>10017</v>
      </c>
      <c r="AA957">
        <v>11130</v>
      </c>
      <c r="AB957">
        <v>11130</v>
      </c>
      <c r="AC957">
        <v>11130</v>
      </c>
      <c r="AD957">
        <v>11130</v>
      </c>
      <c r="AE957">
        <v>11130</v>
      </c>
      <c r="AF957">
        <v>11130</v>
      </c>
      <c r="AG957">
        <v>11130</v>
      </c>
      <c r="AH957">
        <v>11130</v>
      </c>
      <c r="AI957">
        <v>11130</v>
      </c>
      <c r="AJ957">
        <v>11130</v>
      </c>
      <c r="AK957">
        <v>11130</v>
      </c>
      <c r="AL957">
        <v>11130</v>
      </c>
      <c r="AM957">
        <v>11130</v>
      </c>
      <c r="AN957">
        <v>11130</v>
      </c>
      <c r="AO957">
        <v>11130</v>
      </c>
      <c r="AP957">
        <v>11130</v>
      </c>
      <c r="AQ957">
        <v>0</v>
      </c>
      <c r="AR957">
        <v>0</v>
      </c>
      <c r="AS957">
        <v>0</v>
      </c>
      <c r="AT957">
        <v>0</v>
      </c>
      <c r="AU957">
        <v>0</v>
      </c>
      <c r="AV957">
        <v>0</v>
      </c>
      <c r="AW957">
        <v>0</v>
      </c>
      <c r="AX957">
        <v>0</v>
      </c>
      <c r="AY957">
        <v>0</v>
      </c>
      <c r="AZ957">
        <v>0</v>
      </c>
      <c r="BA957">
        <v>0</v>
      </c>
      <c r="BB957">
        <v>0</v>
      </c>
      <c r="BC957">
        <v>0</v>
      </c>
      <c r="BD957">
        <v>0</v>
      </c>
      <c r="BE957">
        <v>0</v>
      </c>
      <c r="BF957">
        <v>0</v>
      </c>
      <c r="BG957">
        <v>0</v>
      </c>
      <c r="BH957">
        <v>0</v>
      </c>
      <c r="BI957">
        <v>0</v>
      </c>
      <c r="BJ957">
        <v>0</v>
      </c>
      <c r="BK957">
        <v>0</v>
      </c>
      <c r="BL957">
        <v>0</v>
      </c>
      <c r="BM957">
        <v>0</v>
      </c>
      <c r="BN957">
        <v>0</v>
      </c>
      <c r="BO957">
        <v>0</v>
      </c>
      <c r="BP957">
        <v>0</v>
      </c>
      <c r="BQ957">
        <v>0</v>
      </c>
      <c r="BR957">
        <v>0</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0</v>
      </c>
      <c r="CY957">
        <v>0</v>
      </c>
      <c r="CZ957">
        <v>0</v>
      </c>
      <c r="DA957">
        <v>0</v>
      </c>
      <c r="DB957">
        <v>0</v>
      </c>
      <c r="DC957">
        <v>0</v>
      </c>
      <c r="DD957">
        <v>0</v>
      </c>
      <c r="DE957">
        <v>0</v>
      </c>
      <c r="DF957">
        <v>0</v>
      </c>
      <c r="DG957">
        <v>0</v>
      </c>
      <c r="DH957">
        <v>0</v>
      </c>
      <c r="DI957">
        <v>0</v>
      </c>
      <c r="DJ957">
        <v>0</v>
      </c>
      <c r="DK957">
        <v>0</v>
      </c>
      <c r="DL957">
        <v>0</v>
      </c>
      <c r="DM957">
        <v>0</v>
      </c>
      <c r="DN957">
        <v>0</v>
      </c>
      <c r="DO957">
        <v>0</v>
      </c>
      <c r="DP957">
        <v>0</v>
      </c>
      <c r="DQ957">
        <v>0</v>
      </c>
      <c r="DR957">
        <v>0</v>
      </c>
      <c r="DS957">
        <v>0</v>
      </c>
      <c r="DT957">
        <v>0</v>
      </c>
      <c r="DU957">
        <v>0</v>
      </c>
      <c r="DV957">
        <v>0</v>
      </c>
      <c r="DW957">
        <v>0</v>
      </c>
      <c r="DX957">
        <v>0</v>
      </c>
      <c r="DZ957" s="340"/>
      <c r="EA957" t="s">
        <v>1023</v>
      </c>
      <c r="EB957">
        <v>2</v>
      </c>
      <c r="EC957">
        <v>46</v>
      </c>
      <c r="ED957" s="183" t="str">
        <f t="shared" si="38"/>
        <v>SDH100246</v>
      </c>
      <c r="EE957">
        <v>1113</v>
      </c>
      <c r="EF957">
        <v>10000</v>
      </c>
      <c r="EG957">
        <v>10000</v>
      </c>
      <c r="EH957">
        <v>10000</v>
      </c>
      <c r="EI957">
        <v>10000</v>
      </c>
      <c r="EJ957">
        <v>10000</v>
      </c>
      <c r="EK957">
        <v>10000</v>
      </c>
      <c r="EL957">
        <v>10000</v>
      </c>
      <c r="EM957">
        <v>10017</v>
      </c>
      <c r="EN957">
        <v>11130</v>
      </c>
      <c r="EO957">
        <v>11130</v>
      </c>
      <c r="EP957">
        <v>11130</v>
      </c>
      <c r="EQ957">
        <v>11130</v>
      </c>
      <c r="ER957">
        <v>11130</v>
      </c>
      <c r="ES957">
        <v>11130</v>
      </c>
      <c r="ET957">
        <v>11130</v>
      </c>
      <c r="EU957">
        <v>11130</v>
      </c>
      <c r="EV957">
        <v>11130</v>
      </c>
      <c r="EW957">
        <v>11130</v>
      </c>
      <c r="EX957">
        <v>11130</v>
      </c>
      <c r="EY957">
        <v>11130</v>
      </c>
      <c r="EZ957">
        <v>11130</v>
      </c>
      <c r="FA957">
        <v>11130</v>
      </c>
      <c r="FB957">
        <v>11130</v>
      </c>
      <c r="FC957">
        <v>11130</v>
      </c>
      <c r="FD957">
        <v>0</v>
      </c>
      <c r="FE957">
        <v>0</v>
      </c>
      <c r="FF957">
        <v>0</v>
      </c>
      <c r="FG957">
        <v>0</v>
      </c>
      <c r="FH957">
        <v>0</v>
      </c>
      <c r="FI957">
        <v>0</v>
      </c>
      <c r="FJ957">
        <v>0</v>
      </c>
      <c r="FK957">
        <v>0</v>
      </c>
      <c r="FL957">
        <v>0</v>
      </c>
      <c r="FM957">
        <v>0</v>
      </c>
      <c r="FN957">
        <v>0</v>
      </c>
      <c r="FO957">
        <v>0</v>
      </c>
      <c r="FP957">
        <v>0</v>
      </c>
      <c r="FQ957">
        <v>0</v>
      </c>
      <c r="FR957">
        <v>0</v>
      </c>
      <c r="FS957">
        <v>0</v>
      </c>
      <c r="FT957">
        <v>0</v>
      </c>
      <c r="FU957">
        <v>0</v>
      </c>
      <c r="FV957">
        <v>0</v>
      </c>
      <c r="FW957">
        <v>0</v>
      </c>
      <c r="FX957">
        <v>0</v>
      </c>
      <c r="FY957">
        <v>0</v>
      </c>
      <c r="FZ957">
        <v>0</v>
      </c>
      <c r="GA957">
        <v>0</v>
      </c>
      <c r="GB957">
        <v>0</v>
      </c>
      <c r="GC957">
        <v>0</v>
      </c>
      <c r="GD957">
        <v>0</v>
      </c>
      <c r="GE957">
        <v>0</v>
      </c>
      <c r="GF957">
        <v>0</v>
      </c>
      <c r="GG957">
        <v>0</v>
      </c>
      <c r="GH957">
        <v>0</v>
      </c>
      <c r="GI957">
        <v>0</v>
      </c>
      <c r="GJ957">
        <v>0</v>
      </c>
      <c r="GK957">
        <v>0</v>
      </c>
      <c r="GL957">
        <v>0</v>
      </c>
      <c r="GM957">
        <v>0</v>
      </c>
      <c r="GN957">
        <v>0</v>
      </c>
      <c r="GO957">
        <v>0</v>
      </c>
      <c r="GP957">
        <v>0</v>
      </c>
      <c r="GQ957">
        <v>0</v>
      </c>
      <c r="GR957">
        <v>0</v>
      </c>
      <c r="GS957">
        <v>0</v>
      </c>
      <c r="GT957">
        <v>0</v>
      </c>
      <c r="GU957">
        <v>0</v>
      </c>
      <c r="GV957">
        <v>0</v>
      </c>
      <c r="GW957">
        <v>0</v>
      </c>
      <c r="GX957">
        <v>0</v>
      </c>
      <c r="GY957">
        <v>0</v>
      </c>
      <c r="GZ957">
        <v>0</v>
      </c>
      <c r="HA957">
        <v>0</v>
      </c>
      <c r="HB957">
        <v>0</v>
      </c>
      <c r="HC957">
        <v>0</v>
      </c>
      <c r="HD957">
        <v>0</v>
      </c>
      <c r="HE957">
        <v>0</v>
      </c>
      <c r="HF957">
        <v>0</v>
      </c>
      <c r="HG957">
        <v>0</v>
      </c>
      <c r="HH957">
        <v>0</v>
      </c>
      <c r="HI957">
        <v>0</v>
      </c>
      <c r="HJ957">
        <v>0</v>
      </c>
      <c r="HK957">
        <v>0</v>
      </c>
      <c r="HL957">
        <v>0</v>
      </c>
      <c r="HM957">
        <v>0</v>
      </c>
      <c r="HN957">
        <v>0</v>
      </c>
      <c r="HO957">
        <v>0</v>
      </c>
      <c r="HP957">
        <v>0</v>
      </c>
      <c r="HQ957">
        <v>0</v>
      </c>
      <c r="HR957">
        <v>0</v>
      </c>
      <c r="HS957">
        <v>0</v>
      </c>
      <c r="HT957">
        <v>0</v>
      </c>
      <c r="HU957">
        <v>0</v>
      </c>
      <c r="HV957">
        <v>0</v>
      </c>
      <c r="HW957">
        <v>0</v>
      </c>
      <c r="HX957">
        <v>0</v>
      </c>
      <c r="HY957">
        <v>0</v>
      </c>
      <c r="HZ957">
        <v>0</v>
      </c>
      <c r="IA957">
        <v>0</v>
      </c>
      <c r="IB957">
        <v>0</v>
      </c>
      <c r="IC957">
        <v>0</v>
      </c>
      <c r="ID957">
        <v>0</v>
      </c>
      <c r="IE957">
        <v>0</v>
      </c>
      <c r="IF957">
        <v>0</v>
      </c>
      <c r="IG957">
        <v>0</v>
      </c>
      <c r="IH957">
        <v>0</v>
      </c>
      <c r="II957">
        <v>0</v>
      </c>
      <c r="IJ957">
        <v>0</v>
      </c>
      <c r="IK957">
        <v>0</v>
      </c>
    </row>
    <row r="958" spans="13:245" hidden="1">
      <c r="M958" s="340"/>
      <c r="N958" t="s">
        <v>1023</v>
      </c>
      <c r="O958">
        <v>2</v>
      </c>
      <c r="P958">
        <v>47</v>
      </c>
      <c r="Q958" s="183" t="str">
        <f t="shared" si="37"/>
        <v>SDH100247</v>
      </c>
      <c r="R958">
        <v>1139.5</v>
      </c>
      <c r="S958">
        <v>2279</v>
      </c>
      <c r="T958">
        <v>3418.5</v>
      </c>
      <c r="U958">
        <v>4558</v>
      </c>
      <c r="V958">
        <v>5697.5</v>
      </c>
      <c r="W958">
        <v>6837</v>
      </c>
      <c r="X958">
        <v>7976.5</v>
      </c>
      <c r="Y958">
        <v>9116</v>
      </c>
      <c r="Z958">
        <v>10255.5</v>
      </c>
      <c r="AA958">
        <v>11395</v>
      </c>
      <c r="AB958">
        <v>11395</v>
      </c>
      <c r="AC958">
        <v>11395</v>
      </c>
      <c r="AD958">
        <v>11395</v>
      </c>
      <c r="AE958">
        <v>11395</v>
      </c>
      <c r="AF958">
        <v>11395</v>
      </c>
      <c r="AG958">
        <v>11395</v>
      </c>
      <c r="AH958">
        <v>11395</v>
      </c>
      <c r="AI958">
        <v>11395</v>
      </c>
      <c r="AJ958">
        <v>11395</v>
      </c>
      <c r="AK958">
        <v>11395</v>
      </c>
      <c r="AL958">
        <v>11395</v>
      </c>
      <c r="AM958">
        <v>11395</v>
      </c>
      <c r="AN958">
        <v>11395</v>
      </c>
      <c r="AO958">
        <v>11395</v>
      </c>
      <c r="AP958">
        <v>11395</v>
      </c>
      <c r="AQ958">
        <v>0</v>
      </c>
      <c r="AR958">
        <v>0</v>
      </c>
      <c r="AS958">
        <v>0</v>
      </c>
      <c r="AT958">
        <v>0</v>
      </c>
      <c r="AU958">
        <v>0</v>
      </c>
      <c r="AV958">
        <v>0</v>
      </c>
      <c r="AW958">
        <v>0</v>
      </c>
      <c r="AX958">
        <v>0</v>
      </c>
      <c r="AY958">
        <v>0</v>
      </c>
      <c r="AZ958">
        <v>0</v>
      </c>
      <c r="BA958">
        <v>0</v>
      </c>
      <c r="BB958">
        <v>0</v>
      </c>
      <c r="BC958">
        <v>0</v>
      </c>
      <c r="BD958">
        <v>0</v>
      </c>
      <c r="BE958">
        <v>0</v>
      </c>
      <c r="BF958">
        <v>0</v>
      </c>
      <c r="BG958">
        <v>0</v>
      </c>
      <c r="BH958">
        <v>0</v>
      </c>
      <c r="BI958">
        <v>0</v>
      </c>
      <c r="BJ958">
        <v>0</v>
      </c>
      <c r="BK958">
        <v>0</v>
      </c>
      <c r="BL958">
        <v>0</v>
      </c>
      <c r="BM958">
        <v>0</v>
      </c>
      <c r="BN958">
        <v>0</v>
      </c>
      <c r="BO958">
        <v>0</v>
      </c>
      <c r="BP958">
        <v>0</v>
      </c>
      <c r="BQ958">
        <v>0</v>
      </c>
      <c r="BR958">
        <v>0</v>
      </c>
      <c r="BS958">
        <v>0</v>
      </c>
      <c r="BT958">
        <v>0</v>
      </c>
      <c r="BU958">
        <v>0</v>
      </c>
      <c r="BV958">
        <v>0</v>
      </c>
      <c r="BW958">
        <v>0</v>
      </c>
      <c r="BX958">
        <v>0</v>
      </c>
      <c r="BY958">
        <v>0</v>
      </c>
      <c r="BZ958">
        <v>0</v>
      </c>
      <c r="CA958">
        <v>0</v>
      </c>
      <c r="CB958">
        <v>0</v>
      </c>
      <c r="CC958">
        <v>0</v>
      </c>
      <c r="CD958">
        <v>0</v>
      </c>
      <c r="CE958">
        <v>0</v>
      </c>
      <c r="CF958">
        <v>0</v>
      </c>
      <c r="CG958">
        <v>0</v>
      </c>
      <c r="CH958">
        <v>0</v>
      </c>
      <c r="CI958">
        <v>0</v>
      </c>
      <c r="CJ958">
        <v>0</v>
      </c>
      <c r="CK958">
        <v>0</v>
      </c>
      <c r="CL958">
        <v>0</v>
      </c>
      <c r="CM958">
        <v>0</v>
      </c>
      <c r="CN958">
        <v>0</v>
      </c>
      <c r="CO958">
        <v>0</v>
      </c>
      <c r="CP958">
        <v>0</v>
      </c>
      <c r="CQ958">
        <v>0</v>
      </c>
      <c r="CR958">
        <v>0</v>
      </c>
      <c r="CS958">
        <v>0</v>
      </c>
      <c r="CT958">
        <v>0</v>
      </c>
      <c r="CU958">
        <v>0</v>
      </c>
      <c r="CV958">
        <v>0</v>
      </c>
      <c r="CW958">
        <v>0</v>
      </c>
      <c r="CX958">
        <v>0</v>
      </c>
      <c r="CY958">
        <v>0</v>
      </c>
      <c r="CZ958">
        <v>0</v>
      </c>
      <c r="DA958">
        <v>0</v>
      </c>
      <c r="DB958">
        <v>0</v>
      </c>
      <c r="DC958">
        <v>0</v>
      </c>
      <c r="DD958">
        <v>0</v>
      </c>
      <c r="DE958">
        <v>0</v>
      </c>
      <c r="DF958">
        <v>0</v>
      </c>
      <c r="DG958">
        <v>0</v>
      </c>
      <c r="DH958">
        <v>0</v>
      </c>
      <c r="DI958">
        <v>0</v>
      </c>
      <c r="DJ958">
        <v>0</v>
      </c>
      <c r="DK958">
        <v>0</v>
      </c>
      <c r="DL958">
        <v>0</v>
      </c>
      <c r="DM958">
        <v>0</v>
      </c>
      <c r="DN958">
        <v>0</v>
      </c>
      <c r="DO958">
        <v>0</v>
      </c>
      <c r="DP958">
        <v>0</v>
      </c>
      <c r="DQ958">
        <v>0</v>
      </c>
      <c r="DR958">
        <v>0</v>
      </c>
      <c r="DS958">
        <v>0</v>
      </c>
      <c r="DT958">
        <v>0</v>
      </c>
      <c r="DU958">
        <v>0</v>
      </c>
      <c r="DV958">
        <v>0</v>
      </c>
      <c r="DW958">
        <v>0</v>
      </c>
      <c r="DX958">
        <v>0</v>
      </c>
      <c r="DZ958" s="340"/>
      <c r="EA958" t="s">
        <v>1023</v>
      </c>
      <c r="EB958">
        <v>2</v>
      </c>
      <c r="EC958">
        <v>47</v>
      </c>
      <c r="ED958" s="183" t="str">
        <f t="shared" si="38"/>
        <v>SDH100247</v>
      </c>
      <c r="EE958">
        <v>1139.5</v>
      </c>
      <c r="EF958">
        <v>10000</v>
      </c>
      <c r="EG958">
        <v>10000</v>
      </c>
      <c r="EH958">
        <v>10000</v>
      </c>
      <c r="EI958">
        <v>10000</v>
      </c>
      <c r="EJ958">
        <v>10000</v>
      </c>
      <c r="EK958">
        <v>10000</v>
      </c>
      <c r="EL958">
        <v>10000</v>
      </c>
      <c r="EM958">
        <v>10255.5</v>
      </c>
      <c r="EN958">
        <v>11395</v>
      </c>
      <c r="EO958">
        <v>11395</v>
      </c>
      <c r="EP958">
        <v>11395</v>
      </c>
      <c r="EQ958">
        <v>11395</v>
      </c>
      <c r="ER958">
        <v>11395</v>
      </c>
      <c r="ES958">
        <v>11395</v>
      </c>
      <c r="ET958">
        <v>11395</v>
      </c>
      <c r="EU958">
        <v>11395</v>
      </c>
      <c r="EV958">
        <v>11395</v>
      </c>
      <c r="EW958">
        <v>11395</v>
      </c>
      <c r="EX958">
        <v>11395</v>
      </c>
      <c r="EY958">
        <v>11395</v>
      </c>
      <c r="EZ958">
        <v>11395</v>
      </c>
      <c r="FA958">
        <v>11395</v>
      </c>
      <c r="FB958">
        <v>11395</v>
      </c>
      <c r="FC958">
        <v>11395</v>
      </c>
      <c r="FD958">
        <v>0</v>
      </c>
      <c r="FE958">
        <v>0</v>
      </c>
      <c r="FF958">
        <v>0</v>
      </c>
      <c r="FG958">
        <v>0</v>
      </c>
      <c r="FH958">
        <v>0</v>
      </c>
      <c r="FI958">
        <v>0</v>
      </c>
      <c r="FJ958">
        <v>0</v>
      </c>
      <c r="FK958">
        <v>0</v>
      </c>
      <c r="FL958">
        <v>0</v>
      </c>
      <c r="FM958">
        <v>0</v>
      </c>
      <c r="FN958">
        <v>0</v>
      </c>
      <c r="FO958">
        <v>0</v>
      </c>
      <c r="FP958">
        <v>0</v>
      </c>
      <c r="FQ958">
        <v>0</v>
      </c>
      <c r="FR958">
        <v>0</v>
      </c>
      <c r="FS958">
        <v>0</v>
      </c>
      <c r="FT958">
        <v>0</v>
      </c>
      <c r="FU958">
        <v>0</v>
      </c>
      <c r="FV958">
        <v>0</v>
      </c>
      <c r="FW958">
        <v>0</v>
      </c>
      <c r="FX958">
        <v>0</v>
      </c>
      <c r="FY958">
        <v>0</v>
      </c>
      <c r="FZ958">
        <v>0</v>
      </c>
      <c r="GA958">
        <v>0</v>
      </c>
      <c r="GB958">
        <v>0</v>
      </c>
      <c r="GC958">
        <v>0</v>
      </c>
      <c r="GD958">
        <v>0</v>
      </c>
      <c r="GE958">
        <v>0</v>
      </c>
      <c r="GF958">
        <v>0</v>
      </c>
      <c r="GG958">
        <v>0</v>
      </c>
      <c r="GH958">
        <v>0</v>
      </c>
      <c r="GI958">
        <v>0</v>
      </c>
      <c r="GJ958">
        <v>0</v>
      </c>
      <c r="GK958">
        <v>0</v>
      </c>
      <c r="GL958">
        <v>0</v>
      </c>
      <c r="GM958">
        <v>0</v>
      </c>
      <c r="GN958">
        <v>0</v>
      </c>
      <c r="GO958">
        <v>0</v>
      </c>
      <c r="GP958">
        <v>0</v>
      </c>
      <c r="GQ958">
        <v>0</v>
      </c>
      <c r="GR958">
        <v>0</v>
      </c>
      <c r="GS958">
        <v>0</v>
      </c>
      <c r="GT958">
        <v>0</v>
      </c>
      <c r="GU958">
        <v>0</v>
      </c>
      <c r="GV958">
        <v>0</v>
      </c>
      <c r="GW958">
        <v>0</v>
      </c>
      <c r="GX958">
        <v>0</v>
      </c>
      <c r="GY958">
        <v>0</v>
      </c>
      <c r="GZ958">
        <v>0</v>
      </c>
      <c r="HA958">
        <v>0</v>
      </c>
      <c r="HB958">
        <v>0</v>
      </c>
      <c r="HC958">
        <v>0</v>
      </c>
      <c r="HD958">
        <v>0</v>
      </c>
      <c r="HE958">
        <v>0</v>
      </c>
      <c r="HF958">
        <v>0</v>
      </c>
      <c r="HG958">
        <v>0</v>
      </c>
      <c r="HH958">
        <v>0</v>
      </c>
      <c r="HI958">
        <v>0</v>
      </c>
      <c r="HJ958">
        <v>0</v>
      </c>
      <c r="HK958">
        <v>0</v>
      </c>
      <c r="HL958">
        <v>0</v>
      </c>
      <c r="HM958">
        <v>0</v>
      </c>
      <c r="HN958">
        <v>0</v>
      </c>
      <c r="HO958">
        <v>0</v>
      </c>
      <c r="HP958">
        <v>0</v>
      </c>
      <c r="HQ958">
        <v>0</v>
      </c>
      <c r="HR958">
        <v>0</v>
      </c>
      <c r="HS958">
        <v>0</v>
      </c>
      <c r="HT958">
        <v>0</v>
      </c>
      <c r="HU958">
        <v>0</v>
      </c>
      <c r="HV958">
        <v>0</v>
      </c>
      <c r="HW958">
        <v>0</v>
      </c>
      <c r="HX958">
        <v>0</v>
      </c>
      <c r="HY958">
        <v>0</v>
      </c>
      <c r="HZ958">
        <v>0</v>
      </c>
      <c r="IA958">
        <v>0</v>
      </c>
      <c r="IB958">
        <v>0</v>
      </c>
      <c r="IC958">
        <v>0</v>
      </c>
      <c r="ID958">
        <v>0</v>
      </c>
      <c r="IE958">
        <v>0</v>
      </c>
      <c r="IF958">
        <v>0</v>
      </c>
      <c r="IG958">
        <v>0</v>
      </c>
      <c r="IH958">
        <v>0</v>
      </c>
      <c r="II958">
        <v>0</v>
      </c>
      <c r="IJ958">
        <v>0</v>
      </c>
      <c r="IK958">
        <v>0</v>
      </c>
    </row>
    <row r="959" spans="13:245" hidden="1">
      <c r="M959" s="340"/>
      <c r="N959" t="s">
        <v>1023</v>
      </c>
      <c r="O959">
        <v>2</v>
      </c>
      <c r="P959">
        <v>48</v>
      </c>
      <c r="Q959" s="183" t="str">
        <f t="shared" si="37"/>
        <v>SDH100248</v>
      </c>
      <c r="R959">
        <v>1171.3</v>
      </c>
      <c r="S959">
        <v>2342.6</v>
      </c>
      <c r="T959">
        <v>3513.9</v>
      </c>
      <c r="U959">
        <v>4685.2</v>
      </c>
      <c r="V959">
        <v>5856.5</v>
      </c>
      <c r="W959">
        <v>7027.8</v>
      </c>
      <c r="X959">
        <v>8199.1</v>
      </c>
      <c r="Y959">
        <v>9370.4</v>
      </c>
      <c r="Z959">
        <v>10541.7</v>
      </c>
      <c r="AA959">
        <v>11713</v>
      </c>
      <c r="AB959">
        <v>11713</v>
      </c>
      <c r="AC959">
        <v>11713</v>
      </c>
      <c r="AD959">
        <v>11713</v>
      </c>
      <c r="AE959">
        <v>11713</v>
      </c>
      <c r="AF959">
        <v>11713</v>
      </c>
      <c r="AG959">
        <v>11713</v>
      </c>
      <c r="AH959">
        <v>11713</v>
      </c>
      <c r="AI959">
        <v>11713</v>
      </c>
      <c r="AJ959">
        <v>11713</v>
      </c>
      <c r="AK959">
        <v>11713</v>
      </c>
      <c r="AL959">
        <v>11713</v>
      </c>
      <c r="AM959">
        <v>11713</v>
      </c>
      <c r="AN959">
        <v>11713</v>
      </c>
      <c r="AO959">
        <v>11713</v>
      </c>
      <c r="AP959">
        <v>11713</v>
      </c>
      <c r="AQ959">
        <v>0</v>
      </c>
      <c r="AR959">
        <v>0</v>
      </c>
      <c r="AS959">
        <v>0</v>
      </c>
      <c r="AT959">
        <v>0</v>
      </c>
      <c r="AU959">
        <v>0</v>
      </c>
      <c r="AV959">
        <v>0</v>
      </c>
      <c r="AW959">
        <v>0</v>
      </c>
      <c r="AX959">
        <v>0</v>
      </c>
      <c r="AY959">
        <v>0</v>
      </c>
      <c r="AZ959">
        <v>0</v>
      </c>
      <c r="BA959">
        <v>0</v>
      </c>
      <c r="BB959">
        <v>0</v>
      </c>
      <c r="BC959">
        <v>0</v>
      </c>
      <c r="BD959">
        <v>0</v>
      </c>
      <c r="BE959">
        <v>0</v>
      </c>
      <c r="BF959">
        <v>0</v>
      </c>
      <c r="BG959">
        <v>0</v>
      </c>
      <c r="BH959">
        <v>0</v>
      </c>
      <c r="BI959">
        <v>0</v>
      </c>
      <c r="BJ959">
        <v>0</v>
      </c>
      <c r="BK959">
        <v>0</v>
      </c>
      <c r="BL959">
        <v>0</v>
      </c>
      <c r="BM959">
        <v>0</v>
      </c>
      <c r="BN959">
        <v>0</v>
      </c>
      <c r="BO959">
        <v>0</v>
      </c>
      <c r="BP959">
        <v>0</v>
      </c>
      <c r="BQ959">
        <v>0</v>
      </c>
      <c r="BR959">
        <v>0</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0</v>
      </c>
      <c r="CY959">
        <v>0</v>
      </c>
      <c r="CZ959">
        <v>0</v>
      </c>
      <c r="DA959">
        <v>0</v>
      </c>
      <c r="DB959">
        <v>0</v>
      </c>
      <c r="DC959">
        <v>0</v>
      </c>
      <c r="DD959">
        <v>0</v>
      </c>
      <c r="DE959">
        <v>0</v>
      </c>
      <c r="DF959">
        <v>0</v>
      </c>
      <c r="DG959">
        <v>0</v>
      </c>
      <c r="DH959">
        <v>0</v>
      </c>
      <c r="DI959">
        <v>0</v>
      </c>
      <c r="DJ959">
        <v>0</v>
      </c>
      <c r="DK959">
        <v>0</v>
      </c>
      <c r="DL959">
        <v>0</v>
      </c>
      <c r="DM959">
        <v>0</v>
      </c>
      <c r="DN959">
        <v>0</v>
      </c>
      <c r="DO959">
        <v>0</v>
      </c>
      <c r="DP959">
        <v>0</v>
      </c>
      <c r="DQ959">
        <v>0</v>
      </c>
      <c r="DR959">
        <v>0</v>
      </c>
      <c r="DS959">
        <v>0</v>
      </c>
      <c r="DT959">
        <v>0</v>
      </c>
      <c r="DU959">
        <v>0</v>
      </c>
      <c r="DV959">
        <v>0</v>
      </c>
      <c r="DW959">
        <v>0</v>
      </c>
      <c r="DX959">
        <v>0</v>
      </c>
      <c r="DZ959" s="340"/>
      <c r="EA959" t="s">
        <v>1023</v>
      </c>
      <c r="EB959">
        <v>2</v>
      </c>
      <c r="EC959">
        <v>48</v>
      </c>
      <c r="ED959" s="183" t="str">
        <f t="shared" si="38"/>
        <v>SDH100248</v>
      </c>
      <c r="EE959">
        <v>1171.3</v>
      </c>
      <c r="EF959">
        <v>10000</v>
      </c>
      <c r="EG959">
        <v>10000</v>
      </c>
      <c r="EH959">
        <v>10000</v>
      </c>
      <c r="EI959">
        <v>10000</v>
      </c>
      <c r="EJ959">
        <v>10000</v>
      </c>
      <c r="EK959">
        <v>10000</v>
      </c>
      <c r="EL959">
        <v>10000</v>
      </c>
      <c r="EM959">
        <v>10541.7</v>
      </c>
      <c r="EN959">
        <v>11713</v>
      </c>
      <c r="EO959">
        <v>11713</v>
      </c>
      <c r="EP959">
        <v>11713</v>
      </c>
      <c r="EQ959">
        <v>11713</v>
      </c>
      <c r="ER959">
        <v>11713</v>
      </c>
      <c r="ES959">
        <v>11713</v>
      </c>
      <c r="ET959">
        <v>11713</v>
      </c>
      <c r="EU959">
        <v>11713</v>
      </c>
      <c r="EV959">
        <v>11713</v>
      </c>
      <c r="EW959">
        <v>11713</v>
      </c>
      <c r="EX959">
        <v>11713</v>
      </c>
      <c r="EY959">
        <v>11713</v>
      </c>
      <c r="EZ959">
        <v>11713</v>
      </c>
      <c r="FA959">
        <v>11713</v>
      </c>
      <c r="FB959">
        <v>11713</v>
      </c>
      <c r="FC959">
        <v>11713</v>
      </c>
      <c r="FD959">
        <v>0</v>
      </c>
      <c r="FE959">
        <v>0</v>
      </c>
      <c r="FF959">
        <v>0</v>
      </c>
      <c r="FG959">
        <v>0</v>
      </c>
      <c r="FH959">
        <v>0</v>
      </c>
      <c r="FI959">
        <v>0</v>
      </c>
      <c r="FJ959">
        <v>0</v>
      </c>
      <c r="FK959">
        <v>0</v>
      </c>
      <c r="FL959">
        <v>0</v>
      </c>
      <c r="FM959">
        <v>0</v>
      </c>
      <c r="FN959">
        <v>0</v>
      </c>
      <c r="FO959">
        <v>0</v>
      </c>
      <c r="FP959">
        <v>0</v>
      </c>
      <c r="FQ959">
        <v>0</v>
      </c>
      <c r="FR959">
        <v>0</v>
      </c>
      <c r="FS959">
        <v>0</v>
      </c>
      <c r="FT959">
        <v>0</v>
      </c>
      <c r="FU959">
        <v>0</v>
      </c>
      <c r="FV959">
        <v>0</v>
      </c>
      <c r="FW959">
        <v>0</v>
      </c>
      <c r="FX959">
        <v>0</v>
      </c>
      <c r="FY959">
        <v>0</v>
      </c>
      <c r="FZ959">
        <v>0</v>
      </c>
      <c r="GA959">
        <v>0</v>
      </c>
      <c r="GB959">
        <v>0</v>
      </c>
      <c r="GC959">
        <v>0</v>
      </c>
      <c r="GD959">
        <v>0</v>
      </c>
      <c r="GE959">
        <v>0</v>
      </c>
      <c r="GF959">
        <v>0</v>
      </c>
      <c r="GG959">
        <v>0</v>
      </c>
      <c r="GH959">
        <v>0</v>
      </c>
      <c r="GI959">
        <v>0</v>
      </c>
      <c r="GJ959">
        <v>0</v>
      </c>
      <c r="GK959">
        <v>0</v>
      </c>
      <c r="GL959">
        <v>0</v>
      </c>
      <c r="GM959">
        <v>0</v>
      </c>
      <c r="GN959">
        <v>0</v>
      </c>
      <c r="GO959">
        <v>0</v>
      </c>
      <c r="GP959">
        <v>0</v>
      </c>
      <c r="GQ959">
        <v>0</v>
      </c>
      <c r="GR959">
        <v>0</v>
      </c>
      <c r="GS959">
        <v>0</v>
      </c>
      <c r="GT959">
        <v>0</v>
      </c>
      <c r="GU959">
        <v>0</v>
      </c>
      <c r="GV959">
        <v>0</v>
      </c>
      <c r="GW959">
        <v>0</v>
      </c>
      <c r="GX959">
        <v>0</v>
      </c>
      <c r="GY959">
        <v>0</v>
      </c>
      <c r="GZ959">
        <v>0</v>
      </c>
      <c r="HA959">
        <v>0</v>
      </c>
      <c r="HB959">
        <v>0</v>
      </c>
      <c r="HC959">
        <v>0</v>
      </c>
      <c r="HD959">
        <v>0</v>
      </c>
      <c r="HE959">
        <v>0</v>
      </c>
      <c r="HF959">
        <v>0</v>
      </c>
      <c r="HG959">
        <v>0</v>
      </c>
      <c r="HH959">
        <v>0</v>
      </c>
      <c r="HI959">
        <v>0</v>
      </c>
      <c r="HJ959">
        <v>0</v>
      </c>
      <c r="HK959">
        <v>0</v>
      </c>
      <c r="HL959">
        <v>0</v>
      </c>
      <c r="HM959">
        <v>0</v>
      </c>
      <c r="HN959">
        <v>0</v>
      </c>
      <c r="HO959">
        <v>0</v>
      </c>
      <c r="HP959">
        <v>0</v>
      </c>
      <c r="HQ959">
        <v>0</v>
      </c>
      <c r="HR959">
        <v>0</v>
      </c>
      <c r="HS959">
        <v>0</v>
      </c>
      <c r="HT959">
        <v>0</v>
      </c>
      <c r="HU959">
        <v>0</v>
      </c>
      <c r="HV959">
        <v>0</v>
      </c>
      <c r="HW959">
        <v>0</v>
      </c>
      <c r="HX959">
        <v>0</v>
      </c>
      <c r="HY959">
        <v>0</v>
      </c>
      <c r="HZ959">
        <v>0</v>
      </c>
      <c r="IA959">
        <v>0</v>
      </c>
      <c r="IB959">
        <v>0</v>
      </c>
      <c r="IC959">
        <v>0</v>
      </c>
      <c r="ID959">
        <v>0</v>
      </c>
      <c r="IE959">
        <v>0</v>
      </c>
      <c r="IF959">
        <v>0</v>
      </c>
      <c r="IG959">
        <v>0</v>
      </c>
      <c r="IH959">
        <v>0</v>
      </c>
      <c r="II959">
        <v>0</v>
      </c>
      <c r="IJ959">
        <v>0</v>
      </c>
      <c r="IK959">
        <v>0</v>
      </c>
    </row>
    <row r="960" spans="13:245" hidden="1">
      <c r="M960" s="340"/>
      <c r="N960" t="s">
        <v>1023</v>
      </c>
      <c r="O960">
        <v>2</v>
      </c>
      <c r="P960">
        <v>49</v>
      </c>
      <c r="Q960" s="183" t="str">
        <f t="shared" si="37"/>
        <v>SDH100249</v>
      </c>
      <c r="R960">
        <v>1203.1000000000001</v>
      </c>
      <c r="S960">
        <v>2406.2000000000003</v>
      </c>
      <c r="T960">
        <v>3609.3</v>
      </c>
      <c r="U960">
        <v>4812.4000000000005</v>
      </c>
      <c r="V960">
        <v>6015.5</v>
      </c>
      <c r="W960">
        <v>7218.6</v>
      </c>
      <c r="X960">
        <v>8421.7000000000007</v>
      </c>
      <c r="Y960">
        <v>9624.8000000000011</v>
      </c>
      <c r="Z960">
        <v>10827.9</v>
      </c>
      <c r="AA960">
        <v>12031</v>
      </c>
      <c r="AB960">
        <v>12031</v>
      </c>
      <c r="AC960">
        <v>12031</v>
      </c>
      <c r="AD960">
        <v>12031</v>
      </c>
      <c r="AE960">
        <v>12031</v>
      </c>
      <c r="AF960">
        <v>12031</v>
      </c>
      <c r="AG960">
        <v>12031</v>
      </c>
      <c r="AH960">
        <v>12031</v>
      </c>
      <c r="AI960">
        <v>12031</v>
      </c>
      <c r="AJ960">
        <v>12031</v>
      </c>
      <c r="AK960">
        <v>12031</v>
      </c>
      <c r="AL960">
        <v>12031</v>
      </c>
      <c r="AM960">
        <v>12031</v>
      </c>
      <c r="AN960">
        <v>12031</v>
      </c>
      <c r="AO960">
        <v>12031</v>
      </c>
      <c r="AP960">
        <v>12031</v>
      </c>
      <c r="AQ960">
        <v>0</v>
      </c>
      <c r="AR960">
        <v>0</v>
      </c>
      <c r="AS960">
        <v>0</v>
      </c>
      <c r="AT960">
        <v>0</v>
      </c>
      <c r="AU960">
        <v>0</v>
      </c>
      <c r="AV960">
        <v>0</v>
      </c>
      <c r="AW960">
        <v>0</v>
      </c>
      <c r="AX960">
        <v>0</v>
      </c>
      <c r="AY960">
        <v>0</v>
      </c>
      <c r="AZ960">
        <v>0</v>
      </c>
      <c r="BA960">
        <v>0</v>
      </c>
      <c r="BB960">
        <v>0</v>
      </c>
      <c r="BC960">
        <v>0</v>
      </c>
      <c r="BD960">
        <v>0</v>
      </c>
      <c r="BE960">
        <v>0</v>
      </c>
      <c r="BF960">
        <v>0</v>
      </c>
      <c r="BG960">
        <v>0</v>
      </c>
      <c r="BH960">
        <v>0</v>
      </c>
      <c r="BI960">
        <v>0</v>
      </c>
      <c r="BJ960">
        <v>0</v>
      </c>
      <c r="BK960">
        <v>0</v>
      </c>
      <c r="BL960">
        <v>0</v>
      </c>
      <c r="BM960">
        <v>0</v>
      </c>
      <c r="BN960">
        <v>0</v>
      </c>
      <c r="BO960">
        <v>0</v>
      </c>
      <c r="BP960">
        <v>0</v>
      </c>
      <c r="BQ960">
        <v>0</v>
      </c>
      <c r="BR960">
        <v>0</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0</v>
      </c>
      <c r="CY960">
        <v>0</v>
      </c>
      <c r="CZ960">
        <v>0</v>
      </c>
      <c r="DA960">
        <v>0</v>
      </c>
      <c r="DB960">
        <v>0</v>
      </c>
      <c r="DC960">
        <v>0</v>
      </c>
      <c r="DD960">
        <v>0</v>
      </c>
      <c r="DE960">
        <v>0</v>
      </c>
      <c r="DF960">
        <v>0</v>
      </c>
      <c r="DG960">
        <v>0</v>
      </c>
      <c r="DH960">
        <v>0</v>
      </c>
      <c r="DI960">
        <v>0</v>
      </c>
      <c r="DJ960">
        <v>0</v>
      </c>
      <c r="DK960">
        <v>0</v>
      </c>
      <c r="DL960">
        <v>0</v>
      </c>
      <c r="DM960">
        <v>0</v>
      </c>
      <c r="DN960">
        <v>0</v>
      </c>
      <c r="DO960">
        <v>0</v>
      </c>
      <c r="DP960">
        <v>0</v>
      </c>
      <c r="DQ960">
        <v>0</v>
      </c>
      <c r="DR960">
        <v>0</v>
      </c>
      <c r="DS960">
        <v>0</v>
      </c>
      <c r="DT960">
        <v>0</v>
      </c>
      <c r="DU960">
        <v>0</v>
      </c>
      <c r="DV960">
        <v>0</v>
      </c>
      <c r="DW960">
        <v>0</v>
      </c>
      <c r="DX960">
        <v>0</v>
      </c>
      <c r="DZ960" s="340"/>
      <c r="EA960" t="s">
        <v>1023</v>
      </c>
      <c r="EB960">
        <v>2</v>
      </c>
      <c r="EC960">
        <v>49</v>
      </c>
      <c r="ED960" s="183" t="str">
        <f t="shared" si="38"/>
        <v>SDH100249</v>
      </c>
      <c r="EE960">
        <v>1203.1000000000001</v>
      </c>
      <c r="EF960">
        <v>10000</v>
      </c>
      <c r="EG960">
        <v>10000</v>
      </c>
      <c r="EH960">
        <v>10000</v>
      </c>
      <c r="EI960">
        <v>10000</v>
      </c>
      <c r="EJ960">
        <v>10000</v>
      </c>
      <c r="EK960">
        <v>10000</v>
      </c>
      <c r="EL960">
        <v>10000</v>
      </c>
      <c r="EM960">
        <v>10827.9</v>
      </c>
      <c r="EN960">
        <v>12031</v>
      </c>
      <c r="EO960">
        <v>12031</v>
      </c>
      <c r="EP960">
        <v>12031</v>
      </c>
      <c r="EQ960">
        <v>12031</v>
      </c>
      <c r="ER960">
        <v>12031</v>
      </c>
      <c r="ES960">
        <v>12031</v>
      </c>
      <c r="ET960">
        <v>12031</v>
      </c>
      <c r="EU960">
        <v>12031</v>
      </c>
      <c r="EV960">
        <v>12031</v>
      </c>
      <c r="EW960">
        <v>12031</v>
      </c>
      <c r="EX960">
        <v>12031</v>
      </c>
      <c r="EY960">
        <v>12031</v>
      </c>
      <c r="EZ960">
        <v>12031</v>
      </c>
      <c r="FA960">
        <v>12031</v>
      </c>
      <c r="FB960">
        <v>12031</v>
      </c>
      <c r="FC960">
        <v>12031</v>
      </c>
      <c r="FD960">
        <v>0</v>
      </c>
      <c r="FE960">
        <v>0</v>
      </c>
      <c r="FF960">
        <v>0</v>
      </c>
      <c r="FG960">
        <v>0</v>
      </c>
      <c r="FH960">
        <v>0</v>
      </c>
      <c r="FI960">
        <v>0</v>
      </c>
      <c r="FJ960">
        <v>0</v>
      </c>
      <c r="FK960">
        <v>0</v>
      </c>
      <c r="FL960">
        <v>0</v>
      </c>
      <c r="FM960">
        <v>0</v>
      </c>
      <c r="FN960">
        <v>0</v>
      </c>
      <c r="FO960">
        <v>0</v>
      </c>
      <c r="FP960">
        <v>0</v>
      </c>
      <c r="FQ960">
        <v>0</v>
      </c>
      <c r="FR960">
        <v>0</v>
      </c>
      <c r="FS960">
        <v>0</v>
      </c>
      <c r="FT960">
        <v>0</v>
      </c>
      <c r="FU960">
        <v>0</v>
      </c>
      <c r="FV960">
        <v>0</v>
      </c>
      <c r="FW960">
        <v>0</v>
      </c>
      <c r="FX960">
        <v>0</v>
      </c>
      <c r="FY960">
        <v>0</v>
      </c>
      <c r="FZ960">
        <v>0</v>
      </c>
      <c r="GA960">
        <v>0</v>
      </c>
      <c r="GB960">
        <v>0</v>
      </c>
      <c r="GC960">
        <v>0</v>
      </c>
      <c r="GD960">
        <v>0</v>
      </c>
      <c r="GE960">
        <v>0</v>
      </c>
      <c r="GF960">
        <v>0</v>
      </c>
      <c r="GG960">
        <v>0</v>
      </c>
      <c r="GH960">
        <v>0</v>
      </c>
      <c r="GI960">
        <v>0</v>
      </c>
      <c r="GJ960">
        <v>0</v>
      </c>
      <c r="GK960">
        <v>0</v>
      </c>
      <c r="GL960">
        <v>0</v>
      </c>
      <c r="GM960">
        <v>0</v>
      </c>
      <c r="GN960">
        <v>0</v>
      </c>
      <c r="GO960">
        <v>0</v>
      </c>
      <c r="GP960">
        <v>0</v>
      </c>
      <c r="GQ960">
        <v>0</v>
      </c>
      <c r="GR960">
        <v>0</v>
      </c>
      <c r="GS960">
        <v>0</v>
      </c>
      <c r="GT960">
        <v>0</v>
      </c>
      <c r="GU960">
        <v>0</v>
      </c>
      <c r="GV960">
        <v>0</v>
      </c>
      <c r="GW960">
        <v>0</v>
      </c>
      <c r="GX960">
        <v>0</v>
      </c>
      <c r="GY960">
        <v>0</v>
      </c>
      <c r="GZ960">
        <v>0</v>
      </c>
      <c r="HA960">
        <v>0</v>
      </c>
      <c r="HB960">
        <v>0</v>
      </c>
      <c r="HC960">
        <v>0</v>
      </c>
      <c r="HD960">
        <v>0</v>
      </c>
      <c r="HE960">
        <v>0</v>
      </c>
      <c r="HF960">
        <v>0</v>
      </c>
      <c r="HG960">
        <v>0</v>
      </c>
      <c r="HH960">
        <v>0</v>
      </c>
      <c r="HI960">
        <v>0</v>
      </c>
      <c r="HJ960">
        <v>0</v>
      </c>
      <c r="HK960">
        <v>0</v>
      </c>
      <c r="HL960">
        <v>0</v>
      </c>
      <c r="HM960">
        <v>0</v>
      </c>
      <c r="HN960">
        <v>0</v>
      </c>
      <c r="HO960">
        <v>0</v>
      </c>
      <c r="HP960">
        <v>0</v>
      </c>
      <c r="HQ960">
        <v>0</v>
      </c>
      <c r="HR960">
        <v>0</v>
      </c>
      <c r="HS960">
        <v>0</v>
      </c>
      <c r="HT960">
        <v>0</v>
      </c>
      <c r="HU960">
        <v>0</v>
      </c>
      <c r="HV960">
        <v>0</v>
      </c>
      <c r="HW960">
        <v>0</v>
      </c>
      <c r="HX960">
        <v>0</v>
      </c>
      <c r="HY960">
        <v>0</v>
      </c>
      <c r="HZ960">
        <v>0</v>
      </c>
      <c r="IA960">
        <v>0</v>
      </c>
      <c r="IB960">
        <v>0</v>
      </c>
      <c r="IC960">
        <v>0</v>
      </c>
      <c r="ID960">
        <v>0</v>
      </c>
      <c r="IE960">
        <v>0</v>
      </c>
      <c r="IF960">
        <v>0</v>
      </c>
      <c r="IG960">
        <v>0</v>
      </c>
      <c r="IH960">
        <v>0</v>
      </c>
      <c r="II960">
        <v>0</v>
      </c>
      <c r="IJ960">
        <v>0</v>
      </c>
      <c r="IK960">
        <v>0</v>
      </c>
    </row>
    <row r="961" spans="13:245" hidden="1">
      <c r="M961" s="340"/>
      <c r="N961" t="s">
        <v>1023</v>
      </c>
      <c r="O961">
        <v>2</v>
      </c>
      <c r="P961">
        <v>50</v>
      </c>
      <c r="Q961" s="183" t="str">
        <f t="shared" si="37"/>
        <v>SDH100250</v>
      </c>
      <c r="R961">
        <v>1234.9000000000001</v>
      </c>
      <c r="S961">
        <v>2469.8000000000002</v>
      </c>
      <c r="T961">
        <v>3704.7000000000003</v>
      </c>
      <c r="U961">
        <v>4939.6000000000004</v>
      </c>
      <c r="V961">
        <v>6174.5</v>
      </c>
      <c r="W961">
        <v>7409.4000000000005</v>
      </c>
      <c r="X961">
        <v>8644.3000000000011</v>
      </c>
      <c r="Y961">
        <v>9879.2000000000007</v>
      </c>
      <c r="Z961">
        <v>11114.1</v>
      </c>
      <c r="AA961">
        <v>12349</v>
      </c>
      <c r="AB961">
        <v>12349</v>
      </c>
      <c r="AC961">
        <v>12349</v>
      </c>
      <c r="AD961">
        <v>12349</v>
      </c>
      <c r="AE961">
        <v>12349</v>
      </c>
      <c r="AF961">
        <v>12349</v>
      </c>
      <c r="AG961">
        <v>12349</v>
      </c>
      <c r="AH961">
        <v>12349</v>
      </c>
      <c r="AI961">
        <v>12349</v>
      </c>
      <c r="AJ961">
        <v>12349</v>
      </c>
      <c r="AK961">
        <v>12349</v>
      </c>
      <c r="AL961">
        <v>12349</v>
      </c>
      <c r="AM961">
        <v>12349</v>
      </c>
      <c r="AN961">
        <v>12349</v>
      </c>
      <c r="AO961">
        <v>12349</v>
      </c>
      <c r="AP961">
        <v>12349</v>
      </c>
      <c r="AQ961">
        <v>0</v>
      </c>
      <c r="AR961">
        <v>0</v>
      </c>
      <c r="AS961">
        <v>0</v>
      </c>
      <c r="AT961">
        <v>0</v>
      </c>
      <c r="AU961">
        <v>0</v>
      </c>
      <c r="AV961">
        <v>0</v>
      </c>
      <c r="AW961">
        <v>0</v>
      </c>
      <c r="AX961">
        <v>0</v>
      </c>
      <c r="AY961">
        <v>0</v>
      </c>
      <c r="AZ961">
        <v>0</v>
      </c>
      <c r="BA961">
        <v>0</v>
      </c>
      <c r="BB961">
        <v>0</v>
      </c>
      <c r="BC961">
        <v>0</v>
      </c>
      <c r="BD961">
        <v>0</v>
      </c>
      <c r="BE961">
        <v>0</v>
      </c>
      <c r="BF961">
        <v>0</v>
      </c>
      <c r="BG961">
        <v>0</v>
      </c>
      <c r="BH961">
        <v>0</v>
      </c>
      <c r="BI961">
        <v>0</v>
      </c>
      <c r="BJ961">
        <v>0</v>
      </c>
      <c r="BK961">
        <v>0</v>
      </c>
      <c r="BL961">
        <v>0</v>
      </c>
      <c r="BM961">
        <v>0</v>
      </c>
      <c r="BN961">
        <v>0</v>
      </c>
      <c r="BO961">
        <v>0</v>
      </c>
      <c r="BP961">
        <v>0</v>
      </c>
      <c r="BQ961">
        <v>0</v>
      </c>
      <c r="BR961">
        <v>0</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0</v>
      </c>
      <c r="CY961">
        <v>0</v>
      </c>
      <c r="CZ961">
        <v>0</v>
      </c>
      <c r="DA961">
        <v>0</v>
      </c>
      <c r="DB961">
        <v>0</v>
      </c>
      <c r="DC961">
        <v>0</v>
      </c>
      <c r="DD961">
        <v>0</v>
      </c>
      <c r="DE961">
        <v>0</v>
      </c>
      <c r="DF961">
        <v>0</v>
      </c>
      <c r="DG961">
        <v>0</v>
      </c>
      <c r="DH961">
        <v>0</v>
      </c>
      <c r="DI961">
        <v>0</v>
      </c>
      <c r="DJ961">
        <v>0</v>
      </c>
      <c r="DK961">
        <v>0</v>
      </c>
      <c r="DL961">
        <v>0</v>
      </c>
      <c r="DM961">
        <v>0</v>
      </c>
      <c r="DN961">
        <v>0</v>
      </c>
      <c r="DO961">
        <v>0</v>
      </c>
      <c r="DP961">
        <v>0</v>
      </c>
      <c r="DQ961">
        <v>0</v>
      </c>
      <c r="DR961">
        <v>0</v>
      </c>
      <c r="DS961">
        <v>0</v>
      </c>
      <c r="DT961">
        <v>0</v>
      </c>
      <c r="DU961">
        <v>0</v>
      </c>
      <c r="DV961">
        <v>0</v>
      </c>
      <c r="DW961">
        <v>0</v>
      </c>
      <c r="DX961">
        <v>0</v>
      </c>
      <c r="DZ961" s="340"/>
      <c r="EA961" t="s">
        <v>1023</v>
      </c>
      <c r="EB961">
        <v>2</v>
      </c>
      <c r="EC961">
        <v>50</v>
      </c>
      <c r="ED961" s="183" t="str">
        <f t="shared" si="38"/>
        <v>SDH100250</v>
      </c>
      <c r="EE961">
        <v>1234.9000000000001</v>
      </c>
      <c r="EF961">
        <v>10000</v>
      </c>
      <c r="EG961">
        <v>10000</v>
      </c>
      <c r="EH961">
        <v>10000</v>
      </c>
      <c r="EI961">
        <v>10000</v>
      </c>
      <c r="EJ961">
        <v>10000</v>
      </c>
      <c r="EK961">
        <v>10000</v>
      </c>
      <c r="EL961">
        <v>10000</v>
      </c>
      <c r="EM961">
        <v>11114.1</v>
      </c>
      <c r="EN961">
        <v>12349</v>
      </c>
      <c r="EO961">
        <v>12349</v>
      </c>
      <c r="EP961">
        <v>12349</v>
      </c>
      <c r="EQ961">
        <v>12349</v>
      </c>
      <c r="ER961">
        <v>12349</v>
      </c>
      <c r="ES961">
        <v>12349</v>
      </c>
      <c r="ET961">
        <v>12349</v>
      </c>
      <c r="EU961">
        <v>12349</v>
      </c>
      <c r="EV961">
        <v>12349</v>
      </c>
      <c r="EW961">
        <v>12349</v>
      </c>
      <c r="EX961">
        <v>12349</v>
      </c>
      <c r="EY961">
        <v>12349</v>
      </c>
      <c r="EZ961">
        <v>12349</v>
      </c>
      <c r="FA961">
        <v>12349</v>
      </c>
      <c r="FB961">
        <v>12349</v>
      </c>
      <c r="FC961">
        <v>12349</v>
      </c>
      <c r="FD961">
        <v>0</v>
      </c>
      <c r="FE961">
        <v>0</v>
      </c>
      <c r="FF961">
        <v>0</v>
      </c>
      <c r="FG961">
        <v>0</v>
      </c>
      <c r="FH961">
        <v>0</v>
      </c>
      <c r="FI961">
        <v>0</v>
      </c>
      <c r="FJ961">
        <v>0</v>
      </c>
      <c r="FK961">
        <v>0</v>
      </c>
      <c r="FL961">
        <v>0</v>
      </c>
      <c r="FM961">
        <v>0</v>
      </c>
      <c r="FN961">
        <v>0</v>
      </c>
      <c r="FO961">
        <v>0</v>
      </c>
      <c r="FP961">
        <v>0</v>
      </c>
      <c r="FQ961">
        <v>0</v>
      </c>
      <c r="FR961">
        <v>0</v>
      </c>
      <c r="FS961">
        <v>0</v>
      </c>
      <c r="FT961">
        <v>0</v>
      </c>
      <c r="FU961">
        <v>0</v>
      </c>
      <c r="FV961">
        <v>0</v>
      </c>
      <c r="FW961">
        <v>0</v>
      </c>
      <c r="FX961">
        <v>0</v>
      </c>
      <c r="FY961">
        <v>0</v>
      </c>
      <c r="FZ961">
        <v>0</v>
      </c>
      <c r="GA961">
        <v>0</v>
      </c>
      <c r="GB961">
        <v>0</v>
      </c>
      <c r="GC961">
        <v>0</v>
      </c>
      <c r="GD961">
        <v>0</v>
      </c>
      <c r="GE961">
        <v>0</v>
      </c>
      <c r="GF961">
        <v>0</v>
      </c>
      <c r="GG961">
        <v>0</v>
      </c>
      <c r="GH961">
        <v>0</v>
      </c>
      <c r="GI961">
        <v>0</v>
      </c>
      <c r="GJ961">
        <v>0</v>
      </c>
      <c r="GK961">
        <v>0</v>
      </c>
      <c r="GL961">
        <v>0</v>
      </c>
      <c r="GM961">
        <v>0</v>
      </c>
      <c r="GN961">
        <v>0</v>
      </c>
      <c r="GO961">
        <v>0</v>
      </c>
      <c r="GP961">
        <v>0</v>
      </c>
      <c r="GQ961">
        <v>0</v>
      </c>
      <c r="GR961">
        <v>0</v>
      </c>
      <c r="GS961">
        <v>0</v>
      </c>
      <c r="GT961">
        <v>0</v>
      </c>
      <c r="GU961">
        <v>0</v>
      </c>
      <c r="GV961">
        <v>0</v>
      </c>
      <c r="GW961">
        <v>0</v>
      </c>
      <c r="GX961">
        <v>0</v>
      </c>
      <c r="GY961">
        <v>0</v>
      </c>
      <c r="GZ961">
        <v>0</v>
      </c>
      <c r="HA961">
        <v>0</v>
      </c>
      <c r="HB961">
        <v>0</v>
      </c>
      <c r="HC961">
        <v>0</v>
      </c>
      <c r="HD961">
        <v>0</v>
      </c>
      <c r="HE961">
        <v>0</v>
      </c>
      <c r="HF961">
        <v>0</v>
      </c>
      <c r="HG961">
        <v>0</v>
      </c>
      <c r="HH961">
        <v>0</v>
      </c>
      <c r="HI961">
        <v>0</v>
      </c>
      <c r="HJ961">
        <v>0</v>
      </c>
      <c r="HK961">
        <v>0</v>
      </c>
      <c r="HL961">
        <v>0</v>
      </c>
      <c r="HM961">
        <v>0</v>
      </c>
      <c r="HN961">
        <v>0</v>
      </c>
      <c r="HO961">
        <v>0</v>
      </c>
      <c r="HP961">
        <v>0</v>
      </c>
      <c r="HQ961">
        <v>0</v>
      </c>
      <c r="HR961">
        <v>0</v>
      </c>
      <c r="HS961">
        <v>0</v>
      </c>
      <c r="HT961">
        <v>0</v>
      </c>
      <c r="HU961">
        <v>0</v>
      </c>
      <c r="HV961">
        <v>0</v>
      </c>
      <c r="HW961">
        <v>0</v>
      </c>
      <c r="HX961">
        <v>0</v>
      </c>
      <c r="HY961">
        <v>0</v>
      </c>
      <c r="HZ961">
        <v>0</v>
      </c>
      <c r="IA961">
        <v>0</v>
      </c>
      <c r="IB961">
        <v>0</v>
      </c>
      <c r="IC961">
        <v>0</v>
      </c>
      <c r="ID961">
        <v>0</v>
      </c>
      <c r="IE961">
        <v>0</v>
      </c>
      <c r="IF961">
        <v>0</v>
      </c>
      <c r="IG961">
        <v>0</v>
      </c>
      <c r="IH961">
        <v>0</v>
      </c>
      <c r="II961">
        <v>0</v>
      </c>
      <c r="IJ961">
        <v>0</v>
      </c>
      <c r="IK961">
        <v>0</v>
      </c>
    </row>
    <row r="962" spans="13:245" hidden="1">
      <c r="M962" s="340"/>
      <c r="N962" t="s">
        <v>1023</v>
      </c>
      <c r="O962">
        <v>2</v>
      </c>
      <c r="P962">
        <v>51</v>
      </c>
      <c r="Q962" s="183" t="str">
        <f t="shared" si="37"/>
        <v>SDH100251</v>
      </c>
      <c r="R962">
        <v>1272</v>
      </c>
      <c r="S962">
        <v>2544</v>
      </c>
      <c r="T962">
        <v>3816</v>
      </c>
      <c r="U962">
        <v>5088</v>
      </c>
      <c r="V962">
        <v>6360</v>
      </c>
      <c r="W962">
        <v>7632</v>
      </c>
      <c r="X962">
        <v>8904</v>
      </c>
      <c r="Y962">
        <v>10176</v>
      </c>
      <c r="Z962">
        <v>11448</v>
      </c>
      <c r="AA962">
        <v>12720</v>
      </c>
      <c r="AB962">
        <v>12720</v>
      </c>
      <c r="AC962">
        <v>12720</v>
      </c>
      <c r="AD962">
        <v>12720</v>
      </c>
      <c r="AE962">
        <v>12720</v>
      </c>
      <c r="AF962">
        <v>12720</v>
      </c>
      <c r="AG962">
        <v>12720</v>
      </c>
      <c r="AH962">
        <v>12720</v>
      </c>
      <c r="AI962">
        <v>12720</v>
      </c>
      <c r="AJ962">
        <v>12720</v>
      </c>
      <c r="AK962">
        <v>12720</v>
      </c>
      <c r="AL962">
        <v>12720</v>
      </c>
      <c r="AM962">
        <v>12720</v>
      </c>
      <c r="AN962">
        <v>12720</v>
      </c>
      <c r="AO962">
        <v>12720</v>
      </c>
      <c r="AP962">
        <v>12720</v>
      </c>
      <c r="AQ962">
        <v>0</v>
      </c>
      <c r="AR962">
        <v>0</v>
      </c>
      <c r="AS962">
        <v>0</v>
      </c>
      <c r="AT962">
        <v>0</v>
      </c>
      <c r="AU962">
        <v>0</v>
      </c>
      <c r="AV962">
        <v>0</v>
      </c>
      <c r="AW962">
        <v>0</v>
      </c>
      <c r="AX962">
        <v>0</v>
      </c>
      <c r="AY962">
        <v>0</v>
      </c>
      <c r="AZ962">
        <v>0</v>
      </c>
      <c r="BA962">
        <v>0</v>
      </c>
      <c r="BB962">
        <v>0</v>
      </c>
      <c r="BC962">
        <v>0</v>
      </c>
      <c r="BD962">
        <v>0</v>
      </c>
      <c r="BE962">
        <v>0</v>
      </c>
      <c r="BF962">
        <v>0</v>
      </c>
      <c r="BG962">
        <v>0</v>
      </c>
      <c r="BH962">
        <v>0</v>
      </c>
      <c r="BI962">
        <v>0</v>
      </c>
      <c r="BJ962">
        <v>0</v>
      </c>
      <c r="BK962">
        <v>0</v>
      </c>
      <c r="BL962">
        <v>0</v>
      </c>
      <c r="BM962">
        <v>0</v>
      </c>
      <c r="BN962">
        <v>0</v>
      </c>
      <c r="BO962">
        <v>0</v>
      </c>
      <c r="BP962">
        <v>0</v>
      </c>
      <c r="BQ962">
        <v>0</v>
      </c>
      <c r="BR962">
        <v>0</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v>
      </c>
      <c r="CY962">
        <v>0</v>
      </c>
      <c r="CZ962">
        <v>0</v>
      </c>
      <c r="DA962">
        <v>0</v>
      </c>
      <c r="DB962">
        <v>0</v>
      </c>
      <c r="DC962">
        <v>0</v>
      </c>
      <c r="DD962">
        <v>0</v>
      </c>
      <c r="DE962">
        <v>0</v>
      </c>
      <c r="DF962">
        <v>0</v>
      </c>
      <c r="DG962">
        <v>0</v>
      </c>
      <c r="DH962">
        <v>0</v>
      </c>
      <c r="DI962">
        <v>0</v>
      </c>
      <c r="DJ962">
        <v>0</v>
      </c>
      <c r="DK962">
        <v>0</v>
      </c>
      <c r="DL962">
        <v>0</v>
      </c>
      <c r="DM962">
        <v>0</v>
      </c>
      <c r="DN962">
        <v>0</v>
      </c>
      <c r="DO962">
        <v>0</v>
      </c>
      <c r="DP962">
        <v>0</v>
      </c>
      <c r="DQ962">
        <v>0</v>
      </c>
      <c r="DR962">
        <v>0</v>
      </c>
      <c r="DS962">
        <v>0</v>
      </c>
      <c r="DT962">
        <v>0</v>
      </c>
      <c r="DU962">
        <v>0</v>
      </c>
      <c r="DV962">
        <v>0</v>
      </c>
      <c r="DW962">
        <v>0</v>
      </c>
      <c r="DX962">
        <v>0</v>
      </c>
      <c r="DZ962" s="340"/>
      <c r="EA962" t="s">
        <v>1023</v>
      </c>
      <c r="EB962">
        <v>2</v>
      </c>
      <c r="EC962">
        <v>51</v>
      </c>
      <c r="ED962" s="183" t="str">
        <f t="shared" si="38"/>
        <v>SDH100251</v>
      </c>
      <c r="EE962">
        <v>1272</v>
      </c>
      <c r="EF962">
        <v>10000</v>
      </c>
      <c r="EG962">
        <v>10000</v>
      </c>
      <c r="EH962">
        <v>10000</v>
      </c>
      <c r="EI962">
        <v>10000</v>
      </c>
      <c r="EJ962">
        <v>10000</v>
      </c>
      <c r="EK962">
        <v>10000</v>
      </c>
      <c r="EL962">
        <v>10176</v>
      </c>
      <c r="EM962">
        <v>11448</v>
      </c>
      <c r="EN962">
        <v>12720</v>
      </c>
      <c r="EO962">
        <v>12720</v>
      </c>
      <c r="EP962">
        <v>12720</v>
      </c>
      <c r="EQ962">
        <v>12720</v>
      </c>
      <c r="ER962">
        <v>12720</v>
      </c>
      <c r="ES962">
        <v>12720</v>
      </c>
      <c r="ET962">
        <v>12720</v>
      </c>
      <c r="EU962">
        <v>12720</v>
      </c>
      <c r="EV962">
        <v>12720</v>
      </c>
      <c r="EW962">
        <v>12720</v>
      </c>
      <c r="EX962">
        <v>12720</v>
      </c>
      <c r="EY962">
        <v>12720</v>
      </c>
      <c r="EZ962">
        <v>12720</v>
      </c>
      <c r="FA962">
        <v>12720</v>
      </c>
      <c r="FB962">
        <v>12720</v>
      </c>
      <c r="FC962">
        <v>12720</v>
      </c>
      <c r="FD962">
        <v>0</v>
      </c>
      <c r="FE962">
        <v>0</v>
      </c>
      <c r="FF962">
        <v>0</v>
      </c>
      <c r="FG962">
        <v>0</v>
      </c>
      <c r="FH962">
        <v>0</v>
      </c>
      <c r="FI962">
        <v>0</v>
      </c>
      <c r="FJ962">
        <v>0</v>
      </c>
      <c r="FK962">
        <v>0</v>
      </c>
      <c r="FL962">
        <v>0</v>
      </c>
      <c r="FM962">
        <v>0</v>
      </c>
      <c r="FN962">
        <v>0</v>
      </c>
      <c r="FO962">
        <v>0</v>
      </c>
      <c r="FP962">
        <v>0</v>
      </c>
      <c r="FQ962">
        <v>0</v>
      </c>
      <c r="FR962">
        <v>0</v>
      </c>
      <c r="FS962">
        <v>0</v>
      </c>
      <c r="FT962">
        <v>0</v>
      </c>
      <c r="FU962">
        <v>0</v>
      </c>
      <c r="FV962">
        <v>0</v>
      </c>
      <c r="FW962">
        <v>0</v>
      </c>
      <c r="FX962">
        <v>0</v>
      </c>
      <c r="FY962">
        <v>0</v>
      </c>
      <c r="FZ962">
        <v>0</v>
      </c>
      <c r="GA962">
        <v>0</v>
      </c>
      <c r="GB962">
        <v>0</v>
      </c>
      <c r="GC962">
        <v>0</v>
      </c>
      <c r="GD962">
        <v>0</v>
      </c>
      <c r="GE962">
        <v>0</v>
      </c>
      <c r="GF962">
        <v>0</v>
      </c>
      <c r="GG962">
        <v>0</v>
      </c>
      <c r="GH962">
        <v>0</v>
      </c>
      <c r="GI962">
        <v>0</v>
      </c>
      <c r="GJ962">
        <v>0</v>
      </c>
      <c r="GK962">
        <v>0</v>
      </c>
      <c r="GL962">
        <v>0</v>
      </c>
      <c r="GM962">
        <v>0</v>
      </c>
      <c r="GN962">
        <v>0</v>
      </c>
      <c r="GO962">
        <v>0</v>
      </c>
      <c r="GP962">
        <v>0</v>
      </c>
      <c r="GQ962">
        <v>0</v>
      </c>
      <c r="GR962">
        <v>0</v>
      </c>
      <c r="GS962">
        <v>0</v>
      </c>
      <c r="GT962">
        <v>0</v>
      </c>
      <c r="GU962">
        <v>0</v>
      </c>
      <c r="GV962">
        <v>0</v>
      </c>
      <c r="GW962">
        <v>0</v>
      </c>
      <c r="GX962">
        <v>0</v>
      </c>
      <c r="GY962">
        <v>0</v>
      </c>
      <c r="GZ962">
        <v>0</v>
      </c>
      <c r="HA962">
        <v>0</v>
      </c>
      <c r="HB962">
        <v>0</v>
      </c>
      <c r="HC962">
        <v>0</v>
      </c>
      <c r="HD962">
        <v>0</v>
      </c>
      <c r="HE962">
        <v>0</v>
      </c>
      <c r="HF962">
        <v>0</v>
      </c>
      <c r="HG962">
        <v>0</v>
      </c>
      <c r="HH962">
        <v>0</v>
      </c>
      <c r="HI962">
        <v>0</v>
      </c>
      <c r="HJ962">
        <v>0</v>
      </c>
      <c r="HK962">
        <v>0</v>
      </c>
      <c r="HL962">
        <v>0</v>
      </c>
      <c r="HM962">
        <v>0</v>
      </c>
      <c r="HN962">
        <v>0</v>
      </c>
      <c r="HO962">
        <v>0</v>
      </c>
      <c r="HP962">
        <v>0</v>
      </c>
      <c r="HQ962">
        <v>0</v>
      </c>
      <c r="HR962">
        <v>0</v>
      </c>
      <c r="HS962">
        <v>0</v>
      </c>
      <c r="HT962">
        <v>0</v>
      </c>
      <c r="HU962">
        <v>0</v>
      </c>
      <c r="HV962">
        <v>0</v>
      </c>
      <c r="HW962">
        <v>0</v>
      </c>
      <c r="HX962">
        <v>0</v>
      </c>
      <c r="HY962">
        <v>0</v>
      </c>
      <c r="HZ962">
        <v>0</v>
      </c>
      <c r="IA962">
        <v>0</v>
      </c>
      <c r="IB962">
        <v>0</v>
      </c>
      <c r="IC962">
        <v>0</v>
      </c>
      <c r="ID962">
        <v>0</v>
      </c>
      <c r="IE962">
        <v>0</v>
      </c>
      <c r="IF962">
        <v>0</v>
      </c>
      <c r="IG962">
        <v>0</v>
      </c>
      <c r="IH962">
        <v>0</v>
      </c>
      <c r="II962">
        <v>0</v>
      </c>
      <c r="IJ962">
        <v>0</v>
      </c>
      <c r="IK962">
        <v>0</v>
      </c>
    </row>
    <row r="963" spans="13:245" hidden="1">
      <c r="M963" s="340"/>
      <c r="N963" t="s">
        <v>1023</v>
      </c>
      <c r="O963">
        <v>2</v>
      </c>
      <c r="P963">
        <v>52</v>
      </c>
      <c r="Q963" s="183" t="str">
        <f t="shared" si="37"/>
        <v>SDH100252</v>
      </c>
      <c r="R963">
        <v>1314.4</v>
      </c>
      <c r="S963">
        <v>2628.8</v>
      </c>
      <c r="T963">
        <v>3943.2000000000003</v>
      </c>
      <c r="U963">
        <v>5257.6</v>
      </c>
      <c r="V963">
        <v>6572</v>
      </c>
      <c r="W963">
        <v>7886.4000000000005</v>
      </c>
      <c r="X963">
        <v>9200.8000000000011</v>
      </c>
      <c r="Y963">
        <v>10515.2</v>
      </c>
      <c r="Z963">
        <v>11829.6</v>
      </c>
      <c r="AA963">
        <v>13144</v>
      </c>
      <c r="AB963">
        <v>13144</v>
      </c>
      <c r="AC963">
        <v>13144</v>
      </c>
      <c r="AD963">
        <v>13144</v>
      </c>
      <c r="AE963">
        <v>13144</v>
      </c>
      <c r="AF963">
        <v>13144</v>
      </c>
      <c r="AG963">
        <v>13144</v>
      </c>
      <c r="AH963">
        <v>13144</v>
      </c>
      <c r="AI963">
        <v>13144</v>
      </c>
      <c r="AJ963">
        <v>13144</v>
      </c>
      <c r="AK963">
        <v>13144</v>
      </c>
      <c r="AL963">
        <v>13144</v>
      </c>
      <c r="AM963">
        <v>13144</v>
      </c>
      <c r="AN963">
        <v>13144</v>
      </c>
      <c r="AO963">
        <v>13144</v>
      </c>
      <c r="AP963">
        <v>13144</v>
      </c>
      <c r="AQ963">
        <v>0</v>
      </c>
      <c r="AR963">
        <v>0</v>
      </c>
      <c r="AS963">
        <v>0</v>
      </c>
      <c r="AT963">
        <v>0</v>
      </c>
      <c r="AU963">
        <v>0</v>
      </c>
      <c r="AV963">
        <v>0</v>
      </c>
      <c r="AW963">
        <v>0</v>
      </c>
      <c r="AX963">
        <v>0</v>
      </c>
      <c r="AY963">
        <v>0</v>
      </c>
      <c r="AZ963">
        <v>0</v>
      </c>
      <c r="BA963">
        <v>0</v>
      </c>
      <c r="BB963">
        <v>0</v>
      </c>
      <c r="BC963">
        <v>0</v>
      </c>
      <c r="BD963">
        <v>0</v>
      </c>
      <c r="BE963">
        <v>0</v>
      </c>
      <c r="BF963">
        <v>0</v>
      </c>
      <c r="BG963">
        <v>0</v>
      </c>
      <c r="BH963">
        <v>0</v>
      </c>
      <c r="BI963">
        <v>0</v>
      </c>
      <c r="BJ963">
        <v>0</v>
      </c>
      <c r="BK963">
        <v>0</v>
      </c>
      <c r="BL963">
        <v>0</v>
      </c>
      <c r="BM963">
        <v>0</v>
      </c>
      <c r="BN963">
        <v>0</v>
      </c>
      <c r="BO963">
        <v>0</v>
      </c>
      <c r="BP963">
        <v>0</v>
      </c>
      <c r="BQ963">
        <v>0</v>
      </c>
      <c r="BR963">
        <v>0</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0</v>
      </c>
      <c r="CY963">
        <v>0</v>
      </c>
      <c r="CZ963">
        <v>0</v>
      </c>
      <c r="DA963">
        <v>0</v>
      </c>
      <c r="DB963">
        <v>0</v>
      </c>
      <c r="DC963">
        <v>0</v>
      </c>
      <c r="DD963">
        <v>0</v>
      </c>
      <c r="DE963">
        <v>0</v>
      </c>
      <c r="DF963">
        <v>0</v>
      </c>
      <c r="DG963">
        <v>0</v>
      </c>
      <c r="DH963">
        <v>0</v>
      </c>
      <c r="DI963">
        <v>0</v>
      </c>
      <c r="DJ963">
        <v>0</v>
      </c>
      <c r="DK963">
        <v>0</v>
      </c>
      <c r="DL963">
        <v>0</v>
      </c>
      <c r="DM963">
        <v>0</v>
      </c>
      <c r="DN963">
        <v>0</v>
      </c>
      <c r="DO963">
        <v>0</v>
      </c>
      <c r="DP963">
        <v>0</v>
      </c>
      <c r="DQ963">
        <v>0</v>
      </c>
      <c r="DR963">
        <v>0</v>
      </c>
      <c r="DS963">
        <v>0</v>
      </c>
      <c r="DT963">
        <v>0</v>
      </c>
      <c r="DU963">
        <v>0</v>
      </c>
      <c r="DV963">
        <v>0</v>
      </c>
      <c r="DW963">
        <v>0</v>
      </c>
      <c r="DX963">
        <v>0</v>
      </c>
      <c r="DZ963" s="340"/>
      <c r="EA963" t="s">
        <v>1023</v>
      </c>
      <c r="EB963">
        <v>2</v>
      </c>
      <c r="EC963">
        <v>52</v>
      </c>
      <c r="ED963" s="183" t="str">
        <f t="shared" si="38"/>
        <v>SDH100252</v>
      </c>
      <c r="EE963">
        <v>1314.4</v>
      </c>
      <c r="EF963">
        <v>10000</v>
      </c>
      <c r="EG963">
        <v>10000</v>
      </c>
      <c r="EH963">
        <v>10000</v>
      </c>
      <c r="EI963">
        <v>10000</v>
      </c>
      <c r="EJ963">
        <v>10000</v>
      </c>
      <c r="EK963">
        <v>10000</v>
      </c>
      <c r="EL963">
        <v>10515.2</v>
      </c>
      <c r="EM963">
        <v>11829.6</v>
      </c>
      <c r="EN963">
        <v>13144</v>
      </c>
      <c r="EO963">
        <v>13144</v>
      </c>
      <c r="EP963">
        <v>13144</v>
      </c>
      <c r="EQ963">
        <v>13144</v>
      </c>
      <c r="ER963">
        <v>13144</v>
      </c>
      <c r="ES963">
        <v>13144</v>
      </c>
      <c r="ET963">
        <v>13144</v>
      </c>
      <c r="EU963">
        <v>13144</v>
      </c>
      <c r="EV963">
        <v>13144</v>
      </c>
      <c r="EW963">
        <v>13144</v>
      </c>
      <c r="EX963">
        <v>13144</v>
      </c>
      <c r="EY963">
        <v>13144</v>
      </c>
      <c r="EZ963">
        <v>13144</v>
      </c>
      <c r="FA963">
        <v>13144</v>
      </c>
      <c r="FB963">
        <v>13144</v>
      </c>
      <c r="FC963">
        <v>13144</v>
      </c>
      <c r="FD963">
        <v>0</v>
      </c>
      <c r="FE963">
        <v>0</v>
      </c>
      <c r="FF963">
        <v>0</v>
      </c>
      <c r="FG963">
        <v>0</v>
      </c>
      <c r="FH963">
        <v>0</v>
      </c>
      <c r="FI963">
        <v>0</v>
      </c>
      <c r="FJ963">
        <v>0</v>
      </c>
      <c r="FK963">
        <v>0</v>
      </c>
      <c r="FL963">
        <v>0</v>
      </c>
      <c r="FM963">
        <v>0</v>
      </c>
      <c r="FN963">
        <v>0</v>
      </c>
      <c r="FO963">
        <v>0</v>
      </c>
      <c r="FP963">
        <v>0</v>
      </c>
      <c r="FQ963">
        <v>0</v>
      </c>
      <c r="FR963">
        <v>0</v>
      </c>
      <c r="FS963">
        <v>0</v>
      </c>
      <c r="FT963">
        <v>0</v>
      </c>
      <c r="FU963">
        <v>0</v>
      </c>
      <c r="FV963">
        <v>0</v>
      </c>
      <c r="FW963">
        <v>0</v>
      </c>
      <c r="FX963">
        <v>0</v>
      </c>
      <c r="FY963">
        <v>0</v>
      </c>
      <c r="FZ963">
        <v>0</v>
      </c>
      <c r="GA963">
        <v>0</v>
      </c>
      <c r="GB963">
        <v>0</v>
      </c>
      <c r="GC963">
        <v>0</v>
      </c>
      <c r="GD963">
        <v>0</v>
      </c>
      <c r="GE963">
        <v>0</v>
      </c>
      <c r="GF963">
        <v>0</v>
      </c>
      <c r="GG963">
        <v>0</v>
      </c>
      <c r="GH963">
        <v>0</v>
      </c>
      <c r="GI963">
        <v>0</v>
      </c>
      <c r="GJ963">
        <v>0</v>
      </c>
      <c r="GK963">
        <v>0</v>
      </c>
      <c r="GL963">
        <v>0</v>
      </c>
      <c r="GM963">
        <v>0</v>
      </c>
      <c r="GN963">
        <v>0</v>
      </c>
      <c r="GO963">
        <v>0</v>
      </c>
      <c r="GP963">
        <v>0</v>
      </c>
      <c r="GQ963">
        <v>0</v>
      </c>
      <c r="GR963">
        <v>0</v>
      </c>
      <c r="GS963">
        <v>0</v>
      </c>
      <c r="GT963">
        <v>0</v>
      </c>
      <c r="GU963">
        <v>0</v>
      </c>
      <c r="GV963">
        <v>0</v>
      </c>
      <c r="GW963">
        <v>0</v>
      </c>
      <c r="GX963">
        <v>0</v>
      </c>
      <c r="GY963">
        <v>0</v>
      </c>
      <c r="GZ963">
        <v>0</v>
      </c>
      <c r="HA963">
        <v>0</v>
      </c>
      <c r="HB963">
        <v>0</v>
      </c>
      <c r="HC963">
        <v>0</v>
      </c>
      <c r="HD963">
        <v>0</v>
      </c>
      <c r="HE963">
        <v>0</v>
      </c>
      <c r="HF963">
        <v>0</v>
      </c>
      <c r="HG963">
        <v>0</v>
      </c>
      <c r="HH963">
        <v>0</v>
      </c>
      <c r="HI963">
        <v>0</v>
      </c>
      <c r="HJ963">
        <v>0</v>
      </c>
      <c r="HK963">
        <v>0</v>
      </c>
      <c r="HL963">
        <v>0</v>
      </c>
      <c r="HM963">
        <v>0</v>
      </c>
      <c r="HN963">
        <v>0</v>
      </c>
      <c r="HO963">
        <v>0</v>
      </c>
      <c r="HP963">
        <v>0</v>
      </c>
      <c r="HQ963">
        <v>0</v>
      </c>
      <c r="HR963">
        <v>0</v>
      </c>
      <c r="HS963">
        <v>0</v>
      </c>
      <c r="HT963">
        <v>0</v>
      </c>
      <c r="HU963">
        <v>0</v>
      </c>
      <c r="HV963">
        <v>0</v>
      </c>
      <c r="HW963">
        <v>0</v>
      </c>
      <c r="HX963">
        <v>0</v>
      </c>
      <c r="HY963">
        <v>0</v>
      </c>
      <c r="HZ963">
        <v>0</v>
      </c>
      <c r="IA963">
        <v>0</v>
      </c>
      <c r="IB963">
        <v>0</v>
      </c>
      <c r="IC963">
        <v>0</v>
      </c>
      <c r="ID963">
        <v>0</v>
      </c>
      <c r="IE963">
        <v>0</v>
      </c>
      <c r="IF963">
        <v>0</v>
      </c>
      <c r="IG963">
        <v>0</v>
      </c>
      <c r="IH963">
        <v>0</v>
      </c>
      <c r="II963">
        <v>0</v>
      </c>
      <c r="IJ963">
        <v>0</v>
      </c>
      <c r="IK963">
        <v>0</v>
      </c>
    </row>
    <row r="964" spans="13:245" hidden="1">
      <c r="M964" s="340"/>
      <c r="N964" t="s">
        <v>1023</v>
      </c>
      <c r="O964">
        <v>2</v>
      </c>
      <c r="P964">
        <v>53</v>
      </c>
      <c r="Q964" s="183" t="str">
        <f t="shared" si="37"/>
        <v>SDH100253</v>
      </c>
      <c r="R964">
        <v>1351.5</v>
      </c>
      <c r="S964">
        <v>2703</v>
      </c>
      <c r="T964">
        <v>4054.5</v>
      </c>
      <c r="U964">
        <v>5406</v>
      </c>
      <c r="V964">
        <v>6757.5</v>
      </c>
      <c r="W964">
        <v>8109</v>
      </c>
      <c r="X964">
        <v>9460.5</v>
      </c>
      <c r="Y964">
        <v>10812</v>
      </c>
      <c r="Z964">
        <v>12163.5</v>
      </c>
      <c r="AA964">
        <v>13515</v>
      </c>
      <c r="AB964">
        <v>13515</v>
      </c>
      <c r="AC964">
        <v>13515</v>
      </c>
      <c r="AD964">
        <v>13515</v>
      </c>
      <c r="AE964">
        <v>13515</v>
      </c>
      <c r="AF964">
        <v>13515</v>
      </c>
      <c r="AG964">
        <v>13515</v>
      </c>
      <c r="AH964">
        <v>13515</v>
      </c>
      <c r="AI964">
        <v>13515</v>
      </c>
      <c r="AJ964">
        <v>13515</v>
      </c>
      <c r="AK964">
        <v>13515</v>
      </c>
      <c r="AL964">
        <v>13515</v>
      </c>
      <c r="AM964">
        <v>13515</v>
      </c>
      <c r="AN964">
        <v>13515</v>
      </c>
      <c r="AO964">
        <v>13515</v>
      </c>
      <c r="AP964">
        <v>13515</v>
      </c>
      <c r="AQ964">
        <v>0</v>
      </c>
      <c r="AR964">
        <v>0</v>
      </c>
      <c r="AS964">
        <v>0</v>
      </c>
      <c r="AT964">
        <v>0</v>
      </c>
      <c r="AU964">
        <v>0</v>
      </c>
      <c r="AV964">
        <v>0</v>
      </c>
      <c r="AW964">
        <v>0</v>
      </c>
      <c r="AX964">
        <v>0</v>
      </c>
      <c r="AY964">
        <v>0</v>
      </c>
      <c r="AZ964">
        <v>0</v>
      </c>
      <c r="BA964">
        <v>0</v>
      </c>
      <c r="BB964">
        <v>0</v>
      </c>
      <c r="BC964">
        <v>0</v>
      </c>
      <c r="BD964">
        <v>0</v>
      </c>
      <c r="BE964">
        <v>0</v>
      </c>
      <c r="BF964">
        <v>0</v>
      </c>
      <c r="BG964">
        <v>0</v>
      </c>
      <c r="BH964">
        <v>0</v>
      </c>
      <c r="BI964">
        <v>0</v>
      </c>
      <c r="BJ964">
        <v>0</v>
      </c>
      <c r="BK964">
        <v>0</v>
      </c>
      <c r="BL964">
        <v>0</v>
      </c>
      <c r="BM964">
        <v>0</v>
      </c>
      <c r="BN964">
        <v>0</v>
      </c>
      <c r="BO964">
        <v>0</v>
      </c>
      <c r="BP964">
        <v>0</v>
      </c>
      <c r="BQ964">
        <v>0</v>
      </c>
      <c r="BR964">
        <v>0</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0</v>
      </c>
      <c r="CY964">
        <v>0</v>
      </c>
      <c r="CZ964">
        <v>0</v>
      </c>
      <c r="DA964">
        <v>0</v>
      </c>
      <c r="DB964">
        <v>0</v>
      </c>
      <c r="DC964">
        <v>0</v>
      </c>
      <c r="DD964">
        <v>0</v>
      </c>
      <c r="DE964">
        <v>0</v>
      </c>
      <c r="DF964">
        <v>0</v>
      </c>
      <c r="DG964">
        <v>0</v>
      </c>
      <c r="DH964">
        <v>0</v>
      </c>
      <c r="DI964">
        <v>0</v>
      </c>
      <c r="DJ964">
        <v>0</v>
      </c>
      <c r="DK964">
        <v>0</v>
      </c>
      <c r="DL964">
        <v>0</v>
      </c>
      <c r="DM964">
        <v>0</v>
      </c>
      <c r="DN964">
        <v>0</v>
      </c>
      <c r="DO964">
        <v>0</v>
      </c>
      <c r="DP964">
        <v>0</v>
      </c>
      <c r="DQ964">
        <v>0</v>
      </c>
      <c r="DR964">
        <v>0</v>
      </c>
      <c r="DS964">
        <v>0</v>
      </c>
      <c r="DT964">
        <v>0</v>
      </c>
      <c r="DU964">
        <v>0</v>
      </c>
      <c r="DV964">
        <v>0</v>
      </c>
      <c r="DW964">
        <v>0</v>
      </c>
      <c r="DX964">
        <v>0</v>
      </c>
      <c r="DZ964" s="340"/>
      <c r="EA964" t="s">
        <v>1023</v>
      </c>
      <c r="EB964">
        <v>2</v>
      </c>
      <c r="EC964">
        <v>53</v>
      </c>
      <c r="ED964" s="183" t="str">
        <f t="shared" si="38"/>
        <v>SDH100253</v>
      </c>
      <c r="EE964">
        <v>1351.5</v>
      </c>
      <c r="EF964">
        <v>10000</v>
      </c>
      <c r="EG964">
        <v>10000</v>
      </c>
      <c r="EH964">
        <v>10000</v>
      </c>
      <c r="EI964">
        <v>10000</v>
      </c>
      <c r="EJ964">
        <v>10000</v>
      </c>
      <c r="EK964">
        <v>10000</v>
      </c>
      <c r="EL964">
        <v>10812</v>
      </c>
      <c r="EM964">
        <v>12163.5</v>
      </c>
      <c r="EN964">
        <v>13515</v>
      </c>
      <c r="EO964">
        <v>13515</v>
      </c>
      <c r="EP964">
        <v>13515</v>
      </c>
      <c r="EQ964">
        <v>13515</v>
      </c>
      <c r="ER964">
        <v>13515</v>
      </c>
      <c r="ES964">
        <v>13515</v>
      </c>
      <c r="ET964">
        <v>13515</v>
      </c>
      <c r="EU964">
        <v>13515</v>
      </c>
      <c r="EV964">
        <v>13515</v>
      </c>
      <c r="EW964">
        <v>13515</v>
      </c>
      <c r="EX964">
        <v>13515</v>
      </c>
      <c r="EY964">
        <v>13515</v>
      </c>
      <c r="EZ964">
        <v>13515</v>
      </c>
      <c r="FA964">
        <v>13515</v>
      </c>
      <c r="FB964">
        <v>13515</v>
      </c>
      <c r="FC964">
        <v>13515</v>
      </c>
      <c r="FD964">
        <v>0</v>
      </c>
      <c r="FE964">
        <v>0</v>
      </c>
      <c r="FF964">
        <v>0</v>
      </c>
      <c r="FG964">
        <v>0</v>
      </c>
      <c r="FH964">
        <v>0</v>
      </c>
      <c r="FI964">
        <v>0</v>
      </c>
      <c r="FJ964">
        <v>0</v>
      </c>
      <c r="FK964">
        <v>0</v>
      </c>
      <c r="FL964">
        <v>0</v>
      </c>
      <c r="FM964">
        <v>0</v>
      </c>
      <c r="FN964">
        <v>0</v>
      </c>
      <c r="FO964">
        <v>0</v>
      </c>
      <c r="FP964">
        <v>0</v>
      </c>
      <c r="FQ964">
        <v>0</v>
      </c>
      <c r="FR964">
        <v>0</v>
      </c>
      <c r="FS964">
        <v>0</v>
      </c>
      <c r="FT964">
        <v>0</v>
      </c>
      <c r="FU964">
        <v>0</v>
      </c>
      <c r="FV964">
        <v>0</v>
      </c>
      <c r="FW964">
        <v>0</v>
      </c>
      <c r="FX964">
        <v>0</v>
      </c>
      <c r="FY964">
        <v>0</v>
      </c>
      <c r="FZ964">
        <v>0</v>
      </c>
      <c r="GA964">
        <v>0</v>
      </c>
      <c r="GB964">
        <v>0</v>
      </c>
      <c r="GC964">
        <v>0</v>
      </c>
      <c r="GD964">
        <v>0</v>
      </c>
      <c r="GE964">
        <v>0</v>
      </c>
      <c r="GF964">
        <v>0</v>
      </c>
      <c r="GG964">
        <v>0</v>
      </c>
      <c r="GH964">
        <v>0</v>
      </c>
      <c r="GI964">
        <v>0</v>
      </c>
      <c r="GJ964">
        <v>0</v>
      </c>
      <c r="GK964">
        <v>0</v>
      </c>
      <c r="GL964">
        <v>0</v>
      </c>
      <c r="GM964">
        <v>0</v>
      </c>
      <c r="GN964">
        <v>0</v>
      </c>
      <c r="GO964">
        <v>0</v>
      </c>
      <c r="GP964">
        <v>0</v>
      </c>
      <c r="GQ964">
        <v>0</v>
      </c>
      <c r="GR964">
        <v>0</v>
      </c>
      <c r="GS964">
        <v>0</v>
      </c>
      <c r="GT964">
        <v>0</v>
      </c>
      <c r="GU964">
        <v>0</v>
      </c>
      <c r="GV964">
        <v>0</v>
      </c>
      <c r="GW964">
        <v>0</v>
      </c>
      <c r="GX964">
        <v>0</v>
      </c>
      <c r="GY964">
        <v>0</v>
      </c>
      <c r="GZ964">
        <v>0</v>
      </c>
      <c r="HA964">
        <v>0</v>
      </c>
      <c r="HB964">
        <v>0</v>
      </c>
      <c r="HC964">
        <v>0</v>
      </c>
      <c r="HD964">
        <v>0</v>
      </c>
      <c r="HE964">
        <v>0</v>
      </c>
      <c r="HF964">
        <v>0</v>
      </c>
      <c r="HG964">
        <v>0</v>
      </c>
      <c r="HH964">
        <v>0</v>
      </c>
      <c r="HI964">
        <v>0</v>
      </c>
      <c r="HJ964">
        <v>0</v>
      </c>
      <c r="HK964">
        <v>0</v>
      </c>
      <c r="HL964">
        <v>0</v>
      </c>
      <c r="HM964">
        <v>0</v>
      </c>
      <c r="HN964">
        <v>0</v>
      </c>
      <c r="HO964">
        <v>0</v>
      </c>
      <c r="HP964">
        <v>0</v>
      </c>
      <c r="HQ964">
        <v>0</v>
      </c>
      <c r="HR964">
        <v>0</v>
      </c>
      <c r="HS964">
        <v>0</v>
      </c>
      <c r="HT964">
        <v>0</v>
      </c>
      <c r="HU964">
        <v>0</v>
      </c>
      <c r="HV964">
        <v>0</v>
      </c>
      <c r="HW964">
        <v>0</v>
      </c>
      <c r="HX964">
        <v>0</v>
      </c>
      <c r="HY964">
        <v>0</v>
      </c>
      <c r="HZ964">
        <v>0</v>
      </c>
      <c r="IA964">
        <v>0</v>
      </c>
      <c r="IB964">
        <v>0</v>
      </c>
      <c r="IC964">
        <v>0</v>
      </c>
      <c r="ID964">
        <v>0</v>
      </c>
      <c r="IE964">
        <v>0</v>
      </c>
      <c r="IF964">
        <v>0</v>
      </c>
      <c r="IG964">
        <v>0</v>
      </c>
      <c r="IH964">
        <v>0</v>
      </c>
      <c r="II964">
        <v>0</v>
      </c>
      <c r="IJ964">
        <v>0</v>
      </c>
      <c r="IK964">
        <v>0</v>
      </c>
    </row>
    <row r="965" spans="13:245" hidden="1">
      <c r="M965" s="340"/>
      <c r="N965" t="s">
        <v>1023</v>
      </c>
      <c r="O965">
        <v>2</v>
      </c>
      <c r="P965">
        <v>54</v>
      </c>
      <c r="Q965" s="183" t="str">
        <f t="shared" si="37"/>
        <v>SDH100254</v>
      </c>
      <c r="R965">
        <v>1393.9</v>
      </c>
      <c r="S965">
        <v>2787.8</v>
      </c>
      <c r="T965">
        <v>4181.7</v>
      </c>
      <c r="U965">
        <v>5575.6</v>
      </c>
      <c r="V965">
        <v>6969.5</v>
      </c>
      <c r="W965">
        <v>8363.4</v>
      </c>
      <c r="X965">
        <v>9757.3000000000011</v>
      </c>
      <c r="Y965">
        <v>11151.2</v>
      </c>
      <c r="Z965">
        <v>12545.1</v>
      </c>
      <c r="AA965">
        <v>13939</v>
      </c>
      <c r="AB965">
        <v>13939</v>
      </c>
      <c r="AC965">
        <v>13939</v>
      </c>
      <c r="AD965">
        <v>13939</v>
      </c>
      <c r="AE965">
        <v>13939</v>
      </c>
      <c r="AF965">
        <v>13939</v>
      </c>
      <c r="AG965">
        <v>13939</v>
      </c>
      <c r="AH965">
        <v>13939</v>
      </c>
      <c r="AI965">
        <v>13939</v>
      </c>
      <c r="AJ965">
        <v>13939</v>
      </c>
      <c r="AK965">
        <v>13939</v>
      </c>
      <c r="AL965">
        <v>13939</v>
      </c>
      <c r="AM965">
        <v>13939</v>
      </c>
      <c r="AN965">
        <v>13939</v>
      </c>
      <c r="AO965">
        <v>13939</v>
      </c>
      <c r="AP965">
        <v>13939</v>
      </c>
      <c r="AQ965">
        <v>0</v>
      </c>
      <c r="AR965">
        <v>0</v>
      </c>
      <c r="AS965">
        <v>0</v>
      </c>
      <c r="AT965">
        <v>0</v>
      </c>
      <c r="AU965">
        <v>0</v>
      </c>
      <c r="AV965">
        <v>0</v>
      </c>
      <c r="AW965">
        <v>0</v>
      </c>
      <c r="AX965">
        <v>0</v>
      </c>
      <c r="AY965">
        <v>0</v>
      </c>
      <c r="AZ965">
        <v>0</v>
      </c>
      <c r="BA965">
        <v>0</v>
      </c>
      <c r="BB965">
        <v>0</v>
      </c>
      <c r="BC965">
        <v>0</v>
      </c>
      <c r="BD965">
        <v>0</v>
      </c>
      <c r="BE965">
        <v>0</v>
      </c>
      <c r="BF965">
        <v>0</v>
      </c>
      <c r="BG965">
        <v>0</v>
      </c>
      <c r="BH965">
        <v>0</v>
      </c>
      <c r="BI965">
        <v>0</v>
      </c>
      <c r="BJ965">
        <v>0</v>
      </c>
      <c r="BK965">
        <v>0</v>
      </c>
      <c r="BL965">
        <v>0</v>
      </c>
      <c r="BM965">
        <v>0</v>
      </c>
      <c r="BN965">
        <v>0</v>
      </c>
      <c r="BO965">
        <v>0</v>
      </c>
      <c r="BP965">
        <v>0</v>
      </c>
      <c r="BQ965">
        <v>0</v>
      </c>
      <c r="BR965">
        <v>0</v>
      </c>
      <c r="BS965">
        <v>0</v>
      </c>
      <c r="BT965">
        <v>0</v>
      </c>
      <c r="BU965">
        <v>0</v>
      </c>
      <c r="BV965">
        <v>0</v>
      </c>
      <c r="BW965">
        <v>0</v>
      </c>
      <c r="BX965">
        <v>0</v>
      </c>
      <c r="BY965">
        <v>0</v>
      </c>
      <c r="BZ965">
        <v>0</v>
      </c>
      <c r="CA965">
        <v>0</v>
      </c>
      <c r="CB965">
        <v>0</v>
      </c>
      <c r="CC965">
        <v>0</v>
      </c>
      <c r="CD965">
        <v>0</v>
      </c>
      <c r="CE965">
        <v>0</v>
      </c>
      <c r="CF965">
        <v>0</v>
      </c>
      <c r="CG965">
        <v>0</v>
      </c>
      <c r="CH965">
        <v>0</v>
      </c>
      <c r="CI965">
        <v>0</v>
      </c>
      <c r="CJ965">
        <v>0</v>
      </c>
      <c r="CK965">
        <v>0</v>
      </c>
      <c r="CL965">
        <v>0</v>
      </c>
      <c r="CM965">
        <v>0</v>
      </c>
      <c r="CN965">
        <v>0</v>
      </c>
      <c r="CO965">
        <v>0</v>
      </c>
      <c r="CP965">
        <v>0</v>
      </c>
      <c r="CQ965">
        <v>0</v>
      </c>
      <c r="CR965">
        <v>0</v>
      </c>
      <c r="CS965">
        <v>0</v>
      </c>
      <c r="CT965">
        <v>0</v>
      </c>
      <c r="CU965">
        <v>0</v>
      </c>
      <c r="CV965">
        <v>0</v>
      </c>
      <c r="CW965">
        <v>0</v>
      </c>
      <c r="CX965">
        <v>0</v>
      </c>
      <c r="CY965">
        <v>0</v>
      </c>
      <c r="CZ965">
        <v>0</v>
      </c>
      <c r="DA965">
        <v>0</v>
      </c>
      <c r="DB965">
        <v>0</v>
      </c>
      <c r="DC965">
        <v>0</v>
      </c>
      <c r="DD965">
        <v>0</v>
      </c>
      <c r="DE965">
        <v>0</v>
      </c>
      <c r="DF965">
        <v>0</v>
      </c>
      <c r="DG965">
        <v>0</v>
      </c>
      <c r="DH965">
        <v>0</v>
      </c>
      <c r="DI965">
        <v>0</v>
      </c>
      <c r="DJ965">
        <v>0</v>
      </c>
      <c r="DK965">
        <v>0</v>
      </c>
      <c r="DL965">
        <v>0</v>
      </c>
      <c r="DM965">
        <v>0</v>
      </c>
      <c r="DN965">
        <v>0</v>
      </c>
      <c r="DO965">
        <v>0</v>
      </c>
      <c r="DP965">
        <v>0</v>
      </c>
      <c r="DQ965">
        <v>0</v>
      </c>
      <c r="DR965">
        <v>0</v>
      </c>
      <c r="DS965">
        <v>0</v>
      </c>
      <c r="DT965">
        <v>0</v>
      </c>
      <c r="DU965">
        <v>0</v>
      </c>
      <c r="DV965">
        <v>0</v>
      </c>
      <c r="DW965">
        <v>0</v>
      </c>
      <c r="DX965">
        <v>0</v>
      </c>
      <c r="DZ965" s="340"/>
      <c r="EA965" t="s">
        <v>1023</v>
      </c>
      <c r="EB965">
        <v>2</v>
      </c>
      <c r="EC965">
        <v>54</v>
      </c>
      <c r="ED965" s="183" t="str">
        <f t="shared" si="38"/>
        <v>SDH100254</v>
      </c>
      <c r="EE965">
        <v>1393.9</v>
      </c>
      <c r="EF965">
        <v>10000</v>
      </c>
      <c r="EG965">
        <v>10000</v>
      </c>
      <c r="EH965">
        <v>10000</v>
      </c>
      <c r="EI965">
        <v>10000</v>
      </c>
      <c r="EJ965">
        <v>10000</v>
      </c>
      <c r="EK965">
        <v>10000</v>
      </c>
      <c r="EL965">
        <v>11151.2</v>
      </c>
      <c r="EM965">
        <v>12545.1</v>
      </c>
      <c r="EN965">
        <v>13939</v>
      </c>
      <c r="EO965">
        <v>13939</v>
      </c>
      <c r="EP965">
        <v>13939</v>
      </c>
      <c r="EQ965">
        <v>13939</v>
      </c>
      <c r="ER965">
        <v>13939</v>
      </c>
      <c r="ES965">
        <v>13939</v>
      </c>
      <c r="ET965">
        <v>13939</v>
      </c>
      <c r="EU965">
        <v>13939</v>
      </c>
      <c r="EV965">
        <v>13939</v>
      </c>
      <c r="EW965">
        <v>13939</v>
      </c>
      <c r="EX965">
        <v>13939</v>
      </c>
      <c r="EY965">
        <v>13939</v>
      </c>
      <c r="EZ965">
        <v>13939</v>
      </c>
      <c r="FA965">
        <v>13939</v>
      </c>
      <c r="FB965">
        <v>13939</v>
      </c>
      <c r="FC965">
        <v>13939</v>
      </c>
      <c r="FD965">
        <v>0</v>
      </c>
      <c r="FE965">
        <v>0</v>
      </c>
      <c r="FF965">
        <v>0</v>
      </c>
      <c r="FG965">
        <v>0</v>
      </c>
      <c r="FH965">
        <v>0</v>
      </c>
      <c r="FI965">
        <v>0</v>
      </c>
      <c r="FJ965">
        <v>0</v>
      </c>
      <c r="FK965">
        <v>0</v>
      </c>
      <c r="FL965">
        <v>0</v>
      </c>
      <c r="FM965">
        <v>0</v>
      </c>
      <c r="FN965">
        <v>0</v>
      </c>
      <c r="FO965">
        <v>0</v>
      </c>
      <c r="FP965">
        <v>0</v>
      </c>
      <c r="FQ965">
        <v>0</v>
      </c>
      <c r="FR965">
        <v>0</v>
      </c>
      <c r="FS965">
        <v>0</v>
      </c>
      <c r="FT965">
        <v>0</v>
      </c>
      <c r="FU965">
        <v>0</v>
      </c>
      <c r="FV965">
        <v>0</v>
      </c>
      <c r="FW965">
        <v>0</v>
      </c>
      <c r="FX965">
        <v>0</v>
      </c>
      <c r="FY965">
        <v>0</v>
      </c>
      <c r="FZ965">
        <v>0</v>
      </c>
      <c r="GA965">
        <v>0</v>
      </c>
      <c r="GB965">
        <v>0</v>
      </c>
      <c r="GC965">
        <v>0</v>
      </c>
      <c r="GD965">
        <v>0</v>
      </c>
      <c r="GE965">
        <v>0</v>
      </c>
      <c r="GF965">
        <v>0</v>
      </c>
      <c r="GG965">
        <v>0</v>
      </c>
      <c r="GH965">
        <v>0</v>
      </c>
      <c r="GI965">
        <v>0</v>
      </c>
      <c r="GJ965">
        <v>0</v>
      </c>
      <c r="GK965">
        <v>0</v>
      </c>
      <c r="GL965">
        <v>0</v>
      </c>
      <c r="GM965">
        <v>0</v>
      </c>
      <c r="GN965">
        <v>0</v>
      </c>
      <c r="GO965">
        <v>0</v>
      </c>
      <c r="GP965">
        <v>0</v>
      </c>
      <c r="GQ965">
        <v>0</v>
      </c>
      <c r="GR965">
        <v>0</v>
      </c>
      <c r="GS965">
        <v>0</v>
      </c>
      <c r="GT965">
        <v>0</v>
      </c>
      <c r="GU965">
        <v>0</v>
      </c>
      <c r="GV965">
        <v>0</v>
      </c>
      <c r="GW965">
        <v>0</v>
      </c>
      <c r="GX965">
        <v>0</v>
      </c>
      <c r="GY965">
        <v>0</v>
      </c>
      <c r="GZ965">
        <v>0</v>
      </c>
      <c r="HA965">
        <v>0</v>
      </c>
      <c r="HB965">
        <v>0</v>
      </c>
      <c r="HC965">
        <v>0</v>
      </c>
      <c r="HD965">
        <v>0</v>
      </c>
      <c r="HE965">
        <v>0</v>
      </c>
      <c r="HF965">
        <v>0</v>
      </c>
      <c r="HG965">
        <v>0</v>
      </c>
      <c r="HH965">
        <v>0</v>
      </c>
      <c r="HI965">
        <v>0</v>
      </c>
      <c r="HJ965">
        <v>0</v>
      </c>
      <c r="HK965">
        <v>0</v>
      </c>
      <c r="HL965">
        <v>0</v>
      </c>
      <c r="HM965">
        <v>0</v>
      </c>
      <c r="HN965">
        <v>0</v>
      </c>
      <c r="HO965">
        <v>0</v>
      </c>
      <c r="HP965">
        <v>0</v>
      </c>
      <c r="HQ965">
        <v>0</v>
      </c>
      <c r="HR965">
        <v>0</v>
      </c>
      <c r="HS965">
        <v>0</v>
      </c>
      <c r="HT965">
        <v>0</v>
      </c>
      <c r="HU965">
        <v>0</v>
      </c>
      <c r="HV965">
        <v>0</v>
      </c>
      <c r="HW965">
        <v>0</v>
      </c>
      <c r="HX965">
        <v>0</v>
      </c>
      <c r="HY965">
        <v>0</v>
      </c>
      <c r="HZ965">
        <v>0</v>
      </c>
      <c r="IA965">
        <v>0</v>
      </c>
      <c r="IB965">
        <v>0</v>
      </c>
      <c r="IC965">
        <v>0</v>
      </c>
      <c r="ID965">
        <v>0</v>
      </c>
      <c r="IE965">
        <v>0</v>
      </c>
      <c r="IF965">
        <v>0</v>
      </c>
      <c r="IG965">
        <v>0</v>
      </c>
      <c r="IH965">
        <v>0</v>
      </c>
      <c r="II965">
        <v>0</v>
      </c>
      <c r="IJ965">
        <v>0</v>
      </c>
      <c r="IK965">
        <v>0</v>
      </c>
    </row>
    <row r="966" spans="13:245" hidden="1">
      <c r="M966" s="340"/>
      <c r="N966" t="s">
        <v>1023</v>
      </c>
      <c r="O966">
        <v>2</v>
      </c>
      <c r="P966">
        <v>55</v>
      </c>
      <c r="Q966" s="183" t="str">
        <f t="shared" si="37"/>
        <v>SDH100255</v>
      </c>
      <c r="R966">
        <v>1446.9</v>
      </c>
      <c r="S966">
        <v>2893.8</v>
      </c>
      <c r="T966">
        <v>4340.7</v>
      </c>
      <c r="U966">
        <v>5787.6</v>
      </c>
      <c r="V966">
        <v>7234.5</v>
      </c>
      <c r="W966">
        <v>8681.4</v>
      </c>
      <c r="X966">
        <v>10128.300000000001</v>
      </c>
      <c r="Y966">
        <v>11575.2</v>
      </c>
      <c r="Z966">
        <v>13022.1</v>
      </c>
      <c r="AA966">
        <v>14469</v>
      </c>
      <c r="AB966">
        <v>14469</v>
      </c>
      <c r="AC966">
        <v>14469</v>
      </c>
      <c r="AD966">
        <v>14469</v>
      </c>
      <c r="AE966">
        <v>14469</v>
      </c>
      <c r="AF966">
        <v>14469</v>
      </c>
      <c r="AG966">
        <v>14469</v>
      </c>
      <c r="AH966">
        <v>14469</v>
      </c>
      <c r="AI966">
        <v>14469</v>
      </c>
      <c r="AJ966">
        <v>14469</v>
      </c>
      <c r="AK966">
        <v>14469</v>
      </c>
      <c r="AL966">
        <v>14469</v>
      </c>
      <c r="AM966">
        <v>14469</v>
      </c>
      <c r="AN966">
        <v>14469</v>
      </c>
      <c r="AO966">
        <v>14469</v>
      </c>
      <c r="AP966">
        <v>14469</v>
      </c>
      <c r="AQ966">
        <v>0</v>
      </c>
      <c r="AR966">
        <v>0</v>
      </c>
      <c r="AS966">
        <v>0</v>
      </c>
      <c r="AT966">
        <v>0</v>
      </c>
      <c r="AU966">
        <v>0</v>
      </c>
      <c r="AV966">
        <v>0</v>
      </c>
      <c r="AW966">
        <v>0</v>
      </c>
      <c r="AX966">
        <v>0</v>
      </c>
      <c r="AY966">
        <v>0</v>
      </c>
      <c r="AZ966">
        <v>0</v>
      </c>
      <c r="BA966">
        <v>0</v>
      </c>
      <c r="BB966">
        <v>0</v>
      </c>
      <c r="BC966">
        <v>0</v>
      </c>
      <c r="BD966">
        <v>0</v>
      </c>
      <c r="BE966">
        <v>0</v>
      </c>
      <c r="BF966">
        <v>0</v>
      </c>
      <c r="BG966">
        <v>0</v>
      </c>
      <c r="BH966">
        <v>0</v>
      </c>
      <c r="BI966">
        <v>0</v>
      </c>
      <c r="BJ966">
        <v>0</v>
      </c>
      <c r="BK966">
        <v>0</v>
      </c>
      <c r="BL966">
        <v>0</v>
      </c>
      <c r="BM966">
        <v>0</v>
      </c>
      <c r="BN966">
        <v>0</v>
      </c>
      <c r="BO966">
        <v>0</v>
      </c>
      <c r="BP966">
        <v>0</v>
      </c>
      <c r="BQ966">
        <v>0</v>
      </c>
      <c r="BR966">
        <v>0</v>
      </c>
      <c r="BS966">
        <v>0</v>
      </c>
      <c r="BT966">
        <v>0</v>
      </c>
      <c r="BU966">
        <v>0</v>
      </c>
      <c r="BV966">
        <v>0</v>
      </c>
      <c r="BW966">
        <v>0</v>
      </c>
      <c r="BX966">
        <v>0</v>
      </c>
      <c r="BY966">
        <v>0</v>
      </c>
      <c r="BZ966">
        <v>0</v>
      </c>
      <c r="CA966">
        <v>0</v>
      </c>
      <c r="CB966">
        <v>0</v>
      </c>
      <c r="CC966">
        <v>0</v>
      </c>
      <c r="CD966">
        <v>0</v>
      </c>
      <c r="CE966">
        <v>0</v>
      </c>
      <c r="CF966">
        <v>0</v>
      </c>
      <c r="CG966">
        <v>0</v>
      </c>
      <c r="CH966">
        <v>0</v>
      </c>
      <c r="CI966">
        <v>0</v>
      </c>
      <c r="CJ966">
        <v>0</v>
      </c>
      <c r="CK966">
        <v>0</v>
      </c>
      <c r="CL966">
        <v>0</v>
      </c>
      <c r="CM966">
        <v>0</v>
      </c>
      <c r="CN966">
        <v>0</v>
      </c>
      <c r="CO966">
        <v>0</v>
      </c>
      <c r="CP966">
        <v>0</v>
      </c>
      <c r="CQ966">
        <v>0</v>
      </c>
      <c r="CR966">
        <v>0</v>
      </c>
      <c r="CS966">
        <v>0</v>
      </c>
      <c r="CT966">
        <v>0</v>
      </c>
      <c r="CU966">
        <v>0</v>
      </c>
      <c r="CV966">
        <v>0</v>
      </c>
      <c r="CW966">
        <v>0</v>
      </c>
      <c r="CX966">
        <v>0</v>
      </c>
      <c r="CY966">
        <v>0</v>
      </c>
      <c r="CZ966">
        <v>0</v>
      </c>
      <c r="DA966">
        <v>0</v>
      </c>
      <c r="DB966">
        <v>0</v>
      </c>
      <c r="DC966">
        <v>0</v>
      </c>
      <c r="DD966">
        <v>0</v>
      </c>
      <c r="DE966">
        <v>0</v>
      </c>
      <c r="DF966">
        <v>0</v>
      </c>
      <c r="DG966">
        <v>0</v>
      </c>
      <c r="DH966">
        <v>0</v>
      </c>
      <c r="DI966">
        <v>0</v>
      </c>
      <c r="DJ966">
        <v>0</v>
      </c>
      <c r="DK966">
        <v>0</v>
      </c>
      <c r="DL966">
        <v>0</v>
      </c>
      <c r="DM966">
        <v>0</v>
      </c>
      <c r="DN966">
        <v>0</v>
      </c>
      <c r="DO966">
        <v>0</v>
      </c>
      <c r="DP966">
        <v>0</v>
      </c>
      <c r="DQ966">
        <v>0</v>
      </c>
      <c r="DR966">
        <v>0</v>
      </c>
      <c r="DS966">
        <v>0</v>
      </c>
      <c r="DT966">
        <v>0</v>
      </c>
      <c r="DU966">
        <v>0</v>
      </c>
      <c r="DV966">
        <v>0</v>
      </c>
      <c r="DW966">
        <v>0</v>
      </c>
      <c r="DX966">
        <v>0</v>
      </c>
      <c r="DZ966" s="340"/>
      <c r="EA966" t="s">
        <v>1023</v>
      </c>
      <c r="EB966">
        <v>2</v>
      </c>
      <c r="EC966">
        <v>55</v>
      </c>
      <c r="ED966" s="183" t="str">
        <f t="shared" si="38"/>
        <v>SDH100255</v>
      </c>
      <c r="EE966">
        <v>1446.9</v>
      </c>
      <c r="EF966">
        <v>10000</v>
      </c>
      <c r="EG966">
        <v>10000</v>
      </c>
      <c r="EH966">
        <v>10000</v>
      </c>
      <c r="EI966">
        <v>10000</v>
      </c>
      <c r="EJ966">
        <v>10000</v>
      </c>
      <c r="EK966">
        <v>10128.299999999999</v>
      </c>
      <c r="EL966">
        <v>11575.2</v>
      </c>
      <c r="EM966">
        <v>13022.1</v>
      </c>
      <c r="EN966">
        <v>14469</v>
      </c>
      <c r="EO966">
        <v>14469</v>
      </c>
      <c r="EP966">
        <v>14469</v>
      </c>
      <c r="EQ966">
        <v>14469</v>
      </c>
      <c r="ER966">
        <v>14469</v>
      </c>
      <c r="ES966">
        <v>14469</v>
      </c>
      <c r="ET966">
        <v>14469</v>
      </c>
      <c r="EU966">
        <v>14469</v>
      </c>
      <c r="EV966">
        <v>14469</v>
      </c>
      <c r="EW966">
        <v>14469</v>
      </c>
      <c r="EX966">
        <v>14469</v>
      </c>
      <c r="EY966">
        <v>14469</v>
      </c>
      <c r="EZ966">
        <v>14469</v>
      </c>
      <c r="FA966">
        <v>14469</v>
      </c>
      <c r="FB966">
        <v>14469</v>
      </c>
      <c r="FC966">
        <v>14469</v>
      </c>
      <c r="FD966">
        <v>0</v>
      </c>
      <c r="FE966">
        <v>0</v>
      </c>
      <c r="FF966">
        <v>0</v>
      </c>
      <c r="FG966">
        <v>0</v>
      </c>
      <c r="FH966">
        <v>0</v>
      </c>
      <c r="FI966">
        <v>0</v>
      </c>
      <c r="FJ966">
        <v>0</v>
      </c>
      <c r="FK966">
        <v>0</v>
      </c>
      <c r="FL966">
        <v>0</v>
      </c>
      <c r="FM966">
        <v>0</v>
      </c>
      <c r="FN966">
        <v>0</v>
      </c>
      <c r="FO966">
        <v>0</v>
      </c>
      <c r="FP966">
        <v>0</v>
      </c>
      <c r="FQ966">
        <v>0</v>
      </c>
      <c r="FR966">
        <v>0</v>
      </c>
      <c r="FS966">
        <v>0</v>
      </c>
      <c r="FT966">
        <v>0</v>
      </c>
      <c r="FU966">
        <v>0</v>
      </c>
      <c r="FV966">
        <v>0</v>
      </c>
      <c r="FW966">
        <v>0</v>
      </c>
      <c r="FX966">
        <v>0</v>
      </c>
      <c r="FY966">
        <v>0</v>
      </c>
      <c r="FZ966">
        <v>0</v>
      </c>
      <c r="GA966">
        <v>0</v>
      </c>
      <c r="GB966">
        <v>0</v>
      </c>
      <c r="GC966">
        <v>0</v>
      </c>
      <c r="GD966">
        <v>0</v>
      </c>
      <c r="GE966">
        <v>0</v>
      </c>
      <c r="GF966">
        <v>0</v>
      </c>
      <c r="GG966">
        <v>0</v>
      </c>
      <c r="GH966">
        <v>0</v>
      </c>
      <c r="GI966">
        <v>0</v>
      </c>
      <c r="GJ966">
        <v>0</v>
      </c>
      <c r="GK966">
        <v>0</v>
      </c>
      <c r="GL966">
        <v>0</v>
      </c>
      <c r="GM966">
        <v>0</v>
      </c>
      <c r="GN966">
        <v>0</v>
      </c>
      <c r="GO966">
        <v>0</v>
      </c>
      <c r="GP966">
        <v>0</v>
      </c>
      <c r="GQ966">
        <v>0</v>
      </c>
      <c r="GR966">
        <v>0</v>
      </c>
      <c r="GS966">
        <v>0</v>
      </c>
      <c r="GT966">
        <v>0</v>
      </c>
      <c r="GU966">
        <v>0</v>
      </c>
      <c r="GV966">
        <v>0</v>
      </c>
      <c r="GW966">
        <v>0</v>
      </c>
      <c r="GX966">
        <v>0</v>
      </c>
      <c r="GY966">
        <v>0</v>
      </c>
      <c r="GZ966">
        <v>0</v>
      </c>
      <c r="HA966">
        <v>0</v>
      </c>
      <c r="HB966">
        <v>0</v>
      </c>
      <c r="HC966">
        <v>0</v>
      </c>
      <c r="HD966">
        <v>0</v>
      </c>
      <c r="HE966">
        <v>0</v>
      </c>
      <c r="HF966">
        <v>0</v>
      </c>
      <c r="HG966">
        <v>0</v>
      </c>
      <c r="HH966">
        <v>0</v>
      </c>
      <c r="HI966">
        <v>0</v>
      </c>
      <c r="HJ966">
        <v>0</v>
      </c>
      <c r="HK966">
        <v>0</v>
      </c>
      <c r="HL966">
        <v>0</v>
      </c>
      <c r="HM966">
        <v>0</v>
      </c>
      <c r="HN966">
        <v>0</v>
      </c>
      <c r="HO966">
        <v>0</v>
      </c>
      <c r="HP966">
        <v>0</v>
      </c>
      <c r="HQ966">
        <v>0</v>
      </c>
      <c r="HR966">
        <v>0</v>
      </c>
      <c r="HS966">
        <v>0</v>
      </c>
      <c r="HT966">
        <v>0</v>
      </c>
      <c r="HU966">
        <v>0</v>
      </c>
      <c r="HV966">
        <v>0</v>
      </c>
      <c r="HW966">
        <v>0</v>
      </c>
      <c r="HX966">
        <v>0</v>
      </c>
      <c r="HY966">
        <v>0</v>
      </c>
      <c r="HZ966">
        <v>0</v>
      </c>
      <c r="IA966">
        <v>0</v>
      </c>
      <c r="IB966">
        <v>0</v>
      </c>
      <c r="IC966">
        <v>0</v>
      </c>
      <c r="ID966">
        <v>0</v>
      </c>
      <c r="IE966">
        <v>0</v>
      </c>
      <c r="IF966">
        <v>0</v>
      </c>
      <c r="IG966">
        <v>0</v>
      </c>
      <c r="IH966">
        <v>0</v>
      </c>
      <c r="II966">
        <v>0</v>
      </c>
      <c r="IJ966">
        <v>0</v>
      </c>
      <c r="IK966">
        <v>0</v>
      </c>
    </row>
    <row r="967" spans="13:245" hidden="1">
      <c r="M967" s="340"/>
      <c r="N967" t="s">
        <v>1023</v>
      </c>
      <c r="O967">
        <v>2</v>
      </c>
      <c r="P967">
        <v>56</v>
      </c>
      <c r="Q967" s="183" t="str">
        <f t="shared" si="37"/>
        <v>SDH100256</v>
      </c>
      <c r="R967">
        <v>1499.9</v>
      </c>
      <c r="S967">
        <v>2999.8</v>
      </c>
      <c r="T967">
        <v>4499.7</v>
      </c>
      <c r="U967">
        <v>5999.6</v>
      </c>
      <c r="V967">
        <v>7499.5</v>
      </c>
      <c r="W967">
        <v>8999.4</v>
      </c>
      <c r="X967">
        <v>10499.300000000001</v>
      </c>
      <c r="Y967">
        <v>11999.2</v>
      </c>
      <c r="Z967">
        <v>13499.1</v>
      </c>
      <c r="AA967">
        <v>14999</v>
      </c>
      <c r="AB967">
        <v>14999</v>
      </c>
      <c r="AC967">
        <v>14999</v>
      </c>
      <c r="AD967">
        <v>14999</v>
      </c>
      <c r="AE967">
        <v>14999</v>
      </c>
      <c r="AF967">
        <v>14999</v>
      </c>
      <c r="AG967">
        <v>14999</v>
      </c>
      <c r="AH967">
        <v>14999</v>
      </c>
      <c r="AI967">
        <v>14999</v>
      </c>
      <c r="AJ967">
        <v>14999</v>
      </c>
      <c r="AK967">
        <v>14999</v>
      </c>
      <c r="AL967">
        <v>14999</v>
      </c>
      <c r="AM967">
        <v>14999</v>
      </c>
      <c r="AN967">
        <v>14999</v>
      </c>
      <c r="AO967">
        <v>14999</v>
      </c>
      <c r="AP967">
        <v>14999</v>
      </c>
      <c r="AQ967">
        <v>0</v>
      </c>
      <c r="AR967">
        <v>0</v>
      </c>
      <c r="AS967">
        <v>0</v>
      </c>
      <c r="AT967">
        <v>0</v>
      </c>
      <c r="AU967">
        <v>0</v>
      </c>
      <c r="AV967">
        <v>0</v>
      </c>
      <c r="AW967">
        <v>0</v>
      </c>
      <c r="AX967">
        <v>0</v>
      </c>
      <c r="AY967">
        <v>0</v>
      </c>
      <c r="AZ967">
        <v>0</v>
      </c>
      <c r="BA967">
        <v>0</v>
      </c>
      <c r="BB967">
        <v>0</v>
      </c>
      <c r="BC967">
        <v>0</v>
      </c>
      <c r="BD967">
        <v>0</v>
      </c>
      <c r="BE967">
        <v>0</v>
      </c>
      <c r="BF967">
        <v>0</v>
      </c>
      <c r="BG967">
        <v>0</v>
      </c>
      <c r="BH967">
        <v>0</v>
      </c>
      <c r="BI967">
        <v>0</v>
      </c>
      <c r="BJ967">
        <v>0</v>
      </c>
      <c r="BK967">
        <v>0</v>
      </c>
      <c r="BL967">
        <v>0</v>
      </c>
      <c r="BM967">
        <v>0</v>
      </c>
      <c r="BN967">
        <v>0</v>
      </c>
      <c r="BO967">
        <v>0</v>
      </c>
      <c r="BP967">
        <v>0</v>
      </c>
      <c r="BQ967">
        <v>0</v>
      </c>
      <c r="BR967">
        <v>0</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v>
      </c>
      <c r="CZ967">
        <v>0</v>
      </c>
      <c r="DA967">
        <v>0</v>
      </c>
      <c r="DB967">
        <v>0</v>
      </c>
      <c r="DC967">
        <v>0</v>
      </c>
      <c r="DD967">
        <v>0</v>
      </c>
      <c r="DE967">
        <v>0</v>
      </c>
      <c r="DF967">
        <v>0</v>
      </c>
      <c r="DG967">
        <v>0</v>
      </c>
      <c r="DH967">
        <v>0</v>
      </c>
      <c r="DI967">
        <v>0</v>
      </c>
      <c r="DJ967">
        <v>0</v>
      </c>
      <c r="DK967">
        <v>0</v>
      </c>
      <c r="DL967">
        <v>0</v>
      </c>
      <c r="DM967">
        <v>0</v>
      </c>
      <c r="DN967">
        <v>0</v>
      </c>
      <c r="DO967">
        <v>0</v>
      </c>
      <c r="DP967">
        <v>0</v>
      </c>
      <c r="DQ967">
        <v>0</v>
      </c>
      <c r="DR967">
        <v>0</v>
      </c>
      <c r="DS967">
        <v>0</v>
      </c>
      <c r="DT967">
        <v>0</v>
      </c>
      <c r="DU967">
        <v>0</v>
      </c>
      <c r="DV967">
        <v>0</v>
      </c>
      <c r="DW967">
        <v>0</v>
      </c>
      <c r="DX967">
        <v>0</v>
      </c>
      <c r="DZ967" s="340"/>
      <c r="EA967" t="s">
        <v>1023</v>
      </c>
      <c r="EB967">
        <v>2</v>
      </c>
      <c r="EC967">
        <v>56</v>
      </c>
      <c r="ED967" s="183" t="str">
        <f t="shared" si="38"/>
        <v>SDH100256</v>
      </c>
      <c r="EE967">
        <v>1499.9</v>
      </c>
      <c r="EF967">
        <v>10000</v>
      </c>
      <c r="EG967">
        <v>10000</v>
      </c>
      <c r="EH967">
        <v>10000</v>
      </c>
      <c r="EI967">
        <v>10000</v>
      </c>
      <c r="EJ967">
        <v>10000</v>
      </c>
      <c r="EK967">
        <v>10499.3</v>
      </c>
      <c r="EL967">
        <v>11999.2</v>
      </c>
      <c r="EM967">
        <v>13499.1</v>
      </c>
      <c r="EN967">
        <v>14999</v>
      </c>
      <c r="EO967">
        <v>14999</v>
      </c>
      <c r="EP967">
        <v>14999</v>
      </c>
      <c r="EQ967">
        <v>14999</v>
      </c>
      <c r="ER967">
        <v>14999</v>
      </c>
      <c r="ES967">
        <v>14999</v>
      </c>
      <c r="ET967">
        <v>14999</v>
      </c>
      <c r="EU967">
        <v>14999</v>
      </c>
      <c r="EV967">
        <v>14999</v>
      </c>
      <c r="EW967">
        <v>14999</v>
      </c>
      <c r="EX967">
        <v>14999</v>
      </c>
      <c r="EY967">
        <v>14999</v>
      </c>
      <c r="EZ967">
        <v>14999</v>
      </c>
      <c r="FA967">
        <v>14999</v>
      </c>
      <c r="FB967">
        <v>14999</v>
      </c>
      <c r="FC967">
        <v>14999</v>
      </c>
      <c r="FD967">
        <v>0</v>
      </c>
      <c r="FE967">
        <v>0</v>
      </c>
      <c r="FF967">
        <v>0</v>
      </c>
      <c r="FG967">
        <v>0</v>
      </c>
      <c r="FH967">
        <v>0</v>
      </c>
      <c r="FI967">
        <v>0</v>
      </c>
      <c r="FJ967">
        <v>0</v>
      </c>
      <c r="FK967">
        <v>0</v>
      </c>
      <c r="FL967">
        <v>0</v>
      </c>
      <c r="FM967">
        <v>0</v>
      </c>
      <c r="FN967">
        <v>0</v>
      </c>
      <c r="FO967">
        <v>0</v>
      </c>
      <c r="FP967">
        <v>0</v>
      </c>
      <c r="FQ967">
        <v>0</v>
      </c>
      <c r="FR967">
        <v>0</v>
      </c>
      <c r="FS967">
        <v>0</v>
      </c>
      <c r="FT967">
        <v>0</v>
      </c>
      <c r="FU967">
        <v>0</v>
      </c>
      <c r="FV967">
        <v>0</v>
      </c>
      <c r="FW967">
        <v>0</v>
      </c>
      <c r="FX967">
        <v>0</v>
      </c>
      <c r="FY967">
        <v>0</v>
      </c>
      <c r="FZ967">
        <v>0</v>
      </c>
      <c r="GA967">
        <v>0</v>
      </c>
      <c r="GB967">
        <v>0</v>
      </c>
      <c r="GC967">
        <v>0</v>
      </c>
      <c r="GD967">
        <v>0</v>
      </c>
      <c r="GE967">
        <v>0</v>
      </c>
      <c r="GF967">
        <v>0</v>
      </c>
      <c r="GG967">
        <v>0</v>
      </c>
      <c r="GH967">
        <v>0</v>
      </c>
      <c r="GI967">
        <v>0</v>
      </c>
      <c r="GJ967">
        <v>0</v>
      </c>
      <c r="GK967">
        <v>0</v>
      </c>
      <c r="GL967">
        <v>0</v>
      </c>
      <c r="GM967">
        <v>0</v>
      </c>
      <c r="GN967">
        <v>0</v>
      </c>
      <c r="GO967">
        <v>0</v>
      </c>
      <c r="GP967">
        <v>0</v>
      </c>
      <c r="GQ967">
        <v>0</v>
      </c>
      <c r="GR967">
        <v>0</v>
      </c>
      <c r="GS967">
        <v>0</v>
      </c>
      <c r="GT967">
        <v>0</v>
      </c>
      <c r="GU967">
        <v>0</v>
      </c>
      <c r="GV967">
        <v>0</v>
      </c>
      <c r="GW967">
        <v>0</v>
      </c>
      <c r="GX967">
        <v>0</v>
      </c>
      <c r="GY967">
        <v>0</v>
      </c>
      <c r="GZ967">
        <v>0</v>
      </c>
      <c r="HA967">
        <v>0</v>
      </c>
      <c r="HB967">
        <v>0</v>
      </c>
      <c r="HC967">
        <v>0</v>
      </c>
      <c r="HD967">
        <v>0</v>
      </c>
      <c r="HE967">
        <v>0</v>
      </c>
      <c r="HF967">
        <v>0</v>
      </c>
      <c r="HG967">
        <v>0</v>
      </c>
      <c r="HH967">
        <v>0</v>
      </c>
      <c r="HI967">
        <v>0</v>
      </c>
      <c r="HJ967">
        <v>0</v>
      </c>
      <c r="HK967">
        <v>0</v>
      </c>
      <c r="HL967">
        <v>0</v>
      </c>
      <c r="HM967">
        <v>0</v>
      </c>
      <c r="HN967">
        <v>0</v>
      </c>
      <c r="HO967">
        <v>0</v>
      </c>
      <c r="HP967">
        <v>0</v>
      </c>
      <c r="HQ967">
        <v>0</v>
      </c>
      <c r="HR967">
        <v>0</v>
      </c>
      <c r="HS967">
        <v>0</v>
      </c>
      <c r="HT967">
        <v>0</v>
      </c>
      <c r="HU967">
        <v>0</v>
      </c>
      <c r="HV967">
        <v>0</v>
      </c>
      <c r="HW967">
        <v>0</v>
      </c>
      <c r="HX967">
        <v>0</v>
      </c>
      <c r="HY967">
        <v>0</v>
      </c>
      <c r="HZ967">
        <v>0</v>
      </c>
      <c r="IA967">
        <v>0</v>
      </c>
      <c r="IB967">
        <v>0</v>
      </c>
      <c r="IC967">
        <v>0</v>
      </c>
      <c r="ID967">
        <v>0</v>
      </c>
      <c r="IE967">
        <v>0</v>
      </c>
      <c r="IF967">
        <v>0</v>
      </c>
      <c r="IG967">
        <v>0</v>
      </c>
      <c r="IH967">
        <v>0</v>
      </c>
      <c r="II967">
        <v>0</v>
      </c>
      <c r="IJ967">
        <v>0</v>
      </c>
      <c r="IK967">
        <v>0</v>
      </c>
    </row>
    <row r="968" spans="13:245" hidden="1">
      <c r="M968" s="340"/>
      <c r="N968" t="s">
        <v>1023</v>
      </c>
      <c r="O968">
        <v>2</v>
      </c>
      <c r="P968">
        <v>57</v>
      </c>
      <c r="Q968" s="183" t="str">
        <f t="shared" si="37"/>
        <v>SDH100257</v>
      </c>
      <c r="R968">
        <v>1574.1000000000001</v>
      </c>
      <c r="S968">
        <v>3148.2000000000003</v>
      </c>
      <c r="T968">
        <v>4722.3</v>
      </c>
      <c r="U968">
        <v>6296.4000000000005</v>
      </c>
      <c r="V968">
        <v>7870.5</v>
      </c>
      <c r="W968">
        <v>9444.6</v>
      </c>
      <c r="X968">
        <v>11018.7</v>
      </c>
      <c r="Y968">
        <v>12592.800000000001</v>
      </c>
      <c r="Z968">
        <v>14166.900000000001</v>
      </c>
      <c r="AA968">
        <v>15741</v>
      </c>
      <c r="AB968">
        <v>15741</v>
      </c>
      <c r="AC968">
        <v>15741</v>
      </c>
      <c r="AD968">
        <v>15741</v>
      </c>
      <c r="AE968">
        <v>15741</v>
      </c>
      <c r="AF968">
        <v>15741</v>
      </c>
      <c r="AG968">
        <v>15741</v>
      </c>
      <c r="AH968">
        <v>15741</v>
      </c>
      <c r="AI968">
        <v>15741</v>
      </c>
      <c r="AJ968">
        <v>15741</v>
      </c>
      <c r="AK968">
        <v>15741</v>
      </c>
      <c r="AL968">
        <v>15741</v>
      </c>
      <c r="AM968">
        <v>15741</v>
      </c>
      <c r="AN968">
        <v>15741</v>
      </c>
      <c r="AO968">
        <v>15741</v>
      </c>
      <c r="AP968">
        <v>15741</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0</v>
      </c>
      <c r="BL968">
        <v>0</v>
      </c>
      <c r="BM968">
        <v>0</v>
      </c>
      <c r="BN968">
        <v>0</v>
      </c>
      <c r="BO968">
        <v>0</v>
      </c>
      <c r="BP968">
        <v>0</v>
      </c>
      <c r="BQ968">
        <v>0</v>
      </c>
      <c r="BR968">
        <v>0</v>
      </c>
      <c r="BS968">
        <v>0</v>
      </c>
      <c r="BT968">
        <v>0</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v>
      </c>
      <c r="CP968">
        <v>0</v>
      </c>
      <c r="CQ968">
        <v>0</v>
      </c>
      <c r="CR968">
        <v>0</v>
      </c>
      <c r="CS968">
        <v>0</v>
      </c>
      <c r="CT968">
        <v>0</v>
      </c>
      <c r="CU968">
        <v>0</v>
      </c>
      <c r="CV968">
        <v>0</v>
      </c>
      <c r="CW968">
        <v>0</v>
      </c>
      <c r="CX968">
        <v>0</v>
      </c>
      <c r="CY968">
        <v>0</v>
      </c>
      <c r="CZ968">
        <v>0</v>
      </c>
      <c r="DA968">
        <v>0</v>
      </c>
      <c r="DB968">
        <v>0</v>
      </c>
      <c r="DC968">
        <v>0</v>
      </c>
      <c r="DD968">
        <v>0</v>
      </c>
      <c r="DE968">
        <v>0</v>
      </c>
      <c r="DF968">
        <v>0</v>
      </c>
      <c r="DG968">
        <v>0</v>
      </c>
      <c r="DH968">
        <v>0</v>
      </c>
      <c r="DI968">
        <v>0</v>
      </c>
      <c r="DJ968">
        <v>0</v>
      </c>
      <c r="DK968">
        <v>0</v>
      </c>
      <c r="DL968">
        <v>0</v>
      </c>
      <c r="DM968">
        <v>0</v>
      </c>
      <c r="DN968">
        <v>0</v>
      </c>
      <c r="DO968">
        <v>0</v>
      </c>
      <c r="DP968">
        <v>0</v>
      </c>
      <c r="DQ968">
        <v>0</v>
      </c>
      <c r="DR968">
        <v>0</v>
      </c>
      <c r="DS968">
        <v>0</v>
      </c>
      <c r="DT968">
        <v>0</v>
      </c>
      <c r="DU968">
        <v>0</v>
      </c>
      <c r="DV968">
        <v>0</v>
      </c>
      <c r="DW968">
        <v>0</v>
      </c>
      <c r="DX968">
        <v>0</v>
      </c>
      <c r="DZ968" s="340"/>
      <c r="EA968" t="s">
        <v>1023</v>
      </c>
      <c r="EB968">
        <v>2</v>
      </c>
      <c r="EC968">
        <v>57</v>
      </c>
      <c r="ED968" s="183" t="str">
        <f t="shared" si="38"/>
        <v>SDH100257</v>
      </c>
      <c r="EE968">
        <v>1574.1000000000001</v>
      </c>
      <c r="EF968">
        <v>10000</v>
      </c>
      <c r="EG968">
        <v>10000</v>
      </c>
      <c r="EH968">
        <v>10000</v>
      </c>
      <c r="EI968">
        <v>10000</v>
      </c>
      <c r="EJ968">
        <v>10000</v>
      </c>
      <c r="EK968">
        <v>11018.7</v>
      </c>
      <c r="EL968">
        <v>12592.8</v>
      </c>
      <c r="EM968">
        <v>14166.9</v>
      </c>
      <c r="EN968">
        <v>15741</v>
      </c>
      <c r="EO968">
        <v>15741</v>
      </c>
      <c r="EP968">
        <v>15741</v>
      </c>
      <c r="EQ968">
        <v>15741</v>
      </c>
      <c r="ER968">
        <v>15741</v>
      </c>
      <c r="ES968">
        <v>15741</v>
      </c>
      <c r="ET968">
        <v>15741</v>
      </c>
      <c r="EU968">
        <v>15741</v>
      </c>
      <c r="EV968">
        <v>15741</v>
      </c>
      <c r="EW968">
        <v>15741</v>
      </c>
      <c r="EX968">
        <v>15741</v>
      </c>
      <c r="EY968">
        <v>15741</v>
      </c>
      <c r="EZ968">
        <v>15741</v>
      </c>
      <c r="FA968">
        <v>15741</v>
      </c>
      <c r="FB968">
        <v>15741</v>
      </c>
      <c r="FC968">
        <v>15741</v>
      </c>
      <c r="FD968">
        <v>0</v>
      </c>
      <c r="FE968">
        <v>0</v>
      </c>
      <c r="FF968">
        <v>0</v>
      </c>
      <c r="FG968">
        <v>0</v>
      </c>
      <c r="FH968">
        <v>0</v>
      </c>
      <c r="FI968">
        <v>0</v>
      </c>
      <c r="FJ968">
        <v>0</v>
      </c>
      <c r="FK968">
        <v>0</v>
      </c>
      <c r="FL968">
        <v>0</v>
      </c>
      <c r="FM968">
        <v>0</v>
      </c>
      <c r="FN968">
        <v>0</v>
      </c>
      <c r="FO968">
        <v>0</v>
      </c>
      <c r="FP968">
        <v>0</v>
      </c>
      <c r="FQ968">
        <v>0</v>
      </c>
      <c r="FR968">
        <v>0</v>
      </c>
      <c r="FS968">
        <v>0</v>
      </c>
      <c r="FT968">
        <v>0</v>
      </c>
      <c r="FU968">
        <v>0</v>
      </c>
      <c r="FV968">
        <v>0</v>
      </c>
      <c r="FW968">
        <v>0</v>
      </c>
      <c r="FX968">
        <v>0</v>
      </c>
      <c r="FY968">
        <v>0</v>
      </c>
      <c r="FZ968">
        <v>0</v>
      </c>
      <c r="GA968">
        <v>0</v>
      </c>
      <c r="GB968">
        <v>0</v>
      </c>
      <c r="GC968">
        <v>0</v>
      </c>
      <c r="GD968">
        <v>0</v>
      </c>
      <c r="GE968">
        <v>0</v>
      </c>
      <c r="GF968">
        <v>0</v>
      </c>
      <c r="GG968">
        <v>0</v>
      </c>
      <c r="GH968">
        <v>0</v>
      </c>
      <c r="GI968">
        <v>0</v>
      </c>
      <c r="GJ968">
        <v>0</v>
      </c>
      <c r="GK968">
        <v>0</v>
      </c>
      <c r="GL968">
        <v>0</v>
      </c>
      <c r="GM968">
        <v>0</v>
      </c>
      <c r="GN968">
        <v>0</v>
      </c>
      <c r="GO968">
        <v>0</v>
      </c>
      <c r="GP968">
        <v>0</v>
      </c>
      <c r="GQ968">
        <v>0</v>
      </c>
      <c r="GR968">
        <v>0</v>
      </c>
      <c r="GS968">
        <v>0</v>
      </c>
      <c r="GT968">
        <v>0</v>
      </c>
      <c r="GU968">
        <v>0</v>
      </c>
      <c r="GV968">
        <v>0</v>
      </c>
      <c r="GW968">
        <v>0</v>
      </c>
      <c r="GX968">
        <v>0</v>
      </c>
      <c r="GY968">
        <v>0</v>
      </c>
      <c r="GZ968">
        <v>0</v>
      </c>
      <c r="HA968">
        <v>0</v>
      </c>
      <c r="HB968">
        <v>0</v>
      </c>
      <c r="HC968">
        <v>0</v>
      </c>
      <c r="HD968">
        <v>0</v>
      </c>
      <c r="HE968">
        <v>0</v>
      </c>
      <c r="HF968">
        <v>0</v>
      </c>
      <c r="HG968">
        <v>0</v>
      </c>
      <c r="HH968">
        <v>0</v>
      </c>
      <c r="HI968">
        <v>0</v>
      </c>
      <c r="HJ968">
        <v>0</v>
      </c>
      <c r="HK968">
        <v>0</v>
      </c>
      <c r="HL968">
        <v>0</v>
      </c>
      <c r="HM968">
        <v>0</v>
      </c>
      <c r="HN968">
        <v>0</v>
      </c>
      <c r="HO968">
        <v>0</v>
      </c>
      <c r="HP968">
        <v>0</v>
      </c>
      <c r="HQ968">
        <v>0</v>
      </c>
      <c r="HR968">
        <v>0</v>
      </c>
      <c r="HS968">
        <v>0</v>
      </c>
      <c r="HT968">
        <v>0</v>
      </c>
      <c r="HU968">
        <v>0</v>
      </c>
      <c r="HV968">
        <v>0</v>
      </c>
      <c r="HW968">
        <v>0</v>
      </c>
      <c r="HX968">
        <v>0</v>
      </c>
      <c r="HY968">
        <v>0</v>
      </c>
      <c r="HZ968">
        <v>0</v>
      </c>
      <c r="IA968">
        <v>0</v>
      </c>
      <c r="IB968">
        <v>0</v>
      </c>
      <c r="IC968">
        <v>0</v>
      </c>
      <c r="ID968">
        <v>0</v>
      </c>
      <c r="IE968">
        <v>0</v>
      </c>
      <c r="IF968">
        <v>0</v>
      </c>
      <c r="IG968">
        <v>0</v>
      </c>
      <c r="IH968">
        <v>0</v>
      </c>
      <c r="II968">
        <v>0</v>
      </c>
      <c r="IJ968">
        <v>0</v>
      </c>
      <c r="IK968">
        <v>0</v>
      </c>
    </row>
    <row r="969" spans="13:245" hidden="1">
      <c r="M969" s="340"/>
      <c r="N969" t="s">
        <v>1023</v>
      </c>
      <c r="O969">
        <v>2</v>
      </c>
      <c r="P969">
        <v>58</v>
      </c>
      <c r="Q969" s="183" t="str">
        <f t="shared" si="37"/>
        <v>SDH100258</v>
      </c>
      <c r="R969">
        <v>1685.4</v>
      </c>
      <c r="S969">
        <v>3370.8</v>
      </c>
      <c r="T969">
        <v>5056.2</v>
      </c>
      <c r="U969">
        <v>6741.6</v>
      </c>
      <c r="V969">
        <v>8427</v>
      </c>
      <c r="W969">
        <v>10112.4</v>
      </c>
      <c r="X969">
        <v>11797.800000000001</v>
      </c>
      <c r="Y969">
        <v>13483.2</v>
      </c>
      <c r="Z969">
        <v>15168.6</v>
      </c>
      <c r="AA969">
        <v>16854</v>
      </c>
      <c r="AB969">
        <v>16854</v>
      </c>
      <c r="AC969">
        <v>16854</v>
      </c>
      <c r="AD969">
        <v>16854</v>
      </c>
      <c r="AE969">
        <v>16854</v>
      </c>
      <c r="AF969">
        <v>16854</v>
      </c>
      <c r="AG969">
        <v>16854</v>
      </c>
      <c r="AH969">
        <v>16854</v>
      </c>
      <c r="AI969">
        <v>16854</v>
      </c>
      <c r="AJ969">
        <v>16854</v>
      </c>
      <c r="AK969">
        <v>16854</v>
      </c>
      <c r="AL969">
        <v>16854</v>
      </c>
      <c r="AM969">
        <v>16854</v>
      </c>
      <c r="AN969">
        <v>16854</v>
      </c>
      <c r="AO969">
        <v>16854</v>
      </c>
      <c r="AP969">
        <v>16854</v>
      </c>
      <c r="AQ969">
        <v>0</v>
      </c>
      <c r="AR969">
        <v>0</v>
      </c>
      <c r="AS969">
        <v>0</v>
      </c>
      <c r="AT969">
        <v>0</v>
      </c>
      <c r="AU969">
        <v>0</v>
      </c>
      <c r="AV969">
        <v>0</v>
      </c>
      <c r="AW969">
        <v>0</v>
      </c>
      <c r="AX969">
        <v>0</v>
      </c>
      <c r="AY969">
        <v>0</v>
      </c>
      <c r="AZ969">
        <v>0</v>
      </c>
      <c r="BA969">
        <v>0</v>
      </c>
      <c r="BB969">
        <v>0</v>
      </c>
      <c r="BC969">
        <v>0</v>
      </c>
      <c r="BD969">
        <v>0</v>
      </c>
      <c r="BE969">
        <v>0</v>
      </c>
      <c r="BF969">
        <v>0</v>
      </c>
      <c r="BG969">
        <v>0</v>
      </c>
      <c r="BH969">
        <v>0</v>
      </c>
      <c r="BI969">
        <v>0</v>
      </c>
      <c r="BJ969">
        <v>0</v>
      </c>
      <c r="BK969">
        <v>0</v>
      </c>
      <c r="BL969">
        <v>0</v>
      </c>
      <c r="BM969">
        <v>0</v>
      </c>
      <c r="BN969">
        <v>0</v>
      </c>
      <c r="BO969">
        <v>0</v>
      </c>
      <c r="BP969">
        <v>0</v>
      </c>
      <c r="BQ969">
        <v>0</v>
      </c>
      <c r="BR969">
        <v>0</v>
      </c>
      <c r="BS969">
        <v>0</v>
      </c>
      <c r="BT969">
        <v>0</v>
      </c>
      <c r="BU969">
        <v>0</v>
      </c>
      <c r="BV969">
        <v>0</v>
      </c>
      <c r="BW969">
        <v>0</v>
      </c>
      <c r="BX969">
        <v>0</v>
      </c>
      <c r="BY969">
        <v>0</v>
      </c>
      <c r="BZ969">
        <v>0</v>
      </c>
      <c r="CA969">
        <v>0</v>
      </c>
      <c r="CB969">
        <v>0</v>
      </c>
      <c r="CC969">
        <v>0</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v>
      </c>
      <c r="CY969">
        <v>0</v>
      </c>
      <c r="CZ969">
        <v>0</v>
      </c>
      <c r="DA969">
        <v>0</v>
      </c>
      <c r="DB969">
        <v>0</v>
      </c>
      <c r="DC969">
        <v>0</v>
      </c>
      <c r="DD969">
        <v>0</v>
      </c>
      <c r="DE969">
        <v>0</v>
      </c>
      <c r="DF969">
        <v>0</v>
      </c>
      <c r="DG969">
        <v>0</v>
      </c>
      <c r="DH969">
        <v>0</v>
      </c>
      <c r="DI969">
        <v>0</v>
      </c>
      <c r="DJ969">
        <v>0</v>
      </c>
      <c r="DK969">
        <v>0</v>
      </c>
      <c r="DL969">
        <v>0</v>
      </c>
      <c r="DM969">
        <v>0</v>
      </c>
      <c r="DN969">
        <v>0</v>
      </c>
      <c r="DO969">
        <v>0</v>
      </c>
      <c r="DP969">
        <v>0</v>
      </c>
      <c r="DQ969">
        <v>0</v>
      </c>
      <c r="DR969">
        <v>0</v>
      </c>
      <c r="DS969">
        <v>0</v>
      </c>
      <c r="DT969">
        <v>0</v>
      </c>
      <c r="DU969">
        <v>0</v>
      </c>
      <c r="DV969">
        <v>0</v>
      </c>
      <c r="DW969">
        <v>0</v>
      </c>
      <c r="DX969">
        <v>0</v>
      </c>
      <c r="DZ969" s="340"/>
      <c r="EA969" t="s">
        <v>1023</v>
      </c>
      <c r="EB969">
        <v>2</v>
      </c>
      <c r="EC969">
        <v>58</v>
      </c>
      <c r="ED969" s="183" t="str">
        <f t="shared" si="38"/>
        <v>SDH100258</v>
      </c>
      <c r="EE969">
        <v>1685.4</v>
      </c>
      <c r="EF969">
        <v>10000</v>
      </c>
      <c r="EG969">
        <v>10000</v>
      </c>
      <c r="EH969">
        <v>10000</v>
      </c>
      <c r="EI969">
        <v>10000</v>
      </c>
      <c r="EJ969">
        <v>10112.4</v>
      </c>
      <c r="EK969">
        <v>11797.8</v>
      </c>
      <c r="EL969">
        <v>13483.2</v>
      </c>
      <c r="EM969">
        <v>15168.6</v>
      </c>
      <c r="EN969">
        <v>16854</v>
      </c>
      <c r="EO969">
        <v>16854</v>
      </c>
      <c r="EP969">
        <v>16854</v>
      </c>
      <c r="EQ969">
        <v>16854</v>
      </c>
      <c r="ER969">
        <v>16854</v>
      </c>
      <c r="ES969">
        <v>16854</v>
      </c>
      <c r="ET969">
        <v>16854</v>
      </c>
      <c r="EU969">
        <v>16854</v>
      </c>
      <c r="EV969">
        <v>16854</v>
      </c>
      <c r="EW969">
        <v>16854</v>
      </c>
      <c r="EX969">
        <v>16854</v>
      </c>
      <c r="EY969">
        <v>16854</v>
      </c>
      <c r="EZ969">
        <v>16854</v>
      </c>
      <c r="FA969">
        <v>16854</v>
      </c>
      <c r="FB969">
        <v>16854</v>
      </c>
      <c r="FC969">
        <v>16854</v>
      </c>
      <c r="FD969">
        <v>0</v>
      </c>
      <c r="FE969">
        <v>0</v>
      </c>
      <c r="FF969">
        <v>0</v>
      </c>
      <c r="FG969">
        <v>0</v>
      </c>
      <c r="FH969">
        <v>0</v>
      </c>
      <c r="FI969">
        <v>0</v>
      </c>
      <c r="FJ969">
        <v>0</v>
      </c>
      <c r="FK969">
        <v>0</v>
      </c>
      <c r="FL969">
        <v>0</v>
      </c>
      <c r="FM969">
        <v>0</v>
      </c>
      <c r="FN969">
        <v>0</v>
      </c>
      <c r="FO969">
        <v>0</v>
      </c>
      <c r="FP969">
        <v>0</v>
      </c>
      <c r="FQ969">
        <v>0</v>
      </c>
      <c r="FR969">
        <v>0</v>
      </c>
      <c r="FS969">
        <v>0</v>
      </c>
      <c r="FT969">
        <v>0</v>
      </c>
      <c r="FU969">
        <v>0</v>
      </c>
      <c r="FV969">
        <v>0</v>
      </c>
      <c r="FW969">
        <v>0</v>
      </c>
      <c r="FX969">
        <v>0</v>
      </c>
      <c r="FY969">
        <v>0</v>
      </c>
      <c r="FZ969">
        <v>0</v>
      </c>
      <c r="GA969">
        <v>0</v>
      </c>
      <c r="GB969">
        <v>0</v>
      </c>
      <c r="GC969">
        <v>0</v>
      </c>
      <c r="GD969">
        <v>0</v>
      </c>
      <c r="GE969">
        <v>0</v>
      </c>
      <c r="GF969">
        <v>0</v>
      </c>
      <c r="GG969">
        <v>0</v>
      </c>
      <c r="GH969">
        <v>0</v>
      </c>
      <c r="GI969">
        <v>0</v>
      </c>
      <c r="GJ969">
        <v>0</v>
      </c>
      <c r="GK969">
        <v>0</v>
      </c>
      <c r="GL969">
        <v>0</v>
      </c>
      <c r="GM969">
        <v>0</v>
      </c>
      <c r="GN969">
        <v>0</v>
      </c>
      <c r="GO969">
        <v>0</v>
      </c>
      <c r="GP969">
        <v>0</v>
      </c>
      <c r="GQ969">
        <v>0</v>
      </c>
      <c r="GR969">
        <v>0</v>
      </c>
      <c r="GS969">
        <v>0</v>
      </c>
      <c r="GT969">
        <v>0</v>
      </c>
      <c r="GU969">
        <v>0</v>
      </c>
      <c r="GV969">
        <v>0</v>
      </c>
      <c r="GW969">
        <v>0</v>
      </c>
      <c r="GX969">
        <v>0</v>
      </c>
      <c r="GY969">
        <v>0</v>
      </c>
      <c r="GZ969">
        <v>0</v>
      </c>
      <c r="HA969">
        <v>0</v>
      </c>
      <c r="HB969">
        <v>0</v>
      </c>
      <c r="HC969">
        <v>0</v>
      </c>
      <c r="HD969">
        <v>0</v>
      </c>
      <c r="HE969">
        <v>0</v>
      </c>
      <c r="HF969">
        <v>0</v>
      </c>
      <c r="HG969">
        <v>0</v>
      </c>
      <c r="HH969">
        <v>0</v>
      </c>
      <c r="HI969">
        <v>0</v>
      </c>
      <c r="HJ969">
        <v>0</v>
      </c>
      <c r="HK969">
        <v>0</v>
      </c>
      <c r="HL969">
        <v>0</v>
      </c>
      <c r="HM969">
        <v>0</v>
      </c>
      <c r="HN969">
        <v>0</v>
      </c>
      <c r="HO969">
        <v>0</v>
      </c>
      <c r="HP969">
        <v>0</v>
      </c>
      <c r="HQ969">
        <v>0</v>
      </c>
      <c r="HR969">
        <v>0</v>
      </c>
      <c r="HS969">
        <v>0</v>
      </c>
      <c r="HT969">
        <v>0</v>
      </c>
      <c r="HU969">
        <v>0</v>
      </c>
      <c r="HV969">
        <v>0</v>
      </c>
      <c r="HW969">
        <v>0</v>
      </c>
      <c r="HX969">
        <v>0</v>
      </c>
      <c r="HY969">
        <v>0</v>
      </c>
      <c r="HZ969">
        <v>0</v>
      </c>
      <c r="IA969">
        <v>0</v>
      </c>
      <c r="IB969">
        <v>0</v>
      </c>
      <c r="IC969">
        <v>0</v>
      </c>
      <c r="ID969">
        <v>0</v>
      </c>
      <c r="IE969">
        <v>0</v>
      </c>
      <c r="IF969">
        <v>0</v>
      </c>
      <c r="IG969">
        <v>0</v>
      </c>
      <c r="IH969">
        <v>0</v>
      </c>
      <c r="II969">
        <v>0</v>
      </c>
      <c r="IJ969">
        <v>0</v>
      </c>
      <c r="IK969">
        <v>0</v>
      </c>
    </row>
    <row r="970" spans="13:245" hidden="1">
      <c r="M970" s="340"/>
      <c r="N970" t="s">
        <v>1023</v>
      </c>
      <c r="O970">
        <v>2</v>
      </c>
      <c r="P970">
        <v>59</v>
      </c>
      <c r="Q970" s="183" t="str">
        <f t="shared" si="37"/>
        <v>SDH100259</v>
      </c>
      <c r="R970">
        <v>1828.5</v>
      </c>
      <c r="S970">
        <v>3657</v>
      </c>
      <c r="T970">
        <v>5485.5</v>
      </c>
      <c r="U970">
        <v>7314</v>
      </c>
      <c r="V970">
        <v>9142.5</v>
      </c>
      <c r="W970">
        <v>10971</v>
      </c>
      <c r="X970">
        <v>12799.5</v>
      </c>
      <c r="Y970">
        <v>14628</v>
      </c>
      <c r="Z970">
        <v>16456.5</v>
      </c>
      <c r="AA970">
        <v>18285</v>
      </c>
      <c r="AB970">
        <v>18285</v>
      </c>
      <c r="AC970">
        <v>18285</v>
      </c>
      <c r="AD970">
        <v>18285</v>
      </c>
      <c r="AE970">
        <v>18285</v>
      </c>
      <c r="AF970">
        <v>18285</v>
      </c>
      <c r="AG970">
        <v>18285</v>
      </c>
      <c r="AH970">
        <v>18285</v>
      </c>
      <c r="AI970">
        <v>18285</v>
      </c>
      <c r="AJ970">
        <v>18285</v>
      </c>
      <c r="AK970">
        <v>18285</v>
      </c>
      <c r="AL970">
        <v>18285</v>
      </c>
      <c r="AM970">
        <v>18285</v>
      </c>
      <c r="AN970">
        <v>18285</v>
      </c>
      <c r="AO970">
        <v>18285</v>
      </c>
      <c r="AP970">
        <v>18285</v>
      </c>
      <c r="AQ970">
        <v>0</v>
      </c>
      <c r="AR970">
        <v>0</v>
      </c>
      <c r="AS970">
        <v>0</v>
      </c>
      <c r="AT970">
        <v>0</v>
      </c>
      <c r="AU970">
        <v>0</v>
      </c>
      <c r="AV970">
        <v>0</v>
      </c>
      <c r="AW970">
        <v>0</v>
      </c>
      <c r="AX970">
        <v>0</v>
      </c>
      <c r="AY970">
        <v>0</v>
      </c>
      <c r="AZ970">
        <v>0</v>
      </c>
      <c r="BA970">
        <v>0</v>
      </c>
      <c r="BB970">
        <v>0</v>
      </c>
      <c r="BC970">
        <v>0</v>
      </c>
      <c r="BD970">
        <v>0</v>
      </c>
      <c r="BE970">
        <v>0</v>
      </c>
      <c r="BF970">
        <v>0</v>
      </c>
      <c r="BG970">
        <v>0</v>
      </c>
      <c r="BH970">
        <v>0</v>
      </c>
      <c r="BI970">
        <v>0</v>
      </c>
      <c r="BJ970">
        <v>0</v>
      </c>
      <c r="BK970">
        <v>0</v>
      </c>
      <c r="BL970">
        <v>0</v>
      </c>
      <c r="BM970">
        <v>0</v>
      </c>
      <c r="BN970">
        <v>0</v>
      </c>
      <c r="BO970">
        <v>0</v>
      </c>
      <c r="BP970">
        <v>0</v>
      </c>
      <c r="BQ970">
        <v>0</v>
      </c>
      <c r="BR970">
        <v>0</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0</v>
      </c>
      <c r="CZ970">
        <v>0</v>
      </c>
      <c r="DA970">
        <v>0</v>
      </c>
      <c r="DB970">
        <v>0</v>
      </c>
      <c r="DC970">
        <v>0</v>
      </c>
      <c r="DD970">
        <v>0</v>
      </c>
      <c r="DE970">
        <v>0</v>
      </c>
      <c r="DF970">
        <v>0</v>
      </c>
      <c r="DG970">
        <v>0</v>
      </c>
      <c r="DH970">
        <v>0</v>
      </c>
      <c r="DI970">
        <v>0</v>
      </c>
      <c r="DJ970">
        <v>0</v>
      </c>
      <c r="DK970">
        <v>0</v>
      </c>
      <c r="DL970">
        <v>0</v>
      </c>
      <c r="DM970">
        <v>0</v>
      </c>
      <c r="DN970">
        <v>0</v>
      </c>
      <c r="DO970">
        <v>0</v>
      </c>
      <c r="DP970">
        <v>0</v>
      </c>
      <c r="DQ970">
        <v>0</v>
      </c>
      <c r="DR970">
        <v>0</v>
      </c>
      <c r="DS970">
        <v>0</v>
      </c>
      <c r="DT970">
        <v>0</v>
      </c>
      <c r="DU970">
        <v>0</v>
      </c>
      <c r="DV970">
        <v>0</v>
      </c>
      <c r="DW970">
        <v>0</v>
      </c>
      <c r="DX970">
        <v>0</v>
      </c>
      <c r="DZ970" s="340"/>
      <c r="EA970" t="s">
        <v>1023</v>
      </c>
      <c r="EB970">
        <v>2</v>
      </c>
      <c r="EC970">
        <v>59</v>
      </c>
      <c r="ED970" s="183" t="str">
        <f t="shared" si="38"/>
        <v>SDH100259</v>
      </c>
      <c r="EE970">
        <v>1828.5</v>
      </c>
      <c r="EF970">
        <v>10000</v>
      </c>
      <c r="EG970">
        <v>10000</v>
      </c>
      <c r="EH970">
        <v>10000</v>
      </c>
      <c r="EI970">
        <v>10000</v>
      </c>
      <c r="EJ970">
        <v>10971</v>
      </c>
      <c r="EK970">
        <v>12799.5</v>
      </c>
      <c r="EL970">
        <v>14628</v>
      </c>
      <c r="EM970">
        <v>16456.5</v>
      </c>
      <c r="EN970">
        <v>18285</v>
      </c>
      <c r="EO970">
        <v>18285</v>
      </c>
      <c r="EP970">
        <v>18285</v>
      </c>
      <c r="EQ970">
        <v>18285</v>
      </c>
      <c r="ER970">
        <v>18285</v>
      </c>
      <c r="ES970">
        <v>18285</v>
      </c>
      <c r="ET970">
        <v>18285</v>
      </c>
      <c r="EU970">
        <v>18285</v>
      </c>
      <c r="EV970">
        <v>18285</v>
      </c>
      <c r="EW970">
        <v>18285</v>
      </c>
      <c r="EX970">
        <v>18285</v>
      </c>
      <c r="EY970">
        <v>18285</v>
      </c>
      <c r="EZ970">
        <v>18285</v>
      </c>
      <c r="FA970">
        <v>18285</v>
      </c>
      <c r="FB970">
        <v>18285</v>
      </c>
      <c r="FC970">
        <v>18285</v>
      </c>
      <c r="FD970">
        <v>0</v>
      </c>
      <c r="FE970">
        <v>0</v>
      </c>
      <c r="FF970">
        <v>0</v>
      </c>
      <c r="FG970">
        <v>0</v>
      </c>
      <c r="FH970">
        <v>0</v>
      </c>
      <c r="FI970">
        <v>0</v>
      </c>
      <c r="FJ970">
        <v>0</v>
      </c>
      <c r="FK970">
        <v>0</v>
      </c>
      <c r="FL970">
        <v>0</v>
      </c>
      <c r="FM970">
        <v>0</v>
      </c>
      <c r="FN970">
        <v>0</v>
      </c>
      <c r="FO970">
        <v>0</v>
      </c>
      <c r="FP970">
        <v>0</v>
      </c>
      <c r="FQ970">
        <v>0</v>
      </c>
      <c r="FR970">
        <v>0</v>
      </c>
      <c r="FS970">
        <v>0</v>
      </c>
      <c r="FT970">
        <v>0</v>
      </c>
      <c r="FU970">
        <v>0</v>
      </c>
      <c r="FV970">
        <v>0</v>
      </c>
      <c r="FW970">
        <v>0</v>
      </c>
      <c r="FX970">
        <v>0</v>
      </c>
      <c r="FY970">
        <v>0</v>
      </c>
      <c r="FZ970">
        <v>0</v>
      </c>
      <c r="GA970">
        <v>0</v>
      </c>
      <c r="GB970">
        <v>0</v>
      </c>
      <c r="GC970">
        <v>0</v>
      </c>
      <c r="GD970">
        <v>0</v>
      </c>
      <c r="GE970">
        <v>0</v>
      </c>
      <c r="GF970">
        <v>0</v>
      </c>
      <c r="GG970">
        <v>0</v>
      </c>
      <c r="GH970">
        <v>0</v>
      </c>
      <c r="GI970">
        <v>0</v>
      </c>
      <c r="GJ970">
        <v>0</v>
      </c>
      <c r="GK970">
        <v>0</v>
      </c>
      <c r="GL970">
        <v>0</v>
      </c>
      <c r="GM970">
        <v>0</v>
      </c>
      <c r="GN970">
        <v>0</v>
      </c>
      <c r="GO970">
        <v>0</v>
      </c>
      <c r="GP970">
        <v>0</v>
      </c>
      <c r="GQ970">
        <v>0</v>
      </c>
      <c r="GR970">
        <v>0</v>
      </c>
      <c r="GS970">
        <v>0</v>
      </c>
      <c r="GT970">
        <v>0</v>
      </c>
      <c r="GU970">
        <v>0</v>
      </c>
      <c r="GV970">
        <v>0</v>
      </c>
      <c r="GW970">
        <v>0</v>
      </c>
      <c r="GX970">
        <v>0</v>
      </c>
      <c r="GY970">
        <v>0</v>
      </c>
      <c r="GZ970">
        <v>0</v>
      </c>
      <c r="HA970">
        <v>0</v>
      </c>
      <c r="HB970">
        <v>0</v>
      </c>
      <c r="HC970">
        <v>0</v>
      </c>
      <c r="HD970">
        <v>0</v>
      </c>
      <c r="HE970">
        <v>0</v>
      </c>
      <c r="HF970">
        <v>0</v>
      </c>
      <c r="HG970">
        <v>0</v>
      </c>
      <c r="HH970">
        <v>0</v>
      </c>
      <c r="HI970">
        <v>0</v>
      </c>
      <c r="HJ970">
        <v>0</v>
      </c>
      <c r="HK970">
        <v>0</v>
      </c>
      <c r="HL970">
        <v>0</v>
      </c>
      <c r="HM970">
        <v>0</v>
      </c>
      <c r="HN970">
        <v>0</v>
      </c>
      <c r="HO970">
        <v>0</v>
      </c>
      <c r="HP970">
        <v>0</v>
      </c>
      <c r="HQ970">
        <v>0</v>
      </c>
      <c r="HR970">
        <v>0</v>
      </c>
      <c r="HS970">
        <v>0</v>
      </c>
      <c r="HT970">
        <v>0</v>
      </c>
      <c r="HU970">
        <v>0</v>
      </c>
      <c r="HV970">
        <v>0</v>
      </c>
      <c r="HW970">
        <v>0</v>
      </c>
      <c r="HX970">
        <v>0</v>
      </c>
      <c r="HY970">
        <v>0</v>
      </c>
      <c r="HZ970">
        <v>0</v>
      </c>
      <c r="IA970">
        <v>0</v>
      </c>
      <c r="IB970">
        <v>0</v>
      </c>
      <c r="IC970">
        <v>0</v>
      </c>
      <c r="ID970">
        <v>0</v>
      </c>
      <c r="IE970">
        <v>0</v>
      </c>
      <c r="IF970">
        <v>0</v>
      </c>
      <c r="IG970">
        <v>0</v>
      </c>
      <c r="IH970">
        <v>0</v>
      </c>
      <c r="II970">
        <v>0</v>
      </c>
      <c r="IJ970">
        <v>0</v>
      </c>
      <c r="IK970">
        <v>0</v>
      </c>
    </row>
    <row r="971" spans="13:245" hidden="1">
      <c r="M971" s="340"/>
      <c r="N971" t="s">
        <v>1023</v>
      </c>
      <c r="O971">
        <v>2</v>
      </c>
      <c r="P971">
        <v>60</v>
      </c>
      <c r="Q971" s="183" t="str">
        <f t="shared" si="37"/>
        <v>SDH100260</v>
      </c>
      <c r="R971">
        <v>1992.8000000000002</v>
      </c>
      <c r="S971">
        <v>3985.6000000000004</v>
      </c>
      <c r="T971">
        <v>5978.4000000000005</v>
      </c>
      <c r="U971">
        <v>7971.2000000000007</v>
      </c>
      <c r="V971">
        <v>9964</v>
      </c>
      <c r="W971">
        <v>11956.800000000001</v>
      </c>
      <c r="X971">
        <v>13949.6</v>
      </c>
      <c r="Y971">
        <v>15942.400000000001</v>
      </c>
      <c r="Z971">
        <v>17935.2</v>
      </c>
      <c r="AA971">
        <v>19928</v>
      </c>
      <c r="AB971">
        <v>19928</v>
      </c>
      <c r="AC971">
        <v>19928</v>
      </c>
      <c r="AD971">
        <v>19928</v>
      </c>
      <c r="AE971">
        <v>19928</v>
      </c>
      <c r="AF971">
        <v>19928</v>
      </c>
      <c r="AG971">
        <v>19928</v>
      </c>
      <c r="AH971">
        <v>19928</v>
      </c>
      <c r="AI971">
        <v>19928</v>
      </c>
      <c r="AJ971">
        <v>19928</v>
      </c>
      <c r="AK971">
        <v>19928</v>
      </c>
      <c r="AL971">
        <v>19928</v>
      </c>
      <c r="AM971">
        <v>19928</v>
      </c>
      <c r="AN971">
        <v>19928</v>
      </c>
      <c r="AO971">
        <v>19928</v>
      </c>
      <c r="AP971">
        <v>19928</v>
      </c>
      <c r="AQ971">
        <v>0</v>
      </c>
      <c r="AR971">
        <v>0</v>
      </c>
      <c r="AS971">
        <v>0</v>
      </c>
      <c r="AT971">
        <v>0</v>
      </c>
      <c r="AU971">
        <v>0</v>
      </c>
      <c r="AV971">
        <v>0</v>
      </c>
      <c r="AW971">
        <v>0</v>
      </c>
      <c r="AX971">
        <v>0</v>
      </c>
      <c r="AY971">
        <v>0</v>
      </c>
      <c r="AZ971">
        <v>0</v>
      </c>
      <c r="BA971">
        <v>0</v>
      </c>
      <c r="BB971">
        <v>0</v>
      </c>
      <c r="BC971">
        <v>0</v>
      </c>
      <c r="BD971">
        <v>0</v>
      </c>
      <c r="BE971">
        <v>0</v>
      </c>
      <c r="BF971">
        <v>0</v>
      </c>
      <c r="BG971">
        <v>0</v>
      </c>
      <c r="BH971">
        <v>0</v>
      </c>
      <c r="BI971">
        <v>0</v>
      </c>
      <c r="BJ971">
        <v>0</v>
      </c>
      <c r="BK971">
        <v>0</v>
      </c>
      <c r="BL971">
        <v>0</v>
      </c>
      <c r="BM971">
        <v>0</v>
      </c>
      <c r="BN971">
        <v>0</v>
      </c>
      <c r="BO971">
        <v>0</v>
      </c>
      <c r="BP971">
        <v>0</v>
      </c>
      <c r="BQ971">
        <v>0</v>
      </c>
      <c r="BR971">
        <v>0</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0</v>
      </c>
      <c r="CY971">
        <v>0</v>
      </c>
      <c r="CZ971">
        <v>0</v>
      </c>
      <c r="DA971">
        <v>0</v>
      </c>
      <c r="DB971">
        <v>0</v>
      </c>
      <c r="DC971">
        <v>0</v>
      </c>
      <c r="DD971">
        <v>0</v>
      </c>
      <c r="DE971">
        <v>0</v>
      </c>
      <c r="DF971">
        <v>0</v>
      </c>
      <c r="DG971">
        <v>0</v>
      </c>
      <c r="DH971">
        <v>0</v>
      </c>
      <c r="DI971">
        <v>0</v>
      </c>
      <c r="DJ971">
        <v>0</v>
      </c>
      <c r="DK971">
        <v>0</v>
      </c>
      <c r="DL971">
        <v>0</v>
      </c>
      <c r="DM971">
        <v>0</v>
      </c>
      <c r="DN971">
        <v>0</v>
      </c>
      <c r="DO971">
        <v>0</v>
      </c>
      <c r="DP971">
        <v>0</v>
      </c>
      <c r="DQ971">
        <v>0</v>
      </c>
      <c r="DR971">
        <v>0</v>
      </c>
      <c r="DS971">
        <v>0</v>
      </c>
      <c r="DT971">
        <v>0</v>
      </c>
      <c r="DU971">
        <v>0</v>
      </c>
      <c r="DV971">
        <v>0</v>
      </c>
      <c r="DW971">
        <v>0</v>
      </c>
      <c r="DX971">
        <v>0</v>
      </c>
      <c r="DZ971" s="340"/>
      <c r="EA971" t="s">
        <v>1023</v>
      </c>
      <c r="EB971">
        <v>2</v>
      </c>
      <c r="EC971">
        <v>60</v>
      </c>
      <c r="ED971" s="183" t="str">
        <f t="shared" si="38"/>
        <v>SDH100260</v>
      </c>
      <c r="EE971">
        <v>1992.8000000000002</v>
      </c>
      <c r="EF971">
        <v>10000</v>
      </c>
      <c r="EG971">
        <v>10000</v>
      </c>
      <c r="EH971">
        <v>10000</v>
      </c>
      <c r="EI971">
        <v>10000</v>
      </c>
      <c r="EJ971">
        <v>11956.8</v>
      </c>
      <c r="EK971">
        <v>13949.6</v>
      </c>
      <c r="EL971">
        <v>15942.4</v>
      </c>
      <c r="EM971">
        <v>17935.2</v>
      </c>
      <c r="EN971">
        <v>19928</v>
      </c>
      <c r="EO971">
        <v>19928</v>
      </c>
      <c r="EP971">
        <v>19928</v>
      </c>
      <c r="EQ971">
        <v>19928</v>
      </c>
      <c r="ER971">
        <v>19928</v>
      </c>
      <c r="ES971">
        <v>19928</v>
      </c>
      <c r="ET971">
        <v>19928</v>
      </c>
      <c r="EU971">
        <v>19928</v>
      </c>
      <c r="EV971">
        <v>19928</v>
      </c>
      <c r="EW971">
        <v>19928</v>
      </c>
      <c r="EX971">
        <v>19928</v>
      </c>
      <c r="EY971">
        <v>19928</v>
      </c>
      <c r="EZ971">
        <v>19928</v>
      </c>
      <c r="FA971">
        <v>19928</v>
      </c>
      <c r="FB971">
        <v>19928</v>
      </c>
      <c r="FC971">
        <v>19928</v>
      </c>
      <c r="FD971">
        <v>0</v>
      </c>
      <c r="FE971">
        <v>0</v>
      </c>
      <c r="FF971">
        <v>0</v>
      </c>
      <c r="FG971">
        <v>0</v>
      </c>
      <c r="FH971">
        <v>0</v>
      </c>
      <c r="FI971">
        <v>0</v>
      </c>
      <c r="FJ971">
        <v>0</v>
      </c>
      <c r="FK971">
        <v>0</v>
      </c>
      <c r="FL971">
        <v>0</v>
      </c>
      <c r="FM971">
        <v>0</v>
      </c>
      <c r="FN971">
        <v>0</v>
      </c>
      <c r="FO971">
        <v>0</v>
      </c>
      <c r="FP971">
        <v>0</v>
      </c>
      <c r="FQ971">
        <v>0</v>
      </c>
      <c r="FR971">
        <v>0</v>
      </c>
      <c r="FS971">
        <v>0</v>
      </c>
      <c r="FT971">
        <v>0</v>
      </c>
      <c r="FU971">
        <v>0</v>
      </c>
      <c r="FV971">
        <v>0</v>
      </c>
      <c r="FW971">
        <v>0</v>
      </c>
      <c r="FX971">
        <v>0</v>
      </c>
      <c r="FY971">
        <v>0</v>
      </c>
      <c r="FZ971">
        <v>0</v>
      </c>
      <c r="GA971">
        <v>0</v>
      </c>
      <c r="GB971">
        <v>0</v>
      </c>
      <c r="GC971">
        <v>0</v>
      </c>
      <c r="GD971">
        <v>0</v>
      </c>
      <c r="GE971">
        <v>0</v>
      </c>
      <c r="GF971">
        <v>0</v>
      </c>
      <c r="GG971">
        <v>0</v>
      </c>
      <c r="GH971">
        <v>0</v>
      </c>
      <c r="GI971">
        <v>0</v>
      </c>
      <c r="GJ971">
        <v>0</v>
      </c>
      <c r="GK971">
        <v>0</v>
      </c>
      <c r="GL971">
        <v>0</v>
      </c>
      <c r="GM971">
        <v>0</v>
      </c>
      <c r="GN971">
        <v>0</v>
      </c>
      <c r="GO971">
        <v>0</v>
      </c>
      <c r="GP971">
        <v>0</v>
      </c>
      <c r="GQ971">
        <v>0</v>
      </c>
      <c r="GR971">
        <v>0</v>
      </c>
      <c r="GS971">
        <v>0</v>
      </c>
      <c r="GT971">
        <v>0</v>
      </c>
      <c r="GU971">
        <v>0</v>
      </c>
      <c r="GV971">
        <v>0</v>
      </c>
      <c r="GW971">
        <v>0</v>
      </c>
      <c r="GX971">
        <v>0</v>
      </c>
      <c r="GY971">
        <v>0</v>
      </c>
      <c r="GZ971">
        <v>0</v>
      </c>
      <c r="HA971">
        <v>0</v>
      </c>
      <c r="HB971">
        <v>0</v>
      </c>
      <c r="HC971">
        <v>0</v>
      </c>
      <c r="HD971">
        <v>0</v>
      </c>
      <c r="HE971">
        <v>0</v>
      </c>
      <c r="HF971">
        <v>0</v>
      </c>
      <c r="HG971">
        <v>0</v>
      </c>
      <c r="HH971">
        <v>0</v>
      </c>
      <c r="HI971">
        <v>0</v>
      </c>
      <c r="HJ971">
        <v>0</v>
      </c>
      <c r="HK971">
        <v>0</v>
      </c>
      <c r="HL971">
        <v>0</v>
      </c>
      <c r="HM971">
        <v>0</v>
      </c>
      <c r="HN971">
        <v>0</v>
      </c>
      <c r="HO971">
        <v>0</v>
      </c>
      <c r="HP971">
        <v>0</v>
      </c>
      <c r="HQ971">
        <v>0</v>
      </c>
      <c r="HR971">
        <v>0</v>
      </c>
      <c r="HS971">
        <v>0</v>
      </c>
      <c r="HT971">
        <v>0</v>
      </c>
      <c r="HU971">
        <v>0</v>
      </c>
      <c r="HV971">
        <v>0</v>
      </c>
      <c r="HW971">
        <v>0</v>
      </c>
      <c r="HX971">
        <v>0</v>
      </c>
      <c r="HY971">
        <v>0</v>
      </c>
      <c r="HZ971">
        <v>0</v>
      </c>
      <c r="IA971">
        <v>0</v>
      </c>
      <c r="IB971">
        <v>0</v>
      </c>
      <c r="IC971">
        <v>0</v>
      </c>
      <c r="ID971">
        <v>0</v>
      </c>
      <c r="IE971">
        <v>0</v>
      </c>
      <c r="IF971">
        <v>0</v>
      </c>
      <c r="IG971">
        <v>0</v>
      </c>
      <c r="IH971">
        <v>0</v>
      </c>
      <c r="II971">
        <v>0</v>
      </c>
      <c r="IJ971">
        <v>0</v>
      </c>
      <c r="IK971">
        <v>0</v>
      </c>
    </row>
    <row r="972" spans="13:245" hidden="1">
      <c r="M972" s="340"/>
      <c r="N972" t="s">
        <v>1024</v>
      </c>
      <c r="O972">
        <v>1</v>
      </c>
      <c r="P972">
        <v>0</v>
      </c>
      <c r="Q972" s="183" t="str">
        <f t="shared" si="37"/>
        <v>SDH150100</v>
      </c>
      <c r="R972">
        <v>604.20000000000005</v>
      </c>
      <c r="S972">
        <v>2000</v>
      </c>
      <c r="T972">
        <v>2000</v>
      </c>
      <c r="U972">
        <v>2416.8000000000002</v>
      </c>
      <c r="V972">
        <v>3021</v>
      </c>
      <c r="W972">
        <v>3625.2000000000003</v>
      </c>
      <c r="X972">
        <v>4229.4000000000005</v>
      </c>
      <c r="Y972">
        <v>4833.6000000000004</v>
      </c>
      <c r="Z972">
        <v>5437.8</v>
      </c>
      <c r="AA972">
        <v>6042</v>
      </c>
      <c r="AB972">
        <v>6646.2000000000007</v>
      </c>
      <c r="AC972">
        <v>7250.4000000000005</v>
      </c>
      <c r="AD972">
        <v>7854.6</v>
      </c>
      <c r="AE972">
        <v>8458.8000000000011</v>
      </c>
      <c r="AF972">
        <v>9063</v>
      </c>
      <c r="AG972">
        <v>9063</v>
      </c>
      <c r="AH972">
        <v>9063</v>
      </c>
      <c r="AI972">
        <v>9063</v>
      </c>
      <c r="AJ972">
        <v>9063</v>
      </c>
      <c r="AK972">
        <v>9063</v>
      </c>
      <c r="AL972">
        <v>9063</v>
      </c>
      <c r="AM972">
        <v>9063</v>
      </c>
      <c r="AN972">
        <v>9063</v>
      </c>
      <c r="AO972">
        <v>9063</v>
      </c>
      <c r="AP972">
        <v>9063</v>
      </c>
      <c r="AQ972">
        <v>9063</v>
      </c>
      <c r="AR972">
        <v>9063</v>
      </c>
      <c r="AS972">
        <v>9063</v>
      </c>
      <c r="AT972">
        <v>9063</v>
      </c>
      <c r="AU972">
        <v>9063</v>
      </c>
      <c r="AV972">
        <v>0</v>
      </c>
      <c r="AW972">
        <v>0</v>
      </c>
      <c r="AX972">
        <v>0</v>
      </c>
      <c r="AY972">
        <v>0</v>
      </c>
      <c r="AZ972">
        <v>0</v>
      </c>
      <c r="BA972">
        <v>0</v>
      </c>
      <c r="BB972">
        <v>0</v>
      </c>
      <c r="BC972">
        <v>0</v>
      </c>
      <c r="BD972">
        <v>0</v>
      </c>
      <c r="BE972">
        <v>0</v>
      </c>
      <c r="BF972">
        <v>0</v>
      </c>
      <c r="BG972">
        <v>0</v>
      </c>
      <c r="BH972">
        <v>0</v>
      </c>
      <c r="BI972">
        <v>0</v>
      </c>
      <c r="BJ972">
        <v>0</v>
      </c>
      <c r="BK972">
        <v>0</v>
      </c>
      <c r="BL972">
        <v>0</v>
      </c>
      <c r="BM972">
        <v>0</v>
      </c>
      <c r="BN972">
        <v>0</v>
      </c>
      <c r="BO972">
        <v>0</v>
      </c>
      <c r="BP972">
        <v>0</v>
      </c>
      <c r="BQ972">
        <v>0</v>
      </c>
      <c r="BR972">
        <v>0</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0</v>
      </c>
      <c r="CY972">
        <v>0</v>
      </c>
      <c r="CZ972">
        <v>0</v>
      </c>
      <c r="DA972">
        <v>0</v>
      </c>
      <c r="DB972">
        <v>0</v>
      </c>
      <c r="DC972">
        <v>0</v>
      </c>
      <c r="DD972">
        <v>0</v>
      </c>
      <c r="DE972">
        <v>0</v>
      </c>
      <c r="DF972">
        <v>0</v>
      </c>
      <c r="DG972">
        <v>0</v>
      </c>
      <c r="DH972">
        <v>0</v>
      </c>
      <c r="DI972">
        <v>0</v>
      </c>
      <c r="DJ972">
        <v>0</v>
      </c>
      <c r="DK972">
        <v>0</v>
      </c>
      <c r="DL972">
        <v>0</v>
      </c>
      <c r="DM972">
        <v>0</v>
      </c>
      <c r="DN972">
        <v>0</v>
      </c>
      <c r="DO972">
        <v>0</v>
      </c>
      <c r="DP972">
        <v>0</v>
      </c>
      <c r="DQ972">
        <v>0</v>
      </c>
      <c r="DR972">
        <v>0</v>
      </c>
      <c r="DS972">
        <v>0</v>
      </c>
      <c r="DT972">
        <v>0</v>
      </c>
      <c r="DU972">
        <v>0</v>
      </c>
      <c r="DV972">
        <v>0</v>
      </c>
      <c r="DW972">
        <v>0</v>
      </c>
      <c r="DX972">
        <v>0</v>
      </c>
      <c r="DZ972" s="340"/>
      <c r="EA972" t="s">
        <v>1024</v>
      </c>
      <c r="EB972">
        <v>1</v>
      </c>
      <c r="EC972">
        <v>0</v>
      </c>
      <c r="ED972" s="183" t="str">
        <f t="shared" si="38"/>
        <v>SDH150100</v>
      </c>
      <c r="EE972">
        <v>604.20000000000005</v>
      </c>
      <c r="EF972">
        <v>10000</v>
      </c>
      <c r="EG972">
        <v>10000</v>
      </c>
      <c r="EH972">
        <v>10000</v>
      </c>
      <c r="EI972">
        <v>10000</v>
      </c>
      <c r="EJ972">
        <v>10000</v>
      </c>
      <c r="EK972">
        <v>10000</v>
      </c>
      <c r="EL972">
        <v>10000</v>
      </c>
      <c r="EM972">
        <v>10000</v>
      </c>
      <c r="EN972">
        <v>10000</v>
      </c>
      <c r="EO972">
        <v>10000</v>
      </c>
      <c r="EP972">
        <v>10000</v>
      </c>
      <c r="EQ972">
        <v>10000</v>
      </c>
      <c r="ER972">
        <v>10000</v>
      </c>
      <c r="ES972">
        <v>10000</v>
      </c>
      <c r="ET972">
        <v>10000</v>
      </c>
      <c r="EU972">
        <v>10000</v>
      </c>
      <c r="EV972">
        <v>10000</v>
      </c>
      <c r="EW972">
        <v>10000</v>
      </c>
      <c r="EX972">
        <v>10000</v>
      </c>
      <c r="EY972">
        <v>10000</v>
      </c>
      <c r="EZ972">
        <v>10000</v>
      </c>
      <c r="FA972">
        <v>10000</v>
      </c>
      <c r="FB972">
        <v>10000</v>
      </c>
      <c r="FC972">
        <v>10000</v>
      </c>
      <c r="FD972">
        <v>10000</v>
      </c>
      <c r="FE972">
        <v>10000</v>
      </c>
      <c r="FF972">
        <v>10000</v>
      </c>
      <c r="FG972">
        <v>10000</v>
      </c>
      <c r="FH972">
        <v>10000</v>
      </c>
      <c r="FI972">
        <v>0</v>
      </c>
      <c r="FJ972">
        <v>0</v>
      </c>
      <c r="FK972">
        <v>0</v>
      </c>
      <c r="FL972">
        <v>0</v>
      </c>
      <c r="FM972">
        <v>0</v>
      </c>
      <c r="FN972">
        <v>0</v>
      </c>
      <c r="FO972">
        <v>0</v>
      </c>
      <c r="FP972">
        <v>0</v>
      </c>
      <c r="FQ972">
        <v>0</v>
      </c>
      <c r="FR972">
        <v>0</v>
      </c>
      <c r="FS972">
        <v>0</v>
      </c>
      <c r="FT972">
        <v>0</v>
      </c>
      <c r="FU972">
        <v>0</v>
      </c>
      <c r="FV972">
        <v>0</v>
      </c>
      <c r="FW972">
        <v>0</v>
      </c>
      <c r="FX972">
        <v>0</v>
      </c>
      <c r="FY972">
        <v>0</v>
      </c>
      <c r="FZ972">
        <v>0</v>
      </c>
      <c r="GA972">
        <v>0</v>
      </c>
      <c r="GB972">
        <v>0</v>
      </c>
      <c r="GC972">
        <v>0</v>
      </c>
      <c r="GD972">
        <v>0</v>
      </c>
      <c r="GE972">
        <v>0</v>
      </c>
      <c r="GF972">
        <v>0</v>
      </c>
      <c r="GG972">
        <v>0</v>
      </c>
      <c r="GH972">
        <v>0</v>
      </c>
      <c r="GI972">
        <v>0</v>
      </c>
      <c r="GJ972">
        <v>0</v>
      </c>
      <c r="GK972">
        <v>0</v>
      </c>
      <c r="GL972">
        <v>0</v>
      </c>
      <c r="GM972">
        <v>0</v>
      </c>
      <c r="GN972">
        <v>0</v>
      </c>
      <c r="GO972">
        <v>0</v>
      </c>
      <c r="GP972">
        <v>0</v>
      </c>
      <c r="GQ972">
        <v>0</v>
      </c>
      <c r="GR972">
        <v>0</v>
      </c>
      <c r="GS972">
        <v>0</v>
      </c>
      <c r="GT972">
        <v>0</v>
      </c>
      <c r="GU972">
        <v>0</v>
      </c>
      <c r="GV972">
        <v>0</v>
      </c>
      <c r="GW972">
        <v>0</v>
      </c>
      <c r="GX972">
        <v>0</v>
      </c>
      <c r="GY972">
        <v>0</v>
      </c>
      <c r="GZ972">
        <v>0</v>
      </c>
      <c r="HA972">
        <v>0</v>
      </c>
      <c r="HB972">
        <v>0</v>
      </c>
      <c r="HC972">
        <v>0</v>
      </c>
      <c r="HD972">
        <v>0</v>
      </c>
      <c r="HE972">
        <v>0</v>
      </c>
      <c r="HF972">
        <v>0</v>
      </c>
      <c r="HG972">
        <v>0</v>
      </c>
      <c r="HH972">
        <v>0</v>
      </c>
      <c r="HI972">
        <v>0</v>
      </c>
      <c r="HJ972">
        <v>0</v>
      </c>
      <c r="HK972">
        <v>0</v>
      </c>
      <c r="HL972">
        <v>0</v>
      </c>
      <c r="HM972">
        <v>0</v>
      </c>
      <c r="HN972">
        <v>0</v>
      </c>
      <c r="HO972">
        <v>0</v>
      </c>
      <c r="HP972">
        <v>0</v>
      </c>
      <c r="HQ972">
        <v>0</v>
      </c>
      <c r="HR972">
        <v>0</v>
      </c>
      <c r="HS972">
        <v>0</v>
      </c>
      <c r="HT972">
        <v>0</v>
      </c>
      <c r="HU972">
        <v>0</v>
      </c>
      <c r="HV972">
        <v>0</v>
      </c>
      <c r="HW972">
        <v>0</v>
      </c>
      <c r="HX972">
        <v>0</v>
      </c>
      <c r="HY972">
        <v>0</v>
      </c>
      <c r="HZ972">
        <v>0</v>
      </c>
      <c r="IA972">
        <v>0</v>
      </c>
      <c r="IB972">
        <v>0</v>
      </c>
      <c r="IC972">
        <v>0</v>
      </c>
      <c r="ID972">
        <v>0</v>
      </c>
      <c r="IE972">
        <v>0</v>
      </c>
      <c r="IF972">
        <v>0</v>
      </c>
      <c r="IG972">
        <v>0</v>
      </c>
      <c r="IH972">
        <v>0</v>
      </c>
      <c r="II972">
        <v>0</v>
      </c>
      <c r="IJ972">
        <v>0</v>
      </c>
      <c r="IK972">
        <v>0</v>
      </c>
    </row>
    <row r="973" spans="13:245" hidden="1">
      <c r="M973" s="340"/>
      <c r="N973" t="s">
        <v>1024</v>
      </c>
      <c r="O973">
        <v>1</v>
      </c>
      <c r="P973">
        <v>1</v>
      </c>
      <c r="Q973" s="183" t="str">
        <f t="shared" si="37"/>
        <v>SDH150101</v>
      </c>
      <c r="R973">
        <v>604.20000000000005</v>
      </c>
      <c r="S973">
        <v>2000</v>
      </c>
      <c r="T973">
        <v>2000</v>
      </c>
      <c r="U973">
        <v>2416.8000000000002</v>
      </c>
      <c r="V973">
        <v>3021</v>
      </c>
      <c r="W973">
        <v>3625.2000000000003</v>
      </c>
      <c r="X973">
        <v>4229.4000000000005</v>
      </c>
      <c r="Y973">
        <v>4833.6000000000004</v>
      </c>
      <c r="Z973">
        <v>5437.8</v>
      </c>
      <c r="AA973">
        <v>6042</v>
      </c>
      <c r="AB973">
        <v>6646.2000000000007</v>
      </c>
      <c r="AC973">
        <v>7250.4000000000005</v>
      </c>
      <c r="AD973">
        <v>7854.6</v>
      </c>
      <c r="AE973">
        <v>8458.8000000000011</v>
      </c>
      <c r="AF973">
        <v>9063</v>
      </c>
      <c r="AG973">
        <v>9063</v>
      </c>
      <c r="AH973">
        <v>9063</v>
      </c>
      <c r="AI973">
        <v>9063</v>
      </c>
      <c r="AJ973">
        <v>9063</v>
      </c>
      <c r="AK973">
        <v>9063</v>
      </c>
      <c r="AL973">
        <v>9063</v>
      </c>
      <c r="AM973">
        <v>9063</v>
      </c>
      <c r="AN973">
        <v>9063</v>
      </c>
      <c r="AO973">
        <v>9063</v>
      </c>
      <c r="AP973">
        <v>9063</v>
      </c>
      <c r="AQ973">
        <v>9063</v>
      </c>
      <c r="AR973">
        <v>9063</v>
      </c>
      <c r="AS973">
        <v>9063</v>
      </c>
      <c r="AT973">
        <v>9063</v>
      </c>
      <c r="AU973">
        <v>9063</v>
      </c>
      <c r="AV973">
        <v>0</v>
      </c>
      <c r="AW973">
        <v>0</v>
      </c>
      <c r="AX973">
        <v>0</v>
      </c>
      <c r="AY973">
        <v>0</v>
      </c>
      <c r="AZ973">
        <v>0</v>
      </c>
      <c r="BA973">
        <v>0</v>
      </c>
      <c r="BB973">
        <v>0</v>
      </c>
      <c r="BC973">
        <v>0</v>
      </c>
      <c r="BD973">
        <v>0</v>
      </c>
      <c r="BE973">
        <v>0</v>
      </c>
      <c r="BF973">
        <v>0</v>
      </c>
      <c r="BG973">
        <v>0</v>
      </c>
      <c r="BH973">
        <v>0</v>
      </c>
      <c r="BI973">
        <v>0</v>
      </c>
      <c r="BJ973">
        <v>0</v>
      </c>
      <c r="BK973">
        <v>0</v>
      </c>
      <c r="BL973">
        <v>0</v>
      </c>
      <c r="BM973">
        <v>0</v>
      </c>
      <c r="BN973">
        <v>0</v>
      </c>
      <c r="BO973">
        <v>0</v>
      </c>
      <c r="BP973">
        <v>0</v>
      </c>
      <c r="BQ973">
        <v>0</v>
      </c>
      <c r="BR973">
        <v>0</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v>
      </c>
      <c r="CY973">
        <v>0</v>
      </c>
      <c r="CZ973">
        <v>0</v>
      </c>
      <c r="DA973">
        <v>0</v>
      </c>
      <c r="DB973">
        <v>0</v>
      </c>
      <c r="DC973">
        <v>0</v>
      </c>
      <c r="DD973">
        <v>0</v>
      </c>
      <c r="DE973">
        <v>0</v>
      </c>
      <c r="DF973">
        <v>0</v>
      </c>
      <c r="DG973">
        <v>0</v>
      </c>
      <c r="DH973">
        <v>0</v>
      </c>
      <c r="DI973">
        <v>0</v>
      </c>
      <c r="DJ973">
        <v>0</v>
      </c>
      <c r="DK973">
        <v>0</v>
      </c>
      <c r="DL973">
        <v>0</v>
      </c>
      <c r="DM973">
        <v>0</v>
      </c>
      <c r="DN973">
        <v>0</v>
      </c>
      <c r="DO973">
        <v>0</v>
      </c>
      <c r="DP973">
        <v>0</v>
      </c>
      <c r="DQ973">
        <v>0</v>
      </c>
      <c r="DR973">
        <v>0</v>
      </c>
      <c r="DS973">
        <v>0</v>
      </c>
      <c r="DT973">
        <v>0</v>
      </c>
      <c r="DU973">
        <v>0</v>
      </c>
      <c r="DV973">
        <v>0</v>
      </c>
      <c r="DW973">
        <v>0</v>
      </c>
      <c r="DX973">
        <v>0</v>
      </c>
      <c r="DZ973" s="340"/>
      <c r="EA973" t="s">
        <v>1024</v>
      </c>
      <c r="EB973">
        <v>1</v>
      </c>
      <c r="EC973">
        <v>1</v>
      </c>
      <c r="ED973" s="183" t="str">
        <f t="shared" si="38"/>
        <v>SDH150101</v>
      </c>
      <c r="EE973">
        <v>604.20000000000005</v>
      </c>
      <c r="EF973">
        <v>10000</v>
      </c>
      <c r="EG973">
        <v>10000</v>
      </c>
      <c r="EH973">
        <v>10000</v>
      </c>
      <c r="EI973">
        <v>10000</v>
      </c>
      <c r="EJ973">
        <v>10000</v>
      </c>
      <c r="EK973">
        <v>10000</v>
      </c>
      <c r="EL973">
        <v>10000</v>
      </c>
      <c r="EM973">
        <v>10000</v>
      </c>
      <c r="EN973">
        <v>10000</v>
      </c>
      <c r="EO973">
        <v>10000</v>
      </c>
      <c r="EP973">
        <v>10000</v>
      </c>
      <c r="EQ973">
        <v>10000</v>
      </c>
      <c r="ER973">
        <v>10000</v>
      </c>
      <c r="ES973">
        <v>10000</v>
      </c>
      <c r="ET973">
        <v>10000</v>
      </c>
      <c r="EU973">
        <v>10000</v>
      </c>
      <c r="EV973">
        <v>10000</v>
      </c>
      <c r="EW973">
        <v>10000</v>
      </c>
      <c r="EX973">
        <v>10000</v>
      </c>
      <c r="EY973">
        <v>10000</v>
      </c>
      <c r="EZ973">
        <v>10000</v>
      </c>
      <c r="FA973">
        <v>10000</v>
      </c>
      <c r="FB973">
        <v>10000</v>
      </c>
      <c r="FC973">
        <v>10000</v>
      </c>
      <c r="FD973">
        <v>10000</v>
      </c>
      <c r="FE973">
        <v>10000</v>
      </c>
      <c r="FF973">
        <v>10000</v>
      </c>
      <c r="FG973">
        <v>10000</v>
      </c>
      <c r="FH973">
        <v>10000</v>
      </c>
      <c r="FI973">
        <v>0</v>
      </c>
      <c r="FJ973">
        <v>0</v>
      </c>
      <c r="FK973">
        <v>0</v>
      </c>
      <c r="FL973">
        <v>0</v>
      </c>
      <c r="FM973">
        <v>0</v>
      </c>
      <c r="FN973">
        <v>0</v>
      </c>
      <c r="FO973">
        <v>0</v>
      </c>
      <c r="FP973">
        <v>0</v>
      </c>
      <c r="FQ973">
        <v>0</v>
      </c>
      <c r="FR973">
        <v>0</v>
      </c>
      <c r="FS973">
        <v>0</v>
      </c>
      <c r="FT973">
        <v>0</v>
      </c>
      <c r="FU973">
        <v>0</v>
      </c>
      <c r="FV973">
        <v>0</v>
      </c>
      <c r="FW973">
        <v>0</v>
      </c>
      <c r="FX973">
        <v>0</v>
      </c>
      <c r="FY973">
        <v>0</v>
      </c>
      <c r="FZ973">
        <v>0</v>
      </c>
      <c r="GA973">
        <v>0</v>
      </c>
      <c r="GB973">
        <v>0</v>
      </c>
      <c r="GC973">
        <v>0</v>
      </c>
      <c r="GD973">
        <v>0</v>
      </c>
      <c r="GE973">
        <v>0</v>
      </c>
      <c r="GF973">
        <v>0</v>
      </c>
      <c r="GG973">
        <v>0</v>
      </c>
      <c r="GH973">
        <v>0</v>
      </c>
      <c r="GI973">
        <v>0</v>
      </c>
      <c r="GJ973">
        <v>0</v>
      </c>
      <c r="GK973">
        <v>0</v>
      </c>
      <c r="GL973">
        <v>0</v>
      </c>
      <c r="GM973">
        <v>0</v>
      </c>
      <c r="GN973">
        <v>0</v>
      </c>
      <c r="GO973">
        <v>0</v>
      </c>
      <c r="GP973">
        <v>0</v>
      </c>
      <c r="GQ973">
        <v>0</v>
      </c>
      <c r="GR973">
        <v>0</v>
      </c>
      <c r="GS973">
        <v>0</v>
      </c>
      <c r="GT973">
        <v>0</v>
      </c>
      <c r="GU973">
        <v>0</v>
      </c>
      <c r="GV973">
        <v>0</v>
      </c>
      <c r="GW973">
        <v>0</v>
      </c>
      <c r="GX973">
        <v>0</v>
      </c>
      <c r="GY973">
        <v>0</v>
      </c>
      <c r="GZ973">
        <v>0</v>
      </c>
      <c r="HA973">
        <v>0</v>
      </c>
      <c r="HB973">
        <v>0</v>
      </c>
      <c r="HC973">
        <v>0</v>
      </c>
      <c r="HD973">
        <v>0</v>
      </c>
      <c r="HE973">
        <v>0</v>
      </c>
      <c r="HF973">
        <v>0</v>
      </c>
      <c r="HG973">
        <v>0</v>
      </c>
      <c r="HH973">
        <v>0</v>
      </c>
      <c r="HI973">
        <v>0</v>
      </c>
      <c r="HJ973">
        <v>0</v>
      </c>
      <c r="HK973">
        <v>0</v>
      </c>
      <c r="HL973">
        <v>0</v>
      </c>
      <c r="HM973">
        <v>0</v>
      </c>
      <c r="HN973">
        <v>0</v>
      </c>
      <c r="HO973">
        <v>0</v>
      </c>
      <c r="HP973">
        <v>0</v>
      </c>
      <c r="HQ973">
        <v>0</v>
      </c>
      <c r="HR973">
        <v>0</v>
      </c>
      <c r="HS973">
        <v>0</v>
      </c>
      <c r="HT973">
        <v>0</v>
      </c>
      <c r="HU973">
        <v>0</v>
      </c>
      <c r="HV973">
        <v>0</v>
      </c>
      <c r="HW973">
        <v>0</v>
      </c>
      <c r="HX973">
        <v>0</v>
      </c>
      <c r="HY973">
        <v>0</v>
      </c>
      <c r="HZ973">
        <v>0</v>
      </c>
      <c r="IA973">
        <v>0</v>
      </c>
      <c r="IB973">
        <v>0</v>
      </c>
      <c r="IC973">
        <v>0</v>
      </c>
      <c r="ID973">
        <v>0</v>
      </c>
      <c r="IE973">
        <v>0</v>
      </c>
      <c r="IF973">
        <v>0</v>
      </c>
      <c r="IG973">
        <v>0</v>
      </c>
      <c r="IH973">
        <v>0</v>
      </c>
      <c r="II973">
        <v>0</v>
      </c>
      <c r="IJ973">
        <v>0</v>
      </c>
      <c r="IK973">
        <v>0</v>
      </c>
    </row>
    <row r="974" spans="13:245" hidden="1">
      <c r="M974" s="340"/>
      <c r="N974" t="s">
        <v>1024</v>
      </c>
      <c r="O974">
        <v>1</v>
      </c>
      <c r="P974">
        <v>2</v>
      </c>
      <c r="Q974" s="183" t="str">
        <f t="shared" si="37"/>
        <v>SDH150102</v>
      </c>
      <c r="R974">
        <v>604.20000000000005</v>
      </c>
      <c r="S974">
        <v>2000</v>
      </c>
      <c r="T974">
        <v>2000</v>
      </c>
      <c r="U974">
        <v>2416.8000000000002</v>
      </c>
      <c r="V974">
        <v>3021</v>
      </c>
      <c r="W974">
        <v>3625.2000000000003</v>
      </c>
      <c r="X974">
        <v>4229.4000000000005</v>
      </c>
      <c r="Y974">
        <v>4833.6000000000004</v>
      </c>
      <c r="Z974">
        <v>5437.8</v>
      </c>
      <c r="AA974">
        <v>6042</v>
      </c>
      <c r="AB974">
        <v>6646.2000000000007</v>
      </c>
      <c r="AC974">
        <v>7250.4000000000005</v>
      </c>
      <c r="AD974">
        <v>7854.6</v>
      </c>
      <c r="AE974">
        <v>8458.8000000000011</v>
      </c>
      <c r="AF974">
        <v>9063</v>
      </c>
      <c r="AG974">
        <v>9063</v>
      </c>
      <c r="AH974">
        <v>9063</v>
      </c>
      <c r="AI974">
        <v>9063</v>
      </c>
      <c r="AJ974">
        <v>9063</v>
      </c>
      <c r="AK974">
        <v>9063</v>
      </c>
      <c r="AL974">
        <v>9063</v>
      </c>
      <c r="AM974">
        <v>9063</v>
      </c>
      <c r="AN974">
        <v>9063</v>
      </c>
      <c r="AO974">
        <v>9063</v>
      </c>
      <c r="AP974">
        <v>9063</v>
      </c>
      <c r="AQ974">
        <v>9063</v>
      </c>
      <c r="AR974">
        <v>9063</v>
      </c>
      <c r="AS974">
        <v>9063</v>
      </c>
      <c r="AT974">
        <v>9063</v>
      </c>
      <c r="AU974">
        <v>9063</v>
      </c>
      <c r="AV974">
        <v>0</v>
      </c>
      <c r="AW974">
        <v>0</v>
      </c>
      <c r="AX974">
        <v>0</v>
      </c>
      <c r="AY974">
        <v>0</v>
      </c>
      <c r="AZ974">
        <v>0</v>
      </c>
      <c r="BA974">
        <v>0</v>
      </c>
      <c r="BB974">
        <v>0</v>
      </c>
      <c r="BC974">
        <v>0</v>
      </c>
      <c r="BD974">
        <v>0</v>
      </c>
      <c r="BE974">
        <v>0</v>
      </c>
      <c r="BF974">
        <v>0</v>
      </c>
      <c r="BG974">
        <v>0</v>
      </c>
      <c r="BH974">
        <v>0</v>
      </c>
      <c r="BI974">
        <v>0</v>
      </c>
      <c r="BJ974">
        <v>0</v>
      </c>
      <c r="BK974">
        <v>0</v>
      </c>
      <c r="BL974">
        <v>0</v>
      </c>
      <c r="BM974">
        <v>0</v>
      </c>
      <c r="BN974">
        <v>0</v>
      </c>
      <c r="BO974">
        <v>0</v>
      </c>
      <c r="BP974">
        <v>0</v>
      </c>
      <c r="BQ974">
        <v>0</v>
      </c>
      <c r="BR974">
        <v>0</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0</v>
      </c>
      <c r="CY974">
        <v>0</v>
      </c>
      <c r="CZ974">
        <v>0</v>
      </c>
      <c r="DA974">
        <v>0</v>
      </c>
      <c r="DB974">
        <v>0</v>
      </c>
      <c r="DC974">
        <v>0</v>
      </c>
      <c r="DD974">
        <v>0</v>
      </c>
      <c r="DE974">
        <v>0</v>
      </c>
      <c r="DF974">
        <v>0</v>
      </c>
      <c r="DG974">
        <v>0</v>
      </c>
      <c r="DH974">
        <v>0</v>
      </c>
      <c r="DI974">
        <v>0</v>
      </c>
      <c r="DJ974">
        <v>0</v>
      </c>
      <c r="DK974">
        <v>0</v>
      </c>
      <c r="DL974">
        <v>0</v>
      </c>
      <c r="DM974">
        <v>0</v>
      </c>
      <c r="DN974">
        <v>0</v>
      </c>
      <c r="DO974">
        <v>0</v>
      </c>
      <c r="DP974">
        <v>0</v>
      </c>
      <c r="DQ974">
        <v>0</v>
      </c>
      <c r="DR974">
        <v>0</v>
      </c>
      <c r="DS974">
        <v>0</v>
      </c>
      <c r="DT974">
        <v>0</v>
      </c>
      <c r="DU974">
        <v>0</v>
      </c>
      <c r="DV974">
        <v>0</v>
      </c>
      <c r="DW974">
        <v>0</v>
      </c>
      <c r="DX974">
        <v>0</v>
      </c>
      <c r="DZ974" s="340"/>
      <c r="EA974" t="s">
        <v>1024</v>
      </c>
      <c r="EB974">
        <v>1</v>
      </c>
      <c r="EC974">
        <v>2</v>
      </c>
      <c r="ED974" s="183" t="str">
        <f t="shared" si="38"/>
        <v>SDH150102</v>
      </c>
      <c r="EE974">
        <v>604.20000000000005</v>
      </c>
      <c r="EF974">
        <v>10000</v>
      </c>
      <c r="EG974">
        <v>10000</v>
      </c>
      <c r="EH974">
        <v>10000</v>
      </c>
      <c r="EI974">
        <v>10000</v>
      </c>
      <c r="EJ974">
        <v>10000</v>
      </c>
      <c r="EK974">
        <v>10000</v>
      </c>
      <c r="EL974">
        <v>10000</v>
      </c>
      <c r="EM974">
        <v>10000</v>
      </c>
      <c r="EN974">
        <v>10000</v>
      </c>
      <c r="EO974">
        <v>10000</v>
      </c>
      <c r="EP974">
        <v>10000</v>
      </c>
      <c r="EQ974">
        <v>10000</v>
      </c>
      <c r="ER974">
        <v>10000</v>
      </c>
      <c r="ES974">
        <v>10000</v>
      </c>
      <c r="ET974">
        <v>10000</v>
      </c>
      <c r="EU974">
        <v>10000</v>
      </c>
      <c r="EV974">
        <v>10000</v>
      </c>
      <c r="EW974">
        <v>10000</v>
      </c>
      <c r="EX974">
        <v>10000</v>
      </c>
      <c r="EY974">
        <v>10000</v>
      </c>
      <c r="EZ974">
        <v>10000</v>
      </c>
      <c r="FA974">
        <v>10000</v>
      </c>
      <c r="FB974">
        <v>10000</v>
      </c>
      <c r="FC974">
        <v>10000</v>
      </c>
      <c r="FD974">
        <v>10000</v>
      </c>
      <c r="FE974">
        <v>10000</v>
      </c>
      <c r="FF974">
        <v>10000</v>
      </c>
      <c r="FG974">
        <v>10000</v>
      </c>
      <c r="FH974">
        <v>10000</v>
      </c>
      <c r="FI974">
        <v>0</v>
      </c>
      <c r="FJ974">
        <v>0</v>
      </c>
      <c r="FK974">
        <v>0</v>
      </c>
      <c r="FL974">
        <v>0</v>
      </c>
      <c r="FM974">
        <v>0</v>
      </c>
      <c r="FN974">
        <v>0</v>
      </c>
      <c r="FO974">
        <v>0</v>
      </c>
      <c r="FP974">
        <v>0</v>
      </c>
      <c r="FQ974">
        <v>0</v>
      </c>
      <c r="FR974">
        <v>0</v>
      </c>
      <c r="FS974">
        <v>0</v>
      </c>
      <c r="FT974">
        <v>0</v>
      </c>
      <c r="FU974">
        <v>0</v>
      </c>
      <c r="FV974">
        <v>0</v>
      </c>
      <c r="FW974">
        <v>0</v>
      </c>
      <c r="FX974">
        <v>0</v>
      </c>
      <c r="FY974">
        <v>0</v>
      </c>
      <c r="FZ974">
        <v>0</v>
      </c>
      <c r="GA974">
        <v>0</v>
      </c>
      <c r="GB974">
        <v>0</v>
      </c>
      <c r="GC974">
        <v>0</v>
      </c>
      <c r="GD974">
        <v>0</v>
      </c>
      <c r="GE974">
        <v>0</v>
      </c>
      <c r="GF974">
        <v>0</v>
      </c>
      <c r="GG974">
        <v>0</v>
      </c>
      <c r="GH974">
        <v>0</v>
      </c>
      <c r="GI974">
        <v>0</v>
      </c>
      <c r="GJ974">
        <v>0</v>
      </c>
      <c r="GK974">
        <v>0</v>
      </c>
      <c r="GL974">
        <v>0</v>
      </c>
      <c r="GM974">
        <v>0</v>
      </c>
      <c r="GN974">
        <v>0</v>
      </c>
      <c r="GO974">
        <v>0</v>
      </c>
      <c r="GP974">
        <v>0</v>
      </c>
      <c r="GQ974">
        <v>0</v>
      </c>
      <c r="GR974">
        <v>0</v>
      </c>
      <c r="GS974">
        <v>0</v>
      </c>
      <c r="GT974">
        <v>0</v>
      </c>
      <c r="GU974">
        <v>0</v>
      </c>
      <c r="GV974">
        <v>0</v>
      </c>
      <c r="GW974">
        <v>0</v>
      </c>
      <c r="GX974">
        <v>0</v>
      </c>
      <c r="GY974">
        <v>0</v>
      </c>
      <c r="GZ974">
        <v>0</v>
      </c>
      <c r="HA974">
        <v>0</v>
      </c>
      <c r="HB974">
        <v>0</v>
      </c>
      <c r="HC974">
        <v>0</v>
      </c>
      <c r="HD974">
        <v>0</v>
      </c>
      <c r="HE974">
        <v>0</v>
      </c>
      <c r="HF974">
        <v>0</v>
      </c>
      <c r="HG974">
        <v>0</v>
      </c>
      <c r="HH974">
        <v>0</v>
      </c>
      <c r="HI974">
        <v>0</v>
      </c>
      <c r="HJ974">
        <v>0</v>
      </c>
      <c r="HK974">
        <v>0</v>
      </c>
      <c r="HL974">
        <v>0</v>
      </c>
      <c r="HM974">
        <v>0</v>
      </c>
      <c r="HN974">
        <v>0</v>
      </c>
      <c r="HO974">
        <v>0</v>
      </c>
      <c r="HP974">
        <v>0</v>
      </c>
      <c r="HQ974">
        <v>0</v>
      </c>
      <c r="HR974">
        <v>0</v>
      </c>
      <c r="HS974">
        <v>0</v>
      </c>
      <c r="HT974">
        <v>0</v>
      </c>
      <c r="HU974">
        <v>0</v>
      </c>
      <c r="HV974">
        <v>0</v>
      </c>
      <c r="HW974">
        <v>0</v>
      </c>
      <c r="HX974">
        <v>0</v>
      </c>
      <c r="HY974">
        <v>0</v>
      </c>
      <c r="HZ974">
        <v>0</v>
      </c>
      <c r="IA974">
        <v>0</v>
      </c>
      <c r="IB974">
        <v>0</v>
      </c>
      <c r="IC974">
        <v>0</v>
      </c>
      <c r="ID974">
        <v>0</v>
      </c>
      <c r="IE974">
        <v>0</v>
      </c>
      <c r="IF974">
        <v>0</v>
      </c>
      <c r="IG974">
        <v>0</v>
      </c>
      <c r="IH974">
        <v>0</v>
      </c>
      <c r="II974">
        <v>0</v>
      </c>
      <c r="IJ974">
        <v>0</v>
      </c>
      <c r="IK974">
        <v>0</v>
      </c>
    </row>
    <row r="975" spans="13:245" hidden="1">
      <c r="M975" s="340"/>
      <c r="N975" t="s">
        <v>1024</v>
      </c>
      <c r="O975">
        <v>1</v>
      </c>
      <c r="P975">
        <v>3</v>
      </c>
      <c r="Q975" s="183" t="str">
        <f t="shared" si="37"/>
        <v>SDH150103</v>
      </c>
      <c r="R975">
        <v>604.20000000000005</v>
      </c>
      <c r="S975">
        <v>2000</v>
      </c>
      <c r="T975">
        <v>2000</v>
      </c>
      <c r="U975">
        <v>2416.8000000000002</v>
      </c>
      <c r="V975">
        <v>3021</v>
      </c>
      <c r="W975">
        <v>3625.2000000000003</v>
      </c>
      <c r="X975">
        <v>4229.4000000000005</v>
      </c>
      <c r="Y975">
        <v>4833.6000000000004</v>
      </c>
      <c r="Z975">
        <v>5437.8</v>
      </c>
      <c r="AA975">
        <v>6042</v>
      </c>
      <c r="AB975">
        <v>6646.2000000000007</v>
      </c>
      <c r="AC975">
        <v>7250.4000000000005</v>
      </c>
      <c r="AD975">
        <v>7854.6</v>
      </c>
      <c r="AE975">
        <v>8458.8000000000011</v>
      </c>
      <c r="AF975">
        <v>9063</v>
      </c>
      <c r="AG975">
        <v>9063</v>
      </c>
      <c r="AH975">
        <v>9063</v>
      </c>
      <c r="AI975">
        <v>9063</v>
      </c>
      <c r="AJ975">
        <v>9063</v>
      </c>
      <c r="AK975">
        <v>9063</v>
      </c>
      <c r="AL975">
        <v>9063</v>
      </c>
      <c r="AM975">
        <v>9063</v>
      </c>
      <c r="AN975">
        <v>9063</v>
      </c>
      <c r="AO975">
        <v>9063</v>
      </c>
      <c r="AP975">
        <v>9063</v>
      </c>
      <c r="AQ975">
        <v>9063</v>
      </c>
      <c r="AR975">
        <v>9063</v>
      </c>
      <c r="AS975">
        <v>9063</v>
      </c>
      <c r="AT975">
        <v>9063</v>
      </c>
      <c r="AU975">
        <v>9063</v>
      </c>
      <c r="AV975">
        <v>0</v>
      </c>
      <c r="AW975">
        <v>0</v>
      </c>
      <c r="AX975">
        <v>0</v>
      </c>
      <c r="AY975">
        <v>0</v>
      </c>
      <c r="AZ975">
        <v>0</v>
      </c>
      <c r="BA975">
        <v>0</v>
      </c>
      <c r="BB975">
        <v>0</v>
      </c>
      <c r="BC975">
        <v>0</v>
      </c>
      <c r="BD975">
        <v>0</v>
      </c>
      <c r="BE975">
        <v>0</v>
      </c>
      <c r="BF975">
        <v>0</v>
      </c>
      <c r="BG975">
        <v>0</v>
      </c>
      <c r="BH975">
        <v>0</v>
      </c>
      <c r="BI975">
        <v>0</v>
      </c>
      <c r="BJ975">
        <v>0</v>
      </c>
      <c r="BK975">
        <v>0</v>
      </c>
      <c r="BL975">
        <v>0</v>
      </c>
      <c r="BM975">
        <v>0</v>
      </c>
      <c r="BN975">
        <v>0</v>
      </c>
      <c r="BO975">
        <v>0</v>
      </c>
      <c r="BP975">
        <v>0</v>
      </c>
      <c r="BQ975">
        <v>0</v>
      </c>
      <c r="BR975">
        <v>0</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v>
      </c>
      <c r="CL975">
        <v>0</v>
      </c>
      <c r="CM975">
        <v>0</v>
      </c>
      <c r="CN975">
        <v>0</v>
      </c>
      <c r="CO975">
        <v>0</v>
      </c>
      <c r="CP975">
        <v>0</v>
      </c>
      <c r="CQ975">
        <v>0</v>
      </c>
      <c r="CR975">
        <v>0</v>
      </c>
      <c r="CS975">
        <v>0</v>
      </c>
      <c r="CT975">
        <v>0</v>
      </c>
      <c r="CU975">
        <v>0</v>
      </c>
      <c r="CV975">
        <v>0</v>
      </c>
      <c r="CW975">
        <v>0</v>
      </c>
      <c r="CX975">
        <v>0</v>
      </c>
      <c r="CY975">
        <v>0</v>
      </c>
      <c r="CZ975">
        <v>0</v>
      </c>
      <c r="DA975">
        <v>0</v>
      </c>
      <c r="DB975">
        <v>0</v>
      </c>
      <c r="DC975">
        <v>0</v>
      </c>
      <c r="DD975">
        <v>0</v>
      </c>
      <c r="DE975">
        <v>0</v>
      </c>
      <c r="DF975">
        <v>0</v>
      </c>
      <c r="DG975">
        <v>0</v>
      </c>
      <c r="DH975">
        <v>0</v>
      </c>
      <c r="DI975">
        <v>0</v>
      </c>
      <c r="DJ975">
        <v>0</v>
      </c>
      <c r="DK975">
        <v>0</v>
      </c>
      <c r="DL975">
        <v>0</v>
      </c>
      <c r="DM975">
        <v>0</v>
      </c>
      <c r="DN975">
        <v>0</v>
      </c>
      <c r="DO975">
        <v>0</v>
      </c>
      <c r="DP975">
        <v>0</v>
      </c>
      <c r="DQ975">
        <v>0</v>
      </c>
      <c r="DR975">
        <v>0</v>
      </c>
      <c r="DS975">
        <v>0</v>
      </c>
      <c r="DT975">
        <v>0</v>
      </c>
      <c r="DU975">
        <v>0</v>
      </c>
      <c r="DV975">
        <v>0</v>
      </c>
      <c r="DW975">
        <v>0</v>
      </c>
      <c r="DX975">
        <v>0</v>
      </c>
      <c r="DZ975" s="340"/>
      <c r="EA975" t="s">
        <v>1024</v>
      </c>
      <c r="EB975">
        <v>1</v>
      </c>
      <c r="EC975">
        <v>3</v>
      </c>
      <c r="ED975" s="183" t="str">
        <f t="shared" si="38"/>
        <v>SDH150103</v>
      </c>
      <c r="EE975">
        <v>604.20000000000005</v>
      </c>
      <c r="EF975">
        <v>10000</v>
      </c>
      <c r="EG975">
        <v>10000</v>
      </c>
      <c r="EH975">
        <v>10000</v>
      </c>
      <c r="EI975">
        <v>10000</v>
      </c>
      <c r="EJ975">
        <v>10000</v>
      </c>
      <c r="EK975">
        <v>10000</v>
      </c>
      <c r="EL975">
        <v>10000</v>
      </c>
      <c r="EM975">
        <v>10000</v>
      </c>
      <c r="EN975">
        <v>10000</v>
      </c>
      <c r="EO975">
        <v>10000</v>
      </c>
      <c r="EP975">
        <v>10000</v>
      </c>
      <c r="EQ975">
        <v>10000</v>
      </c>
      <c r="ER975">
        <v>10000</v>
      </c>
      <c r="ES975">
        <v>10000</v>
      </c>
      <c r="ET975">
        <v>10000</v>
      </c>
      <c r="EU975">
        <v>10000</v>
      </c>
      <c r="EV975">
        <v>10000</v>
      </c>
      <c r="EW975">
        <v>10000</v>
      </c>
      <c r="EX975">
        <v>10000</v>
      </c>
      <c r="EY975">
        <v>10000</v>
      </c>
      <c r="EZ975">
        <v>10000</v>
      </c>
      <c r="FA975">
        <v>10000</v>
      </c>
      <c r="FB975">
        <v>10000</v>
      </c>
      <c r="FC975">
        <v>10000</v>
      </c>
      <c r="FD975">
        <v>10000</v>
      </c>
      <c r="FE975">
        <v>10000</v>
      </c>
      <c r="FF975">
        <v>10000</v>
      </c>
      <c r="FG975">
        <v>10000</v>
      </c>
      <c r="FH975">
        <v>10000</v>
      </c>
      <c r="FI975">
        <v>0</v>
      </c>
      <c r="FJ975">
        <v>0</v>
      </c>
      <c r="FK975">
        <v>0</v>
      </c>
      <c r="FL975">
        <v>0</v>
      </c>
      <c r="FM975">
        <v>0</v>
      </c>
      <c r="FN975">
        <v>0</v>
      </c>
      <c r="FO975">
        <v>0</v>
      </c>
      <c r="FP975">
        <v>0</v>
      </c>
      <c r="FQ975">
        <v>0</v>
      </c>
      <c r="FR975">
        <v>0</v>
      </c>
      <c r="FS975">
        <v>0</v>
      </c>
      <c r="FT975">
        <v>0</v>
      </c>
      <c r="FU975">
        <v>0</v>
      </c>
      <c r="FV975">
        <v>0</v>
      </c>
      <c r="FW975">
        <v>0</v>
      </c>
      <c r="FX975">
        <v>0</v>
      </c>
      <c r="FY975">
        <v>0</v>
      </c>
      <c r="FZ975">
        <v>0</v>
      </c>
      <c r="GA975">
        <v>0</v>
      </c>
      <c r="GB975">
        <v>0</v>
      </c>
      <c r="GC975">
        <v>0</v>
      </c>
      <c r="GD975">
        <v>0</v>
      </c>
      <c r="GE975">
        <v>0</v>
      </c>
      <c r="GF975">
        <v>0</v>
      </c>
      <c r="GG975">
        <v>0</v>
      </c>
      <c r="GH975">
        <v>0</v>
      </c>
      <c r="GI975">
        <v>0</v>
      </c>
      <c r="GJ975">
        <v>0</v>
      </c>
      <c r="GK975">
        <v>0</v>
      </c>
      <c r="GL975">
        <v>0</v>
      </c>
      <c r="GM975">
        <v>0</v>
      </c>
      <c r="GN975">
        <v>0</v>
      </c>
      <c r="GO975">
        <v>0</v>
      </c>
      <c r="GP975">
        <v>0</v>
      </c>
      <c r="GQ975">
        <v>0</v>
      </c>
      <c r="GR975">
        <v>0</v>
      </c>
      <c r="GS975">
        <v>0</v>
      </c>
      <c r="GT975">
        <v>0</v>
      </c>
      <c r="GU975">
        <v>0</v>
      </c>
      <c r="GV975">
        <v>0</v>
      </c>
      <c r="GW975">
        <v>0</v>
      </c>
      <c r="GX975">
        <v>0</v>
      </c>
      <c r="GY975">
        <v>0</v>
      </c>
      <c r="GZ975">
        <v>0</v>
      </c>
      <c r="HA975">
        <v>0</v>
      </c>
      <c r="HB975">
        <v>0</v>
      </c>
      <c r="HC975">
        <v>0</v>
      </c>
      <c r="HD975">
        <v>0</v>
      </c>
      <c r="HE975">
        <v>0</v>
      </c>
      <c r="HF975">
        <v>0</v>
      </c>
      <c r="HG975">
        <v>0</v>
      </c>
      <c r="HH975">
        <v>0</v>
      </c>
      <c r="HI975">
        <v>0</v>
      </c>
      <c r="HJ975">
        <v>0</v>
      </c>
      <c r="HK975">
        <v>0</v>
      </c>
      <c r="HL975">
        <v>0</v>
      </c>
      <c r="HM975">
        <v>0</v>
      </c>
      <c r="HN975">
        <v>0</v>
      </c>
      <c r="HO975">
        <v>0</v>
      </c>
      <c r="HP975">
        <v>0</v>
      </c>
      <c r="HQ975">
        <v>0</v>
      </c>
      <c r="HR975">
        <v>0</v>
      </c>
      <c r="HS975">
        <v>0</v>
      </c>
      <c r="HT975">
        <v>0</v>
      </c>
      <c r="HU975">
        <v>0</v>
      </c>
      <c r="HV975">
        <v>0</v>
      </c>
      <c r="HW975">
        <v>0</v>
      </c>
      <c r="HX975">
        <v>0</v>
      </c>
      <c r="HY975">
        <v>0</v>
      </c>
      <c r="HZ975">
        <v>0</v>
      </c>
      <c r="IA975">
        <v>0</v>
      </c>
      <c r="IB975">
        <v>0</v>
      </c>
      <c r="IC975">
        <v>0</v>
      </c>
      <c r="ID975">
        <v>0</v>
      </c>
      <c r="IE975">
        <v>0</v>
      </c>
      <c r="IF975">
        <v>0</v>
      </c>
      <c r="IG975">
        <v>0</v>
      </c>
      <c r="IH975">
        <v>0</v>
      </c>
      <c r="II975">
        <v>0</v>
      </c>
      <c r="IJ975">
        <v>0</v>
      </c>
      <c r="IK975">
        <v>0</v>
      </c>
    </row>
    <row r="976" spans="13:245" hidden="1">
      <c r="M976" s="340"/>
      <c r="N976" t="s">
        <v>1024</v>
      </c>
      <c r="O976">
        <v>1</v>
      </c>
      <c r="P976">
        <v>4</v>
      </c>
      <c r="Q976" s="183" t="str">
        <f t="shared" ref="Q976:Q1039" si="39">N976&amp;TEXT(O976,"00")&amp;TEXT(P976,"00")</f>
        <v>SDH150104</v>
      </c>
      <c r="R976">
        <v>604.20000000000005</v>
      </c>
      <c r="S976">
        <v>2000</v>
      </c>
      <c r="T976">
        <v>2000</v>
      </c>
      <c r="U976">
        <v>2416.8000000000002</v>
      </c>
      <c r="V976">
        <v>3021</v>
      </c>
      <c r="W976">
        <v>3625.2000000000003</v>
      </c>
      <c r="X976">
        <v>4229.4000000000005</v>
      </c>
      <c r="Y976">
        <v>4833.6000000000004</v>
      </c>
      <c r="Z976">
        <v>5437.8</v>
      </c>
      <c r="AA976">
        <v>6042</v>
      </c>
      <c r="AB976">
        <v>6646.2000000000007</v>
      </c>
      <c r="AC976">
        <v>7250.4000000000005</v>
      </c>
      <c r="AD976">
        <v>7854.6</v>
      </c>
      <c r="AE976">
        <v>8458.8000000000011</v>
      </c>
      <c r="AF976">
        <v>9063</v>
      </c>
      <c r="AG976">
        <v>9063</v>
      </c>
      <c r="AH976">
        <v>9063</v>
      </c>
      <c r="AI976">
        <v>9063</v>
      </c>
      <c r="AJ976">
        <v>9063</v>
      </c>
      <c r="AK976">
        <v>9063</v>
      </c>
      <c r="AL976">
        <v>9063</v>
      </c>
      <c r="AM976">
        <v>9063</v>
      </c>
      <c r="AN976">
        <v>9063</v>
      </c>
      <c r="AO976">
        <v>9063</v>
      </c>
      <c r="AP976">
        <v>9063</v>
      </c>
      <c r="AQ976">
        <v>9063</v>
      </c>
      <c r="AR976">
        <v>9063</v>
      </c>
      <c r="AS976">
        <v>9063</v>
      </c>
      <c r="AT976">
        <v>9063</v>
      </c>
      <c r="AU976">
        <v>9063</v>
      </c>
      <c r="AV976">
        <v>0</v>
      </c>
      <c r="AW976">
        <v>0</v>
      </c>
      <c r="AX976">
        <v>0</v>
      </c>
      <c r="AY976">
        <v>0</v>
      </c>
      <c r="AZ976">
        <v>0</v>
      </c>
      <c r="BA976">
        <v>0</v>
      </c>
      <c r="BB976">
        <v>0</v>
      </c>
      <c r="BC976">
        <v>0</v>
      </c>
      <c r="BD976">
        <v>0</v>
      </c>
      <c r="BE976">
        <v>0</v>
      </c>
      <c r="BF976">
        <v>0</v>
      </c>
      <c r="BG976">
        <v>0</v>
      </c>
      <c r="BH976">
        <v>0</v>
      </c>
      <c r="BI976">
        <v>0</v>
      </c>
      <c r="BJ976">
        <v>0</v>
      </c>
      <c r="BK976">
        <v>0</v>
      </c>
      <c r="BL976">
        <v>0</v>
      </c>
      <c r="BM976">
        <v>0</v>
      </c>
      <c r="BN976">
        <v>0</v>
      </c>
      <c r="BO976">
        <v>0</v>
      </c>
      <c r="BP976">
        <v>0</v>
      </c>
      <c r="BQ976">
        <v>0</v>
      </c>
      <c r="BR976">
        <v>0</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v>
      </c>
      <c r="CY976">
        <v>0</v>
      </c>
      <c r="CZ976">
        <v>0</v>
      </c>
      <c r="DA976">
        <v>0</v>
      </c>
      <c r="DB976">
        <v>0</v>
      </c>
      <c r="DC976">
        <v>0</v>
      </c>
      <c r="DD976">
        <v>0</v>
      </c>
      <c r="DE976">
        <v>0</v>
      </c>
      <c r="DF976">
        <v>0</v>
      </c>
      <c r="DG976">
        <v>0</v>
      </c>
      <c r="DH976">
        <v>0</v>
      </c>
      <c r="DI976">
        <v>0</v>
      </c>
      <c r="DJ976">
        <v>0</v>
      </c>
      <c r="DK976">
        <v>0</v>
      </c>
      <c r="DL976">
        <v>0</v>
      </c>
      <c r="DM976">
        <v>0</v>
      </c>
      <c r="DN976">
        <v>0</v>
      </c>
      <c r="DO976">
        <v>0</v>
      </c>
      <c r="DP976">
        <v>0</v>
      </c>
      <c r="DQ976">
        <v>0</v>
      </c>
      <c r="DR976">
        <v>0</v>
      </c>
      <c r="DS976">
        <v>0</v>
      </c>
      <c r="DT976">
        <v>0</v>
      </c>
      <c r="DU976">
        <v>0</v>
      </c>
      <c r="DV976">
        <v>0</v>
      </c>
      <c r="DW976">
        <v>0</v>
      </c>
      <c r="DX976">
        <v>0</v>
      </c>
      <c r="DZ976" s="340"/>
      <c r="EA976" t="s">
        <v>1024</v>
      </c>
      <c r="EB976">
        <v>1</v>
      </c>
      <c r="EC976">
        <v>4</v>
      </c>
      <c r="ED976" s="183" t="str">
        <f t="shared" ref="ED976:ED1039" si="40">EA976&amp;TEXT(EB976,"00")&amp;TEXT(EC976,"00")</f>
        <v>SDH150104</v>
      </c>
      <c r="EE976">
        <v>604.20000000000005</v>
      </c>
      <c r="EF976">
        <v>10000</v>
      </c>
      <c r="EG976">
        <v>10000</v>
      </c>
      <c r="EH976">
        <v>10000</v>
      </c>
      <c r="EI976">
        <v>10000</v>
      </c>
      <c r="EJ976">
        <v>10000</v>
      </c>
      <c r="EK976">
        <v>10000</v>
      </c>
      <c r="EL976">
        <v>10000</v>
      </c>
      <c r="EM976">
        <v>10000</v>
      </c>
      <c r="EN976">
        <v>10000</v>
      </c>
      <c r="EO976">
        <v>10000</v>
      </c>
      <c r="EP976">
        <v>10000</v>
      </c>
      <c r="EQ976">
        <v>10000</v>
      </c>
      <c r="ER976">
        <v>10000</v>
      </c>
      <c r="ES976">
        <v>10000</v>
      </c>
      <c r="ET976">
        <v>10000</v>
      </c>
      <c r="EU976">
        <v>10000</v>
      </c>
      <c r="EV976">
        <v>10000</v>
      </c>
      <c r="EW976">
        <v>10000</v>
      </c>
      <c r="EX976">
        <v>10000</v>
      </c>
      <c r="EY976">
        <v>10000</v>
      </c>
      <c r="EZ976">
        <v>10000</v>
      </c>
      <c r="FA976">
        <v>10000</v>
      </c>
      <c r="FB976">
        <v>10000</v>
      </c>
      <c r="FC976">
        <v>10000</v>
      </c>
      <c r="FD976">
        <v>10000</v>
      </c>
      <c r="FE976">
        <v>10000</v>
      </c>
      <c r="FF976">
        <v>10000</v>
      </c>
      <c r="FG976">
        <v>10000</v>
      </c>
      <c r="FH976">
        <v>10000</v>
      </c>
      <c r="FI976">
        <v>0</v>
      </c>
      <c r="FJ976">
        <v>0</v>
      </c>
      <c r="FK976">
        <v>0</v>
      </c>
      <c r="FL976">
        <v>0</v>
      </c>
      <c r="FM976">
        <v>0</v>
      </c>
      <c r="FN976">
        <v>0</v>
      </c>
      <c r="FO976">
        <v>0</v>
      </c>
      <c r="FP976">
        <v>0</v>
      </c>
      <c r="FQ976">
        <v>0</v>
      </c>
      <c r="FR976">
        <v>0</v>
      </c>
      <c r="FS976">
        <v>0</v>
      </c>
      <c r="FT976">
        <v>0</v>
      </c>
      <c r="FU976">
        <v>0</v>
      </c>
      <c r="FV976">
        <v>0</v>
      </c>
      <c r="FW976">
        <v>0</v>
      </c>
      <c r="FX976">
        <v>0</v>
      </c>
      <c r="FY976">
        <v>0</v>
      </c>
      <c r="FZ976">
        <v>0</v>
      </c>
      <c r="GA976">
        <v>0</v>
      </c>
      <c r="GB976">
        <v>0</v>
      </c>
      <c r="GC976">
        <v>0</v>
      </c>
      <c r="GD976">
        <v>0</v>
      </c>
      <c r="GE976">
        <v>0</v>
      </c>
      <c r="GF976">
        <v>0</v>
      </c>
      <c r="GG976">
        <v>0</v>
      </c>
      <c r="GH976">
        <v>0</v>
      </c>
      <c r="GI976">
        <v>0</v>
      </c>
      <c r="GJ976">
        <v>0</v>
      </c>
      <c r="GK976">
        <v>0</v>
      </c>
      <c r="GL976">
        <v>0</v>
      </c>
      <c r="GM976">
        <v>0</v>
      </c>
      <c r="GN976">
        <v>0</v>
      </c>
      <c r="GO976">
        <v>0</v>
      </c>
      <c r="GP976">
        <v>0</v>
      </c>
      <c r="GQ976">
        <v>0</v>
      </c>
      <c r="GR976">
        <v>0</v>
      </c>
      <c r="GS976">
        <v>0</v>
      </c>
      <c r="GT976">
        <v>0</v>
      </c>
      <c r="GU976">
        <v>0</v>
      </c>
      <c r="GV976">
        <v>0</v>
      </c>
      <c r="GW976">
        <v>0</v>
      </c>
      <c r="GX976">
        <v>0</v>
      </c>
      <c r="GY976">
        <v>0</v>
      </c>
      <c r="GZ976">
        <v>0</v>
      </c>
      <c r="HA976">
        <v>0</v>
      </c>
      <c r="HB976">
        <v>0</v>
      </c>
      <c r="HC976">
        <v>0</v>
      </c>
      <c r="HD976">
        <v>0</v>
      </c>
      <c r="HE976">
        <v>0</v>
      </c>
      <c r="HF976">
        <v>0</v>
      </c>
      <c r="HG976">
        <v>0</v>
      </c>
      <c r="HH976">
        <v>0</v>
      </c>
      <c r="HI976">
        <v>0</v>
      </c>
      <c r="HJ976">
        <v>0</v>
      </c>
      <c r="HK976">
        <v>0</v>
      </c>
      <c r="HL976">
        <v>0</v>
      </c>
      <c r="HM976">
        <v>0</v>
      </c>
      <c r="HN976">
        <v>0</v>
      </c>
      <c r="HO976">
        <v>0</v>
      </c>
      <c r="HP976">
        <v>0</v>
      </c>
      <c r="HQ976">
        <v>0</v>
      </c>
      <c r="HR976">
        <v>0</v>
      </c>
      <c r="HS976">
        <v>0</v>
      </c>
      <c r="HT976">
        <v>0</v>
      </c>
      <c r="HU976">
        <v>0</v>
      </c>
      <c r="HV976">
        <v>0</v>
      </c>
      <c r="HW976">
        <v>0</v>
      </c>
      <c r="HX976">
        <v>0</v>
      </c>
      <c r="HY976">
        <v>0</v>
      </c>
      <c r="HZ976">
        <v>0</v>
      </c>
      <c r="IA976">
        <v>0</v>
      </c>
      <c r="IB976">
        <v>0</v>
      </c>
      <c r="IC976">
        <v>0</v>
      </c>
      <c r="ID976">
        <v>0</v>
      </c>
      <c r="IE976">
        <v>0</v>
      </c>
      <c r="IF976">
        <v>0</v>
      </c>
      <c r="IG976">
        <v>0</v>
      </c>
      <c r="IH976">
        <v>0</v>
      </c>
      <c r="II976">
        <v>0</v>
      </c>
      <c r="IJ976">
        <v>0</v>
      </c>
      <c r="IK976">
        <v>0</v>
      </c>
    </row>
    <row r="977" spans="13:245" hidden="1">
      <c r="M977" s="340"/>
      <c r="N977" t="s">
        <v>1024</v>
      </c>
      <c r="O977">
        <v>1</v>
      </c>
      <c r="P977">
        <v>5</v>
      </c>
      <c r="Q977" s="183" t="str">
        <f t="shared" si="39"/>
        <v>SDH150105</v>
      </c>
      <c r="R977">
        <v>604.20000000000005</v>
      </c>
      <c r="S977">
        <v>2000</v>
      </c>
      <c r="T977">
        <v>2000</v>
      </c>
      <c r="U977">
        <v>2416.8000000000002</v>
      </c>
      <c r="V977">
        <v>3021</v>
      </c>
      <c r="W977">
        <v>3625.2000000000003</v>
      </c>
      <c r="X977">
        <v>4229.4000000000005</v>
      </c>
      <c r="Y977">
        <v>4833.6000000000004</v>
      </c>
      <c r="Z977">
        <v>5437.8</v>
      </c>
      <c r="AA977">
        <v>6042</v>
      </c>
      <c r="AB977">
        <v>6646.2000000000007</v>
      </c>
      <c r="AC977">
        <v>7250.4000000000005</v>
      </c>
      <c r="AD977">
        <v>7854.6</v>
      </c>
      <c r="AE977">
        <v>8458.8000000000011</v>
      </c>
      <c r="AF977">
        <v>9063</v>
      </c>
      <c r="AG977">
        <v>9063</v>
      </c>
      <c r="AH977">
        <v>9063</v>
      </c>
      <c r="AI977">
        <v>9063</v>
      </c>
      <c r="AJ977">
        <v>9063</v>
      </c>
      <c r="AK977">
        <v>9063</v>
      </c>
      <c r="AL977">
        <v>9063</v>
      </c>
      <c r="AM977">
        <v>9063</v>
      </c>
      <c r="AN977">
        <v>9063</v>
      </c>
      <c r="AO977">
        <v>9063</v>
      </c>
      <c r="AP977">
        <v>9063</v>
      </c>
      <c r="AQ977">
        <v>9063</v>
      </c>
      <c r="AR977">
        <v>9063</v>
      </c>
      <c r="AS977">
        <v>9063</v>
      </c>
      <c r="AT977">
        <v>9063</v>
      </c>
      <c r="AU977">
        <v>9063</v>
      </c>
      <c r="AV977">
        <v>0</v>
      </c>
      <c r="AW977">
        <v>0</v>
      </c>
      <c r="AX977">
        <v>0</v>
      </c>
      <c r="AY977">
        <v>0</v>
      </c>
      <c r="AZ977">
        <v>0</v>
      </c>
      <c r="BA977">
        <v>0</v>
      </c>
      <c r="BB977">
        <v>0</v>
      </c>
      <c r="BC977">
        <v>0</v>
      </c>
      <c r="BD977">
        <v>0</v>
      </c>
      <c r="BE977">
        <v>0</v>
      </c>
      <c r="BF977">
        <v>0</v>
      </c>
      <c r="BG977">
        <v>0</v>
      </c>
      <c r="BH977">
        <v>0</v>
      </c>
      <c r="BI977">
        <v>0</v>
      </c>
      <c r="BJ977">
        <v>0</v>
      </c>
      <c r="BK977">
        <v>0</v>
      </c>
      <c r="BL977">
        <v>0</v>
      </c>
      <c r="BM977">
        <v>0</v>
      </c>
      <c r="BN977">
        <v>0</v>
      </c>
      <c r="BO977">
        <v>0</v>
      </c>
      <c r="BP977">
        <v>0</v>
      </c>
      <c r="BQ977">
        <v>0</v>
      </c>
      <c r="BR977">
        <v>0</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v>
      </c>
      <c r="CY977">
        <v>0</v>
      </c>
      <c r="CZ977">
        <v>0</v>
      </c>
      <c r="DA977">
        <v>0</v>
      </c>
      <c r="DB977">
        <v>0</v>
      </c>
      <c r="DC977">
        <v>0</v>
      </c>
      <c r="DD977">
        <v>0</v>
      </c>
      <c r="DE977">
        <v>0</v>
      </c>
      <c r="DF977">
        <v>0</v>
      </c>
      <c r="DG977">
        <v>0</v>
      </c>
      <c r="DH977">
        <v>0</v>
      </c>
      <c r="DI977">
        <v>0</v>
      </c>
      <c r="DJ977">
        <v>0</v>
      </c>
      <c r="DK977">
        <v>0</v>
      </c>
      <c r="DL977">
        <v>0</v>
      </c>
      <c r="DM977">
        <v>0</v>
      </c>
      <c r="DN977">
        <v>0</v>
      </c>
      <c r="DO977">
        <v>0</v>
      </c>
      <c r="DP977">
        <v>0</v>
      </c>
      <c r="DQ977">
        <v>0</v>
      </c>
      <c r="DR977">
        <v>0</v>
      </c>
      <c r="DS977">
        <v>0</v>
      </c>
      <c r="DT977">
        <v>0</v>
      </c>
      <c r="DU977">
        <v>0</v>
      </c>
      <c r="DV977">
        <v>0</v>
      </c>
      <c r="DW977">
        <v>0</v>
      </c>
      <c r="DX977">
        <v>0</v>
      </c>
      <c r="DZ977" s="340"/>
      <c r="EA977" t="s">
        <v>1024</v>
      </c>
      <c r="EB977">
        <v>1</v>
      </c>
      <c r="EC977">
        <v>5</v>
      </c>
      <c r="ED977" s="183" t="str">
        <f t="shared" si="40"/>
        <v>SDH150105</v>
      </c>
      <c r="EE977">
        <v>604.20000000000005</v>
      </c>
      <c r="EF977">
        <v>10000</v>
      </c>
      <c r="EG977">
        <v>10000</v>
      </c>
      <c r="EH977">
        <v>10000</v>
      </c>
      <c r="EI977">
        <v>10000</v>
      </c>
      <c r="EJ977">
        <v>10000</v>
      </c>
      <c r="EK977">
        <v>10000</v>
      </c>
      <c r="EL977">
        <v>10000</v>
      </c>
      <c r="EM977">
        <v>10000</v>
      </c>
      <c r="EN977">
        <v>10000</v>
      </c>
      <c r="EO977">
        <v>10000</v>
      </c>
      <c r="EP977">
        <v>10000</v>
      </c>
      <c r="EQ977">
        <v>10000</v>
      </c>
      <c r="ER977">
        <v>10000</v>
      </c>
      <c r="ES977">
        <v>10000</v>
      </c>
      <c r="ET977">
        <v>10000</v>
      </c>
      <c r="EU977">
        <v>10000</v>
      </c>
      <c r="EV977">
        <v>10000</v>
      </c>
      <c r="EW977">
        <v>10000</v>
      </c>
      <c r="EX977">
        <v>10000</v>
      </c>
      <c r="EY977">
        <v>10000</v>
      </c>
      <c r="EZ977">
        <v>10000</v>
      </c>
      <c r="FA977">
        <v>10000</v>
      </c>
      <c r="FB977">
        <v>10000</v>
      </c>
      <c r="FC977">
        <v>10000</v>
      </c>
      <c r="FD977">
        <v>10000</v>
      </c>
      <c r="FE977">
        <v>10000</v>
      </c>
      <c r="FF977">
        <v>10000</v>
      </c>
      <c r="FG977">
        <v>10000</v>
      </c>
      <c r="FH977">
        <v>10000</v>
      </c>
      <c r="FI977">
        <v>0</v>
      </c>
      <c r="FJ977">
        <v>0</v>
      </c>
      <c r="FK977">
        <v>0</v>
      </c>
      <c r="FL977">
        <v>0</v>
      </c>
      <c r="FM977">
        <v>0</v>
      </c>
      <c r="FN977">
        <v>0</v>
      </c>
      <c r="FO977">
        <v>0</v>
      </c>
      <c r="FP977">
        <v>0</v>
      </c>
      <c r="FQ977">
        <v>0</v>
      </c>
      <c r="FR977">
        <v>0</v>
      </c>
      <c r="FS977">
        <v>0</v>
      </c>
      <c r="FT977">
        <v>0</v>
      </c>
      <c r="FU977">
        <v>0</v>
      </c>
      <c r="FV977">
        <v>0</v>
      </c>
      <c r="FW977">
        <v>0</v>
      </c>
      <c r="FX977">
        <v>0</v>
      </c>
      <c r="FY977">
        <v>0</v>
      </c>
      <c r="FZ977">
        <v>0</v>
      </c>
      <c r="GA977">
        <v>0</v>
      </c>
      <c r="GB977">
        <v>0</v>
      </c>
      <c r="GC977">
        <v>0</v>
      </c>
      <c r="GD977">
        <v>0</v>
      </c>
      <c r="GE977">
        <v>0</v>
      </c>
      <c r="GF977">
        <v>0</v>
      </c>
      <c r="GG977">
        <v>0</v>
      </c>
      <c r="GH977">
        <v>0</v>
      </c>
      <c r="GI977">
        <v>0</v>
      </c>
      <c r="GJ977">
        <v>0</v>
      </c>
      <c r="GK977">
        <v>0</v>
      </c>
      <c r="GL977">
        <v>0</v>
      </c>
      <c r="GM977">
        <v>0</v>
      </c>
      <c r="GN977">
        <v>0</v>
      </c>
      <c r="GO977">
        <v>0</v>
      </c>
      <c r="GP977">
        <v>0</v>
      </c>
      <c r="GQ977">
        <v>0</v>
      </c>
      <c r="GR977">
        <v>0</v>
      </c>
      <c r="GS977">
        <v>0</v>
      </c>
      <c r="GT977">
        <v>0</v>
      </c>
      <c r="GU977">
        <v>0</v>
      </c>
      <c r="GV977">
        <v>0</v>
      </c>
      <c r="GW977">
        <v>0</v>
      </c>
      <c r="GX977">
        <v>0</v>
      </c>
      <c r="GY977">
        <v>0</v>
      </c>
      <c r="GZ977">
        <v>0</v>
      </c>
      <c r="HA977">
        <v>0</v>
      </c>
      <c r="HB977">
        <v>0</v>
      </c>
      <c r="HC977">
        <v>0</v>
      </c>
      <c r="HD977">
        <v>0</v>
      </c>
      <c r="HE977">
        <v>0</v>
      </c>
      <c r="HF977">
        <v>0</v>
      </c>
      <c r="HG977">
        <v>0</v>
      </c>
      <c r="HH977">
        <v>0</v>
      </c>
      <c r="HI977">
        <v>0</v>
      </c>
      <c r="HJ977">
        <v>0</v>
      </c>
      <c r="HK977">
        <v>0</v>
      </c>
      <c r="HL977">
        <v>0</v>
      </c>
      <c r="HM977">
        <v>0</v>
      </c>
      <c r="HN977">
        <v>0</v>
      </c>
      <c r="HO977">
        <v>0</v>
      </c>
      <c r="HP977">
        <v>0</v>
      </c>
      <c r="HQ977">
        <v>0</v>
      </c>
      <c r="HR977">
        <v>0</v>
      </c>
      <c r="HS977">
        <v>0</v>
      </c>
      <c r="HT977">
        <v>0</v>
      </c>
      <c r="HU977">
        <v>0</v>
      </c>
      <c r="HV977">
        <v>0</v>
      </c>
      <c r="HW977">
        <v>0</v>
      </c>
      <c r="HX977">
        <v>0</v>
      </c>
      <c r="HY977">
        <v>0</v>
      </c>
      <c r="HZ977">
        <v>0</v>
      </c>
      <c r="IA977">
        <v>0</v>
      </c>
      <c r="IB977">
        <v>0</v>
      </c>
      <c r="IC977">
        <v>0</v>
      </c>
      <c r="ID977">
        <v>0</v>
      </c>
      <c r="IE977">
        <v>0</v>
      </c>
      <c r="IF977">
        <v>0</v>
      </c>
      <c r="IG977">
        <v>0</v>
      </c>
      <c r="IH977">
        <v>0</v>
      </c>
      <c r="II977">
        <v>0</v>
      </c>
      <c r="IJ977">
        <v>0</v>
      </c>
      <c r="IK977">
        <v>0</v>
      </c>
    </row>
    <row r="978" spans="13:245" hidden="1">
      <c r="M978" s="340"/>
      <c r="N978" t="s">
        <v>1024</v>
      </c>
      <c r="O978">
        <v>1</v>
      </c>
      <c r="P978">
        <v>6</v>
      </c>
      <c r="Q978" s="183" t="str">
        <f t="shared" si="39"/>
        <v>SDH150106</v>
      </c>
      <c r="R978">
        <v>604.20000000000005</v>
      </c>
      <c r="S978">
        <v>2000</v>
      </c>
      <c r="T978">
        <v>2000</v>
      </c>
      <c r="U978">
        <v>2416.8000000000002</v>
      </c>
      <c r="V978">
        <v>3021</v>
      </c>
      <c r="W978">
        <v>3625.2000000000003</v>
      </c>
      <c r="X978">
        <v>4229.4000000000005</v>
      </c>
      <c r="Y978">
        <v>4833.6000000000004</v>
      </c>
      <c r="Z978">
        <v>5437.8</v>
      </c>
      <c r="AA978">
        <v>6042</v>
      </c>
      <c r="AB978">
        <v>6646.2000000000007</v>
      </c>
      <c r="AC978">
        <v>7250.4000000000005</v>
      </c>
      <c r="AD978">
        <v>7854.6</v>
      </c>
      <c r="AE978">
        <v>8458.8000000000011</v>
      </c>
      <c r="AF978">
        <v>9063</v>
      </c>
      <c r="AG978">
        <v>9063</v>
      </c>
      <c r="AH978">
        <v>9063</v>
      </c>
      <c r="AI978">
        <v>9063</v>
      </c>
      <c r="AJ978">
        <v>9063</v>
      </c>
      <c r="AK978">
        <v>9063</v>
      </c>
      <c r="AL978">
        <v>9063</v>
      </c>
      <c r="AM978">
        <v>9063</v>
      </c>
      <c r="AN978">
        <v>9063</v>
      </c>
      <c r="AO978">
        <v>9063</v>
      </c>
      <c r="AP978">
        <v>9063</v>
      </c>
      <c r="AQ978">
        <v>9063</v>
      </c>
      <c r="AR978">
        <v>9063</v>
      </c>
      <c r="AS978">
        <v>9063</v>
      </c>
      <c r="AT978">
        <v>9063</v>
      </c>
      <c r="AU978">
        <v>9063</v>
      </c>
      <c r="AV978">
        <v>0</v>
      </c>
      <c r="AW978">
        <v>0</v>
      </c>
      <c r="AX978">
        <v>0</v>
      </c>
      <c r="AY978">
        <v>0</v>
      </c>
      <c r="AZ978">
        <v>0</v>
      </c>
      <c r="BA978">
        <v>0</v>
      </c>
      <c r="BB978">
        <v>0</v>
      </c>
      <c r="BC978">
        <v>0</v>
      </c>
      <c r="BD978">
        <v>0</v>
      </c>
      <c r="BE978">
        <v>0</v>
      </c>
      <c r="BF978">
        <v>0</v>
      </c>
      <c r="BG978">
        <v>0</v>
      </c>
      <c r="BH978">
        <v>0</v>
      </c>
      <c r="BI978">
        <v>0</v>
      </c>
      <c r="BJ978">
        <v>0</v>
      </c>
      <c r="BK978">
        <v>0</v>
      </c>
      <c r="BL978">
        <v>0</v>
      </c>
      <c r="BM978">
        <v>0</v>
      </c>
      <c r="BN978">
        <v>0</v>
      </c>
      <c r="BO978">
        <v>0</v>
      </c>
      <c r="BP978">
        <v>0</v>
      </c>
      <c r="BQ978">
        <v>0</v>
      </c>
      <c r="BR978">
        <v>0</v>
      </c>
      <c r="BS978">
        <v>0</v>
      </c>
      <c r="BT978">
        <v>0</v>
      </c>
      <c r="BU978">
        <v>0</v>
      </c>
      <c r="BV978">
        <v>0</v>
      </c>
      <c r="BW978">
        <v>0</v>
      </c>
      <c r="BX978">
        <v>0</v>
      </c>
      <c r="BY978">
        <v>0</v>
      </c>
      <c r="BZ978">
        <v>0</v>
      </c>
      <c r="CA978">
        <v>0</v>
      </c>
      <c r="CB978">
        <v>0</v>
      </c>
      <c r="CC978">
        <v>0</v>
      </c>
      <c r="CD978">
        <v>0</v>
      </c>
      <c r="CE978">
        <v>0</v>
      </c>
      <c r="CF978">
        <v>0</v>
      </c>
      <c r="CG978">
        <v>0</v>
      </c>
      <c r="CH978">
        <v>0</v>
      </c>
      <c r="CI978">
        <v>0</v>
      </c>
      <c r="CJ978">
        <v>0</v>
      </c>
      <c r="CK978">
        <v>0</v>
      </c>
      <c r="CL978">
        <v>0</v>
      </c>
      <c r="CM978">
        <v>0</v>
      </c>
      <c r="CN978">
        <v>0</v>
      </c>
      <c r="CO978">
        <v>0</v>
      </c>
      <c r="CP978">
        <v>0</v>
      </c>
      <c r="CQ978">
        <v>0</v>
      </c>
      <c r="CR978">
        <v>0</v>
      </c>
      <c r="CS978">
        <v>0</v>
      </c>
      <c r="CT978">
        <v>0</v>
      </c>
      <c r="CU978">
        <v>0</v>
      </c>
      <c r="CV978">
        <v>0</v>
      </c>
      <c r="CW978">
        <v>0</v>
      </c>
      <c r="CX978">
        <v>0</v>
      </c>
      <c r="CY978">
        <v>0</v>
      </c>
      <c r="CZ978">
        <v>0</v>
      </c>
      <c r="DA978">
        <v>0</v>
      </c>
      <c r="DB978">
        <v>0</v>
      </c>
      <c r="DC978">
        <v>0</v>
      </c>
      <c r="DD978">
        <v>0</v>
      </c>
      <c r="DE978">
        <v>0</v>
      </c>
      <c r="DF978">
        <v>0</v>
      </c>
      <c r="DG978">
        <v>0</v>
      </c>
      <c r="DH978">
        <v>0</v>
      </c>
      <c r="DI978">
        <v>0</v>
      </c>
      <c r="DJ978">
        <v>0</v>
      </c>
      <c r="DK978">
        <v>0</v>
      </c>
      <c r="DL978">
        <v>0</v>
      </c>
      <c r="DM978">
        <v>0</v>
      </c>
      <c r="DN978">
        <v>0</v>
      </c>
      <c r="DO978">
        <v>0</v>
      </c>
      <c r="DP978">
        <v>0</v>
      </c>
      <c r="DQ978">
        <v>0</v>
      </c>
      <c r="DR978">
        <v>0</v>
      </c>
      <c r="DS978">
        <v>0</v>
      </c>
      <c r="DT978">
        <v>0</v>
      </c>
      <c r="DU978">
        <v>0</v>
      </c>
      <c r="DV978">
        <v>0</v>
      </c>
      <c r="DW978">
        <v>0</v>
      </c>
      <c r="DX978">
        <v>0</v>
      </c>
      <c r="DZ978" s="340"/>
      <c r="EA978" t="s">
        <v>1024</v>
      </c>
      <c r="EB978">
        <v>1</v>
      </c>
      <c r="EC978">
        <v>6</v>
      </c>
      <c r="ED978" s="183" t="str">
        <f t="shared" si="40"/>
        <v>SDH150106</v>
      </c>
      <c r="EE978">
        <v>604.20000000000005</v>
      </c>
      <c r="EF978">
        <v>10000</v>
      </c>
      <c r="EG978">
        <v>10000</v>
      </c>
      <c r="EH978">
        <v>10000</v>
      </c>
      <c r="EI978">
        <v>10000</v>
      </c>
      <c r="EJ978">
        <v>10000</v>
      </c>
      <c r="EK978">
        <v>10000</v>
      </c>
      <c r="EL978">
        <v>10000</v>
      </c>
      <c r="EM978">
        <v>10000</v>
      </c>
      <c r="EN978">
        <v>10000</v>
      </c>
      <c r="EO978">
        <v>10000</v>
      </c>
      <c r="EP978">
        <v>10000</v>
      </c>
      <c r="EQ978">
        <v>10000</v>
      </c>
      <c r="ER978">
        <v>10000</v>
      </c>
      <c r="ES978">
        <v>10000</v>
      </c>
      <c r="ET978">
        <v>10000</v>
      </c>
      <c r="EU978">
        <v>10000</v>
      </c>
      <c r="EV978">
        <v>10000</v>
      </c>
      <c r="EW978">
        <v>10000</v>
      </c>
      <c r="EX978">
        <v>10000</v>
      </c>
      <c r="EY978">
        <v>10000</v>
      </c>
      <c r="EZ978">
        <v>10000</v>
      </c>
      <c r="FA978">
        <v>10000</v>
      </c>
      <c r="FB978">
        <v>10000</v>
      </c>
      <c r="FC978">
        <v>10000</v>
      </c>
      <c r="FD978">
        <v>10000</v>
      </c>
      <c r="FE978">
        <v>10000</v>
      </c>
      <c r="FF978">
        <v>10000</v>
      </c>
      <c r="FG978">
        <v>10000</v>
      </c>
      <c r="FH978">
        <v>10000</v>
      </c>
      <c r="FI978">
        <v>0</v>
      </c>
      <c r="FJ978">
        <v>0</v>
      </c>
      <c r="FK978">
        <v>0</v>
      </c>
      <c r="FL978">
        <v>0</v>
      </c>
      <c r="FM978">
        <v>0</v>
      </c>
      <c r="FN978">
        <v>0</v>
      </c>
      <c r="FO978">
        <v>0</v>
      </c>
      <c r="FP978">
        <v>0</v>
      </c>
      <c r="FQ978">
        <v>0</v>
      </c>
      <c r="FR978">
        <v>0</v>
      </c>
      <c r="FS978">
        <v>0</v>
      </c>
      <c r="FT978">
        <v>0</v>
      </c>
      <c r="FU978">
        <v>0</v>
      </c>
      <c r="FV978">
        <v>0</v>
      </c>
      <c r="FW978">
        <v>0</v>
      </c>
      <c r="FX978">
        <v>0</v>
      </c>
      <c r="FY978">
        <v>0</v>
      </c>
      <c r="FZ978">
        <v>0</v>
      </c>
      <c r="GA978">
        <v>0</v>
      </c>
      <c r="GB978">
        <v>0</v>
      </c>
      <c r="GC978">
        <v>0</v>
      </c>
      <c r="GD978">
        <v>0</v>
      </c>
      <c r="GE978">
        <v>0</v>
      </c>
      <c r="GF978">
        <v>0</v>
      </c>
      <c r="GG978">
        <v>0</v>
      </c>
      <c r="GH978">
        <v>0</v>
      </c>
      <c r="GI978">
        <v>0</v>
      </c>
      <c r="GJ978">
        <v>0</v>
      </c>
      <c r="GK978">
        <v>0</v>
      </c>
      <c r="GL978">
        <v>0</v>
      </c>
      <c r="GM978">
        <v>0</v>
      </c>
      <c r="GN978">
        <v>0</v>
      </c>
      <c r="GO978">
        <v>0</v>
      </c>
      <c r="GP978">
        <v>0</v>
      </c>
      <c r="GQ978">
        <v>0</v>
      </c>
      <c r="GR978">
        <v>0</v>
      </c>
      <c r="GS978">
        <v>0</v>
      </c>
      <c r="GT978">
        <v>0</v>
      </c>
      <c r="GU978">
        <v>0</v>
      </c>
      <c r="GV978">
        <v>0</v>
      </c>
      <c r="GW978">
        <v>0</v>
      </c>
      <c r="GX978">
        <v>0</v>
      </c>
      <c r="GY978">
        <v>0</v>
      </c>
      <c r="GZ978">
        <v>0</v>
      </c>
      <c r="HA978">
        <v>0</v>
      </c>
      <c r="HB978">
        <v>0</v>
      </c>
      <c r="HC978">
        <v>0</v>
      </c>
      <c r="HD978">
        <v>0</v>
      </c>
      <c r="HE978">
        <v>0</v>
      </c>
      <c r="HF978">
        <v>0</v>
      </c>
      <c r="HG978">
        <v>0</v>
      </c>
      <c r="HH978">
        <v>0</v>
      </c>
      <c r="HI978">
        <v>0</v>
      </c>
      <c r="HJ978">
        <v>0</v>
      </c>
      <c r="HK978">
        <v>0</v>
      </c>
      <c r="HL978">
        <v>0</v>
      </c>
      <c r="HM978">
        <v>0</v>
      </c>
      <c r="HN978">
        <v>0</v>
      </c>
      <c r="HO978">
        <v>0</v>
      </c>
      <c r="HP978">
        <v>0</v>
      </c>
      <c r="HQ978">
        <v>0</v>
      </c>
      <c r="HR978">
        <v>0</v>
      </c>
      <c r="HS978">
        <v>0</v>
      </c>
      <c r="HT978">
        <v>0</v>
      </c>
      <c r="HU978">
        <v>0</v>
      </c>
      <c r="HV978">
        <v>0</v>
      </c>
      <c r="HW978">
        <v>0</v>
      </c>
      <c r="HX978">
        <v>0</v>
      </c>
      <c r="HY978">
        <v>0</v>
      </c>
      <c r="HZ978">
        <v>0</v>
      </c>
      <c r="IA978">
        <v>0</v>
      </c>
      <c r="IB978">
        <v>0</v>
      </c>
      <c r="IC978">
        <v>0</v>
      </c>
      <c r="ID978">
        <v>0</v>
      </c>
      <c r="IE978">
        <v>0</v>
      </c>
      <c r="IF978">
        <v>0</v>
      </c>
      <c r="IG978">
        <v>0</v>
      </c>
      <c r="IH978">
        <v>0</v>
      </c>
      <c r="II978">
        <v>0</v>
      </c>
      <c r="IJ978">
        <v>0</v>
      </c>
      <c r="IK978">
        <v>0</v>
      </c>
    </row>
    <row r="979" spans="13:245" hidden="1">
      <c r="M979" s="340"/>
      <c r="N979" t="s">
        <v>1024</v>
      </c>
      <c r="O979">
        <v>1</v>
      </c>
      <c r="P979">
        <v>7</v>
      </c>
      <c r="Q979" s="183" t="str">
        <f t="shared" si="39"/>
        <v>SDH150107</v>
      </c>
      <c r="R979">
        <v>604.20000000000005</v>
      </c>
      <c r="S979">
        <v>2000</v>
      </c>
      <c r="T979">
        <v>2000</v>
      </c>
      <c r="U979">
        <v>2416.8000000000002</v>
      </c>
      <c r="V979">
        <v>3021</v>
      </c>
      <c r="W979">
        <v>3625.2000000000003</v>
      </c>
      <c r="X979">
        <v>4229.4000000000005</v>
      </c>
      <c r="Y979">
        <v>4833.6000000000004</v>
      </c>
      <c r="Z979">
        <v>5437.8</v>
      </c>
      <c r="AA979">
        <v>6042</v>
      </c>
      <c r="AB979">
        <v>6646.2000000000007</v>
      </c>
      <c r="AC979">
        <v>7250.4000000000005</v>
      </c>
      <c r="AD979">
        <v>7854.6</v>
      </c>
      <c r="AE979">
        <v>8458.8000000000011</v>
      </c>
      <c r="AF979">
        <v>9063</v>
      </c>
      <c r="AG979">
        <v>9063</v>
      </c>
      <c r="AH979">
        <v>9063</v>
      </c>
      <c r="AI979">
        <v>9063</v>
      </c>
      <c r="AJ979">
        <v>9063</v>
      </c>
      <c r="AK979">
        <v>9063</v>
      </c>
      <c r="AL979">
        <v>9063</v>
      </c>
      <c r="AM979">
        <v>9063</v>
      </c>
      <c r="AN979">
        <v>9063</v>
      </c>
      <c r="AO979">
        <v>9063</v>
      </c>
      <c r="AP979">
        <v>9063</v>
      </c>
      <c r="AQ979">
        <v>9063</v>
      </c>
      <c r="AR979">
        <v>9063</v>
      </c>
      <c r="AS979">
        <v>9063</v>
      </c>
      <c r="AT979">
        <v>9063</v>
      </c>
      <c r="AU979">
        <v>9063</v>
      </c>
      <c r="AV979">
        <v>0</v>
      </c>
      <c r="AW979">
        <v>0</v>
      </c>
      <c r="AX979">
        <v>0</v>
      </c>
      <c r="AY979">
        <v>0</v>
      </c>
      <c r="AZ979">
        <v>0</v>
      </c>
      <c r="BA979">
        <v>0</v>
      </c>
      <c r="BB979">
        <v>0</v>
      </c>
      <c r="BC979">
        <v>0</v>
      </c>
      <c r="BD979">
        <v>0</v>
      </c>
      <c r="BE979">
        <v>0</v>
      </c>
      <c r="BF979">
        <v>0</v>
      </c>
      <c r="BG979">
        <v>0</v>
      </c>
      <c r="BH979">
        <v>0</v>
      </c>
      <c r="BI979">
        <v>0</v>
      </c>
      <c r="BJ979">
        <v>0</v>
      </c>
      <c r="BK979">
        <v>0</v>
      </c>
      <c r="BL979">
        <v>0</v>
      </c>
      <c r="BM979">
        <v>0</v>
      </c>
      <c r="BN979">
        <v>0</v>
      </c>
      <c r="BO979">
        <v>0</v>
      </c>
      <c r="BP979">
        <v>0</v>
      </c>
      <c r="BQ979">
        <v>0</v>
      </c>
      <c r="BR979">
        <v>0</v>
      </c>
      <c r="BS979">
        <v>0</v>
      </c>
      <c r="BT979">
        <v>0</v>
      </c>
      <c r="BU979">
        <v>0</v>
      </c>
      <c r="BV979">
        <v>0</v>
      </c>
      <c r="BW979">
        <v>0</v>
      </c>
      <c r="BX979">
        <v>0</v>
      </c>
      <c r="BY979">
        <v>0</v>
      </c>
      <c r="BZ979">
        <v>0</v>
      </c>
      <c r="CA979">
        <v>0</v>
      </c>
      <c r="CB979">
        <v>0</v>
      </c>
      <c r="CC979">
        <v>0</v>
      </c>
      <c r="CD979">
        <v>0</v>
      </c>
      <c r="CE979">
        <v>0</v>
      </c>
      <c r="CF979">
        <v>0</v>
      </c>
      <c r="CG979">
        <v>0</v>
      </c>
      <c r="CH979">
        <v>0</v>
      </c>
      <c r="CI979">
        <v>0</v>
      </c>
      <c r="CJ979">
        <v>0</v>
      </c>
      <c r="CK979">
        <v>0</v>
      </c>
      <c r="CL979">
        <v>0</v>
      </c>
      <c r="CM979">
        <v>0</v>
      </c>
      <c r="CN979">
        <v>0</v>
      </c>
      <c r="CO979">
        <v>0</v>
      </c>
      <c r="CP979">
        <v>0</v>
      </c>
      <c r="CQ979">
        <v>0</v>
      </c>
      <c r="CR979">
        <v>0</v>
      </c>
      <c r="CS979">
        <v>0</v>
      </c>
      <c r="CT979">
        <v>0</v>
      </c>
      <c r="CU979">
        <v>0</v>
      </c>
      <c r="CV979">
        <v>0</v>
      </c>
      <c r="CW979">
        <v>0</v>
      </c>
      <c r="CX979">
        <v>0</v>
      </c>
      <c r="CY979">
        <v>0</v>
      </c>
      <c r="CZ979">
        <v>0</v>
      </c>
      <c r="DA979">
        <v>0</v>
      </c>
      <c r="DB979">
        <v>0</v>
      </c>
      <c r="DC979">
        <v>0</v>
      </c>
      <c r="DD979">
        <v>0</v>
      </c>
      <c r="DE979">
        <v>0</v>
      </c>
      <c r="DF979">
        <v>0</v>
      </c>
      <c r="DG979">
        <v>0</v>
      </c>
      <c r="DH979">
        <v>0</v>
      </c>
      <c r="DI979">
        <v>0</v>
      </c>
      <c r="DJ979">
        <v>0</v>
      </c>
      <c r="DK979">
        <v>0</v>
      </c>
      <c r="DL979">
        <v>0</v>
      </c>
      <c r="DM979">
        <v>0</v>
      </c>
      <c r="DN979">
        <v>0</v>
      </c>
      <c r="DO979">
        <v>0</v>
      </c>
      <c r="DP979">
        <v>0</v>
      </c>
      <c r="DQ979">
        <v>0</v>
      </c>
      <c r="DR979">
        <v>0</v>
      </c>
      <c r="DS979">
        <v>0</v>
      </c>
      <c r="DT979">
        <v>0</v>
      </c>
      <c r="DU979">
        <v>0</v>
      </c>
      <c r="DV979">
        <v>0</v>
      </c>
      <c r="DW979">
        <v>0</v>
      </c>
      <c r="DX979">
        <v>0</v>
      </c>
      <c r="DZ979" s="340"/>
      <c r="EA979" t="s">
        <v>1024</v>
      </c>
      <c r="EB979">
        <v>1</v>
      </c>
      <c r="EC979">
        <v>7</v>
      </c>
      <c r="ED979" s="183" t="str">
        <f t="shared" si="40"/>
        <v>SDH150107</v>
      </c>
      <c r="EE979">
        <v>604.20000000000005</v>
      </c>
      <c r="EF979">
        <v>10000</v>
      </c>
      <c r="EG979">
        <v>10000</v>
      </c>
      <c r="EH979">
        <v>10000</v>
      </c>
      <c r="EI979">
        <v>10000</v>
      </c>
      <c r="EJ979">
        <v>10000</v>
      </c>
      <c r="EK979">
        <v>10000</v>
      </c>
      <c r="EL979">
        <v>10000</v>
      </c>
      <c r="EM979">
        <v>10000</v>
      </c>
      <c r="EN979">
        <v>10000</v>
      </c>
      <c r="EO979">
        <v>10000</v>
      </c>
      <c r="EP979">
        <v>10000</v>
      </c>
      <c r="EQ979">
        <v>10000</v>
      </c>
      <c r="ER979">
        <v>10000</v>
      </c>
      <c r="ES979">
        <v>10000</v>
      </c>
      <c r="ET979">
        <v>10000</v>
      </c>
      <c r="EU979">
        <v>10000</v>
      </c>
      <c r="EV979">
        <v>10000</v>
      </c>
      <c r="EW979">
        <v>10000</v>
      </c>
      <c r="EX979">
        <v>10000</v>
      </c>
      <c r="EY979">
        <v>10000</v>
      </c>
      <c r="EZ979">
        <v>10000</v>
      </c>
      <c r="FA979">
        <v>10000</v>
      </c>
      <c r="FB979">
        <v>10000</v>
      </c>
      <c r="FC979">
        <v>10000</v>
      </c>
      <c r="FD979">
        <v>10000</v>
      </c>
      <c r="FE979">
        <v>10000</v>
      </c>
      <c r="FF979">
        <v>10000</v>
      </c>
      <c r="FG979">
        <v>10000</v>
      </c>
      <c r="FH979">
        <v>10000</v>
      </c>
      <c r="FI979">
        <v>0</v>
      </c>
      <c r="FJ979">
        <v>0</v>
      </c>
      <c r="FK979">
        <v>0</v>
      </c>
      <c r="FL979">
        <v>0</v>
      </c>
      <c r="FM979">
        <v>0</v>
      </c>
      <c r="FN979">
        <v>0</v>
      </c>
      <c r="FO979">
        <v>0</v>
      </c>
      <c r="FP979">
        <v>0</v>
      </c>
      <c r="FQ979">
        <v>0</v>
      </c>
      <c r="FR979">
        <v>0</v>
      </c>
      <c r="FS979">
        <v>0</v>
      </c>
      <c r="FT979">
        <v>0</v>
      </c>
      <c r="FU979">
        <v>0</v>
      </c>
      <c r="FV979">
        <v>0</v>
      </c>
      <c r="FW979">
        <v>0</v>
      </c>
      <c r="FX979">
        <v>0</v>
      </c>
      <c r="FY979">
        <v>0</v>
      </c>
      <c r="FZ979">
        <v>0</v>
      </c>
      <c r="GA979">
        <v>0</v>
      </c>
      <c r="GB979">
        <v>0</v>
      </c>
      <c r="GC979">
        <v>0</v>
      </c>
      <c r="GD979">
        <v>0</v>
      </c>
      <c r="GE979">
        <v>0</v>
      </c>
      <c r="GF979">
        <v>0</v>
      </c>
      <c r="GG979">
        <v>0</v>
      </c>
      <c r="GH979">
        <v>0</v>
      </c>
      <c r="GI979">
        <v>0</v>
      </c>
      <c r="GJ979">
        <v>0</v>
      </c>
      <c r="GK979">
        <v>0</v>
      </c>
      <c r="GL979">
        <v>0</v>
      </c>
      <c r="GM979">
        <v>0</v>
      </c>
      <c r="GN979">
        <v>0</v>
      </c>
      <c r="GO979">
        <v>0</v>
      </c>
      <c r="GP979">
        <v>0</v>
      </c>
      <c r="GQ979">
        <v>0</v>
      </c>
      <c r="GR979">
        <v>0</v>
      </c>
      <c r="GS979">
        <v>0</v>
      </c>
      <c r="GT979">
        <v>0</v>
      </c>
      <c r="GU979">
        <v>0</v>
      </c>
      <c r="GV979">
        <v>0</v>
      </c>
      <c r="GW979">
        <v>0</v>
      </c>
      <c r="GX979">
        <v>0</v>
      </c>
      <c r="GY979">
        <v>0</v>
      </c>
      <c r="GZ979">
        <v>0</v>
      </c>
      <c r="HA979">
        <v>0</v>
      </c>
      <c r="HB979">
        <v>0</v>
      </c>
      <c r="HC979">
        <v>0</v>
      </c>
      <c r="HD979">
        <v>0</v>
      </c>
      <c r="HE979">
        <v>0</v>
      </c>
      <c r="HF979">
        <v>0</v>
      </c>
      <c r="HG979">
        <v>0</v>
      </c>
      <c r="HH979">
        <v>0</v>
      </c>
      <c r="HI979">
        <v>0</v>
      </c>
      <c r="HJ979">
        <v>0</v>
      </c>
      <c r="HK979">
        <v>0</v>
      </c>
      <c r="HL979">
        <v>0</v>
      </c>
      <c r="HM979">
        <v>0</v>
      </c>
      <c r="HN979">
        <v>0</v>
      </c>
      <c r="HO979">
        <v>0</v>
      </c>
      <c r="HP979">
        <v>0</v>
      </c>
      <c r="HQ979">
        <v>0</v>
      </c>
      <c r="HR979">
        <v>0</v>
      </c>
      <c r="HS979">
        <v>0</v>
      </c>
      <c r="HT979">
        <v>0</v>
      </c>
      <c r="HU979">
        <v>0</v>
      </c>
      <c r="HV979">
        <v>0</v>
      </c>
      <c r="HW979">
        <v>0</v>
      </c>
      <c r="HX979">
        <v>0</v>
      </c>
      <c r="HY979">
        <v>0</v>
      </c>
      <c r="HZ979">
        <v>0</v>
      </c>
      <c r="IA979">
        <v>0</v>
      </c>
      <c r="IB979">
        <v>0</v>
      </c>
      <c r="IC979">
        <v>0</v>
      </c>
      <c r="ID979">
        <v>0</v>
      </c>
      <c r="IE979">
        <v>0</v>
      </c>
      <c r="IF979">
        <v>0</v>
      </c>
      <c r="IG979">
        <v>0</v>
      </c>
      <c r="IH979">
        <v>0</v>
      </c>
      <c r="II979">
        <v>0</v>
      </c>
      <c r="IJ979">
        <v>0</v>
      </c>
      <c r="IK979">
        <v>0</v>
      </c>
    </row>
    <row r="980" spans="13:245" hidden="1">
      <c r="M980" s="340"/>
      <c r="N980" t="s">
        <v>1024</v>
      </c>
      <c r="O980">
        <v>1</v>
      </c>
      <c r="P980">
        <v>8</v>
      </c>
      <c r="Q980" s="183" t="str">
        <f t="shared" si="39"/>
        <v>SDH150108</v>
      </c>
      <c r="R980">
        <v>604.20000000000005</v>
      </c>
      <c r="S980">
        <v>2000</v>
      </c>
      <c r="T980">
        <v>2000</v>
      </c>
      <c r="U980">
        <v>2416.8000000000002</v>
      </c>
      <c r="V980">
        <v>3021</v>
      </c>
      <c r="W980">
        <v>3625.2000000000003</v>
      </c>
      <c r="X980">
        <v>4229.4000000000005</v>
      </c>
      <c r="Y980">
        <v>4833.6000000000004</v>
      </c>
      <c r="Z980">
        <v>5437.8</v>
      </c>
      <c r="AA980">
        <v>6042</v>
      </c>
      <c r="AB980">
        <v>6646.2000000000007</v>
      </c>
      <c r="AC980">
        <v>7250.4000000000005</v>
      </c>
      <c r="AD980">
        <v>7854.6</v>
      </c>
      <c r="AE980">
        <v>8458.8000000000011</v>
      </c>
      <c r="AF980">
        <v>9063</v>
      </c>
      <c r="AG980">
        <v>9063</v>
      </c>
      <c r="AH980">
        <v>9063</v>
      </c>
      <c r="AI980">
        <v>9063</v>
      </c>
      <c r="AJ980">
        <v>9063</v>
      </c>
      <c r="AK980">
        <v>9063</v>
      </c>
      <c r="AL980">
        <v>9063</v>
      </c>
      <c r="AM980">
        <v>9063</v>
      </c>
      <c r="AN980">
        <v>9063</v>
      </c>
      <c r="AO980">
        <v>9063</v>
      </c>
      <c r="AP980">
        <v>9063</v>
      </c>
      <c r="AQ980">
        <v>9063</v>
      </c>
      <c r="AR980">
        <v>9063</v>
      </c>
      <c r="AS980">
        <v>9063</v>
      </c>
      <c r="AT980">
        <v>9063</v>
      </c>
      <c r="AU980">
        <v>9063</v>
      </c>
      <c r="AV980">
        <v>0</v>
      </c>
      <c r="AW980">
        <v>0</v>
      </c>
      <c r="AX980">
        <v>0</v>
      </c>
      <c r="AY980">
        <v>0</v>
      </c>
      <c r="AZ980">
        <v>0</v>
      </c>
      <c r="BA980">
        <v>0</v>
      </c>
      <c r="BB980">
        <v>0</v>
      </c>
      <c r="BC980">
        <v>0</v>
      </c>
      <c r="BD980">
        <v>0</v>
      </c>
      <c r="BE980">
        <v>0</v>
      </c>
      <c r="BF980">
        <v>0</v>
      </c>
      <c r="BG980">
        <v>0</v>
      </c>
      <c r="BH980">
        <v>0</v>
      </c>
      <c r="BI980">
        <v>0</v>
      </c>
      <c r="BJ980">
        <v>0</v>
      </c>
      <c r="BK980">
        <v>0</v>
      </c>
      <c r="BL980">
        <v>0</v>
      </c>
      <c r="BM980">
        <v>0</v>
      </c>
      <c r="BN980">
        <v>0</v>
      </c>
      <c r="BO980">
        <v>0</v>
      </c>
      <c r="BP980">
        <v>0</v>
      </c>
      <c r="BQ980">
        <v>0</v>
      </c>
      <c r="BR980">
        <v>0</v>
      </c>
      <c r="BS980">
        <v>0</v>
      </c>
      <c r="BT980">
        <v>0</v>
      </c>
      <c r="BU980">
        <v>0</v>
      </c>
      <c r="BV980">
        <v>0</v>
      </c>
      <c r="BW980">
        <v>0</v>
      </c>
      <c r="BX980">
        <v>0</v>
      </c>
      <c r="BY980">
        <v>0</v>
      </c>
      <c r="BZ980">
        <v>0</v>
      </c>
      <c r="CA980">
        <v>0</v>
      </c>
      <c r="CB980">
        <v>0</v>
      </c>
      <c r="CC980">
        <v>0</v>
      </c>
      <c r="CD980">
        <v>0</v>
      </c>
      <c r="CE980">
        <v>0</v>
      </c>
      <c r="CF980">
        <v>0</v>
      </c>
      <c r="CG980">
        <v>0</v>
      </c>
      <c r="CH980">
        <v>0</v>
      </c>
      <c r="CI980">
        <v>0</v>
      </c>
      <c r="CJ980">
        <v>0</v>
      </c>
      <c r="CK980">
        <v>0</v>
      </c>
      <c r="CL980">
        <v>0</v>
      </c>
      <c r="CM980">
        <v>0</v>
      </c>
      <c r="CN980">
        <v>0</v>
      </c>
      <c r="CO980">
        <v>0</v>
      </c>
      <c r="CP980">
        <v>0</v>
      </c>
      <c r="CQ980">
        <v>0</v>
      </c>
      <c r="CR980">
        <v>0</v>
      </c>
      <c r="CS980">
        <v>0</v>
      </c>
      <c r="CT980">
        <v>0</v>
      </c>
      <c r="CU980">
        <v>0</v>
      </c>
      <c r="CV980">
        <v>0</v>
      </c>
      <c r="CW980">
        <v>0</v>
      </c>
      <c r="CX980">
        <v>0</v>
      </c>
      <c r="CY980">
        <v>0</v>
      </c>
      <c r="CZ980">
        <v>0</v>
      </c>
      <c r="DA980">
        <v>0</v>
      </c>
      <c r="DB980">
        <v>0</v>
      </c>
      <c r="DC980">
        <v>0</v>
      </c>
      <c r="DD980">
        <v>0</v>
      </c>
      <c r="DE980">
        <v>0</v>
      </c>
      <c r="DF980">
        <v>0</v>
      </c>
      <c r="DG980">
        <v>0</v>
      </c>
      <c r="DH980">
        <v>0</v>
      </c>
      <c r="DI980">
        <v>0</v>
      </c>
      <c r="DJ980">
        <v>0</v>
      </c>
      <c r="DK980">
        <v>0</v>
      </c>
      <c r="DL980">
        <v>0</v>
      </c>
      <c r="DM980">
        <v>0</v>
      </c>
      <c r="DN980">
        <v>0</v>
      </c>
      <c r="DO980">
        <v>0</v>
      </c>
      <c r="DP980">
        <v>0</v>
      </c>
      <c r="DQ980">
        <v>0</v>
      </c>
      <c r="DR980">
        <v>0</v>
      </c>
      <c r="DS980">
        <v>0</v>
      </c>
      <c r="DT980">
        <v>0</v>
      </c>
      <c r="DU980">
        <v>0</v>
      </c>
      <c r="DV980">
        <v>0</v>
      </c>
      <c r="DW980">
        <v>0</v>
      </c>
      <c r="DX980">
        <v>0</v>
      </c>
      <c r="DZ980" s="340"/>
      <c r="EA980" t="s">
        <v>1024</v>
      </c>
      <c r="EB980">
        <v>1</v>
      </c>
      <c r="EC980">
        <v>8</v>
      </c>
      <c r="ED980" s="183" t="str">
        <f t="shared" si="40"/>
        <v>SDH150108</v>
      </c>
      <c r="EE980">
        <v>604.20000000000005</v>
      </c>
      <c r="EF980">
        <v>10000</v>
      </c>
      <c r="EG980">
        <v>10000</v>
      </c>
      <c r="EH980">
        <v>10000</v>
      </c>
      <c r="EI980">
        <v>10000</v>
      </c>
      <c r="EJ980">
        <v>10000</v>
      </c>
      <c r="EK980">
        <v>10000</v>
      </c>
      <c r="EL980">
        <v>10000</v>
      </c>
      <c r="EM980">
        <v>10000</v>
      </c>
      <c r="EN980">
        <v>10000</v>
      </c>
      <c r="EO980">
        <v>10000</v>
      </c>
      <c r="EP980">
        <v>10000</v>
      </c>
      <c r="EQ980">
        <v>10000</v>
      </c>
      <c r="ER980">
        <v>10000</v>
      </c>
      <c r="ES980">
        <v>10000</v>
      </c>
      <c r="ET980">
        <v>10000</v>
      </c>
      <c r="EU980">
        <v>10000</v>
      </c>
      <c r="EV980">
        <v>10000</v>
      </c>
      <c r="EW980">
        <v>10000</v>
      </c>
      <c r="EX980">
        <v>10000</v>
      </c>
      <c r="EY980">
        <v>10000</v>
      </c>
      <c r="EZ980">
        <v>10000</v>
      </c>
      <c r="FA980">
        <v>10000</v>
      </c>
      <c r="FB980">
        <v>10000</v>
      </c>
      <c r="FC980">
        <v>10000</v>
      </c>
      <c r="FD980">
        <v>10000</v>
      </c>
      <c r="FE980">
        <v>10000</v>
      </c>
      <c r="FF980">
        <v>10000</v>
      </c>
      <c r="FG980">
        <v>10000</v>
      </c>
      <c r="FH980">
        <v>10000</v>
      </c>
      <c r="FI980">
        <v>0</v>
      </c>
      <c r="FJ980">
        <v>0</v>
      </c>
      <c r="FK980">
        <v>0</v>
      </c>
      <c r="FL980">
        <v>0</v>
      </c>
      <c r="FM980">
        <v>0</v>
      </c>
      <c r="FN980">
        <v>0</v>
      </c>
      <c r="FO980">
        <v>0</v>
      </c>
      <c r="FP980">
        <v>0</v>
      </c>
      <c r="FQ980">
        <v>0</v>
      </c>
      <c r="FR980">
        <v>0</v>
      </c>
      <c r="FS980">
        <v>0</v>
      </c>
      <c r="FT980">
        <v>0</v>
      </c>
      <c r="FU980">
        <v>0</v>
      </c>
      <c r="FV980">
        <v>0</v>
      </c>
      <c r="FW980">
        <v>0</v>
      </c>
      <c r="FX980">
        <v>0</v>
      </c>
      <c r="FY980">
        <v>0</v>
      </c>
      <c r="FZ980">
        <v>0</v>
      </c>
      <c r="GA980">
        <v>0</v>
      </c>
      <c r="GB980">
        <v>0</v>
      </c>
      <c r="GC980">
        <v>0</v>
      </c>
      <c r="GD980">
        <v>0</v>
      </c>
      <c r="GE980">
        <v>0</v>
      </c>
      <c r="GF980">
        <v>0</v>
      </c>
      <c r="GG980">
        <v>0</v>
      </c>
      <c r="GH980">
        <v>0</v>
      </c>
      <c r="GI980">
        <v>0</v>
      </c>
      <c r="GJ980">
        <v>0</v>
      </c>
      <c r="GK980">
        <v>0</v>
      </c>
      <c r="GL980">
        <v>0</v>
      </c>
      <c r="GM980">
        <v>0</v>
      </c>
      <c r="GN980">
        <v>0</v>
      </c>
      <c r="GO980">
        <v>0</v>
      </c>
      <c r="GP980">
        <v>0</v>
      </c>
      <c r="GQ980">
        <v>0</v>
      </c>
      <c r="GR980">
        <v>0</v>
      </c>
      <c r="GS980">
        <v>0</v>
      </c>
      <c r="GT980">
        <v>0</v>
      </c>
      <c r="GU980">
        <v>0</v>
      </c>
      <c r="GV980">
        <v>0</v>
      </c>
      <c r="GW980">
        <v>0</v>
      </c>
      <c r="GX980">
        <v>0</v>
      </c>
      <c r="GY980">
        <v>0</v>
      </c>
      <c r="GZ980">
        <v>0</v>
      </c>
      <c r="HA980">
        <v>0</v>
      </c>
      <c r="HB980">
        <v>0</v>
      </c>
      <c r="HC980">
        <v>0</v>
      </c>
      <c r="HD980">
        <v>0</v>
      </c>
      <c r="HE980">
        <v>0</v>
      </c>
      <c r="HF980">
        <v>0</v>
      </c>
      <c r="HG980">
        <v>0</v>
      </c>
      <c r="HH980">
        <v>0</v>
      </c>
      <c r="HI980">
        <v>0</v>
      </c>
      <c r="HJ980">
        <v>0</v>
      </c>
      <c r="HK980">
        <v>0</v>
      </c>
      <c r="HL980">
        <v>0</v>
      </c>
      <c r="HM980">
        <v>0</v>
      </c>
      <c r="HN980">
        <v>0</v>
      </c>
      <c r="HO980">
        <v>0</v>
      </c>
      <c r="HP980">
        <v>0</v>
      </c>
      <c r="HQ980">
        <v>0</v>
      </c>
      <c r="HR980">
        <v>0</v>
      </c>
      <c r="HS980">
        <v>0</v>
      </c>
      <c r="HT980">
        <v>0</v>
      </c>
      <c r="HU980">
        <v>0</v>
      </c>
      <c r="HV980">
        <v>0</v>
      </c>
      <c r="HW980">
        <v>0</v>
      </c>
      <c r="HX980">
        <v>0</v>
      </c>
      <c r="HY980">
        <v>0</v>
      </c>
      <c r="HZ980">
        <v>0</v>
      </c>
      <c r="IA980">
        <v>0</v>
      </c>
      <c r="IB980">
        <v>0</v>
      </c>
      <c r="IC980">
        <v>0</v>
      </c>
      <c r="ID980">
        <v>0</v>
      </c>
      <c r="IE980">
        <v>0</v>
      </c>
      <c r="IF980">
        <v>0</v>
      </c>
      <c r="IG980">
        <v>0</v>
      </c>
      <c r="IH980">
        <v>0</v>
      </c>
      <c r="II980">
        <v>0</v>
      </c>
      <c r="IJ980">
        <v>0</v>
      </c>
      <c r="IK980">
        <v>0</v>
      </c>
    </row>
    <row r="981" spans="13:245" hidden="1">
      <c r="M981" s="340"/>
      <c r="N981" t="s">
        <v>1024</v>
      </c>
      <c r="O981">
        <v>1</v>
      </c>
      <c r="P981">
        <v>9</v>
      </c>
      <c r="Q981" s="183" t="str">
        <f t="shared" si="39"/>
        <v>SDH150109</v>
      </c>
      <c r="R981">
        <v>604.20000000000005</v>
      </c>
      <c r="S981">
        <v>2000</v>
      </c>
      <c r="T981">
        <v>2000</v>
      </c>
      <c r="U981">
        <v>2416.8000000000002</v>
      </c>
      <c r="V981">
        <v>3021</v>
      </c>
      <c r="W981">
        <v>3625.2000000000003</v>
      </c>
      <c r="X981">
        <v>4229.4000000000005</v>
      </c>
      <c r="Y981">
        <v>4833.6000000000004</v>
      </c>
      <c r="Z981">
        <v>5437.8</v>
      </c>
      <c r="AA981">
        <v>6042</v>
      </c>
      <c r="AB981">
        <v>6646.2000000000007</v>
      </c>
      <c r="AC981">
        <v>7250.4000000000005</v>
      </c>
      <c r="AD981">
        <v>7854.6</v>
      </c>
      <c r="AE981">
        <v>8458.8000000000011</v>
      </c>
      <c r="AF981">
        <v>9063</v>
      </c>
      <c r="AG981">
        <v>9063</v>
      </c>
      <c r="AH981">
        <v>9063</v>
      </c>
      <c r="AI981">
        <v>9063</v>
      </c>
      <c r="AJ981">
        <v>9063</v>
      </c>
      <c r="AK981">
        <v>9063</v>
      </c>
      <c r="AL981">
        <v>9063</v>
      </c>
      <c r="AM981">
        <v>9063</v>
      </c>
      <c r="AN981">
        <v>9063</v>
      </c>
      <c r="AO981">
        <v>9063</v>
      </c>
      <c r="AP981">
        <v>9063</v>
      </c>
      <c r="AQ981">
        <v>9063</v>
      </c>
      <c r="AR981">
        <v>9063</v>
      </c>
      <c r="AS981">
        <v>9063</v>
      </c>
      <c r="AT981">
        <v>9063</v>
      </c>
      <c r="AU981">
        <v>9063</v>
      </c>
      <c r="AV981">
        <v>0</v>
      </c>
      <c r="AW981">
        <v>0</v>
      </c>
      <c r="AX981">
        <v>0</v>
      </c>
      <c r="AY981">
        <v>0</v>
      </c>
      <c r="AZ981">
        <v>0</v>
      </c>
      <c r="BA981">
        <v>0</v>
      </c>
      <c r="BB981">
        <v>0</v>
      </c>
      <c r="BC981">
        <v>0</v>
      </c>
      <c r="BD981">
        <v>0</v>
      </c>
      <c r="BE981">
        <v>0</v>
      </c>
      <c r="BF981">
        <v>0</v>
      </c>
      <c r="BG981">
        <v>0</v>
      </c>
      <c r="BH981">
        <v>0</v>
      </c>
      <c r="BI981">
        <v>0</v>
      </c>
      <c r="BJ981">
        <v>0</v>
      </c>
      <c r="BK981">
        <v>0</v>
      </c>
      <c r="BL981">
        <v>0</v>
      </c>
      <c r="BM981">
        <v>0</v>
      </c>
      <c r="BN981">
        <v>0</v>
      </c>
      <c r="BO981">
        <v>0</v>
      </c>
      <c r="BP981">
        <v>0</v>
      </c>
      <c r="BQ981">
        <v>0</v>
      </c>
      <c r="BR981">
        <v>0</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v>
      </c>
      <c r="CY981">
        <v>0</v>
      </c>
      <c r="CZ981">
        <v>0</v>
      </c>
      <c r="DA981">
        <v>0</v>
      </c>
      <c r="DB981">
        <v>0</v>
      </c>
      <c r="DC981">
        <v>0</v>
      </c>
      <c r="DD981">
        <v>0</v>
      </c>
      <c r="DE981">
        <v>0</v>
      </c>
      <c r="DF981">
        <v>0</v>
      </c>
      <c r="DG981">
        <v>0</v>
      </c>
      <c r="DH981">
        <v>0</v>
      </c>
      <c r="DI981">
        <v>0</v>
      </c>
      <c r="DJ981">
        <v>0</v>
      </c>
      <c r="DK981">
        <v>0</v>
      </c>
      <c r="DL981">
        <v>0</v>
      </c>
      <c r="DM981">
        <v>0</v>
      </c>
      <c r="DN981">
        <v>0</v>
      </c>
      <c r="DO981">
        <v>0</v>
      </c>
      <c r="DP981">
        <v>0</v>
      </c>
      <c r="DQ981">
        <v>0</v>
      </c>
      <c r="DR981">
        <v>0</v>
      </c>
      <c r="DS981">
        <v>0</v>
      </c>
      <c r="DT981">
        <v>0</v>
      </c>
      <c r="DU981">
        <v>0</v>
      </c>
      <c r="DV981">
        <v>0</v>
      </c>
      <c r="DW981">
        <v>0</v>
      </c>
      <c r="DX981">
        <v>0</v>
      </c>
      <c r="DZ981" s="340"/>
      <c r="EA981" t="s">
        <v>1024</v>
      </c>
      <c r="EB981">
        <v>1</v>
      </c>
      <c r="EC981">
        <v>9</v>
      </c>
      <c r="ED981" s="183" t="str">
        <f t="shared" si="40"/>
        <v>SDH150109</v>
      </c>
      <c r="EE981">
        <v>604.20000000000005</v>
      </c>
      <c r="EF981">
        <v>10000</v>
      </c>
      <c r="EG981">
        <v>10000</v>
      </c>
      <c r="EH981">
        <v>10000</v>
      </c>
      <c r="EI981">
        <v>10000</v>
      </c>
      <c r="EJ981">
        <v>10000</v>
      </c>
      <c r="EK981">
        <v>10000</v>
      </c>
      <c r="EL981">
        <v>10000</v>
      </c>
      <c r="EM981">
        <v>10000</v>
      </c>
      <c r="EN981">
        <v>10000</v>
      </c>
      <c r="EO981">
        <v>10000</v>
      </c>
      <c r="EP981">
        <v>10000</v>
      </c>
      <c r="EQ981">
        <v>10000</v>
      </c>
      <c r="ER981">
        <v>10000</v>
      </c>
      <c r="ES981">
        <v>10000</v>
      </c>
      <c r="ET981">
        <v>10000</v>
      </c>
      <c r="EU981">
        <v>10000</v>
      </c>
      <c r="EV981">
        <v>10000</v>
      </c>
      <c r="EW981">
        <v>10000</v>
      </c>
      <c r="EX981">
        <v>10000</v>
      </c>
      <c r="EY981">
        <v>10000</v>
      </c>
      <c r="EZ981">
        <v>10000</v>
      </c>
      <c r="FA981">
        <v>10000</v>
      </c>
      <c r="FB981">
        <v>10000</v>
      </c>
      <c r="FC981">
        <v>10000</v>
      </c>
      <c r="FD981">
        <v>10000</v>
      </c>
      <c r="FE981">
        <v>10000</v>
      </c>
      <c r="FF981">
        <v>10000</v>
      </c>
      <c r="FG981">
        <v>10000</v>
      </c>
      <c r="FH981">
        <v>10000</v>
      </c>
      <c r="FI981">
        <v>0</v>
      </c>
      <c r="FJ981">
        <v>0</v>
      </c>
      <c r="FK981">
        <v>0</v>
      </c>
      <c r="FL981">
        <v>0</v>
      </c>
      <c r="FM981">
        <v>0</v>
      </c>
      <c r="FN981">
        <v>0</v>
      </c>
      <c r="FO981">
        <v>0</v>
      </c>
      <c r="FP981">
        <v>0</v>
      </c>
      <c r="FQ981">
        <v>0</v>
      </c>
      <c r="FR981">
        <v>0</v>
      </c>
      <c r="FS981">
        <v>0</v>
      </c>
      <c r="FT981">
        <v>0</v>
      </c>
      <c r="FU981">
        <v>0</v>
      </c>
      <c r="FV981">
        <v>0</v>
      </c>
      <c r="FW981">
        <v>0</v>
      </c>
      <c r="FX981">
        <v>0</v>
      </c>
      <c r="FY981">
        <v>0</v>
      </c>
      <c r="FZ981">
        <v>0</v>
      </c>
      <c r="GA981">
        <v>0</v>
      </c>
      <c r="GB981">
        <v>0</v>
      </c>
      <c r="GC981">
        <v>0</v>
      </c>
      <c r="GD981">
        <v>0</v>
      </c>
      <c r="GE981">
        <v>0</v>
      </c>
      <c r="GF981">
        <v>0</v>
      </c>
      <c r="GG981">
        <v>0</v>
      </c>
      <c r="GH981">
        <v>0</v>
      </c>
      <c r="GI981">
        <v>0</v>
      </c>
      <c r="GJ981">
        <v>0</v>
      </c>
      <c r="GK981">
        <v>0</v>
      </c>
      <c r="GL981">
        <v>0</v>
      </c>
      <c r="GM981">
        <v>0</v>
      </c>
      <c r="GN981">
        <v>0</v>
      </c>
      <c r="GO981">
        <v>0</v>
      </c>
      <c r="GP981">
        <v>0</v>
      </c>
      <c r="GQ981">
        <v>0</v>
      </c>
      <c r="GR981">
        <v>0</v>
      </c>
      <c r="GS981">
        <v>0</v>
      </c>
      <c r="GT981">
        <v>0</v>
      </c>
      <c r="GU981">
        <v>0</v>
      </c>
      <c r="GV981">
        <v>0</v>
      </c>
      <c r="GW981">
        <v>0</v>
      </c>
      <c r="GX981">
        <v>0</v>
      </c>
      <c r="GY981">
        <v>0</v>
      </c>
      <c r="GZ981">
        <v>0</v>
      </c>
      <c r="HA981">
        <v>0</v>
      </c>
      <c r="HB981">
        <v>0</v>
      </c>
      <c r="HC981">
        <v>0</v>
      </c>
      <c r="HD981">
        <v>0</v>
      </c>
      <c r="HE981">
        <v>0</v>
      </c>
      <c r="HF981">
        <v>0</v>
      </c>
      <c r="HG981">
        <v>0</v>
      </c>
      <c r="HH981">
        <v>0</v>
      </c>
      <c r="HI981">
        <v>0</v>
      </c>
      <c r="HJ981">
        <v>0</v>
      </c>
      <c r="HK981">
        <v>0</v>
      </c>
      <c r="HL981">
        <v>0</v>
      </c>
      <c r="HM981">
        <v>0</v>
      </c>
      <c r="HN981">
        <v>0</v>
      </c>
      <c r="HO981">
        <v>0</v>
      </c>
      <c r="HP981">
        <v>0</v>
      </c>
      <c r="HQ981">
        <v>0</v>
      </c>
      <c r="HR981">
        <v>0</v>
      </c>
      <c r="HS981">
        <v>0</v>
      </c>
      <c r="HT981">
        <v>0</v>
      </c>
      <c r="HU981">
        <v>0</v>
      </c>
      <c r="HV981">
        <v>0</v>
      </c>
      <c r="HW981">
        <v>0</v>
      </c>
      <c r="HX981">
        <v>0</v>
      </c>
      <c r="HY981">
        <v>0</v>
      </c>
      <c r="HZ981">
        <v>0</v>
      </c>
      <c r="IA981">
        <v>0</v>
      </c>
      <c r="IB981">
        <v>0</v>
      </c>
      <c r="IC981">
        <v>0</v>
      </c>
      <c r="ID981">
        <v>0</v>
      </c>
      <c r="IE981">
        <v>0</v>
      </c>
      <c r="IF981">
        <v>0</v>
      </c>
      <c r="IG981">
        <v>0</v>
      </c>
      <c r="IH981">
        <v>0</v>
      </c>
      <c r="II981">
        <v>0</v>
      </c>
      <c r="IJ981">
        <v>0</v>
      </c>
      <c r="IK981">
        <v>0</v>
      </c>
    </row>
    <row r="982" spans="13:245" hidden="1">
      <c r="M982" s="340"/>
      <c r="N982" t="s">
        <v>1024</v>
      </c>
      <c r="O982">
        <v>1</v>
      </c>
      <c r="P982">
        <v>10</v>
      </c>
      <c r="Q982" s="183" t="str">
        <f t="shared" si="39"/>
        <v>SDH150110</v>
      </c>
      <c r="R982">
        <v>604.20000000000005</v>
      </c>
      <c r="S982">
        <v>2000</v>
      </c>
      <c r="T982">
        <v>2000</v>
      </c>
      <c r="U982">
        <v>2416.8000000000002</v>
      </c>
      <c r="V982">
        <v>3021</v>
      </c>
      <c r="W982">
        <v>3625.2000000000003</v>
      </c>
      <c r="X982">
        <v>4229.4000000000005</v>
      </c>
      <c r="Y982">
        <v>4833.6000000000004</v>
      </c>
      <c r="Z982">
        <v>5437.8</v>
      </c>
      <c r="AA982">
        <v>6042</v>
      </c>
      <c r="AB982">
        <v>6646.2000000000007</v>
      </c>
      <c r="AC982">
        <v>7250.4000000000005</v>
      </c>
      <c r="AD982">
        <v>7854.6</v>
      </c>
      <c r="AE982">
        <v>8458.8000000000011</v>
      </c>
      <c r="AF982">
        <v>9063</v>
      </c>
      <c r="AG982">
        <v>9063</v>
      </c>
      <c r="AH982">
        <v>9063</v>
      </c>
      <c r="AI982">
        <v>9063</v>
      </c>
      <c r="AJ982">
        <v>9063</v>
      </c>
      <c r="AK982">
        <v>9063</v>
      </c>
      <c r="AL982">
        <v>9063</v>
      </c>
      <c r="AM982">
        <v>9063</v>
      </c>
      <c r="AN982">
        <v>9063</v>
      </c>
      <c r="AO982">
        <v>9063</v>
      </c>
      <c r="AP982">
        <v>9063</v>
      </c>
      <c r="AQ982">
        <v>9063</v>
      </c>
      <c r="AR982">
        <v>9063</v>
      </c>
      <c r="AS982">
        <v>9063</v>
      </c>
      <c r="AT982">
        <v>9063</v>
      </c>
      <c r="AU982">
        <v>9063</v>
      </c>
      <c r="AV982">
        <v>0</v>
      </c>
      <c r="AW982">
        <v>0</v>
      </c>
      <c r="AX982">
        <v>0</v>
      </c>
      <c r="AY982">
        <v>0</v>
      </c>
      <c r="AZ982">
        <v>0</v>
      </c>
      <c r="BA982">
        <v>0</v>
      </c>
      <c r="BB982">
        <v>0</v>
      </c>
      <c r="BC982">
        <v>0</v>
      </c>
      <c r="BD982">
        <v>0</v>
      </c>
      <c r="BE982">
        <v>0</v>
      </c>
      <c r="BF982">
        <v>0</v>
      </c>
      <c r="BG982">
        <v>0</v>
      </c>
      <c r="BH982">
        <v>0</v>
      </c>
      <c r="BI982">
        <v>0</v>
      </c>
      <c r="BJ982">
        <v>0</v>
      </c>
      <c r="BK982">
        <v>0</v>
      </c>
      <c r="BL982">
        <v>0</v>
      </c>
      <c r="BM982">
        <v>0</v>
      </c>
      <c r="BN982">
        <v>0</v>
      </c>
      <c r="BO982">
        <v>0</v>
      </c>
      <c r="BP982">
        <v>0</v>
      </c>
      <c r="BQ982">
        <v>0</v>
      </c>
      <c r="BR982">
        <v>0</v>
      </c>
      <c r="BS982">
        <v>0</v>
      </c>
      <c r="BT982">
        <v>0</v>
      </c>
      <c r="BU982">
        <v>0</v>
      </c>
      <c r="BV982">
        <v>0</v>
      </c>
      <c r="BW982">
        <v>0</v>
      </c>
      <c r="BX982">
        <v>0</v>
      </c>
      <c r="BY982">
        <v>0</v>
      </c>
      <c r="BZ982">
        <v>0</v>
      </c>
      <c r="CA982">
        <v>0</v>
      </c>
      <c r="CB982">
        <v>0</v>
      </c>
      <c r="CC982">
        <v>0</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v>
      </c>
      <c r="CY982">
        <v>0</v>
      </c>
      <c r="CZ982">
        <v>0</v>
      </c>
      <c r="DA982">
        <v>0</v>
      </c>
      <c r="DB982">
        <v>0</v>
      </c>
      <c r="DC982">
        <v>0</v>
      </c>
      <c r="DD982">
        <v>0</v>
      </c>
      <c r="DE982">
        <v>0</v>
      </c>
      <c r="DF982">
        <v>0</v>
      </c>
      <c r="DG982">
        <v>0</v>
      </c>
      <c r="DH982">
        <v>0</v>
      </c>
      <c r="DI982">
        <v>0</v>
      </c>
      <c r="DJ982">
        <v>0</v>
      </c>
      <c r="DK982">
        <v>0</v>
      </c>
      <c r="DL982">
        <v>0</v>
      </c>
      <c r="DM982">
        <v>0</v>
      </c>
      <c r="DN982">
        <v>0</v>
      </c>
      <c r="DO982">
        <v>0</v>
      </c>
      <c r="DP982">
        <v>0</v>
      </c>
      <c r="DQ982">
        <v>0</v>
      </c>
      <c r="DR982">
        <v>0</v>
      </c>
      <c r="DS982">
        <v>0</v>
      </c>
      <c r="DT982">
        <v>0</v>
      </c>
      <c r="DU982">
        <v>0</v>
      </c>
      <c r="DV982">
        <v>0</v>
      </c>
      <c r="DW982">
        <v>0</v>
      </c>
      <c r="DX982">
        <v>0</v>
      </c>
      <c r="DZ982" s="340"/>
      <c r="EA982" t="s">
        <v>1024</v>
      </c>
      <c r="EB982">
        <v>1</v>
      </c>
      <c r="EC982">
        <v>10</v>
      </c>
      <c r="ED982" s="183" t="str">
        <f t="shared" si="40"/>
        <v>SDH150110</v>
      </c>
      <c r="EE982">
        <v>604.20000000000005</v>
      </c>
      <c r="EF982">
        <v>10000</v>
      </c>
      <c r="EG982">
        <v>10000</v>
      </c>
      <c r="EH982">
        <v>10000</v>
      </c>
      <c r="EI982">
        <v>10000</v>
      </c>
      <c r="EJ982">
        <v>10000</v>
      </c>
      <c r="EK982">
        <v>10000</v>
      </c>
      <c r="EL982">
        <v>10000</v>
      </c>
      <c r="EM982">
        <v>10000</v>
      </c>
      <c r="EN982">
        <v>10000</v>
      </c>
      <c r="EO982">
        <v>10000</v>
      </c>
      <c r="EP982">
        <v>10000</v>
      </c>
      <c r="EQ982">
        <v>10000</v>
      </c>
      <c r="ER982">
        <v>10000</v>
      </c>
      <c r="ES982">
        <v>10000</v>
      </c>
      <c r="ET982">
        <v>10000</v>
      </c>
      <c r="EU982">
        <v>10000</v>
      </c>
      <c r="EV982">
        <v>10000</v>
      </c>
      <c r="EW982">
        <v>10000</v>
      </c>
      <c r="EX982">
        <v>10000</v>
      </c>
      <c r="EY982">
        <v>10000</v>
      </c>
      <c r="EZ982">
        <v>10000</v>
      </c>
      <c r="FA982">
        <v>10000</v>
      </c>
      <c r="FB982">
        <v>10000</v>
      </c>
      <c r="FC982">
        <v>10000</v>
      </c>
      <c r="FD982">
        <v>10000</v>
      </c>
      <c r="FE982">
        <v>10000</v>
      </c>
      <c r="FF982">
        <v>10000</v>
      </c>
      <c r="FG982">
        <v>10000</v>
      </c>
      <c r="FH982">
        <v>10000</v>
      </c>
      <c r="FI982">
        <v>0</v>
      </c>
      <c r="FJ982">
        <v>0</v>
      </c>
      <c r="FK982">
        <v>0</v>
      </c>
      <c r="FL982">
        <v>0</v>
      </c>
      <c r="FM982">
        <v>0</v>
      </c>
      <c r="FN982">
        <v>0</v>
      </c>
      <c r="FO982">
        <v>0</v>
      </c>
      <c r="FP982">
        <v>0</v>
      </c>
      <c r="FQ982">
        <v>0</v>
      </c>
      <c r="FR982">
        <v>0</v>
      </c>
      <c r="FS982">
        <v>0</v>
      </c>
      <c r="FT982">
        <v>0</v>
      </c>
      <c r="FU982">
        <v>0</v>
      </c>
      <c r="FV982">
        <v>0</v>
      </c>
      <c r="FW982">
        <v>0</v>
      </c>
      <c r="FX982">
        <v>0</v>
      </c>
      <c r="FY982">
        <v>0</v>
      </c>
      <c r="FZ982">
        <v>0</v>
      </c>
      <c r="GA982">
        <v>0</v>
      </c>
      <c r="GB982">
        <v>0</v>
      </c>
      <c r="GC982">
        <v>0</v>
      </c>
      <c r="GD982">
        <v>0</v>
      </c>
      <c r="GE982">
        <v>0</v>
      </c>
      <c r="GF982">
        <v>0</v>
      </c>
      <c r="GG982">
        <v>0</v>
      </c>
      <c r="GH982">
        <v>0</v>
      </c>
      <c r="GI982">
        <v>0</v>
      </c>
      <c r="GJ982">
        <v>0</v>
      </c>
      <c r="GK982">
        <v>0</v>
      </c>
      <c r="GL982">
        <v>0</v>
      </c>
      <c r="GM982">
        <v>0</v>
      </c>
      <c r="GN982">
        <v>0</v>
      </c>
      <c r="GO982">
        <v>0</v>
      </c>
      <c r="GP982">
        <v>0</v>
      </c>
      <c r="GQ982">
        <v>0</v>
      </c>
      <c r="GR982">
        <v>0</v>
      </c>
      <c r="GS982">
        <v>0</v>
      </c>
      <c r="GT982">
        <v>0</v>
      </c>
      <c r="GU982">
        <v>0</v>
      </c>
      <c r="GV982">
        <v>0</v>
      </c>
      <c r="GW982">
        <v>0</v>
      </c>
      <c r="GX982">
        <v>0</v>
      </c>
      <c r="GY982">
        <v>0</v>
      </c>
      <c r="GZ982">
        <v>0</v>
      </c>
      <c r="HA982">
        <v>0</v>
      </c>
      <c r="HB982">
        <v>0</v>
      </c>
      <c r="HC982">
        <v>0</v>
      </c>
      <c r="HD982">
        <v>0</v>
      </c>
      <c r="HE982">
        <v>0</v>
      </c>
      <c r="HF982">
        <v>0</v>
      </c>
      <c r="HG982">
        <v>0</v>
      </c>
      <c r="HH982">
        <v>0</v>
      </c>
      <c r="HI982">
        <v>0</v>
      </c>
      <c r="HJ982">
        <v>0</v>
      </c>
      <c r="HK982">
        <v>0</v>
      </c>
      <c r="HL982">
        <v>0</v>
      </c>
      <c r="HM982">
        <v>0</v>
      </c>
      <c r="HN982">
        <v>0</v>
      </c>
      <c r="HO982">
        <v>0</v>
      </c>
      <c r="HP982">
        <v>0</v>
      </c>
      <c r="HQ982">
        <v>0</v>
      </c>
      <c r="HR982">
        <v>0</v>
      </c>
      <c r="HS982">
        <v>0</v>
      </c>
      <c r="HT982">
        <v>0</v>
      </c>
      <c r="HU982">
        <v>0</v>
      </c>
      <c r="HV982">
        <v>0</v>
      </c>
      <c r="HW982">
        <v>0</v>
      </c>
      <c r="HX982">
        <v>0</v>
      </c>
      <c r="HY982">
        <v>0</v>
      </c>
      <c r="HZ982">
        <v>0</v>
      </c>
      <c r="IA982">
        <v>0</v>
      </c>
      <c r="IB982">
        <v>0</v>
      </c>
      <c r="IC982">
        <v>0</v>
      </c>
      <c r="ID982">
        <v>0</v>
      </c>
      <c r="IE982">
        <v>0</v>
      </c>
      <c r="IF982">
        <v>0</v>
      </c>
      <c r="IG982">
        <v>0</v>
      </c>
      <c r="IH982">
        <v>0</v>
      </c>
      <c r="II982">
        <v>0</v>
      </c>
      <c r="IJ982">
        <v>0</v>
      </c>
      <c r="IK982">
        <v>0</v>
      </c>
    </row>
    <row r="983" spans="13:245" hidden="1">
      <c r="M983" s="340"/>
      <c r="N983" t="s">
        <v>1024</v>
      </c>
      <c r="O983">
        <v>1</v>
      </c>
      <c r="P983">
        <v>11</v>
      </c>
      <c r="Q983" s="183" t="str">
        <f t="shared" si="39"/>
        <v>SDH150111</v>
      </c>
      <c r="R983">
        <v>604.20000000000005</v>
      </c>
      <c r="S983">
        <v>2000</v>
      </c>
      <c r="T983">
        <v>2000</v>
      </c>
      <c r="U983">
        <v>2416.8000000000002</v>
      </c>
      <c r="V983">
        <v>3021</v>
      </c>
      <c r="W983">
        <v>3625.2000000000003</v>
      </c>
      <c r="X983">
        <v>4229.4000000000005</v>
      </c>
      <c r="Y983">
        <v>4833.6000000000004</v>
      </c>
      <c r="Z983">
        <v>5437.8</v>
      </c>
      <c r="AA983">
        <v>6042</v>
      </c>
      <c r="AB983">
        <v>6646.2000000000007</v>
      </c>
      <c r="AC983">
        <v>7250.4000000000005</v>
      </c>
      <c r="AD983">
        <v>7854.6</v>
      </c>
      <c r="AE983">
        <v>8458.8000000000011</v>
      </c>
      <c r="AF983">
        <v>9063</v>
      </c>
      <c r="AG983">
        <v>9063</v>
      </c>
      <c r="AH983">
        <v>9063</v>
      </c>
      <c r="AI983">
        <v>9063</v>
      </c>
      <c r="AJ983">
        <v>9063</v>
      </c>
      <c r="AK983">
        <v>9063</v>
      </c>
      <c r="AL983">
        <v>9063</v>
      </c>
      <c r="AM983">
        <v>9063</v>
      </c>
      <c r="AN983">
        <v>9063</v>
      </c>
      <c r="AO983">
        <v>9063</v>
      </c>
      <c r="AP983">
        <v>9063</v>
      </c>
      <c r="AQ983">
        <v>9063</v>
      </c>
      <c r="AR983">
        <v>9063</v>
      </c>
      <c r="AS983">
        <v>9063</v>
      </c>
      <c r="AT983">
        <v>9063</v>
      </c>
      <c r="AU983">
        <v>9063</v>
      </c>
      <c r="AV983">
        <v>0</v>
      </c>
      <c r="AW983">
        <v>0</v>
      </c>
      <c r="AX983">
        <v>0</v>
      </c>
      <c r="AY983">
        <v>0</v>
      </c>
      <c r="AZ983">
        <v>0</v>
      </c>
      <c r="BA983">
        <v>0</v>
      </c>
      <c r="BB983">
        <v>0</v>
      </c>
      <c r="BC983">
        <v>0</v>
      </c>
      <c r="BD983">
        <v>0</v>
      </c>
      <c r="BE983">
        <v>0</v>
      </c>
      <c r="BF983">
        <v>0</v>
      </c>
      <c r="BG983">
        <v>0</v>
      </c>
      <c r="BH983">
        <v>0</v>
      </c>
      <c r="BI983">
        <v>0</v>
      </c>
      <c r="BJ983">
        <v>0</v>
      </c>
      <c r="BK983">
        <v>0</v>
      </c>
      <c r="BL983">
        <v>0</v>
      </c>
      <c r="BM983">
        <v>0</v>
      </c>
      <c r="BN983">
        <v>0</v>
      </c>
      <c r="BO983">
        <v>0</v>
      </c>
      <c r="BP983">
        <v>0</v>
      </c>
      <c r="BQ983">
        <v>0</v>
      </c>
      <c r="BR983">
        <v>0</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v>
      </c>
      <c r="CL983">
        <v>0</v>
      </c>
      <c r="CM983">
        <v>0</v>
      </c>
      <c r="CN983">
        <v>0</v>
      </c>
      <c r="CO983">
        <v>0</v>
      </c>
      <c r="CP983">
        <v>0</v>
      </c>
      <c r="CQ983">
        <v>0</v>
      </c>
      <c r="CR983">
        <v>0</v>
      </c>
      <c r="CS983">
        <v>0</v>
      </c>
      <c r="CT983">
        <v>0</v>
      </c>
      <c r="CU983">
        <v>0</v>
      </c>
      <c r="CV983">
        <v>0</v>
      </c>
      <c r="CW983">
        <v>0</v>
      </c>
      <c r="CX983">
        <v>0</v>
      </c>
      <c r="CY983">
        <v>0</v>
      </c>
      <c r="CZ983">
        <v>0</v>
      </c>
      <c r="DA983">
        <v>0</v>
      </c>
      <c r="DB983">
        <v>0</v>
      </c>
      <c r="DC983">
        <v>0</v>
      </c>
      <c r="DD983">
        <v>0</v>
      </c>
      <c r="DE983">
        <v>0</v>
      </c>
      <c r="DF983">
        <v>0</v>
      </c>
      <c r="DG983">
        <v>0</v>
      </c>
      <c r="DH983">
        <v>0</v>
      </c>
      <c r="DI983">
        <v>0</v>
      </c>
      <c r="DJ983">
        <v>0</v>
      </c>
      <c r="DK983">
        <v>0</v>
      </c>
      <c r="DL983">
        <v>0</v>
      </c>
      <c r="DM983">
        <v>0</v>
      </c>
      <c r="DN983">
        <v>0</v>
      </c>
      <c r="DO983">
        <v>0</v>
      </c>
      <c r="DP983">
        <v>0</v>
      </c>
      <c r="DQ983">
        <v>0</v>
      </c>
      <c r="DR983">
        <v>0</v>
      </c>
      <c r="DS983">
        <v>0</v>
      </c>
      <c r="DT983">
        <v>0</v>
      </c>
      <c r="DU983">
        <v>0</v>
      </c>
      <c r="DV983">
        <v>0</v>
      </c>
      <c r="DW983">
        <v>0</v>
      </c>
      <c r="DX983">
        <v>0</v>
      </c>
      <c r="DZ983" s="340"/>
      <c r="EA983" t="s">
        <v>1024</v>
      </c>
      <c r="EB983">
        <v>1</v>
      </c>
      <c r="EC983">
        <v>11</v>
      </c>
      <c r="ED983" s="183" t="str">
        <f t="shared" si="40"/>
        <v>SDH150111</v>
      </c>
      <c r="EE983">
        <v>604.20000000000005</v>
      </c>
      <c r="EF983">
        <v>10000</v>
      </c>
      <c r="EG983">
        <v>10000</v>
      </c>
      <c r="EH983">
        <v>10000</v>
      </c>
      <c r="EI983">
        <v>10000</v>
      </c>
      <c r="EJ983">
        <v>10000</v>
      </c>
      <c r="EK983">
        <v>10000</v>
      </c>
      <c r="EL983">
        <v>10000</v>
      </c>
      <c r="EM983">
        <v>10000</v>
      </c>
      <c r="EN983">
        <v>10000</v>
      </c>
      <c r="EO983">
        <v>10000</v>
      </c>
      <c r="EP983">
        <v>10000</v>
      </c>
      <c r="EQ983">
        <v>10000</v>
      </c>
      <c r="ER983">
        <v>10000</v>
      </c>
      <c r="ES983">
        <v>10000</v>
      </c>
      <c r="ET983">
        <v>10000</v>
      </c>
      <c r="EU983">
        <v>10000</v>
      </c>
      <c r="EV983">
        <v>10000</v>
      </c>
      <c r="EW983">
        <v>10000</v>
      </c>
      <c r="EX983">
        <v>10000</v>
      </c>
      <c r="EY983">
        <v>10000</v>
      </c>
      <c r="EZ983">
        <v>10000</v>
      </c>
      <c r="FA983">
        <v>10000</v>
      </c>
      <c r="FB983">
        <v>10000</v>
      </c>
      <c r="FC983">
        <v>10000</v>
      </c>
      <c r="FD983">
        <v>10000</v>
      </c>
      <c r="FE983">
        <v>10000</v>
      </c>
      <c r="FF983">
        <v>10000</v>
      </c>
      <c r="FG983">
        <v>10000</v>
      </c>
      <c r="FH983">
        <v>10000</v>
      </c>
      <c r="FI983">
        <v>0</v>
      </c>
      <c r="FJ983">
        <v>0</v>
      </c>
      <c r="FK983">
        <v>0</v>
      </c>
      <c r="FL983">
        <v>0</v>
      </c>
      <c r="FM983">
        <v>0</v>
      </c>
      <c r="FN983">
        <v>0</v>
      </c>
      <c r="FO983">
        <v>0</v>
      </c>
      <c r="FP983">
        <v>0</v>
      </c>
      <c r="FQ983">
        <v>0</v>
      </c>
      <c r="FR983">
        <v>0</v>
      </c>
      <c r="FS983">
        <v>0</v>
      </c>
      <c r="FT983">
        <v>0</v>
      </c>
      <c r="FU983">
        <v>0</v>
      </c>
      <c r="FV983">
        <v>0</v>
      </c>
      <c r="FW983">
        <v>0</v>
      </c>
      <c r="FX983">
        <v>0</v>
      </c>
      <c r="FY983">
        <v>0</v>
      </c>
      <c r="FZ983">
        <v>0</v>
      </c>
      <c r="GA983">
        <v>0</v>
      </c>
      <c r="GB983">
        <v>0</v>
      </c>
      <c r="GC983">
        <v>0</v>
      </c>
      <c r="GD983">
        <v>0</v>
      </c>
      <c r="GE983">
        <v>0</v>
      </c>
      <c r="GF983">
        <v>0</v>
      </c>
      <c r="GG983">
        <v>0</v>
      </c>
      <c r="GH983">
        <v>0</v>
      </c>
      <c r="GI983">
        <v>0</v>
      </c>
      <c r="GJ983">
        <v>0</v>
      </c>
      <c r="GK983">
        <v>0</v>
      </c>
      <c r="GL983">
        <v>0</v>
      </c>
      <c r="GM983">
        <v>0</v>
      </c>
      <c r="GN983">
        <v>0</v>
      </c>
      <c r="GO983">
        <v>0</v>
      </c>
      <c r="GP983">
        <v>0</v>
      </c>
      <c r="GQ983">
        <v>0</v>
      </c>
      <c r="GR983">
        <v>0</v>
      </c>
      <c r="GS983">
        <v>0</v>
      </c>
      <c r="GT983">
        <v>0</v>
      </c>
      <c r="GU983">
        <v>0</v>
      </c>
      <c r="GV983">
        <v>0</v>
      </c>
      <c r="GW983">
        <v>0</v>
      </c>
      <c r="GX983">
        <v>0</v>
      </c>
      <c r="GY983">
        <v>0</v>
      </c>
      <c r="GZ983">
        <v>0</v>
      </c>
      <c r="HA983">
        <v>0</v>
      </c>
      <c r="HB983">
        <v>0</v>
      </c>
      <c r="HC983">
        <v>0</v>
      </c>
      <c r="HD983">
        <v>0</v>
      </c>
      <c r="HE983">
        <v>0</v>
      </c>
      <c r="HF983">
        <v>0</v>
      </c>
      <c r="HG983">
        <v>0</v>
      </c>
      <c r="HH983">
        <v>0</v>
      </c>
      <c r="HI983">
        <v>0</v>
      </c>
      <c r="HJ983">
        <v>0</v>
      </c>
      <c r="HK983">
        <v>0</v>
      </c>
      <c r="HL983">
        <v>0</v>
      </c>
      <c r="HM983">
        <v>0</v>
      </c>
      <c r="HN983">
        <v>0</v>
      </c>
      <c r="HO983">
        <v>0</v>
      </c>
      <c r="HP983">
        <v>0</v>
      </c>
      <c r="HQ983">
        <v>0</v>
      </c>
      <c r="HR983">
        <v>0</v>
      </c>
      <c r="HS983">
        <v>0</v>
      </c>
      <c r="HT983">
        <v>0</v>
      </c>
      <c r="HU983">
        <v>0</v>
      </c>
      <c r="HV983">
        <v>0</v>
      </c>
      <c r="HW983">
        <v>0</v>
      </c>
      <c r="HX983">
        <v>0</v>
      </c>
      <c r="HY983">
        <v>0</v>
      </c>
      <c r="HZ983">
        <v>0</v>
      </c>
      <c r="IA983">
        <v>0</v>
      </c>
      <c r="IB983">
        <v>0</v>
      </c>
      <c r="IC983">
        <v>0</v>
      </c>
      <c r="ID983">
        <v>0</v>
      </c>
      <c r="IE983">
        <v>0</v>
      </c>
      <c r="IF983">
        <v>0</v>
      </c>
      <c r="IG983">
        <v>0</v>
      </c>
      <c r="IH983">
        <v>0</v>
      </c>
      <c r="II983">
        <v>0</v>
      </c>
      <c r="IJ983">
        <v>0</v>
      </c>
      <c r="IK983">
        <v>0</v>
      </c>
    </row>
    <row r="984" spans="13:245" hidden="1">
      <c r="M984" s="340"/>
      <c r="N984" t="s">
        <v>1024</v>
      </c>
      <c r="O984">
        <v>1</v>
      </c>
      <c r="P984">
        <v>12</v>
      </c>
      <c r="Q984" s="183" t="str">
        <f t="shared" si="39"/>
        <v>SDH150112</v>
      </c>
      <c r="R984">
        <v>604.20000000000005</v>
      </c>
      <c r="S984">
        <v>2000</v>
      </c>
      <c r="T984">
        <v>2000</v>
      </c>
      <c r="U984">
        <v>2416.8000000000002</v>
      </c>
      <c r="V984">
        <v>3021</v>
      </c>
      <c r="W984">
        <v>3625.2000000000003</v>
      </c>
      <c r="X984">
        <v>4229.4000000000005</v>
      </c>
      <c r="Y984">
        <v>4833.6000000000004</v>
      </c>
      <c r="Z984">
        <v>5437.8</v>
      </c>
      <c r="AA984">
        <v>6042</v>
      </c>
      <c r="AB984">
        <v>6646.2000000000007</v>
      </c>
      <c r="AC984">
        <v>7250.4000000000005</v>
      </c>
      <c r="AD984">
        <v>7854.6</v>
      </c>
      <c r="AE984">
        <v>8458.8000000000011</v>
      </c>
      <c r="AF984">
        <v>9063</v>
      </c>
      <c r="AG984">
        <v>9063</v>
      </c>
      <c r="AH984">
        <v>9063</v>
      </c>
      <c r="AI984">
        <v>9063</v>
      </c>
      <c r="AJ984">
        <v>9063</v>
      </c>
      <c r="AK984">
        <v>9063</v>
      </c>
      <c r="AL984">
        <v>9063</v>
      </c>
      <c r="AM984">
        <v>9063</v>
      </c>
      <c r="AN984">
        <v>9063</v>
      </c>
      <c r="AO984">
        <v>9063</v>
      </c>
      <c r="AP984">
        <v>9063</v>
      </c>
      <c r="AQ984">
        <v>9063</v>
      </c>
      <c r="AR984">
        <v>9063</v>
      </c>
      <c r="AS984">
        <v>9063</v>
      </c>
      <c r="AT984">
        <v>9063</v>
      </c>
      <c r="AU984">
        <v>9063</v>
      </c>
      <c r="AV984">
        <v>0</v>
      </c>
      <c r="AW984">
        <v>0</v>
      </c>
      <c r="AX984">
        <v>0</v>
      </c>
      <c r="AY984">
        <v>0</v>
      </c>
      <c r="AZ984">
        <v>0</v>
      </c>
      <c r="BA984">
        <v>0</v>
      </c>
      <c r="BB984">
        <v>0</v>
      </c>
      <c r="BC984">
        <v>0</v>
      </c>
      <c r="BD984">
        <v>0</v>
      </c>
      <c r="BE984">
        <v>0</v>
      </c>
      <c r="BF984">
        <v>0</v>
      </c>
      <c r="BG984">
        <v>0</v>
      </c>
      <c r="BH984">
        <v>0</v>
      </c>
      <c r="BI984">
        <v>0</v>
      </c>
      <c r="BJ984">
        <v>0</v>
      </c>
      <c r="BK984">
        <v>0</v>
      </c>
      <c r="BL984">
        <v>0</v>
      </c>
      <c r="BM984">
        <v>0</v>
      </c>
      <c r="BN984">
        <v>0</v>
      </c>
      <c r="BO984">
        <v>0</v>
      </c>
      <c r="BP984">
        <v>0</v>
      </c>
      <c r="BQ984">
        <v>0</v>
      </c>
      <c r="BR984">
        <v>0</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v>
      </c>
      <c r="CY984">
        <v>0</v>
      </c>
      <c r="CZ984">
        <v>0</v>
      </c>
      <c r="DA984">
        <v>0</v>
      </c>
      <c r="DB984">
        <v>0</v>
      </c>
      <c r="DC984">
        <v>0</v>
      </c>
      <c r="DD984">
        <v>0</v>
      </c>
      <c r="DE984">
        <v>0</v>
      </c>
      <c r="DF984">
        <v>0</v>
      </c>
      <c r="DG984">
        <v>0</v>
      </c>
      <c r="DH984">
        <v>0</v>
      </c>
      <c r="DI984">
        <v>0</v>
      </c>
      <c r="DJ984">
        <v>0</v>
      </c>
      <c r="DK984">
        <v>0</v>
      </c>
      <c r="DL984">
        <v>0</v>
      </c>
      <c r="DM984">
        <v>0</v>
      </c>
      <c r="DN984">
        <v>0</v>
      </c>
      <c r="DO984">
        <v>0</v>
      </c>
      <c r="DP984">
        <v>0</v>
      </c>
      <c r="DQ984">
        <v>0</v>
      </c>
      <c r="DR984">
        <v>0</v>
      </c>
      <c r="DS984">
        <v>0</v>
      </c>
      <c r="DT984">
        <v>0</v>
      </c>
      <c r="DU984">
        <v>0</v>
      </c>
      <c r="DV984">
        <v>0</v>
      </c>
      <c r="DW984">
        <v>0</v>
      </c>
      <c r="DX984">
        <v>0</v>
      </c>
      <c r="DZ984" s="340"/>
      <c r="EA984" t="s">
        <v>1024</v>
      </c>
      <c r="EB984">
        <v>1</v>
      </c>
      <c r="EC984">
        <v>12</v>
      </c>
      <c r="ED984" s="183" t="str">
        <f t="shared" si="40"/>
        <v>SDH150112</v>
      </c>
      <c r="EE984">
        <v>604.20000000000005</v>
      </c>
      <c r="EF984">
        <v>10000</v>
      </c>
      <c r="EG984">
        <v>10000</v>
      </c>
      <c r="EH984">
        <v>10000</v>
      </c>
      <c r="EI984">
        <v>10000</v>
      </c>
      <c r="EJ984">
        <v>10000</v>
      </c>
      <c r="EK984">
        <v>10000</v>
      </c>
      <c r="EL984">
        <v>10000</v>
      </c>
      <c r="EM984">
        <v>10000</v>
      </c>
      <c r="EN984">
        <v>10000</v>
      </c>
      <c r="EO984">
        <v>10000</v>
      </c>
      <c r="EP984">
        <v>10000</v>
      </c>
      <c r="EQ984">
        <v>10000</v>
      </c>
      <c r="ER984">
        <v>10000</v>
      </c>
      <c r="ES984">
        <v>10000</v>
      </c>
      <c r="ET984">
        <v>10000</v>
      </c>
      <c r="EU984">
        <v>10000</v>
      </c>
      <c r="EV984">
        <v>10000</v>
      </c>
      <c r="EW984">
        <v>10000</v>
      </c>
      <c r="EX984">
        <v>10000</v>
      </c>
      <c r="EY984">
        <v>10000</v>
      </c>
      <c r="EZ984">
        <v>10000</v>
      </c>
      <c r="FA984">
        <v>10000</v>
      </c>
      <c r="FB984">
        <v>10000</v>
      </c>
      <c r="FC984">
        <v>10000</v>
      </c>
      <c r="FD984">
        <v>10000</v>
      </c>
      <c r="FE984">
        <v>10000</v>
      </c>
      <c r="FF984">
        <v>10000</v>
      </c>
      <c r="FG984">
        <v>10000</v>
      </c>
      <c r="FH984">
        <v>10000</v>
      </c>
      <c r="FI984">
        <v>0</v>
      </c>
      <c r="FJ984">
        <v>0</v>
      </c>
      <c r="FK984">
        <v>0</v>
      </c>
      <c r="FL984">
        <v>0</v>
      </c>
      <c r="FM984">
        <v>0</v>
      </c>
      <c r="FN984">
        <v>0</v>
      </c>
      <c r="FO984">
        <v>0</v>
      </c>
      <c r="FP984">
        <v>0</v>
      </c>
      <c r="FQ984">
        <v>0</v>
      </c>
      <c r="FR984">
        <v>0</v>
      </c>
      <c r="FS984">
        <v>0</v>
      </c>
      <c r="FT984">
        <v>0</v>
      </c>
      <c r="FU984">
        <v>0</v>
      </c>
      <c r="FV984">
        <v>0</v>
      </c>
      <c r="FW984">
        <v>0</v>
      </c>
      <c r="FX984">
        <v>0</v>
      </c>
      <c r="FY984">
        <v>0</v>
      </c>
      <c r="FZ984">
        <v>0</v>
      </c>
      <c r="GA984">
        <v>0</v>
      </c>
      <c r="GB984">
        <v>0</v>
      </c>
      <c r="GC984">
        <v>0</v>
      </c>
      <c r="GD984">
        <v>0</v>
      </c>
      <c r="GE984">
        <v>0</v>
      </c>
      <c r="GF984">
        <v>0</v>
      </c>
      <c r="GG984">
        <v>0</v>
      </c>
      <c r="GH984">
        <v>0</v>
      </c>
      <c r="GI984">
        <v>0</v>
      </c>
      <c r="GJ984">
        <v>0</v>
      </c>
      <c r="GK984">
        <v>0</v>
      </c>
      <c r="GL984">
        <v>0</v>
      </c>
      <c r="GM984">
        <v>0</v>
      </c>
      <c r="GN984">
        <v>0</v>
      </c>
      <c r="GO984">
        <v>0</v>
      </c>
      <c r="GP984">
        <v>0</v>
      </c>
      <c r="GQ984">
        <v>0</v>
      </c>
      <c r="GR984">
        <v>0</v>
      </c>
      <c r="GS984">
        <v>0</v>
      </c>
      <c r="GT984">
        <v>0</v>
      </c>
      <c r="GU984">
        <v>0</v>
      </c>
      <c r="GV984">
        <v>0</v>
      </c>
      <c r="GW984">
        <v>0</v>
      </c>
      <c r="GX984">
        <v>0</v>
      </c>
      <c r="GY984">
        <v>0</v>
      </c>
      <c r="GZ984">
        <v>0</v>
      </c>
      <c r="HA984">
        <v>0</v>
      </c>
      <c r="HB984">
        <v>0</v>
      </c>
      <c r="HC984">
        <v>0</v>
      </c>
      <c r="HD984">
        <v>0</v>
      </c>
      <c r="HE984">
        <v>0</v>
      </c>
      <c r="HF984">
        <v>0</v>
      </c>
      <c r="HG984">
        <v>0</v>
      </c>
      <c r="HH984">
        <v>0</v>
      </c>
      <c r="HI984">
        <v>0</v>
      </c>
      <c r="HJ984">
        <v>0</v>
      </c>
      <c r="HK984">
        <v>0</v>
      </c>
      <c r="HL984">
        <v>0</v>
      </c>
      <c r="HM984">
        <v>0</v>
      </c>
      <c r="HN984">
        <v>0</v>
      </c>
      <c r="HO984">
        <v>0</v>
      </c>
      <c r="HP984">
        <v>0</v>
      </c>
      <c r="HQ984">
        <v>0</v>
      </c>
      <c r="HR984">
        <v>0</v>
      </c>
      <c r="HS984">
        <v>0</v>
      </c>
      <c r="HT984">
        <v>0</v>
      </c>
      <c r="HU984">
        <v>0</v>
      </c>
      <c r="HV984">
        <v>0</v>
      </c>
      <c r="HW984">
        <v>0</v>
      </c>
      <c r="HX984">
        <v>0</v>
      </c>
      <c r="HY984">
        <v>0</v>
      </c>
      <c r="HZ984">
        <v>0</v>
      </c>
      <c r="IA984">
        <v>0</v>
      </c>
      <c r="IB984">
        <v>0</v>
      </c>
      <c r="IC984">
        <v>0</v>
      </c>
      <c r="ID984">
        <v>0</v>
      </c>
      <c r="IE984">
        <v>0</v>
      </c>
      <c r="IF984">
        <v>0</v>
      </c>
      <c r="IG984">
        <v>0</v>
      </c>
      <c r="IH984">
        <v>0</v>
      </c>
      <c r="II984">
        <v>0</v>
      </c>
      <c r="IJ984">
        <v>0</v>
      </c>
      <c r="IK984">
        <v>0</v>
      </c>
    </row>
    <row r="985" spans="13:245" hidden="1">
      <c r="M985" s="340"/>
      <c r="N985" t="s">
        <v>1024</v>
      </c>
      <c r="O985">
        <v>1</v>
      </c>
      <c r="P985">
        <v>13</v>
      </c>
      <c r="Q985" s="183" t="str">
        <f t="shared" si="39"/>
        <v>SDH150113</v>
      </c>
      <c r="R985">
        <v>609.5</v>
      </c>
      <c r="S985">
        <v>2000</v>
      </c>
      <c r="T985">
        <v>2000</v>
      </c>
      <c r="U985">
        <v>2438</v>
      </c>
      <c r="V985">
        <v>3047.5</v>
      </c>
      <c r="W985">
        <v>3657</v>
      </c>
      <c r="X985">
        <v>4266.5</v>
      </c>
      <c r="Y985">
        <v>4876</v>
      </c>
      <c r="Z985">
        <v>5485.5</v>
      </c>
      <c r="AA985">
        <v>6095</v>
      </c>
      <c r="AB985">
        <v>6704.5</v>
      </c>
      <c r="AC985">
        <v>7314</v>
      </c>
      <c r="AD985">
        <v>7923.5</v>
      </c>
      <c r="AE985">
        <v>8533</v>
      </c>
      <c r="AF985">
        <v>9142.5</v>
      </c>
      <c r="AG985">
        <v>9142.5</v>
      </c>
      <c r="AH985">
        <v>9142.5</v>
      </c>
      <c r="AI985">
        <v>9142.5</v>
      </c>
      <c r="AJ985">
        <v>9142.5</v>
      </c>
      <c r="AK985">
        <v>9142.5</v>
      </c>
      <c r="AL985">
        <v>9142.5</v>
      </c>
      <c r="AM985">
        <v>9142.5</v>
      </c>
      <c r="AN985">
        <v>9142.5</v>
      </c>
      <c r="AO985">
        <v>9142.5</v>
      </c>
      <c r="AP985">
        <v>9142.5</v>
      </c>
      <c r="AQ985">
        <v>9142.5</v>
      </c>
      <c r="AR985">
        <v>9142.5</v>
      </c>
      <c r="AS985">
        <v>9142.5</v>
      </c>
      <c r="AT985">
        <v>9142.5</v>
      </c>
      <c r="AU985">
        <v>9142.5</v>
      </c>
      <c r="AV985">
        <v>0</v>
      </c>
      <c r="AW985">
        <v>0</v>
      </c>
      <c r="AX985">
        <v>0</v>
      </c>
      <c r="AY985">
        <v>0</v>
      </c>
      <c r="AZ985">
        <v>0</v>
      </c>
      <c r="BA985">
        <v>0</v>
      </c>
      <c r="BB985">
        <v>0</v>
      </c>
      <c r="BC985">
        <v>0</v>
      </c>
      <c r="BD985">
        <v>0</v>
      </c>
      <c r="BE985">
        <v>0</v>
      </c>
      <c r="BF985">
        <v>0</v>
      </c>
      <c r="BG985">
        <v>0</v>
      </c>
      <c r="BH985">
        <v>0</v>
      </c>
      <c r="BI985">
        <v>0</v>
      </c>
      <c r="BJ985">
        <v>0</v>
      </c>
      <c r="BK985">
        <v>0</v>
      </c>
      <c r="BL985">
        <v>0</v>
      </c>
      <c r="BM985">
        <v>0</v>
      </c>
      <c r="BN985">
        <v>0</v>
      </c>
      <c r="BO985">
        <v>0</v>
      </c>
      <c r="BP985">
        <v>0</v>
      </c>
      <c r="BQ985">
        <v>0</v>
      </c>
      <c r="BR985">
        <v>0</v>
      </c>
      <c r="BS985">
        <v>0</v>
      </c>
      <c r="BT985">
        <v>0</v>
      </c>
      <c r="BU985">
        <v>0</v>
      </c>
      <c r="BV985">
        <v>0</v>
      </c>
      <c r="BW985">
        <v>0</v>
      </c>
      <c r="BX985">
        <v>0</v>
      </c>
      <c r="BY985">
        <v>0</v>
      </c>
      <c r="BZ985">
        <v>0</v>
      </c>
      <c r="CA985">
        <v>0</v>
      </c>
      <c r="CB985">
        <v>0</v>
      </c>
      <c r="CC985">
        <v>0</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v>
      </c>
      <c r="CY985">
        <v>0</v>
      </c>
      <c r="CZ985">
        <v>0</v>
      </c>
      <c r="DA985">
        <v>0</v>
      </c>
      <c r="DB985">
        <v>0</v>
      </c>
      <c r="DC985">
        <v>0</v>
      </c>
      <c r="DD985">
        <v>0</v>
      </c>
      <c r="DE985">
        <v>0</v>
      </c>
      <c r="DF985">
        <v>0</v>
      </c>
      <c r="DG985">
        <v>0</v>
      </c>
      <c r="DH985">
        <v>0</v>
      </c>
      <c r="DI985">
        <v>0</v>
      </c>
      <c r="DJ985">
        <v>0</v>
      </c>
      <c r="DK985">
        <v>0</v>
      </c>
      <c r="DL985">
        <v>0</v>
      </c>
      <c r="DM985">
        <v>0</v>
      </c>
      <c r="DN985">
        <v>0</v>
      </c>
      <c r="DO985">
        <v>0</v>
      </c>
      <c r="DP985">
        <v>0</v>
      </c>
      <c r="DQ985">
        <v>0</v>
      </c>
      <c r="DR985">
        <v>0</v>
      </c>
      <c r="DS985">
        <v>0</v>
      </c>
      <c r="DT985">
        <v>0</v>
      </c>
      <c r="DU985">
        <v>0</v>
      </c>
      <c r="DV985">
        <v>0</v>
      </c>
      <c r="DW985">
        <v>0</v>
      </c>
      <c r="DX985">
        <v>0</v>
      </c>
      <c r="DZ985" s="340"/>
      <c r="EA985" t="s">
        <v>1024</v>
      </c>
      <c r="EB985">
        <v>1</v>
      </c>
      <c r="EC985">
        <v>13</v>
      </c>
      <c r="ED985" s="183" t="str">
        <f t="shared" si="40"/>
        <v>SDH150113</v>
      </c>
      <c r="EE985">
        <v>609.5</v>
      </c>
      <c r="EF985">
        <v>10000</v>
      </c>
      <c r="EG985">
        <v>10000</v>
      </c>
      <c r="EH985">
        <v>10000</v>
      </c>
      <c r="EI985">
        <v>10000</v>
      </c>
      <c r="EJ985">
        <v>10000</v>
      </c>
      <c r="EK985">
        <v>10000</v>
      </c>
      <c r="EL985">
        <v>10000</v>
      </c>
      <c r="EM985">
        <v>10000</v>
      </c>
      <c r="EN985">
        <v>10000</v>
      </c>
      <c r="EO985">
        <v>10000</v>
      </c>
      <c r="EP985">
        <v>10000</v>
      </c>
      <c r="EQ985">
        <v>10000</v>
      </c>
      <c r="ER985">
        <v>10000</v>
      </c>
      <c r="ES985">
        <v>10000</v>
      </c>
      <c r="ET985">
        <v>10000</v>
      </c>
      <c r="EU985">
        <v>10000</v>
      </c>
      <c r="EV985">
        <v>10000</v>
      </c>
      <c r="EW985">
        <v>10000</v>
      </c>
      <c r="EX985">
        <v>10000</v>
      </c>
      <c r="EY985">
        <v>10000</v>
      </c>
      <c r="EZ985">
        <v>10000</v>
      </c>
      <c r="FA985">
        <v>10000</v>
      </c>
      <c r="FB985">
        <v>10000</v>
      </c>
      <c r="FC985">
        <v>10000</v>
      </c>
      <c r="FD985">
        <v>10000</v>
      </c>
      <c r="FE985">
        <v>10000</v>
      </c>
      <c r="FF985">
        <v>10000</v>
      </c>
      <c r="FG985">
        <v>10000</v>
      </c>
      <c r="FH985">
        <v>10000</v>
      </c>
      <c r="FI985">
        <v>0</v>
      </c>
      <c r="FJ985">
        <v>0</v>
      </c>
      <c r="FK985">
        <v>0</v>
      </c>
      <c r="FL985">
        <v>0</v>
      </c>
      <c r="FM985">
        <v>0</v>
      </c>
      <c r="FN985">
        <v>0</v>
      </c>
      <c r="FO985">
        <v>0</v>
      </c>
      <c r="FP985">
        <v>0</v>
      </c>
      <c r="FQ985">
        <v>0</v>
      </c>
      <c r="FR985">
        <v>0</v>
      </c>
      <c r="FS985">
        <v>0</v>
      </c>
      <c r="FT985">
        <v>0</v>
      </c>
      <c r="FU985">
        <v>0</v>
      </c>
      <c r="FV985">
        <v>0</v>
      </c>
      <c r="FW985">
        <v>0</v>
      </c>
      <c r="FX985">
        <v>0</v>
      </c>
      <c r="FY985">
        <v>0</v>
      </c>
      <c r="FZ985">
        <v>0</v>
      </c>
      <c r="GA985">
        <v>0</v>
      </c>
      <c r="GB985">
        <v>0</v>
      </c>
      <c r="GC985">
        <v>0</v>
      </c>
      <c r="GD985">
        <v>0</v>
      </c>
      <c r="GE985">
        <v>0</v>
      </c>
      <c r="GF985">
        <v>0</v>
      </c>
      <c r="GG985">
        <v>0</v>
      </c>
      <c r="GH985">
        <v>0</v>
      </c>
      <c r="GI985">
        <v>0</v>
      </c>
      <c r="GJ985">
        <v>0</v>
      </c>
      <c r="GK985">
        <v>0</v>
      </c>
      <c r="GL985">
        <v>0</v>
      </c>
      <c r="GM985">
        <v>0</v>
      </c>
      <c r="GN985">
        <v>0</v>
      </c>
      <c r="GO985">
        <v>0</v>
      </c>
      <c r="GP985">
        <v>0</v>
      </c>
      <c r="GQ985">
        <v>0</v>
      </c>
      <c r="GR985">
        <v>0</v>
      </c>
      <c r="GS985">
        <v>0</v>
      </c>
      <c r="GT985">
        <v>0</v>
      </c>
      <c r="GU985">
        <v>0</v>
      </c>
      <c r="GV985">
        <v>0</v>
      </c>
      <c r="GW985">
        <v>0</v>
      </c>
      <c r="GX985">
        <v>0</v>
      </c>
      <c r="GY985">
        <v>0</v>
      </c>
      <c r="GZ985">
        <v>0</v>
      </c>
      <c r="HA985">
        <v>0</v>
      </c>
      <c r="HB985">
        <v>0</v>
      </c>
      <c r="HC985">
        <v>0</v>
      </c>
      <c r="HD985">
        <v>0</v>
      </c>
      <c r="HE985">
        <v>0</v>
      </c>
      <c r="HF985">
        <v>0</v>
      </c>
      <c r="HG985">
        <v>0</v>
      </c>
      <c r="HH985">
        <v>0</v>
      </c>
      <c r="HI985">
        <v>0</v>
      </c>
      <c r="HJ985">
        <v>0</v>
      </c>
      <c r="HK985">
        <v>0</v>
      </c>
      <c r="HL985">
        <v>0</v>
      </c>
      <c r="HM985">
        <v>0</v>
      </c>
      <c r="HN985">
        <v>0</v>
      </c>
      <c r="HO985">
        <v>0</v>
      </c>
      <c r="HP985">
        <v>0</v>
      </c>
      <c r="HQ985">
        <v>0</v>
      </c>
      <c r="HR985">
        <v>0</v>
      </c>
      <c r="HS985">
        <v>0</v>
      </c>
      <c r="HT985">
        <v>0</v>
      </c>
      <c r="HU985">
        <v>0</v>
      </c>
      <c r="HV985">
        <v>0</v>
      </c>
      <c r="HW985">
        <v>0</v>
      </c>
      <c r="HX985">
        <v>0</v>
      </c>
      <c r="HY985">
        <v>0</v>
      </c>
      <c r="HZ985">
        <v>0</v>
      </c>
      <c r="IA985">
        <v>0</v>
      </c>
      <c r="IB985">
        <v>0</v>
      </c>
      <c r="IC985">
        <v>0</v>
      </c>
      <c r="ID985">
        <v>0</v>
      </c>
      <c r="IE985">
        <v>0</v>
      </c>
      <c r="IF985">
        <v>0</v>
      </c>
      <c r="IG985">
        <v>0</v>
      </c>
      <c r="IH985">
        <v>0</v>
      </c>
      <c r="II985">
        <v>0</v>
      </c>
      <c r="IJ985">
        <v>0</v>
      </c>
      <c r="IK985">
        <v>0</v>
      </c>
    </row>
    <row r="986" spans="13:245" hidden="1">
      <c r="M986" s="340"/>
      <c r="N986" t="s">
        <v>1024</v>
      </c>
      <c r="O986">
        <v>1</v>
      </c>
      <c r="P986">
        <v>14</v>
      </c>
      <c r="Q986" s="183" t="str">
        <f t="shared" si="39"/>
        <v>SDH150114</v>
      </c>
      <c r="R986">
        <v>609.5</v>
      </c>
      <c r="S986">
        <v>2000</v>
      </c>
      <c r="T986">
        <v>2000</v>
      </c>
      <c r="U986">
        <v>2438</v>
      </c>
      <c r="V986">
        <v>3047.5</v>
      </c>
      <c r="W986">
        <v>3657</v>
      </c>
      <c r="X986">
        <v>4266.5</v>
      </c>
      <c r="Y986">
        <v>4876</v>
      </c>
      <c r="Z986">
        <v>5485.5</v>
      </c>
      <c r="AA986">
        <v>6095</v>
      </c>
      <c r="AB986">
        <v>6704.5</v>
      </c>
      <c r="AC986">
        <v>7314</v>
      </c>
      <c r="AD986">
        <v>7923.5</v>
      </c>
      <c r="AE986">
        <v>8533</v>
      </c>
      <c r="AF986">
        <v>9142.5</v>
      </c>
      <c r="AG986">
        <v>9142.5</v>
      </c>
      <c r="AH986">
        <v>9142.5</v>
      </c>
      <c r="AI986">
        <v>9142.5</v>
      </c>
      <c r="AJ986">
        <v>9142.5</v>
      </c>
      <c r="AK986">
        <v>9142.5</v>
      </c>
      <c r="AL986">
        <v>9142.5</v>
      </c>
      <c r="AM986">
        <v>9142.5</v>
      </c>
      <c r="AN986">
        <v>9142.5</v>
      </c>
      <c r="AO986">
        <v>9142.5</v>
      </c>
      <c r="AP986">
        <v>9142.5</v>
      </c>
      <c r="AQ986">
        <v>9142.5</v>
      </c>
      <c r="AR986">
        <v>9142.5</v>
      </c>
      <c r="AS986">
        <v>9142.5</v>
      </c>
      <c r="AT986">
        <v>9142.5</v>
      </c>
      <c r="AU986">
        <v>9142.5</v>
      </c>
      <c r="AV986">
        <v>0</v>
      </c>
      <c r="AW986">
        <v>0</v>
      </c>
      <c r="AX986">
        <v>0</v>
      </c>
      <c r="AY986">
        <v>0</v>
      </c>
      <c r="AZ986">
        <v>0</v>
      </c>
      <c r="BA986">
        <v>0</v>
      </c>
      <c r="BB986">
        <v>0</v>
      </c>
      <c r="BC986">
        <v>0</v>
      </c>
      <c r="BD986">
        <v>0</v>
      </c>
      <c r="BE986">
        <v>0</v>
      </c>
      <c r="BF986">
        <v>0</v>
      </c>
      <c r="BG986">
        <v>0</v>
      </c>
      <c r="BH986">
        <v>0</v>
      </c>
      <c r="BI986">
        <v>0</v>
      </c>
      <c r="BJ986">
        <v>0</v>
      </c>
      <c r="BK986">
        <v>0</v>
      </c>
      <c r="BL986">
        <v>0</v>
      </c>
      <c r="BM986">
        <v>0</v>
      </c>
      <c r="BN986">
        <v>0</v>
      </c>
      <c r="BO986">
        <v>0</v>
      </c>
      <c r="BP986">
        <v>0</v>
      </c>
      <c r="BQ986">
        <v>0</v>
      </c>
      <c r="BR986">
        <v>0</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0</v>
      </c>
      <c r="CY986">
        <v>0</v>
      </c>
      <c r="CZ986">
        <v>0</v>
      </c>
      <c r="DA986">
        <v>0</v>
      </c>
      <c r="DB986">
        <v>0</v>
      </c>
      <c r="DC986">
        <v>0</v>
      </c>
      <c r="DD986">
        <v>0</v>
      </c>
      <c r="DE986">
        <v>0</v>
      </c>
      <c r="DF986">
        <v>0</v>
      </c>
      <c r="DG986">
        <v>0</v>
      </c>
      <c r="DH986">
        <v>0</v>
      </c>
      <c r="DI986">
        <v>0</v>
      </c>
      <c r="DJ986">
        <v>0</v>
      </c>
      <c r="DK986">
        <v>0</v>
      </c>
      <c r="DL986">
        <v>0</v>
      </c>
      <c r="DM986">
        <v>0</v>
      </c>
      <c r="DN986">
        <v>0</v>
      </c>
      <c r="DO986">
        <v>0</v>
      </c>
      <c r="DP986">
        <v>0</v>
      </c>
      <c r="DQ986">
        <v>0</v>
      </c>
      <c r="DR986">
        <v>0</v>
      </c>
      <c r="DS986">
        <v>0</v>
      </c>
      <c r="DT986">
        <v>0</v>
      </c>
      <c r="DU986">
        <v>0</v>
      </c>
      <c r="DV986">
        <v>0</v>
      </c>
      <c r="DW986">
        <v>0</v>
      </c>
      <c r="DX986">
        <v>0</v>
      </c>
      <c r="DZ986" s="340"/>
      <c r="EA986" t="s">
        <v>1024</v>
      </c>
      <c r="EB986">
        <v>1</v>
      </c>
      <c r="EC986">
        <v>14</v>
      </c>
      <c r="ED986" s="183" t="str">
        <f t="shared" si="40"/>
        <v>SDH150114</v>
      </c>
      <c r="EE986">
        <v>609.5</v>
      </c>
      <c r="EF986">
        <v>10000</v>
      </c>
      <c r="EG986">
        <v>10000</v>
      </c>
      <c r="EH986">
        <v>10000</v>
      </c>
      <c r="EI986">
        <v>10000</v>
      </c>
      <c r="EJ986">
        <v>10000</v>
      </c>
      <c r="EK986">
        <v>10000</v>
      </c>
      <c r="EL986">
        <v>10000</v>
      </c>
      <c r="EM986">
        <v>10000</v>
      </c>
      <c r="EN986">
        <v>10000</v>
      </c>
      <c r="EO986">
        <v>10000</v>
      </c>
      <c r="EP986">
        <v>10000</v>
      </c>
      <c r="EQ986">
        <v>10000</v>
      </c>
      <c r="ER986">
        <v>10000</v>
      </c>
      <c r="ES986">
        <v>10000</v>
      </c>
      <c r="ET986">
        <v>10000</v>
      </c>
      <c r="EU986">
        <v>10000</v>
      </c>
      <c r="EV986">
        <v>10000</v>
      </c>
      <c r="EW986">
        <v>10000</v>
      </c>
      <c r="EX986">
        <v>10000</v>
      </c>
      <c r="EY986">
        <v>10000</v>
      </c>
      <c r="EZ986">
        <v>10000</v>
      </c>
      <c r="FA986">
        <v>10000</v>
      </c>
      <c r="FB986">
        <v>10000</v>
      </c>
      <c r="FC986">
        <v>10000</v>
      </c>
      <c r="FD986">
        <v>10000</v>
      </c>
      <c r="FE986">
        <v>10000</v>
      </c>
      <c r="FF986">
        <v>10000</v>
      </c>
      <c r="FG986">
        <v>10000</v>
      </c>
      <c r="FH986">
        <v>10000</v>
      </c>
      <c r="FI986">
        <v>0</v>
      </c>
      <c r="FJ986">
        <v>0</v>
      </c>
      <c r="FK986">
        <v>0</v>
      </c>
      <c r="FL986">
        <v>0</v>
      </c>
      <c r="FM986">
        <v>0</v>
      </c>
      <c r="FN986">
        <v>0</v>
      </c>
      <c r="FO986">
        <v>0</v>
      </c>
      <c r="FP986">
        <v>0</v>
      </c>
      <c r="FQ986">
        <v>0</v>
      </c>
      <c r="FR986">
        <v>0</v>
      </c>
      <c r="FS986">
        <v>0</v>
      </c>
      <c r="FT986">
        <v>0</v>
      </c>
      <c r="FU986">
        <v>0</v>
      </c>
      <c r="FV986">
        <v>0</v>
      </c>
      <c r="FW986">
        <v>0</v>
      </c>
      <c r="FX986">
        <v>0</v>
      </c>
      <c r="FY986">
        <v>0</v>
      </c>
      <c r="FZ986">
        <v>0</v>
      </c>
      <c r="GA986">
        <v>0</v>
      </c>
      <c r="GB986">
        <v>0</v>
      </c>
      <c r="GC986">
        <v>0</v>
      </c>
      <c r="GD986">
        <v>0</v>
      </c>
      <c r="GE986">
        <v>0</v>
      </c>
      <c r="GF986">
        <v>0</v>
      </c>
      <c r="GG986">
        <v>0</v>
      </c>
      <c r="GH986">
        <v>0</v>
      </c>
      <c r="GI986">
        <v>0</v>
      </c>
      <c r="GJ986">
        <v>0</v>
      </c>
      <c r="GK986">
        <v>0</v>
      </c>
      <c r="GL986">
        <v>0</v>
      </c>
      <c r="GM986">
        <v>0</v>
      </c>
      <c r="GN986">
        <v>0</v>
      </c>
      <c r="GO986">
        <v>0</v>
      </c>
      <c r="GP986">
        <v>0</v>
      </c>
      <c r="GQ986">
        <v>0</v>
      </c>
      <c r="GR986">
        <v>0</v>
      </c>
      <c r="GS986">
        <v>0</v>
      </c>
      <c r="GT986">
        <v>0</v>
      </c>
      <c r="GU986">
        <v>0</v>
      </c>
      <c r="GV986">
        <v>0</v>
      </c>
      <c r="GW986">
        <v>0</v>
      </c>
      <c r="GX986">
        <v>0</v>
      </c>
      <c r="GY986">
        <v>0</v>
      </c>
      <c r="GZ986">
        <v>0</v>
      </c>
      <c r="HA986">
        <v>0</v>
      </c>
      <c r="HB986">
        <v>0</v>
      </c>
      <c r="HC986">
        <v>0</v>
      </c>
      <c r="HD986">
        <v>0</v>
      </c>
      <c r="HE986">
        <v>0</v>
      </c>
      <c r="HF986">
        <v>0</v>
      </c>
      <c r="HG986">
        <v>0</v>
      </c>
      <c r="HH986">
        <v>0</v>
      </c>
      <c r="HI986">
        <v>0</v>
      </c>
      <c r="HJ986">
        <v>0</v>
      </c>
      <c r="HK986">
        <v>0</v>
      </c>
      <c r="HL986">
        <v>0</v>
      </c>
      <c r="HM986">
        <v>0</v>
      </c>
      <c r="HN986">
        <v>0</v>
      </c>
      <c r="HO986">
        <v>0</v>
      </c>
      <c r="HP986">
        <v>0</v>
      </c>
      <c r="HQ986">
        <v>0</v>
      </c>
      <c r="HR986">
        <v>0</v>
      </c>
      <c r="HS986">
        <v>0</v>
      </c>
      <c r="HT986">
        <v>0</v>
      </c>
      <c r="HU986">
        <v>0</v>
      </c>
      <c r="HV986">
        <v>0</v>
      </c>
      <c r="HW986">
        <v>0</v>
      </c>
      <c r="HX986">
        <v>0</v>
      </c>
      <c r="HY986">
        <v>0</v>
      </c>
      <c r="HZ986">
        <v>0</v>
      </c>
      <c r="IA986">
        <v>0</v>
      </c>
      <c r="IB986">
        <v>0</v>
      </c>
      <c r="IC986">
        <v>0</v>
      </c>
      <c r="ID986">
        <v>0</v>
      </c>
      <c r="IE986">
        <v>0</v>
      </c>
      <c r="IF986">
        <v>0</v>
      </c>
      <c r="IG986">
        <v>0</v>
      </c>
      <c r="IH986">
        <v>0</v>
      </c>
      <c r="II986">
        <v>0</v>
      </c>
      <c r="IJ986">
        <v>0</v>
      </c>
      <c r="IK986">
        <v>0</v>
      </c>
    </row>
    <row r="987" spans="13:245" hidden="1">
      <c r="M987" s="340"/>
      <c r="N987" t="s">
        <v>1024</v>
      </c>
      <c r="O987">
        <v>1</v>
      </c>
      <c r="P987">
        <v>15</v>
      </c>
      <c r="Q987" s="183" t="str">
        <f t="shared" si="39"/>
        <v>SDH150115</v>
      </c>
      <c r="R987">
        <v>609.5</v>
      </c>
      <c r="S987">
        <v>2000</v>
      </c>
      <c r="T987">
        <v>2000</v>
      </c>
      <c r="U987">
        <v>2438</v>
      </c>
      <c r="V987">
        <v>3047.5</v>
      </c>
      <c r="W987">
        <v>3657</v>
      </c>
      <c r="X987">
        <v>4266.5</v>
      </c>
      <c r="Y987">
        <v>4876</v>
      </c>
      <c r="Z987">
        <v>5485.5</v>
      </c>
      <c r="AA987">
        <v>6095</v>
      </c>
      <c r="AB987">
        <v>6704.5</v>
      </c>
      <c r="AC987">
        <v>7314</v>
      </c>
      <c r="AD987">
        <v>7923.5</v>
      </c>
      <c r="AE987">
        <v>8533</v>
      </c>
      <c r="AF987">
        <v>9142.5</v>
      </c>
      <c r="AG987">
        <v>9142.5</v>
      </c>
      <c r="AH987">
        <v>9142.5</v>
      </c>
      <c r="AI987">
        <v>9142.5</v>
      </c>
      <c r="AJ987">
        <v>9142.5</v>
      </c>
      <c r="AK987">
        <v>9142.5</v>
      </c>
      <c r="AL987">
        <v>9142.5</v>
      </c>
      <c r="AM987">
        <v>9142.5</v>
      </c>
      <c r="AN987">
        <v>9142.5</v>
      </c>
      <c r="AO987">
        <v>9142.5</v>
      </c>
      <c r="AP987">
        <v>9142.5</v>
      </c>
      <c r="AQ987">
        <v>9142.5</v>
      </c>
      <c r="AR987">
        <v>9142.5</v>
      </c>
      <c r="AS987">
        <v>9142.5</v>
      </c>
      <c r="AT987">
        <v>9142.5</v>
      </c>
      <c r="AU987">
        <v>9142.5</v>
      </c>
      <c r="AV987">
        <v>0</v>
      </c>
      <c r="AW987">
        <v>0</v>
      </c>
      <c r="AX987">
        <v>0</v>
      </c>
      <c r="AY987">
        <v>0</v>
      </c>
      <c r="AZ987">
        <v>0</v>
      </c>
      <c r="BA987">
        <v>0</v>
      </c>
      <c r="BB987">
        <v>0</v>
      </c>
      <c r="BC987">
        <v>0</v>
      </c>
      <c r="BD987">
        <v>0</v>
      </c>
      <c r="BE987">
        <v>0</v>
      </c>
      <c r="BF987">
        <v>0</v>
      </c>
      <c r="BG987">
        <v>0</v>
      </c>
      <c r="BH987">
        <v>0</v>
      </c>
      <c r="BI987">
        <v>0</v>
      </c>
      <c r="BJ987">
        <v>0</v>
      </c>
      <c r="BK987">
        <v>0</v>
      </c>
      <c r="BL987">
        <v>0</v>
      </c>
      <c r="BM987">
        <v>0</v>
      </c>
      <c r="BN987">
        <v>0</v>
      </c>
      <c r="BO987">
        <v>0</v>
      </c>
      <c r="BP987">
        <v>0</v>
      </c>
      <c r="BQ987">
        <v>0</v>
      </c>
      <c r="BR987">
        <v>0</v>
      </c>
      <c r="BS987">
        <v>0</v>
      </c>
      <c r="BT987">
        <v>0</v>
      </c>
      <c r="BU987">
        <v>0</v>
      </c>
      <c r="BV987">
        <v>0</v>
      </c>
      <c r="BW987">
        <v>0</v>
      </c>
      <c r="BX987">
        <v>0</v>
      </c>
      <c r="BY987">
        <v>0</v>
      </c>
      <c r="BZ987">
        <v>0</v>
      </c>
      <c r="CA987">
        <v>0</v>
      </c>
      <c r="CB987">
        <v>0</v>
      </c>
      <c r="CC987">
        <v>0</v>
      </c>
      <c r="CD987">
        <v>0</v>
      </c>
      <c r="CE987">
        <v>0</v>
      </c>
      <c r="CF987">
        <v>0</v>
      </c>
      <c r="CG987">
        <v>0</v>
      </c>
      <c r="CH987">
        <v>0</v>
      </c>
      <c r="CI987">
        <v>0</v>
      </c>
      <c r="CJ987">
        <v>0</v>
      </c>
      <c r="CK987">
        <v>0</v>
      </c>
      <c r="CL987">
        <v>0</v>
      </c>
      <c r="CM987">
        <v>0</v>
      </c>
      <c r="CN987">
        <v>0</v>
      </c>
      <c r="CO987">
        <v>0</v>
      </c>
      <c r="CP987">
        <v>0</v>
      </c>
      <c r="CQ987">
        <v>0</v>
      </c>
      <c r="CR987">
        <v>0</v>
      </c>
      <c r="CS987">
        <v>0</v>
      </c>
      <c r="CT987">
        <v>0</v>
      </c>
      <c r="CU987">
        <v>0</v>
      </c>
      <c r="CV987">
        <v>0</v>
      </c>
      <c r="CW987">
        <v>0</v>
      </c>
      <c r="CX987">
        <v>0</v>
      </c>
      <c r="CY987">
        <v>0</v>
      </c>
      <c r="CZ987">
        <v>0</v>
      </c>
      <c r="DA987">
        <v>0</v>
      </c>
      <c r="DB987">
        <v>0</v>
      </c>
      <c r="DC987">
        <v>0</v>
      </c>
      <c r="DD987">
        <v>0</v>
      </c>
      <c r="DE987">
        <v>0</v>
      </c>
      <c r="DF987">
        <v>0</v>
      </c>
      <c r="DG987">
        <v>0</v>
      </c>
      <c r="DH987">
        <v>0</v>
      </c>
      <c r="DI987">
        <v>0</v>
      </c>
      <c r="DJ987">
        <v>0</v>
      </c>
      <c r="DK987">
        <v>0</v>
      </c>
      <c r="DL987">
        <v>0</v>
      </c>
      <c r="DM987">
        <v>0</v>
      </c>
      <c r="DN987">
        <v>0</v>
      </c>
      <c r="DO987">
        <v>0</v>
      </c>
      <c r="DP987">
        <v>0</v>
      </c>
      <c r="DQ987">
        <v>0</v>
      </c>
      <c r="DR987">
        <v>0</v>
      </c>
      <c r="DS987">
        <v>0</v>
      </c>
      <c r="DT987">
        <v>0</v>
      </c>
      <c r="DU987">
        <v>0</v>
      </c>
      <c r="DV987">
        <v>0</v>
      </c>
      <c r="DW987">
        <v>0</v>
      </c>
      <c r="DX987">
        <v>0</v>
      </c>
      <c r="DZ987" s="340"/>
      <c r="EA987" t="s">
        <v>1024</v>
      </c>
      <c r="EB987">
        <v>1</v>
      </c>
      <c r="EC987">
        <v>15</v>
      </c>
      <c r="ED987" s="183" t="str">
        <f t="shared" si="40"/>
        <v>SDH150115</v>
      </c>
      <c r="EE987">
        <v>609.5</v>
      </c>
      <c r="EF987">
        <v>10000</v>
      </c>
      <c r="EG987">
        <v>10000</v>
      </c>
      <c r="EH987">
        <v>10000</v>
      </c>
      <c r="EI987">
        <v>10000</v>
      </c>
      <c r="EJ987">
        <v>10000</v>
      </c>
      <c r="EK987">
        <v>10000</v>
      </c>
      <c r="EL987">
        <v>10000</v>
      </c>
      <c r="EM987">
        <v>10000</v>
      </c>
      <c r="EN987">
        <v>10000</v>
      </c>
      <c r="EO987">
        <v>10000</v>
      </c>
      <c r="EP987">
        <v>10000</v>
      </c>
      <c r="EQ987">
        <v>10000</v>
      </c>
      <c r="ER987">
        <v>10000</v>
      </c>
      <c r="ES987">
        <v>10000</v>
      </c>
      <c r="ET987">
        <v>10000</v>
      </c>
      <c r="EU987">
        <v>10000</v>
      </c>
      <c r="EV987">
        <v>10000</v>
      </c>
      <c r="EW987">
        <v>10000</v>
      </c>
      <c r="EX987">
        <v>10000</v>
      </c>
      <c r="EY987">
        <v>10000</v>
      </c>
      <c r="EZ987">
        <v>10000</v>
      </c>
      <c r="FA987">
        <v>10000</v>
      </c>
      <c r="FB987">
        <v>10000</v>
      </c>
      <c r="FC987">
        <v>10000</v>
      </c>
      <c r="FD987">
        <v>10000</v>
      </c>
      <c r="FE987">
        <v>10000</v>
      </c>
      <c r="FF987">
        <v>10000</v>
      </c>
      <c r="FG987">
        <v>10000</v>
      </c>
      <c r="FH987">
        <v>10000</v>
      </c>
      <c r="FI987">
        <v>0</v>
      </c>
      <c r="FJ987">
        <v>0</v>
      </c>
      <c r="FK987">
        <v>0</v>
      </c>
      <c r="FL987">
        <v>0</v>
      </c>
      <c r="FM987">
        <v>0</v>
      </c>
      <c r="FN987">
        <v>0</v>
      </c>
      <c r="FO987">
        <v>0</v>
      </c>
      <c r="FP987">
        <v>0</v>
      </c>
      <c r="FQ987">
        <v>0</v>
      </c>
      <c r="FR987">
        <v>0</v>
      </c>
      <c r="FS987">
        <v>0</v>
      </c>
      <c r="FT987">
        <v>0</v>
      </c>
      <c r="FU987">
        <v>0</v>
      </c>
      <c r="FV987">
        <v>0</v>
      </c>
      <c r="FW987">
        <v>0</v>
      </c>
      <c r="FX987">
        <v>0</v>
      </c>
      <c r="FY987">
        <v>0</v>
      </c>
      <c r="FZ987">
        <v>0</v>
      </c>
      <c r="GA987">
        <v>0</v>
      </c>
      <c r="GB987">
        <v>0</v>
      </c>
      <c r="GC987">
        <v>0</v>
      </c>
      <c r="GD987">
        <v>0</v>
      </c>
      <c r="GE987">
        <v>0</v>
      </c>
      <c r="GF987">
        <v>0</v>
      </c>
      <c r="GG987">
        <v>0</v>
      </c>
      <c r="GH987">
        <v>0</v>
      </c>
      <c r="GI987">
        <v>0</v>
      </c>
      <c r="GJ987">
        <v>0</v>
      </c>
      <c r="GK987">
        <v>0</v>
      </c>
      <c r="GL987">
        <v>0</v>
      </c>
      <c r="GM987">
        <v>0</v>
      </c>
      <c r="GN987">
        <v>0</v>
      </c>
      <c r="GO987">
        <v>0</v>
      </c>
      <c r="GP987">
        <v>0</v>
      </c>
      <c r="GQ987">
        <v>0</v>
      </c>
      <c r="GR987">
        <v>0</v>
      </c>
      <c r="GS987">
        <v>0</v>
      </c>
      <c r="GT987">
        <v>0</v>
      </c>
      <c r="GU987">
        <v>0</v>
      </c>
      <c r="GV987">
        <v>0</v>
      </c>
      <c r="GW987">
        <v>0</v>
      </c>
      <c r="GX987">
        <v>0</v>
      </c>
      <c r="GY987">
        <v>0</v>
      </c>
      <c r="GZ987">
        <v>0</v>
      </c>
      <c r="HA987">
        <v>0</v>
      </c>
      <c r="HB987">
        <v>0</v>
      </c>
      <c r="HC987">
        <v>0</v>
      </c>
      <c r="HD987">
        <v>0</v>
      </c>
      <c r="HE987">
        <v>0</v>
      </c>
      <c r="HF987">
        <v>0</v>
      </c>
      <c r="HG987">
        <v>0</v>
      </c>
      <c r="HH987">
        <v>0</v>
      </c>
      <c r="HI987">
        <v>0</v>
      </c>
      <c r="HJ987">
        <v>0</v>
      </c>
      <c r="HK987">
        <v>0</v>
      </c>
      <c r="HL987">
        <v>0</v>
      </c>
      <c r="HM987">
        <v>0</v>
      </c>
      <c r="HN987">
        <v>0</v>
      </c>
      <c r="HO987">
        <v>0</v>
      </c>
      <c r="HP987">
        <v>0</v>
      </c>
      <c r="HQ987">
        <v>0</v>
      </c>
      <c r="HR987">
        <v>0</v>
      </c>
      <c r="HS987">
        <v>0</v>
      </c>
      <c r="HT987">
        <v>0</v>
      </c>
      <c r="HU987">
        <v>0</v>
      </c>
      <c r="HV987">
        <v>0</v>
      </c>
      <c r="HW987">
        <v>0</v>
      </c>
      <c r="HX987">
        <v>0</v>
      </c>
      <c r="HY987">
        <v>0</v>
      </c>
      <c r="HZ987">
        <v>0</v>
      </c>
      <c r="IA987">
        <v>0</v>
      </c>
      <c r="IB987">
        <v>0</v>
      </c>
      <c r="IC987">
        <v>0</v>
      </c>
      <c r="ID987">
        <v>0</v>
      </c>
      <c r="IE987">
        <v>0</v>
      </c>
      <c r="IF987">
        <v>0</v>
      </c>
      <c r="IG987">
        <v>0</v>
      </c>
      <c r="IH987">
        <v>0</v>
      </c>
      <c r="II987">
        <v>0</v>
      </c>
      <c r="IJ987">
        <v>0</v>
      </c>
      <c r="IK987">
        <v>0</v>
      </c>
    </row>
    <row r="988" spans="13:245" hidden="1">
      <c r="M988" s="340"/>
      <c r="N988" t="s">
        <v>1024</v>
      </c>
      <c r="O988">
        <v>1</v>
      </c>
      <c r="P988">
        <v>16</v>
      </c>
      <c r="Q988" s="183" t="str">
        <f t="shared" si="39"/>
        <v>SDH150116</v>
      </c>
      <c r="R988">
        <v>609.5</v>
      </c>
      <c r="S988">
        <v>2000</v>
      </c>
      <c r="T988">
        <v>2000</v>
      </c>
      <c r="U988">
        <v>2438</v>
      </c>
      <c r="V988">
        <v>3047.5</v>
      </c>
      <c r="W988">
        <v>3657</v>
      </c>
      <c r="X988">
        <v>4266.5</v>
      </c>
      <c r="Y988">
        <v>4876</v>
      </c>
      <c r="Z988">
        <v>5485.5</v>
      </c>
      <c r="AA988">
        <v>6095</v>
      </c>
      <c r="AB988">
        <v>6704.5</v>
      </c>
      <c r="AC988">
        <v>7314</v>
      </c>
      <c r="AD988">
        <v>7923.5</v>
      </c>
      <c r="AE988">
        <v>8533</v>
      </c>
      <c r="AF988">
        <v>9142.5</v>
      </c>
      <c r="AG988">
        <v>9142.5</v>
      </c>
      <c r="AH988">
        <v>9142.5</v>
      </c>
      <c r="AI988">
        <v>9142.5</v>
      </c>
      <c r="AJ988">
        <v>9142.5</v>
      </c>
      <c r="AK988">
        <v>9142.5</v>
      </c>
      <c r="AL988">
        <v>9142.5</v>
      </c>
      <c r="AM988">
        <v>9142.5</v>
      </c>
      <c r="AN988">
        <v>9142.5</v>
      </c>
      <c r="AO988">
        <v>9142.5</v>
      </c>
      <c r="AP988">
        <v>9142.5</v>
      </c>
      <c r="AQ988">
        <v>9142.5</v>
      </c>
      <c r="AR988">
        <v>9142.5</v>
      </c>
      <c r="AS988">
        <v>9142.5</v>
      </c>
      <c r="AT988">
        <v>9142.5</v>
      </c>
      <c r="AU988">
        <v>9142.5</v>
      </c>
      <c r="AV988">
        <v>0</v>
      </c>
      <c r="AW988">
        <v>0</v>
      </c>
      <c r="AX988">
        <v>0</v>
      </c>
      <c r="AY988">
        <v>0</v>
      </c>
      <c r="AZ988">
        <v>0</v>
      </c>
      <c r="BA988">
        <v>0</v>
      </c>
      <c r="BB988">
        <v>0</v>
      </c>
      <c r="BC988">
        <v>0</v>
      </c>
      <c r="BD988">
        <v>0</v>
      </c>
      <c r="BE988">
        <v>0</v>
      </c>
      <c r="BF988">
        <v>0</v>
      </c>
      <c r="BG988">
        <v>0</v>
      </c>
      <c r="BH988">
        <v>0</v>
      </c>
      <c r="BI988">
        <v>0</v>
      </c>
      <c r="BJ988">
        <v>0</v>
      </c>
      <c r="BK988">
        <v>0</v>
      </c>
      <c r="BL988">
        <v>0</v>
      </c>
      <c r="BM988">
        <v>0</v>
      </c>
      <c r="BN988">
        <v>0</v>
      </c>
      <c r="BO988">
        <v>0</v>
      </c>
      <c r="BP988">
        <v>0</v>
      </c>
      <c r="BQ988">
        <v>0</v>
      </c>
      <c r="BR988">
        <v>0</v>
      </c>
      <c r="BS988">
        <v>0</v>
      </c>
      <c r="BT988">
        <v>0</v>
      </c>
      <c r="BU988">
        <v>0</v>
      </c>
      <c r="BV988">
        <v>0</v>
      </c>
      <c r="BW988">
        <v>0</v>
      </c>
      <c r="BX988">
        <v>0</v>
      </c>
      <c r="BY988">
        <v>0</v>
      </c>
      <c r="BZ988">
        <v>0</v>
      </c>
      <c r="CA988">
        <v>0</v>
      </c>
      <c r="CB988">
        <v>0</v>
      </c>
      <c r="CC988">
        <v>0</v>
      </c>
      <c r="CD988">
        <v>0</v>
      </c>
      <c r="CE988">
        <v>0</v>
      </c>
      <c r="CF988">
        <v>0</v>
      </c>
      <c r="CG988">
        <v>0</v>
      </c>
      <c r="CH988">
        <v>0</v>
      </c>
      <c r="CI988">
        <v>0</v>
      </c>
      <c r="CJ988">
        <v>0</v>
      </c>
      <c r="CK988">
        <v>0</v>
      </c>
      <c r="CL988">
        <v>0</v>
      </c>
      <c r="CM988">
        <v>0</v>
      </c>
      <c r="CN988">
        <v>0</v>
      </c>
      <c r="CO988">
        <v>0</v>
      </c>
      <c r="CP988">
        <v>0</v>
      </c>
      <c r="CQ988">
        <v>0</v>
      </c>
      <c r="CR988">
        <v>0</v>
      </c>
      <c r="CS988">
        <v>0</v>
      </c>
      <c r="CT988">
        <v>0</v>
      </c>
      <c r="CU988">
        <v>0</v>
      </c>
      <c r="CV988">
        <v>0</v>
      </c>
      <c r="CW988">
        <v>0</v>
      </c>
      <c r="CX988">
        <v>0</v>
      </c>
      <c r="CY988">
        <v>0</v>
      </c>
      <c r="CZ988">
        <v>0</v>
      </c>
      <c r="DA988">
        <v>0</v>
      </c>
      <c r="DB988">
        <v>0</v>
      </c>
      <c r="DC988">
        <v>0</v>
      </c>
      <c r="DD988">
        <v>0</v>
      </c>
      <c r="DE988">
        <v>0</v>
      </c>
      <c r="DF988">
        <v>0</v>
      </c>
      <c r="DG988">
        <v>0</v>
      </c>
      <c r="DH988">
        <v>0</v>
      </c>
      <c r="DI988">
        <v>0</v>
      </c>
      <c r="DJ988">
        <v>0</v>
      </c>
      <c r="DK988">
        <v>0</v>
      </c>
      <c r="DL988">
        <v>0</v>
      </c>
      <c r="DM988">
        <v>0</v>
      </c>
      <c r="DN988">
        <v>0</v>
      </c>
      <c r="DO988">
        <v>0</v>
      </c>
      <c r="DP988">
        <v>0</v>
      </c>
      <c r="DQ988">
        <v>0</v>
      </c>
      <c r="DR988">
        <v>0</v>
      </c>
      <c r="DS988">
        <v>0</v>
      </c>
      <c r="DT988">
        <v>0</v>
      </c>
      <c r="DU988">
        <v>0</v>
      </c>
      <c r="DV988">
        <v>0</v>
      </c>
      <c r="DW988">
        <v>0</v>
      </c>
      <c r="DX988">
        <v>0</v>
      </c>
      <c r="DZ988" s="340"/>
      <c r="EA988" t="s">
        <v>1024</v>
      </c>
      <c r="EB988">
        <v>1</v>
      </c>
      <c r="EC988">
        <v>16</v>
      </c>
      <c r="ED988" s="183" t="str">
        <f t="shared" si="40"/>
        <v>SDH150116</v>
      </c>
      <c r="EE988">
        <v>609.5</v>
      </c>
      <c r="EF988">
        <v>10000</v>
      </c>
      <c r="EG988">
        <v>10000</v>
      </c>
      <c r="EH988">
        <v>10000</v>
      </c>
      <c r="EI988">
        <v>10000</v>
      </c>
      <c r="EJ988">
        <v>10000</v>
      </c>
      <c r="EK988">
        <v>10000</v>
      </c>
      <c r="EL988">
        <v>10000</v>
      </c>
      <c r="EM988">
        <v>10000</v>
      </c>
      <c r="EN988">
        <v>10000</v>
      </c>
      <c r="EO988">
        <v>10000</v>
      </c>
      <c r="EP988">
        <v>10000</v>
      </c>
      <c r="EQ988">
        <v>10000</v>
      </c>
      <c r="ER988">
        <v>10000</v>
      </c>
      <c r="ES988">
        <v>10000</v>
      </c>
      <c r="ET988">
        <v>10000</v>
      </c>
      <c r="EU988">
        <v>10000</v>
      </c>
      <c r="EV988">
        <v>10000</v>
      </c>
      <c r="EW988">
        <v>10000</v>
      </c>
      <c r="EX988">
        <v>10000</v>
      </c>
      <c r="EY988">
        <v>10000</v>
      </c>
      <c r="EZ988">
        <v>10000</v>
      </c>
      <c r="FA988">
        <v>10000</v>
      </c>
      <c r="FB988">
        <v>10000</v>
      </c>
      <c r="FC988">
        <v>10000</v>
      </c>
      <c r="FD988">
        <v>10000</v>
      </c>
      <c r="FE988">
        <v>10000</v>
      </c>
      <c r="FF988">
        <v>10000</v>
      </c>
      <c r="FG988">
        <v>10000</v>
      </c>
      <c r="FH988">
        <v>10000</v>
      </c>
      <c r="FI988">
        <v>0</v>
      </c>
      <c r="FJ988">
        <v>0</v>
      </c>
      <c r="FK988">
        <v>0</v>
      </c>
      <c r="FL988">
        <v>0</v>
      </c>
      <c r="FM988">
        <v>0</v>
      </c>
      <c r="FN988">
        <v>0</v>
      </c>
      <c r="FO988">
        <v>0</v>
      </c>
      <c r="FP988">
        <v>0</v>
      </c>
      <c r="FQ988">
        <v>0</v>
      </c>
      <c r="FR988">
        <v>0</v>
      </c>
      <c r="FS988">
        <v>0</v>
      </c>
      <c r="FT988">
        <v>0</v>
      </c>
      <c r="FU988">
        <v>0</v>
      </c>
      <c r="FV988">
        <v>0</v>
      </c>
      <c r="FW988">
        <v>0</v>
      </c>
      <c r="FX988">
        <v>0</v>
      </c>
      <c r="FY988">
        <v>0</v>
      </c>
      <c r="FZ988">
        <v>0</v>
      </c>
      <c r="GA988">
        <v>0</v>
      </c>
      <c r="GB988">
        <v>0</v>
      </c>
      <c r="GC988">
        <v>0</v>
      </c>
      <c r="GD988">
        <v>0</v>
      </c>
      <c r="GE988">
        <v>0</v>
      </c>
      <c r="GF988">
        <v>0</v>
      </c>
      <c r="GG988">
        <v>0</v>
      </c>
      <c r="GH988">
        <v>0</v>
      </c>
      <c r="GI988">
        <v>0</v>
      </c>
      <c r="GJ988">
        <v>0</v>
      </c>
      <c r="GK988">
        <v>0</v>
      </c>
      <c r="GL988">
        <v>0</v>
      </c>
      <c r="GM988">
        <v>0</v>
      </c>
      <c r="GN988">
        <v>0</v>
      </c>
      <c r="GO988">
        <v>0</v>
      </c>
      <c r="GP988">
        <v>0</v>
      </c>
      <c r="GQ988">
        <v>0</v>
      </c>
      <c r="GR988">
        <v>0</v>
      </c>
      <c r="GS988">
        <v>0</v>
      </c>
      <c r="GT988">
        <v>0</v>
      </c>
      <c r="GU988">
        <v>0</v>
      </c>
      <c r="GV988">
        <v>0</v>
      </c>
      <c r="GW988">
        <v>0</v>
      </c>
      <c r="GX988">
        <v>0</v>
      </c>
      <c r="GY988">
        <v>0</v>
      </c>
      <c r="GZ988">
        <v>0</v>
      </c>
      <c r="HA988">
        <v>0</v>
      </c>
      <c r="HB988">
        <v>0</v>
      </c>
      <c r="HC988">
        <v>0</v>
      </c>
      <c r="HD988">
        <v>0</v>
      </c>
      <c r="HE988">
        <v>0</v>
      </c>
      <c r="HF988">
        <v>0</v>
      </c>
      <c r="HG988">
        <v>0</v>
      </c>
      <c r="HH988">
        <v>0</v>
      </c>
      <c r="HI988">
        <v>0</v>
      </c>
      <c r="HJ988">
        <v>0</v>
      </c>
      <c r="HK988">
        <v>0</v>
      </c>
      <c r="HL988">
        <v>0</v>
      </c>
      <c r="HM988">
        <v>0</v>
      </c>
      <c r="HN988">
        <v>0</v>
      </c>
      <c r="HO988">
        <v>0</v>
      </c>
      <c r="HP988">
        <v>0</v>
      </c>
      <c r="HQ988">
        <v>0</v>
      </c>
      <c r="HR988">
        <v>0</v>
      </c>
      <c r="HS988">
        <v>0</v>
      </c>
      <c r="HT988">
        <v>0</v>
      </c>
      <c r="HU988">
        <v>0</v>
      </c>
      <c r="HV988">
        <v>0</v>
      </c>
      <c r="HW988">
        <v>0</v>
      </c>
      <c r="HX988">
        <v>0</v>
      </c>
      <c r="HY988">
        <v>0</v>
      </c>
      <c r="HZ988">
        <v>0</v>
      </c>
      <c r="IA988">
        <v>0</v>
      </c>
      <c r="IB988">
        <v>0</v>
      </c>
      <c r="IC988">
        <v>0</v>
      </c>
      <c r="ID988">
        <v>0</v>
      </c>
      <c r="IE988">
        <v>0</v>
      </c>
      <c r="IF988">
        <v>0</v>
      </c>
      <c r="IG988">
        <v>0</v>
      </c>
      <c r="IH988">
        <v>0</v>
      </c>
      <c r="II988">
        <v>0</v>
      </c>
      <c r="IJ988">
        <v>0</v>
      </c>
      <c r="IK988">
        <v>0</v>
      </c>
    </row>
    <row r="989" spans="13:245" hidden="1">
      <c r="M989" s="340"/>
      <c r="N989" t="s">
        <v>1024</v>
      </c>
      <c r="O989">
        <v>1</v>
      </c>
      <c r="P989">
        <v>17</v>
      </c>
      <c r="Q989" s="183" t="str">
        <f t="shared" si="39"/>
        <v>SDH150117</v>
      </c>
      <c r="R989">
        <v>609.5</v>
      </c>
      <c r="S989">
        <v>2000</v>
      </c>
      <c r="T989">
        <v>2000</v>
      </c>
      <c r="U989">
        <v>2438</v>
      </c>
      <c r="V989">
        <v>3047.5</v>
      </c>
      <c r="W989">
        <v>3657</v>
      </c>
      <c r="X989">
        <v>4266.5</v>
      </c>
      <c r="Y989">
        <v>4876</v>
      </c>
      <c r="Z989">
        <v>5485.5</v>
      </c>
      <c r="AA989">
        <v>6095</v>
      </c>
      <c r="AB989">
        <v>6704.5</v>
      </c>
      <c r="AC989">
        <v>7314</v>
      </c>
      <c r="AD989">
        <v>7923.5</v>
      </c>
      <c r="AE989">
        <v>8533</v>
      </c>
      <c r="AF989">
        <v>9142.5</v>
      </c>
      <c r="AG989">
        <v>9142.5</v>
      </c>
      <c r="AH989">
        <v>9142.5</v>
      </c>
      <c r="AI989">
        <v>9142.5</v>
      </c>
      <c r="AJ989">
        <v>9142.5</v>
      </c>
      <c r="AK989">
        <v>9142.5</v>
      </c>
      <c r="AL989">
        <v>9142.5</v>
      </c>
      <c r="AM989">
        <v>9142.5</v>
      </c>
      <c r="AN989">
        <v>9142.5</v>
      </c>
      <c r="AO989">
        <v>9142.5</v>
      </c>
      <c r="AP989">
        <v>9142.5</v>
      </c>
      <c r="AQ989">
        <v>9142.5</v>
      </c>
      <c r="AR989">
        <v>9142.5</v>
      </c>
      <c r="AS989">
        <v>9142.5</v>
      </c>
      <c r="AT989">
        <v>9142.5</v>
      </c>
      <c r="AU989">
        <v>9142.5</v>
      </c>
      <c r="AV989">
        <v>0</v>
      </c>
      <c r="AW989">
        <v>0</v>
      </c>
      <c r="AX989">
        <v>0</v>
      </c>
      <c r="AY989">
        <v>0</v>
      </c>
      <c r="AZ989">
        <v>0</v>
      </c>
      <c r="BA989">
        <v>0</v>
      </c>
      <c r="BB989">
        <v>0</v>
      </c>
      <c r="BC989">
        <v>0</v>
      </c>
      <c r="BD989">
        <v>0</v>
      </c>
      <c r="BE989">
        <v>0</v>
      </c>
      <c r="BF989">
        <v>0</v>
      </c>
      <c r="BG989">
        <v>0</v>
      </c>
      <c r="BH989">
        <v>0</v>
      </c>
      <c r="BI989">
        <v>0</v>
      </c>
      <c r="BJ989">
        <v>0</v>
      </c>
      <c r="BK989">
        <v>0</v>
      </c>
      <c r="BL989">
        <v>0</v>
      </c>
      <c r="BM989">
        <v>0</v>
      </c>
      <c r="BN989">
        <v>0</v>
      </c>
      <c r="BO989">
        <v>0</v>
      </c>
      <c r="BP989">
        <v>0</v>
      </c>
      <c r="BQ989">
        <v>0</v>
      </c>
      <c r="BR989">
        <v>0</v>
      </c>
      <c r="BS989">
        <v>0</v>
      </c>
      <c r="BT989">
        <v>0</v>
      </c>
      <c r="BU989">
        <v>0</v>
      </c>
      <c r="BV989">
        <v>0</v>
      </c>
      <c r="BW989">
        <v>0</v>
      </c>
      <c r="BX989">
        <v>0</v>
      </c>
      <c r="BY989">
        <v>0</v>
      </c>
      <c r="BZ989">
        <v>0</v>
      </c>
      <c r="CA989">
        <v>0</v>
      </c>
      <c r="CB989">
        <v>0</v>
      </c>
      <c r="CC989">
        <v>0</v>
      </c>
      <c r="CD989">
        <v>0</v>
      </c>
      <c r="CE989">
        <v>0</v>
      </c>
      <c r="CF989">
        <v>0</v>
      </c>
      <c r="CG989">
        <v>0</v>
      </c>
      <c r="CH989">
        <v>0</v>
      </c>
      <c r="CI989">
        <v>0</v>
      </c>
      <c r="CJ989">
        <v>0</v>
      </c>
      <c r="CK989">
        <v>0</v>
      </c>
      <c r="CL989">
        <v>0</v>
      </c>
      <c r="CM989">
        <v>0</v>
      </c>
      <c r="CN989">
        <v>0</v>
      </c>
      <c r="CO989">
        <v>0</v>
      </c>
      <c r="CP989">
        <v>0</v>
      </c>
      <c r="CQ989">
        <v>0</v>
      </c>
      <c r="CR989">
        <v>0</v>
      </c>
      <c r="CS989">
        <v>0</v>
      </c>
      <c r="CT989">
        <v>0</v>
      </c>
      <c r="CU989">
        <v>0</v>
      </c>
      <c r="CV989">
        <v>0</v>
      </c>
      <c r="CW989">
        <v>0</v>
      </c>
      <c r="CX989">
        <v>0</v>
      </c>
      <c r="CY989">
        <v>0</v>
      </c>
      <c r="CZ989">
        <v>0</v>
      </c>
      <c r="DA989">
        <v>0</v>
      </c>
      <c r="DB989">
        <v>0</v>
      </c>
      <c r="DC989">
        <v>0</v>
      </c>
      <c r="DD989">
        <v>0</v>
      </c>
      <c r="DE989">
        <v>0</v>
      </c>
      <c r="DF989">
        <v>0</v>
      </c>
      <c r="DG989">
        <v>0</v>
      </c>
      <c r="DH989">
        <v>0</v>
      </c>
      <c r="DI989">
        <v>0</v>
      </c>
      <c r="DJ989">
        <v>0</v>
      </c>
      <c r="DK989">
        <v>0</v>
      </c>
      <c r="DL989">
        <v>0</v>
      </c>
      <c r="DM989">
        <v>0</v>
      </c>
      <c r="DN989">
        <v>0</v>
      </c>
      <c r="DO989">
        <v>0</v>
      </c>
      <c r="DP989">
        <v>0</v>
      </c>
      <c r="DQ989">
        <v>0</v>
      </c>
      <c r="DR989">
        <v>0</v>
      </c>
      <c r="DS989">
        <v>0</v>
      </c>
      <c r="DT989">
        <v>0</v>
      </c>
      <c r="DU989">
        <v>0</v>
      </c>
      <c r="DV989">
        <v>0</v>
      </c>
      <c r="DW989">
        <v>0</v>
      </c>
      <c r="DX989">
        <v>0</v>
      </c>
      <c r="DZ989" s="340"/>
      <c r="EA989" t="s">
        <v>1024</v>
      </c>
      <c r="EB989">
        <v>1</v>
      </c>
      <c r="EC989">
        <v>17</v>
      </c>
      <c r="ED989" s="183" t="str">
        <f t="shared" si="40"/>
        <v>SDH150117</v>
      </c>
      <c r="EE989">
        <v>609.5</v>
      </c>
      <c r="EF989">
        <v>10000</v>
      </c>
      <c r="EG989">
        <v>10000</v>
      </c>
      <c r="EH989">
        <v>10000</v>
      </c>
      <c r="EI989">
        <v>10000</v>
      </c>
      <c r="EJ989">
        <v>10000</v>
      </c>
      <c r="EK989">
        <v>10000</v>
      </c>
      <c r="EL989">
        <v>10000</v>
      </c>
      <c r="EM989">
        <v>10000</v>
      </c>
      <c r="EN989">
        <v>10000</v>
      </c>
      <c r="EO989">
        <v>10000</v>
      </c>
      <c r="EP989">
        <v>10000</v>
      </c>
      <c r="EQ989">
        <v>10000</v>
      </c>
      <c r="ER989">
        <v>10000</v>
      </c>
      <c r="ES989">
        <v>10000</v>
      </c>
      <c r="ET989">
        <v>10000</v>
      </c>
      <c r="EU989">
        <v>10000</v>
      </c>
      <c r="EV989">
        <v>10000</v>
      </c>
      <c r="EW989">
        <v>10000</v>
      </c>
      <c r="EX989">
        <v>10000</v>
      </c>
      <c r="EY989">
        <v>10000</v>
      </c>
      <c r="EZ989">
        <v>10000</v>
      </c>
      <c r="FA989">
        <v>10000</v>
      </c>
      <c r="FB989">
        <v>10000</v>
      </c>
      <c r="FC989">
        <v>10000</v>
      </c>
      <c r="FD989">
        <v>10000</v>
      </c>
      <c r="FE989">
        <v>10000</v>
      </c>
      <c r="FF989">
        <v>10000</v>
      </c>
      <c r="FG989">
        <v>10000</v>
      </c>
      <c r="FH989">
        <v>10000</v>
      </c>
      <c r="FI989">
        <v>0</v>
      </c>
      <c r="FJ989">
        <v>0</v>
      </c>
      <c r="FK989">
        <v>0</v>
      </c>
      <c r="FL989">
        <v>0</v>
      </c>
      <c r="FM989">
        <v>0</v>
      </c>
      <c r="FN989">
        <v>0</v>
      </c>
      <c r="FO989">
        <v>0</v>
      </c>
      <c r="FP989">
        <v>0</v>
      </c>
      <c r="FQ989">
        <v>0</v>
      </c>
      <c r="FR989">
        <v>0</v>
      </c>
      <c r="FS989">
        <v>0</v>
      </c>
      <c r="FT989">
        <v>0</v>
      </c>
      <c r="FU989">
        <v>0</v>
      </c>
      <c r="FV989">
        <v>0</v>
      </c>
      <c r="FW989">
        <v>0</v>
      </c>
      <c r="FX989">
        <v>0</v>
      </c>
      <c r="FY989">
        <v>0</v>
      </c>
      <c r="FZ989">
        <v>0</v>
      </c>
      <c r="GA989">
        <v>0</v>
      </c>
      <c r="GB989">
        <v>0</v>
      </c>
      <c r="GC989">
        <v>0</v>
      </c>
      <c r="GD989">
        <v>0</v>
      </c>
      <c r="GE989">
        <v>0</v>
      </c>
      <c r="GF989">
        <v>0</v>
      </c>
      <c r="GG989">
        <v>0</v>
      </c>
      <c r="GH989">
        <v>0</v>
      </c>
      <c r="GI989">
        <v>0</v>
      </c>
      <c r="GJ989">
        <v>0</v>
      </c>
      <c r="GK989">
        <v>0</v>
      </c>
      <c r="GL989">
        <v>0</v>
      </c>
      <c r="GM989">
        <v>0</v>
      </c>
      <c r="GN989">
        <v>0</v>
      </c>
      <c r="GO989">
        <v>0</v>
      </c>
      <c r="GP989">
        <v>0</v>
      </c>
      <c r="GQ989">
        <v>0</v>
      </c>
      <c r="GR989">
        <v>0</v>
      </c>
      <c r="GS989">
        <v>0</v>
      </c>
      <c r="GT989">
        <v>0</v>
      </c>
      <c r="GU989">
        <v>0</v>
      </c>
      <c r="GV989">
        <v>0</v>
      </c>
      <c r="GW989">
        <v>0</v>
      </c>
      <c r="GX989">
        <v>0</v>
      </c>
      <c r="GY989">
        <v>0</v>
      </c>
      <c r="GZ989">
        <v>0</v>
      </c>
      <c r="HA989">
        <v>0</v>
      </c>
      <c r="HB989">
        <v>0</v>
      </c>
      <c r="HC989">
        <v>0</v>
      </c>
      <c r="HD989">
        <v>0</v>
      </c>
      <c r="HE989">
        <v>0</v>
      </c>
      <c r="HF989">
        <v>0</v>
      </c>
      <c r="HG989">
        <v>0</v>
      </c>
      <c r="HH989">
        <v>0</v>
      </c>
      <c r="HI989">
        <v>0</v>
      </c>
      <c r="HJ989">
        <v>0</v>
      </c>
      <c r="HK989">
        <v>0</v>
      </c>
      <c r="HL989">
        <v>0</v>
      </c>
      <c r="HM989">
        <v>0</v>
      </c>
      <c r="HN989">
        <v>0</v>
      </c>
      <c r="HO989">
        <v>0</v>
      </c>
      <c r="HP989">
        <v>0</v>
      </c>
      <c r="HQ989">
        <v>0</v>
      </c>
      <c r="HR989">
        <v>0</v>
      </c>
      <c r="HS989">
        <v>0</v>
      </c>
      <c r="HT989">
        <v>0</v>
      </c>
      <c r="HU989">
        <v>0</v>
      </c>
      <c r="HV989">
        <v>0</v>
      </c>
      <c r="HW989">
        <v>0</v>
      </c>
      <c r="HX989">
        <v>0</v>
      </c>
      <c r="HY989">
        <v>0</v>
      </c>
      <c r="HZ989">
        <v>0</v>
      </c>
      <c r="IA989">
        <v>0</v>
      </c>
      <c r="IB989">
        <v>0</v>
      </c>
      <c r="IC989">
        <v>0</v>
      </c>
      <c r="ID989">
        <v>0</v>
      </c>
      <c r="IE989">
        <v>0</v>
      </c>
      <c r="IF989">
        <v>0</v>
      </c>
      <c r="IG989">
        <v>0</v>
      </c>
      <c r="IH989">
        <v>0</v>
      </c>
      <c r="II989">
        <v>0</v>
      </c>
      <c r="IJ989">
        <v>0</v>
      </c>
      <c r="IK989">
        <v>0</v>
      </c>
    </row>
    <row r="990" spans="13:245" hidden="1">
      <c r="M990" s="340"/>
      <c r="N990" t="s">
        <v>1024</v>
      </c>
      <c r="O990">
        <v>1</v>
      </c>
      <c r="P990">
        <v>18</v>
      </c>
      <c r="Q990" s="183" t="str">
        <f t="shared" si="39"/>
        <v>SDH150118</v>
      </c>
      <c r="R990">
        <v>609.5</v>
      </c>
      <c r="S990">
        <v>2000</v>
      </c>
      <c r="T990">
        <v>2000</v>
      </c>
      <c r="U990">
        <v>2438</v>
      </c>
      <c r="V990">
        <v>3047.5</v>
      </c>
      <c r="W990">
        <v>3657</v>
      </c>
      <c r="X990">
        <v>4266.5</v>
      </c>
      <c r="Y990">
        <v>4876</v>
      </c>
      <c r="Z990">
        <v>5485.5</v>
      </c>
      <c r="AA990">
        <v>6095</v>
      </c>
      <c r="AB990">
        <v>6704.5</v>
      </c>
      <c r="AC990">
        <v>7314</v>
      </c>
      <c r="AD990">
        <v>7923.5</v>
      </c>
      <c r="AE990">
        <v>8533</v>
      </c>
      <c r="AF990">
        <v>9142.5</v>
      </c>
      <c r="AG990">
        <v>9142.5</v>
      </c>
      <c r="AH990">
        <v>9142.5</v>
      </c>
      <c r="AI990">
        <v>9142.5</v>
      </c>
      <c r="AJ990">
        <v>9142.5</v>
      </c>
      <c r="AK990">
        <v>9142.5</v>
      </c>
      <c r="AL990">
        <v>9142.5</v>
      </c>
      <c r="AM990">
        <v>9142.5</v>
      </c>
      <c r="AN990">
        <v>9142.5</v>
      </c>
      <c r="AO990">
        <v>9142.5</v>
      </c>
      <c r="AP990">
        <v>9142.5</v>
      </c>
      <c r="AQ990">
        <v>9142.5</v>
      </c>
      <c r="AR990">
        <v>9142.5</v>
      </c>
      <c r="AS990">
        <v>9142.5</v>
      </c>
      <c r="AT990">
        <v>9142.5</v>
      </c>
      <c r="AU990">
        <v>9142.5</v>
      </c>
      <c r="AV990">
        <v>0</v>
      </c>
      <c r="AW990">
        <v>0</v>
      </c>
      <c r="AX990">
        <v>0</v>
      </c>
      <c r="AY990">
        <v>0</v>
      </c>
      <c r="AZ990">
        <v>0</v>
      </c>
      <c r="BA990">
        <v>0</v>
      </c>
      <c r="BB990">
        <v>0</v>
      </c>
      <c r="BC990">
        <v>0</v>
      </c>
      <c r="BD990">
        <v>0</v>
      </c>
      <c r="BE990">
        <v>0</v>
      </c>
      <c r="BF990">
        <v>0</v>
      </c>
      <c r="BG990">
        <v>0</v>
      </c>
      <c r="BH990">
        <v>0</v>
      </c>
      <c r="BI990">
        <v>0</v>
      </c>
      <c r="BJ990">
        <v>0</v>
      </c>
      <c r="BK990">
        <v>0</v>
      </c>
      <c r="BL990">
        <v>0</v>
      </c>
      <c r="BM990">
        <v>0</v>
      </c>
      <c r="BN990">
        <v>0</v>
      </c>
      <c r="BO990">
        <v>0</v>
      </c>
      <c r="BP990">
        <v>0</v>
      </c>
      <c r="BQ990">
        <v>0</v>
      </c>
      <c r="BR990">
        <v>0</v>
      </c>
      <c r="BS990">
        <v>0</v>
      </c>
      <c r="BT990">
        <v>0</v>
      </c>
      <c r="BU990">
        <v>0</v>
      </c>
      <c r="BV990">
        <v>0</v>
      </c>
      <c r="BW990">
        <v>0</v>
      </c>
      <c r="BX990">
        <v>0</v>
      </c>
      <c r="BY990">
        <v>0</v>
      </c>
      <c r="BZ990">
        <v>0</v>
      </c>
      <c r="CA990">
        <v>0</v>
      </c>
      <c r="CB990">
        <v>0</v>
      </c>
      <c r="CC990">
        <v>0</v>
      </c>
      <c r="CD990">
        <v>0</v>
      </c>
      <c r="CE990">
        <v>0</v>
      </c>
      <c r="CF990">
        <v>0</v>
      </c>
      <c r="CG990">
        <v>0</v>
      </c>
      <c r="CH990">
        <v>0</v>
      </c>
      <c r="CI990">
        <v>0</v>
      </c>
      <c r="CJ990">
        <v>0</v>
      </c>
      <c r="CK990">
        <v>0</v>
      </c>
      <c r="CL990">
        <v>0</v>
      </c>
      <c r="CM990">
        <v>0</v>
      </c>
      <c r="CN990">
        <v>0</v>
      </c>
      <c r="CO990">
        <v>0</v>
      </c>
      <c r="CP990">
        <v>0</v>
      </c>
      <c r="CQ990">
        <v>0</v>
      </c>
      <c r="CR990">
        <v>0</v>
      </c>
      <c r="CS990">
        <v>0</v>
      </c>
      <c r="CT990">
        <v>0</v>
      </c>
      <c r="CU990">
        <v>0</v>
      </c>
      <c r="CV990">
        <v>0</v>
      </c>
      <c r="CW990">
        <v>0</v>
      </c>
      <c r="CX990">
        <v>0</v>
      </c>
      <c r="CY990">
        <v>0</v>
      </c>
      <c r="CZ990">
        <v>0</v>
      </c>
      <c r="DA990">
        <v>0</v>
      </c>
      <c r="DB990">
        <v>0</v>
      </c>
      <c r="DC990">
        <v>0</v>
      </c>
      <c r="DD990">
        <v>0</v>
      </c>
      <c r="DE990">
        <v>0</v>
      </c>
      <c r="DF990">
        <v>0</v>
      </c>
      <c r="DG990">
        <v>0</v>
      </c>
      <c r="DH990">
        <v>0</v>
      </c>
      <c r="DI990">
        <v>0</v>
      </c>
      <c r="DJ990">
        <v>0</v>
      </c>
      <c r="DK990">
        <v>0</v>
      </c>
      <c r="DL990">
        <v>0</v>
      </c>
      <c r="DM990">
        <v>0</v>
      </c>
      <c r="DN990">
        <v>0</v>
      </c>
      <c r="DO990">
        <v>0</v>
      </c>
      <c r="DP990">
        <v>0</v>
      </c>
      <c r="DQ990">
        <v>0</v>
      </c>
      <c r="DR990">
        <v>0</v>
      </c>
      <c r="DS990">
        <v>0</v>
      </c>
      <c r="DT990">
        <v>0</v>
      </c>
      <c r="DU990">
        <v>0</v>
      </c>
      <c r="DV990">
        <v>0</v>
      </c>
      <c r="DW990">
        <v>0</v>
      </c>
      <c r="DX990">
        <v>0</v>
      </c>
      <c r="DZ990" s="340"/>
      <c r="EA990" t="s">
        <v>1024</v>
      </c>
      <c r="EB990">
        <v>1</v>
      </c>
      <c r="EC990">
        <v>18</v>
      </c>
      <c r="ED990" s="183" t="str">
        <f t="shared" si="40"/>
        <v>SDH150118</v>
      </c>
      <c r="EE990">
        <v>609.5</v>
      </c>
      <c r="EF990">
        <v>10000</v>
      </c>
      <c r="EG990">
        <v>10000</v>
      </c>
      <c r="EH990">
        <v>10000</v>
      </c>
      <c r="EI990">
        <v>10000</v>
      </c>
      <c r="EJ990">
        <v>10000</v>
      </c>
      <c r="EK990">
        <v>10000</v>
      </c>
      <c r="EL990">
        <v>10000</v>
      </c>
      <c r="EM990">
        <v>10000</v>
      </c>
      <c r="EN990">
        <v>10000</v>
      </c>
      <c r="EO990">
        <v>10000</v>
      </c>
      <c r="EP990">
        <v>10000</v>
      </c>
      <c r="EQ990">
        <v>10000</v>
      </c>
      <c r="ER990">
        <v>10000</v>
      </c>
      <c r="ES990">
        <v>10000</v>
      </c>
      <c r="ET990">
        <v>10000</v>
      </c>
      <c r="EU990">
        <v>10000</v>
      </c>
      <c r="EV990">
        <v>10000</v>
      </c>
      <c r="EW990">
        <v>10000</v>
      </c>
      <c r="EX990">
        <v>10000</v>
      </c>
      <c r="EY990">
        <v>10000</v>
      </c>
      <c r="EZ990">
        <v>10000</v>
      </c>
      <c r="FA990">
        <v>10000</v>
      </c>
      <c r="FB990">
        <v>10000</v>
      </c>
      <c r="FC990">
        <v>10000</v>
      </c>
      <c r="FD990">
        <v>10000</v>
      </c>
      <c r="FE990">
        <v>10000</v>
      </c>
      <c r="FF990">
        <v>10000</v>
      </c>
      <c r="FG990">
        <v>10000</v>
      </c>
      <c r="FH990">
        <v>10000</v>
      </c>
      <c r="FI990">
        <v>0</v>
      </c>
      <c r="FJ990">
        <v>0</v>
      </c>
      <c r="FK990">
        <v>0</v>
      </c>
      <c r="FL990">
        <v>0</v>
      </c>
      <c r="FM990">
        <v>0</v>
      </c>
      <c r="FN990">
        <v>0</v>
      </c>
      <c r="FO990">
        <v>0</v>
      </c>
      <c r="FP990">
        <v>0</v>
      </c>
      <c r="FQ990">
        <v>0</v>
      </c>
      <c r="FR990">
        <v>0</v>
      </c>
      <c r="FS990">
        <v>0</v>
      </c>
      <c r="FT990">
        <v>0</v>
      </c>
      <c r="FU990">
        <v>0</v>
      </c>
      <c r="FV990">
        <v>0</v>
      </c>
      <c r="FW990">
        <v>0</v>
      </c>
      <c r="FX990">
        <v>0</v>
      </c>
      <c r="FY990">
        <v>0</v>
      </c>
      <c r="FZ990">
        <v>0</v>
      </c>
      <c r="GA990">
        <v>0</v>
      </c>
      <c r="GB990">
        <v>0</v>
      </c>
      <c r="GC990">
        <v>0</v>
      </c>
      <c r="GD990">
        <v>0</v>
      </c>
      <c r="GE990">
        <v>0</v>
      </c>
      <c r="GF990">
        <v>0</v>
      </c>
      <c r="GG990">
        <v>0</v>
      </c>
      <c r="GH990">
        <v>0</v>
      </c>
      <c r="GI990">
        <v>0</v>
      </c>
      <c r="GJ990">
        <v>0</v>
      </c>
      <c r="GK990">
        <v>0</v>
      </c>
      <c r="GL990">
        <v>0</v>
      </c>
      <c r="GM990">
        <v>0</v>
      </c>
      <c r="GN990">
        <v>0</v>
      </c>
      <c r="GO990">
        <v>0</v>
      </c>
      <c r="GP990">
        <v>0</v>
      </c>
      <c r="GQ990">
        <v>0</v>
      </c>
      <c r="GR990">
        <v>0</v>
      </c>
      <c r="GS990">
        <v>0</v>
      </c>
      <c r="GT990">
        <v>0</v>
      </c>
      <c r="GU990">
        <v>0</v>
      </c>
      <c r="GV990">
        <v>0</v>
      </c>
      <c r="GW990">
        <v>0</v>
      </c>
      <c r="GX990">
        <v>0</v>
      </c>
      <c r="GY990">
        <v>0</v>
      </c>
      <c r="GZ990">
        <v>0</v>
      </c>
      <c r="HA990">
        <v>0</v>
      </c>
      <c r="HB990">
        <v>0</v>
      </c>
      <c r="HC990">
        <v>0</v>
      </c>
      <c r="HD990">
        <v>0</v>
      </c>
      <c r="HE990">
        <v>0</v>
      </c>
      <c r="HF990">
        <v>0</v>
      </c>
      <c r="HG990">
        <v>0</v>
      </c>
      <c r="HH990">
        <v>0</v>
      </c>
      <c r="HI990">
        <v>0</v>
      </c>
      <c r="HJ990">
        <v>0</v>
      </c>
      <c r="HK990">
        <v>0</v>
      </c>
      <c r="HL990">
        <v>0</v>
      </c>
      <c r="HM990">
        <v>0</v>
      </c>
      <c r="HN990">
        <v>0</v>
      </c>
      <c r="HO990">
        <v>0</v>
      </c>
      <c r="HP990">
        <v>0</v>
      </c>
      <c r="HQ990">
        <v>0</v>
      </c>
      <c r="HR990">
        <v>0</v>
      </c>
      <c r="HS990">
        <v>0</v>
      </c>
      <c r="HT990">
        <v>0</v>
      </c>
      <c r="HU990">
        <v>0</v>
      </c>
      <c r="HV990">
        <v>0</v>
      </c>
      <c r="HW990">
        <v>0</v>
      </c>
      <c r="HX990">
        <v>0</v>
      </c>
      <c r="HY990">
        <v>0</v>
      </c>
      <c r="HZ990">
        <v>0</v>
      </c>
      <c r="IA990">
        <v>0</v>
      </c>
      <c r="IB990">
        <v>0</v>
      </c>
      <c r="IC990">
        <v>0</v>
      </c>
      <c r="ID990">
        <v>0</v>
      </c>
      <c r="IE990">
        <v>0</v>
      </c>
      <c r="IF990">
        <v>0</v>
      </c>
      <c r="IG990">
        <v>0</v>
      </c>
      <c r="IH990">
        <v>0</v>
      </c>
      <c r="II990">
        <v>0</v>
      </c>
      <c r="IJ990">
        <v>0</v>
      </c>
      <c r="IK990">
        <v>0</v>
      </c>
    </row>
    <row r="991" spans="13:245" hidden="1">
      <c r="M991" s="340"/>
      <c r="N991" t="s">
        <v>1024</v>
      </c>
      <c r="O991">
        <v>1</v>
      </c>
      <c r="P991">
        <v>19</v>
      </c>
      <c r="Q991" s="183" t="str">
        <f t="shared" si="39"/>
        <v>SDH150119</v>
      </c>
      <c r="R991">
        <v>609.5</v>
      </c>
      <c r="S991">
        <v>2000</v>
      </c>
      <c r="T991">
        <v>2000</v>
      </c>
      <c r="U991">
        <v>2438</v>
      </c>
      <c r="V991">
        <v>3047.5</v>
      </c>
      <c r="W991">
        <v>3657</v>
      </c>
      <c r="X991">
        <v>4266.5</v>
      </c>
      <c r="Y991">
        <v>4876</v>
      </c>
      <c r="Z991">
        <v>5485.5</v>
      </c>
      <c r="AA991">
        <v>6095</v>
      </c>
      <c r="AB991">
        <v>6704.5</v>
      </c>
      <c r="AC991">
        <v>7314</v>
      </c>
      <c r="AD991">
        <v>7923.5</v>
      </c>
      <c r="AE991">
        <v>8533</v>
      </c>
      <c r="AF991">
        <v>9142.5</v>
      </c>
      <c r="AG991">
        <v>9142.5</v>
      </c>
      <c r="AH991">
        <v>9142.5</v>
      </c>
      <c r="AI991">
        <v>9142.5</v>
      </c>
      <c r="AJ991">
        <v>9142.5</v>
      </c>
      <c r="AK991">
        <v>9142.5</v>
      </c>
      <c r="AL991">
        <v>9142.5</v>
      </c>
      <c r="AM991">
        <v>9142.5</v>
      </c>
      <c r="AN991">
        <v>9142.5</v>
      </c>
      <c r="AO991">
        <v>9142.5</v>
      </c>
      <c r="AP991">
        <v>9142.5</v>
      </c>
      <c r="AQ991">
        <v>9142.5</v>
      </c>
      <c r="AR991">
        <v>9142.5</v>
      </c>
      <c r="AS991">
        <v>9142.5</v>
      </c>
      <c r="AT991">
        <v>9142.5</v>
      </c>
      <c r="AU991">
        <v>9142.5</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v>
      </c>
      <c r="BU991">
        <v>0</v>
      </c>
      <c r="BV991">
        <v>0</v>
      </c>
      <c r="BW991">
        <v>0</v>
      </c>
      <c r="BX991">
        <v>0</v>
      </c>
      <c r="BY991">
        <v>0</v>
      </c>
      <c r="BZ991">
        <v>0</v>
      </c>
      <c r="CA991">
        <v>0</v>
      </c>
      <c r="CB991">
        <v>0</v>
      </c>
      <c r="CC991">
        <v>0</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0</v>
      </c>
      <c r="CY991">
        <v>0</v>
      </c>
      <c r="CZ991">
        <v>0</v>
      </c>
      <c r="DA991">
        <v>0</v>
      </c>
      <c r="DB991">
        <v>0</v>
      </c>
      <c r="DC991">
        <v>0</v>
      </c>
      <c r="DD991">
        <v>0</v>
      </c>
      <c r="DE991">
        <v>0</v>
      </c>
      <c r="DF991">
        <v>0</v>
      </c>
      <c r="DG991">
        <v>0</v>
      </c>
      <c r="DH991">
        <v>0</v>
      </c>
      <c r="DI991">
        <v>0</v>
      </c>
      <c r="DJ991">
        <v>0</v>
      </c>
      <c r="DK991">
        <v>0</v>
      </c>
      <c r="DL991">
        <v>0</v>
      </c>
      <c r="DM991">
        <v>0</v>
      </c>
      <c r="DN991">
        <v>0</v>
      </c>
      <c r="DO991">
        <v>0</v>
      </c>
      <c r="DP991">
        <v>0</v>
      </c>
      <c r="DQ991">
        <v>0</v>
      </c>
      <c r="DR991">
        <v>0</v>
      </c>
      <c r="DS991">
        <v>0</v>
      </c>
      <c r="DT991">
        <v>0</v>
      </c>
      <c r="DU991">
        <v>0</v>
      </c>
      <c r="DV991">
        <v>0</v>
      </c>
      <c r="DW991">
        <v>0</v>
      </c>
      <c r="DX991">
        <v>0</v>
      </c>
      <c r="DZ991" s="340"/>
      <c r="EA991" t="s">
        <v>1024</v>
      </c>
      <c r="EB991">
        <v>1</v>
      </c>
      <c r="EC991">
        <v>19</v>
      </c>
      <c r="ED991" s="183" t="str">
        <f t="shared" si="40"/>
        <v>SDH150119</v>
      </c>
      <c r="EE991">
        <v>609.5</v>
      </c>
      <c r="EF991">
        <v>10000</v>
      </c>
      <c r="EG991">
        <v>10000</v>
      </c>
      <c r="EH991">
        <v>10000</v>
      </c>
      <c r="EI991">
        <v>10000</v>
      </c>
      <c r="EJ991">
        <v>10000</v>
      </c>
      <c r="EK991">
        <v>10000</v>
      </c>
      <c r="EL991">
        <v>10000</v>
      </c>
      <c r="EM991">
        <v>10000</v>
      </c>
      <c r="EN991">
        <v>10000</v>
      </c>
      <c r="EO991">
        <v>10000</v>
      </c>
      <c r="EP991">
        <v>10000</v>
      </c>
      <c r="EQ991">
        <v>10000</v>
      </c>
      <c r="ER991">
        <v>10000</v>
      </c>
      <c r="ES991">
        <v>10000</v>
      </c>
      <c r="ET991">
        <v>10000</v>
      </c>
      <c r="EU991">
        <v>10000</v>
      </c>
      <c r="EV991">
        <v>10000</v>
      </c>
      <c r="EW991">
        <v>10000</v>
      </c>
      <c r="EX991">
        <v>10000</v>
      </c>
      <c r="EY991">
        <v>10000</v>
      </c>
      <c r="EZ991">
        <v>10000</v>
      </c>
      <c r="FA991">
        <v>10000</v>
      </c>
      <c r="FB991">
        <v>10000</v>
      </c>
      <c r="FC991">
        <v>10000</v>
      </c>
      <c r="FD991">
        <v>10000</v>
      </c>
      <c r="FE991">
        <v>10000</v>
      </c>
      <c r="FF991">
        <v>10000</v>
      </c>
      <c r="FG991">
        <v>10000</v>
      </c>
      <c r="FH991">
        <v>10000</v>
      </c>
      <c r="FI991">
        <v>0</v>
      </c>
      <c r="FJ991">
        <v>0</v>
      </c>
      <c r="FK991">
        <v>0</v>
      </c>
      <c r="FL991">
        <v>0</v>
      </c>
      <c r="FM991">
        <v>0</v>
      </c>
      <c r="FN991">
        <v>0</v>
      </c>
      <c r="FO991">
        <v>0</v>
      </c>
      <c r="FP991">
        <v>0</v>
      </c>
      <c r="FQ991">
        <v>0</v>
      </c>
      <c r="FR991">
        <v>0</v>
      </c>
      <c r="FS991">
        <v>0</v>
      </c>
      <c r="FT991">
        <v>0</v>
      </c>
      <c r="FU991">
        <v>0</v>
      </c>
      <c r="FV991">
        <v>0</v>
      </c>
      <c r="FW991">
        <v>0</v>
      </c>
      <c r="FX991">
        <v>0</v>
      </c>
      <c r="FY991">
        <v>0</v>
      </c>
      <c r="FZ991">
        <v>0</v>
      </c>
      <c r="GA991">
        <v>0</v>
      </c>
      <c r="GB991">
        <v>0</v>
      </c>
      <c r="GC991">
        <v>0</v>
      </c>
      <c r="GD991">
        <v>0</v>
      </c>
      <c r="GE991">
        <v>0</v>
      </c>
      <c r="GF991">
        <v>0</v>
      </c>
      <c r="GG991">
        <v>0</v>
      </c>
      <c r="GH991">
        <v>0</v>
      </c>
      <c r="GI991">
        <v>0</v>
      </c>
      <c r="GJ991">
        <v>0</v>
      </c>
      <c r="GK991">
        <v>0</v>
      </c>
      <c r="GL991">
        <v>0</v>
      </c>
      <c r="GM991">
        <v>0</v>
      </c>
      <c r="GN991">
        <v>0</v>
      </c>
      <c r="GO991">
        <v>0</v>
      </c>
      <c r="GP991">
        <v>0</v>
      </c>
      <c r="GQ991">
        <v>0</v>
      </c>
      <c r="GR991">
        <v>0</v>
      </c>
      <c r="GS991">
        <v>0</v>
      </c>
      <c r="GT991">
        <v>0</v>
      </c>
      <c r="GU991">
        <v>0</v>
      </c>
      <c r="GV991">
        <v>0</v>
      </c>
      <c r="GW991">
        <v>0</v>
      </c>
      <c r="GX991">
        <v>0</v>
      </c>
      <c r="GY991">
        <v>0</v>
      </c>
      <c r="GZ991">
        <v>0</v>
      </c>
      <c r="HA991">
        <v>0</v>
      </c>
      <c r="HB991">
        <v>0</v>
      </c>
      <c r="HC991">
        <v>0</v>
      </c>
      <c r="HD991">
        <v>0</v>
      </c>
      <c r="HE991">
        <v>0</v>
      </c>
      <c r="HF991">
        <v>0</v>
      </c>
      <c r="HG991">
        <v>0</v>
      </c>
      <c r="HH991">
        <v>0</v>
      </c>
      <c r="HI991">
        <v>0</v>
      </c>
      <c r="HJ991">
        <v>0</v>
      </c>
      <c r="HK991">
        <v>0</v>
      </c>
      <c r="HL991">
        <v>0</v>
      </c>
      <c r="HM991">
        <v>0</v>
      </c>
      <c r="HN991">
        <v>0</v>
      </c>
      <c r="HO991">
        <v>0</v>
      </c>
      <c r="HP991">
        <v>0</v>
      </c>
      <c r="HQ991">
        <v>0</v>
      </c>
      <c r="HR991">
        <v>0</v>
      </c>
      <c r="HS991">
        <v>0</v>
      </c>
      <c r="HT991">
        <v>0</v>
      </c>
      <c r="HU991">
        <v>0</v>
      </c>
      <c r="HV991">
        <v>0</v>
      </c>
      <c r="HW991">
        <v>0</v>
      </c>
      <c r="HX991">
        <v>0</v>
      </c>
      <c r="HY991">
        <v>0</v>
      </c>
      <c r="HZ991">
        <v>0</v>
      </c>
      <c r="IA991">
        <v>0</v>
      </c>
      <c r="IB991">
        <v>0</v>
      </c>
      <c r="IC991">
        <v>0</v>
      </c>
      <c r="ID991">
        <v>0</v>
      </c>
      <c r="IE991">
        <v>0</v>
      </c>
      <c r="IF991">
        <v>0</v>
      </c>
      <c r="IG991">
        <v>0</v>
      </c>
      <c r="IH991">
        <v>0</v>
      </c>
      <c r="II991">
        <v>0</v>
      </c>
      <c r="IJ991">
        <v>0</v>
      </c>
      <c r="IK991">
        <v>0</v>
      </c>
    </row>
    <row r="992" spans="13:245" hidden="1">
      <c r="M992" s="340"/>
      <c r="N992" t="s">
        <v>1024</v>
      </c>
      <c r="O992">
        <v>1</v>
      </c>
      <c r="P992">
        <v>20</v>
      </c>
      <c r="Q992" s="183" t="str">
        <f t="shared" si="39"/>
        <v>SDH150120</v>
      </c>
      <c r="R992">
        <v>614.80000000000007</v>
      </c>
      <c r="S992">
        <v>2000</v>
      </c>
      <c r="T992">
        <v>2000</v>
      </c>
      <c r="U992">
        <v>2459.2000000000003</v>
      </c>
      <c r="V992">
        <v>3074</v>
      </c>
      <c r="W992">
        <v>3688.8</v>
      </c>
      <c r="X992">
        <v>4303.6000000000004</v>
      </c>
      <c r="Y992">
        <v>4918.4000000000005</v>
      </c>
      <c r="Z992">
        <v>5533.2000000000007</v>
      </c>
      <c r="AA992">
        <v>6148</v>
      </c>
      <c r="AB992">
        <v>6762.8</v>
      </c>
      <c r="AC992">
        <v>7377.6</v>
      </c>
      <c r="AD992">
        <v>7992.4000000000005</v>
      </c>
      <c r="AE992">
        <v>8607.2000000000007</v>
      </c>
      <c r="AF992">
        <v>9222</v>
      </c>
      <c r="AG992">
        <v>9222</v>
      </c>
      <c r="AH992">
        <v>9222</v>
      </c>
      <c r="AI992">
        <v>9222</v>
      </c>
      <c r="AJ992">
        <v>9222</v>
      </c>
      <c r="AK992">
        <v>9222</v>
      </c>
      <c r="AL992">
        <v>9222</v>
      </c>
      <c r="AM992">
        <v>9222</v>
      </c>
      <c r="AN992">
        <v>9222</v>
      </c>
      <c r="AO992">
        <v>9222</v>
      </c>
      <c r="AP992">
        <v>9222</v>
      </c>
      <c r="AQ992">
        <v>9222</v>
      </c>
      <c r="AR992">
        <v>9222</v>
      </c>
      <c r="AS992">
        <v>9222</v>
      </c>
      <c r="AT992">
        <v>9222</v>
      </c>
      <c r="AU992">
        <v>9222</v>
      </c>
      <c r="AV992">
        <v>0</v>
      </c>
      <c r="AW992">
        <v>0</v>
      </c>
      <c r="AX992">
        <v>0</v>
      </c>
      <c r="AY992">
        <v>0</v>
      </c>
      <c r="AZ992">
        <v>0</v>
      </c>
      <c r="BA992">
        <v>0</v>
      </c>
      <c r="BB992">
        <v>0</v>
      </c>
      <c r="BC992">
        <v>0</v>
      </c>
      <c r="BD992">
        <v>0</v>
      </c>
      <c r="BE992">
        <v>0</v>
      </c>
      <c r="BF992">
        <v>0</v>
      </c>
      <c r="BG992">
        <v>0</v>
      </c>
      <c r="BH992">
        <v>0</v>
      </c>
      <c r="BI992">
        <v>0</v>
      </c>
      <c r="BJ992">
        <v>0</v>
      </c>
      <c r="BK992">
        <v>0</v>
      </c>
      <c r="BL992">
        <v>0</v>
      </c>
      <c r="BM992">
        <v>0</v>
      </c>
      <c r="BN992">
        <v>0</v>
      </c>
      <c r="BO992">
        <v>0</v>
      </c>
      <c r="BP992">
        <v>0</v>
      </c>
      <c r="BQ992">
        <v>0</v>
      </c>
      <c r="BR992">
        <v>0</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v>
      </c>
      <c r="CY992">
        <v>0</v>
      </c>
      <c r="CZ992">
        <v>0</v>
      </c>
      <c r="DA992">
        <v>0</v>
      </c>
      <c r="DB992">
        <v>0</v>
      </c>
      <c r="DC992">
        <v>0</v>
      </c>
      <c r="DD992">
        <v>0</v>
      </c>
      <c r="DE992">
        <v>0</v>
      </c>
      <c r="DF992">
        <v>0</v>
      </c>
      <c r="DG992">
        <v>0</v>
      </c>
      <c r="DH992">
        <v>0</v>
      </c>
      <c r="DI992">
        <v>0</v>
      </c>
      <c r="DJ992">
        <v>0</v>
      </c>
      <c r="DK992">
        <v>0</v>
      </c>
      <c r="DL992">
        <v>0</v>
      </c>
      <c r="DM992">
        <v>0</v>
      </c>
      <c r="DN992">
        <v>0</v>
      </c>
      <c r="DO992">
        <v>0</v>
      </c>
      <c r="DP992">
        <v>0</v>
      </c>
      <c r="DQ992">
        <v>0</v>
      </c>
      <c r="DR992">
        <v>0</v>
      </c>
      <c r="DS992">
        <v>0</v>
      </c>
      <c r="DT992">
        <v>0</v>
      </c>
      <c r="DU992">
        <v>0</v>
      </c>
      <c r="DV992">
        <v>0</v>
      </c>
      <c r="DW992">
        <v>0</v>
      </c>
      <c r="DX992">
        <v>0</v>
      </c>
      <c r="DZ992" s="340"/>
      <c r="EA992" t="s">
        <v>1024</v>
      </c>
      <c r="EB992">
        <v>1</v>
      </c>
      <c r="EC992">
        <v>20</v>
      </c>
      <c r="ED992" s="183" t="str">
        <f t="shared" si="40"/>
        <v>SDH150120</v>
      </c>
      <c r="EE992">
        <v>614.80000000000007</v>
      </c>
      <c r="EF992">
        <v>10000</v>
      </c>
      <c r="EG992">
        <v>10000</v>
      </c>
      <c r="EH992">
        <v>10000</v>
      </c>
      <c r="EI992">
        <v>10000</v>
      </c>
      <c r="EJ992">
        <v>10000</v>
      </c>
      <c r="EK992">
        <v>10000</v>
      </c>
      <c r="EL992">
        <v>10000</v>
      </c>
      <c r="EM992">
        <v>10000</v>
      </c>
      <c r="EN992">
        <v>10000</v>
      </c>
      <c r="EO992">
        <v>10000</v>
      </c>
      <c r="EP992">
        <v>10000</v>
      </c>
      <c r="EQ992">
        <v>10000</v>
      </c>
      <c r="ER992">
        <v>10000</v>
      </c>
      <c r="ES992">
        <v>10000</v>
      </c>
      <c r="ET992">
        <v>10000</v>
      </c>
      <c r="EU992">
        <v>10000</v>
      </c>
      <c r="EV992">
        <v>10000</v>
      </c>
      <c r="EW992">
        <v>10000</v>
      </c>
      <c r="EX992">
        <v>10000</v>
      </c>
      <c r="EY992">
        <v>10000</v>
      </c>
      <c r="EZ992">
        <v>10000</v>
      </c>
      <c r="FA992">
        <v>10000</v>
      </c>
      <c r="FB992">
        <v>10000</v>
      </c>
      <c r="FC992">
        <v>10000</v>
      </c>
      <c r="FD992">
        <v>10000</v>
      </c>
      <c r="FE992">
        <v>10000</v>
      </c>
      <c r="FF992">
        <v>10000</v>
      </c>
      <c r="FG992">
        <v>10000</v>
      </c>
      <c r="FH992">
        <v>10000</v>
      </c>
      <c r="FI992">
        <v>0</v>
      </c>
      <c r="FJ992">
        <v>0</v>
      </c>
      <c r="FK992">
        <v>0</v>
      </c>
      <c r="FL992">
        <v>0</v>
      </c>
      <c r="FM992">
        <v>0</v>
      </c>
      <c r="FN992">
        <v>0</v>
      </c>
      <c r="FO992">
        <v>0</v>
      </c>
      <c r="FP992">
        <v>0</v>
      </c>
      <c r="FQ992">
        <v>0</v>
      </c>
      <c r="FR992">
        <v>0</v>
      </c>
      <c r="FS992">
        <v>0</v>
      </c>
      <c r="FT992">
        <v>0</v>
      </c>
      <c r="FU992">
        <v>0</v>
      </c>
      <c r="FV992">
        <v>0</v>
      </c>
      <c r="FW992">
        <v>0</v>
      </c>
      <c r="FX992">
        <v>0</v>
      </c>
      <c r="FY992">
        <v>0</v>
      </c>
      <c r="FZ992">
        <v>0</v>
      </c>
      <c r="GA992">
        <v>0</v>
      </c>
      <c r="GB992">
        <v>0</v>
      </c>
      <c r="GC992">
        <v>0</v>
      </c>
      <c r="GD992">
        <v>0</v>
      </c>
      <c r="GE992">
        <v>0</v>
      </c>
      <c r="GF992">
        <v>0</v>
      </c>
      <c r="GG992">
        <v>0</v>
      </c>
      <c r="GH992">
        <v>0</v>
      </c>
      <c r="GI992">
        <v>0</v>
      </c>
      <c r="GJ992">
        <v>0</v>
      </c>
      <c r="GK992">
        <v>0</v>
      </c>
      <c r="GL992">
        <v>0</v>
      </c>
      <c r="GM992">
        <v>0</v>
      </c>
      <c r="GN992">
        <v>0</v>
      </c>
      <c r="GO992">
        <v>0</v>
      </c>
      <c r="GP992">
        <v>0</v>
      </c>
      <c r="GQ992">
        <v>0</v>
      </c>
      <c r="GR992">
        <v>0</v>
      </c>
      <c r="GS992">
        <v>0</v>
      </c>
      <c r="GT992">
        <v>0</v>
      </c>
      <c r="GU992">
        <v>0</v>
      </c>
      <c r="GV992">
        <v>0</v>
      </c>
      <c r="GW992">
        <v>0</v>
      </c>
      <c r="GX992">
        <v>0</v>
      </c>
      <c r="GY992">
        <v>0</v>
      </c>
      <c r="GZ992">
        <v>0</v>
      </c>
      <c r="HA992">
        <v>0</v>
      </c>
      <c r="HB992">
        <v>0</v>
      </c>
      <c r="HC992">
        <v>0</v>
      </c>
      <c r="HD992">
        <v>0</v>
      </c>
      <c r="HE992">
        <v>0</v>
      </c>
      <c r="HF992">
        <v>0</v>
      </c>
      <c r="HG992">
        <v>0</v>
      </c>
      <c r="HH992">
        <v>0</v>
      </c>
      <c r="HI992">
        <v>0</v>
      </c>
      <c r="HJ992">
        <v>0</v>
      </c>
      <c r="HK992">
        <v>0</v>
      </c>
      <c r="HL992">
        <v>0</v>
      </c>
      <c r="HM992">
        <v>0</v>
      </c>
      <c r="HN992">
        <v>0</v>
      </c>
      <c r="HO992">
        <v>0</v>
      </c>
      <c r="HP992">
        <v>0</v>
      </c>
      <c r="HQ992">
        <v>0</v>
      </c>
      <c r="HR992">
        <v>0</v>
      </c>
      <c r="HS992">
        <v>0</v>
      </c>
      <c r="HT992">
        <v>0</v>
      </c>
      <c r="HU992">
        <v>0</v>
      </c>
      <c r="HV992">
        <v>0</v>
      </c>
      <c r="HW992">
        <v>0</v>
      </c>
      <c r="HX992">
        <v>0</v>
      </c>
      <c r="HY992">
        <v>0</v>
      </c>
      <c r="HZ992">
        <v>0</v>
      </c>
      <c r="IA992">
        <v>0</v>
      </c>
      <c r="IB992">
        <v>0</v>
      </c>
      <c r="IC992">
        <v>0</v>
      </c>
      <c r="ID992">
        <v>0</v>
      </c>
      <c r="IE992">
        <v>0</v>
      </c>
      <c r="IF992">
        <v>0</v>
      </c>
      <c r="IG992">
        <v>0</v>
      </c>
      <c r="IH992">
        <v>0</v>
      </c>
      <c r="II992">
        <v>0</v>
      </c>
      <c r="IJ992">
        <v>0</v>
      </c>
      <c r="IK992">
        <v>0</v>
      </c>
    </row>
    <row r="993" spans="13:245" hidden="1">
      <c r="M993" s="340"/>
      <c r="N993" t="s">
        <v>1024</v>
      </c>
      <c r="O993">
        <v>1</v>
      </c>
      <c r="P993">
        <v>21</v>
      </c>
      <c r="Q993" s="183" t="str">
        <f t="shared" si="39"/>
        <v>SDH150121</v>
      </c>
      <c r="R993">
        <v>614.80000000000007</v>
      </c>
      <c r="S993">
        <v>2000</v>
      </c>
      <c r="T993">
        <v>2000</v>
      </c>
      <c r="U993">
        <v>2459.2000000000003</v>
      </c>
      <c r="V993">
        <v>3074</v>
      </c>
      <c r="W993">
        <v>3688.8</v>
      </c>
      <c r="X993">
        <v>4303.6000000000004</v>
      </c>
      <c r="Y993">
        <v>4918.4000000000005</v>
      </c>
      <c r="Z993">
        <v>5533.2000000000007</v>
      </c>
      <c r="AA993">
        <v>6148</v>
      </c>
      <c r="AB993">
        <v>6762.8</v>
      </c>
      <c r="AC993">
        <v>7377.6</v>
      </c>
      <c r="AD993">
        <v>7992.4000000000005</v>
      </c>
      <c r="AE993">
        <v>8607.2000000000007</v>
      </c>
      <c r="AF993">
        <v>9222</v>
      </c>
      <c r="AG993">
        <v>9222</v>
      </c>
      <c r="AH993">
        <v>9222</v>
      </c>
      <c r="AI993">
        <v>9222</v>
      </c>
      <c r="AJ993">
        <v>9222</v>
      </c>
      <c r="AK993">
        <v>9222</v>
      </c>
      <c r="AL993">
        <v>9222</v>
      </c>
      <c r="AM993">
        <v>9222</v>
      </c>
      <c r="AN993">
        <v>9222</v>
      </c>
      <c r="AO993">
        <v>9222</v>
      </c>
      <c r="AP993">
        <v>9222</v>
      </c>
      <c r="AQ993">
        <v>9222</v>
      </c>
      <c r="AR993">
        <v>9222</v>
      </c>
      <c r="AS993">
        <v>9222</v>
      </c>
      <c r="AT993">
        <v>9222</v>
      </c>
      <c r="AU993">
        <v>9222</v>
      </c>
      <c r="AV993">
        <v>0</v>
      </c>
      <c r="AW993">
        <v>0</v>
      </c>
      <c r="AX993">
        <v>0</v>
      </c>
      <c r="AY993">
        <v>0</v>
      </c>
      <c r="AZ993">
        <v>0</v>
      </c>
      <c r="BA993">
        <v>0</v>
      </c>
      <c r="BB993">
        <v>0</v>
      </c>
      <c r="BC993">
        <v>0</v>
      </c>
      <c r="BD993">
        <v>0</v>
      </c>
      <c r="BE993">
        <v>0</v>
      </c>
      <c r="BF993">
        <v>0</v>
      </c>
      <c r="BG993">
        <v>0</v>
      </c>
      <c r="BH993">
        <v>0</v>
      </c>
      <c r="BI993">
        <v>0</v>
      </c>
      <c r="BJ993">
        <v>0</v>
      </c>
      <c r="BK993">
        <v>0</v>
      </c>
      <c r="BL993">
        <v>0</v>
      </c>
      <c r="BM993">
        <v>0</v>
      </c>
      <c r="BN993">
        <v>0</v>
      </c>
      <c r="BO993">
        <v>0</v>
      </c>
      <c r="BP993">
        <v>0</v>
      </c>
      <c r="BQ993">
        <v>0</v>
      </c>
      <c r="BR993">
        <v>0</v>
      </c>
      <c r="BS993">
        <v>0</v>
      </c>
      <c r="BT993">
        <v>0</v>
      </c>
      <c r="BU993">
        <v>0</v>
      </c>
      <c r="BV993">
        <v>0</v>
      </c>
      <c r="BW993">
        <v>0</v>
      </c>
      <c r="BX993">
        <v>0</v>
      </c>
      <c r="BY993">
        <v>0</v>
      </c>
      <c r="BZ993">
        <v>0</v>
      </c>
      <c r="CA993">
        <v>0</v>
      </c>
      <c r="CB993">
        <v>0</v>
      </c>
      <c r="CC993">
        <v>0</v>
      </c>
      <c r="CD993">
        <v>0</v>
      </c>
      <c r="CE993">
        <v>0</v>
      </c>
      <c r="CF993">
        <v>0</v>
      </c>
      <c r="CG993">
        <v>0</v>
      </c>
      <c r="CH993">
        <v>0</v>
      </c>
      <c r="CI993">
        <v>0</v>
      </c>
      <c r="CJ993">
        <v>0</v>
      </c>
      <c r="CK993">
        <v>0</v>
      </c>
      <c r="CL993">
        <v>0</v>
      </c>
      <c r="CM993">
        <v>0</v>
      </c>
      <c r="CN993">
        <v>0</v>
      </c>
      <c r="CO993">
        <v>0</v>
      </c>
      <c r="CP993">
        <v>0</v>
      </c>
      <c r="CQ993">
        <v>0</v>
      </c>
      <c r="CR993">
        <v>0</v>
      </c>
      <c r="CS993">
        <v>0</v>
      </c>
      <c r="CT993">
        <v>0</v>
      </c>
      <c r="CU993">
        <v>0</v>
      </c>
      <c r="CV993">
        <v>0</v>
      </c>
      <c r="CW993">
        <v>0</v>
      </c>
      <c r="CX993">
        <v>0</v>
      </c>
      <c r="CY993">
        <v>0</v>
      </c>
      <c r="CZ993">
        <v>0</v>
      </c>
      <c r="DA993">
        <v>0</v>
      </c>
      <c r="DB993">
        <v>0</v>
      </c>
      <c r="DC993">
        <v>0</v>
      </c>
      <c r="DD993">
        <v>0</v>
      </c>
      <c r="DE993">
        <v>0</v>
      </c>
      <c r="DF993">
        <v>0</v>
      </c>
      <c r="DG993">
        <v>0</v>
      </c>
      <c r="DH993">
        <v>0</v>
      </c>
      <c r="DI993">
        <v>0</v>
      </c>
      <c r="DJ993">
        <v>0</v>
      </c>
      <c r="DK993">
        <v>0</v>
      </c>
      <c r="DL993">
        <v>0</v>
      </c>
      <c r="DM993">
        <v>0</v>
      </c>
      <c r="DN993">
        <v>0</v>
      </c>
      <c r="DO993">
        <v>0</v>
      </c>
      <c r="DP993">
        <v>0</v>
      </c>
      <c r="DQ993">
        <v>0</v>
      </c>
      <c r="DR993">
        <v>0</v>
      </c>
      <c r="DS993">
        <v>0</v>
      </c>
      <c r="DT993">
        <v>0</v>
      </c>
      <c r="DU993">
        <v>0</v>
      </c>
      <c r="DV993">
        <v>0</v>
      </c>
      <c r="DW993">
        <v>0</v>
      </c>
      <c r="DX993">
        <v>0</v>
      </c>
      <c r="DZ993" s="340"/>
      <c r="EA993" t="s">
        <v>1024</v>
      </c>
      <c r="EB993">
        <v>1</v>
      </c>
      <c r="EC993">
        <v>21</v>
      </c>
      <c r="ED993" s="183" t="str">
        <f t="shared" si="40"/>
        <v>SDH150121</v>
      </c>
      <c r="EE993">
        <v>614.80000000000007</v>
      </c>
      <c r="EF993">
        <v>10000</v>
      </c>
      <c r="EG993">
        <v>10000</v>
      </c>
      <c r="EH993">
        <v>10000</v>
      </c>
      <c r="EI993">
        <v>10000</v>
      </c>
      <c r="EJ993">
        <v>10000</v>
      </c>
      <c r="EK993">
        <v>10000</v>
      </c>
      <c r="EL993">
        <v>10000</v>
      </c>
      <c r="EM993">
        <v>10000</v>
      </c>
      <c r="EN993">
        <v>10000</v>
      </c>
      <c r="EO993">
        <v>10000</v>
      </c>
      <c r="EP993">
        <v>10000</v>
      </c>
      <c r="EQ993">
        <v>10000</v>
      </c>
      <c r="ER993">
        <v>10000</v>
      </c>
      <c r="ES993">
        <v>10000</v>
      </c>
      <c r="ET993">
        <v>10000</v>
      </c>
      <c r="EU993">
        <v>10000</v>
      </c>
      <c r="EV993">
        <v>10000</v>
      </c>
      <c r="EW993">
        <v>10000</v>
      </c>
      <c r="EX993">
        <v>10000</v>
      </c>
      <c r="EY993">
        <v>10000</v>
      </c>
      <c r="EZ993">
        <v>10000</v>
      </c>
      <c r="FA993">
        <v>10000</v>
      </c>
      <c r="FB993">
        <v>10000</v>
      </c>
      <c r="FC993">
        <v>10000</v>
      </c>
      <c r="FD993">
        <v>10000</v>
      </c>
      <c r="FE993">
        <v>10000</v>
      </c>
      <c r="FF993">
        <v>10000</v>
      </c>
      <c r="FG993">
        <v>10000</v>
      </c>
      <c r="FH993">
        <v>10000</v>
      </c>
      <c r="FI993">
        <v>0</v>
      </c>
      <c r="FJ993">
        <v>0</v>
      </c>
      <c r="FK993">
        <v>0</v>
      </c>
      <c r="FL993">
        <v>0</v>
      </c>
      <c r="FM993">
        <v>0</v>
      </c>
      <c r="FN993">
        <v>0</v>
      </c>
      <c r="FO993">
        <v>0</v>
      </c>
      <c r="FP993">
        <v>0</v>
      </c>
      <c r="FQ993">
        <v>0</v>
      </c>
      <c r="FR993">
        <v>0</v>
      </c>
      <c r="FS993">
        <v>0</v>
      </c>
      <c r="FT993">
        <v>0</v>
      </c>
      <c r="FU993">
        <v>0</v>
      </c>
      <c r="FV993">
        <v>0</v>
      </c>
      <c r="FW993">
        <v>0</v>
      </c>
      <c r="FX993">
        <v>0</v>
      </c>
      <c r="FY993">
        <v>0</v>
      </c>
      <c r="FZ993">
        <v>0</v>
      </c>
      <c r="GA993">
        <v>0</v>
      </c>
      <c r="GB993">
        <v>0</v>
      </c>
      <c r="GC993">
        <v>0</v>
      </c>
      <c r="GD993">
        <v>0</v>
      </c>
      <c r="GE993">
        <v>0</v>
      </c>
      <c r="GF993">
        <v>0</v>
      </c>
      <c r="GG993">
        <v>0</v>
      </c>
      <c r="GH993">
        <v>0</v>
      </c>
      <c r="GI993">
        <v>0</v>
      </c>
      <c r="GJ993">
        <v>0</v>
      </c>
      <c r="GK993">
        <v>0</v>
      </c>
      <c r="GL993">
        <v>0</v>
      </c>
      <c r="GM993">
        <v>0</v>
      </c>
      <c r="GN993">
        <v>0</v>
      </c>
      <c r="GO993">
        <v>0</v>
      </c>
      <c r="GP993">
        <v>0</v>
      </c>
      <c r="GQ993">
        <v>0</v>
      </c>
      <c r="GR993">
        <v>0</v>
      </c>
      <c r="GS993">
        <v>0</v>
      </c>
      <c r="GT993">
        <v>0</v>
      </c>
      <c r="GU993">
        <v>0</v>
      </c>
      <c r="GV993">
        <v>0</v>
      </c>
      <c r="GW993">
        <v>0</v>
      </c>
      <c r="GX993">
        <v>0</v>
      </c>
      <c r="GY993">
        <v>0</v>
      </c>
      <c r="GZ993">
        <v>0</v>
      </c>
      <c r="HA993">
        <v>0</v>
      </c>
      <c r="HB993">
        <v>0</v>
      </c>
      <c r="HC993">
        <v>0</v>
      </c>
      <c r="HD993">
        <v>0</v>
      </c>
      <c r="HE993">
        <v>0</v>
      </c>
      <c r="HF993">
        <v>0</v>
      </c>
      <c r="HG993">
        <v>0</v>
      </c>
      <c r="HH993">
        <v>0</v>
      </c>
      <c r="HI993">
        <v>0</v>
      </c>
      <c r="HJ993">
        <v>0</v>
      </c>
      <c r="HK993">
        <v>0</v>
      </c>
      <c r="HL993">
        <v>0</v>
      </c>
      <c r="HM993">
        <v>0</v>
      </c>
      <c r="HN993">
        <v>0</v>
      </c>
      <c r="HO993">
        <v>0</v>
      </c>
      <c r="HP993">
        <v>0</v>
      </c>
      <c r="HQ993">
        <v>0</v>
      </c>
      <c r="HR993">
        <v>0</v>
      </c>
      <c r="HS993">
        <v>0</v>
      </c>
      <c r="HT993">
        <v>0</v>
      </c>
      <c r="HU993">
        <v>0</v>
      </c>
      <c r="HV993">
        <v>0</v>
      </c>
      <c r="HW993">
        <v>0</v>
      </c>
      <c r="HX993">
        <v>0</v>
      </c>
      <c r="HY993">
        <v>0</v>
      </c>
      <c r="HZ993">
        <v>0</v>
      </c>
      <c r="IA993">
        <v>0</v>
      </c>
      <c r="IB993">
        <v>0</v>
      </c>
      <c r="IC993">
        <v>0</v>
      </c>
      <c r="ID993">
        <v>0</v>
      </c>
      <c r="IE993">
        <v>0</v>
      </c>
      <c r="IF993">
        <v>0</v>
      </c>
      <c r="IG993">
        <v>0</v>
      </c>
      <c r="IH993">
        <v>0</v>
      </c>
      <c r="II993">
        <v>0</v>
      </c>
      <c r="IJ993">
        <v>0</v>
      </c>
      <c r="IK993">
        <v>0</v>
      </c>
    </row>
    <row r="994" spans="13:245" hidden="1">
      <c r="M994" s="340"/>
      <c r="N994" t="s">
        <v>1024</v>
      </c>
      <c r="O994">
        <v>1</v>
      </c>
      <c r="P994">
        <v>22</v>
      </c>
      <c r="Q994" s="183" t="str">
        <f t="shared" si="39"/>
        <v>SDH150122</v>
      </c>
      <c r="R994">
        <v>614.80000000000007</v>
      </c>
      <c r="S994">
        <v>2000</v>
      </c>
      <c r="T994">
        <v>2000</v>
      </c>
      <c r="U994">
        <v>2459.2000000000003</v>
      </c>
      <c r="V994">
        <v>3074</v>
      </c>
      <c r="W994">
        <v>3688.8</v>
      </c>
      <c r="X994">
        <v>4303.6000000000004</v>
      </c>
      <c r="Y994">
        <v>4918.4000000000005</v>
      </c>
      <c r="Z994">
        <v>5533.2000000000007</v>
      </c>
      <c r="AA994">
        <v>6148</v>
      </c>
      <c r="AB994">
        <v>6762.8</v>
      </c>
      <c r="AC994">
        <v>7377.6</v>
      </c>
      <c r="AD994">
        <v>7992.4000000000005</v>
      </c>
      <c r="AE994">
        <v>8607.2000000000007</v>
      </c>
      <c r="AF994">
        <v>9222</v>
      </c>
      <c r="AG994">
        <v>9222</v>
      </c>
      <c r="AH994">
        <v>9222</v>
      </c>
      <c r="AI994">
        <v>9222</v>
      </c>
      <c r="AJ994">
        <v>9222</v>
      </c>
      <c r="AK994">
        <v>9222</v>
      </c>
      <c r="AL994">
        <v>9222</v>
      </c>
      <c r="AM994">
        <v>9222</v>
      </c>
      <c r="AN994">
        <v>9222</v>
      </c>
      <c r="AO994">
        <v>9222</v>
      </c>
      <c r="AP994">
        <v>9222</v>
      </c>
      <c r="AQ994">
        <v>9222</v>
      </c>
      <c r="AR994">
        <v>9222</v>
      </c>
      <c r="AS994">
        <v>9222</v>
      </c>
      <c r="AT994">
        <v>9222</v>
      </c>
      <c r="AU994">
        <v>9222</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v>
      </c>
      <c r="CY994">
        <v>0</v>
      </c>
      <c r="CZ994">
        <v>0</v>
      </c>
      <c r="DA994">
        <v>0</v>
      </c>
      <c r="DB994">
        <v>0</v>
      </c>
      <c r="DC994">
        <v>0</v>
      </c>
      <c r="DD994">
        <v>0</v>
      </c>
      <c r="DE994">
        <v>0</v>
      </c>
      <c r="DF994">
        <v>0</v>
      </c>
      <c r="DG994">
        <v>0</v>
      </c>
      <c r="DH994">
        <v>0</v>
      </c>
      <c r="DI994">
        <v>0</v>
      </c>
      <c r="DJ994">
        <v>0</v>
      </c>
      <c r="DK994">
        <v>0</v>
      </c>
      <c r="DL994">
        <v>0</v>
      </c>
      <c r="DM994">
        <v>0</v>
      </c>
      <c r="DN994">
        <v>0</v>
      </c>
      <c r="DO994">
        <v>0</v>
      </c>
      <c r="DP994">
        <v>0</v>
      </c>
      <c r="DQ994">
        <v>0</v>
      </c>
      <c r="DR994">
        <v>0</v>
      </c>
      <c r="DS994">
        <v>0</v>
      </c>
      <c r="DT994">
        <v>0</v>
      </c>
      <c r="DU994">
        <v>0</v>
      </c>
      <c r="DV994">
        <v>0</v>
      </c>
      <c r="DW994">
        <v>0</v>
      </c>
      <c r="DX994">
        <v>0</v>
      </c>
      <c r="DZ994" s="340"/>
      <c r="EA994" t="s">
        <v>1024</v>
      </c>
      <c r="EB994">
        <v>1</v>
      </c>
      <c r="EC994">
        <v>22</v>
      </c>
      <c r="ED994" s="183" t="str">
        <f t="shared" si="40"/>
        <v>SDH150122</v>
      </c>
      <c r="EE994">
        <v>614.80000000000007</v>
      </c>
      <c r="EF994">
        <v>10000</v>
      </c>
      <c r="EG994">
        <v>10000</v>
      </c>
      <c r="EH994">
        <v>10000</v>
      </c>
      <c r="EI994">
        <v>10000</v>
      </c>
      <c r="EJ994">
        <v>10000</v>
      </c>
      <c r="EK994">
        <v>10000</v>
      </c>
      <c r="EL994">
        <v>10000</v>
      </c>
      <c r="EM994">
        <v>10000</v>
      </c>
      <c r="EN994">
        <v>10000</v>
      </c>
      <c r="EO994">
        <v>10000</v>
      </c>
      <c r="EP994">
        <v>10000</v>
      </c>
      <c r="EQ994">
        <v>10000</v>
      </c>
      <c r="ER994">
        <v>10000</v>
      </c>
      <c r="ES994">
        <v>10000</v>
      </c>
      <c r="ET994">
        <v>10000</v>
      </c>
      <c r="EU994">
        <v>10000</v>
      </c>
      <c r="EV994">
        <v>10000</v>
      </c>
      <c r="EW994">
        <v>10000</v>
      </c>
      <c r="EX994">
        <v>10000</v>
      </c>
      <c r="EY994">
        <v>10000</v>
      </c>
      <c r="EZ994">
        <v>10000</v>
      </c>
      <c r="FA994">
        <v>10000</v>
      </c>
      <c r="FB994">
        <v>10000</v>
      </c>
      <c r="FC994">
        <v>10000</v>
      </c>
      <c r="FD994">
        <v>10000</v>
      </c>
      <c r="FE994">
        <v>10000</v>
      </c>
      <c r="FF994">
        <v>10000</v>
      </c>
      <c r="FG994">
        <v>10000</v>
      </c>
      <c r="FH994">
        <v>10000</v>
      </c>
      <c r="FI994">
        <v>0</v>
      </c>
      <c r="FJ994">
        <v>0</v>
      </c>
      <c r="FK994">
        <v>0</v>
      </c>
      <c r="FL994">
        <v>0</v>
      </c>
      <c r="FM994">
        <v>0</v>
      </c>
      <c r="FN994">
        <v>0</v>
      </c>
      <c r="FO994">
        <v>0</v>
      </c>
      <c r="FP994">
        <v>0</v>
      </c>
      <c r="FQ994">
        <v>0</v>
      </c>
      <c r="FR994">
        <v>0</v>
      </c>
      <c r="FS994">
        <v>0</v>
      </c>
      <c r="FT994">
        <v>0</v>
      </c>
      <c r="FU994">
        <v>0</v>
      </c>
      <c r="FV994">
        <v>0</v>
      </c>
      <c r="FW994">
        <v>0</v>
      </c>
      <c r="FX994">
        <v>0</v>
      </c>
      <c r="FY994">
        <v>0</v>
      </c>
      <c r="FZ994">
        <v>0</v>
      </c>
      <c r="GA994">
        <v>0</v>
      </c>
      <c r="GB994">
        <v>0</v>
      </c>
      <c r="GC994">
        <v>0</v>
      </c>
      <c r="GD994">
        <v>0</v>
      </c>
      <c r="GE994">
        <v>0</v>
      </c>
      <c r="GF994">
        <v>0</v>
      </c>
      <c r="GG994">
        <v>0</v>
      </c>
      <c r="GH994">
        <v>0</v>
      </c>
      <c r="GI994">
        <v>0</v>
      </c>
      <c r="GJ994">
        <v>0</v>
      </c>
      <c r="GK994">
        <v>0</v>
      </c>
      <c r="GL994">
        <v>0</v>
      </c>
      <c r="GM994">
        <v>0</v>
      </c>
      <c r="GN994">
        <v>0</v>
      </c>
      <c r="GO994">
        <v>0</v>
      </c>
      <c r="GP994">
        <v>0</v>
      </c>
      <c r="GQ994">
        <v>0</v>
      </c>
      <c r="GR994">
        <v>0</v>
      </c>
      <c r="GS994">
        <v>0</v>
      </c>
      <c r="GT994">
        <v>0</v>
      </c>
      <c r="GU994">
        <v>0</v>
      </c>
      <c r="GV994">
        <v>0</v>
      </c>
      <c r="GW994">
        <v>0</v>
      </c>
      <c r="GX994">
        <v>0</v>
      </c>
      <c r="GY994">
        <v>0</v>
      </c>
      <c r="GZ994">
        <v>0</v>
      </c>
      <c r="HA994">
        <v>0</v>
      </c>
      <c r="HB994">
        <v>0</v>
      </c>
      <c r="HC994">
        <v>0</v>
      </c>
      <c r="HD994">
        <v>0</v>
      </c>
      <c r="HE994">
        <v>0</v>
      </c>
      <c r="HF994">
        <v>0</v>
      </c>
      <c r="HG994">
        <v>0</v>
      </c>
      <c r="HH994">
        <v>0</v>
      </c>
      <c r="HI994">
        <v>0</v>
      </c>
      <c r="HJ994">
        <v>0</v>
      </c>
      <c r="HK994">
        <v>0</v>
      </c>
      <c r="HL994">
        <v>0</v>
      </c>
      <c r="HM994">
        <v>0</v>
      </c>
      <c r="HN994">
        <v>0</v>
      </c>
      <c r="HO994">
        <v>0</v>
      </c>
      <c r="HP994">
        <v>0</v>
      </c>
      <c r="HQ994">
        <v>0</v>
      </c>
      <c r="HR994">
        <v>0</v>
      </c>
      <c r="HS994">
        <v>0</v>
      </c>
      <c r="HT994">
        <v>0</v>
      </c>
      <c r="HU994">
        <v>0</v>
      </c>
      <c r="HV994">
        <v>0</v>
      </c>
      <c r="HW994">
        <v>0</v>
      </c>
      <c r="HX994">
        <v>0</v>
      </c>
      <c r="HY994">
        <v>0</v>
      </c>
      <c r="HZ994">
        <v>0</v>
      </c>
      <c r="IA994">
        <v>0</v>
      </c>
      <c r="IB994">
        <v>0</v>
      </c>
      <c r="IC994">
        <v>0</v>
      </c>
      <c r="ID994">
        <v>0</v>
      </c>
      <c r="IE994">
        <v>0</v>
      </c>
      <c r="IF994">
        <v>0</v>
      </c>
      <c r="IG994">
        <v>0</v>
      </c>
      <c r="IH994">
        <v>0</v>
      </c>
      <c r="II994">
        <v>0</v>
      </c>
      <c r="IJ994">
        <v>0</v>
      </c>
      <c r="IK994">
        <v>0</v>
      </c>
    </row>
    <row r="995" spans="13:245" hidden="1">
      <c r="M995" s="340"/>
      <c r="N995" t="s">
        <v>1024</v>
      </c>
      <c r="O995">
        <v>1</v>
      </c>
      <c r="P995">
        <v>23</v>
      </c>
      <c r="Q995" s="183" t="str">
        <f t="shared" si="39"/>
        <v>SDH150123</v>
      </c>
      <c r="R995">
        <v>614.80000000000007</v>
      </c>
      <c r="S995">
        <v>2000</v>
      </c>
      <c r="T995">
        <v>2000</v>
      </c>
      <c r="U995">
        <v>2459.2000000000003</v>
      </c>
      <c r="V995">
        <v>3074</v>
      </c>
      <c r="W995">
        <v>3688.8</v>
      </c>
      <c r="X995">
        <v>4303.6000000000004</v>
      </c>
      <c r="Y995">
        <v>4918.4000000000005</v>
      </c>
      <c r="Z995">
        <v>5533.2000000000007</v>
      </c>
      <c r="AA995">
        <v>6148</v>
      </c>
      <c r="AB995">
        <v>6762.8</v>
      </c>
      <c r="AC995">
        <v>7377.6</v>
      </c>
      <c r="AD995">
        <v>7992.4000000000005</v>
      </c>
      <c r="AE995">
        <v>8607.2000000000007</v>
      </c>
      <c r="AF995">
        <v>9222</v>
      </c>
      <c r="AG995">
        <v>9222</v>
      </c>
      <c r="AH995">
        <v>9222</v>
      </c>
      <c r="AI995">
        <v>9222</v>
      </c>
      <c r="AJ995">
        <v>9222</v>
      </c>
      <c r="AK995">
        <v>9222</v>
      </c>
      <c r="AL995">
        <v>9222</v>
      </c>
      <c r="AM995">
        <v>9222</v>
      </c>
      <c r="AN995">
        <v>9222</v>
      </c>
      <c r="AO995">
        <v>9222</v>
      </c>
      <c r="AP995">
        <v>9222</v>
      </c>
      <c r="AQ995">
        <v>9222</v>
      </c>
      <c r="AR995">
        <v>9222</v>
      </c>
      <c r="AS995">
        <v>9222</v>
      </c>
      <c r="AT995">
        <v>9222</v>
      </c>
      <c r="AU995">
        <v>9222</v>
      </c>
      <c r="AV995">
        <v>0</v>
      </c>
      <c r="AW995">
        <v>0</v>
      </c>
      <c r="AX995">
        <v>0</v>
      </c>
      <c r="AY995">
        <v>0</v>
      </c>
      <c r="AZ995">
        <v>0</v>
      </c>
      <c r="BA995">
        <v>0</v>
      </c>
      <c r="BB995">
        <v>0</v>
      </c>
      <c r="BC995">
        <v>0</v>
      </c>
      <c r="BD995">
        <v>0</v>
      </c>
      <c r="BE995">
        <v>0</v>
      </c>
      <c r="BF995">
        <v>0</v>
      </c>
      <c r="BG995">
        <v>0</v>
      </c>
      <c r="BH995">
        <v>0</v>
      </c>
      <c r="BI995">
        <v>0</v>
      </c>
      <c r="BJ995">
        <v>0</v>
      </c>
      <c r="BK995">
        <v>0</v>
      </c>
      <c r="BL995">
        <v>0</v>
      </c>
      <c r="BM995">
        <v>0</v>
      </c>
      <c r="BN995">
        <v>0</v>
      </c>
      <c r="BO995">
        <v>0</v>
      </c>
      <c r="BP995">
        <v>0</v>
      </c>
      <c r="BQ995">
        <v>0</v>
      </c>
      <c r="BR995">
        <v>0</v>
      </c>
      <c r="BS995">
        <v>0</v>
      </c>
      <c r="BT995">
        <v>0</v>
      </c>
      <c r="BU995">
        <v>0</v>
      </c>
      <c r="BV995">
        <v>0</v>
      </c>
      <c r="BW995">
        <v>0</v>
      </c>
      <c r="BX995">
        <v>0</v>
      </c>
      <c r="BY995">
        <v>0</v>
      </c>
      <c r="BZ995">
        <v>0</v>
      </c>
      <c r="CA995">
        <v>0</v>
      </c>
      <c r="CB995">
        <v>0</v>
      </c>
      <c r="CC995">
        <v>0</v>
      </c>
      <c r="CD995">
        <v>0</v>
      </c>
      <c r="CE995">
        <v>0</v>
      </c>
      <c r="CF995">
        <v>0</v>
      </c>
      <c r="CG995">
        <v>0</v>
      </c>
      <c r="CH995">
        <v>0</v>
      </c>
      <c r="CI995">
        <v>0</v>
      </c>
      <c r="CJ995">
        <v>0</v>
      </c>
      <c r="CK995">
        <v>0</v>
      </c>
      <c r="CL995">
        <v>0</v>
      </c>
      <c r="CM995">
        <v>0</v>
      </c>
      <c r="CN995">
        <v>0</v>
      </c>
      <c r="CO995">
        <v>0</v>
      </c>
      <c r="CP995">
        <v>0</v>
      </c>
      <c r="CQ995">
        <v>0</v>
      </c>
      <c r="CR995">
        <v>0</v>
      </c>
      <c r="CS995">
        <v>0</v>
      </c>
      <c r="CT995">
        <v>0</v>
      </c>
      <c r="CU995">
        <v>0</v>
      </c>
      <c r="CV995">
        <v>0</v>
      </c>
      <c r="CW995">
        <v>0</v>
      </c>
      <c r="CX995">
        <v>0</v>
      </c>
      <c r="CY995">
        <v>0</v>
      </c>
      <c r="CZ995">
        <v>0</v>
      </c>
      <c r="DA995">
        <v>0</v>
      </c>
      <c r="DB995">
        <v>0</v>
      </c>
      <c r="DC995">
        <v>0</v>
      </c>
      <c r="DD995">
        <v>0</v>
      </c>
      <c r="DE995">
        <v>0</v>
      </c>
      <c r="DF995">
        <v>0</v>
      </c>
      <c r="DG995">
        <v>0</v>
      </c>
      <c r="DH995">
        <v>0</v>
      </c>
      <c r="DI995">
        <v>0</v>
      </c>
      <c r="DJ995">
        <v>0</v>
      </c>
      <c r="DK995">
        <v>0</v>
      </c>
      <c r="DL995">
        <v>0</v>
      </c>
      <c r="DM995">
        <v>0</v>
      </c>
      <c r="DN995">
        <v>0</v>
      </c>
      <c r="DO995">
        <v>0</v>
      </c>
      <c r="DP995">
        <v>0</v>
      </c>
      <c r="DQ995">
        <v>0</v>
      </c>
      <c r="DR995">
        <v>0</v>
      </c>
      <c r="DS995">
        <v>0</v>
      </c>
      <c r="DT995">
        <v>0</v>
      </c>
      <c r="DU995">
        <v>0</v>
      </c>
      <c r="DV995">
        <v>0</v>
      </c>
      <c r="DW995">
        <v>0</v>
      </c>
      <c r="DX995">
        <v>0</v>
      </c>
      <c r="DZ995" s="340"/>
      <c r="EA995" t="s">
        <v>1024</v>
      </c>
      <c r="EB995">
        <v>1</v>
      </c>
      <c r="EC995">
        <v>23</v>
      </c>
      <c r="ED995" s="183" t="str">
        <f t="shared" si="40"/>
        <v>SDH150123</v>
      </c>
      <c r="EE995">
        <v>614.80000000000007</v>
      </c>
      <c r="EF995">
        <v>10000</v>
      </c>
      <c r="EG995">
        <v>10000</v>
      </c>
      <c r="EH995">
        <v>10000</v>
      </c>
      <c r="EI995">
        <v>10000</v>
      </c>
      <c r="EJ995">
        <v>10000</v>
      </c>
      <c r="EK995">
        <v>10000</v>
      </c>
      <c r="EL995">
        <v>10000</v>
      </c>
      <c r="EM995">
        <v>10000</v>
      </c>
      <c r="EN995">
        <v>10000</v>
      </c>
      <c r="EO995">
        <v>10000</v>
      </c>
      <c r="EP995">
        <v>10000</v>
      </c>
      <c r="EQ995">
        <v>10000</v>
      </c>
      <c r="ER995">
        <v>10000</v>
      </c>
      <c r="ES995">
        <v>10000</v>
      </c>
      <c r="ET995">
        <v>10000</v>
      </c>
      <c r="EU995">
        <v>10000</v>
      </c>
      <c r="EV995">
        <v>10000</v>
      </c>
      <c r="EW995">
        <v>10000</v>
      </c>
      <c r="EX995">
        <v>10000</v>
      </c>
      <c r="EY995">
        <v>10000</v>
      </c>
      <c r="EZ995">
        <v>10000</v>
      </c>
      <c r="FA995">
        <v>10000</v>
      </c>
      <c r="FB995">
        <v>10000</v>
      </c>
      <c r="FC995">
        <v>10000</v>
      </c>
      <c r="FD995">
        <v>10000</v>
      </c>
      <c r="FE995">
        <v>10000</v>
      </c>
      <c r="FF995">
        <v>10000</v>
      </c>
      <c r="FG995">
        <v>10000</v>
      </c>
      <c r="FH995">
        <v>10000</v>
      </c>
      <c r="FI995">
        <v>0</v>
      </c>
      <c r="FJ995">
        <v>0</v>
      </c>
      <c r="FK995">
        <v>0</v>
      </c>
      <c r="FL995">
        <v>0</v>
      </c>
      <c r="FM995">
        <v>0</v>
      </c>
      <c r="FN995">
        <v>0</v>
      </c>
      <c r="FO995">
        <v>0</v>
      </c>
      <c r="FP995">
        <v>0</v>
      </c>
      <c r="FQ995">
        <v>0</v>
      </c>
      <c r="FR995">
        <v>0</v>
      </c>
      <c r="FS995">
        <v>0</v>
      </c>
      <c r="FT995">
        <v>0</v>
      </c>
      <c r="FU995">
        <v>0</v>
      </c>
      <c r="FV995">
        <v>0</v>
      </c>
      <c r="FW995">
        <v>0</v>
      </c>
      <c r="FX995">
        <v>0</v>
      </c>
      <c r="FY995">
        <v>0</v>
      </c>
      <c r="FZ995">
        <v>0</v>
      </c>
      <c r="GA995">
        <v>0</v>
      </c>
      <c r="GB995">
        <v>0</v>
      </c>
      <c r="GC995">
        <v>0</v>
      </c>
      <c r="GD995">
        <v>0</v>
      </c>
      <c r="GE995">
        <v>0</v>
      </c>
      <c r="GF995">
        <v>0</v>
      </c>
      <c r="GG995">
        <v>0</v>
      </c>
      <c r="GH995">
        <v>0</v>
      </c>
      <c r="GI995">
        <v>0</v>
      </c>
      <c r="GJ995">
        <v>0</v>
      </c>
      <c r="GK995">
        <v>0</v>
      </c>
      <c r="GL995">
        <v>0</v>
      </c>
      <c r="GM995">
        <v>0</v>
      </c>
      <c r="GN995">
        <v>0</v>
      </c>
      <c r="GO995">
        <v>0</v>
      </c>
      <c r="GP995">
        <v>0</v>
      </c>
      <c r="GQ995">
        <v>0</v>
      </c>
      <c r="GR995">
        <v>0</v>
      </c>
      <c r="GS995">
        <v>0</v>
      </c>
      <c r="GT995">
        <v>0</v>
      </c>
      <c r="GU995">
        <v>0</v>
      </c>
      <c r="GV995">
        <v>0</v>
      </c>
      <c r="GW995">
        <v>0</v>
      </c>
      <c r="GX995">
        <v>0</v>
      </c>
      <c r="GY995">
        <v>0</v>
      </c>
      <c r="GZ995">
        <v>0</v>
      </c>
      <c r="HA995">
        <v>0</v>
      </c>
      <c r="HB995">
        <v>0</v>
      </c>
      <c r="HC995">
        <v>0</v>
      </c>
      <c r="HD995">
        <v>0</v>
      </c>
      <c r="HE995">
        <v>0</v>
      </c>
      <c r="HF995">
        <v>0</v>
      </c>
      <c r="HG995">
        <v>0</v>
      </c>
      <c r="HH995">
        <v>0</v>
      </c>
      <c r="HI995">
        <v>0</v>
      </c>
      <c r="HJ995">
        <v>0</v>
      </c>
      <c r="HK995">
        <v>0</v>
      </c>
      <c r="HL995">
        <v>0</v>
      </c>
      <c r="HM995">
        <v>0</v>
      </c>
      <c r="HN995">
        <v>0</v>
      </c>
      <c r="HO995">
        <v>0</v>
      </c>
      <c r="HP995">
        <v>0</v>
      </c>
      <c r="HQ995">
        <v>0</v>
      </c>
      <c r="HR995">
        <v>0</v>
      </c>
      <c r="HS995">
        <v>0</v>
      </c>
      <c r="HT995">
        <v>0</v>
      </c>
      <c r="HU995">
        <v>0</v>
      </c>
      <c r="HV995">
        <v>0</v>
      </c>
      <c r="HW995">
        <v>0</v>
      </c>
      <c r="HX995">
        <v>0</v>
      </c>
      <c r="HY995">
        <v>0</v>
      </c>
      <c r="HZ995">
        <v>0</v>
      </c>
      <c r="IA995">
        <v>0</v>
      </c>
      <c r="IB995">
        <v>0</v>
      </c>
      <c r="IC995">
        <v>0</v>
      </c>
      <c r="ID995">
        <v>0</v>
      </c>
      <c r="IE995">
        <v>0</v>
      </c>
      <c r="IF995">
        <v>0</v>
      </c>
      <c r="IG995">
        <v>0</v>
      </c>
      <c r="IH995">
        <v>0</v>
      </c>
      <c r="II995">
        <v>0</v>
      </c>
      <c r="IJ995">
        <v>0</v>
      </c>
      <c r="IK995">
        <v>0</v>
      </c>
    </row>
    <row r="996" spans="13:245" hidden="1">
      <c r="M996" s="340"/>
      <c r="N996" t="s">
        <v>1024</v>
      </c>
      <c r="O996">
        <v>1</v>
      </c>
      <c r="P996">
        <v>24</v>
      </c>
      <c r="Q996" s="183" t="str">
        <f t="shared" si="39"/>
        <v>SDH150124</v>
      </c>
      <c r="R996">
        <v>614.80000000000007</v>
      </c>
      <c r="S996">
        <v>2000</v>
      </c>
      <c r="T996">
        <v>2000</v>
      </c>
      <c r="U996">
        <v>2459.2000000000003</v>
      </c>
      <c r="V996">
        <v>3074</v>
      </c>
      <c r="W996">
        <v>3688.8</v>
      </c>
      <c r="X996">
        <v>4303.6000000000004</v>
      </c>
      <c r="Y996">
        <v>4918.4000000000005</v>
      </c>
      <c r="Z996">
        <v>5533.2000000000007</v>
      </c>
      <c r="AA996">
        <v>6148</v>
      </c>
      <c r="AB996">
        <v>6762.8</v>
      </c>
      <c r="AC996">
        <v>7377.6</v>
      </c>
      <c r="AD996">
        <v>7992.4000000000005</v>
      </c>
      <c r="AE996">
        <v>8607.2000000000007</v>
      </c>
      <c r="AF996">
        <v>9222</v>
      </c>
      <c r="AG996">
        <v>9222</v>
      </c>
      <c r="AH996">
        <v>9222</v>
      </c>
      <c r="AI996">
        <v>9222</v>
      </c>
      <c r="AJ996">
        <v>9222</v>
      </c>
      <c r="AK996">
        <v>9222</v>
      </c>
      <c r="AL996">
        <v>9222</v>
      </c>
      <c r="AM996">
        <v>9222</v>
      </c>
      <c r="AN996">
        <v>9222</v>
      </c>
      <c r="AO996">
        <v>9222</v>
      </c>
      <c r="AP996">
        <v>9222</v>
      </c>
      <c r="AQ996">
        <v>9222</v>
      </c>
      <c r="AR996">
        <v>9222</v>
      </c>
      <c r="AS996">
        <v>9222</v>
      </c>
      <c r="AT996">
        <v>9222</v>
      </c>
      <c r="AU996">
        <v>9222</v>
      </c>
      <c r="AV996">
        <v>0</v>
      </c>
      <c r="AW996">
        <v>0</v>
      </c>
      <c r="AX996">
        <v>0</v>
      </c>
      <c r="AY996">
        <v>0</v>
      </c>
      <c r="AZ996">
        <v>0</v>
      </c>
      <c r="BA996">
        <v>0</v>
      </c>
      <c r="BB996">
        <v>0</v>
      </c>
      <c r="BC996">
        <v>0</v>
      </c>
      <c r="BD996">
        <v>0</v>
      </c>
      <c r="BE996">
        <v>0</v>
      </c>
      <c r="BF996">
        <v>0</v>
      </c>
      <c r="BG996">
        <v>0</v>
      </c>
      <c r="BH996">
        <v>0</v>
      </c>
      <c r="BI996">
        <v>0</v>
      </c>
      <c r="BJ996">
        <v>0</v>
      </c>
      <c r="BK996">
        <v>0</v>
      </c>
      <c r="BL996">
        <v>0</v>
      </c>
      <c r="BM996">
        <v>0</v>
      </c>
      <c r="BN996">
        <v>0</v>
      </c>
      <c r="BO996">
        <v>0</v>
      </c>
      <c r="BP996">
        <v>0</v>
      </c>
      <c r="BQ996">
        <v>0</v>
      </c>
      <c r="BR996">
        <v>0</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v>
      </c>
      <c r="CY996">
        <v>0</v>
      </c>
      <c r="CZ996">
        <v>0</v>
      </c>
      <c r="DA996">
        <v>0</v>
      </c>
      <c r="DB996">
        <v>0</v>
      </c>
      <c r="DC996">
        <v>0</v>
      </c>
      <c r="DD996">
        <v>0</v>
      </c>
      <c r="DE996">
        <v>0</v>
      </c>
      <c r="DF996">
        <v>0</v>
      </c>
      <c r="DG996">
        <v>0</v>
      </c>
      <c r="DH996">
        <v>0</v>
      </c>
      <c r="DI996">
        <v>0</v>
      </c>
      <c r="DJ996">
        <v>0</v>
      </c>
      <c r="DK996">
        <v>0</v>
      </c>
      <c r="DL996">
        <v>0</v>
      </c>
      <c r="DM996">
        <v>0</v>
      </c>
      <c r="DN996">
        <v>0</v>
      </c>
      <c r="DO996">
        <v>0</v>
      </c>
      <c r="DP996">
        <v>0</v>
      </c>
      <c r="DQ996">
        <v>0</v>
      </c>
      <c r="DR996">
        <v>0</v>
      </c>
      <c r="DS996">
        <v>0</v>
      </c>
      <c r="DT996">
        <v>0</v>
      </c>
      <c r="DU996">
        <v>0</v>
      </c>
      <c r="DV996">
        <v>0</v>
      </c>
      <c r="DW996">
        <v>0</v>
      </c>
      <c r="DX996">
        <v>0</v>
      </c>
      <c r="DZ996" s="340"/>
      <c r="EA996" t="s">
        <v>1024</v>
      </c>
      <c r="EB996">
        <v>1</v>
      </c>
      <c r="EC996">
        <v>24</v>
      </c>
      <c r="ED996" s="183" t="str">
        <f t="shared" si="40"/>
        <v>SDH150124</v>
      </c>
      <c r="EE996">
        <v>614.80000000000007</v>
      </c>
      <c r="EF996">
        <v>10000</v>
      </c>
      <c r="EG996">
        <v>10000</v>
      </c>
      <c r="EH996">
        <v>10000</v>
      </c>
      <c r="EI996">
        <v>10000</v>
      </c>
      <c r="EJ996">
        <v>10000</v>
      </c>
      <c r="EK996">
        <v>10000</v>
      </c>
      <c r="EL996">
        <v>10000</v>
      </c>
      <c r="EM996">
        <v>10000</v>
      </c>
      <c r="EN996">
        <v>10000</v>
      </c>
      <c r="EO996">
        <v>10000</v>
      </c>
      <c r="EP996">
        <v>10000</v>
      </c>
      <c r="EQ996">
        <v>10000</v>
      </c>
      <c r="ER996">
        <v>10000</v>
      </c>
      <c r="ES996">
        <v>10000</v>
      </c>
      <c r="ET996">
        <v>10000</v>
      </c>
      <c r="EU996">
        <v>10000</v>
      </c>
      <c r="EV996">
        <v>10000</v>
      </c>
      <c r="EW996">
        <v>10000</v>
      </c>
      <c r="EX996">
        <v>10000</v>
      </c>
      <c r="EY996">
        <v>10000</v>
      </c>
      <c r="EZ996">
        <v>10000</v>
      </c>
      <c r="FA996">
        <v>10000</v>
      </c>
      <c r="FB996">
        <v>10000</v>
      </c>
      <c r="FC996">
        <v>10000</v>
      </c>
      <c r="FD996">
        <v>10000</v>
      </c>
      <c r="FE996">
        <v>10000</v>
      </c>
      <c r="FF996">
        <v>10000</v>
      </c>
      <c r="FG996">
        <v>10000</v>
      </c>
      <c r="FH996">
        <v>10000</v>
      </c>
      <c r="FI996">
        <v>0</v>
      </c>
      <c r="FJ996">
        <v>0</v>
      </c>
      <c r="FK996">
        <v>0</v>
      </c>
      <c r="FL996">
        <v>0</v>
      </c>
      <c r="FM996">
        <v>0</v>
      </c>
      <c r="FN996">
        <v>0</v>
      </c>
      <c r="FO996">
        <v>0</v>
      </c>
      <c r="FP996">
        <v>0</v>
      </c>
      <c r="FQ996">
        <v>0</v>
      </c>
      <c r="FR996">
        <v>0</v>
      </c>
      <c r="FS996">
        <v>0</v>
      </c>
      <c r="FT996">
        <v>0</v>
      </c>
      <c r="FU996">
        <v>0</v>
      </c>
      <c r="FV996">
        <v>0</v>
      </c>
      <c r="FW996">
        <v>0</v>
      </c>
      <c r="FX996">
        <v>0</v>
      </c>
      <c r="FY996">
        <v>0</v>
      </c>
      <c r="FZ996">
        <v>0</v>
      </c>
      <c r="GA996">
        <v>0</v>
      </c>
      <c r="GB996">
        <v>0</v>
      </c>
      <c r="GC996">
        <v>0</v>
      </c>
      <c r="GD996">
        <v>0</v>
      </c>
      <c r="GE996">
        <v>0</v>
      </c>
      <c r="GF996">
        <v>0</v>
      </c>
      <c r="GG996">
        <v>0</v>
      </c>
      <c r="GH996">
        <v>0</v>
      </c>
      <c r="GI996">
        <v>0</v>
      </c>
      <c r="GJ996">
        <v>0</v>
      </c>
      <c r="GK996">
        <v>0</v>
      </c>
      <c r="GL996">
        <v>0</v>
      </c>
      <c r="GM996">
        <v>0</v>
      </c>
      <c r="GN996">
        <v>0</v>
      </c>
      <c r="GO996">
        <v>0</v>
      </c>
      <c r="GP996">
        <v>0</v>
      </c>
      <c r="GQ996">
        <v>0</v>
      </c>
      <c r="GR996">
        <v>0</v>
      </c>
      <c r="GS996">
        <v>0</v>
      </c>
      <c r="GT996">
        <v>0</v>
      </c>
      <c r="GU996">
        <v>0</v>
      </c>
      <c r="GV996">
        <v>0</v>
      </c>
      <c r="GW996">
        <v>0</v>
      </c>
      <c r="GX996">
        <v>0</v>
      </c>
      <c r="GY996">
        <v>0</v>
      </c>
      <c r="GZ996">
        <v>0</v>
      </c>
      <c r="HA996">
        <v>0</v>
      </c>
      <c r="HB996">
        <v>0</v>
      </c>
      <c r="HC996">
        <v>0</v>
      </c>
      <c r="HD996">
        <v>0</v>
      </c>
      <c r="HE996">
        <v>0</v>
      </c>
      <c r="HF996">
        <v>0</v>
      </c>
      <c r="HG996">
        <v>0</v>
      </c>
      <c r="HH996">
        <v>0</v>
      </c>
      <c r="HI996">
        <v>0</v>
      </c>
      <c r="HJ996">
        <v>0</v>
      </c>
      <c r="HK996">
        <v>0</v>
      </c>
      <c r="HL996">
        <v>0</v>
      </c>
      <c r="HM996">
        <v>0</v>
      </c>
      <c r="HN996">
        <v>0</v>
      </c>
      <c r="HO996">
        <v>0</v>
      </c>
      <c r="HP996">
        <v>0</v>
      </c>
      <c r="HQ996">
        <v>0</v>
      </c>
      <c r="HR996">
        <v>0</v>
      </c>
      <c r="HS996">
        <v>0</v>
      </c>
      <c r="HT996">
        <v>0</v>
      </c>
      <c r="HU996">
        <v>0</v>
      </c>
      <c r="HV996">
        <v>0</v>
      </c>
      <c r="HW996">
        <v>0</v>
      </c>
      <c r="HX996">
        <v>0</v>
      </c>
      <c r="HY996">
        <v>0</v>
      </c>
      <c r="HZ996">
        <v>0</v>
      </c>
      <c r="IA996">
        <v>0</v>
      </c>
      <c r="IB996">
        <v>0</v>
      </c>
      <c r="IC996">
        <v>0</v>
      </c>
      <c r="ID996">
        <v>0</v>
      </c>
      <c r="IE996">
        <v>0</v>
      </c>
      <c r="IF996">
        <v>0</v>
      </c>
      <c r="IG996">
        <v>0</v>
      </c>
      <c r="IH996">
        <v>0</v>
      </c>
      <c r="II996">
        <v>0</v>
      </c>
      <c r="IJ996">
        <v>0</v>
      </c>
      <c r="IK996">
        <v>0</v>
      </c>
    </row>
    <row r="997" spans="13:245" hidden="1">
      <c r="M997" s="340"/>
      <c r="N997" t="s">
        <v>1024</v>
      </c>
      <c r="O997">
        <v>1</v>
      </c>
      <c r="P997">
        <v>25</v>
      </c>
      <c r="Q997" s="183" t="str">
        <f t="shared" si="39"/>
        <v>SDH150125</v>
      </c>
      <c r="R997">
        <v>620.1</v>
      </c>
      <c r="S997">
        <v>2000</v>
      </c>
      <c r="T997">
        <v>2000</v>
      </c>
      <c r="U997">
        <v>2480.4</v>
      </c>
      <c r="V997">
        <v>3100.5</v>
      </c>
      <c r="W997">
        <v>3720.6000000000004</v>
      </c>
      <c r="X997">
        <v>4340.7</v>
      </c>
      <c r="Y997">
        <v>4960.8</v>
      </c>
      <c r="Z997">
        <v>5580.9000000000005</v>
      </c>
      <c r="AA997">
        <v>6201</v>
      </c>
      <c r="AB997">
        <v>6821.1</v>
      </c>
      <c r="AC997">
        <v>7441.2000000000007</v>
      </c>
      <c r="AD997">
        <v>8061.3</v>
      </c>
      <c r="AE997">
        <v>8681.4</v>
      </c>
      <c r="AF997">
        <v>9301.5</v>
      </c>
      <c r="AG997">
        <v>9301.5</v>
      </c>
      <c r="AH997">
        <v>9301.5</v>
      </c>
      <c r="AI997">
        <v>9301.5</v>
      </c>
      <c r="AJ997">
        <v>9301.5</v>
      </c>
      <c r="AK997">
        <v>9301.5</v>
      </c>
      <c r="AL997">
        <v>9301.5</v>
      </c>
      <c r="AM997">
        <v>9301.5</v>
      </c>
      <c r="AN997">
        <v>9301.5</v>
      </c>
      <c r="AO997">
        <v>9301.5</v>
      </c>
      <c r="AP997">
        <v>9301.5</v>
      </c>
      <c r="AQ997">
        <v>9301.5</v>
      </c>
      <c r="AR997">
        <v>9301.5</v>
      </c>
      <c r="AS997">
        <v>9301.5</v>
      </c>
      <c r="AT997">
        <v>9301.5</v>
      </c>
      <c r="AU997">
        <v>9301.5</v>
      </c>
      <c r="AV997">
        <v>0</v>
      </c>
      <c r="AW997">
        <v>0</v>
      </c>
      <c r="AX997">
        <v>0</v>
      </c>
      <c r="AY997">
        <v>0</v>
      </c>
      <c r="AZ997">
        <v>0</v>
      </c>
      <c r="BA997">
        <v>0</v>
      </c>
      <c r="BB997">
        <v>0</v>
      </c>
      <c r="BC997">
        <v>0</v>
      </c>
      <c r="BD997">
        <v>0</v>
      </c>
      <c r="BE997">
        <v>0</v>
      </c>
      <c r="BF997">
        <v>0</v>
      </c>
      <c r="BG997">
        <v>0</v>
      </c>
      <c r="BH997">
        <v>0</v>
      </c>
      <c r="BI997">
        <v>0</v>
      </c>
      <c r="BJ997">
        <v>0</v>
      </c>
      <c r="BK997">
        <v>0</v>
      </c>
      <c r="BL997">
        <v>0</v>
      </c>
      <c r="BM997">
        <v>0</v>
      </c>
      <c r="BN997">
        <v>0</v>
      </c>
      <c r="BO997">
        <v>0</v>
      </c>
      <c r="BP997">
        <v>0</v>
      </c>
      <c r="BQ997">
        <v>0</v>
      </c>
      <c r="BR997">
        <v>0</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0</v>
      </c>
      <c r="CY997">
        <v>0</v>
      </c>
      <c r="CZ997">
        <v>0</v>
      </c>
      <c r="DA997">
        <v>0</v>
      </c>
      <c r="DB997">
        <v>0</v>
      </c>
      <c r="DC997">
        <v>0</v>
      </c>
      <c r="DD997">
        <v>0</v>
      </c>
      <c r="DE997">
        <v>0</v>
      </c>
      <c r="DF997">
        <v>0</v>
      </c>
      <c r="DG997">
        <v>0</v>
      </c>
      <c r="DH997">
        <v>0</v>
      </c>
      <c r="DI997">
        <v>0</v>
      </c>
      <c r="DJ997">
        <v>0</v>
      </c>
      <c r="DK997">
        <v>0</v>
      </c>
      <c r="DL997">
        <v>0</v>
      </c>
      <c r="DM997">
        <v>0</v>
      </c>
      <c r="DN997">
        <v>0</v>
      </c>
      <c r="DO997">
        <v>0</v>
      </c>
      <c r="DP997">
        <v>0</v>
      </c>
      <c r="DQ997">
        <v>0</v>
      </c>
      <c r="DR997">
        <v>0</v>
      </c>
      <c r="DS997">
        <v>0</v>
      </c>
      <c r="DT997">
        <v>0</v>
      </c>
      <c r="DU997">
        <v>0</v>
      </c>
      <c r="DV997">
        <v>0</v>
      </c>
      <c r="DW997">
        <v>0</v>
      </c>
      <c r="DX997">
        <v>0</v>
      </c>
      <c r="DZ997" s="340"/>
      <c r="EA997" t="s">
        <v>1024</v>
      </c>
      <c r="EB997">
        <v>1</v>
      </c>
      <c r="EC997">
        <v>25</v>
      </c>
      <c r="ED997" s="183" t="str">
        <f t="shared" si="40"/>
        <v>SDH150125</v>
      </c>
      <c r="EE997">
        <v>620.1</v>
      </c>
      <c r="EF997">
        <v>10000</v>
      </c>
      <c r="EG997">
        <v>10000</v>
      </c>
      <c r="EH997">
        <v>10000</v>
      </c>
      <c r="EI997">
        <v>10000</v>
      </c>
      <c r="EJ997">
        <v>10000</v>
      </c>
      <c r="EK997">
        <v>10000</v>
      </c>
      <c r="EL997">
        <v>10000</v>
      </c>
      <c r="EM997">
        <v>10000</v>
      </c>
      <c r="EN997">
        <v>10000</v>
      </c>
      <c r="EO997">
        <v>10000</v>
      </c>
      <c r="EP997">
        <v>10000</v>
      </c>
      <c r="EQ997">
        <v>10000</v>
      </c>
      <c r="ER997">
        <v>10000</v>
      </c>
      <c r="ES997">
        <v>10000</v>
      </c>
      <c r="ET997">
        <v>10000</v>
      </c>
      <c r="EU997">
        <v>10000</v>
      </c>
      <c r="EV997">
        <v>10000</v>
      </c>
      <c r="EW997">
        <v>10000</v>
      </c>
      <c r="EX997">
        <v>10000</v>
      </c>
      <c r="EY997">
        <v>10000</v>
      </c>
      <c r="EZ997">
        <v>10000</v>
      </c>
      <c r="FA997">
        <v>10000</v>
      </c>
      <c r="FB997">
        <v>10000</v>
      </c>
      <c r="FC997">
        <v>10000</v>
      </c>
      <c r="FD997">
        <v>10000</v>
      </c>
      <c r="FE997">
        <v>10000</v>
      </c>
      <c r="FF997">
        <v>10000</v>
      </c>
      <c r="FG997">
        <v>10000</v>
      </c>
      <c r="FH997">
        <v>10000</v>
      </c>
      <c r="FI997">
        <v>0</v>
      </c>
      <c r="FJ997">
        <v>0</v>
      </c>
      <c r="FK997">
        <v>0</v>
      </c>
      <c r="FL997">
        <v>0</v>
      </c>
      <c r="FM997">
        <v>0</v>
      </c>
      <c r="FN997">
        <v>0</v>
      </c>
      <c r="FO997">
        <v>0</v>
      </c>
      <c r="FP997">
        <v>0</v>
      </c>
      <c r="FQ997">
        <v>0</v>
      </c>
      <c r="FR997">
        <v>0</v>
      </c>
      <c r="FS997">
        <v>0</v>
      </c>
      <c r="FT997">
        <v>0</v>
      </c>
      <c r="FU997">
        <v>0</v>
      </c>
      <c r="FV997">
        <v>0</v>
      </c>
      <c r="FW997">
        <v>0</v>
      </c>
      <c r="FX997">
        <v>0</v>
      </c>
      <c r="FY997">
        <v>0</v>
      </c>
      <c r="FZ997">
        <v>0</v>
      </c>
      <c r="GA997">
        <v>0</v>
      </c>
      <c r="GB997">
        <v>0</v>
      </c>
      <c r="GC997">
        <v>0</v>
      </c>
      <c r="GD997">
        <v>0</v>
      </c>
      <c r="GE997">
        <v>0</v>
      </c>
      <c r="GF997">
        <v>0</v>
      </c>
      <c r="GG997">
        <v>0</v>
      </c>
      <c r="GH997">
        <v>0</v>
      </c>
      <c r="GI997">
        <v>0</v>
      </c>
      <c r="GJ997">
        <v>0</v>
      </c>
      <c r="GK997">
        <v>0</v>
      </c>
      <c r="GL997">
        <v>0</v>
      </c>
      <c r="GM997">
        <v>0</v>
      </c>
      <c r="GN997">
        <v>0</v>
      </c>
      <c r="GO997">
        <v>0</v>
      </c>
      <c r="GP997">
        <v>0</v>
      </c>
      <c r="GQ997">
        <v>0</v>
      </c>
      <c r="GR997">
        <v>0</v>
      </c>
      <c r="GS997">
        <v>0</v>
      </c>
      <c r="GT997">
        <v>0</v>
      </c>
      <c r="GU997">
        <v>0</v>
      </c>
      <c r="GV997">
        <v>0</v>
      </c>
      <c r="GW997">
        <v>0</v>
      </c>
      <c r="GX997">
        <v>0</v>
      </c>
      <c r="GY997">
        <v>0</v>
      </c>
      <c r="GZ997">
        <v>0</v>
      </c>
      <c r="HA997">
        <v>0</v>
      </c>
      <c r="HB997">
        <v>0</v>
      </c>
      <c r="HC997">
        <v>0</v>
      </c>
      <c r="HD997">
        <v>0</v>
      </c>
      <c r="HE997">
        <v>0</v>
      </c>
      <c r="HF997">
        <v>0</v>
      </c>
      <c r="HG997">
        <v>0</v>
      </c>
      <c r="HH997">
        <v>0</v>
      </c>
      <c r="HI997">
        <v>0</v>
      </c>
      <c r="HJ997">
        <v>0</v>
      </c>
      <c r="HK997">
        <v>0</v>
      </c>
      <c r="HL997">
        <v>0</v>
      </c>
      <c r="HM997">
        <v>0</v>
      </c>
      <c r="HN997">
        <v>0</v>
      </c>
      <c r="HO997">
        <v>0</v>
      </c>
      <c r="HP997">
        <v>0</v>
      </c>
      <c r="HQ997">
        <v>0</v>
      </c>
      <c r="HR997">
        <v>0</v>
      </c>
      <c r="HS997">
        <v>0</v>
      </c>
      <c r="HT997">
        <v>0</v>
      </c>
      <c r="HU997">
        <v>0</v>
      </c>
      <c r="HV997">
        <v>0</v>
      </c>
      <c r="HW997">
        <v>0</v>
      </c>
      <c r="HX997">
        <v>0</v>
      </c>
      <c r="HY997">
        <v>0</v>
      </c>
      <c r="HZ997">
        <v>0</v>
      </c>
      <c r="IA997">
        <v>0</v>
      </c>
      <c r="IB997">
        <v>0</v>
      </c>
      <c r="IC997">
        <v>0</v>
      </c>
      <c r="ID997">
        <v>0</v>
      </c>
      <c r="IE997">
        <v>0</v>
      </c>
      <c r="IF997">
        <v>0</v>
      </c>
      <c r="IG997">
        <v>0</v>
      </c>
      <c r="IH997">
        <v>0</v>
      </c>
      <c r="II997">
        <v>0</v>
      </c>
      <c r="IJ997">
        <v>0</v>
      </c>
      <c r="IK997">
        <v>0</v>
      </c>
    </row>
    <row r="998" spans="13:245" hidden="1">
      <c r="M998" s="340"/>
      <c r="N998" t="s">
        <v>1024</v>
      </c>
      <c r="O998">
        <v>1</v>
      </c>
      <c r="P998">
        <v>26</v>
      </c>
      <c r="Q998" s="183" t="str">
        <f t="shared" si="39"/>
        <v>SDH150126</v>
      </c>
      <c r="R998">
        <v>620.1</v>
      </c>
      <c r="S998">
        <v>2000</v>
      </c>
      <c r="T998">
        <v>2000</v>
      </c>
      <c r="U998">
        <v>2480.4</v>
      </c>
      <c r="V998">
        <v>3100.5</v>
      </c>
      <c r="W998">
        <v>3720.6000000000004</v>
      </c>
      <c r="X998">
        <v>4340.7</v>
      </c>
      <c r="Y998">
        <v>4960.8</v>
      </c>
      <c r="Z998">
        <v>5580.9000000000005</v>
      </c>
      <c r="AA998">
        <v>6201</v>
      </c>
      <c r="AB998">
        <v>6821.1</v>
      </c>
      <c r="AC998">
        <v>7441.2000000000007</v>
      </c>
      <c r="AD998">
        <v>8061.3</v>
      </c>
      <c r="AE998">
        <v>8681.4</v>
      </c>
      <c r="AF998">
        <v>9301.5</v>
      </c>
      <c r="AG998">
        <v>9301.5</v>
      </c>
      <c r="AH998">
        <v>9301.5</v>
      </c>
      <c r="AI998">
        <v>9301.5</v>
      </c>
      <c r="AJ998">
        <v>9301.5</v>
      </c>
      <c r="AK998">
        <v>9301.5</v>
      </c>
      <c r="AL998">
        <v>9301.5</v>
      </c>
      <c r="AM998">
        <v>9301.5</v>
      </c>
      <c r="AN998">
        <v>9301.5</v>
      </c>
      <c r="AO998">
        <v>9301.5</v>
      </c>
      <c r="AP998">
        <v>9301.5</v>
      </c>
      <c r="AQ998">
        <v>9301.5</v>
      </c>
      <c r="AR998">
        <v>9301.5</v>
      </c>
      <c r="AS998">
        <v>9301.5</v>
      </c>
      <c r="AT998">
        <v>9301.5</v>
      </c>
      <c r="AU998">
        <v>9301.5</v>
      </c>
      <c r="AV998">
        <v>0</v>
      </c>
      <c r="AW998">
        <v>0</v>
      </c>
      <c r="AX998">
        <v>0</v>
      </c>
      <c r="AY998">
        <v>0</v>
      </c>
      <c r="AZ998">
        <v>0</v>
      </c>
      <c r="BA998">
        <v>0</v>
      </c>
      <c r="BB998">
        <v>0</v>
      </c>
      <c r="BC998">
        <v>0</v>
      </c>
      <c r="BD998">
        <v>0</v>
      </c>
      <c r="BE998">
        <v>0</v>
      </c>
      <c r="BF998">
        <v>0</v>
      </c>
      <c r="BG998">
        <v>0</v>
      </c>
      <c r="BH998">
        <v>0</v>
      </c>
      <c r="BI998">
        <v>0</v>
      </c>
      <c r="BJ998">
        <v>0</v>
      </c>
      <c r="BK998">
        <v>0</v>
      </c>
      <c r="BL998">
        <v>0</v>
      </c>
      <c r="BM998">
        <v>0</v>
      </c>
      <c r="BN998">
        <v>0</v>
      </c>
      <c r="BO998">
        <v>0</v>
      </c>
      <c r="BP998">
        <v>0</v>
      </c>
      <c r="BQ998">
        <v>0</v>
      </c>
      <c r="BR998">
        <v>0</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v>
      </c>
      <c r="CY998">
        <v>0</v>
      </c>
      <c r="CZ998">
        <v>0</v>
      </c>
      <c r="DA998">
        <v>0</v>
      </c>
      <c r="DB998">
        <v>0</v>
      </c>
      <c r="DC998">
        <v>0</v>
      </c>
      <c r="DD998">
        <v>0</v>
      </c>
      <c r="DE998">
        <v>0</v>
      </c>
      <c r="DF998">
        <v>0</v>
      </c>
      <c r="DG998">
        <v>0</v>
      </c>
      <c r="DH998">
        <v>0</v>
      </c>
      <c r="DI998">
        <v>0</v>
      </c>
      <c r="DJ998">
        <v>0</v>
      </c>
      <c r="DK998">
        <v>0</v>
      </c>
      <c r="DL998">
        <v>0</v>
      </c>
      <c r="DM998">
        <v>0</v>
      </c>
      <c r="DN998">
        <v>0</v>
      </c>
      <c r="DO998">
        <v>0</v>
      </c>
      <c r="DP998">
        <v>0</v>
      </c>
      <c r="DQ998">
        <v>0</v>
      </c>
      <c r="DR998">
        <v>0</v>
      </c>
      <c r="DS998">
        <v>0</v>
      </c>
      <c r="DT998">
        <v>0</v>
      </c>
      <c r="DU998">
        <v>0</v>
      </c>
      <c r="DV998">
        <v>0</v>
      </c>
      <c r="DW998">
        <v>0</v>
      </c>
      <c r="DX998">
        <v>0</v>
      </c>
      <c r="DZ998" s="340"/>
      <c r="EA998" t="s">
        <v>1024</v>
      </c>
      <c r="EB998">
        <v>1</v>
      </c>
      <c r="EC998">
        <v>26</v>
      </c>
      <c r="ED998" s="183" t="str">
        <f t="shared" si="40"/>
        <v>SDH150126</v>
      </c>
      <c r="EE998">
        <v>620.1</v>
      </c>
      <c r="EF998">
        <v>10000</v>
      </c>
      <c r="EG998">
        <v>10000</v>
      </c>
      <c r="EH998">
        <v>10000</v>
      </c>
      <c r="EI998">
        <v>10000</v>
      </c>
      <c r="EJ998">
        <v>10000</v>
      </c>
      <c r="EK998">
        <v>10000</v>
      </c>
      <c r="EL998">
        <v>10000</v>
      </c>
      <c r="EM998">
        <v>10000</v>
      </c>
      <c r="EN998">
        <v>10000</v>
      </c>
      <c r="EO998">
        <v>10000</v>
      </c>
      <c r="EP998">
        <v>10000</v>
      </c>
      <c r="EQ998">
        <v>10000</v>
      </c>
      <c r="ER998">
        <v>10000</v>
      </c>
      <c r="ES998">
        <v>10000</v>
      </c>
      <c r="ET998">
        <v>10000</v>
      </c>
      <c r="EU998">
        <v>10000</v>
      </c>
      <c r="EV998">
        <v>10000</v>
      </c>
      <c r="EW998">
        <v>10000</v>
      </c>
      <c r="EX998">
        <v>10000</v>
      </c>
      <c r="EY998">
        <v>10000</v>
      </c>
      <c r="EZ998">
        <v>10000</v>
      </c>
      <c r="FA998">
        <v>10000</v>
      </c>
      <c r="FB998">
        <v>10000</v>
      </c>
      <c r="FC998">
        <v>10000</v>
      </c>
      <c r="FD998">
        <v>10000</v>
      </c>
      <c r="FE998">
        <v>10000</v>
      </c>
      <c r="FF998">
        <v>10000</v>
      </c>
      <c r="FG998">
        <v>10000</v>
      </c>
      <c r="FH998">
        <v>10000</v>
      </c>
      <c r="FI998">
        <v>0</v>
      </c>
      <c r="FJ998">
        <v>0</v>
      </c>
      <c r="FK998">
        <v>0</v>
      </c>
      <c r="FL998">
        <v>0</v>
      </c>
      <c r="FM998">
        <v>0</v>
      </c>
      <c r="FN998">
        <v>0</v>
      </c>
      <c r="FO998">
        <v>0</v>
      </c>
      <c r="FP998">
        <v>0</v>
      </c>
      <c r="FQ998">
        <v>0</v>
      </c>
      <c r="FR998">
        <v>0</v>
      </c>
      <c r="FS998">
        <v>0</v>
      </c>
      <c r="FT998">
        <v>0</v>
      </c>
      <c r="FU998">
        <v>0</v>
      </c>
      <c r="FV998">
        <v>0</v>
      </c>
      <c r="FW998">
        <v>0</v>
      </c>
      <c r="FX998">
        <v>0</v>
      </c>
      <c r="FY998">
        <v>0</v>
      </c>
      <c r="FZ998">
        <v>0</v>
      </c>
      <c r="GA998">
        <v>0</v>
      </c>
      <c r="GB998">
        <v>0</v>
      </c>
      <c r="GC998">
        <v>0</v>
      </c>
      <c r="GD998">
        <v>0</v>
      </c>
      <c r="GE998">
        <v>0</v>
      </c>
      <c r="GF998">
        <v>0</v>
      </c>
      <c r="GG998">
        <v>0</v>
      </c>
      <c r="GH998">
        <v>0</v>
      </c>
      <c r="GI998">
        <v>0</v>
      </c>
      <c r="GJ998">
        <v>0</v>
      </c>
      <c r="GK998">
        <v>0</v>
      </c>
      <c r="GL998">
        <v>0</v>
      </c>
      <c r="GM998">
        <v>0</v>
      </c>
      <c r="GN998">
        <v>0</v>
      </c>
      <c r="GO998">
        <v>0</v>
      </c>
      <c r="GP998">
        <v>0</v>
      </c>
      <c r="GQ998">
        <v>0</v>
      </c>
      <c r="GR998">
        <v>0</v>
      </c>
      <c r="GS998">
        <v>0</v>
      </c>
      <c r="GT998">
        <v>0</v>
      </c>
      <c r="GU998">
        <v>0</v>
      </c>
      <c r="GV998">
        <v>0</v>
      </c>
      <c r="GW998">
        <v>0</v>
      </c>
      <c r="GX998">
        <v>0</v>
      </c>
      <c r="GY998">
        <v>0</v>
      </c>
      <c r="GZ998">
        <v>0</v>
      </c>
      <c r="HA998">
        <v>0</v>
      </c>
      <c r="HB998">
        <v>0</v>
      </c>
      <c r="HC998">
        <v>0</v>
      </c>
      <c r="HD998">
        <v>0</v>
      </c>
      <c r="HE998">
        <v>0</v>
      </c>
      <c r="HF998">
        <v>0</v>
      </c>
      <c r="HG998">
        <v>0</v>
      </c>
      <c r="HH998">
        <v>0</v>
      </c>
      <c r="HI998">
        <v>0</v>
      </c>
      <c r="HJ998">
        <v>0</v>
      </c>
      <c r="HK998">
        <v>0</v>
      </c>
      <c r="HL998">
        <v>0</v>
      </c>
      <c r="HM998">
        <v>0</v>
      </c>
      <c r="HN998">
        <v>0</v>
      </c>
      <c r="HO998">
        <v>0</v>
      </c>
      <c r="HP998">
        <v>0</v>
      </c>
      <c r="HQ998">
        <v>0</v>
      </c>
      <c r="HR998">
        <v>0</v>
      </c>
      <c r="HS998">
        <v>0</v>
      </c>
      <c r="HT998">
        <v>0</v>
      </c>
      <c r="HU998">
        <v>0</v>
      </c>
      <c r="HV998">
        <v>0</v>
      </c>
      <c r="HW998">
        <v>0</v>
      </c>
      <c r="HX998">
        <v>0</v>
      </c>
      <c r="HY998">
        <v>0</v>
      </c>
      <c r="HZ998">
        <v>0</v>
      </c>
      <c r="IA998">
        <v>0</v>
      </c>
      <c r="IB998">
        <v>0</v>
      </c>
      <c r="IC998">
        <v>0</v>
      </c>
      <c r="ID998">
        <v>0</v>
      </c>
      <c r="IE998">
        <v>0</v>
      </c>
      <c r="IF998">
        <v>0</v>
      </c>
      <c r="IG998">
        <v>0</v>
      </c>
      <c r="IH998">
        <v>0</v>
      </c>
      <c r="II998">
        <v>0</v>
      </c>
      <c r="IJ998">
        <v>0</v>
      </c>
      <c r="IK998">
        <v>0</v>
      </c>
    </row>
    <row r="999" spans="13:245" hidden="1">
      <c r="M999" s="340"/>
      <c r="N999" t="s">
        <v>1024</v>
      </c>
      <c r="O999">
        <v>1</v>
      </c>
      <c r="P999">
        <v>27</v>
      </c>
      <c r="Q999" s="183" t="str">
        <f t="shared" si="39"/>
        <v>SDH150127</v>
      </c>
      <c r="R999">
        <v>620.1</v>
      </c>
      <c r="S999">
        <v>2000</v>
      </c>
      <c r="T999">
        <v>2000</v>
      </c>
      <c r="U999">
        <v>2480.4</v>
      </c>
      <c r="V999">
        <v>3100.5</v>
      </c>
      <c r="W999">
        <v>3720.6000000000004</v>
      </c>
      <c r="X999">
        <v>4340.7</v>
      </c>
      <c r="Y999">
        <v>4960.8</v>
      </c>
      <c r="Z999">
        <v>5580.9000000000005</v>
      </c>
      <c r="AA999">
        <v>6201</v>
      </c>
      <c r="AB999">
        <v>6821.1</v>
      </c>
      <c r="AC999">
        <v>7441.2000000000007</v>
      </c>
      <c r="AD999">
        <v>8061.3</v>
      </c>
      <c r="AE999">
        <v>8681.4</v>
      </c>
      <c r="AF999">
        <v>9301.5</v>
      </c>
      <c r="AG999">
        <v>9301.5</v>
      </c>
      <c r="AH999">
        <v>9301.5</v>
      </c>
      <c r="AI999">
        <v>9301.5</v>
      </c>
      <c r="AJ999">
        <v>9301.5</v>
      </c>
      <c r="AK999">
        <v>9301.5</v>
      </c>
      <c r="AL999">
        <v>9301.5</v>
      </c>
      <c r="AM999">
        <v>9301.5</v>
      </c>
      <c r="AN999">
        <v>9301.5</v>
      </c>
      <c r="AO999">
        <v>9301.5</v>
      </c>
      <c r="AP999">
        <v>9301.5</v>
      </c>
      <c r="AQ999">
        <v>9301.5</v>
      </c>
      <c r="AR999">
        <v>9301.5</v>
      </c>
      <c r="AS999">
        <v>9301.5</v>
      </c>
      <c r="AT999">
        <v>9301.5</v>
      </c>
      <c r="AU999">
        <v>9301.5</v>
      </c>
      <c r="AV999">
        <v>0</v>
      </c>
      <c r="AW999">
        <v>0</v>
      </c>
      <c r="AX999">
        <v>0</v>
      </c>
      <c r="AY999">
        <v>0</v>
      </c>
      <c r="AZ999">
        <v>0</v>
      </c>
      <c r="BA999">
        <v>0</v>
      </c>
      <c r="BB999">
        <v>0</v>
      </c>
      <c r="BC999">
        <v>0</v>
      </c>
      <c r="BD999">
        <v>0</v>
      </c>
      <c r="BE999">
        <v>0</v>
      </c>
      <c r="BF999">
        <v>0</v>
      </c>
      <c r="BG999">
        <v>0</v>
      </c>
      <c r="BH999">
        <v>0</v>
      </c>
      <c r="BI999">
        <v>0</v>
      </c>
      <c r="BJ999">
        <v>0</v>
      </c>
      <c r="BK999">
        <v>0</v>
      </c>
      <c r="BL999">
        <v>0</v>
      </c>
      <c r="BM999">
        <v>0</v>
      </c>
      <c r="BN999">
        <v>0</v>
      </c>
      <c r="BO999">
        <v>0</v>
      </c>
      <c r="BP999">
        <v>0</v>
      </c>
      <c r="BQ999">
        <v>0</v>
      </c>
      <c r="BR999">
        <v>0</v>
      </c>
      <c r="BS999">
        <v>0</v>
      </c>
      <c r="BT999">
        <v>0</v>
      </c>
      <c r="BU999">
        <v>0</v>
      </c>
      <c r="BV999">
        <v>0</v>
      </c>
      <c r="BW999">
        <v>0</v>
      </c>
      <c r="BX999">
        <v>0</v>
      </c>
      <c r="BY999">
        <v>0</v>
      </c>
      <c r="BZ999">
        <v>0</v>
      </c>
      <c r="CA999">
        <v>0</v>
      </c>
      <c r="CB999">
        <v>0</v>
      </c>
      <c r="CC999">
        <v>0</v>
      </c>
      <c r="CD999">
        <v>0</v>
      </c>
      <c r="CE999">
        <v>0</v>
      </c>
      <c r="CF999">
        <v>0</v>
      </c>
      <c r="CG999">
        <v>0</v>
      </c>
      <c r="CH999">
        <v>0</v>
      </c>
      <c r="CI999">
        <v>0</v>
      </c>
      <c r="CJ999">
        <v>0</v>
      </c>
      <c r="CK999">
        <v>0</v>
      </c>
      <c r="CL999">
        <v>0</v>
      </c>
      <c r="CM999">
        <v>0</v>
      </c>
      <c r="CN999">
        <v>0</v>
      </c>
      <c r="CO999">
        <v>0</v>
      </c>
      <c r="CP999">
        <v>0</v>
      </c>
      <c r="CQ999">
        <v>0</v>
      </c>
      <c r="CR999">
        <v>0</v>
      </c>
      <c r="CS999">
        <v>0</v>
      </c>
      <c r="CT999">
        <v>0</v>
      </c>
      <c r="CU999">
        <v>0</v>
      </c>
      <c r="CV999">
        <v>0</v>
      </c>
      <c r="CW999">
        <v>0</v>
      </c>
      <c r="CX999">
        <v>0</v>
      </c>
      <c r="CY999">
        <v>0</v>
      </c>
      <c r="CZ999">
        <v>0</v>
      </c>
      <c r="DA999">
        <v>0</v>
      </c>
      <c r="DB999">
        <v>0</v>
      </c>
      <c r="DC999">
        <v>0</v>
      </c>
      <c r="DD999">
        <v>0</v>
      </c>
      <c r="DE999">
        <v>0</v>
      </c>
      <c r="DF999">
        <v>0</v>
      </c>
      <c r="DG999">
        <v>0</v>
      </c>
      <c r="DH999">
        <v>0</v>
      </c>
      <c r="DI999">
        <v>0</v>
      </c>
      <c r="DJ999">
        <v>0</v>
      </c>
      <c r="DK999">
        <v>0</v>
      </c>
      <c r="DL999">
        <v>0</v>
      </c>
      <c r="DM999">
        <v>0</v>
      </c>
      <c r="DN999">
        <v>0</v>
      </c>
      <c r="DO999">
        <v>0</v>
      </c>
      <c r="DP999">
        <v>0</v>
      </c>
      <c r="DQ999">
        <v>0</v>
      </c>
      <c r="DR999">
        <v>0</v>
      </c>
      <c r="DS999">
        <v>0</v>
      </c>
      <c r="DT999">
        <v>0</v>
      </c>
      <c r="DU999">
        <v>0</v>
      </c>
      <c r="DV999">
        <v>0</v>
      </c>
      <c r="DW999">
        <v>0</v>
      </c>
      <c r="DX999">
        <v>0</v>
      </c>
      <c r="DZ999" s="340"/>
      <c r="EA999" t="s">
        <v>1024</v>
      </c>
      <c r="EB999">
        <v>1</v>
      </c>
      <c r="EC999">
        <v>27</v>
      </c>
      <c r="ED999" s="183" t="str">
        <f t="shared" si="40"/>
        <v>SDH150127</v>
      </c>
      <c r="EE999">
        <v>620.1</v>
      </c>
      <c r="EF999">
        <v>10000</v>
      </c>
      <c r="EG999">
        <v>10000</v>
      </c>
      <c r="EH999">
        <v>10000</v>
      </c>
      <c r="EI999">
        <v>10000</v>
      </c>
      <c r="EJ999">
        <v>10000</v>
      </c>
      <c r="EK999">
        <v>10000</v>
      </c>
      <c r="EL999">
        <v>10000</v>
      </c>
      <c r="EM999">
        <v>10000</v>
      </c>
      <c r="EN999">
        <v>10000</v>
      </c>
      <c r="EO999">
        <v>10000</v>
      </c>
      <c r="EP999">
        <v>10000</v>
      </c>
      <c r="EQ999">
        <v>10000</v>
      </c>
      <c r="ER999">
        <v>10000</v>
      </c>
      <c r="ES999">
        <v>10000</v>
      </c>
      <c r="ET999">
        <v>10000</v>
      </c>
      <c r="EU999">
        <v>10000</v>
      </c>
      <c r="EV999">
        <v>10000</v>
      </c>
      <c r="EW999">
        <v>10000</v>
      </c>
      <c r="EX999">
        <v>10000</v>
      </c>
      <c r="EY999">
        <v>10000</v>
      </c>
      <c r="EZ999">
        <v>10000</v>
      </c>
      <c r="FA999">
        <v>10000</v>
      </c>
      <c r="FB999">
        <v>10000</v>
      </c>
      <c r="FC999">
        <v>10000</v>
      </c>
      <c r="FD999">
        <v>10000</v>
      </c>
      <c r="FE999">
        <v>10000</v>
      </c>
      <c r="FF999">
        <v>10000</v>
      </c>
      <c r="FG999">
        <v>10000</v>
      </c>
      <c r="FH999">
        <v>10000</v>
      </c>
      <c r="FI999">
        <v>0</v>
      </c>
      <c r="FJ999">
        <v>0</v>
      </c>
      <c r="FK999">
        <v>0</v>
      </c>
      <c r="FL999">
        <v>0</v>
      </c>
      <c r="FM999">
        <v>0</v>
      </c>
      <c r="FN999">
        <v>0</v>
      </c>
      <c r="FO999">
        <v>0</v>
      </c>
      <c r="FP999">
        <v>0</v>
      </c>
      <c r="FQ999">
        <v>0</v>
      </c>
      <c r="FR999">
        <v>0</v>
      </c>
      <c r="FS999">
        <v>0</v>
      </c>
      <c r="FT999">
        <v>0</v>
      </c>
      <c r="FU999">
        <v>0</v>
      </c>
      <c r="FV999">
        <v>0</v>
      </c>
      <c r="FW999">
        <v>0</v>
      </c>
      <c r="FX999">
        <v>0</v>
      </c>
      <c r="FY999">
        <v>0</v>
      </c>
      <c r="FZ999">
        <v>0</v>
      </c>
      <c r="GA999">
        <v>0</v>
      </c>
      <c r="GB999">
        <v>0</v>
      </c>
      <c r="GC999">
        <v>0</v>
      </c>
      <c r="GD999">
        <v>0</v>
      </c>
      <c r="GE999">
        <v>0</v>
      </c>
      <c r="GF999">
        <v>0</v>
      </c>
      <c r="GG999">
        <v>0</v>
      </c>
      <c r="GH999">
        <v>0</v>
      </c>
      <c r="GI999">
        <v>0</v>
      </c>
      <c r="GJ999">
        <v>0</v>
      </c>
      <c r="GK999">
        <v>0</v>
      </c>
      <c r="GL999">
        <v>0</v>
      </c>
      <c r="GM999">
        <v>0</v>
      </c>
      <c r="GN999">
        <v>0</v>
      </c>
      <c r="GO999">
        <v>0</v>
      </c>
      <c r="GP999">
        <v>0</v>
      </c>
      <c r="GQ999">
        <v>0</v>
      </c>
      <c r="GR999">
        <v>0</v>
      </c>
      <c r="GS999">
        <v>0</v>
      </c>
      <c r="GT999">
        <v>0</v>
      </c>
      <c r="GU999">
        <v>0</v>
      </c>
      <c r="GV999">
        <v>0</v>
      </c>
      <c r="GW999">
        <v>0</v>
      </c>
      <c r="GX999">
        <v>0</v>
      </c>
      <c r="GY999">
        <v>0</v>
      </c>
      <c r="GZ999">
        <v>0</v>
      </c>
      <c r="HA999">
        <v>0</v>
      </c>
      <c r="HB999">
        <v>0</v>
      </c>
      <c r="HC999">
        <v>0</v>
      </c>
      <c r="HD999">
        <v>0</v>
      </c>
      <c r="HE999">
        <v>0</v>
      </c>
      <c r="HF999">
        <v>0</v>
      </c>
      <c r="HG999">
        <v>0</v>
      </c>
      <c r="HH999">
        <v>0</v>
      </c>
      <c r="HI999">
        <v>0</v>
      </c>
      <c r="HJ999">
        <v>0</v>
      </c>
      <c r="HK999">
        <v>0</v>
      </c>
      <c r="HL999">
        <v>0</v>
      </c>
      <c r="HM999">
        <v>0</v>
      </c>
      <c r="HN999">
        <v>0</v>
      </c>
      <c r="HO999">
        <v>0</v>
      </c>
      <c r="HP999">
        <v>0</v>
      </c>
      <c r="HQ999">
        <v>0</v>
      </c>
      <c r="HR999">
        <v>0</v>
      </c>
      <c r="HS999">
        <v>0</v>
      </c>
      <c r="HT999">
        <v>0</v>
      </c>
      <c r="HU999">
        <v>0</v>
      </c>
      <c r="HV999">
        <v>0</v>
      </c>
      <c r="HW999">
        <v>0</v>
      </c>
      <c r="HX999">
        <v>0</v>
      </c>
      <c r="HY999">
        <v>0</v>
      </c>
      <c r="HZ999">
        <v>0</v>
      </c>
      <c r="IA999">
        <v>0</v>
      </c>
      <c r="IB999">
        <v>0</v>
      </c>
      <c r="IC999">
        <v>0</v>
      </c>
      <c r="ID999">
        <v>0</v>
      </c>
      <c r="IE999">
        <v>0</v>
      </c>
      <c r="IF999">
        <v>0</v>
      </c>
      <c r="IG999">
        <v>0</v>
      </c>
      <c r="IH999">
        <v>0</v>
      </c>
      <c r="II999">
        <v>0</v>
      </c>
      <c r="IJ999">
        <v>0</v>
      </c>
      <c r="IK999">
        <v>0</v>
      </c>
    </row>
    <row r="1000" spans="13:245" hidden="1">
      <c r="M1000" s="340"/>
      <c r="N1000" t="s">
        <v>1024</v>
      </c>
      <c r="O1000">
        <v>1</v>
      </c>
      <c r="P1000">
        <v>28</v>
      </c>
      <c r="Q1000" s="183" t="str">
        <f t="shared" si="39"/>
        <v>SDH150128</v>
      </c>
      <c r="R1000">
        <v>620.1</v>
      </c>
      <c r="S1000">
        <v>2000</v>
      </c>
      <c r="T1000">
        <v>2000</v>
      </c>
      <c r="U1000">
        <v>2480.4</v>
      </c>
      <c r="V1000">
        <v>3100.5</v>
      </c>
      <c r="W1000">
        <v>3720.6000000000004</v>
      </c>
      <c r="X1000">
        <v>4340.7</v>
      </c>
      <c r="Y1000">
        <v>4960.8</v>
      </c>
      <c r="Z1000">
        <v>5580.9000000000005</v>
      </c>
      <c r="AA1000">
        <v>6201</v>
      </c>
      <c r="AB1000">
        <v>6821.1</v>
      </c>
      <c r="AC1000">
        <v>7441.2000000000007</v>
      </c>
      <c r="AD1000">
        <v>8061.3</v>
      </c>
      <c r="AE1000">
        <v>8681.4</v>
      </c>
      <c r="AF1000">
        <v>9301.5</v>
      </c>
      <c r="AG1000">
        <v>9301.5</v>
      </c>
      <c r="AH1000">
        <v>9301.5</v>
      </c>
      <c r="AI1000">
        <v>9301.5</v>
      </c>
      <c r="AJ1000">
        <v>9301.5</v>
      </c>
      <c r="AK1000">
        <v>9301.5</v>
      </c>
      <c r="AL1000">
        <v>9301.5</v>
      </c>
      <c r="AM1000">
        <v>9301.5</v>
      </c>
      <c r="AN1000">
        <v>9301.5</v>
      </c>
      <c r="AO1000">
        <v>9301.5</v>
      </c>
      <c r="AP1000">
        <v>9301.5</v>
      </c>
      <c r="AQ1000">
        <v>9301.5</v>
      </c>
      <c r="AR1000">
        <v>9301.5</v>
      </c>
      <c r="AS1000">
        <v>9301.5</v>
      </c>
      <c r="AT1000">
        <v>9301.5</v>
      </c>
      <c r="AU1000">
        <v>9301.5</v>
      </c>
      <c r="AV1000">
        <v>0</v>
      </c>
      <c r="AW1000">
        <v>0</v>
      </c>
      <c r="AX1000">
        <v>0</v>
      </c>
      <c r="AY1000">
        <v>0</v>
      </c>
      <c r="AZ1000">
        <v>0</v>
      </c>
      <c r="BA1000">
        <v>0</v>
      </c>
      <c r="BB1000">
        <v>0</v>
      </c>
      <c r="BC1000">
        <v>0</v>
      </c>
      <c r="BD1000">
        <v>0</v>
      </c>
      <c r="BE1000">
        <v>0</v>
      </c>
      <c r="BF1000">
        <v>0</v>
      </c>
      <c r="BG1000">
        <v>0</v>
      </c>
      <c r="BH1000">
        <v>0</v>
      </c>
      <c r="BI1000">
        <v>0</v>
      </c>
      <c r="BJ1000">
        <v>0</v>
      </c>
      <c r="BK1000">
        <v>0</v>
      </c>
      <c r="BL1000">
        <v>0</v>
      </c>
      <c r="BM1000">
        <v>0</v>
      </c>
      <c r="BN1000">
        <v>0</v>
      </c>
      <c r="BO1000">
        <v>0</v>
      </c>
      <c r="BP1000">
        <v>0</v>
      </c>
      <c r="BQ1000">
        <v>0</v>
      </c>
      <c r="BR1000">
        <v>0</v>
      </c>
      <c r="BS1000">
        <v>0</v>
      </c>
      <c r="BT1000">
        <v>0</v>
      </c>
      <c r="BU1000">
        <v>0</v>
      </c>
      <c r="BV1000">
        <v>0</v>
      </c>
      <c r="BW1000">
        <v>0</v>
      </c>
      <c r="BX1000">
        <v>0</v>
      </c>
      <c r="BY1000">
        <v>0</v>
      </c>
      <c r="BZ1000">
        <v>0</v>
      </c>
      <c r="CA1000">
        <v>0</v>
      </c>
      <c r="CB1000">
        <v>0</v>
      </c>
      <c r="CC1000">
        <v>0</v>
      </c>
      <c r="CD1000">
        <v>0</v>
      </c>
      <c r="CE1000">
        <v>0</v>
      </c>
      <c r="CF1000">
        <v>0</v>
      </c>
      <c r="CG1000">
        <v>0</v>
      </c>
      <c r="CH1000">
        <v>0</v>
      </c>
      <c r="CI1000">
        <v>0</v>
      </c>
      <c r="CJ1000">
        <v>0</v>
      </c>
      <c r="CK1000">
        <v>0</v>
      </c>
      <c r="CL1000">
        <v>0</v>
      </c>
      <c r="CM1000">
        <v>0</v>
      </c>
      <c r="CN1000">
        <v>0</v>
      </c>
      <c r="CO1000">
        <v>0</v>
      </c>
      <c r="CP1000">
        <v>0</v>
      </c>
      <c r="CQ1000">
        <v>0</v>
      </c>
      <c r="CR1000">
        <v>0</v>
      </c>
      <c r="CS1000">
        <v>0</v>
      </c>
      <c r="CT1000">
        <v>0</v>
      </c>
      <c r="CU1000">
        <v>0</v>
      </c>
      <c r="CV1000">
        <v>0</v>
      </c>
      <c r="CW1000">
        <v>0</v>
      </c>
      <c r="CX1000">
        <v>0</v>
      </c>
      <c r="CY1000">
        <v>0</v>
      </c>
      <c r="CZ1000">
        <v>0</v>
      </c>
      <c r="DA1000">
        <v>0</v>
      </c>
      <c r="DB1000">
        <v>0</v>
      </c>
      <c r="DC1000">
        <v>0</v>
      </c>
      <c r="DD1000">
        <v>0</v>
      </c>
      <c r="DE1000">
        <v>0</v>
      </c>
      <c r="DF1000">
        <v>0</v>
      </c>
      <c r="DG1000">
        <v>0</v>
      </c>
      <c r="DH1000">
        <v>0</v>
      </c>
      <c r="DI1000">
        <v>0</v>
      </c>
      <c r="DJ1000">
        <v>0</v>
      </c>
      <c r="DK1000">
        <v>0</v>
      </c>
      <c r="DL1000">
        <v>0</v>
      </c>
      <c r="DM1000">
        <v>0</v>
      </c>
      <c r="DN1000">
        <v>0</v>
      </c>
      <c r="DO1000">
        <v>0</v>
      </c>
      <c r="DP1000">
        <v>0</v>
      </c>
      <c r="DQ1000">
        <v>0</v>
      </c>
      <c r="DR1000">
        <v>0</v>
      </c>
      <c r="DS1000">
        <v>0</v>
      </c>
      <c r="DT1000">
        <v>0</v>
      </c>
      <c r="DU1000">
        <v>0</v>
      </c>
      <c r="DV1000">
        <v>0</v>
      </c>
      <c r="DW1000">
        <v>0</v>
      </c>
      <c r="DX1000">
        <v>0</v>
      </c>
      <c r="DZ1000" s="340"/>
      <c r="EA1000" t="s">
        <v>1024</v>
      </c>
      <c r="EB1000">
        <v>1</v>
      </c>
      <c r="EC1000">
        <v>28</v>
      </c>
      <c r="ED1000" s="183" t="str">
        <f t="shared" si="40"/>
        <v>SDH150128</v>
      </c>
      <c r="EE1000">
        <v>620.1</v>
      </c>
      <c r="EF1000">
        <v>10000</v>
      </c>
      <c r="EG1000">
        <v>10000</v>
      </c>
      <c r="EH1000">
        <v>10000</v>
      </c>
      <c r="EI1000">
        <v>10000</v>
      </c>
      <c r="EJ1000">
        <v>10000</v>
      </c>
      <c r="EK1000">
        <v>10000</v>
      </c>
      <c r="EL1000">
        <v>10000</v>
      </c>
      <c r="EM1000">
        <v>10000</v>
      </c>
      <c r="EN1000">
        <v>10000</v>
      </c>
      <c r="EO1000">
        <v>10000</v>
      </c>
      <c r="EP1000">
        <v>10000</v>
      </c>
      <c r="EQ1000">
        <v>10000</v>
      </c>
      <c r="ER1000">
        <v>10000</v>
      </c>
      <c r="ES1000">
        <v>10000</v>
      </c>
      <c r="ET1000">
        <v>10000</v>
      </c>
      <c r="EU1000">
        <v>10000</v>
      </c>
      <c r="EV1000">
        <v>10000</v>
      </c>
      <c r="EW1000">
        <v>10000</v>
      </c>
      <c r="EX1000">
        <v>10000</v>
      </c>
      <c r="EY1000">
        <v>10000</v>
      </c>
      <c r="EZ1000">
        <v>10000</v>
      </c>
      <c r="FA1000">
        <v>10000</v>
      </c>
      <c r="FB1000">
        <v>10000</v>
      </c>
      <c r="FC1000">
        <v>10000</v>
      </c>
      <c r="FD1000">
        <v>10000</v>
      </c>
      <c r="FE1000">
        <v>10000</v>
      </c>
      <c r="FF1000">
        <v>10000</v>
      </c>
      <c r="FG1000">
        <v>10000</v>
      </c>
      <c r="FH1000">
        <v>10000</v>
      </c>
      <c r="FI1000">
        <v>0</v>
      </c>
      <c r="FJ1000">
        <v>0</v>
      </c>
      <c r="FK1000">
        <v>0</v>
      </c>
      <c r="FL1000">
        <v>0</v>
      </c>
      <c r="FM1000">
        <v>0</v>
      </c>
      <c r="FN1000">
        <v>0</v>
      </c>
      <c r="FO1000">
        <v>0</v>
      </c>
      <c r="FP1000">
        <v>0</v>
      </c>
      <c r="FQ1000">
        <v>0</v>
      </c>
      <c r="FR1000">
        <v>0</v>
      </c>
      <c r="FS1000">
        <v>0</v>
      </c>
      <c r="FT1000">
        <v>0</v>
      </c>
      <c r="FU1000">
        <v>0</v>
      </c>
      <c r="FV1000">
        <v>0</v>
      </c>
      <c r="FW1000">
        <v>0</v>
      </c>
      <c r="FX1000">
        <v>0</v>
      </c>
      <c r="FY1000">
        <v>0</v>
      </c>
      <c r="FZ1000">
        <v>0</v>
      </c>
      <c r="GA1000">
        <v>0</v>
      </c>
      <c r="GB1000">
        <v>0</v>
      </c>
      <c r="GC1000">
        <v>0</v>
      </c>
      <c r="GD1000">
        <v>0</v>
      </c>
      <c r="GE1000">
        <v>0</v>
      </c>
      <c r="GF1000">
        <v>0</v>
      </c>
      <c r="GG1000">
        <v>0</v>
      </c>
      <c r="GH1000">
        <v>0</v>
      </c>
      <c r="GI1000">
        <v>0</v>
      </c>
      <c r="GJ1000">
        <v>0</v>
      </c>
      <c r="GK1000">
        <v>0</v>
      </c>
      <c r="GL1000">
        <v>0</v>
      </c>
      <c r="GM1000">
        <v>0</v>
      </c>
      <c r="GN1000">
        <v>0</v>
      </c>
      <c r="GO1000">
        <v>0</v>
      </c>
      <c r="GP1000">
        <v>0</v>
      </c>
      <c r="GQ1000">
        <v>0</v>
      </c>
      <c r="GR1000">
        <v>0</v>
      </c>
      <c r="GS1000">
        <v>0</v>
      </c>
      <c r="GT1000">
        <v>0</v>
      </c>
      <c r="GU1000">
        <v>0</v>
      </c>
      <c r="GV1000">
        <v>0</v>
      </c>
      <c r="GW1000">
        <v>0</v>
      </c>
      <c r="GX1000">
        <v>0</v>
      </c>
      <c r="GY1000">
        <v>0</v>
      </c>
      <c r="GZ1000">
        <v>0</v>
      </c>
      <c r="HA1000">
        <v>0</v>
      </c>
      <c r="HB1000">
        <v>0</v>
      </c>
      <c r="HC1000">
        <v>0</v>
      </c>
      <c r="HD1000">
        <v>0</v>
      </c>
      <c r="HE1000">
        <v>0</v>
      </c>
      <c r="HF1000">
        <v>0</v>
      </c>
      <c r="HG1000">
        <v>0</v>
      </c>
      <c r="HH1000">
        <v>0</v>
      </c>
      <c r="HI1000">
        <v>0</v>
      </c>
      <c r="HJ1000">
        <v>0</v>
      </c>
      <c r="HK1000">
        <v>0</v>
      </c>
      <c r="HL1000">
        <v>0</v>
      </c>
      <c r="HM1000">
        <v>0</v>
      </c>
      <c r="HN1000">
        <v>0</v>
      </c>
      <c r="HO1000">
        <v>0</v>
      </c>
      <c r="HP1000">
        <v>0</v>
      </c>
      <c r="HQ1000">
        <v>0</v>
      </c>
      <c r="HR1000">
        <v>0</v>
      </c>
      <c r="HS1000">
        <v>0</v>
      </c>
      <c r="HT1000">
        <v>0</v>
      </c>
      <c r="HU1000">
        <v>0</v>
      </c>
      <c r="HV1000">
        <v>0</v>
      </c>
      <c r="HW1000">
        <v>0</v>
      </c>
      <c r="HX1000">
        <v>0</v>
      </c>
      <c r="HY1000">
        <v>0</v>
      </c>
      <c r="HZ1000">
        <v>0</v>
      </c>
      <c r="IA1000">
        <v>0</v>
      </c>
      <c r="IB1000">
        <v>0</v>
      </c>
      <c r="IC1000">
        <v>0</v>
      </c>
      <c r="ID1000">
        <v>0</v>
      </c>
      <c r="IE1000">
        <v>0</v>
      </c>
      <c r="IF1000">
        <v>0</v>
      </c>
      <c r="IG1000">
        <v>0</v>
      </c>
      <c r="IH1000">
        <v>0</v>
      </c>
      <c r="II1000">
        <v>0</v>
      </c>
      <c r="IJ1000">
        <v>0</v>
      </c>
      <c r="IK1000">
        <v>0</v>
      </c>
    </row>
    <row r="1001" spans="13:245" hidden="1">
      <c r="M1001" s="340"/>
      <c r="N1001" t="s">
        <v>1024</v>
      </c>
      <c r="O1001">
        <v>1</v>
      </c>
      <c r="P1001">
        <v>29</v>
      </c>
      <c r="Q1001" s="183" t="str">
        <f t="shared" si="39"/>
        <v>SDH150129</v>
      </c>
      <c r="R1001">
        <v>630.70000000000005</v>
      </c>
      <c r="S1001">
        <v>2000</v>
      </c>
      <c r="T1001">
        <v>2000</v>
      </c>
      <c r="U1001">
        <v>2522.8000000000002</v>
      </c>
      <c r="V1001">
        <v>3153.5</v>
      </c>
      <c r="W1001">
        <v>3784.2000000000003</v>
      </c>
      <c r="X1001">
        <v>4414.9000000000005</v>
      </c>
      <c r="Y1001">
        <v>5045.6000000000004</v>
      </c>
      <c r="Z1001">
        <v>5676.3</v>
      </c>
      <c r="AA1001">
        <v>6307</v>
      </c>
      <c r="AB1001">
        <v>6937.7000000000007</v>
      </c>
      <c r="AC1001">
        <v>7568.4000000000005</v>
      </c>
      <c r="AD1001">
        <v>8199.1</v>
      </c>
      <c r="AE1001">
        <v>8829.8000000000011</v>
      </c>
      <c r="AF1001">
        <v>9460.5</v>
      </c>
      <c r="AG1001">
        <v>9460.5</v>
      </c>
      <c r="AH1001">
        <v>9460.5</v>
      </c>
      <c r="AI1001">
        <v>9460.5</v>
      </c>
      <c r="AJ1001">
        <v>9460.5</v>
      </c>
      <c r="AK1001">
        <v>9460.5</v>
      </c>
      <c r="AL1001">
        <v>9460.5</v>
      </c>
      <c r="AM1001">
        <v>9460.5</v>
      </c>
      <c r="AN1001">
        <v>9460.5</v>
      </c>
      <c r="AO1001">
        <v>9460.5</v>
      </c>
      <c r="AP1001">
        <v>9460.5</v>
      </c>
      <c r="AQ1001">
        <v>9460.5</v>
      </c>
      <c r="AR1001">
        <v>9460.5</v>
      </c>
      <c r="AS1001">
        <v>9460.5</v>
      </c>
      <c r="AT1001">
        <v>9460.5</v>
      </c>
      <c r="AU1001">
        <v>9460.5</v>
      </c>
      <c r="AV1001">
        <v>0</v>
      </c>
      <c r="AW1001">
        <v>0</v>
      </c>
      <c r="AX1001">
        <v>0</v>
      </c>
      <c r="AY1001">
        <v>0</v>
      </c>
      <c r="AZ1001">
        <v>0</v>
      </c>
      <c r="BA1001">
        <v>0</v>
      </c>
      <c r="BB1001">
        <v>0</v>
      </c>
      <c r="BC1001">
        <v>0</v>
      </c>
      <c r="BD1001">
        <v>0</v>
      </c>
      <c r="BE1001">
        <v>0</v>
      </c>
      <c r="BF1001">
        <v>0</v>
      </c>
      <c r="BG1001">
        <v>0</v>
      </c>
      <c r="BH1001">
        <v>0</v>
      </c>
      <c r="BI1001">
        <v>0</v>
      </c>
      <c r="BJ1001">
        <v>0</v>
      </c>
      <c r="BK1001">
        <v>0</v>
      </c>
      <c r="BL1001">
        <v>0</v>
      </c>
      <c r="BM1001">
        <v>0</v>
      </c>
      <c r="BN1001">
        <v>0</v>
      </c>
      <c r="BO1001">
        <v>0</v>
      </c>
      <c r="BP1001">
        <v>0</v>
      </c>
      <c r="BQ1001">
        <v>0</v>
      </c>
      <c r="BR1001">
        <v>0</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0</v>
      </c>
      <c r="CY1001">
        <v>0</v>
      </c>
      <c r="CZ1001">
        <v>0</v>
      </c>
      <c r="DA1001">
        <v>0</v>
      </c>
      <c r="DB1001">
        <v>0</v>
      </c>
      <c r="DC1001">
        <v>0</v>
      </c>
      <c r="DD1001">
        <v>0</v>
      </c>
      <c r="DE1001">
        <v>0</v>
      </c>
      <c r="DF1001">
        <v>0</v>
      </c>
      <c r="DG1001">
        <v>0</v>
      </c>
      <c r="DH1001">
        <v>0</v>
      </c>
      <c r="DI1001">
        <v>0</v>
      </c>
      <c r="DJ1001">
        <v>0</v>
      </c>
      <c r="DK1001">
        <v>0</v>
      </c>
      <c r="DL1001">
        <v>0</v>
      </c>
      <c r="DM1001">
        <v>0</v>
      </c>
      <c r="DN1001">
        <v>0</v>
      </c>
      <c r="DO1001">
        <v>0</v>
      </c>
      <c r="DP1001">
        <v>0</v>
      </c>
      <c r="DQ1001">
        <v>0</v>
      </c>
      <c r="DR1001">
        <v>0</v>
      </c>
      <c r="DS1001">
        <v>0</v>
      </c>
      <c r="DT1001">
        <v>0</v>
      </c>
      <c r="DU1001">
        <v>0</v>
      </c>
      <c r="DV1001">
        <v>0</v>
      </c>
      <c r="DW1001">
        <v>0</v>
      </c>
      <c r="DX1001">
        <v>0</v>
      </c>
      <c r="DZ1001" s="340"/>
      <c r="EA1001" t="s">
        <v>1024</v>
      </c>
      <c r="EB1001">
        <v>1</v>
      </c>
      <c r="EC1001">
        <v>29</v>
      </c>
      <c r="ED1001" s="183" t="str">
        <f t="shared" si="40"/>
        <v>SDH150129</v>
      </c>
      <c r="EE1001">
        <v>630.70000000000005</v>
      </c>
      <c r="EF1001">
        <v>10000</v>
      </c>
      <c r="EG1001">
        <v>10000</v>
      </c>
      <c r="EH1001">
        <v>10000</v>
      </c>
      <c r="EI1001">
        <v>10000</v>
      </c>
      <c r="EJ1001">
        <v>10000</v>
      </c>
      <c r="EK1001">
        <v>10000</v>
      </c>
      <c r="EL1001">
        <v>10000</v>
      </c>
      <c r="EM1001">
        <v>10000</v>
      </c>
      <c r="EN1001">
        <v>10000</v>
      </c>
      <c r="EO1001">
        <v>10000</v>
      </c>
      <c r="EP1001">
        <v>10000</v>
      </c>
      <c r="EQ1001">
        <v>10000</v>
      </c>
      <c r="ER1001">
        <v>10000</v>
      </c>
      <c r="ES1001">
        <v>10000</v>
      </c>
      <c r="ET1001">
        <v>10000</v>
      </c>
      <c r="EU1001">
        <v>10000</v>
      </c>
      <c r="EV1001">
        <v>10000</v>
      </c>
      <c r="EW1001">
        <v>10000</v>
      </c>
      <c r="EX1001">
        <v>10000</v>
      </c>
      <c r="EY1001">
        <v>10000</v>
      </c>
      <c r="EZ1001">
        <v>10000</v>
      </c>
      <c r="FA1001">
        <v>10000</v>
      </c>
      <c r="FB1001">
        <v>10000</v>
      </c>
      <c r="FC1001">
        <v>10000</v>
      </c>
      <c r="FD1001">
        <v>10000</v>
      </c>
      <c r="FE1001">
        <v>10000</v>
      </c>
      <c r="FF1001">
        <v>10000</v>
      </c>
      <c r="FG1001">
        <v>10000</v>
      </c>
      <c r="FH1001">
        <v>10000</v>
      </c>
      <c r="FI1001">
        <v>0</v>
      </c>
      <c r="FJ1001">
        <v>0</v>
      </c>
      <c r="FK1001">
        <v>0</v>
      </c>
      <c r="FL1001">
        <v>0</v>
      </c>
      <c r="FM1001">
        <v>0</v>
      </c>
      <c r="FN1001">
        <v>0</v>
      </c>
      <c r="FO1001">
        <v>0</v>
      </c>
      <c r="FP1001">
        <v>0</v>
      </c>
      <c r="FQ1001">
        <v>0</v>
      </c>
      <c r="FR1001">
        <v>0</v>
      </c>
      <c r="FS1001">
        <v>0</v>
      </c>
      <c r="FT1001">
        <v>0</v>
      </c>
      <c r="FU1001">
        <v>0</v>
      </c>
      <c r="FV1001">
        <v>0</v>
      </c>
      <c r="FW1001">
        <v>0</v>
      </c>
      <c r="FX1001">
        <v>0</v>
      </c>
      <c r="FY1001">
        <v>0</v>
      </c>
      <c r="FZ1001">
        <v>0</v>
      </c>
      <c r="GA1001">
        <v>0</v>
      </c>
      <c r="GB1001">
        <v>0</v>
      </c>
      <c r="GC1001">
        <v>0</v>
      </c>
      <c r="GD1001">
        <v>0</v>
      </c>
      <c r="GE1001">
        <v>0</v>
      </c>
      <c r="GF1001">
        <v>0</v>
      </c>
      <c r="GG1001">
        <v>0</v>
      </c>
      <c r="GH1001">
        <v>0</v>
      </c>
      <c r="GI1001">
        <v>0</v>
      </c>
      <c r="GJ1001">
        <v>0</v>
      </c>
      <c r="GK1001">
        <v>0</v>
      </c>
      <c r="GL1001">
        <v>0</v>
      </c>
      <c r="GM1001">
        <v>0</v>
      </c>
      <c r="GN1001">
        <v>0</v>
      </c>
      <c r="GO1001">
        <v>0</v>
      </c>
      <c r="GP1001">
        <v>0</v>
      </c>
      <c r="GQ1001">
        <v>0</v>
      </c>
      <c r="GR1001">
        <v>0</v>
      </c>
      <c r="GS1001">
        <v>0</v>
      </c>
      <c r="GT1001">
        <v>0</v>
      </c>
      <c r="GU1001">
        <v>0</v>
      </c>
      <c r="GV1001">
        <v>0</v>
      </c>
      <c r="GW1001">
        <v>0</v>
      </c>
      <c r="GX1001">
        <v>0</v>
      </c>
      <c r="GY1001">
        <v>0</v>
      </c>
      <c r="GZ1001">
        <v>0</v>
      </c>
      <c r="HA1001">
        <v>0</v>
      </c>
      <c r="HB1001">
        <v>0</v>
      </c>
      <c r="HC1001">
        <v>0</v>
      </c>
      <c r="HD1001">
        <v>0</v>
      </c>
      <c r="HE1001">
        <v>0</v>
      </c>
      <c r="HF1001">
        <v>0</v>
      </c>
      <c r="HG1001">
        <v>0</v>
      </c>
      <c r="HH1001">
        <v>0</v>
      </c>
      <c r="HI1001">
        <v>0</v>
      </c>
      <c r="HJ1001">
        <v>0</v>
      </c>
      <c r="HK1001">
        <v>0</v>
      </c>
      <c r="HL1001">
        <v>0</v>
      </c>
      <c r="HM1001">
        <v>0</v>
      </c>
      <c r="HN1001">
        <v>0</v>
      </c>
      <c r="HO1001">
        <v>0</v>
      </c>
      <c r="HP1001">
        <v>0</v>
      </c>
      <c r="HQ1001">
        <v>0</v>
      </c>
      <c r="HR1001">
        <v>0</v>
      </c>
      <c r="HS1001">
        <v>0</v>
      </c>
      <c r="HT1001">
        <v>0</v>
      </c>
      <c r="HU1001">
        <v>0</v>
      </c>
      <c r="HV1001">
        <v>0</v>
      </c>
      <c r="HW1001">
        <v>0</v>
      </c>
      <c r="HX1001">
        <v>0</v>
      </c>
      <c r="HY1001">
        <v>0</v>
      </c>
      <c r="HZ1001">
        <v>0</v>
      </c>
      <c r="IA1001">
        <v>0</v>
      </c>
      <c r="IB1001">
        <v>0</v>
      </c>
      <c r="IC1001">
        <v>0</v>
      </c>
      <c r="ID1001">
        <v>0</v>
      </c>
      <c r="IE1001">
        <v>0</v>
      </c>
      <c r="IF1001">
        <v>0</v>
      </c>
      <c r="IG1001">
        <v>0</v>
      </c>
      <c r="IH1001">
        <v>0</v>
      </c>
      <c r="II1001">
        <v>0</v>
      </c>
      <c r="IJ1001">
        <v>0</v>
      </c>
      <c r="IK1001">
        <v>0</v>
      </c>
    </row>
    <row r="1002" spans="13:245" hidden="1">
      <c r="M1002" s="340"/>
      <c r="N1002" t="s">
        <v>1024</v>
      </c>
      <c r="O1002">
        <v>1</v>
      </c>
      <c r="P1002">
        <v>30</v>
      </c>
      <c r="Q1002" s="183" t="str">
        <f t="shared" si="39"/>
        <v>SDH150130</v>
      </c>
      <c r="R1002">
        <v>636</v>
      </c>
      <c r="S1002">
        <v>2000</v>
      </c>
      <c r="T1002">
        <v>2000</v>
      </c>
      <c r="U1002">
        <v>2544</v>
      </c>
      <c r="V1002">
        <v>3180</v>
      </c>
      <c r="W1002">
        <v>3816</v>
      </c>
      <c r="X1002">
        <v>4452</v>
      </c>
      <c r="Y1002">
        <v>5088</v>
      </c>
      <c r="Z1002">
        <v>5724</v>
      </c>
      <c r="AA1002">
        <v>6360</v>
      </c>
      <c r="AB1002">
        <v>6996</v>
      </c>
      <c r="AC1002">
        <v>7632</v>
      </c>
      <c r="AD1002">
        <v>8268</v>
      </c>
      <c r="AE1002">
        <v>8904</v>
      </c>
      <c r="AF1002">
        <v>9540</v>
      </c>
      <c r="AG1002">
        <v>9540</v>
      </c>
      <c r="AH1002">
        <v>9540</v>
      </c>
      <c r="AI1002">
        <v>9540</v>
      </c>
      <c r="AJ1002">
        <v>9540</v>
      </c>
      <c r="AK1002">
        <v>9540</v>
      </c>
      <c r="AL1002">
        <v>9540</v>
      </c>
      <c r="AM1002">
        <v>9540</v>
      </c>
      <c r="AN1002">
        <v>9540</v>
      </c>
      <c r="AO1002">
        <v>9540</v>
      </c>
      <c r="AP1002">
        <v>9540</v>
      </c>
      <c r="AQ1002">
        <v>9540</v>
      </c>
      <c r="AR1002">
        <v>9540</v>
      </c>
      <c r="AS1002">
        <v>9540</v>
      </c>
      <c r="AT1002">
        <v>9540</v>
      </c>
      <c r="AU1002">
        <v>9540</v>
      </c>
      <c r="AV1002">
        <v>0</v>
      </c>
      <c r="AW1002">
        <v>0</v>
      </c>
      <c r="AX1002">
        <v>0</v>
      </c>
      <c r="AY1002">
        <v>0</v>
      </c>
      <c r="AZ1002">
        <v>0</v>
      </c>
      <c r="BA1002">
        <v>0</v>
      </c>
      <c r="BB1002">
        <v>0</v>
      </c>
      <c r="BC1002">
        <v>0</v>
      </c>
      <c r="BD1002">
        <v>0</v>
      </c>
      <c r="BE1002">
        <v>0</v>
      </c>
      <c r="BF1002">
        <v>0</v>
      </c>
      <c r="BG1002">
        <v>0</v>
      </c>
      <c r="BH1002">
        <v>0</v>
      </c>
      <c r="BI1002">
        <v>0</v>
      </c>
      <c r="BJ1002">
        <v>0</v>
      </c>
      <c r="BK1002">
        <v>0</v>
      </c>
      <c r="BL1002">
        <v>0</v>
      </c>
      <c r="BM1002">
        <v>0</v>
      </c>
      <c r="BN1002">
        <v>0</v>
      </c>
      <c r="BO1002">
        <v>0</v>
      </c>
      <c r="BP1002">
        <v>0</v>
      </c>
      <c r="BQ1002">
        <v>0</v>
      </c>
      <c r="BR1002">
        <v>0</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v>
      </c>
      <c r="CY1002">
        <v>0</v>
      </c>
      <c r="CZ1002">
        <v>0</v>
      </c>
      <c r="DA1002">
        <v>0</v>
      </c>
      <c r="DB1002">
        <v>0</v>
      </c>
      <c r="DC1002">
        <v>0</v>
      </c>
      <c r="DD1002">
        <v>0</v>
      </c>
      <c r="DE1002">
        <v>0</v>
      </c>
      <c r="DF1002">
        <v>0</v>
      </c>
      <c r="DG1002">
        <v>0</v>
      </c>
      <c r="DH1002">
        <v>0</v>
      </c>
      <c r="DI1002">
        <v>0</v>
      </c>
      <c r="DJ1002">
        <v>0</v>
      </c>
      <c r="DK1002">
        <v>0</v>
      </c>
      <c r="DL1002">
        <v>0</v>
      </c>
      <c r="DM1002">
        <v>0</v>
      </c>
      <c r="DN1002">
        <v>0</v>
      </c>
      <c r="DO1002">
        <v>0</v>
      </c>
      <c r="DP1002">
        <v>0</v>
      </c>
      <c r="DQ1002">
        <v>0</v>
      </c>
      <c r="DR1002">
        <v>0</v>
      </c>
      <c r="DS1002">
        <v>0</v>
      </c>
      <c r="DT1002">
        <v>0</v>
      </c>
      <c r="DU1002">
        <v>0</v>
      </c>
      <c r="DV1002">
        <v>0</v>
      </c>
      <c r="DW1002">
        <v>0</v>
      </c>
      <c r="DX1002">
        <v>0</v>
      </c>
      <c r="DZ1002" s="340"/>
      <c r="EA1002" t="s">
        <v>1024</v>
      </c>
      <c r="EB1002">
        <v>1</v>
      </c>
      <c r="EC1002">
        <v>30</v>
      </c>
      <c r="ED1002" s="183" t="str">
        <f t="shared" si="40"/>
        <v>SDH150130</v>
      </c>
      <c r="EE1002">
        <v>636</v>
      </c>
      <c r="EF1002">
        <v>10000</v>
      </c>
      <c r="EG1002">
        <v>10000</v>
      </c>
      <c r="EH1002">
        <v>10000</v>
      </c>
      <c r="EI1002">
        <v>10000</v>
      </c>
      <c r="EJ1002">
        <v>10000</v>
      </c>
      <c r="EK1002">
        <v>10000</v>
      </c>
      <c r="EL1002">
        <v>10000</v>
      </c>
      <c r="EM1002">
        <v>10000</v>
      </c>
      <c r="EN1002">
        <v>10000</v>
      </c>
      <c r="EO1002">
        <v>10000</v>
      </c>
      <c r="EP1002">
        <v>10000</v>
      </c>
      <c r="EQ1002">
        <v>10000</v>
      </c>
      <c r="ER1002">
        <v>10000</v>
      </c>
      <c r="ES1002">
        <v>10000</v>
      </c>
      <c r="ET1002">
        <v>10000</v>
      </c>
      <c r="EU1002">
        <v>10000</v>
      </c>
      <c r="EV1002">
        <v>10000</v>
      </c>
      <c r="EW1002">
        <v>10000</v>
      </c>
      <c r="EX1002">
        <v>10000</v>
      </c>
      <c r="EY1002">
        <v>10000</v>
      </c>
      <c r="EZ1002">
        <v>10000</v>
      </c>
      <c r="FA1002">
        <v>10000</v>
      </c>
      <c r="FB1002">
        <v>10000</v>
      </c>
      <c r="FC1002">
        <v>10000</v>
      </c>
      <c r="FD1002">
        <v>10000</v>
      </c>
      <c r="FE1002">
        <v>10000</v>
      </c>
      <c r="FF1002">
        <v>10000</v>
      </c>
      <c r="FG1002">
        <v>10000</v>
      </c>
      <c r="FH1002">
        <v>10000</v>
      </c>
      <c r="FI1002">
        <v>0</v>
      </c>
      <c r="FJ1002">
        <v>0</v>
      </c>
      <c r="FK1002">
        <v>0</v>
      </c>
      <c r="FL1002">
        <v>0</v>
      </c>
      <c r="FM1002">
        <v>0</v>
      </c>
      <c r="FN1002">
        <v>0</v>
      </c>
      <c r="FO1002">
        <v>0</v>
      </c>
      <c r="FP1002">
        <v>0</v>
      </c>
      <c r="FQ1002">
        <v>0</v>
      </c>
      <c r="FR1002">
        <v>0</v>
      </c>
      <c r="FS1002">
        <v>0</v>
      </c>
      <c r="FT1002">
        <v>0</v>
      </c>
      <c r="FU1002">
        <v>0</v>
      </c>
      <c r="FV1002">
        <v>0</v>
      </c>
      <c r="FW1002">
        <v>0</v>
      </c>
      <c r="FX1002">
        <v>0</v>
      </c>
      <c r="FY1002">
        <v>0</v>
      </c>
      <c r="FZ1002">
        <v>0</v>
      </c>
      <c r="GA1002">
        <v>0</v>
      </c>
      <c r="GB1002">
        <v>0</v>
      </c>
      <c r="GC1002">
        <v>0</v>
      </c>
      <c r="GD1002">
        <v>0</v>
      </c>
      <c r="GE1002">
        <v>0</v>
      </c>
      <c r="GF1002">
        <v>0</v>
      </c>
      <c r="GG1002">
        <v>0</v>
      </c>
      <c r="GH1002">
        <v>0</v>
      </c>
      <c r="GI1002">
        <v>0</v>
      </c>
      <c r="GJ1002">
        <v>0</v>
      </c>
      <c r="GK1002">
        <v>0</v>
      </c>
      <c r="GL1002">
        <v>0</v>
      </c>
      <c r="GM1002">
        <v>0</v>
      </c>
      <c r="GN1002">
        <v>0</v>
      </c>
      <c r="GO1002">
        <v>0</v>
      </c>
      <c r="GP1002">
        <v>0</v>
      </c>
      <c r="GQ1002">
        <v>0</v>
      </c>
      <c r="GR1002">
        <v>0</v>
      </c>
      <c r="GS1002">
        <v>0</v>
      </c>
      <c r="GT1002">
        <v>0</v>
      </c>
      <c r="GU1002">
        <v>0</v>
      </c>
      <c r="GV1002">
        <v>0</v>
      </c>
      <c r="GW1002">
        <v>0</v>
      </c>
      <c r="GX1002">
        <v>0</v>
      </c>
      <c r="GY1002">
        <v>0</v>
      </c>
      <c r="GZ1002">
        <v>0</v>
      </c>
      <c r="HA1002">
        <v>0</v>
      </c>
      <c r="HB1002">
        <v>0</v>
      </c>
      <c r="HC1002">
        <v>0</v>
      </c>
      <c r="HD1002">
        <v>0</v>
      </c>
      <c r="HE1002">
        <v>0</v>
      </c>
      <c r="HF1002">
        <v>0</v>
      </c>
      <c r="HG1002">
        <v>0</v>
      </c>
      <c r="HH1002">
        <v>0</v>
      </c>
      <c r="HI1002">
        <v>0</v>
      </c>
      <c r="HJ1002">
        <v>0</v>
      </c>
      <c r="HK1002">
        <v>0</v>
      </c>
      <c r="HL1002">
        <v>0</v>
      </c>
      <c r="HM1002">
        <v>0</v>
      </c>
      <c r="HN1002">
        <v>0</v>
      </c>
      <c r="HO1002">
        <v>0</v>
      </c>
      <c r="HP1002">
        <v>0</v>
      </c>
      <c r="HQ1002">
        <v>0</v>
      </c>
      <c r="HR1002">
        <v>0</v>
      </c>
      <c r="HS1002">
        <v>0</v>
      </c>
      <c r="HT1002">
        <v>0</v>
      </c>
      <c r="HU1002">
        <v>0</v>
      </c>
      <c r="HV1002">
        <v>0</v>
      </c>
      <c r="HW1002">
        <v>0</v>
      </c>
      <c r="HX1002">
        <v>0</v>
      </c>
      <c r="HY1002">
        <v>0</v>
      </c>
      <c r="HZ1002">
        <v>0</v>
      </c>
      <c r="IA1002">
        <v>0</v>
      </c>
      <c r="IB1002">
        <v>0</v>
      </c>
      <c r="IC1002">
        <v>0</v>
      </c>
      <c r="ID1002">
        <v>0</v>
      </c>
      <c r="IE1002">
        <v>0</v>
      </c>
      <c r="IF1002">
        <v>0</v>
      </c>
      <c r="IG1002">
        <v>0</v>
      </c>
      <c r="IH1002">
        <v>0</v>
      </c>
      <c r="II1002">
        <v>0</v>
      </c>
      <c r="IJ1002">
        <v>0</v>
      </c>
      <c r="IK1002">
        <v>0</v>
      </c>
    </row>
    <row r="1003" spans="13:245" hidden="1">
      <c r="M1003" s="340"/>
      <c r="N1003" t="s">
        <v>1024</v>
      </c>
      <c r="O1003">
        <v>1</v>
      </c>
      <c r="P1003">
        <v>31</v>
      </c>
      <c r="Q1003" s="183" t="str">
        <f t="shared" si="39"/>
        <v>SDH150131</v>
      </c>
      <c r="R1003">
        <v>641.30000000000007</v>
      </c>
      <c r="S1003">
        <v>2000</v>
      </c>
      <c r="T1003">
        <v>2000</v>
      </c>
      <c r="U1003">
        <v>2565.2000000000003</v>
      </c>
      <c r="V1003">
        <v>3206.5</v>
      </c>
      <c r="W1003">
        <v>3847.8</v>
      </c>
      <c r="X1003">
        <v>4489.1000000000004</v>
      </c>
      <c r="Y1003">
        <v>5130.4000000000005</v>
      </c>
      <c r="Z1003">
        <v>5771.7000000000007</v>
      </c>
      <c r="AA1003">
        <v>6413</v>
      </c>
      <c r="AB1003">
        <v>7054.3</v>
      </c>
      <c r="AC1003">
        <v>7695.6</v>
      </c>
      <c r="AD1003">
        <v>8336.9</v>
      </c>
      <c r="AE1003">
        <v>8978.2000000000007</v>
      </c>
      <c r="AF1003">
        <v>9619.5</v>
      </c>
      <c r="AG1003">
        <v>9619.5</v>
      </c>
      <c r="AH1003">
        <v>9619.5</v>
      </c>
      <c r="AI1003">
        <v>9619.5</v>
      </c>
      <c r="AJ1003">
        <v>9619.5</v>
      </c>
      <c r="AK1003">
        <v>9619.5</v>
      </c>
      <c r="AL1003">
        <v>9619.5</v>
      </c>
      <c r="AM1003">
        <v>9619.5</v>
      </c>
      <c r="AN1003">
        <v>9619.5</v>
      </c>
      <c r="AO1003">
        <v>9619.5</v>
      </c>
      <c r="AP1003">
        <v>9619.5</v>
      </c>
      <c r="AQ1003">
        <v>9619.5</v>
      </c>
      <c r="AR1003">
        <v>9619.5</v>
      </c>
      <c r="AS1003">
        <v>9619.5</v>
      </c>
      <c r="AT1003">
        <v>9619.5</v>
      </c>
      <c r="AU1003">
        <v>9619.5</v>
      </c>
      <c r="AV1003">
        <v>0</v>
      </c>
      <c r="AW1003">
        <v>0</v>
      </c>
      <c r="AX1003">
        <v>0</v>
      </c>
      <c r="AY1003">
        <v>0</v>
      </c>
      <c r="AZ1003">
        <v>0</v>
      </c>
      <c r="BA1003">
        <v>0</v>
      </c>
      <c r="BB1003">
        <v>0</v>
      </c>
      <c r="BC1003">
        <v>0</v>
      </c>
      <c r="BD1003">
        <v>0</v>
      </c>
      <c r="BE1003">
        <v>0</v>
      </c>
      <c r="BF1003">
        <v>0</v>
      </c>
      <c r="BG1003">
        <v>0</v>
      </c>
      <c r="BH1003">
        <v>0</v>
      </c>
      <c r="BI1003">
        <v>0</v>
      </c>
      <c r="BJ1003">
        <v>0</v>
      </c>
      <c r="BK1003">
        <v>0</v>
      </c>
      <c r="BL1003">
        <v>0</v>
      </c>
      <c r="BM1003">
        <v>0</v>
      </c>
      <c r="BN1003">
        <v>0</v>
      </c>
      <c r="BO1003">
        <v>0</v>
      </c>
      <c r="BP1003">
        <v>0</v>
      </c>
      <c r="BQ1003">
        <v>0</v>
      </c>
      <c r="BR1003">
        <v>0</v>
      </c>
      <c r="BS1003">
        <v>0</v>
      </c>
      <c r="BT1003">
        <v>0</v>
      </c>
      <c r="BU1003">
        <v>0</v>
      </c>
      <c r="BV1003">
        <v>0</v>
      </c>
      <c r="BW1003">
        <v>0</v>
      </c>
      <c r="BX1003">
        <v>0</v>
      </c>
      <c r="BY1003">
        <v>0</v>
      </c>
      <c r="BZ1003">
        <v>0</v>
      </c>
      <c r="CA1003">
        <v>0</v>
      </c>
      <c r="CB1003">
        <v>0</v>
      </c>
      <c r="CC1003">
        <v>0</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v>
      </c>
      <c r="CY1003">
        <v>0</v>
      </c>
      <c r="CZ1003">
        <v>0</v>
      </c>
      <c r="DA1003">
        <v>0</v>
      </c>
      <c r="DB1003">
        <v>0</v>
      </c>
      <c r="DC1003">
        <v>0</v>
      </c>
      <c r="DD1003">
        <v>0</v>
      </c>
      <c r="DE1003">
        <v>0</v>
      </c>
      <c r="DF1003">
        <v>0</v>
      </c>
      <c r="DG1003">
        <v>0</v>
      </c>
      <c r="DH1003">
        <v>0</v>
      </c>
      <c r="DI1003">
        <v>0</v>
      </c>
      <c r="DJ1003">
        <v>0</v>
      </c>
      <c r="DK1003">
        <v>0</v>
      </c>
      <c r="DL1003">
        <v>0</v>
      </c>
      <c r="DM1003">
        <v>0</v>
      </c>
      <c r="DN1003">
        <v>0</v>
      </c>
      <c r="DO1003">
        <v>0</v>
      </c>
      <c r="DP1003">
        <v>0</v>
      </c>
      <c r="DQ1003">
        <v>0</v>
      </c>
      <c r="DR1003">
        <v>0</v>
      </c>
      <c r="DS1003">
        <v>0</v>
      </c>
      <c r="DT1003">
        <v>0</v>
      </c>
      <c r="DU1003">
        <v>0</v>
      </c>
      <c r="DV1003">
        <v>0</v>
      </c>
      <c r="DW1003">
        <v>0</v>
      </c>
      <c r="DX1003">
        <v>0</v>
      </c>
      <c r="DZ1003" s="340"/>
      <c r="EA1003" t="s">
        <v>1024</v>
      </c>
      <c r="EB1003">
        <v>1</v>
      </c>
      <c r="EC1003">
        <v>31</v>
      </c>
      <c r="ED1003" s="183" t="str">
        <f t="shared" si="40"/>
        <v>SDH150131</v>
      </c>
      <c r="EE1003">
        <v>641.30000000000007</v>
      </c>
      <c r="EF1003">
        <v>10000</v>
      </c>
      <c r="EG1003">
        <v>10000</v>
      </c>
      <c r="EH1003">
        <v>10000</v>
      </c>
      <c r="EI1003">
        <v>10000</v>
      </c>
      <c r="EJ1003">
        <v>10000</v>
      </c>
      <c r="EK1003">
        <v>10000</v>
      </c>
      <c r="EL1003">
        <v>10000</v>
      </c>
      <c r="EM1003">
        <v>10000</v>
      </c>
      <c r="EN1003">
        <v>10000</v>
      </c>
      <c r="EO1003">
        <v>10000</v>
      </c>
      <c r="EP1003">
        <v>10000</v>
      </c>
      <c r="EQ1003">
        <v>10000</v>
      </c>
      <c r="ER1003">
        <v>10000</v>
      </c>
      <c r="ES1003">
        <v>10000</v>
      </c>
      <c r="ET1003">
        <v>10000</v>
      </c>
      <c r="EU1003">
        <v>10000</v>
      </c>
      <c r="EV1003">
        <v>10000</v>
      </c>
      <c r="EW1003">
        <v>10000</v>
      </c>
      <c r="EX1003">
        <v>10000</v>
      </c>
      <c r="EY1003">
        <v>10000</v>
      </c>
      <c r="EZ1003">
        <v>10000</v>
      </c>
      <c r="FA1003">
        <v>10000</v>
      </c>
      <c r="FB1003">
        <v>10000</v>
      </c>
      <c r="FC1003">
        <v>10000</v>
      </c>
      <c r="FD1003">
        <v>10000</v>
      </c>
      <c r="FE1003">
        <v>10000</v>
      </c>
      <c r="FF1003">
        <v>10000</v>
      </c>
      <c r="FG1003">
        <v>10000</v>
      </c>
      <c r="FH1003">
        <v>10000</v>
      </c>
      <c r="FI1003">
        <v>0</v>
      </c>
      <c r="FJ1003">
        <v>0</v>
      </c>
      <c r="FK1003">
        <v>0</v>
      </c>
      <c r="FL1003">
        <v>0</v>
      </c>
      <c r="FM1003">
        <v>0</v>
      </c>
      <c r="FN1003">
        <v>0</v>
      </c>
      <c r="FO1003">
        <v>0</v>
      </c>
      <c r="FP1003">
        <v>0</v>
      </c>
      <c r="FQ1003">
        <v>0</v>
      </c>
      <c r="FR1003">
        <v>0</v>
      </c>
      <c r="FS1003">
        <v>0</v>
      </c>
      <c r="FT1003">
        <v>0</v>
      </c>
      <c r="FU1003">
        <v>0</v>
      </c>
      <c r="FV1003">
        <v>0</v>
      </c>
      <c r="FW1003">
        <v>0</v>
      </c>
      <c r="FX1003">
        <v>0</v>
      </c>
      <c r="FY1003">
        <v>0</v>
      </c>
      <c r="FZ1003">
        <v>0</v>
      </c>
      <c r="GA1003">
        <v>0</v>
      </c>
      <c r="GB1003">
        <v>0</v>
      </c>
      <c r="GC1003">
        <v>0</v>
      </c>
      <c r="GD1003">
        <v>0</v>
      </c>
      <c r="GE1003">
        <v>0</v>
      </c>
      <c r="GF1003">
        <v>0</v>
      </c>
      <c r="GG1003">
        <v>0</v>
      </c>
      <c r="GH1003">
        <v>0</v>
      </c>
      <c r="GI1003">
        <v>0</v>
      </c>
      <c r="GJ1003">
        <v>0</v>
      </c>
      <c r="GK1003">
        <v>0</v>
      </c>
      <c r="GL1003">
        <v>0</v>
      </c>
      <c r="GM1003">
        <v>0</v>
      </c>
      <c r="GN1003">
        <v>0</v>
      </c>
      <c r="GO1003">
        <v>0</v>
      </c>
      <c r="GP1003">
        <v>0</v>
      </c>
      <c r="GQ1003">
        <v>0</v>
      </c>
      <c r="GR1003">
        <v>0</v>
      </c>
      <c r="GS1003">
        <v>0</v>
      </c>
      <c r="GT1003">
        <v>0</v>
      </c>
      <c r="GU1003">
        <v>0</v>
      </c>
      <c r="GV1003">
        <v>0</v>
      </c>
      <c r="GW1003">
        <v>0</v>
      </c>
      <c r="GX1003">
        <v>0</v>
      </c>
      <c r="GY1003">
        <v>0</v>
      </c>
      <c r="GZ1003">
        <v>0</v>
      </c>
      <c r="HA1003">
        <v>0</v>
      </c>
      <c r="HB1003">
        <v>0</v>
      </c>
      <c r="HC1003">
        <v>0</v>
      </c>
      <c r="HD1003">
        <v>0</v>
      </c>
      <c r="HE1003">
        <v>0</v>
      </c>
      <c r="HF1003">
        <v>0</v>
      </c>
      <c r="HG1003">
        <v>0</v>
      </c>
      <c r="HH1003">
        <v>0</v>
      </c>
      <c r="HI1003">
        <v>0</v>
      </c>
      <c r="HJ1003">
        <v>0</v>
      </c>
      <c r="HK1003">
        <v>0</v>
      </c>
      <c r="HL1003">
        <v>0</v>
      </c>
      <c r="HM1003">
        <v>0</v>
      </c>
      <c r="HN1003">
        <v>0</v>
      </c>
      <c r="HO1003">
        <v>0</v>
      </c>
      <c r="HP1003">
        <v>0</v>
      </c>
      <c r="HQ1003">
        <v>0</v>
      </c>
      <c r="HR1003">
        <v>0</v>
      </c>
      <c r="HS1003">
        <v>0</v>
      </c>
      <c r="HT1003">
        <v>0</v>
      </c>
      <c r="HU1003">
        <v>0</v>
      </c>
      <c r="HV1003">
        <v>0</v>
      </c>
      <c r="HW1003">
        <v>0</v>
      </c>
      <c r="HX1003">
        <v>0</v>
      </c>
      <c r="HY1003">
        <v>0</v>
      </c>
      <c r="HZ1003">
        <v>0</v>
      </c>
      <c r="IA1003">
        <v>0</v>
      </c>
      <c r="IB1003">
        <v>0</v>
      </c>
      <c r="IC1003">
        <v>0</v>
      </c>
      <c r="ID1003">
        <v>0</v>
      </c>
      <c r="IE1003">
        <v>0</v>
      </c>
      <c r="IF1003">
        <v>0</v>
      </c>
      <c r="IG1003">
        <v>0</v>
      </c>
      <c r="IH1003">
        <v>0</v>
      </c>
      <c r="II1003">
        <v>0</v>
      </c>
      <c r="IJ1003">
        <v>0</v>
      </c>
      <c r="IK1003">
        <v>0</v>
      </c>
    </row>
    <row r="1004" spans="13:245" hidden="1">
      <c r="M1004" s="340"/>
      <c r="N1004" t="s">
        <v>1024</v>
      </c>
      <c r="O1004">
        <v>1</v>
      </c>
      <c r="P1004">
        <v>32</v>
      </c>
      <c r="Q1004" s="183" t="str">
        <f t="shared" si="39"/>
        <v>SDH150132</v>
      </c>
      <c r="R1004">
        <v>641.30000000000007</v>
      </c>
      <c r="S1004">
        <v>2000</v>
      </c>
      <c r="T1004">
        <v>2000</v>
      </c>
      <c r="U1004">
        <v>2565.2000000000003</v>
      </c>
      <c r="V1004">
        <v>3206.5</v>
      </c>
      <c r="W1004">
        <v>3847.8</v>
      </c>
      <c r="X1004">
        <v>4489.1000000000004</v>
      </c>
      <c r="Y1004">
        <v>5130.4000000000005</v>
      </c>
      <c r="Z1004">
        <v>5771.7000000000007</v>
      </c>
      <c r="AA1004">
        <v>6413</v>
      </c>
      <c r="AB1004">
        <v>7054.3</v>
      </c>
      <c r="AC1004">
        <v>7695.6</v>
      </c>
      <c r="AD1004">
        <v>8336.9</v>
      </c>
      <c r="AE1004">
        <v>8978.2000000000007</v>
      </c>
      <c r="AF1004">
        <v>9619.5</v>
      </c>
      <c r="AG1004">
        <v>9619.5</v>
      </c>
      <c r="AH1004">
        <v>9619.5</v>
      </c>
      <c r="AI1004">
        <v>9619.5</v>
      </c>
      <c r="AJ1004">
        <v>9619.5</v>
      </c>
      <c r="AK1004">
        <v>9619.5</v>
      </c>
      <c r="AL1004">
        <v>9619.5</v>
      </c>
      <c r="AM1004">
        <v>9619.5</v>
      </c>
      <c r="AN1004">
        <v>9619.5</v>
      </c>
      <c r="AO1004">
        <v>9619.5</v>
      </c>
      <c r="AP1004">
        <v>9619.5</v>
      </c>
      <c r="AQ1004">
        <v>9619.5</v>
      </c>
      <c r="AR1004">
        <v>9619.5</v>
      </c>
      <c r="AS1004">
        <v>9619.5</v>
      </c>
      <c r="AT1004">
        <v>9619.5</v>
      </c>
      <c r="AU1004">
        <v>9619.5</v>
      </c>
      <c r="AV1004">
        <v>0</v>
      </c>
      <c r="AW1004">
        <v>0</v>
      </c>
      <c r="AX1004">
        <v>0</v>
      </c>
      <c r="AY1004">
        <v>0</v>
      </c>
      <c r="AZ1004">
        <v>0</v>
      </c>
      <c r="BA1004">
        <v>0</v>
      </c>
      <c r="BB1004">
        <v>0</v>
      </c>
      <c r="BC1004">
        <v>0</v>
      </c>
      <c r="BD1004">
        <v>0</v>
      </c>
      <c r="BE1004">
        <v>0</v>
      </c>
      <c r="BF1004">
        <v>0</v>
      </c>
      <c r="BG1004">
        <v>0</v>
      </c>
      <c r="BH1004">
        <v>0</v>
      </c>
      <c r="BI1004">
        <v>0</v>
      </c>
      <c r="BJ1004">
        <v>0</v>
      </c>
      <c r="BK1004">
        <v>0</v>
      </c>
      <c r="BL1004">
        <v>0</v>
      </c>
      <c r="BM1004">
        <v>0</v>
      </c>
      <c r="BN1004">
        <v>0</v>
      </c>
      <c r="BO1004">
        <v>0</v>
      </c>
      <c r="BP1004">
        <v>0</v>
      </c>
      <c r="BQ1004">
        <v>0</v>
      </c>
      <c r="BR1004">
        <v>0</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0</v>
      </c>
      <c r="CY1004">
        <v>0</v>
      </c>
      <c r="CZ1004">
        <v>0</v>
      </c>
      <c r="DA1004">
        <v>0</v>
      </c>
      <c r="DB1004">
        <v>0</v>
      </c>
      <c r="DC1004">
        <v>0</v>
      </c>
      <c r="DD1004">
        <v>0</v>
      </c>
      <c r="DE1004">
        <v>0</v>
      </c>
      <c r="DF1004">
        <v>0</v>
      </c>
      <c r="DG1004">
        <v>0</v>
      </c>
      <c r="DH1004">
        <v>0</v>
      </c>
      <c r="DI1004">
        <v>0</v>
      </c>
      <c r="DJ1004">
        <v>0</v>
      </c>
      <c r="DK1004">
        <v>0</v>
      </c>
      <c r="DL1004">
        <v>0</v>
      </c>
      <c r="DM1004">
        <v>0</v>
      </c>
      <c r="DN1004">
        <v>0</v>
      </c>
      <c r="DO1004">
        <v>0</v>
      </c>
      <c r="DP1004">
        <v>0</v>
      </c>
      <c r="DQ1004">
        <v>0</v>
      </c>
      <c r="DR1004">
        <v>0</v>
      </c>
      <c r="DS1004">
        <v>0</v>
      </c>
      <c r="DT1004">
        <v>0</v>
      </c>
      <c r="DU1004">
        <v>0</v>
      </c>
      <c r="DV1004">
        <v>0</v>
      </c>
      <c r="DW1004">
        <v>0</v>
      </c>
      <c r="DX1004">
        <v>0</v>
      </c>
      <c r="DZ1004" s="340"/>
      <c r="EA1004" t="s">
        <v>1024</v>
      </c>
      <c r="EB1004">
        <v>1</v>
      </c>
      <c r="EC1004">
        <v>32</v>
      </c>
      <c r="ED1004" s="183" t="str">
        <f t="shared" si="40"/>
        <v>SDH150132</v>
      </c>
      <c r="EE1004">
        <v>641.30000000000007</v>
      </c>
      <c r="EF1004">
        <v>10000</v>
      </c>
      <c r="EG1004">
        <v>10000</v>
      </c>
      <c r="EH1004">
        <v>10000</v>
      </c>
      <c r="EI1004">
        <v>10000</v>
      </c>
      <c r="EJ1004">
        <v>10000</v>
      </c>
      <c r="EK1004">
        <v>10000</v>
      </c>
      <c r="EL1004">
        <v>10000</v>
      </c>
      <c r="EM1004">
        <v>10000</v>
      </c>
      <c r="EN1004">
        <v>10000</v>
      </c>
      <c r="EO1004">
        <v>10000</v>
      </c>
      <c r="EP1004">
        <v>10000</v>
      </c>
      <c r="EQ1004">
        <v>10000</v>
      </c>
      <c r="ER1004">
        <v>10000</v>
      </c>
      <c r="ES1004">
        <v>10000</v>
      </c>
      <c r="ET1004">
        <v>10000</v>
      </c>
      <c r="EU1004">
        <v>10000</v>
      </c>
      <c r="EV1004">
        <v>10000</v>
      </c>
      <c r="EW1004">
        <v>10000</v>
      </c>
      <c r="EX1004">
        <v>10000</v>
      </c>
      <c r="EY1004">
        <v>10000</v>
      </c>
      <c r="EZ1004">
        <v>10000</v>
      </c>
      <c r="FA1004">
        <v>10000</v>
      </c>
      <c r="FB1004">
        <v>10000</v>
      </c>
      <c r="FC1004">
        <v>10000</v>
      </c>
      <c r="FD1004">
        <v>10000</v>
      </c>
      <c r="FE1004">
        <v>10000</v>
      </c>
      <c r="FF1004">
        <v>10000</v>
      </c>
      <c r="FG1004">
        <v>10000</v>
      </c>
      <c r="FH1004">
        <v>10000</v>
      </c>
      <c r="FI1004">
        <v>0</v>
      </c>
      <c r="FJ1004">
        <v>0</v>
      </c>
      <c r="FK1004">
        <v>0</v>
      </c>
      <c r="FL1004">
        <v>0</v>
      </c>
      <c r="FM1004">
        <v>0</v>
      </c>
      <c r="FN1004">
        <v>0</v>
      </c>
      <c r="FO1004">
        <v>0</v>
      </c>
      <c r="FP1004">
        <v>0</v>
      </c>
      <c r="FQ1004">
        <v>0</v>
      </c>
      <c r="FR1004">
        <v>0</v>
      </c>
      <c r="FS1004">
        <v>0</v>
      </c>
      <c r="FT1004">
        <v>0</v>
      </c>
      <c r="FU1004">
        <v>0</v>
      </c>
      <c r="FV1004">
        <v>0</v>
      </c>
      <c r="FW1004">
        <v>0</v>
      </c>
      <c r="FX1004">
        <v>0</v>
      </c>
      <c r="FY1004">
        <v>0</v>
      </c>
      <c r="FZ1004">
        <v>0</v>
      </c>
      <c r="GA1004">
        <v>0</v>
      </c>
      <c r="GB1004">
        <v>0</v>
      </c>
      <c r="GC1004">
        <v>0</v>
      </c>
      <c r="GD1004">
        <v>0</v>
      </c>
      <c r="GE1004">
        <v>0</v>
      </c>
      <c r="GF1004">
        <v>0</v>
      </c>
      <c r="GG1004">
        <v>0</v>
      </c>
      <c r="GH1004">
        <v>0</v>
      </c>
      <c r="GI1004">
        <v>0</v>
      </c>
      <c r="GJ1004">
        <v>0</v>
      </c>
      <c r="GK1004">
        <v>0</v>
      </c>
      <c r="GL1004">
        <v>0</v>
      </c>
      <c r="GM1004">
        <v>0</v>
      </c>
      <c r="GN1004">
        <v>0</v>
      </c>
      <c r="GO1004">
        <v>0</v>
      </c>
      <c r="GP1004">
        <v>0</v>
      </c>
      <c r="GQ1004">
        <v>0</v>
      </c>
      <c r="GR1004">
        <v>0</v>
      </c>
      <c r="GS1004">
        <v>0</v>
      </c>
      <c r="GT1004">
        <v>0</v>
      </c>
      <c r="GU1004">
        <v>0</v>
      </c>
      <c r="GV1004">
        <v>0</v>
      </c>
      <c r="GW1004">
        <v>0</v>
      </c>
      <c r="GX1004">
        <v>0</v>
      </c>
      <c r="GY1004">
        <v>0</v>
      </c>
      <c r="GZ1004">
        <v>0</v>
      </c>
      <c r="HA1004">
        <v>0</v>
      </c>
      <c r="HB1004">
        <v>0</v>
      </c>
      <c r="HC1004">
        <v>0</v>
      </c>
      <c r="HD1004">
        <v>0</v>
      </c>
      <c r="HE1004">
        <v>0</v>
      </c>
      <c r="HF1004">
        <v>0</v>
      </c>
      <c r="HG1004">
        <v>0</v>
      </c>
      <c r="HH1004">
        <v>0</v>
      </c>
      <c r="HI1004">
        <v>0</v>
      </c>
      <c r="HJ1004">
        <v>0</v>
      </c>
      <c r="HK1004">
        <v>0</v>
      </c>
      <c r="HL1004">
        <v>0</v>
      </c>
      <c r="HM1004">
        <v>0</v>
      </c>
      <c r="HN1004">
        <v>0</v>
      </c>
      <c r="HO1004">
        <v>0</v>
      </c>
      <c r="HP1004">
        <v>0</v>
      </c>
      <c r="HQ1004">
        <v>0</v>
      </c>
      <c r="HR1004">
        <v>0</v>
      </c>
      <c r="HS1004">
        <v>0</v>
      </c>
      <c r="HT1004">
        <v>0</v>
      </c>
      <c r="HU1004">
        <v>0</v>
      </c>
      <c r="HV1004">
        <v>0</v>
      </c>
      <c r="HW1004">
        <v>0</v>
      </c>
      <c r="HX1004">
        <v>0</v>
      </c>
      <c r="HY1004">
        <v>0</v>
      </c>
      <c r="HZ1004">
        <v>0</v>
      </c>
      <c r="IA1004">
        <v>0</v>
      </c>
      <c r="IB1004">
        <v>0</v>
      </c>
      <c r="IC1004">
        <v>0</v>
      </c>
      <c r="ID1004">
        <v>0</v>
      </c>
      <c r="IE1004">
        <v>0</v>
      </c>
      <c r="IF1004">
        <v>0</v>
      </c>
      <c r="IG1004">
        <v>0</v>
      </c>
      <c r="IH1004">
        <v>0</v>
      </c>
      <c r="II1004">
        <v>0</v>
      </c>
      <c r="IJ1004">
        <v>0</v>
      </c>
      <c r="IK1004">
        <v>0</v>
      </c>
    </row>
    <row r="1005" spans="13:245" hidden="1">
      <c r="M1005" s="340"/>
      <c r="N1005" t="s">
        <v>1024</v>
      </c>
      <c r="O1005">
        <v>1</v>
      </c>
      <c r="P1005">
        <v>33</v>
      </c>
      <c r="Q1005" s="183" t="str">
        <f t="shared" si="39"/>
        <v>SDH150133</v>
      </c>
      <c r="R1005">
        <v>646.6</v>
      </c>
      <c r="S1005">
        <v>2000</v>
      </c>
      <c r="T1005">
        <v>2000</v>
      </c>
      <c r="U1005">
        <v>2586.4</v>
      </c>
      <c r="V1005">
        <v>3233</v>
      </c>
      <c r="W1005">
        <v>3879.6000000000004</v>
      </c>
      <c r="X1005">
        <v>4526.2</v>
      </c>
      <c r="Y1005">
        <v>5172.8</v>
      </c>
      <c r="Z1005">
        <v>5819.4000000000005</v>
      </c>
      <c r="AA1005">
        <v>6466</v>
      </c>
      <c r="AB1005">
        <v>7112.6</v>
      </c>
      <c r="AC1005">
        <v>7759.2000000000007</v>
      </c>
      <c r="AD1005">
        <v>8405.8000000000011</v>
      </c>
      <c r="AE1005">
        <v>9052.4</v>
      </c>
      <c r="AF1005">
        <v>9699</v>
      </c>
      <c r="AG1005">
        <v>9699</v>
      </c>
      <c r="AH1005">
        <v>9699</v>
      </c>
      <c r="AI1005">
        <v>9699</v>
      </c>
      <c r="AJ1005">
        <v>9699</v>
      </c>
      <c r="AK1005">
        <v>9699</v>
      </c>
      <c r="AL1005">
        <v>9699</v>
      </c>
      <c r="AM1005">
        <v>9699</v>
      </c>
      <c r="AN1005">
        <v>9699</v>
      </c>
      <c r="AO1005">
        <v>9699</v>
      </c>
      <c r="AP1005">
        <v>9699</v>
      </c>
      <c r="AQ1005">
        <v>9699</v>
      </c>
      <c r="AR1005">
        <v>9699</v>
      </c>
      <c r="AS1005">
        <v>9699</v>
      </c>
      <c r="AT1005">
        <v>9699</v>
      </c>
      <c r="AU1005">
        <v>9699</v>
      </c>
      <c r="AV1005">
        <v>0</v>
      </c>
      <c r="AW1005">
        <v>0</v>
      </c>
      <c r="AX1005">
        <v>0</v>
      </c>
      <c r="AY1005">
        <v>0</v>
      </c>
      <c r="AZ1005">
        <v>0</v>
      </c>
      <c r="BA1005">
        <v>0</v>
      </c>
      <c r="BB1005">
        <v>0</v>
      </c>
      <c r="BC1005">
        <v>0</v>
      </c>
      <c r="BD1005">
        <v>0</v>
      </c>
      <c r="BE1005">
        <v>0</v>
      </c>
      <c r="BF1005">
        <v>0</v>
      </c>
      <c r="BG1005">
        <v>0</v>
      </c>
      <c r="BH1005">
        <v>0</v>
      </c>
      <c r="BI1005">
        <v>0</v>
      </c>
      <c r="BJ1005">
        <v>0</v>
      </c>
      <c r="BK1005">
        <v>0</v>
      </c>
      <c r="BL1005">
        <v>0</v>
      </c>
      <c r="BM1005">
        <v>0</v>
      </c>
      <c r="BN1005">
        <v>0</v>
      </c>
      <c r="BO1005">
        <v>0</v>
      </c>
      <c r="BP1005">
        <v>0</v>
      </c>
      <c r="BQ1005">
        <v>0</v>
      </c>
      <c r="BR1005">
        <v>0</v>
      </c>
      <c r="BS1005">
        <v>0</v>
      </c>
      <c r="BT1005">
        <v>0</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0</v>
      </c>
      <c r="CY1005">
        <v>0</v>
      </c>
      <c r="CZ1005">
        <v>0</v>
      </c>
      <c r="DA1005">
        <v>0</v>
      </c>
      <c r="DB1005">
        <v>0</v>
      </c>
      <c r="DC1005">
        <v>0</v>
      </c>
      <c r="DD1005">
        <v>0</v>
      </c>
      <c r="DE1005">
        <v>0</v>
      </c>
      <c r="DF1005">
        <v>0</v>
      </c>
      <c r="DG1005">
        <v>0</v>
      </c>
      <c r="DH1005">
        <v>0</v>
      </c>
      <c r="DI1005">
        <v>0</v>
      </c>
      <c r="DJ1005">
        <v>0</v>
      </c>
      <c r="DK1005">
        <v>0</v>
      </c>
      <c r="DL1005">
        <v>0</v>
      </c>
      <c r="DM1005">
        <v>0</v>
      </c>
      <c r="DN1005">
        <v>0</v>
      </c>
      <c r="DO1005">
        <v>0</v>
      </c>
      <c r="DP1005">
        <v>0</v>
      </c>
      <c r="DQ1005">
        <v>0</v>
      </c>
      <c r="DR1005">
        <v>0</v>
      </c>
      <c r="DS1005">
        <v>0</v>
      </c>
      <c r="DT1005">
        <v>0</v>
      </c>
      <c r="DU1005">
        <v>0</v>
      </c>
      <c r="DV1005">
        <v>0</v>
      </c>
      <c r="DW1005">
        <v>0</v>
      </c>
      <c r="DX1005">
        <v>0</v>
      </c>
      <c r="DZ1005" s="340"/>
      <c r="EA1005" t="s">
        <v>1024</v>
      </c>
      <c r="EB1005">
        <v>1</v>
      </c>
      <c r="EC1005">
        <v>33</v>
      </c>
      <c r="ED1005" s="183" t="str">
        <f t="shared" si="40"/>
        <v>SDH150133</v>
      </c>
      <c r="EE1005">
        <v>646.6</v>
      </c>
      <c r="EF1005">
        <v>10000</v>
      </c>
      <c r="EG1005">
        <v>10000</v>
      </c>
      <c r="EH1005">
        <v>10000</v>
      </c>
      <c r="EI1005">
        <v>10000</v>
      </c>
      <c r="EJ1005">
        <v>10000</v>
      </c>
      <c r="EK1005">
        <v>10000</v>
      </c>
      <c r="EL1005">
        <v>10000</v>
      </c>
      <c r="EM1005">
        <v>10000</v>
      </c>
      <c r="EN1005">
        <v>10000</v>
      </c>
      <c r="EO1005">
        <v>10000</v>
      </c>
      <c r="EP1005">
        <v>10000</v>
      </c>
      <c r="EQ1005">
        <v>10000</v>
      </c>
      <c r="ER1005">
        <v>10000</v>
      </c>
      <c r="ES1005">
        <v>10000</v>
      </c>
      <c r="ET1005">
        <v>10000</v>
      </c>
      <c r="EU1005">
        <v>10000</v>
      </c>
      <c r="EV1005">
        <v>10000</v>
      </c>
      <c r="EW1005">
        <v>10000</v>
      </c>
      <c r="EX1005">
        <v>10000</v>
      </c>
      <c r="EY1005">
        <v>10000</v>
      </c>
      <c r="EZ1005">
        <v>10000</v>
      </c>
      <c r="FA1005">
        <v>10000</v>
      </c>
      <c r="FB1005">
        <v>10000</v>
      </c>
      <c r="FC1005">
        <v>10000</v>
      </c>
      <c r="FD1005">
        <v>10000</v>
      </c>
      <c r="FE1005">
        <v>10000</v>
      </c>
      <c r="FF1005">
        <v>10000</v>
      </c>
      <c r="FG1005">
        <v>10000</v>
      </c>
      <c r="FH1005">
        <v>10000</v>
      </c>
      <c r="FI1005">
        <v>0</v>
      </c>
      <c r="FJ1005">
        <v>0</v>
      </c>
      <c r="FK1005">
        <v>0</v>
      </c>
      <c r="FL1005">
        <v>0</v>
      </c>
      <c r="FM1005">
        <v>0</v>
      </c>
      <c r="FN1005">
        <v>0</v>
      </c>
      <c r="FO1005">
        <v>0</v>
      </c>
      <c r="FP1005">
        <v>0</v>
      </c>
      <c r="FQ1005">
        <v>0</v>
      </c>
      <c r="FR1005">
        <v>0</v>
      </c>
      <c r="FS1005">
        <v>0</v>
      </c>
      <c r="FT1005">
        <v>0</v>
      </c>
      <c r="FU1005">
        <v>0</v>
      </c>
      <c r="FV1005">
        <v>0</v>
      </c>
      <c r="FW1005">
        <v>0</v>
      </c>
      <c r="FX1005">
        <v>0</v>
      </c>
      <c r="FY1005">
        <v>0</v>
      </c>
      <c r="FZ1005">
        <v>0</v>
      </c>
      <c r="GA1005">
        <v>0</v>
      </c>
      <c r="GB1005">
        <v>0</v>
      </c>
      <c r="GC1005">
        <v>0</v>
      </c>
      <c r="GD1005">
        <v>0</v>
      </c>
      <c r="GE1005">
        <v>0</v>
      </c>
      <c r="GF1005">
        <v>0</v>
      </c>
      <c r="GG1005">
        <v>0</v>
      </c>
      <c r="GH1005">
        <v>0</v>
      </c>
      <c r="GI1005">
        <v>0</v>
      </c>
      <c r="GJ1005">
        <v>0</v>
      </c>
      <c r="GK1005">
        <v>0</v>
      </c>
      <c r="GL1005">
        <v>0</v>
      </c>
      <c r="GM1005">
        <v>0</v>
      </c>
      <c r="GN1005">
        <v>0</v>
      </c>
      <c r="GO1005">
        <v>0</v>
      </c>
      <c r="GP1005">
        <v>0</v>
      </c>
      <c r="GQ1005">
        <v>0</v>
      </c>
      <c r="GR1005">
        <v>0</v>
      </c>
      <c r="GS1005">
        <v>0</v>
      </c>
      <c r="GT1005">
        <v>0</v>
      </c>
      <c r="GU1005">
        <v>0</v>
      </c>
      <c r="GV1005">
        <v>0</v>
      </c>
      <c r="GW1005">
        <v>0</v>
      </c>
      <c r="GX1005">
        <v>0</v>
      </c>
      <c r="GY1005">
        <v>0</v>
      </c>
      <c r="GZ1005">
        <v>0</v>
      </c>
      <c r="HA1005">
        <v>0</v>
      </c>
      <c r="HB1005">
        <v>0</v>
      </c>
      <c r="HC1005">
        <v>0</v>
      </c>
      <c r="HD1005">
        <v>0</v>
      </c>
      <c r="HE1005">
        <v>0</v>
      </c>
      <c r="HF1005">
        <v>0</v>
      </c>
      <c r="HG1005">
        <v>0</v>
      </c>
      <c r="HH1005">
        <v>0</v>
      </c>
      <c r="HI1005">
        <v>0</v>
      </c>
      <c r="HJ1005">
        <v>0</v>
      </c>
      <c r="HK1005">
        <v>0</v>
      </c>
      <c r="HL1005">
        <v>0</v>
      </c>
      <c r="HM1005">
        <v>0</v>
      </c>
      <c r="HN1005">
        <v>0</v>
      </c>
      <c r="HO1005">
        <v>0</v>
      </c>
      <c r="HP1005">
        <v>0</v>
      </c>
      <c r="HQ1005">
        <v>0</v>
      </c>
      <c r="HR1005">
        <v>0</v>
      </c>
      <c r="HS1005">
        <v>0</v>
      </c>
      <c r="HT1005">
        <v>0</v>
      </c>
      <c r="HU1005">
        <v>0</v>
      </c>
      <c r="HV1005">
        <v>0</v>
      </c>
      <c r="HW1005">
        <v>0</v>
      </c>
      <c r="HX1005">
        <v>0</v>
      </c>
      <c r="HY1005">
        <v>0</v>
      </c>
      <c r="HZ1005">
        <v>0</v>
      </c>
      <c r="IA1005">
        <v>0</v>
      </c>
      <c r="IB1005">
        <v>0</v>
      </c>
      <c r="IC1005">
        <v>0</v>
      </c>
      <c r="ID1005">
        <v>0</v>
      </c>
      <c r="IE1005">
        <v>0</v>
      </c>
      <c r="IF1005">
        <v>0</v>
      </c>
      <c r="IG1005">
        <v>0</v>
      </c>
      <c r="IH1005">
        <v>0</v>
      </c>
      <c r="II1005">
        <v>0</v>
      </c>
      <c r="IJ1005">
        <v>0</v>
      </c>
      <c r="IK1005">
        <v>0</v>
      </c>
    </row>
    <row r="1006" spans="13:245" hidden="1">
      <c r="M1006" s="340"/>
      <c r="N1006" t="s">
        <v>1024</v>
      </c>
      <c r="O1006">
        <v>1</v>
      </c>
      <c r="P1006">
        <v>34</v>
      </c>
      <c r="Q1006" s="183" t="str">
        <f t="shared" si="39"/>
        <v>SDH150134</v>
      </c>
      <c r="R1006">
        <v>646.6</v>
      </c>
      <c r="S1006">
        <v>2000</v>
      </c>
      <c r="T1006">
        <v>2000</v>
      </c>
      <c r="U1006">
        <v>2586.4</v>
      </c>
      <c r="V1006">
        <v>3233</v>
      </c>
      <c r="W1006">
        <v>3879.6000000000004</v>
      </c>
      <c r="X1006">
        <v>4526.2</v>
      </c>
      <c r="Y1006">
        <v>5172.8</v>
      </c>
      <c r="Z1006">
        <v>5819.4000000000005</v>
      </c>
      <c r="AA1006">
        <v>6466</v>
      </c>
      <c r="AB1006">
        <v>7112.6</v>
      </c>
      <c r="AC1006">
        <v>7759.2000000000007</v>
      </c>
      <c r="AD1006">
        <v>8405.8000000000011</v>
      </c>
      <c r="AE1006">
        <v>9052.4</v>
      </c>
      <c r="AF1006">
        <v>9699</v>
      </c>
      <c r="AG1006">
        <v>9699</v>
      </c>
      <c r="AH1006">
        <v>9699</v>
      </c>
      <c r="AI1006">
        <v>9699</v>
      </c>
      <c r="AJ1006">
        <v>9699</v>
      </c>
      <c r="AK1006">
        <v>9699</v>
      </c>
      <c r="AL1006">
        <v>9699</v>
      </c>
      <c r="AM1006">
        <v>9699</v>
      </c>
      <c r="AN1006">
        <v>9699</v>
      </c>
      <c r="AO1006">
        <v>9699</v>
      </c>
      <c r="AP1006">
        <v>9699</v>
      </c>
      <c r="AQ1006">
        <v>9699</v>
      </c>
      <c r="AR1006">
        <v>9699</v>
      </c>
      <c r="AS1006">
        <v>9699</v>
      </c>
      <c r="AT1006">
        <v>9699</v>
      </c>
      <c r="AU1006">
        <v>9699</v>
      </c>
      <c r="AV1006">
        <v>0</v>
      </c>
      <c r="AW1006">
        <v>0</v>
      </c>
      <c r="AX1006">
        <v>0</v>
      </c>
      <c r="AY1006">
        <v>0</v>
      </c>
      <c r="AZ1006">
        <v>0</v>
      </c>
      <c r="BA1006">
        <v>0</v>
      </c>
      <c r="BB1006">
        <v>0</v>
      </c>
      <c r="BC1006">
        <v>0</v>
      </c>
      <c r="BD1006">
        <v>0</v>
      </c>
      <c r="BE1006">
        <v>0</v>
      </c>
      <c r="BF1006">
        <v>0</v>
      </c>
      <c r="BG1006">
        <v>0</v>
      </c>
      <c r="BH1006">
        <v>0</v>
      </c>
      <c r="BI1006">
        <v>0</v>
      </c>
      <c r="BJ1006">
        <v>0</v>
      </c>
      <c r="BK1006">
        <v>0</v>
      </c>
      <c r="BL1006">
        <v>0</v>
      </c>
      <c r="BM1006">
        <v>0</v>
      </c>
      <c r="BN1006">
        <v>0</v>
      </c>
      <c r="BO1006">
        <v>0</v>
      </c>
      <c r="BP1006">
        <v>0</v>
      </c>
      <c r="BQ1006">
        <v>0</v>
      </c>
      <c r="BR1006">
        <v>0</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0</v>
      </c>
      <c r="CY1006">
        <v>0</v>
      </c>
      <c r="CZ1006">
        <v>0</v>
      </c>
      <c r="DA1006">
        <v>0</v>
      </c>
      <c r="DB1006">
        <v>0</v>
      </c>
      <c r="DC1006">
        <v>0</v>
      </c>
      <c r="DD1006">
        <v>0</v>
      </c>
      <c r="DE1006">
        <v>0</v>
      </c>
      <c r="DF1006">
        <v>0</v>
      </c>
      <c r="DG1006">
        <v>0</v>
      </c>
      <c r="DH1006">
        <v>0</v>
      </c>
      <c r="DI1006">
        <v>0</v>
      </c>
      <c r="DJ1006">
        <v>0</v>
      </c>
      <c r="DK1006">
        <v>0</v>
      </c>
      <c r="DL1006">
        <v>0</v>
      </c>
      <c r="DM1006">
        <v>0</v>
      </c>
      <c r="DN1006">
        <v>0</v>
      </c>
      <c r="DO1006">
        <v>0</v>
      </c>
      <c r="DP1006">
        <v>0</v>
      </c>
      <c r="DQ1006">
        <v>0</v>
      </c>
      <c r="DR1006">
        <v>0</v>
      </c>
      <c r="DS1006">
        <v>0</v>
      </c>
      <c r="DT1006">
        <v>0</v>
      </c>
      <c r="DU1006">
        <v>0</v>
      </c>
      <c r="DV1006">
        <v>0</v>
      </c>
      <c r="DW1006">
        <v>0</v>
      </c>
      <c r="DX1006">
        <v>0</v>
      </c>
      <c r="DZ1006" s="340"/>
      <c r="EA1006" t="s">
        <v>1024</v>
      </c>
      <c r="EB1006">
        <v>1</v>
      </c>
      <c r="EC1006">
        <v>34</v>
      </c>
      <c r="ED1006" s="183" t="str">
        <f t="shared" si="40"/>
        <v>SDH150134</v>
      </c>
      <c r="EE1006">
        <v>646.6</v>
      </c>
      <c r="EF1006">
        <v>10000</v>
      </c>
      <c r="EG1006">
        <v>10000</v>
      </c>
      <c r="EH1006">
        <v>10000</v>
      </c>
      <c r="EI1006">
        <v>10000</v>
      </c>
      <c r="EJ1006">
        <v>10000</v>
      </c>
      <c r="EK1006">
        <v>10000</v>
      </c>
      <c r="EL1006">
        <v>10000</v>
      </c>
      <c r="EM1006">
        <v>10000</v>
      </c>
      <c r="EN1006">
        <v>10000</v>
      </c>
      <c r="EO1006">
        <v>10000</v>
      </c>
      <c r="EP1006">
        <v>10000</v>
      </c>
      <c r="EQ1006">
        <v>10000</v>
      </c>
      <c r="ER1006">
        <v>10000</v>
      </c>
      <c r="ES1006">
        <v>10000</v>
      </c>
      <c r="ET1006">
        <v>10000</v>
      </c>
      <c r="EU1006">
        <v>10000</v>
      </c>
      <c r="EV1006">
        <v>10000</v>
      </c>
      <c r="EW1006">
        <v>10000</v>
      </c>
      <c r="EX1006">
        <v>10000</v>
      </c>
      <c r="EY1006">
        <v>10000</v>
      </c>
      <c r="EZ1006">
        <v>10000</v>
      </c>
      <c r="FA1006">
        <v>10000</v>
      </c>
      <c r="FB1006">
        <v>10000</v>
      </c>
      <c r="FC1006">
        <v>10000</v>
      </c>
      <c r="FD1006">
        <v>10000</v>
      </c>
      <c r="FE1006">
        <v>10000</v>
      </c>
      <c r="FF1006">
        <v>10000</v>
      </c>
      <c r="FG1006">
        <v>10000</v>
      </c>
      <c r="FH1006">
        <v>10000</v>
      </c>
      <c r="FI1006">
        <v>0</v>
      </c>
      <c r="FJ1006">
        <v>0</v>
      </c>
      <c r="FK1006">
        <v>0</v>
      </c>
      <c r="FL1006">
        <v>0</v>
      </c>
      <c r="FM1006">
        <v>0</v>
      </c>
      <c r="FN1006">
        <v>0</v>
      </c>
      <c r="FO1006">
        <v>0</v>
      </c>
      <c r="FP1006">
        <v>0</v>
      </c>
      <c r="FQ1006">
        <v>0</v>
      </c>
      <c r="FR1006">
        <v>0</v>
      </c>
      <c r="FS1006">
        <v>0</v>
      </c>
      <c r="FT1006">
        <v>0</v>
      </c>
      <c r="FU1006">
        <v>0</v>
      </c>
      <c r="FV1006">
        <v>0</v>
      </c>
      <c r="FW1006">
        <v>0</v>
      </c>
      <c r="FX1006">
        <v>0</v>
      </c>
      <c r="FY1006">
        <v>0</v>
      </c>
      <c r="FZ1006">
        <v>0</v>
      </c>
      <c r="GA1006">
        <v>0</v>
      </c>
      <c r="GB1006">
        <v>0</v>
      </c>
      <c r="GC1006">
        <v>0</v>
      </c>
      <c r="GD1006">
        <v>0</v>
      </c>
      <c r="GE1006">
        <v>0</v>
      </c>
      <c r="GF1006">
        <v>0</v>
      </c>
      <c r="GG1006">
        <v>0</v>
      </c>
      <c r="GH1006">
        <v>0</v>
      </c>
      <c r="GI1006">
        <v>0</v>
      </c>
      <c r="GJ1006">
        <v>0</v>
      </c>
      <c r="GK1006">
        <v>0</v>
      </c>
      <c r="GL1006">
        <v>0</v>
      </c>
      <c r="GM1006">
        <v>0</v>
      </c>
      <c r="GN1006">
        <v>0</v>
      </c>
      <c r="GO1006">
        <v>0</v>
      </c>
      <c r="GP1006">
        <v>0</v>
      </c>
      <c r="GQ1006">
        <v>0</v>
      </c>
      <c r="GR1006">
        <v>0</v>
      </c>
      <c r="GS1006">
        <v>0</v>
      </c>
      <c r="GT1006">
        <v>0</v>
      </c>
      <c r="GU1006">
        <v>0</v>
      </c>
      <c r="GV1006">
        <v>0</v>
      </c>
      <c r="GW1006">
        <v>0</v>
      </c>
      <c r="GX1006">
        <v>0</v>
      </c>
      <c r="GY1006">
        <v>0</v>
      </c>
      <c r="GZ1006">
        <v>0</v>
      </c>
      <c r="HA1006">
        <v>0</v>
      </c>
      <c r="HB1006">
        <v>0</v>
      </c>
      <c r="HC1006">
        <v>0</v>
      </c>
      <c r="HD1006">
        <v>0</v>
      </c>
      <c r="HE1006">
        <v>0</v>
      </c>
      <c r="HF1006">
        <v>0</v>
      </c>
      <c r="HG1006">
        <v>0</v>
      </c>
      <c r="HH1006">
        <v>0</v>
      </c>
      <c r="HI1006">
        <v>0</v>
      </c>
      <c r="HJ1006">
        <v>0</v>
      </c>
      <c r="HK1006">
        <v>0</v>
      </c>
      <c r="HL1006">
        <v>0</v>
      </c>
      <c r="HM1006">
        <v>0</v>
      </c>
      <c r="HN1006">
        <v>0</v>
      </c>
      <c r="HO1006">
        <v>0</v>
      </c>
      <c r="HP1006">
        <v>0</v>
      </c>
      <c r="HQ1006">
        <v>0</v>
      </c>
      <c r="HR1006">
        <v>0</v>
      </c>
      <c r="HS1006">
        <v>0</v>
      </c>
      <c r="HT1006">
        <v>0</v>
      </c>
      <c r="HU1006">
        <v>0</v>
      </c>
      <c r="HV1006">
        <v>0</v>
      </c>
      <c r="HW1006">
        <v>0</v>
      </c>
      <c r="HX1006">
        <v>0</v>
      </c>
      <c r="HY1006">
        <v>0</v>
      </c>
      <c r="HZ1006">
        <v>0</v>
      </c>
      <c r="IA1006">
        <v>0</v>
      </c>
      <c r="IB1006">
        <v>0</v>
      </c>
      <c r="IC1006">
        <v>0</v>
      </c>
      <c r="ID1006">
        <v>0</v>
      </c>
      <c r="IE1006">
        <v>0</v>
      </c>
      <c r="IF1006">
        <v>0</v>
      </c>
      <c r="IG1006">
        <v>0</v>
      </c>
      <c r="IH1006">
        <v>0</v>
      </c>
      <c r="II1006">
        <v>0</v>
      </c>
      <c r="IJ1006">
        <v>0</v>
      </c>
      <c r="IK1006">
        <v>0</v>
      </c>
    </row>
    <row r="1007" spans="13:245" hidden="1">
      <c r="M1007" s="340"/>
      <c r="N1007" t="s">
        <v>1024</v>
      </c>
      <c r="O1007">
        <v>1</v>
      </c>
      <c r="P1007">
        <v>35</v>
      </c>
      <c r="Q1007" s="183" t="str">
        <f t="shared" si="39"/>
        <v>SDH150135</v>
      </c>
      <c r="R1007">
        <v>651.9</v>
      </c>
      <c r="S1007">
        <v>2000</v>
      </c>
      <c r="T1007">
        <v>2000</v>
      </c>
      <c r="U1007">
        <v>2607.6</v>
      </c>
      <c r="V1007">
        <v>3259.5</v>
      </c>
      <c r="W1007">
        <v>3911.4</v>
      </c>
      <c r="X1007">
        <v>4563.3</v>
      </c>
      <c r="Y1007">
        <v>5215.2</v>
      </c>
      <c r="Z1007">
        <v>5867.1</v>
      </c>
      <c r="AA1007">
        <v>6519</v>
      </c>
      <c r="AB1007">
        <v>7170.9000000000005</v>
      </c>
      <c r="AC1007">
        <v>7822.8</v>
      </c>
      <c r="AD1007">
        <v>8474.7000000000007</v>
      </c>
      <c r="AE1007">
        <v>9126.6</v>
      </c>
      <c r="AF1007">
        <v>9778.5</v>
      </c>
      <c r="AG1007">
        <v>9778.5</v>
      </c>
      <c r="AH1007">
        <v>9778.5</v>
      </c>
      <c r="AI1007">
        <v>9778.5</v>
      </c>
      <c r="AJ1007">
        <v>9778.5</v>
      </c>
      <c r="AK1007">
        <v>9778.5</v>
      </c>
      <c r="AL1007">
        <v>9778.5</v>
      </c>
      <c r="AM1007">
        <v>9778.5</v>
      </c>
      <c r="AN1007">
        <v>9778.5</v>
      </c>
      <c r="AO1007">
        <v>9778.5</v>
      </c>
      <c r="AP1007">
        <v>9778.5</v>
      </c>
      <c r="AQ1007">
        <v>9778.5</v>
      </c>
      <c r="AR1007">
        <v>9778.5</v>
      </c>
      <c r="AS1007">
        <v>9778.5</v>
      </c>
      <c r="AT1007">
        <v>9778.5</v>
      </c>
      <c r="AU1007">
        <v>9778.5</v>
      </c>
      <c r="AV1007">
        <v>0</v>
      </c>
      <c r="AW1007">
        <v>0</v>
      </c>
      <c r="AX1007">
        <v>0</v>
      </c>
      <c r="AY1007">
        <v>0</v>
      </c>
      <c r="AZ1007">
        <v>0</v>
      </c>
      <c r="BA1007">
        <v>0</v>
      </c>
      <c r="BB1007">
        <v>0</v>
      </c>
      <c r="BC1007">
        <v>0</v>
      </c>
      <c r="BD1007">
        <v>0</v>
      </c>
      <c r="BE1007">
        <v>0</v>
      </c>
      <c r="BF1007">
        <v>0</v>
      </c>
      <c r="BG1007">
        <v>0</v>
      </c>
      <c r="BH1007">
        <v>0</v>
      </c>
      <c r="BI1007">
        <v>0</v>
      </c>
      <c r="BJ1007">
        <v>0</v>
      </c>
      <c r="BK1007">
        <v>0</v>
      </c>
      <c r="BL1007">
        <v>0</v>
      </c>
      <c r="BM1007">
        <v>0</v>
      </c>
      <c r="BN1007">
        <v>0</v>
      </c>
      <c r="BO1007">
        <v>0</v>
      </c>
      <c r="BP1007">
        <v>0</v>
      </c>
      <c r="BQ1007">
        <v>0</v>
      </c>
      <c r="BR1007">
        <v>0</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v>
      </c>
      <c r="CY1007">
        <v>0</v>
      </c>
      <c r="CZ1007">
        <v>0</v>
      </c>
      <c r="DA1007">
        <v>0</v>
      </c>
      <c r="DB1007">
        <v>0</v>
      </c>
      <c r="DC1007">
        <v>0</v>
      </c>
      <c r="DD1007">
        <v>0</v>
      </c>
      <c r="DE1007">
        <v>0</v>
      </c>
      <c r="DF1007">
        <v>0</v>
      </c>
      <c r="DG1007">
        <v>0</v>
      </c>
      <c r="DH1007">
        <v>0</v>
      </c>
      <c r="DI1007">
        <v>0</v>
      </c>
      <c r="DJ1007">
        <v>0</v>
      </c>
      <c r="DK1007">
        <v>0</v>
      </c>
      <c r="DL1007">
        <v>0</v>
      </c>
      <c r="DM1007">
        <v>0</v>
      </c>
      <c r="DN1007">
        <v>0</v>
      </c>
      <c r="DO1007">
        <v>0</v>
      </c>
      <c r="DP1007">
        <v>0</v>
      </c>
      <c r="DQ1007">
        <v>0</v>
      </c>
      <c r="DR1007">
        <v>0</v>
      </c>
      <c r="DS1007">
        <v>0</v>
      </c>
      <c r="DT1007">
        <v>0</v>
      </c>
      <c r="DU1007">
        <v>0</v>
      </c>
      <c r="DV1007">
        <v>0</v>
      </c>
      <c r="DW1007">
        <v>0</v>
      </c>
      <c r="DX1007">
        <v>0</v>
      </c>
      <c r="DZ1007" s="340"/>
      <c r="EA1007" t="s">
        <v>1024</v>
      </c>
      <c r="EB1007">
        <v>1</v>
      </c>
      <c r="EC1007">
        <v>35</v>
      </c>
      <c r="ED1007" s="183" t="str">
        <f t="shared" si="40"/>
        <v>SDH150135</v>
      </c>
      <c r="EE1007">
        <v>651.9</v>
      </c>
      <c r="EF1007">
        <v>10000</v>
      </c>
      <c r="EG1007">
        <v>10000</v>
      </c>
      <c r="EH1007">
        <v>10000</v>
      </c>
      <c r="EI1007">
        <v>10000</v>
      </c>
      <c r="EJ1007">
        <v>10000</v>
      </c>
      <c r="EK1007">
        <v>10000</v>
      </c>
      <c r="EL1007">
        <v>10000</v>
      </c>
      <c r="EM1007">
        <v>10000</v>
      </c>
      <c r="EN1007">
        <v>10000</v>
      </c>
      <c r="EO1007">
        <v>10000</v>
      </c>
      <c r="EP1007">
        <v>10000</v>
      </c>
      <c r="EQ1007">
        <v>10000</v>
      </c>
      <c r="ER1007">
        <v>10000</v>
      </c>
      <c r="ES1007">
        <v>10000</v>
      </c>
      <c r="ET1007">
        <v>10000</v>
      </c>
      <c r="EU1007">
        <v>10000</v>
      </c>
      <c r="EV1007">
        <v>10000</v>
      </c>
      <c r="EW1007">
        <v>10000</v>
      </c>
      <c r="EX1007">
        <v>10000</v>
      </c>
      <c r="EY1007">
        <v>10000</v>
      </c>
      <c r="EZ1007">
        <v>10000</v>
      </c>
      <c r="FA1007">
        <v>10000</v>
      </c>
      <c r="FB1007">
        <v>10000</v>
      </c>
      <c r="FC1007">
        <v>10000</v>
      </c>
      <c r="FD1007">
        <v>10000</v>
      </c>
      <c r="FE1007">
        <v>10000</v>
      </c>
      <c r="FF1007">
        <v>10000</v>
      </c>
      <c r="FG1007">
        <v>10000</v>
      </c>
      <c r="FH1007">
        <v>10000</v>
      </c>
      <c r="FI1007">
        <v>0</v>
      </c>
      <c r="FJ1007">
        <v>0</v>
      </c>
      <c r="FK1007">
        <v>0</v>
      </c>
      <c r="FL1007">
        <v>0</v>
      </c>
      <c r="FM1007">
        <v>0</v>
      </c>
      <c r="FN1007">
        <v>0</v>
      </c>
      <c r="FO1007">
        <v>0</v>
      </c>
      <c r="FP1007">
        <v>0</v>
      </c>
      <c r="FQ1007">
        <v>0</v>
      </c>
      <c r="FR1007">
        <v>0</v>
      </c>
      <c r="FS1007">
        <v>0</v>
      </c>
      <c r="FT1007">
        <v>0</v>
      </c>
      <c r="FU1007">
        <v>0</v>
      </c>
      <c r="FV1007">
        <v>0</v>
      </c>
      <c r="FW1007">
        <v>0</v>
      </c>
      <c r="FX1007">
        <v>0</v>
      </c>
      <c r="FY1007">
        <v>0</v>
      </c>
      <c r="FZ1007">
        <v>0</v>
      </c>
      <c r="GA1007">
        <v>0</v>
      </c>
      <c r="GB1007">
        <v>0</v>
      </c>
      <c r="GC1007">
        <v>0</v>
      </c>
      <c r="GD1007">
        <v>0</v>
      </c>
      <c r="GE1007">
        <v>0</v>
      </c>
      <c r="GF1007">
        <v>0</v>
      </c>
      <c r="GG1007">
        <v>0</v>
      </c>
      <c r="GH1007">
        <v>0</v>
      </c>
      <c r="GI1007">
        <v>0</v>
      </c>
      <c r="GJ1007">
        <v>0</v>
      </c>
      <c r="GK1007">
        <v>0</v>
      </c>
      <c r="GL1007">
        <v>0</v>
      </c>
      <c r="GM1007">
        <v>0</v>
      </c>
      <c r="GN1007">
        <v>0</v>
      </c>
      <c r="GO1007">
        <v>0</v>
      </c>
      <c r="GP1007">
        <v>0</v>
      </c>
      <c r="GQ1007">
        <v>0</v>
      </c>
      <c r="GR1007">
        <v>0</v>
      </c>
      <c r="GS1007">
        <v>0</v>
      </c>
      <c r="GT1007">
        <v>0</v>
      </c>
      <c r="GU1007">
        <v>0</v>
      </c>
      <c r="GV1007">
        <v>0</v>
      </c>
      <c r="GW1007">
        <v>0</v>
      </c>
      <c r="GX1007">
        <v>0</v>
      </c>
      <c r="GY1007">
        <v>0</v>
      </c>
      <c r="GZ1007">
        <v>0</v>
      </c>
      <c r="HA1007">
        <v>0</v>
      </c>
      <c r="HB1007">
        <v>0</v>
      </c>
      <c r="HC1007">
        <v>0</v>
      </c>
      <c r="HD1007">
        <v>0</v>
      </c>
      <c r="HE1007">
        <v>0</v>
      </c>
      <c r="HF1007">
        <v>0</v>
      </c>
      <c r="HG1007">
        <v>0</v>
      </c>
      <c r="HH1007">
        <v>0</v>
      </c>
      <c r="HI1007">
        <v>0</v>
      </c>
      <c r="HJ1007">
        <v>0</v>
      </c>
      <c r="HK1007">
        <v>0</v>
      </c>
      <c r="HL1007">
        <v>0</v>
      </c>
      <c r="HM1007">
        <v>0</v>
      </c>
      <c r="HN1007">
        <v>0</v>
      </c>
      <c r="HO1007">
        <v>0</v>
      </c>
      <c r="HP1007">
        <v>0</v>
      </c>
      <c r="HQ1007">
        <v>0</v>
      </c>
      <c r="HR1007">
        <v>0</v>
      </c>
      <c r="HS1007">
        <v>0</v>
      </c>
      <c r="HT1007">
        <v>0</v>
      </c>
      <c r="HU1007">
        <v>0</v>
      </c>
      <c r="HV1007">
        <v>0</v>
      </c>
      <c r="HW1007">
        <v>0</v>
      </c>
      <c r="HX1007">
        <v>0</v>
      </c>
      <c r="HY1007">
        <v>0</v>
      </c>
      <c r="HZ1007">
        <v>0</v>
      </c>
      <c r="IA1007">
        <v>0</v>
      </c>
      <c r="IB1007">
        <v>0</v>
      </c>
      <c r="IC1007">
        <v>0</v>
      </c>
      <c r="ID1007">
        <v>0</v>
      </c>
      <c r="IE1007">
        <v>0</v>
      </c>
      <c r="IF1007">
        <v>0</v>
      </c>
      <c r="IG1007">
        <v>0</v>
      </c>
      <c r="IH1007">
        <v>0</v>
      </c>
      <c r="II1007">
        <v>0</v>
      </c>
      <c r="IJ1007">
        <v>0</v>
      </c>
      <c r="IK1007">
        <v>0</v>
      </c>
    </row>
    <row r="1008" spans="13:245" hidden="1">
      <c r="M1008" s="340"/>
      <c r="N1008" t="s">
        <v>1024</v>
      </c>
      <c r="O1008">
        <v>1</v>
      </c>
      <c r="P1008">
        <v>36</v>
      </c>
      <c r="Q1008" s="183" t="str">
        <f t="shared" si="39"/>
        <v>SDH150136</v>
      </c>
      <c r="R1008">
        <v>651.9</v>
      </c>
      <c r="S1008">
        <v>2000</v>
      </c>
      <c r="T1008">
        <v>2000</v>
      </c>
      <c r="U1008">
        <v>2607.6</v>
      </c>
      <c r="V1008">
        <v>3259.5</v>
      </c>
      <c r="W1008">
        <v>3911.4</v>
      </c>
      <c r="X1008">
        <v>4563.3</v>
      </c>
      <c r="Y1008">
        <v>5215.2</v>
      </c>
      <c r="Z1008">
        <v>5867.1</v>
      </c>
      <c r="AA1008">
        <v>6519</v>
      </c>
      <c r="AB1008">
        <v>7170.9000000000005</v>
      </c>
      <c r="AC1008">
        <v>7822.8</v>
      </c>
      <c r="AD1008">
        <v>8474.7000000000007</v>
      </c>
      <c r="AE1008">
        <v>9126.6</v>
      </c>
      <c r="AF1008">
        <v>9778.5</v>
      </c>
      <c r="AG1008">
        <v>9778.5</v>
      </c>
      <c r="AH1008">
        <v>9778.5</v>
      </c>
      <c r="AI1008">
        <v>9778.5</v>
      </c>
      <c r="AJ1008">
        <v>9778.5</v>
      </c>
      <c r="AK1008">
        <v>9778.5</v>
      </c>
      <c r="AL1008">
        <v>9778.5</v>
      </c>
      <c r="AM1008">
        <v>9778.5</v>
      </c>
      <c r="AN1008">
        <v>9778.5</v>
      </c>
      <c r="AO1008">
        <v>9778.5</v>
      </c>
      <c r="AP1008">
        <v>9778.5</v>
      </c>
      <c r="AQ1008">
        <v>9778.5</v>
      </c>
      <c r="AR1008">
        <v>9778.5</v>
      </c>
      <c r="AS1008">
        <v>9778.5</v>
      </c>
      <c r="AT1008">
        <v>9778.5</v>
      </c>
      <c r="AU1008">
        <v>9778.5</v>
      </c>
      <c r="AV1008">
        <v>0</v>
      </c>
      <c r="AW1008">
        <v>0</v>
      </c>
      <c r="AX1008">
        <v>0</v>
      </c>
      <c r="AY1008">
        <v>0</v>
      </c>
      <c r="AZ1008">
        <v>0</v>
      </c>
      <c r="BA1008">
        <v>0</v>
      </c>
      <c r="BB1008">
        <v>0</v>
      </c>
      <c r="BC1008">
        <v>0</v>
      </c>
      <c r="BD1008">
        <v>0</v>
      </c>
      <c r="BE1008">
        <v>0</v>
      </c>
      <c r="BF1008">
        <v>0</v>
      </c>
      <c r="BG1008">
        <v>0</v>
      </c>
      <c r="BH1008">
        <v>0</v>
      </c>
      <c r="BI1008">
        <v>0</v>
      </c>
      <c r="BJ1008">
        <v>0</v>
      </c>
      <c r="BK1008">
        <v>0</v>
      </c>
      <c r="BL1008">
        <v>0</v>
      </c>
      <c r="BM1008">
        <v>0</v>
      </c>
      <c r="BN1008">
        <v>0</v>
      </c>
      <c r="BO1008">
        <v>0</v>
      </c>
      <c r="BP1008">
        <v>0</v>
      </c>
      <c r="BQ1008">
        <v>0</v>
      </c>
      <c r="BR1008">
        <v>0</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0</v>
      </c>
      <c r="CY1008">
        <v>0</v>
      </c>
      <c r="CZ1008">
        <v>0</v>
      </c>
      <c r="DA1008">
        <v>0</v>
      </c>
      <c r="DB1008">
        <v>0</v>
      </c>
      <c r="DC1008">
        <v>0</v>
      </c>
      <c r="DD1008">
        <v>0</v>
      </c>
      <c r="DE1008">
        <v>0</v>
      </c>
      <c r="DF1008">
        <v>0</v>
      </c>
      <c r="DG1008">
        <v>0</v>
      </c>
      <c r="DH1008">
        <v>0</v>
      </c>
      <c r="DI1008">
        <v>0</v>
      </c>
      <c r="DJ1008">
        <v>0</v>
      </c>
      <c r="DK1008">
        <v>0</v>
      </c>
      <c r="DL1008">
        <v>0</v>
      </c>
      <c r="DM1008">
        <v>0</v>
      </c>
      <c r="DN1008">
        <v>0</v>
      </c>
      <c r="DO1008">
        <v>0</v>
      </c>
      <c r="DP1008">
        <v>0</v>
      </c>
      <c r="DQ1008">
        <v>0</v>
      </c>
      <c r="DR1008">
        <v>0</v>
      </c>
      <c r="DS1008">
        <v>0</v>
      </c>
      <c r="DT1008">
        <v>0</v>
      </c>
      <c r="DU1008">
        <v>0</v>
      </c>
      <c r="DV1008">
        <v>0</v>
      </c>
      <c r="DW1008">
        <v>0</v>
      </c>
      <c r="DX1008">
        <v>0</v>
      </c>
      <c r="DZ1008" s="340"/>
      <c r="EA1008" t="s">
        <v>1024</v>
      </c>
      <c r="EB1008">
        <v>1</v>
      </c>
      <c r="EC1008">
        <v>36</v>
      </c>
      <c r="ED1008" s="183" t="str">
        <f t="shared" si="40"/>
        <v>SDH150136</v>
      </c>
      <c r="EE1008">
        <v>651.9</v>
      </c>
      <c r="EF1008">
        <v>10000</v>
      </c>
      <c r="EG1008">
        <v>10000</v>
      </c>
      <c r="EH1008">
        <v>10000</v>
      </c>
      <c r="EI1008">
        <v>10000</v>
      </c>
      <c r="EJ1008">
        <v>10000</v>
      </c>
      <c r="EK1008">
        <v>10000</v>
      </c>
      <c r="EL1008">
        <v>10000</v>
      </c>
      <c r="EM1008">
        <v>10000</v>
      </c>
      <c r="EN1008">
        <v>10000</v>
      </c>
      <c r="EO1008">
        <v>10000</v>
      </c>
      <c r="EP1008">
        <v>10000</v>
      </c>
      <c r="EQ1008">
        <v>10000</v>
      </c>
      <c r="ER1008">
        <v>10000</v>
      </c>
      <c r="ES1008">
        <v>10000</v>
      </c>
      <c r="ET1008">
        <v>10000</v>
      </c>
      <c r="EU1008">
        <v>10000</v>
      </c>
      <c r="EV1008">
        <v>10000</v>
      </c>
      <c r="EW1008">
        <v>10000</v>
      </c>
      <c r="EX1008">
        <v>10000</v>
      </c>
      <c r="EY1008">
        <v>10000</v>
      </c>
      <c r="EZ1008">
        <v>10000</v>
      </c>
      <c r="FA1008">
        <v>10000</v>
      </c>
      <c r="FB1008">
        <v>10000</v>
      </c>
      <c r="FC1008">
        <v>10000</v>
      </c>
      <c r="FD1008">
        <v>10000</v>
      </c>
      <c r="FE1008">
        <v>10000</v>
      </c>
      <c r="FF1008">
        <v>10000</v>
      </c>
      <c r="FG1008">
        <v>10000</v>
      </c>
      <c r="FH1008">
        <v>10000</v>
      </c>
      <c r="FI1008">
        <v>0</v>
      </c>
      <c r="FJ1008">
        <v>0</v>
      </c>
      <c r="FK1008">
        <v>0</v>
      </c>
      <c r="FL1008">
        <v>0</v>
      </c>
      <c r="FM1008">
        <v>0</v>
      </c>
      <c r="FN1008">
        <v>0</v>
      </c>
      <c r="FO1008">
        <v>0</v>
      </c>
      <c r="FP1008">
        <v>0</v>
      </c>
      <c r="FQ1008">
        <v>0</v>
      </c>
      <c r="FR1008">
        <v>0</v>
      </c>
      <c r="FS1008">
        <v>0</v>
      </c>
      <c r="FT1008">
        <v>0</v>
      </c>
      <c r="FU1008">
        <v>0</v>
      </c>
      <c r="FV1008">
        <v>0</v>
      </c>
      <c r="FW1008">
        <v>0</v>
      </c>
      <c r="FX1008">
        <v>0</v>
      </c>
      <c r="FY1008">
        <v>0</v>
      </c>
      <c r="FZ1008">
        <v>0</v>
      </c>
      <c r="GA1008">
        <v>0</v>
      </c>
      <c r="GB1008">
        <v>0</v>
      </c>
      <c r="GC1008">
        <v>0</v>
      </c>
      <c r="GD1008">
        <v>0</v>
      </c>
      <c r="GE1008">
        <v>0</v>
      </c>
      <c r="GF1008">
        <v>0</v>
      </c>
      <c r="GG1008">
        <v>0</v>
      </c>
      <c r="GH1008">
        <v>0</v>
      </c>
      <c r="GI1008">
        <v>0</v>
      </c>
      <c r="GJ1008">
        <v>0</v>
      </c>
      <c r="GK1008">
        <v>0</v>
      </c>
      <c r="GL1008">
        <v>0</v>
      </c>
      <c r="GM1008">
        <v>0</v>
      </c>
      <c r="GN1008">
        <v>0</v>
      </c>
      <c r="GO1008">
        <v>0</v>
      </c>
      <c r="GP1008">
        <v>0</v>
      </c>
      <c r="GQ1008">
        <v>0</v>
      </c>
      <c r="GR1008">
        <v>0</v>
      </c>
      <c r="GS1008">
        <v>0</v>
      </c>
      <c r="GT1008">
        <v>0</v>
      </c>
      <c r="GU1008">
        <v>0</v>
      </c>
      <c r="GV1008">
        <v>0</v>
      </c>
      <c r="GW1008">
        <v>0</v>
      </c>
      <c r="GX1008">
        <v>0</v>
      </c>
      <c r="GY1008">
        <v>0</v>
      </c>
      <c r="GZ1008">
        <v>0</v>
      </c>
      <c r="HA1008">
        <v>0</v>
      </c>
      <c r="HB1008">
        <v>0</v>
      </c>
      <c r="HC1008">
        <v>0</v>
      </c>
      <c r="HD1008">
        <v>0</v>
      </c>
      <c r="HE1008">
        <v>0</v>
      </c>
      <c r="HF1008">
        <v>0</v>
      </c>
      <c r="HG1008">
        <v>0</v>
      </c>
      <c r="HH1008">
        <v>0</v>
      </c>
      <c r="HI1008">
        <v>0</v>
      </c>
      <c r="HJ1008">
        <v>0</v>
      </c>
      <c r="HK1008">
        <v>0</v>
      </c>
      <c r="HL1008">
        <v>0</v>
      </c>
      <c r="HM1008">
        <v>0</v>
      </c>
      <c r="HN1008">
        <v>0</v>
      </c>
      <c r="HO1008">
        <v>0</v>
      </c>
      <c r="HP1008">
        <v>0</v>
      </c>
      <c r="HQ1008">
        <v>0</v>
      </c>
      <c r="HR1008">
        <v>0</v>
      </c>
      <c r="HS1008">
        <v>0</v>
      </c>
      <c r="HT1008">
        <v>0</v>
      </c>
      <c r="HU1008">
        <v>0</v>
      </c>
      <c r="HV1008">
        <v>0</v>
      </c>
      <c r="HW1008">
        <v>0</v>
      </c>
      <c r="HX1008">
        <v>0</v>
      </c>
      <c r="HY1008">
        <v>0</v>
      </c>
      <c r="HZ1008">
        <v>0</v>
      </c>
      <c r="IA1008">
        <v>0</v>
      </c>
      <c r="IB1008">
        <v>0</v>
      </c>
      <c r="IC1008">
        <v>0</v>
      </c>
      <c r="ID1008">
        <v>0</v>
      </c>
      <c r="IE1008">
        <v>0</v>
      </c>
      <c r="IF1008">
        <v>0</v>
      </c>
      <c r="IG1008">
        <v>0</v>
      </c>
      <c r="IH1008">
        <v>0</v>
      </c>
      <c r="II1008">
        <v>0</v>
      </c>
      <c r="IJ1008">
        <v>0</v>
      </c>
      <c r="IK1008">
        <v>0</v>
      </c>
    </row>
    <row r="1009" spans="13:245" hidden="1">
      <c r="M1009" s="340"/>
      <c r="N1009" t="s">
        <v>1024</v>
      </c>
      <c r="O1009">
        <v>1</v>
      </c>
      <c r="P1009">
        <v>37</v>
      </c>
      <c r="Q1009" s="183" t="str">
        <f t="shared" si="39"/>
        <v>SDH150137</v>
      </c>
      <c r="R1009">
        <v>657.2</v>
      </c>
      <c r="S1009">
        <v>2000</v>
      </c>
      <c r="T1009">
        <v>2000</v>
      </c>
      <c r="U1009">
        <v>2628.8</v>
      </c>
      <c r="V1009">
        <v>3286</v>
      </c>
      <c r="W1009">
        <v>3943.2000000000003</v>
      </c>
      <c r="X1009">
        <v>4600.4000000000005</v>
      </c>
      <c r="Y1009">
        <v>5257.6</v>
      </c>
      <c r="Z1009">
        <v>5914.8</v>
      </c>
      <c r="AA1009">
        <v>6572</v>
      </c>
      <c r="AB1009">
        <v>7229.2000000000007</v>
      </c>
      <c r="AC1009">
        <v>7886.4000000000005</v>
      </c>
      <c r="AD1009">
        <v>8543.6</v>
      </c>
      <c r="AE1009">
        <v>9200.8000000000011</v>
      </c>
      <c r="AF1009">
        <v>9858</v>
      </c>
      <c r="AG1009">
        <v>9858</v>
      </c>
      <c r="AH1009">
        <v>9858</v>
      </c>
      <c r="AI1009">
        <v>9858</v>
      </c>
      <c r="AJ1009">
        <v>9858</v>
      </c>
      <c r="AK1009">
        <v>9858</v>
      </c>
      <c r="AL1009">
        <v>9858</v>
      </c>
      <c r="AM1009">
        <v>9858</v>
      </c>
      <c r="AN1009">
        <v>9858</v>
      </c>
      <c r="AO1009">
        <v>9858</v>
      </c>
      <c r="AP1009">
        <v>9858</v>
      </c>
      <c r="AQ1009">
        <v>9858</v>
      </c>
      <c r="AR1009">
        <v>9858</v>
      </c>
      <c r="AS1009">
        <v>9858</v>
      </c>
      <c r="AT1009">
        <v>9858</v>
      </c>
      <c r="AU1009">
        <v>9858</v>
      </c>
      <c r="AV1009">
        <v>0</v>
      </c>
      <c r="AW1009">
        <v>0</v>
      </c>
      <c r="AX1009">
        <v>0</v>
      </c>
      <c r="AY1009">
        <v>0</v>
      </c>
      <c r="AZ1009">
        <v>0</v>
      </c>
      <c r="BA1009">
        <v>0</v>
      </c>
      <c r="BB1009">
        <v>0</v>
      </c>
      <c r="BC1009">
        <v>0</v>
      </c>
      <c r="BD1009">
        <v>0</v>
      </c>
      <c r="BE1009">
        <v>0</v>
      </c>
      <c r="BF1009">
        <v>0</v>
      </c>
      <c r="BG1009">
        <v>0</v>
      </c>
      <c r="BH1009">
        <v>0</v>
      </c>
      <c r="BI1009">
        <v>0</v>
      </c>
      <c r="BJ1009">
        <v>0</v>
      </c>
      <c r="BK1009">
        <v>0</v>
      </c>
      <c r="BL1009">
        <v>0</v>
      </c>
      <c r="BM1009">
        <v>0</v>
      </c>
      <c r="BN1009">
        <v>0</v>
      </c>
      <c r="BO1009">
        <v>0</v>
      </c>
      <c r="BP1009">
        <v>0</v>
      </c>
      <c r="BQ1009">
        <v>0</v>
      </c>
      <c r="BR1009">
        <v>0</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0</v>
      </c>
      <c r="CY1009">
        <v>0</v>
      </c>
      <c r="CZ1009">
        <v>0</v>
      </c>
      <c r="DA1009">
        <v>0</v>
      </c>
      <c r="DB1009">
        <v>0</v>
      </c>
      <c r="DC1009">
        <v>0</v>
      </c>
      <c r="DD1009">
        <v>0</v>
      </c>
      <c r="DE1009">
        <v>0</v>
      </c>
      <c r="DF1009">
        <v>0</v>
      </c>
      <c r="DG1009">
        <v>0</v>
      </c>
      <c r="DH1009">
        <v>0</v>
      </c>
      <c r="DI1009">
        <v>0</v>
      </c>
      <c r="DJ1009">
        <v>0</v>
      </c>
      <c r="DK1009">
        <v>0</v>
      </c>
      <c r="DL1009">
        <v>0</v>
      </c>
      <c r="DM1009">
        <v>0</v>
      </c>
      <c r="DN1009">
        <v>0</v>
      </c>
      <c r="DO1009">
        <v>0</v>
      </c>
      <c r="DP1009">
        <v>0</v>
      </c>
      <c r="DQ1009">
        <v>0</v>
      </c>
      <c r="DR1009">
        <v>0</v>
      </c>
      <c r="DS1009">
        <v>0</v>
      </c>
      <c r="DT1009">
        <v>0</v>
      </c>
      <c r="DU1009">
        <v>0</v>
      </c>
      <c r="DV1009">
        <v>0</v>
      </c>
      <c r="DW1009">
        <v>0</v>
      </c>
      <c r="DX1009">
        <v>0</v>
      </c>
      <c r="DZ1009" s="340"/>
      <c r="EA1009" t="s">
        <v>1024</v>
      </c>
      <c r="EB1009">
        <v>1</v>
      </c>
      <c r="EC1009">
        <v>37</v>
      </c>
      <c r="ED1009" s="183" t="str">
        <f t="shared" si="40"/>
        <v>SDH150137</v>
      </c>
      <c r="EE1009">
        <v>657.2</v>
      </c>
      <c r="EF1009">
        <v>10000</v>
      </c>
      <c r="EG1009">
        <v>10000</v>
      </c>
      <c r="EH1009">
        <v>10000</v>
      </c>
      <c r="EI1009">
        <v>10000</v>
      </c>
      <c r="EJ1009">
        <v>10000</v>
      </c>
      <c r="EK1009">
        <v>10000</v>
      </c>
      <c r="EL1009">
        <v>10000</v>
      </c>
      <c r="EM1009">
        <v>10000</v>
      </c>
      <c r="EN1009">
        <v>10000</v>
      </c>
      <c r="EO1009">
        <v>10000</v>
      </c>
      <c r="EP1009">
        <v>10000</v>
      </c>
      <c r="EQ1009">
        <v>10000</v>
      </c>
      <c r="ER1009">
        <v>10000</v>
      </c>
      <c r="ES1009">
        <v>10000</v>
      </c>
      <c r="ET1009">
        <v>10000</v>
      </c>
      <c r="EU1009">
        <v>10000</v>
      </c>
      <c r="EV1009">
        <v>10000</v>
      </c>
      <c r="EW1009">
        <v>10000</v>
      </c>
      <c r="EX1009">
        <v>10000</v>
      </c>
      <c r="EY1009">
        <v>10000</v>
      </c>
      <c r="EZ1009">
        <v>10000</v>
      </c>
      <c r="FA1009">
        <v>10000</v>
      </c>
      <c r="FB1009">
        <v>10000</v>
      </c>
      <c r="FC1009">
        <v>10000</v>
      </c>
      <c r="FD1009">
        <v>10000</v>
      </c>
      <c r="FE1009">
        <v>10000</v>
      </c>
      <c r="FF1009">
        <v>10000</v>
      </c>
      <c r="FG1009">
        <v>10000</v>
      </c>
      <c r="FH1009">
        <v>10000</v>
      </c>
      <c r="FI1009">
        <v>0</v>
      </c>
      <c r="FJ1009">
        <v>0</v>
      </c>
      <c r="FK1009">
        <v>0</v>
      </c>
      <c r="FL1009">
        <v>0</v>
      </c>
      <c r="FM1009">
        <v>0</v>
      </c>
      <c r="FN1009">
        <v>0</v>
      </c>
      <c r="FO1009">
        <v>0</v>
      </c>
      <c r="FP1009">
        <v>0</v>
      </c>
      <c r="FQ1009">
        <v>0</v>
      </c>
      <c r="FR1009">
        <v>0</v>
      </c>
      <c r="FS1009">
        <v>0</v>
      </c>
      <c r="FT1009">
        <v>0</v>
      </c>
      <c r="FU1009">
        <v>0</v>
      </c>
      <c r="FV1009">
        <v>0</v>
      </c>
      <c r="FW1009">
        <v>0</v>
      </c>
      <c r="FX1009">
        <v>0</v>
      </c>
      <c r="FY1009">
        <v>0</v>
      </c>
      <c r="FZ1009">
        <v>0</v>
      </c>
      <c r="GA1009">
        <v>0</v>
      </c>
      <c r="GB1009">
        <v>0</v>
      </c>
      <c r="GC1009">
        <v>0</v>
      </c>
      <c r="GD1009">
        <v>0</v>
      </c>
      <c r="GE1009">
        <v>0</v>
      </c>
      <c r="GF1009">
        <v>0</v>
      </c>
      <c r="GG1009">
        <v>0</v>
      </c>
      <c r="GH1009">
        <v>0</v>
      </c>
      <c r="GI1009">
        <v>0</v>
      </c>
      <c r="GJ1009">
        <v>0</v>
      </c>
      <c r="GK1009">
        <v>0</v>
      </c>
      <c r="GL1009">
        <v>0</v>
      </c>
      <c r="GM1009">
        <v>0</v>
      </c>
      <c r="GN1009">
        <v>0</v>
      </c>
      <c r="GO1009">
        <v>0</v>
      </c>
      <c r="GP1009">
        <v>0</v>
      </c>
      <c r="GQ1009">
        <v>0</v>
      </c>
      <c r="GR1009">
        <v>0</v>
      </c>
      <c r="GS1009">
        <v>0</v>
      </c>
      <c r="GT1009">
        <v>0</v>
      </c>
      <c r="GU1009">
        <v>0</v>
      </c>
      <c r="GV1009">
        <v>0</v>
      </c>
      <c r="GW1009">
        <v>0</v>
      </c>
      <c r="GX1009">
        <v>0</v>
      </c>
      <c r="GY1009">
        <v>0</v>
      </c>
      <c r="GZ1009">
        <v>0</v>
      </c>
      <c r="HA1009">
        <v>0</v>
      </c>
      <c r="HB1009">
        <v>0</v>
      </c>
      <c r="HC1009">
        <v>0</v>
      </c>
      <c r="HD1009">
        <v>0</v>
      </c>
      <c r="HE1009">
        <v>0</v>
      </c>
      <c r="HF1009">
        <v>0</v>
      </c>
      <c r="HG1009">
        <v>0</v>
      </c>
      <c r="HH1009">
        <v>0</v>
      </c>
      <c r="HI1009">
        <v>0</v>
      </c>
      <c r="HJ1009">
        <v>0</v>
      </c>
      <c r="HK1009">
        <v>0</v>
      </c>
      <c r="HL1009">
        <v>0</v>
      </c>
      <c r="HM1009">
        <v>0</v>
      </c>
      <c r="HN1009">
        <v>0</v>
      </c>
      <c r="HO1009">
        <v>0</v>
      </c>
      <c r="HP1009">
        <v>0</v>
      </c>
      <c r="HQ1009">
        <v>0</v>
      </c>
      <c r="HR1009">
        <v>0</v>
      </c>
      <c r="HS1009">
        <v>0</v>
      </c>
      <c r="HT1009">
        <v>0</v>
      </c>
      <c r="HU1009">
        <v>0</v>
      </c>
      <c r="HV1009">
        <v>0</v>
      </c>
      <c r="HW1009">
        <v>0</v>
      </c>
      <c r="HX1009">
        <v>0</v>
      </c>
      <c r="HY1009">
        <v>0</v>
      </c>
      <c r="HZ1009">
        <v>0</v>
      </c>
      <c r="IA1009">
        <v>0</v>
      </c>
      <c r="IB1009">
        <v>0</v>
      </c>
      <c r="IC1009">
        <v>0</v>
      </c>
      <c r="ID1009">
        <v>0</v>
      </c>
      <c r="IE1009">
        <v>0</v>
      </c>
      <c r="IF1009">
        <v>0</v>
      </c>
      <c r="IG1009">
        <v>0</v>
      </c>
      <c r="IH1009">
        <v>0</v>
      </c>
      <c r="II1009">
        <v>0</v>
      </c>
      <c r="IJ1009">
        <v>0</v>
      </c>
      <c r="IK1009">
        <v>0</v>
      </c>
    </row>
    <row r="1010" spans="13:245" hidden="1">
      <c r="M1010" s="340"/>
      <c r="N1010" t="s">
        <v>1024</v>
      </c>
      <c r="O1010">
        <v>1</v>
      </c>
      <c r="P1010">
        <v>38</v>
      </c>
      <c r="Q1010" s="183" t="str">
        <f t="shared" si="39"/>
        <v>SDH150138</v>
      </c>
      <c r="R1010">
        <v>662.5</v>
      </c>
      <c r="S1010">
        <v>2000</v>
      </c>
      <c r="T1010">
        <v>2000</v>
      </c>
      <c r="U1010">
        <v>2650</v>
      </c>
      <c r="V1010">
        <v>3312.5</v>
      </c>
      <c r="W1010">
        <v>3975</v>
      </c>
      <c r="X1010">
        <v>4637.5</v>
      </c>
      <c r="Y1010">
        <v>5300</v>
      </c>
      <c r="Z1010">
        <v>5962.5</v>
      </c>
      <c r="AA1010">
        <v>6625</v>
      </c>
      <c r="AB1010">
        <v>7287.5</v>
      </c>
      <c r="AC1010">
        <v>7950</v>
      </c>
      <c r="AD1010">
        <v>8612.5</v>
      </c>
      <c r="AE1010">
        <v>9275</v>
      </c>
      <c r="AF1010">
        <v>9937.5</v>
      </c>
      <c r="AG1010">
        <v>9937.5</v>
      </c>
      <c r="AH1010">
        <v>9937.5</v>
      </c>
      <c r="AI1010">
        <v>9937.5</v>
      </c>
      <c r="AJ1010">
        <v>9937.5</v>
      </c>
      <c r="AK1010">
        <v>9937.5</v>
      </c>
      <c r="AL1010">
        <v>9937.5</v>
      </c>
      <c r="AM1010">
        <v>9937.5</v>
      </c>
      <c r="AN1010">
        <v>9937.5</v>
      </c>
      <c r="AO1010">
        <v>9937.5</v>
      </c>
      <c r="AP1010">
        <v>9937.5</v>
      </c>
      <c r="AQ1010">
        <v>9937.5</v>
      </c>
      <c r="AR1010">
        <v>9937.5</v>
      </c>
      <c r="AS1010">
        <v>9937.5</v>
      </c>
      <c r="AT1010">
        <v>9937.5</v>
      </c>
      <c r="AU1010">
        <v>9937.5</v>
      </c>
      <c r="AV1010">
        <v>0</v>
      </c>
      <c r="AW1010">
        <v>0</v>
      </c>
      <c r="AX1010">
        <v>0</v>
      </c>
      <c r="AY1010">
        <v>0</v>
      </c>
      <c r="AZ1010">
        <v>0</v>
      </c>
      <c r="BA1010">
        <v>0</v>
      </c>
      <c r="BB1010">
        <v>0</v>
      </c>
      <c r="BC1010">
        <v>0</v>
      </c>
      <c r="BD1010">
        <v>0</v>
      </c>
      <c r="BE1010">
        <v>0</v>
      </c>
      <c r="BF1010">
        <v>0</v>
      </c>
      <c r="BG1010">
        <v>0</v>
      </c>
      <c r="BH1010">
        <v>0</v>
      </c>
      <c r="BI1010">
        <v>0</v>
      </c>
      <c r="BJ1010">
        <v>0</v>
      </c>
      <c r="BK1010">
        <v>0</v>
      </c>
      <c r="BL1010">
        <v>0</v>
      </c>
      <c r="BM1010">
        <v>0</v>
      </c>
      <c r="BN1010">
        <v>0</v>
      </c>
      <c r="BO1010">
        <v>0</v>
      </c>
      <c r="BP1010">
        <v>0</v>
      </c>
      <c r="BQ1010">
        <v>0</v>
      </c>
      <c r="BR1010">
        <v>0</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0</v>
      </c>
      <c r="CY1010">
        <v>0</v>
      </c>
      <c r="CZ1010">
        <v>0</v>
      </c>
      <c r="DA1010">
        <v>0</v>
      </c>
      <c r="DB1010">
        <v>0</v>
      </c>
      <c r="DC1010">
        <v>0</v>
      </c>
      <c r="DD1010">
        <v>0</v>
      </c>
      <c r="DE1010">
        <v>0</v>
      </c>
      <c r="DF1010">
        <v>0</v>
      </c>
      <c r="DG1010">
        <v>0</v>
      </c>
      <c r="DH1010">
        <v>0</v>
      </c>
      <c r="DI1010">
        <v>0</v>
      </c>
      <c r="DJ1010">
        <v>0</v>
      </c>
      <c r="DK1010">
        <v>0</v>
      </c>
      <c r="DL1010">
        <v>0</v>
      </c>
      <c r="DM1010">
        <v>0</v>
      </c>
      <c r="DN1010">
        <v>0</v>
      </c>
      <c r="DO1010">
        <v>0</v>
      </c>
      <c r="DP1010">
        <v>0</v>
      </c>
      <c r="DQ1010">
        <v>0</v>
      </c>
      <c r="DR1010">
        <v>0</v>
      </c>
      <c r="DS1010">
        <v>0</v>
      </c>
      <c r="DT1010">
        <v>0</v>
      </c>
      <c r="DU1010">
        <v>0</v>
      </c>
      <c r="DV1010">
        <v>0</v>
      </c>
      <c r="DW1010">
        <v>0</v>
      </c>
      <c r="DX1010">
        <v>0</v>
      </c>
      <c r="DZ1010" s="340"/>
      <c r="EA1010" t="s">
        <v>1024</v>
      </c>
      <c r="EB1010">
        <v>1</v>
      </c>
      <c r="EC1010">
        <v>38</v>
      </c>
      <c r="ED1010" s="183" t="str">
        <f t="shared" si="40"/>
        <v>SDH150138</v>
      </c>
      <c r="EE1010">
        <v>662.5</v>
      </c>
      <c r="EF1010">
        <v>10000</v>
      </c>
      <c r="EG1010">
        <v>10000</v>
      </c>
      <c r="EH1010">
        <v>10000</v>
      </c>
      <c r="EI1010">
        <v>10000</v>
      </c>
      <c r="EJ1010">
        <v>10000</v>
      </c>
      <c r="EK1010">
        <v>10000</v>
      </c>
      <c r="EL1010">
        <v>10000</v>
      </c>
      <c r="EM1010">
        <v>10000</v>
      </c>
      <c r="EN1010">
        <v>10000</v>
      </c>
      <c r="EO1010">
        <v>10000</v>
      </c>
      <c r="EP1010">
        <v>10000</v>
      </c>
      <c r="EQ1010">
        <v>10000</v>
      </c>
      <c r="ER1010">
        <v>10000</v>
      </c>
      <c r="ES1010">
        <v>10000</v>
      </c>
      <c r="ET1010">
        <v>10000</v>
      </c>
      <c r="EU1010">
        <v>10000</v>
      </c>
      <c r="EV1010">
        <v>10000</v>
      </c>
      <c r="EW1010">
        <v>10000</v>
      </c>
      <c r="EX1010">
        <v>10000</v>
      </c>
      <c r="EY1010">
        <v>10000</v>
      </c>
      <c r="EZ1010">
        <v>10000</v>
      </c>
      <c r="FA1010">
        <v>10000</v>
      </c>
      <c r="FB1010">
        <v>10000</v>
      </c>
      <c r="FC1010">
        <v>10000</v>
      </c>
      <c r="FD1010">
        <v>10000</v>
      </c>
      <c r="FE1010">
        <v>10000</v>
      </c>
      <c r="FF1010">
        <v>10000</v>
      </c>
      <c r="FG1010">
        <v>10000</v>
      </c>
      <c r="FH1010">
        <v>10000</v>
      </c>
      <c r="FI1010">
        <v>0</v>
      </c>
      <c r="FJ1010">
        <v>0</v>
      </c>
      <c r="FK1010">
        <v>0</v>
      </c>
      <c r="FL1010">
        <v>0</v>
      </c>
      <c r="FM1010">
        <v>0</v>
      </c>
      <c r="FN1010">
        <v>0</v>
      </c>
      <c r="FO1010">
        <v>0</v>
      </c>
      <c r="FP1010">
        <v>0</v>
      </c>
      <c r="FQ1010">
        <v>0</v>
      </c>
      <c r="FR1010">
        <v>0</v>
      </c>
      <c r="FS1010">
        <v>0</v>
      </c>
      <c r="FT1010">
        <v>0</v>
      </c>
      <c r="FU1010">
        <v>0</v>
      </c>
      <c r="FV1010">
        <v>0</v>
      </c>
      <c r="FW1010">
        <v>0</v>
      </c>
      <c r="FX1010">
        <v>0</v>
      </c>
      <c r="FY1010">
        <v>0</v>
      </c>
      <c r="FZ1010">
        <v>0</v>
      </c>
      <c r="GA1010">
        <v>0</v>
      </c>
      <c r="GB1010">
        <v>0</v>
      </c>
      <c r="GC1010">
        <v>0</v>
      </c>
      <c r="GD1010">
        <v>0</v>
      </c>
      <c r="GE1010">
        <v>0</v>
      </c>
      <c r="GF1010">
        <v>0</v>
      </c>
      <c r="GG1010">
        <v>0</v>
      </c>
      <c r="GH1010">
        <v>0</v>
      </c>
      <c r="GI1010">
        <v>0</v>
      </c>
      <c r="GJ1010">
        <v>0</v>
      </c>
      <c r="GK1010">
        <v>0</v>
      </c>
      <c r="GL1010">
        <v>0</v>
      </c>
      <c r="GM1010">
        <v>0</v>
      </c>
      <c r="GN1010">
        <v>0</v>
      </c>
      <c r="GO1010">
        <v>0</v>
      </c>
      <c r="GP1010">
        <v>0</v>
      </c>
      <c r="GQ1010">
        <v>0</v>
      </c>
      <c r="GR1010">
        <v>0</v>
      </c>
      <c r="GS1010">
        <v>0</v>
      </c>
      <c r="GT1010">
        <v>0</v>
      </c>
      <c r="GU1010">
        <v>0</v>
      </c>
      <c r="GV1010">
        <v>0</v>
      </c>
      <c r="GW1010">
        <v>0</v>
      </c>
      <c r="GX1010">
        <v>0</v>
      </c>
      <c r="GY1010">
        <v>0</v>
      </c>
      <c r="GZ1010">
        <v>0</v>
      </c>
      <c r="HA1010">
        <v>0</v>
      </c>
      <c r="HB1010">
        <v>0</v>
      </c>
      <c r="HC1010">
        <v>0</v>
      </c>
      <c r="HD1010">
        <v>0</v>
      </c>
      <c r="HE1010">
        <v>0</v>
      </c>
      <c r="HF1010">
        <v>0</v>
      </c>
      <c r="HG1010">
        <v>0</v>
      </c>
      <c r="HH1010">
        <v>0</v>
      </c>
      <c r="HI1010">
        <v>0</v>
      </c>
      <c r="HJ1010">
        <v>0</v>
      </c>
      <c r="HK1010">
        <v>0</v>
      </c>
      <c r="HL1010">
        <v>0</v>
      </c>
      <c r="HM1010">
        <v>0</v>
      </c>
      <c r="HN1010">
        <v>0</v>
      </c>
      <c r="HO1010">
        <v>0</v>
      </c>
      <c r="HP1010">
        <v>0</v>
      </c>
      <c r="HQ1010">
        <v>0</v>
      </c>
      <c r="HR1010">
        <v>0</v>
      </c>
      <c r="HS1010">
        <v>0</v>
      </c>
      <c r="HT1010">
        <v>0</v>
      </c>
      <c r="HU1010">
        <v>0</v>
      </c>
      <c r="HV1010">
        <v>0</v>
      </c>
      <c r="HW1010">
        <v>0</v>
      </c>
      <c r="HX1010">
        <v>0</v>
      </c>
      <c r="HY1010">
        <v>0</v>
      </c>
      <c r="HZ1010">
        <v>0</v>
      </c>
      <c r="IA1010">
        <v>0</v>
      </c>
      <c r="IB1010">
        <v>0</v>
      </c>
      <c r="IC1010">
        <v>0</v>
      </c>
      <c r="ID1010">
        <v>0</v>
      </c>
      <c r="IE1010">
        <v>0</v>
      </c>
      <c r="IF1010">
        <v>0</v>
      </c>
      <c r="IG1010">
        <v>0</v>
      </c>
      <c r="IH1010">
        <v>0</v>
      </c>
      <c r="II1010">
        <v>0</v>
      </c>
      <c r="IJ1010">
        <v>0</v>
      </c>
      <c r="IK1010">
        <v>0</v>
      </c>
    </row>
    <row r="1011" spans="13:245" hidden="1">
      <c r="M1011" s="340"/>
      <c r="N1011" t="s">
        <v>1024</v>
      </c>
      <c r="O1011">
        <v>1</v>
      </c>
      <c r="P1011">
        <v>39</v>
      </c>
      <c r="Q1011" s="183" t="str">
        <f t="shared" si="39"/>
        <v>SDH150139</v>
      </c>
      <c r="R1011">
        <v>662.5</v>
      </c>
      <c r="S1011">
        <v>2000</v>
      </c>
      <c r="T1011">
        <v>2000</v>
      </c>
      <c r="U1011">
        <v>2650</v>
      </c>
      <c r="V1011">
        <v>3312.5</v>
      </c>
      <c r="W1011">
        <v>3975</v>
      </c>
      <c r="X1011">
        <v>4637.5</v>
      </c>
      <c r="Y1011">
        <v>5300</v>
      </c>
      <c r="Z1011">
        <v>5962.5</v>
      </c>
      <c r="AA1011">
        <v>6625</v>
      </c>
      <c r="AB1011">
        <v>7287.5</v>
      </c>
      <c r="AC1011">
        <v>7950</v>
      </c>
      <c r="AD1011">
        <v>8612.5</v>
      </c>
      <c r="AE1011">
        <v>9275</v>
      </c>
      <c r="AF1011">
        <v>9937.5</v>
      </c>
      <c r="AG1011">
        <v>9937.5</v>
      </c>
      <c r="AH1011">
        <v>9937.5</v>
      </c>
      <c r="AI1011">
        <v>9937.5</v>
      </c>
      <c r="AJ1011">
        <v>9937.5</v>
      </c>
      <c r="AK1011">
        <v>9937.5</v>
      </c>
      <c r="AL1011">
        <v>9937.5</v>
      </c>
      <c r="AM1011">
        <v>9937.5</v>
      </c>
      <c r="AN1011">
        <v>9937.5</v>
      </c>
      <c r="AO1011">
        <v>9937.5</v>
      </c>
      <c r="AP1011">
        <v>9937.5</v>
      </c>
      <c r="AQ1011">
        <v>9937.5</v>
      </c>
      <c r="AR1011">
        <v>9937.5</v>
      </c>
      <c r="AS1011">
        <v>9937.5</v>
      </c>
      <c r="AT1011">
        <v>9937.5</v>
      </c>
      <c r="AU1011">
        <v>9937.5</v>
      </c>
      <c r="AV1011">
        <v>0</v>
      </c>
      <c r="AW1011">
        <v>0</v>
      </c>
      <c r="AX1011">
        <v>0</v>
      </c>
      <c r="AY1011">
        <v>0</v>
      </c>
      <c r="AZ1011">
        <v>0</v>
      </c>
      <c r="BA1011">
        <v>0</v>
      </c>
      <c r="BB1011">
        <v>0</v>
      </c>
      <c r="BC1011">
        <v>0</v>
      </c>
      <c r="BD1011">
        <v>0</v>
      </c>
      <c r="BE1011">
        <v>0</v>
      </c>
      <c r="BF1011">
        <v>0</v>
      </c>
      <c r="BG1011">
        <v>0</v>
      </c>
      <c r="BH1011">
        <v>0</v>
      </c>
      <c r="BI1011">
        <v>0</v>
      </c>
      <c r="BJ1011">
        <v>0</v>
      </c>
      <c r="BK1011">
        <v>0</v>
      </c>
      <c r="BL1011">
        <v>0</v>
      </c>
      <c r="BM1011">
        <v>0</v>
      </c>
      <c r="BN1011">
        <v>0</v>
      </c>
      <c r="BO1011">
        <v>0</v>
      </c>
      <c r="BP1011">
        <v>0</v>
      </c>
      <c r="BQ1011">
        <v>0</v>
      </c>
      <c r="BR1011">
        <v>0</v>
      </c>
      <c r="BS1011">
        <v>0</v>
      </c>
      <c r="BT1011">
        <v>0</v>
      </c>
      <c r="BU1011">
        <v>0</v>
      </c>
      <c r="BV1011">
        <v>0</v>
      </c>
      <c r="BW1011">
        <v>0</v>
      </c>
      <c r="BX1011">
        <v>0</v>
      </c>
      <c r="BY1011">
        <v>0</v>
      </c>
      <c r="BZ1011">
        <v>0</v>
      </c>
      <c r="CA1011">
        <v>0</v>
      </c>
      <c r="CB1011">
        <v>0</v>
      </c>
      <c r="CC1011">
        <v>0</v>
      </c>
      <c r="CD1011">
        <v>0</v>
      </c>
      <c r="CE1011">
        <v>0</v>
      </c>
      <c r="CF1011">
        <v>0</v>
      </c>
      <c r="CG1011">
        <v>0</v>
      </c>
      <c r="CH1011">
        <v>0</v>
      </c>
      <c r="CI1011">
        <v>0</v>
      </c>
      <c r="CJ1011">
        <v>0</v>
      </c>
      <c r="CK1011">
        <v>0</v>
      </c>
      <c r="CL1011">
        <v>0</v>
      </c>
      <c r="CM1011">
        <v>0</v>
      </c>
      <c r="CN1011">
        <v>0</v>
      </c>
      <c r="CO1011">
        <v>0</v>
      </c>
      <c r="CP1011">
        <v>0</v>
      </c>
      <c r="CQ1011">
        <v>0</v>
      </c>
      <c r="CR1011">
        <v>0</v>
      </c>
      <c r="CS1011">
        <v>0</v>
      </c>
      <c r="CT1011">
        <v>0</v>
      </c>
      <c r="CU1011">
        <v>0</v>
      </c>
      <c r="CV1011">
        <v>0</v>
      </c>
      <c r="CW1011">
        <v>0</v>
      </c>
      <c r="CX1011">
        <v>0</v>
      </c>
      <c r="CY1011">
        <v>0</v>
      </c>
      <c r="CZ1011">
        <v>0</v>
      </c>
      <c r="DA1011">
        <v>0</v>
      </c>
      <c r="DB1011">
        <v>0</v>
      </c>
      <c r="DC1011">
        <v>0</v>
      </c>
      <c r="DD1011">
        <v>0</v>
      </c>
      <c r="DE1011">
        <v>0</v>
      </c>
      <c r="DF1011">
        <v>0</v>
      </c>
      <c r="DG1011">
        <v>0</v>
      </c>
      <c r="DH1011">
        <v>0</v>
      </c>
      <c r="DI1011">
        <v>0</v>
      </c>
      <c r="DJ1011">
        <v>0</v>
      </c>
      <c r="DK1011">
        <v>0</v>
      </c>
      <c r="DL1011">
        <v>0</v>
      </c>
      <c r="DM1011">
        <v>0</v>
      </c>
      <c r="DN1011">
        <v>0</v>
      </c>
      <c r="DO1011">
        <v>0</v>
      </c>
      <c r="DP1011">
        <v>0</v>
      </c>
      <c r="DQ1011">
        <v>0</v>
      </c>
      <c r="DR1011">
        <v>0</v>
      </c>
      <c r="DS1011">
        <v>0</v>
      </c>
      <c r="DT1011">
        <v>0</v>
      </c>
      <c r="DU1011">
        <v>0</v>
      </c>
      <c r="DV1011">
        <v>0</v>
      </c>
      <c r="DW1011">
        <v>0</v>
      </c>
      <c r="DX1011">
        <v>0</v>
      </c>
      <c r="DZ1011" s="340"/>
      <c r="EA1011" t="s">
        <v>1024</v>
      </c>
      <c r="EB1011">
        <v>1</v>
      </c>
      <c r="EC1011">
        <v>39</v>
      </c>
      <c r="ED1011" s="183" t="str">
        <f t="shared" si="40"/>
        <v>SDH150139</v>
      </c>
      <c r="EE1011">
        <v>662.5</v>
      </c>
      <c r="EF1011">
        <v>10000</v>
      </c>
      <c r="EG1011">
        <v>10000</v>
      </c>
      <c r="EH1011">
        <v>10000</v>
      </c>
      <c r="EI1011">
        <v>10000</v>
      </c>
      <c r="EJ1011">
        <v>10000</v>
      </c>
      <c r="EK1011">
        <v>10000</v>
      </c>
      <c r="EL1011">
        <v>10000</v>
      </c>
      <c r="EM1011">
        <v>10000</v>
      </c>
      <c r="EN1011">
        <v>10000</v>
      </c>
      <c r="EO1011">
        <v>10000</v>
      </c>
      <c r="EP1011">
        <v>10000</v>
      </c>
      <c r="EQ1011">
        <v>10000</v>
      </c>
      <c r="ER1011">
        <v>10000</v>
      </c>
      <c r="ES1011">
        <v>10000</v>
      </c>
      <c r="ET1011">
        <v>10000</v>
      </c>
      <c r="EU1011">
        <v>10000</v>
      </c>
      <c r="EV1011">
        <v>10000</v>
      </c>
      <c r="EW1011">
        <v>10000</v>
      </c>
      <c r="EX1011">
        <v>10000</v>
      </c>
      <c r="EY1011">
        <v>10000</v>
      </c>
      <c r="EZ1011">
        <v>10000</v>
      </c>
      <c r="FA1011">
        <v>10000</v>
      </c>
      <c r="FB1011">
        <v>10000</v>
      </c>
      <c r="FC1011">
        <v>10000</v>
      </c>
      <c r="FD1011">
        <v>10000</v>
      </c>
      <c r="FE1011">
        <v>10000</v>
      </c>
      <c r="FF1011">
        <v>10000</v>
      </c>
      <c r="FG1011">
        <v>10000</v>
      </c>
      <c r="FH1011">
        <v>10000</v>
      </c>
      <c r="FI1011">
        <v>0</v>
      </c>
      <c r="FJ1011">
        <v>0</v>
      </c>
      <c r="FK1011">
        <v>0</v>
      </c>
      <c r="FL1011">
        <v>0</v>
      </c>
      <c r="FM1011">
        <v>0</v>
      </c>
      <c r="FN1011">
        <v>0</v>
      </c>
      <c r="FO1011">
        <v>0</v>
      </c>
      <c r="FP1011">
        <v>0</v>
      </c>
      <c r="FQ1011">
        <v>0</v>
      </c>
      <c r="FR1011">
        <v>0</v>
      </c>
      <c r="FS1011">
        <v>0</v>
      </c>
      <c r="FT1011">
        <v>0</v>
      </c>
      <c r="FU1011">
        <v>0</v>
      </c>
      <c r="FV1011">
        <v>0</v>
      </c>
      <c r="FW1011">
        <v>0</v>
      </c>
      <c r="FX1011">
        <v>0</v>
      </c>
      <c r="FY1011">
        <v>0</v>
      </c>
      <c r="FZ1011">
        <v>0</v>
      </c>
      <c r="GA1011">
        <v>0</v>
      </c>
      <c r="GB1011">
        <v>0</v>
      </c>
      <c r="GC1011">
        <v>0</v>
      </c>
      <c r="GD1011">
        <v>0</v>
      </c>
      <c r="GE1011">
        <v>0</v>
      </c>
      <c r="GF1011">
        <v>0</v>
      </c>
      <c r="GG1011">
        <v>0</v>
      </c>
      <c r="GH1011">
        <v>0</v>
      </c>
      <c r="GI1011">
        <v>0</v>
      </c>
      <c r="GJ1011">
        <v>0</v>
      </c>
      <c r="GK1011">
        <v>0</v>
      </c>
      <c r="GL1011">
        <v>0</v>
      </c>
      <c r="GM1011">
        <v>0</v>
      </c>
      <c r="GN1011">
        <v>0</v>
      </c>
      <c r="GO1011">
        <v>0</v>
      </c>
      <c r="GP1011">
        <v>0</v>
      </c>
      <c r="GQ1011">
        <v>0</v>
      </c>
      <c r="GR1011">
        <v>0</v>
      </c>
      <c r="GS1011">
        <v>0</v>
      </c>
      <c r="GT1011">
        <v>0</v>
      </c>
      <c r="GU1011">
        <v>0</v>
      </c>
      <c r="GV1011">
        <v>0</v>
      </c>
      <c r="GW1011">
        <v>0</v>
      </c>
      <c r="GX1011">
        <v>0</v>
      </c>
      <c r="GY1011">
        <v>0</v>
      </c>
      <c r="GZ1011">
        <v>0</v>
      </c>
      <c r="HA1011">
        <v>0</v>
      </c>
      <c r="HB1011">
        <v>0</v>
      </c>
      <c r="HC1011">
        <v>0</v>
      </c>
      <c r="HD1011">
        <v>0</v>
      </c>
      <c r="HE1011">
        <v>0</v>
      </c>
      <c r="HF1011">
        <v>0</v>
      </c>
      <c r="HG1011">
        <v>0</v>
      </c>
      <c r="HH1011">
        <v>0</v>
      </c>
      <c r="HI1011">
        <v>0</v>
      </c>
      <c r="HJ1011">
        <v>0</v>
      </c>
      <c r="HK1011">
        <v>0</v>
      </c>
      <c r="HL1011">
        <v>0</v>
      </c>
      <c r="HM1011">
        <v>0</v>
      </c>
      <c r="HN1011">
        <v>0</v>
      </c>
      <c r="HO1011">
        <v>0</v>
      </c>
      <c r="HP1011">
        <v>0</v>
      </c>
      <c r="HQ1011">
        <v>0</v>
      </c>
      <c r="HR1011">
        <v>0</v>
      </c>
      <c r="HS1011">
        <v>0</v>
      </c>
      <c r="HT1011">
        <v>0</v>
      </c>
      <c r="HU1011">
        <v>0</v>
      </c>
      <c r="HV1011">
        <v>0</v>
      </c>
      <c r="HW1011">
        <v>0</v>
      </c>
      <c r="HX1011">
        <v>0</v>
      </c>
      <c r="HY1011">
        <v>0</v>
      </c>
      <c r="HZ1011">
        <v>0</v>
      </c>
      <c r="IA1011">
        <v>0</v>
      </c>
      <c r="IB1011">
        <v>0</v>
      </c>
      <c r="IC1011">
        <v>0</v>
      </c>
      <c r="ID1011">
        <v>0</v>
      </c>
      <c r="IE1011">
        <v>0</v>
      </c>
      <c r="IF1011">
        <v>0</v>
      </c>
      <c r="IG1011">
        <v>0</v>
      </c>
      <c r="IH1011">
        <v>0</v>
      </c>
      <c r="II1011">
        <v>0</v>
      </c>
      <c r="IJ1011">
        <v>0</v>
      </c>
      <c r="IK1011">
        <v>0</v>
      </c>
    </row>
    <row r="1012" spans="13:245" hidden="1">
      <c r="M1012" s="340"/>
      <c r="N1012" t="s">
        <v>1024</v>
      </c>
      <c r="O1012">
        <v>1</v>
      </c>
      <c r="P1012">
        <v>40</v>
      </c>
      <c r="Q1012" s="183" t="str">
        <f t="shared" si="39"/>
        <v>SDH150140</v>
      </c>
      <c r="R1012">
        <v>667.80000000000007</v>
      </c>
      <c r="S1012">
        <v>2000</v>
      </c>
      <c r="T1012">
        <v>2003.4</v>
      </c>
      <c r="U1012">
        <v>2671.2000000000003</v>
      </c>
      <c r="V1012">
        <v>3339</v>
      </c>
      <c r="W1012">
        <v>4006.8</v>
      </c>
      <c r="X1012">
        <v>4674.6000000000004</v>
      </c>
      <c r="Y1012">
        <v>5342.4000000000005</v>
      </c>
      <c r="Z1012">
        <v>6010.2000000000007</v>
      </c>
      <c r="AA1012">
        <v>6678</v>
      </c>
      <c r="AB1012">
        <v>7345.8</v>
      </c>
      <c r="AC1012">
        <v>8013.6</v>
      </c>
      <c r="AD1012">
        <v>8681.4</v>
      </c>
      <c r="AE1012">
        <v>9349.2000000000007</v>
      </c>
      <c r="AF1012">
        <v>10017</v>
      </c>
      <c r="AG1012">
        <v>10017</v>
      </c>
      <c r="AH1012">
        <v>10017</v>
      </c>
      <c r="AI1012">
        <v>10017</v>
      </c>
      <c r="AJ1012">
        <v>10017</v>
      </c>
      <c r="AK1012">
        <v>10017</v>
      </c>
      <c r="AL1012">
        <v>10017</v>
      </c>
      <c r="AM1012">
        <v>10017</v>
      </c>
      <c r="AN1012">
        <v>10017</v>
      </c>
      <c r="AO1012">
        <v>10017</v>
      </c>
      <c r="AP1012">
        <v>10017</v>
      </c>
      <c r="AQ1012">
        <v>10017</v>
      </c>
      <c r="AR1012">
        <v>10017</v>
      </c>
      <c r="AS1012">
        <v>10017</v>
      </c>
      <c r="AT1012">
        <v>10017</v>
      </c>
      <c r="AU1012">
        <v>10017</v>
      </c>
      <c r="AV1012">
        <v>0</v>
      </c>
      <c r="AW1012">
        <v>0</v>
      </c>
      <c r="AX1012">
        <v>0</v>
      </c>
      <c r="AY1012">
        <v>0</v>
      </c>
      <c r="AZ1012">
        <v>0</v>
      </c>
      <c r="BA1012">
        <v>0</v>
      </c>
      <c r="BB1012">
        <v>0</v>
      </c>
      <c r="BC1012">
        <v>0</v>
      </c>
      <c r="BD1012">
        <v>0</v>
      </c>
      <c r="BE1012">
        <v>0</v>
      </c>
      <c r="BF1012">
        <v>0</v>
      </c>
      <c r="BG1012">
        <v>0</v>
      </c>
      <c r="BH1012">
        <v>0</v>
      </c>
      <c r="BI1012">
        <v>0</v>
      </c>
      <c r="BJ1012">
        <v>0</v>
      </c>
      <c r="BK1012">
        <v>0</v>
      </c>
      <c r="BL1012">
        <v>0</v>
      </c>
      <c r="BM1012">
        <v>0</v>
      </c>
      <c r="BN1012">
        <v>0</v>
      </c>
      <c r="BO1012">
        <v>0</v>
      </c>
      <c r="BP1012">
        <v>0</v>
      </c>
      <c r="BQ1012">
        <v>0</v>
      </c>
      <c r="BR1012">
        <v>0</v>
      </c>
      <c r="BS1012">
        <v>0</v>
      </c>
      <c r="BT1012">
        <v>0</v>
      </c>
      <c r="BU1012">
        <v>0</v>
      </c>
      <c r="BV1012">
        <v>0</v>
      </c>
      <c r="BW1012">
        <v>0</v>
      </c>
      <c r="BX1012">
        <v>0</v>
      </c>
      <c r="BY1012">
        <v>0</v>
      </c>
      <c r="BZ1012">
        <v>0</v>
      </c>
      <c r="CA1012">
        <v>0</v>
      </c>
      <c r="CB1012">
        <v>0</v>
      </c>
      <c r="CC1012">
        <v>0</v>
      </c>
      <c r="CD1012">
        <v>0</v>
      </c>
      <c r="CE1012">
        <v>0</v>
      </c>
      <c r="CF1012">
        <v>0</v>
      </c>
      <c r="CG1012">
        <v>0</v>
      </c>
      <c r="CH1012">
        <v>0</v>
      </c>
      <c r="CI1012">
        <v>0</v>
      </c>
      <c r="CJ1012">
        <v>0</v>
      </c>
      <c r="CK1012">
        <v>0</v>
      </c>
      <c r="CL1012">
        <v>0</v>
      </c>
      <c r="CM1012">
        <v>0</v>
      </c>
      <c r="CN1012">
        <v>0</v>
      </c>
      <c r="CO1012">
        <v>0</v>
      </c>
      <c r="CP1012">
        <v>0</v>
      </c>
      <c r="CQ1012">
        <v>0</v>
      </c>
      <c r="CR1012">
        <v>0</v>
      </c>
      <c r="CS1012">
        <v>0</v>
      </c>
      <c r="CT1012">
        <v>0</v>
      </c>
      <c r="CU1012">
        <v>0</v>
      </c>
      <c r="CV1012">
        <v>0</v>
      </c>
      <c r="CW1012">
        <v>0</v>
      </c>
      <c r="CX1012">
        <v>0</v>
      </c>
      <c r="CY1012">
        <v>0</v>
      </c>
      <c r="CZ1012">
        <v>0</v>
      </c>
      <c r="DA1012">
        <v>0</v>
      </c>
      <c r="DB1012">
        <v>0</v>
      </c>
      <c r="DC1012">
        <v>0</v>
      </c>
      <c r="DD1012">
        <v>0</v>
      </c>
      <c r="DE1012">
        <v>0</v>
      </c>
      <c r="DF1012">
        <v>0</v>
      </c>
      <c r="DG1012">
        <v>0</v>
      </c>
      <c r="DH1012">
        <v>0</v>
      </c>
      <c r="DI1012">
        <v>0</v>
      </c>
      <c r="DJ1012">
        <v>0</v>
      </c>
      <c r="DK1012">
        <v>0</v>
      </c>
      <c r="DL1012">
        <v>0</v>
      </c>
      <c r="DM1012">
        <v>0</v>
      </c>
      <c r="DN1012">
        <v>0</v>
      </c>
      <c r="DO1012">
        <v>0</v>
      </c>
      <c r="DP1012">
        <v>0</v>
      </c>
      <c r="DQ1012">
        <v>0</v>
      </c>
      <c r="DR1012">
        <v>0</v>
      </c>
      <c r="DS1012">
        <v>0</v>
      </c>
      <c r="DT1012">
        <v>0</v>
      </c>
      <c r="DU1012">
        <v>0</v>
      </c>
      <c r="DV1012">
        <v>0</v>
      </c>
      <c r="DW1012">
        <v>0</v>
      </c>
      <c r="DX1012">
        <v>0</v>
      </c>
      <c r="DZ1012" s="340"/>
      <c r="EA1012" t="s">
        <v>1024</v>
      </c>
      <c r="EB1012">
        <v>1</v>
      </c>
      <c r="EC1012">
        <v>40</v>
      </c>
      <c r="ED1012" s="183" t="str">
        <f t="shared" si="40"/>
        <v>SDH150140</v>
      </c>
      <c r="EE1012">
        <v>667.80000000000007</v>
      </c>
      <c r="EF1012">
        <v>10000</v>
      </c>
      <c r="EG1012">
        <v>10000</v>
      </c>
      <c r="EH1012">
        <v>10000</v>
      </c>
      <c r="EI1012">
        <v>10000</v>
      </c>
      <c r="EJ1012">
        <v>10000</v>
      </c>
      <c r="EK1012">
        <v>10000</v>
      </c>
      <c r="EL1012">
        <v>10000</v>
      </c>
      <c r="EM1012">
        <v>10000</v>
      </c>
      <c r="EN1012">
        <v>10000</v>
      </c>
      <c r="EO1012">
        <v>10000</v>
      </c>
      <c r="EP1012">
        <v>10000</v>
      </c>
      <c r="EQ1012">
        <v>10000</v>
      </c>
      <c r="ER1012">
        <v>10000</v>
      </c>
      <c r="ES1012">
        <v>10017</v>
      </c>
      <c r="ET1012">
        <v>10017</v>
      </c>
      <c r="EU1012">
        <v>10017</v>
      </c>
      <c r="EV1012">
        <v>10017</v>
      </c>
      <c r="EW1012">
        <v>10017</v>
      </c>
      <c r="EX1012">
        <v>10017</v>
      </c>
      <c r="EY1012">
        <v>10017</v>
      </c>
      <c r="EZ1012">
        <v>10017</v>
      </c>
      <c r="FA1012">
        <v>10017</v>
      </c>
      <c r="FB1012">
        <v>10017</v>
      </c>
      <c r="FC1012">
        <v>10017</v>
      </c>
      <c r="FD1012">
        <v>10017</v>
      </c>
      <c r="FE1012">
        <v>10017</v>
      </c>
      <c r="FF1012">
        <v>10017</v>
      </c>
      <c r="FG1012">
        <v>10017</v>
      </c>
      <c r="FH1012">
        <v>10017</v>
      </c>
      <c r="FI1012">
        <v>0</v>
      </c>
      <c r="FJ1012">
        <v>0</v>
      </c>
      <c r="FK1012">
        <v>0</v>
      </c>
      <c r="FL1012">
        <v>0</v>
      </c>
      <c r="FM1012">
        <v>0</v>
      </c>
      <c r="FN1012">
        <v>0</v>
      </c>
      <c r="FO1012">
        <v>0</v>
      </c>
      <c r="FP1012">
        <v>0</v>
      </c>
      <c r="FQ1012">
        <v>0</v>
      </c>
      <c r="FR1012">
        <v>0</v>
      </c>
      <c r="FS1012">
        <v>0</v>
      </c>
      <c r="FT1012">
        <v>0</v>
      </c>
      <c r="FU1012">
        <v>0</v>
      </c>
      <c r="FV1012">
        <v>0</v>
      </c>
      <c r="FW1012">
        <v>0</v>
      </c>
      <c r="FX1012">
        <v>0</v>
      </c>
      <c r="FY1012">
        <v>0</v>
      </c>
      <c r="FZ1012">
        <v>0</v>
      </c>
      <c r="GA1012">
        <v>0</v>
      </c>
      <c r="GB1012">
        <v>0</v>
      </c>
      <c r="GC1012">
        <v>0</v>
      </c>
      <c r="GD1012">
        <v>0</v>
      </c>
      <c r="GE1012">
        <v>0</v>
      </c>
      <c r="GF1012">
        <v>0</v>
      </c>
      <c r="GG1012">
        <v>0</v>
      </c>
      <c r="GH1012">
        <v>0</v>
      </c>
      <c r="GI1012">
        <v>0</v>
      </c>
      <c r="GJ1012">
        <v>0</v>
      </c>
      <c r="GK1012">
        <v>0</v>
      </c>
      <c r="GL1012">
        <v>0</v>
      </c>
      <c r="GM1012">
        <v>0</v>
      </c>
      <c r="GN1012">
        <v>0</v>
      </c>
      <c r="GO1012">
        <v>0</v>
      </c>
      <c r="GP1012">
        <v>0</v>
      </c>
      <c r="GQ1012">
        <v>0</v>
      </c>
      <c r="GR1012">
        <v>0</v>
      </c>
      <c r="GS1012">
        <v>0</v>
      </c>
      <c r="GT1012">
        <v>0</v>
      </c>
      <c r="GU1012">
        <v>0</v>
      </c>
      <c r="GV1012">
        <v>0</v>
      </c>
      <c r="GW1012">
        <v>0</v>
      </c>
      <c r="GX1012">
        <v>0</v>
      </c>
      <c r="GY1012">
        <v>0</v>
      </c>
      <c r="GZ1012">
        <v>0</v>
      </c>
      <c r="HA1012">
        <v>0</v>
      </c>
      <c r="HB1012">
        <v>0</v>
      </c>
      <c r="HC1012">
        <v>0</v>
      </c>
      <c r="HD1012">
        <v>0</v>
      </c>
      <c r="HE1012">
        <v>0</v>
      </c>
      <c r="HF1012">
        <v>0</v>
      </c>
      <c r="HG1012">
        <v>0</v>
      </c>
      <c r="HH1012">
        <v>0</v>
      </c>
      <c r="HI1012">
        <v>0</v>
      </c>
      <c r="HJ1012">
        <v>0</v>
      </c>
      <c r="HK1012">
        <v>0</v>
      </c>
      <c r="HL1012">
        <v>0</v>
      </c>
      <c r="HM1012">
        <v>0</v>
      </c>
      <c r="HN1012">
        <v>0</v>
      </c>
      <c r="HO1012">
        <v>0</v>
      </c>
      <c r="HP1012">
        <v>0</v>
      </c>
      <c r="HQ1012">
        <v>0</v>
      </c>
      <c r="HR1012">
        <v>0</v>
      </c>
      <c r="HS1012">
        <v>0</v>
      </c>
      <c r="HT1012">
        <v>0</v>
      </c>
      <c r="HU1012">
        <v>0</v>
      </c>
      <c r="HV1012">
        <v>0</v>
      </c>
      <c r="HW1012">
        <v>0</v>
      </c>
      <c r="HX1012">
        <v>0</v>
      </c>
      <c r="HY1012">
        <v>0</v>
      </c>
      <c r="HZ1012">
        <v>0</v>
      </c>
      <c r="IA1012">
        <v>0</v>
      </c>
      <c r="IB1012">
        <v>0</v>
      </c>
      <c r="IC1012">
        <v>0</v>
      </c>
      <c r="ID1012">
        <v>0</v>
      </c>
      <c r="IE1012">
        <v>0</v>
      </c>
      <c r="IF1012">
        <v>0</v>
      </c>
      <c r="IG1012">
        <v>0</v>
      </c>
      <c r="IH1012">
        <v>0</v>
      </c>
      <c r="II1012">
        <v>0</v>
      </c>
      <c r="IJ1012">
        <v>0</v>
      </c>
      <c r="IK1012">
        <v>0</v>
      </c>
    </row>
    <row r="1013" spans="13:245" hidden="1">
      <c r="M1013" s="340"/>
      <c r="N1013" t="s">
        <v>1024</v>
      </c>
      <c r="O1013">
        <v>1</v>
      </c>
      <c r="P1013">
        <v>41</v>
      </c>
      <c r="Q1013" s="183" t="str">
        <f t="shared" si="39"/>
        <v>SDH150141</v>
      </c>
      <c r="R1013">
        <v>683.7</v>
      </c>
      <c r="S1013">
        <v>2000</v>
      </c>
      <c r="T1013">
        <v>2051.1</v>
      </c>
      <c r="U1013">
        <v>2734.8</v>
      </c>
      <c r="V1013">
        <v>3418.5</v>
      </c>
      <c r="W1013">
        <v>4102.2</v>
      </c>
      <c r="X1013">
        <v>4785.9000000000005</v>
      </c>
      <c r="Y1013">
        <v>5469.6</v>
      </c>
      <c r="Z1013">
        <v>6153.3</v>
      </c>
      <c r="AA1013">
        <v>6837</v>
      </c>
      <c r="AB1013">
        <v>7520.7000000000007</v>
      </c>
      <c r="AC1013">
        <v>8204.4</v>
      </c>
      <c r="AD1013">
        <v>8888.1</v>
      </c>
      <c r="AE1013">
        <v>9571.8000000000011</v>
      </c>
      <c r="AF1013">
        <v>10255.5</v>
      </c>
      <c r="AG1013">
        <v>10255.5</v>
      </c>
      <c r="AH1013">
        <v>10255.5</v>
      </c>
      <c r="AI1013">
        <v>10255.5</v>
      </c>
      <c r="AJ1013">
        <v>10255.5</v>
      </c>
      <c r="AK1013">
        <v>10255.5</v>
      </c>
      <c r="AL1013">
        <v>10255.5</v>
      </c>
      <c r="AM1013">
        <v>10255.5</v>
      </c>
      <c r="AN1013">
        <v>10255.5</v>
      </c>
      <c r="AO1013">
        <v>10255.5</v>
      </c>
      <c r="AP1013">
        <v>10255.5</v>
      </c>
      <c r="AQ1013">
        <v>10255.5</v>
      </c>
      <c r="AR1013">
        <v>10255.5</v>
      </c>
      <c r="AS1013">
        <v>10255.5</v>
      </c>
      <c r="AT1013">
        <v>10255.5</v>
      </c>
      <c r="AU1013">
        <v>10255.5</v>
      </c>
      <c r="AV1013">
        <v>0</v>
      </c>
      <c r="AW1013">
        <v>0</v>
      </c>
      <c r="AX1013">
        <v>0</v>
      </c>
      <c r="AY1013">
        <v>0</v>
      </c>
      <c r="AZ1013">
        <v>0</v>
      </c>
      <c r="BA1013">
        <v>0</v>
      </c>
      <c r="BB1013">
        <v>0</v>
      </c>
      <c r="BC1013">
        <v>0</v>
      </c>
      <c r="BD1013">
        <v>0</v>
      </c>
      <c r="BE1013">
        <v>0</v>
      </c>
      <c r="BF1013">
        <v>0</v>
      </c>
      <c r="BG1013">
        <v>0</v>
      </c>
      <c r="BH1013">
        <v>0</v>
      </c>
      <c r="BI1013">
        <v>0</v>
      </c>
      <c r="BJ1013">
        <v>0</v>
      </c>
      <c r="BK1013">
        <v>0</v>
      </c>
      <c r="BL1013">
        <v>0</v>
      </c>
      <c r="BM1013">
        <v>0</v>
      </c>
      <c r="BN1013">
        <v>0</v>
      </c>
      <c r="BO1013">
        <v>0</v>
      </c>
      <c r="BP1013">
        <v>0</v>
      </c>
      <c r="BQ1013">
        <v>0</v>
      </c>
      <c r="BR1013">
        <v>0</v>
      </c>
      <c r="BS1013">
        <v>0</v>
      </c>
      <c r="BT1013">
        <v>0</v>
      </c>
      <c r="BU1013">
        <v>0</v>
      </c>
      <c r="BV1013">
        <v>0</v>
      </c>
      <c r="BW1013">
        <v>0</v>
      </c>
      <c r="BX1013">
        <v>0</v>
      </c>
      <c r="BY1013">
        <v>0</v>
      </c>
      <c r="BZ1013">
        <v>0</v>
      </c>
      <c r="CA1013">
        <v>0</v>
      </c>
      <c r="CB1013">
        <v>0</v>
      </c>
      <c r="CC1013">
        <v>0</v>
      </c>
      <c r="CD1013">
        <v>0</v>
      </c>
      <c r="CE1013">
        <v>0</v>
      </c>
      <c r="CF1013">
        <v>0</v>
      </c>
      <c r="CG1013">
        <v>0</v>
      </c>
      <c r="CH1013">
        <v>0</v>
      </c>
      <c r="CI1013">
        <v>0</v>
      </c>
      <c r="CJ1013">
        <v>0</v>
      </c>
      <c r="CK1013">
        <v>0</v>
      </c>
      <c r="CL1013">
        <v>0</v>
      </c>
      <c r="CM1013">
        <v>0</v>
      </c>
      <c r="CN1013">
        <v>0</v>
      </c>
      <c r="CO1013">
        <v>0</v>
      </c>
      <c r="CP1013">
        <v>0</v>
      </c>
      <c r="CQ1013">
        <v>0</v>
      </c>
      <c r="CR1013">
        <v>0</v>
      </c>
      <c r="CS1013">
        <v>0</v>
      </c>
      <c r="CT1013">
        <v>0</v>
      </c>
      <c r="CU1013">
        <v>0</v>
      </c>
      <c r="CV1013">
        <v>0</v>
      </c>
      <c r="CW1013">
        <v>0</v>
      </c>
      <c r="CX1013">
        <v>0</v>
      </c>
      <c r="CY1013">
        <v>0</v>
      </c>
      <c r="CZ1013">
        <v>0</v>
      </c>
      <c r="DA1013">
        <v>0</v>
      </c>
      <c r="DB1013">
        <v>0</v>
      </c>
      <c r="DC1013">
        <v>0</v>
      </c>
      <c r="DD1013">
        <v>0</v>
      </c>
      <c r="DE1013">
        <v>0</v>
      </c>
      <c r="DF1013">
        <v>0</v>
      </c>
      <c r="DG1013">
        <v>0</v>
      </c>
      <c r="DH1013">
        <v>0</v>
      </c>
      <c r="DI1013">
        <v>0</v>
      </c>
      <c r="DJ1013">
        <v>0</v>
      </c>
      <c r="DK1013">
        <v>0</v>
      </c>
      <c r="DL1013">
        <v>0</v>
      </c>
      <c r="DM1013">
        <v>0</v>
      </c>
      <c r="DN1013">
        <v>0</v>
      </c>
      <c r="DO1013">
        <v>0</v>
      </c>
      <c r="DP1013">
        <v>0</v>
      </c>
      <c r="DQ1013">
        <v>0</v>
      </c>
      <c r="DR1013">
        <v>0</v>
      </c>
      <c r="DS1013">
        <v>0</v>
      </c>
      <c r="DT1013">
        <v>0</v>
      </c>
      <c r="DU1013">
        <v>0</v>
      </c>
      <c r="DV1013">
        <v>0</v>
      </c>
      <c r="DW1013">
        <v>0</v>
      </c>
      <c r="DX1013">
        <v>0</v>
      </c>
      <c r="DZ1013" s="340"/>
      <c r="EA1013" t="s">
        <v>1024</v>
      </c>
      <c r="EB1013">
        <v>1</v>
      </c>
      <c r="EC1013">
        <v>41</v>
      </c>
      <c r="ED1013" s="183" t="str">
        <f t="shared" si="40"/>
        <v>SDH150141</v>
      </c>
      <c r="EE1013">
        <v>683.7</v>
      </c>
      <c r="EF1013">
        <v>10000</v>
      </c>
      <c r="EG1013">
        <v>10000</v>
      </c>
      <c r="EH1013">
        <v>10000</v>
      </c>
      <c r="EI1013">
        <v>10000</v>
      </c>
      <c r="EJ1013">
        <v>10000</v>
      </c>
      <c r="EK1013">
        <v>10000</v>
      </c>
      <c r="EL1013">
        <v>10000</v>
      </c>
      <c r="EM1013">
        <v>10000</v>
      </c>
      <c r="EN1013">
        <v>10000</v>
      </c>
      <c r="EO1013">
        <v>10000</v>
      </c>
      <c r="EP1013">
        <v>10000</v>
      </c>
      <c r="EQ1013">
        <v>10000</v>
      </c>
      <c r="ER1013">
        <v>10000</v>
      </c>
      <c r="ES1013">
        <v>10255.5</v>
      </c>
      <c r="ET1013">
        <v>10255.5</v>
      </c>
      <c r="EU1013">
        <v>10255.5</v>
      </c>
      <c r="EV1013">
        <v>10255.5</v>
      </c>
      <c r="EW1013">
        <v>10255.5</v>
      </c>
      <c r="EX1013">
        <v>10255.5</v>
      </c>
      <c r="EY1013">
        <v>10255.5</v>
      </c>
      <c r="EZ1013">
        <v>10255.5</v>
      </c>
      <c r="FA1013">
        <v>10255.5</v>
      </c>
      <c r="FB1013">
        <v>10255.5</v>
      </c>
      <c r="FC1013">
        <v>10255.5</v>
      </c>
      <c r="FD1013">
        <v>10255.5</v>
      </c>
      <c r="FE1013">
        <v>10255.5</v>
      </c>
      <c r="FF1013">
        <v>10255.5</v>
      </c>
      <c r="FG1013">
        <v>10255.5</v>
      </c>
      <c r="FH1013">
        <v>10255.5</v>
      </c>
      <c r="FI1013">
        <v>0</v>
      </c>
      <c r="FJ1013">
        <v>0</v>
      </c>
      <c r="FK1013">
        <v>0</v>
      </c>
      <c r="FL1013">
        <v>0</v>
      </c>
      <c r="FM1013">
        <v>0</v>
      </c>
      <c r="FN1013">
        <v>0</v>
      </c>
      <c r="FO1013">
        <v>0</v>
      </c>
      <c r="FP1013">
        <v>0</v>
      </c>
      <c r="FQ1013">
        <v>0</v>
      </c>
      <c r="FR1013">
        <v>0</v>
      </c>
      <c r="FS1013">
        <v>0</v>
      </c>
      <c r="FT1013">
        <v>0</v>
      </c>
      <c r="FU1013">
        <v>0</v>
      </c>
      <c r="FV1013">
        <v>0</v>
      </c>
      <c r="FW1013">
        <v>0</v>
      </c>
      <c r="FX1013">
        <v>0</v>
      </c>
      <c r="FY1013">
        <v>0</v>
      </c>
      <c r="FZ1013">
        <v>0</v>
      </c>
      <c r="GA1013">
        <v>0</v>
      </c>
      <c r="GB1013">
        <v>0</v>
      </c>
      <c r="GC1013">
        <v>0</v>
      </c>
      <c r="GD1013">
        <v>0</v>
      </c>
      <c r="GE1013">
        <v>0</v>
      </c>
      <c r="GF1013">
        <v>0</v>
      </c>
      <c r="GG1013">
        <v>0</v>
      </c>
      <c r="GH1013">
        <v>0</v>
      </c>
      <c r="GI1013">
        <v>0</v>
      </c>
      <c r="GJ1013">
        <v>0</v>
      </c>
      <c r="GK1013">
        <v>0</v>
      </c>
      <c r="GL1013">
        <v>0</v>
      </c>
      <c r="GM1013">
        <v>0</v>
      </c>
      <c r="GN1013">
        <v>0</v>
      </c>
      <c r="GO1013">
        <v>0</v>
      </c>
      <c r="GP1013">
        <v>0</v>
      </c>
      <c r="GQ1013">
        <v>0</v>
      </c>
      <c r="GR1013">
        <v>0</v>
      </c>
      <c r="GS1013">
        <v>0</v>
      </c>
      <c r="GT1013">
        <v>0</v>
      </c>
      <c r="GU1013">
        <v>0</v>
      </c>
      <c r="GV1013">
        <v>0</v>
      </c>
      <c r="GW1013">
        <v>0</v>
      </c>
      <c r="GX1013">
        <v>0</v>
      </c>
      <c r="GY1013">
        <v>0</v>
      </c>
      <c r="GZ1013">
        <v>0</v>
      </c>
      <c r="HA1013">
        <v>0</v>
      </c>
      <c r="HB1013">
        <v>0</v>
      </c>
      <c r="HC1013">
        <v>0</v>
      </c>
      <c r="HD1013">
        <v>0</v>
      </c>
      <c r="HE1013">
        <v>0</v>
      </c>
      <c r="HF1013">
        <v>0</v>
      </c>
      <c r="HG1013">
        <v>0</v>
      </c>
      <c r="HH1013">
        <v>0</v>
      </c>
      <c r="HI1013">
        <v>0</v>
      </c>
      <c r="HJ1013">
        <v>0</v>
      </c>
      <c r="HK1013">
        <v>0</v>
      </c>
      <c r="HL1013">
        <v>0</v>
      </c>
      <c r="HM1013">
        <v>0</v>
      </c>
      <c r="HN1013">
        <v>0</v>
      </c>
      <c r="HO1013">
        <v>0</v>
      </c>
      <c r="HP1013">
        <v>0</v>
      </c>
      <c r="HQ1013">
        <v>0</v>
      </c>
      <c r="HR1013">
        <v>0</v>
      </c>
      <c r="HS1013">
        <v>0</v>
      </c>
      <c r="HT1013">
        <v>0</v>
      </c>
      <c r="HU1013">
        <v>0</v>
      </c>
      <c r="HV1013">
        <v>0</v>
      </c>
      <c r="HW1013">
        <v>0</v>
      </c>
      <c r="HX1013">
        <v>0</v>
      </c>
      <c r="HY1013">
        <v>0</v>
      </c>
      <c r="HZ1013">
        <v>0</v>
      </c>
      <c r="IA1013">
        <v>0</v>
      </c>
      <c r="IB1013">
        <v>0</v>
      </c>
      <c r="IC1013">
        <v>0</v>
      </c>
      <c r="ID1013">
        <v>0</v>
      </c>
      <c r="IE1013">
        <v>0</v>
      </c>
      <c r="IF1013">
        <v>0</v>
      </c>
      <c r="IG1013">
        <v>0</v>
      </c>
      <c r="IH1013">
        <v>0</v>
      </c>
      <c r="II1013">
        <v>0</v>
      </c>
      <c r="IJ1013">
        <v>0</v>
      </c>
      <c r="IK1013">
        <v>0</v>
      </c>
    </row>
    <row r="1014" spans="13:245" hidden="1">
      <c r="M1014" s="340"/>
      <c r="N1014" t="s">
        <v>1024</v>
      </c>
      <c r="O1014">
        <v>1</v>
      </c>
      <c r="P1014">
        <v>42</v>
      </c>
      <c r="Q1014" s="183" t="str">
        <f t="shared" si="39"/>
        <v>SDH150142</v>
      </c>
      <c r="R1014">
        <v>715.5</v>
      </c>
      <c r="S1014">
        <v>2000</v>
      </c>
      <c r="T1014">
        <v>2146.5</v>
      </c>
      <c r="U1014">
        <v>2862</v>
      </c>
      <c r="V1014">
        <v>3577.5</v>
      </c>
      <c r="W1014">
        <v>4293</v>
      </c>
      <c r="X1014">
        <v>5008.5</v>
      </c>
      <c r="Y1014">
        <v>5724</v>
      </c>
      <c r="Z1014">
        <v>6439.5</v>
      </c>
      <c r="AA1014">
        <v>7155</v>
      </c>
      <c r="AB1014">
        <v>7870.5</v>
      </c>
      <c r="AC1014">
        <v>8586</v>
      </c>
      <c r="AD1014">
        <v>9301.5</v>
      </c>
      <c r="AE1014">
        <v>10017</v>
      </c>
      <c r="AF1014">
        <v>10732.5</v>
      </c>
      <c r="AG1014">
        <v>10732.5</v>
      </c>
      <c r="AH1014">
        <v>10732.5</v>
      </c>
      <c r="AI1014">
        <v>10732.5</v>
      </c>
      <c r="AJ1014">
        <v>10732.5</v>
      </c>
      <c r="AK1014">
        <v>10732.5</v>
      </c>
      <c r="AL1014">
        <v>10732.5</v>
      </c>
      <c r="AM1014">
        <v>10732.5</v>
      </c>
      <c r="AN1014">
        <v>10732.5</v>
      </c>
      <c r="AO1014">
        <v>10732.5</v>
      </c>
      <c r="AP1014">
        <v>10732.5</v>
      </c>
      <c r="AQ1014">
        <v>10732.5</v>
      </c>
      <c r="AR1014">
        <v>10732.5</v>
      </c>
      <c r="AS1014">
        <v>10732.5</v>
      </c>
      <c r="AT1014">
        <v>10732.5</v>
      </c>
      <c r="AU1014">
        <v>10732.5</v>
      </c>
      <c r="AV1014">
        <v>0</v>
      </c>
      <c r="AW1014">
        <v>0</v>
      </c>
      <c r="AX1014">
        <v>0</v>
      </c>
      <c r="AY1014">
        <v>0</v>
      </c>
      <c r="AZ1014">
        <v>0</v>
      </c>
      <c r="BA1014">
        <v>0</v>
      </c>
      <c r="BB1014">
        <v>0</v>
      </c>
      <c r="BC1014">
        <v>0</v>
      </c>
      <c r="BD1014">
        <v>0</v>
      </c>
      <c r="BE1014">
        <v>0</v>
      </c>
      <c r="BF1014">
        <v>0</v>
      </c>
      <c r="BG1014">
        <v>0</v>
      </c>
      <c r="BH1014">
        <v>0</v>
      </c>
      <c r="BI1014">
        <v>0</v>
      </c>
      <c r="BJ1014">
        <v>0</v>
      </c>
      <c r="BK1014">
        <v>0</v>
      </c>
      <c r="BL1014">
        <v>0</v>
      </c>
      <c r="BM1014">
        <v>0</v>
      </c>
      <c r="BN1014">
        <v>0</v>
      </c>
      <c r="BO1014">
        <v>0</v>
      </c>
      <c r="BP1014">
        <v>0</v>
      </c>
      <c r="BQ1014">
        <v>0</v>
      </c>
      <c r="BR1014">
        <v>0</v>
      </c>
      <c r="BS1014">
        <v>0</v>
      </c>
      <c r="BT1014">
        <v>0</v>
      </c>
      <c r="BU1014">
        <v>0</v>
      </c>
      <c r="BV1014">
        <v>0</v>
      </c>
      <c r="BW1014">
        <v>0</v>
      </c>
      <c r="BX1014">
        <v>0</v>
      </c>
      <c r="BY1014">
        <v>0</v>
      </c>
      <c r="BZ1014">
        <v>0</v>
      </c>
      <c r="CA1014">
        <v>0</v>
      </c>
      <c r="CB1014">
        <v>0</v>
      </c>
      <c r="CC1014">
        <v>0</v>
      </c>
      <c r="CD1014">
        <v>0</v>
      </c>
      <c r="CE1014">
        <v>0</v>
      </c>
      <c r="CF1014">
        <v>0</v>
      </c>
      <c r="CG1014">
        <v>0</v>
      </c>
      <c r="CH1014">
        <v>0</v>
      </c>
      <c r="CI1014">
        <v>0</v>
      </c>
      <c r="CJ1014">
        <v>0</v>
      </c>
      <c r="CK1014">
        <v>0</v>
      </c>
      <c r="CL1014">
        <v>0</v>
      </c>
      <c r="CM1014">
        <v>0</v>
      </c>
      <c r="CN1014">
        <v>0</v>
      </c>
      <c r="CO1014">
        <v>0</v>
      </c>
      <c r="CP1014">
        <v>0</v>
      </c>
      <c r="CQ1014">
        <v>0</v>
      </c>
      <c r="CR1014">
        <v>0</v>
      </c>
      <c r="CS1014">
        <v>0</v>
      </c>
      <c r="CT1014">
        <v>0</v>
      </c>
      <c r="CU1014">
        <v>0</v>
      </c>
      <c r="CV1014">
        <v>0</v>
      </c>
      <c r="CW1014">
        <v>0</v>
      </c>
      <c r="CX1014">
        <v>0</v>
      </c>
      <c r="CY1014">
        <v>0</v>
      </c>
      <c r="CZ1014">
        <v>0</v>
      </c>
      <c r="DA1014">
        <v>0</v>
      </c>
      <c r="DB1014">
        <v>0</v>
      </c>
      <c r="DC1014">
        <v>0</v>
      </c>
      <c r="DD1014">
        <v>0</v>
      </c>
      <c r="DE1014">
        <v>0</v>
      </c>
      <c r="DF1014">
        <v>0</v>
      </c>
      <c r="DG1014">
        <v>0</v>
      </c>
      <c r="DH1014">
        <v>0</v>
      </c>
      <c r="DI1014">
        <v>0</v>
      </c>
      <c r="DJ1014">
        <v>0</v>
      </c>
      <c r="DK1014">
        <v>0</v>
      </c>
      <c r="DL1014">
        <v>0</v>
      </c>
      <c r="DM1014">
        <v>0</v>
      </c>
      <c r="DN1014">
        <v>0</v>
      </c>
      <c r="DO1014">
        <v>0</v>
      </c>
      <c r="DP1014">
        <v>0</v>
      </c>
      <c r="DQ1014">
        <v>0</v>
      </c>
      <c r="DR1014">
        <v>0</v>
      </c>
      <c r="DS1014">
        <v>0</v>
      </c>
      <c r="DT1014">
        <v>0</v>
      </c>
      <c r="DU1014">
        <v>0</v>
      </c>
      <c r="DV1014">
        <v>0</v>
      </c>
      <c r="DW1014">
        <v>0</v>
      </c>
      <c r="DX1014">
        <v>0</v>
      </c>
      <c r="DZ1014" s="340"/>
      <c r="EA1014" t="s">
        <v>1024</v>
      </c>
      <c r="EB1014">
        <v>1</v>
      </c>
      <c r="EC1014">
        <v>42</v>
      </c>
      <c r="ED1014" s="183" t="str">
        <f t="shared" si="40"/>
        <v>SDH150142</v>
      </c>
      <c r="EE1014">
        <v>715.5</v>
      </c>
      <c r="EF1014">
        <v>10000</v>
      </c>
      <c r="EG1014">
        <v>10000</v>
      </c>
      <c r="EH1014">
        <v>10000</v>
      </c>
      <c r="EI1014">
        <v>10000</v>
      </c>
      <c r="EJ1014">
        <v>10000</v>
      </c>
      <c r="EK1014">
        <v>10000</v>
      </c>
      <c r="EL1014">
        <v>10000</v>
      </c>
      <c r="EM1014">
        <v>10000</v>
      </c>
      <c r="EN1014">
        <v>10000</v>
      </c>
      <c r="EO1014">
        <v>10000</v>
      </c>
      <c r="EP1014">
        <v>10000</v>
      </c>
      <c r="EQ1014">
        <v>10000</v>
      </c>
      <c r="ER1014">
        <v>10017</v>
      </c>
      <c r="ES1014">
        <v>10732.5</v>
      </c>
      <c r="ET1014">
        <v>10732.5</v>
      </c>
      <c r="EU1014">
        <v>10732.5</v>
      </c>
      <c r="EV1014">
        <v>10732.5</v>
      </c>
      <c r="EW1014">
        <v>10732.5</v>
      </c>
      <c r="EX1014">
        <v>10732.5</v>
      </c>
      <c r="EY1014">
        <v>10732.5</v>
      </c>
      <c r="EZ1014">
        <v>10732.5</v>
      </c>
      <c r="FA1014">
        <v>10732.5</v>
      </c>
      <c r="FB1014">
        <v>10732.5</v>
      </c>
      <c r="FC1014">
        <v>10732.5</v>
      </c>
      <c r="FD1014">
        <v>10732.5</v>
      </c>
      <c r="FE1014">
        <v>10732.5</v>
      </c>
      <c r="FF1014">
        <v>10732.5</v>
      </c>
      <c r="FG1014">
        <v>10732.5</v>
      </c>
      <c r="FH1014">
        <v>10732.5</v>
      </c>
      <c r="FI1014">
        <v>0</v>
      </c>
      <c r="FJ1014">
        <v>0</v>
      </c>
      <c r="FK1014">
        <v>0</v>
      </c>
      <c r="FL1014">
        <v>0</v>
      </c>
      <c r="FM1014">
        <v>0</v>
      </c>
      <c r="FN1014">
        <v>0</v>
      </c>
      <c r="FO1014">
        <v>0</v>
      </c>
      <c r="FP1014">
        <v>0</v>
      </c>
      <c r="FQ1014">
        <v>0</v>
      </c>
      <c r="FR1014">
        <v>0</v>
      </c>
      <c r="FS1014">
        <v>0</v>
      </c>
      <c r="FT1014">
        <v>0</v>
      </c>
      <c r="FU1014">
        <v>0</v>
      </c>
      <c r="FV1014">
        <v>0</v>
      </c>
      <c r="FW1014">
        <v>0</v>
      </c>
      <c r="FX1014">
        <v>0</v>
      </c>
      <c r="FY1014">
        <v>0</v>
      </c>
      <c r="FZ1014">
        <v>0</v>
      </c>
      <c r="GA1014">
        <v>0</v>
      </c>
      <c r="GB1014">
        <v>0</v>
      </c>
      <c r="GC1014">
        <v>0</v>
      </c>
      <c r="GD1014">
        <v>0</v>
      </c>
      <c r="GE1014">
        <v>0</v>
      </c>
      <c r="GF1014">
        <v>0</v>
      </c>
      <c r="GG1014">
        <v>0</v>
      </c>
      <c r="GH1014">
        <v>0</v>
      </c>
      <c r="GI1014">
        <v>0</v>
      </c>
      <c r="GJ1014">
        <v>0</v>
      </c>
      <c r="GK1014">
        <v>0</v>
      </c>
      <c r="GL1014">
        <v>0</v>
      </c>
      <c r="GM1014">
        <v>0</v>
      </c>
      <c r="GN1014">
        <v>0</v>
      </c>
      <c r="GO1014">
        <v>0</v>
      </c>
      <c r="GP1014">
        <v>0</v>
      </c>
      <c r="GQ1014">
        <v>0</v>
      </c>
      <c r="GR1014">
        <v>0</v>
      </c>
      <c r="GS1014">
        <v>0</v>
      </c>
      <c r="GT1014">
        <v>0</v>
      </c>
      <c r="GU1014">
        <v>0</v>
      </c>
      <c r="GV1014">
        <v>0</v>
      </c>
      <c r="GW1014">
        <v>0</v>
      </c>
      <c r="GX1014">
        <v>0</v>
      </c>
      <c r="GY1014">
        <v>0</v>
      </c>
      <c r="GZ1014">
        <v>0</v>
      </c>
      <c r="HA1014">
        <v>0</v>
      </c>
      <c r="HB1014">
        <v>0</v>
      </c>
      <c r="HC1014">
        <v>0</v>
      </c>
      <c r="HD1014">
        <v>0</v>
      </c>
      <c r="HE1014">
        <v>0</v>
      </c>
      <c r="HF1014">
        <v>0</v>
      </c>
      <c r="HG1014">
        <v>0</v>
      </c>
      <c r="HH1014">
        <v>0</v>
      </c>
      <c r="HI1014">
        <v>0</v>
      </c>
      <c r="HJ1014">
        <v>0</v>
      </c>
      <c r="HK1014">
        <v>0</v>
      </c>
      <c r="HL1014">
        <v>0</v>
      </c>
      <c r="HM1014">
        <v>0</v>
      </c>
      <c r="HN1014">
        <v>0</v>
      </c>
      <c r="HO1014">
        <v>0</v>
      </c>
      <c r="HP1014">
        <v>0</v>
      </c>
      <c r="HQ1014">
        <v>0</v>
      </c>
      <c r="HR1014">
        <v>0</v>
      </c>
      <c r="HS1014">
        <v>0</v>
      </c>
      <c r="HT1014">
        <v>0</v>
      </c>
      <c r="HU1014">
        <v>0</v>
      </c>
      <c r="HV1014">
        <v>0</v>
      </c>
      <c r="HW1014">
        <v>0</v>
      </c>
      <c r="HX1014">
        <v>0</v>
      </c>
      <c r="HY1014">
        <v>0</v>
      </c>
      <c r="HZ1014">
        <v>0</v>
      </c>
      <c r="IA1014">
        <v>0</v>
      </c>
      <c r="IB1014">
        <v>0</v>
      </c>
      <c r="IC1014">
        <v>0</v>
      </c>
      <c r="ID1014">
        <v>0</v>
      </c>
      <c r="IE1014">
        <v>0</v>
      </c>
      <c r="IF1014">
        <v>0</v>
      </c>
      <c r="IG1014">
        <v>0</v>
      </c>
      <c r="IH1014">
        <v>0</v>
      </c>
      <c r="II1014">
        <v>0</v>
      </c>
      <c r="IJ1014">
        <v>0</v>
      </c>
      <c r="IK1014">
        <v>0</v>
      </c>
    </row>
    <row r="1015" spans="13:245" hidden="1">
      <c r="M1015" s="340"/>
      <c r="N1015" t="s">
        <v>1024</v>
      </c>
      <c r="O1015">
        <v>1</v>
      </c>
      <c r="P1015">
        <v>43</v>
      </c>
      <c r="Q1015" s="183" t="str">
        <f t="shared" si="39"/>
        <v>SDH150143</v>
      </c>
      <c r="R1015">
        <v>763.2</v>
      </c>
      <c r="S1015">
        <v>2000</v>
      </c>
      <c r="T1015">
        <v>2289.6</v>
      </c>
      <c r="U1015">
        <v>3052.8</v>
      </c>
      <c r="V1015">
        <v>3816</v>
      </c>
      <c r="W1015">
        <v>4579.2</v>
      </c>
      <c r="X1015">
        <v>5342.4000000000005</v>
      </c>
      <c r="Y1015">
        <v>6105.6</v>
      </c>
      <c r="Z1015">
        <v>6868.8</v>
      </c>
      <c r="AA1015">
        <v>7632</v>
      </c>
      <c r="AB1015">
        <v>8395.2000000000007</v>
      </c>
      <c r="AC1015">
        <v>9158.4</v>
      </c>
      <c r="AD1015">
        <v>9921.6</v>
      </c>
      <c r="AE1015">
        <v>10684.800000000001</v>
      </c>
      <c r="AF1015">
        <v>11448</v>
      </c>
      <c r="AG1015">
        <v>11448</v>
      </c>
      <c r="AH1015">
        <v>11448</v>
      </c>
      <c r="AI1015">
        <v>11448</v>
      </c>
      <c r="AJ1015">
        <v>11448</v>
      </c>
      <c r="AK1015">
        <v>11448</v>
      </c>
      <c r="AL1015">
        <v>11448</v>
      </c>
      <c r="AM1015">
        <v>11448</v>
      </c>
      <c r="AN1015">
        <v>11448</v>
      </c>
      <c r="AO1015">
        <v>11448</v>
      </c>
      <c r="AP1015">
        <v>11448</v>
      </c>
      <c r="AQ1015">
        <v>11448</v>
      </c>
      <c r="AR1015">
        <v>11448</v>
      </c>
      <c r="AS1015">
        <v>11448</v>
      </c>
      <c r="AT1015">
        <v>11448</v>
      </c>
      <c r="AU1015">
        <v>11448</v>
      </c>
      <c r="AV1015">
        <v>0</v>
      </c>
      <c r="AW1015">
        <v>0</v>
      </c>
      <c r="AX1015">
        <v>0</v>
      </c>
      <c r="AY1015">
        <v>0</v>
      </c>
      <c r="AZ1015">
        <v>0</v>
      </c>
      <c r="BA1015">
        <v>0</v>
      </c>
      <c r="BB1015">
        <v>0</v>
      </c>
      <c r="BC1015">
        <v>0</v>
      </c>
      <c r="BD1015">
        <v>0</v>
      </c>
      <c r="BE1015">
        <v>0</v>
      </c>
      <c r="BF1015">
        <v>0</v>
      </c>
      <c r="BG1015">
        <v>0</v>
      </c>
      <c r="BH1015">
        <v>0</v>
      </c>
      <c r="BI1015">
        <v>0</v>
      </c>
      <c r="BJ1015">
        <v>0</v>
      </c>
      <c r="BK1015">
        <v>0</v>
      </c>
      <c r="BL1015">
        <v>0</v>
      </c>
      <c r="BM1015">
        <v>0</v>
      </c>
      <c r="BN1015">
        <v>0</v>
      </c>
      <c r="BO1015">
        <v>0</v>
      </c>
      <c r="BP1015">
        <v>0</v>
      </c>
      <c r="BQ1015">
        <v>0</v>
      </c>
      <c r="BR1015">
        <v>0</v>
      </c>
      <c r="BS1015">
        <v>0</v>
      </c>
      <c r="BT1015">
        <v>0</v>
      </c>
      <c r="BU1015">
        <v>0</v>
      </c>
      <c r="BV1015">
        <v>0</v>
      </c>
      <c r="BW1015">
        <v>0</v>
      </c>
      <c r="BX1015">
        <v>0</v>
      </c>
      <c r="BY1015">
        <v>0</v>
      </c>
      <c r="BZ1015">
        <v>0</v>
      </c>
      <c r="CA1015">
        <v>0</v>
      </c>
      <c r="CB1015">
        <v>0</v>
      </c>
      <c r="CC1015">
        <v>0</v>
      </c>
      <c r="CD1015">
        <v>0</v>
      </c>
      <c r="CE1015">
        <v>0</v>
      </c>
      <c r="CF1015">
        <v>0</v>
      </c>
      <c r="CG1015">
        <v>0</v>
      </c>
      <c r="CH1015">
        <v>0</v>
      </c>
      <c r="CI1015">
        <v>0</v>
      </c>
      <c r="CJ1015">
        <v>0</v>
      </c>
      <c r="CK1015">
        <v>0</v>
      </c>
      <c r="CL1015">
        <v>0</v>
      </c>
      <c r="CM1015">
        <v>0</v>
      </c>
      <c r="CN1015">
        <v>0</v>
      </c>
      <c r="CO1015">
        <v>0</v>
      </c>
      <c r="CP1015">
        <v>0</v>
      </c>
      <c r="CQ1015">
        <v>0</v>
      </c>
      <c r="CR1015">
        <v>0</v>
      </c>
      <c r="CS1015">
        <v>0</v>
      </c>
      <c r="CT1015">
        <v>0</v>
      </c>
      <c r="CU1015">
        <v>0</v>
      </c>
      <c r="CV1015">
        <v>0</v>
      </c>
      <c r="CW1015">
        <v>0</v>
      </c>
      <c r="CX1015">
        <v>0</v>
      </c>
      <c r="CY1015">
        <v>0</v>
      </c>
      <c r="CZ1015">
        <v>0</v>
      </c>
      <c r="DA1015">
        <v>0</v>
      </c>
      <c r="DB1015">
        <v>0</v>
      </c>
      <c r="DC1015">
        <v>0</v>
      </c>
      <c r="DD1015">
        <v>0</v>
      </c>
      <c r="DE1015">
        <v>0</v>
      </c>
      <c r="DF1015">
        <v>0</v>
      </c>
      <c r="DG1015">
        <v>0</v>
      </c>
      <c r="DH1015">
        <v>0</v>
      </c>
      <c r="DI1015">
        <v>0</v>
      </c>
      <c r="DJ1015">
        <v>0</v>
      </c>
      <c r="DK1015">
        <v>0</v>
      </c>
      <c r="DL1015">
        <v>0</v>
      </c>
      <c r="DM1015">
        <v>0</v>
      </c>
      <c r="DN1015">
        <v>0</v>
      </c>
      <c r="DO1015">
        <v>0</v>
      </c>
      <c r="DP1015">
        <v>0</v>
      </c>
      <c r="DQ1015">
        <v>0</v>
      </c>
      <c r="DR1015">
        <v>0</v>
      </c>
      <c r="DS1015">
        <v>0</v>
      </c>
      <c r="DT1015">
        <v>0</v>
      </c>
      <c r="DU1015">
        <v>0</v>
      </c>
      <c r="DV1015">
        <v>0</v>
      </c>
      <c r="DW1015">
        <v>0</v>
      </c>
      <c r="DX1015">
        <v>0</v>
      </c>
      <c r="DZ1015" s="340"/>
      <c r="EA1015" t="s">
        <v>1024</v>
      </c>
      <c r="EB1015">
        <v>1</v>
      </c>
      <c r="EC1015">
        <v>43</v>
      </c>
      <c r="ED1015" s="183" t="str">
        <f t="shared" si="40"/>
        <v>SDH150143</v>
      </c>
      <c r="EE1015">
        <v>763.2</v>
      </c>
      <c r="EF1015">
        <v>10000</v>
      </c>
      <c r="EG1015">
        <v>10000</v>
      </c>
      <c r="EH1015">
        <v>10000</v>
      </c>
      <c r="EI1015">
        <v>10000</v>
      </c>
      <c r="EJ1015">
        <v>10000</v>
      </c>
      <c r="EK1015">
        <v>10000</v>
      </c>
      <c r="EL1015">
        <v>10000</v>
      </c>
      <c r="EM1015">
        <v>10000</v>
      </c>
      <c r="EN1015">
        <v>10000</v>
      </c>
      <c r="EO1015">
        <v>10000</v>
      </c>
      <c r="EP1015">
        <v>10000</v>
      </c>
      <c r="EQ1015">
        <v>10000</v>
      </c>
      <c r="ER1015">
        <v>10684.8</v>
      </c>
      <c r="ES1015">
        <v>11448</v>
      </c>
      <c r="ET1015">
        <v>11448</v>
      </c>
      <c r="EU1015">
        <v>11448</v>
      </c>
      <c r="EV1015">
        <v>11448</v>
      </c>
      <c r="EW1015">
        <v>11448</v>
      </c>
      <c r="EX1015">
        <v>11448</v>
      </c>
      <c r="EY1015">
        <v>11448</v>
      </c>
      <c r="EZ1015">
        <v>11448</v>
      </c>
      <c r="FA1015">
        <v>11448</v>
      </c>
      <c r="FB1015">
        <v>11448</v>
      </c>
      <c r="FC1015">
        <v>11448</v>
      </c>
      <c r="FD1015">
        <v>11448</v>
      </c>
      <c r="FE1015">
        <v>11448</v>
      </c>
      <c r="FF1015">
        <v>11448</v>
      </c>
      <c r="FG1015">
        <v>11448</v>
      </c>
      <c r="FH1015">
        <v>11448</v>
      </c>
      <c r="FI1015">
        <v>0</v>
      </c>
      <c r="FJ1015">
        <v>0</v>
      </c>
      <c r="FK1015">
        <v>0</v>
      </c>
      <c r="FL1015">
        <v>0</v>
      </c>
      <c r="FM1015">
        <v>0</v>
      </c>
      <c r="FN1015">
        <v>0</v>
      </c>
      <c r="FO1015">
        <v>0</v>
      </c>
      <c r="FP1015">
        <v>0</v>
      </c>
      <c r="FQ1015">
        <v>0</v>
      </c>
      <c r="FR1015">
        <v>0</v>
      </c>
      <c r="FS1015">
        <v>0</v>
      </c>
      <c r="FT1015">
        <v>0</v>
      </c>
      <c r="FU1015">
        <v>0</v>
      </c>
      <c r="FV1015">
        <v>0</v>
      </c>
      <c r="FW1015">
        <v>0</v>
      </c>
      <c r="FX1015">
        <v>0</v>
      </c>
      <c r="FY1015">
        <v>0</v>
      </c>
      <c r="FZ1015">
        <v>0</v>
      </c>
      <c r="GA1015">
        <v>0</v>
      </c>
      <c r="GB1015">
        <v>0</v>
      </c>
      <c r="GC1015">
        <v>0</v>
      </c>
      <c r="GD1015">
        <v>0</v>
      </c>
      <c r="GE1015">
        <v>0</v>
      </c>
      <c r="GF1015">
        <v>0</v>
      </c>
      <c r="GG1015">
        <v>0</v>
      </c>
      <c r="GH1015">
        <v>0</v>
      </c>
      <c r="GI1015">
        <v>0</v>
      </c>
      <c r="GJ1015">
        <v>0</v>
      </c>
      <c r="GK1015">
        <v>0</v>
      </c>
      <c r="GL1015">
        <v>0</v>
      </c>
      <c r="GM1015">
        <v>0</v>
      </c>
      <c r="GN1015">
        <v>0</v>
      </c>
      <c r="GO1015">
        <v>0</v>
      </c>
      <c r="GP1015">
        <v>0</v>
      </c>
      <c r="GQ1015">
        <v>0</v>
      </c>
      <c r="GR1015">
        <v>0</v>
      </c>
      <c r="GS1015">
        <v>0</v>
      </c>
      <c r="GT1015">
        <v>0</v>
      </c>
      <c r="GU1015">
        <v>0</v>
      </c>
      <c r="GV1015">
        <v>0</v>
      </c>
      <c r="GW1015">
        <v>0</v>
      </c>
      <c r="GX1015">
        <v>0</v>
      </c>
      <c r="GY1015">
        <v>0</v>
      </c>
      <c r="GZ1015">
        <v>0</v>
      </c>
      <c r="HA1015">
        <v>0</v>
      </c>
      <c r="HB1015">
        <v>0</v>
      </c>
      <c r="HC1015">
        <v>0</v>
      </c>
      <c r="HD1015">
        <v>0</v>
      </c>
      <c r="HE1015">
        <v>0</v>
      </c>
      <c r="HF1015">
        <v>0</v>
      </c>
      <c r="HG1015">
        <v>0</v>
      </c>
      <c r="HH1015">
        <v>0</v>
      </c>
      <c r="HI1015">
        <v>0</v>
      </c>
      <c r="HJ1015">
        <v>0</v>
      </c>
      <c r="HK1015">
        <v>0</v>
      </c>
      <c r="HL1015">
        <v>0</v>
      </c>
      <c r="HM1015">
        <v>0</v>
      </c>
      <c r="HN1015">
        <v>0</v>
      </c>
      <c r="HO1015">
        <v>0</v>
      </c>
      <c r="HP1015">
        <v>0</v>
      </c>
      <c r="HQ1015">
        <v>0</v>
      </c>
      <c r="HR1015">
        <v>0</v>
      </c>
      <c r="HS1015">
        <v>0</v>
      </c>
      <c r="HT1015">
        <v>0</v>
      </c>
      <c r="HU1015">
        <v>0</v>
      </c>
      <c r="HV1015">
        <v>0</v>
      </c>
      <c r="HW1015">
        <v>0</v>
      </c>
      <c r="HX1015">
        <v>0</v>
      </c>
      <c r="HY1015">
        <v>0</v>
      </c>
      <c r="HZ1015">
        <v>0</v>
      </c>
      <c r="IA1015">
        <v>0</v>
      </c>
      <c r="IB1015">
        <v>0</v>
      </c>
      <c r="IC1015">
        <v>0</v>
      </c>
      <c r="ID1015">
        <v>0</v>
      </c>
      <c r="IE1015">
        <v>0</v>
      </c>
      <c r="IF1015">
        <v>0</v>
      </c>
      <c r="IG1015">
        <v>0</v>
      </c>
      <c r="IH1015">
        <v>0</v>
      </c>
      <c r="II1015">
        <v>0</v>
      </c>
      <c r="IJ1015">
        <v>0</v>
      </c>
      <c r="IK1015">
        <v>0</v>
      </c>
    </row>
    <row r="1016" spans="13:245" hidden="1">
      <c r="M1016" s="340"/>
      <c r="N1016" t="s">
        <v>1024</v>
      </c>
      <c r="O1016">
        <v>1</v>
      </c>
      <c r="P1016">
        <v>44</v>
      </c>
      <c r="Q1016" s="183" t="str">
        <f t="shared" si="39"/>
        <v>SDH150144</v>
      </c>
      <c r="R1016">
        <v>805.6</v>
      </c>
      <c r="S1016">
        <v>2000</v>
      </c>
      <c r="T1016">
        <v>2416.8000000000002</v>
      </c>
      <c r="U1016">
        <v>3222.4</v>
      </c>
      <c r="V1016">
        <v>4028</v>
      </c>
      <c r="W1016">
        <v>4833.6000000000004</v>
      </c>
      <c r="X1016">
        <v>5639.2000000000007</v>
      </c>
      <c r="Y1016">
        <v>6444.8</v>
      </c>
      <c r="Z1016">
        <v>7250.4000000000005</v>
      </c>
      <c r="AA1016">
        <v>8056</v>
      </c>
      <c r="AB1016">
        <v>8861.6</v>
      </c>
      <c r="AC1016">
        <v>9667.2000000000007</v>
      </c>
      <c r="AD1016">
        <v>10472.800000000001</v>
      </c>
      <c r="AE1016">
        <v>11278.400000000001</v>
      </c>
      <c r="AF1016">
        <v>12084</v>
      </c>
      <c r="AG1016">
        <v>12084</v>
      </c>
      <c r="AH1016">
        <v>12084</v>
      </c>
      <c r="AI1016">
        <v>12084</v>
      </c>
      <c r="AJ1016">
        <v>12084</v>
      </c>
      <c r="AK1016">
        <v>12084</v>
      </c>
      <c r="AL1016">
        <v>12084</v>
      </c>
      <c r="AM1016">
        <v>12084</v>
      </c>
      <c r="AN1016">
        <v>12084</v>
      </c>
      <c r="AO1016">
        <v>12084</v>
      </c>
      <c r="AP1016">
        <v>12084</v>
      </c>
      <c r="AQ1016">
        <v>12084</v>
      </c>
      <c r="AR1016">
        <v>12084</v>
      </c>
      <c r="AS1016">
        <v>12084</v>
      </c>
      <c r="AT1016">
        <v>12084</v>
      </c>
      <c r="AU1016">
        <v>12084</v>
      </c>
      <c r="AV1016">
        <v>0</v>
      </c>
      <c r="AW1016">
        <v>0</v>
      </c>
      <c r="AX1016">
        <v>0</v>
      </c>
      <c r="AY1016">
        <v>0</v>
      </c>
      <c r="AZ1016">
        <v>0</v>
      </c>
      <c r="BA1016">
        <v>0</v>
      </c>
      <c r="BB1016">
        <v>0</v>
      </c>
      <c r="BC1016">
        <v>0</v>
      </c>
      <c r="BD1016">
        <v>0</v>
      </c>
      <c r="BE1016">
        <v>0</v>
      </c>
      <c r="BF1016">
        <v>0</v>
      </c>
      <c r="BG1016">
        <v>0</v>
      </c>
      <c r="BH1016">
        <v>0</v>
      </c>
      <c r="BI1016">
        <v>0</v>
      </c>
      <c r="BJ1016">
        <v>0</v>
      </c>
      <c r="BK1016">
        <v>0</v>
      </c>
      <c r="BL1016">
        <v>0</v>
      </c>
      <c r="BM1016">
        <v>0</v>
      </c>
      <c r="BN1016">
        <v>0</v>
      </c>
      <c r="BO1016">
        <v>0</v>
      </c>
      <c r="BP1016">
        <v>0</v>
      </c>
      <c r="BQ1016">
        <v>0</v>
      </c>
      <c r="BR1016">
        <v>0</v>
      </c>
      <c r="BS1016">
        <v>0</v>
      </c>
      <c r="BT1016">
        <v>0</v>
      </c>
      <c r="BU1016">
        <v>0</v>
      </c>
      <c r="BV1016">
        <v>0</v>
      </c>
      <c r="BW1016">
        <v>0</v>
      </c>
      <c r="BX1016">
        <v>0</v>
      </c>
      <c r="BY1016">
        <v>0</v>
      </c>
      <c r="BZ1016">
        <v>0</v>
      </c>
      <c r="CA1016">
        <v>0</v>
      </c>
      <c r="CB1016">
        <v>0</v>
      </c>
      <c r="CC1016">
        <v>0</v>
      </c>
      <c r="CD1016">
        <v>0</v>
      </c>
      <c r="CE1016">
        <v>0</v>
      </c>
      <c r="CF1016">
        <v>0</v>
      </c>
      <c r="CG1016">
        <v>0</v>
      </c>
      <c r="CH1016">
        <v>0</v>
      </c>
      <c r="CI1016">
        <v>0</v>
      </c>
      <c r="CJ1016">
        <v>0</v>
      </c>
      <c r="CK1016">
        <v>0</v>
      </c>
      <c r="CL1016">
        <v>0</v>
      </c>
      <c r="CM1016">
        <v>0</v>
      </c>
      <c r="CN1016">
        <v>0</v>
      </c>
      <c r="CO1016">
        <v>0</v>
      </c>
      <c r="CP1016">
        <v>0</v>
      </c>
      <c r="CQ1016">
        <v>0</v>
      </c>
      <c r="CR1016">
        <v>0</v>
      </c>
      <c r="CS1016">
        <v>0</v>
      </c>
      <c r="CT1016">
        <v>0</v>
      </c>
      <c r="CU1016">
        <v>0</v>
      </c>
      <c r="CV1016">
        <v>0</v>
      </c>
      <c r="CW1016">
        <v>0</v>
      </c>
      <c r="CX1016">
        <v>0</v>
      </c>
      <c r="CY1016">
        <v>0</v>
      </c>
      <c r="CZ1016">
        <v>0</v>
      </c>
      <c r="DA1016">
        <v>0</v>
      </c>
      <c r="DB1016">
        <v>0</v>
      </c>
      <c r="DC1016">
        <v>0</v>
      </c>
      <c r="DD1016">
        <v>0</v>
      </c>
      <c r="DE1016">
        <v>0</v>
      </c>
      <c r="DF1016">
        <v>0</v>
      </c>
      <c r="DG1016">
        <v>0</v>
      </c>
      <c r="DH1016">
        <v>0</v>
      </c>
      <c r="DI1016">
        <v>0</v>
      </c>
      <c r="DJ1016">
        <v>0</v>
      </c>
      <c r="DK1016">
        <v>0</v>
      </c>
      <c r="DL1016">
        <v>0</v>
      </c>
      <c r="DM1016">
        <v>0</v>
      </c>
      <c r="DN1016">
        <v>0</v>
      </c>
      <c r="DO1016">
        <v>0</v>
      </c>
      <c r="DP1016">
        <v>0</v>
      </c>
      <c r="DQ1016">
        <v>0</v>
      </c>
      <c r="DR1016">
        <v>0</v>
      </c>
      <c r="DS1016">
        <v>0</v>
      </c>
      <c r="DT1016">
        <v>0</v>
      </c>
      <c r="DU1016">
        <v>0</v>
      </c>
      <c r="DV1016">
        <v>0</v>
      </c>
      <c r="DW1016">
        <v>0</v>
      </c>
      <c r="DX1016">
        <v>0</v>
      </c>
      <c r="DZ1016" s="340"/>
      <c r="EA1016" t="s">
        <v>1024</v>
      </c>
      <c r="EB1016">
        <v>1</v>
      </c>
      <c r="EC1016">
        <v>44</v>
      </c>
      <c r="ED1016" s="183" t="str">
        <f t="shared" si="40"/>
        <v>SDH150144</v>
      </c>
      <c r="EE1016">
        <v>805.6</v>
      </c>
      <c r="EF1016">
        <v>10000</v>
      </c>
      <c r="EG1016">
        <v>10000</v>
      </c>
      <c r="EH1016">
        <v>10000</v>
      </c>
      <c r="EI1016">
        <v>10000</v>
      </c>
      <c r="EJ1016">
        <v>10000</v>
      </c>
      <c r="EK1016">
        <v>10000</v>
      </c>
      <c r="EL1016">
        <v>10000</v>
      </c>
      <c r="EM1016">
        <v>10000</v>
      </c>
      <c r="EN1016">
        <v>10000</v>
      </c>
      <c r="EO1016">
        <v>10000</v>
      </c>
      <c r="EP1016">
        <v>10000</v>
      </c>
      <c r="EQ1016">
        <v>10472.799999999999</v>
      </c>
      <c r="ER1016">
        <v>11278.4</v>
      </c>
      <c r="ES1016">
        <v>12084</v>
      </c>
      <c r="ET1016">
        <v>12084</v>
      </c>
      <c r="EU1016">
        <v>12084</v>
      </c>
      <c r="EV1016">
        <v>12084</v>
      </c>
      <c r="EW1016">
        <v>12084</v>
      </c>
      <c r="EX1016">
        <v>12084</v>
      </c>
      <c r="EY1016">
        <v>12084</v>
      </c>
      <c r="EZ1016">
        <v>12084</v>
      </c>
      <c r="FA1016">
        <v>12084</v>
      </c>
      <c r="FB1016">
        <v>12084</v>
      </c>
      <c r="FC1016">
        <v>12084</v>
      </c>
      <c r="FD1016">
        <v>12084</v>
      </c>
      <c r="FE1016">
        <v>12084</v>
      </c>
      <c r="FF1016">
        <v>12084</v>
      </c>
      <c r="FG1016">
        <v>12084</v>
      </c>
      <c r="FH1016">
        <v>12084</v>
      </c>
      <c r="FI1016">
        <v>0</v>
      </c>
      <c r="FJ1016">
        <v>0</v>
      </c>
      <c r="FK1016">
        <v>0</v>
      </c>
      <c r="FL1016">
        <v>0</v>
      </c>
      <c r="FM1016">
        <v>0</v>
      </c>
      <c r="FN1016">
        <v>0</v>
      </c>
      <c r="FO1016">
        <v>0</v>
      </c>
      <c r="FP1016">
        <v>0</v>
      </c>
      <c r="FQ1016">
        <v>0</v>
      </c>
      <c r="FR1016">
        <v>0</v>
      </c>
      <c r="FS1016">
        <v>0</v>
      </c>
      <c r="FT1016">
        <v>0</v>
      </c>
      <c r="FU1016">
        <v>0</v>
      </c>
      <c r="FV1016">
        <v>0</v>
      </c>
      <c r="FW1016">
        <v>0</v>
      </c>
      <c r="FX1016">
        <v>0</v>
      </c>
      <c r="FY1016">
        <v>0</v>
      </c>
      <c r="FZ1016">
        <v>0</v>
      </c>
      <c r="GA1016">
        <v>0</v>
      </c>
      <c r="GB1016">
        <v>0</v>
      </c>
      <c r="GC1016">
        <v>0</v>
      </c>
      <c r="GD1016">
        <v>0</v>
      </c>
      <c r="GE1016">
        <v>0</v>
      </c>
      <c r="GF1016">
        <v>0</v>
      </c>
      <c r="GG1016">
        <v>0</v>
      </c>
      <c r="GH1016">
        <v>0</v>
      </c>
      <c r="GI1016">
        <v>0</v>
      </c>
      <c r="GJ1016">
        <v>0</v>
      </c>
      <c r="GK1016">
        <v>0</v>
      </c>
      <c r="GL1016">
        <v>0</v>
      </c>
      <c r="GM1016">
        <v>0</v>
      </c>
      <c r="GN1016">
        <v>0</v>
      </c>
      <c r="GO1016">
        <v>0</v>
      </c>
      <c r="GP1016">
        <v>0</v>
      </c>
      <c r="GQ1016">
        <v>0</v>
      </c>
      <c r="GR1016">
        <v>0</v>
      </c>
      <c r="GS1016">
        <v>0</v>
      </c>
      <c r="GT1016">
        <v>0</v>
      </c>
      <c r="GU1016">
        <v>0</v>
      </c>
      <c r="GV1016">
        <v>0</v>
      </c>
      <c r="GW1016">
        <v>0</v>
      </c>
      <c r="GX1016">
        <v>0</v>
      </c>
      <c r="GY1016">
        <v>0</v>
      </c>
      <c r="GZ1016">
        <v>0</v>
      </c>
      <c r="HA1016">
        <v>0</v>
      </c>
      <c r="HB1016">
        <v>0</v>
      </c>
      <c r="HC1016">
        <v>0</v>
      </c>
      <c r="HD1016">
        <v>0</v>
      </c>
      <c r="HE1016">
        <v>0</v>
      </c>
      <c r="HF1016">
        <v>0</v>
      </c>
      <c r="HG1016">
        <v>0</v>
      </c>
      <c r="HH1016">
        <v>0</v>
      </c>
      <c r="HI1016">
        <v>0</v>
      </c>
      <c r="HJ1016">
        <v>0</v>
      </c>
      <c r="HK1016">
        <v>0</v>
      </c>
      <c r="HL1016">
        <v>0</v>
      </c>
      <c r="HM1016">
        <v>0</v>
      </c>
      <c r="HN1016">
        <v>0</v>
      </c>
      <c r="HO1016">
        <v>0</v>
      </c>
      <c r="HP1016">
        <v>0</v>
      </c>
      <c r="HQ1016">
        <v>0</v>
      </c>
      <c r="HR1016">
        <v>0</v>
      </c>
      <c r="HS1016">
        <v>0</v>
      </c>
      <c r="HT1016">
        <v>0</v>
      </c>
      <c r="HU1016">
        <v>0</v>
      </c>
      <c r="HV1016">
        <v>0</v>
      </c>
      <c r="HW1016">
        <v>0</v>
      </c>
      <c r="HX1016">
        <v>0</v>
      </c>
      <c r="HY1016">
        <v>0</v>
      </c>
      <c r="HZ1016">
        <v>0</v>
      </c>
      <c r="IA1016">
        <v>0</v>
      </c>
      <c r="IB1016">
        <v>0</v>
      </c>
      <c r="IC1016">
        <v>0</v>
      </c>
      <c r="ID1016">
        <v>0</v>
      </c>
      <c r="IE1016">
        <v>0</v>
      </c>
      <c r="IF1016">
        <v>0</v>
      </c>
      <c r="IG1016">
        <v>0</v>
      </c>
      <c r="IH1016">
        <v>0</v>
      </c>
      <c r="II1016">
        <v>0</v>
      </c>
      <c r="IJ1016">
        <v>0</v>
      </c>
      <c r="IK1016">
        <v>0</v>
      </c>
    </row>
    <row r="1017" spans="13:245" hidden="1">
      <c r="M1017" s="340"/>
      <c r="N1017" t="s">
        <v>1024</v>
      </c>
      <c r="O1017">
        <v>1</v>
      </c>
      <c r="P1017">
        <v>45</v>
      </c>
      <c r="Q1017" s="183" t="str">
        <f t="shared" si="39"/>
        <v>SDH150145</v>
      </c>
      <c r="R1017">
        <v>848</v>
      </c>
      <c r="S1017">
        <v>2000</v>
      </c>
      <c r="T1017">
        <v>2544</v>
      </c>
      <c r="U1017">
        <v>3392</v>
      </c>
      <c r="V1017">
        <v>4240</v>
      </c>
      <c r="W1017">
        <v>5088</v>
      </c>
      <c r="X1017">
        <v>5936</v>
      </c>
      <c r="Y1017">
        <v>6784</v>
      </c>
      <c r="Z1017">
        <v>7632</v>
      </c>
      <c r="AA1017">
        <v>8480</v>
      </c>
      <c r="AB1017">
        <v>9328</v>
      </c>
      <c r="AC1017">
        <v>10176</v>
      </c>
      <c r="AD1017">
        <v>11024</v>
      </c>
      <c r="AE1017">
        <v>11872</v>
      </c>
      <c r="AF1017">
        <v>12720</v>
      </c>
      <c r="AG1017">
        <v>12720</v>
      </c>
      <c r="AH1017">
        <v>12720</v>
      </c>
      <c r="AI1017">
        <v>12720</v>
      </c>
      <c r="AJ1017">
        <v>12720</v>
      </c>
      <c r="AK1017">
        <v>12720</v>
      </c>
      <c r="AL1017">
        <v>12720</v>
      </c>
      <c r="AM1017">
        <v>12720</v>
      </c>
      <c r="AN1017">
        <v>12720</v>
      </c>
      <c r="AO1017">
        <v>12720</v>
      </c>
      <c r="AP1017">
        <v>12720</v>
      </c>
      <c r="AQ1017">
        <v>12720</v>
      </c>
      <c r="AR1017">
        <v>12720</v>
      </c>
      <c r="AS1017">
        <v>12720</v>
      </c>
      <c r="AT1017">
        <v>12720</v>
      </c>
      <c r="AU1017">
        <v>12720</v>
      </c>
      <c r="AV1017">
        <v>0</v>
      </c>
      <c r="AW1017">
        <v>0</v>
      </c>
      <c r="AX1017">
        <v>0</v>
      </c>
      <c r="AY1017">
        <v>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0</v>
      </c>
      <c r="BU1017">
        <v>0</v>
      </c>
      <c r="BV1017">
        <v>0</v>
      </c>
      <c r="BW1017">
        <v>0</v>
      </c>
      <c r="BX1017">
        <v>0</v>
      </c>
      <c r="BY1017">
        <v>0</v>
      </c>
      <c r="BZ1017">
        <v>0</v>
      </c>
      <c r="CA1017">
        <v>0</v>
      </c>
      <c r="CB1017">
        <v>0</v>
      </c>
      <c r="CC1017">
        <v>0</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0</v>
      </c>
      <c r="CY1017">
        <v>0</v>
      </c>
      <c r="CZ1017">
        <v>0</v>
      </c>
      <c r="DA1017">
        <v>0</v>
      </c>
      <c r="DB1017">
        <v>0</v>
      </c>
      <c r="DC1017">
        <v>0</v>
      </c>
      <c r="DD1017">
        <v>0</v>
      </c>
      <c r="DE1017">
        <v>0</v>
      </c>
      <c r="DF1017">
        <v>0</v>
      </c>
      <c r="DG1017">
        <v>0</v>
      </c>
      <c r="DH1017">
        <v>0</v>
      </c>
      <c r="DI1017">
        <v>0</v>
      </c>
      <c r="DJ1017">
        <v>0</v>
      </c>
      <c r="DK1017">
        <v>0</v>
      </c>
      <c r="DL1017">
        <v>0</v>
      </c>
      <c r="DM1017">
        <v>0</v>
      </c>
      <c r="DN1017">
        <v>0</v>
      </c>
      <c r="DO1017">
        <v>0</v>
      </c>
      <c r="DP1017">
        <v>0</v>
      </c>
      <c r="DQ1017">
        <v>0</v>
      </c>
      <c r="DR1017">
        <v>0</v>
      </c>
      <c r="DS1017">
        <v>0</v>
      </c>
      <c r="DT1017">
        <v>0</v>
      </c>
      <c r="DU1017">
        <v>0</v>
      </c>
      <c r="DV1017">
        <v>0</v>
      </c>
      <c r="DW1017">
        <v>0</v>
      </c>
      <c r="DX1017">
        <v>0</v>
      </c>
      <c r="DZ1017" s="340"/>
      <c r="EA1017" t="s">
        <v>1024</v>
      </c>
      <c r="EB1017">
        <v>1</v>
      </c>
      <c r="EC1017">
        <v>45</v>
      </c>
      <c r="ED1017" s="183" t="str">
        <f t="shared" si="40"/>
        <v>SDH150145</v>
      </c>
      <c r="EE1017">
        <v>848</v>
      </c>
      <c r="EF1017">
        <v>10000</v>
      </c>
      <c r="EG1017">
        <v>10000</v>
      </c>
      <c r="EH1017">
        <v>10000</v>
      </c>
      <c r="EI1017">
        <v>10000</v>
      </c>
      <c r="EJ1017">
        <v>10000</v>
      </c>
      <c r="EK1017">
        <v>10000</v>
      </c>
      <c r="EL1017">
        <v>10000</v>
      </c>
      <c r="EM1017">
        <v>10000</v>
      </c>
      <c r="EN1017">
        <v>10000</v>
      </c>
      <c r="EO1017">
        <v>10000</v>
      </c>
      <c r="EP1017">
        <v>10176</v>
      </c>
      <c r="EQ1017">
        <v>11024</v>
      </c>
      <c r="ER1017">
        <v>11872</v>
      </c>
      <c r="ES1017">
        <v>12720</v>
      </c>
      <c r="ET1017">
        <v>12720</v>
      </c>
      <c r="EU1017">
        <v>12720</v>
      </c>
      <c r="EV1017">
        <v>12720</v>
      </c>
      <c r="EW1017">
        <v>12720</v>
      </c>
      <c r="EX1017">
        <v>12720</v>
      </c>
      <c r="EY1017">
        <v>12720</v>
      </c>
      <c r="EZ1017">
        <v>12720</v>
      </c>
      <c r="FA1017">
        <v>12720</v>
      </c>
      <c r="FB1017">
        <v>12720</v>
      </c>
      <c r="FC1017">
        <v>12720</v>
      </c>
      <c r="FD1017">
        <v>12720</v>
      </c>
      <c r="FE1017">
        <v>12720</v>
      </c>
      <c r="FF1017">
        <v>12720</v>
      </c>
      <c r="FG1017">
        <v>12720</v>
      </c>
      <c r="FH1017">
        <v>12720</v>
      </c>
      <c r="FI1017">
        <v>0</v>
      </c>
      <c r="FJ1017">
        <v>0</v>
      </c>
      <c r="FK1017">
        <v>0</v>
      </c>
      <c r="FL1017">
        <v>0</v>
      </c>
      <c r="FM1017">
        <v>0</v>
      </c>
      <c r="FN1017">
        <v>0</v>
      </c>
      <c r="FO1017">
        <v>0</v>
      </c>
      <c r="FP1017">
        <v>0</v>
      </c>
      <c r="FQ1017">
        <v>0</v>
      </c>
      <c r="FR1017">
        <v>0</v>
      </c>
      <c r="FS1017">
        <v>0</v>
      </c>
      <c r="FT1017">
        <v>0</v>
      </c>
      <c r="FU1017">
        <v>0</v>
      </c>
      <c r="FV1017">
        <v>0</v>
      </c>
      <c r="FW1017">
        <v>0</v>
      </c>
      <c r="FX1017">
        <v>0</v>
      </c>
      <c r="FY1017">
        <v>0</v>
      </c>
      <c r="FZ1017">
        <v>0</v>
      </c>
      <c r="GA1017">
        <v>0</v>
      </c>
      <c r="GB1017">
        <v>0</v>
      </c>
      <c r="GC1017">
        <v>0</v>
      </c>
      <c r="GD1017">
        <v>0</v>
      </c>
      <c r="GE1017">
        <v>0</v>
      </c>
      <c r="GF1017">
        <v>0</v>
      </c>
      <c r="GG1017">
        <v>0</v>
      </c>
      <c r="GH1017">
        <v>0</v>
      </c>
      <c r="GI1017">
        <v>0</v>
      </c>
      <c r="GJ1017">
        <v>0</v>
      </c>
      <c r="GK1017">
        <v>0</v>
      </c>
      <c r="GL1017">
        <v>0</v>
      </c>
      <c r="GM1017">
        <v>0</v>
      </c>
      <c r="GN1017">
        <v>0</v>
      </c>
      <c r="GO1017">
        <v>0</v>
      </c>
      <c r="GP1017">
        <v>0</v>
      </c>
      <c r="GQ1017">
        <v>0</v>
      </c>
      <c r="GR1017">
        <v>0</v>
      </c>
      <c r="GS1017">
        <v>0</v>
      </c>
      <c r="GT1017">
        <v>0</v>
      </c>
      <c r="GU1017">
        <v>0</v>
      </c>
      <c r="GV1017">
        <v>0</v>
      </c>
      <c r="GW1017">
        <v>0</v>
      </c>
      <c r="GX1017">
        <v>0</v>
      </c>
      <c r="GY1017">
        <v>0</v>
      </c>
      <c r="GZ1017">
        <v>0</v>
      </c>
      <c r="HA1017">
        <v>0</v>
      </c>
      <c r="HB1017">
        <v>0</v>
      </c>
      <c r="HC1017">
        <v>0</v>
      </c>
      <c r="HD1017">
        <v>0</v>
      </c>
      <c r="HE1017">
        <v>0</v>
      </c>
      <c r="HF1017">
        <v>0</v>
      </c>
      <c r="HG1017">
        <v>0</v>
      </c>
      <c r="HH1017">
        <v>0</v>
      </c>
      <c r="HI1017">
        <v>0</v>
      </c>
      <c r="HJ1017">
        <v>0</v>
      </c>
      <c r="HK1017">
        <v>0</v>
      </c>
      <c r="HL1017">
        <v>0</v>
      </c>
      <c r="HM1017">
        <v>0</v>
      </c>
      <c r="HN1017">
        <v>0</v>
      </c>
      <c r="HO1017">
        <v>0</v>
      </c>
      <c r="HP1017">
        <v>0</v>
      </c>
      <c r="HQ1017">
        <v>0</v>
      </c>
      <c r="HR1017">
        <v>0</v>
      </c>
      <c r="HS1017">
        <v>0</v>
      </c>
      <c r="HT1017">
        <v>0</v>
      </c>
      <c r="HU1017">
        <v>0</v>
      </c>
      <c r="HV1017">
        <v>0</v>
      </c>
      <c r="HW1017">
        <v>0</v>
      </c>
      <c r="HX1017">
        <v>0</v>
      </c>
      <c r="HY1017">
        <v>0</v>
      </c>
      <c r="HZ1017">
        <v>0</v>
      </c>
      <c r="IA1017">
        <v>0</v>
      </c>
      <c r="IB1017">
        <v>0</v>
      </c>
      <c r="IC1017">
        <v>0</v>
      </c>
      <c r="ID1017">
        <v>0</v>
      </c>
      <c r="IE1017">
        <v>0</v>
      </c>
      <c r="IF1017">
        <v>0</v>
      </c>
      <c r="IG1017">
        <v>0</v>
      </c>
      <c r="IH1017">
        <v>0</v>
      </c>
      <c r="II1017">
        <v>0</v>
      </c>
      <c r="IJ1017">
        <v>0</v>
      </c>
      <c r="IK1017">
        <v>0</v>
      </c>
    </row>
    <row r="1018" spans="13:245" hidden="1">
      <c r="M1018" s="340"/>
      <c r="N1018" t="s">
        <v>1024</v>
      </c>
      <c r="O1018">
        <v>1</v>
      </c>
      <c r="P1018">
        <v>46</v>
      </c>
      <c r="Q1018" s="183" t="str">
        <f t="shared" si="39"/>
        <v>SDH150146</v>
      </c>
      <c r="R1018">
        <v>901</v>
      </c>
      <c r="S1018">
        <v>2000</v>
      </c>
      <c r="T1018">
        <v>2703</v>
      </c>
      <c r="U1018">
        <v>3604</v>
      </c>
      <c r="V1018">
        <v>4505</v>
      </c>
      <c r="W1018">
        <v>5406</v>
      </c>
      <c r="X1018">
        <v>6307</v>
      </c>
      <c r="Y1018">
        <v>7208</v>
      </c>
      <c r="Z1018">
        <v>8109</v>
      </c>
      <c r="AA1018">
        <v>9010</v>
      </c>
      <c r="AB1018">
        <v>9911</v>
      </c>
      <c r="AC1018">
        <v>10812</v>
      </c>
      <c r="AD1018">
        <v>11713</v>
      </c>
      <c r="AE1018">
        <v>12614</v>
      </c>
      <c r="AF1018">
        <v>13515</v>
      </c>
      <c r="AG1018">
        <v>13515</v>
      </c>
      <c r="AH1018">
        <v>13515</v>
      </c>
      <c r="AI1018">
        <v>13515</v>
      </c>
      <c r="AJ1018">
        <v>13515</v>
      </c>
      <c r="AK1018">
        <v>13515</v>
      </c>
      <c r="AL1018">
        <v>13515</v>
      </c>
      <c r="AM1018">
        <v>13515</v>
      </c>
      <c r="AN1018">
        <v>13515</v>
      </c>
      <c r="AO1018">
        <v>13515</v>
      </c>
      <c r="AP1018">
        <v>13515</v>
      </c>
      <c r="AQ1018">
        <v>13515</v>
      </c>
      <c r="AR1018">
        <v>13515</v>
      </c>
      <c r="AS1018">
        <v>13515</v>
      </c>
      <c r="AT1018">
        <v>13515</v>
      </c>
      <c r="AU1018">
        <v>13515</v>
      </c>
      <c r="AV1018">
        <v>0</v>
      </c>
      <c r="AW1018">
        <v>0</v>
      </c>
      <c r="AX1018">
        <v>0</v>
      </c>
      <c r="AY1018">
        <v>0</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0</v>
      </c>
      <c r="BU1018">
        <v>0</v>
      </c>
      <c r="BV1018">
        <v>0</v>
      </c>
      <c r="BW1018">
        <v>0</v>
      </c>
      <c r="BX1018">
        <v>0</v>
      </c>
      <c r="BY1018">
        <v>0</v>
      </c>
      <c r="BZ1018">
        <v>0</v>
      </c>
      <c r="CA1018">
        <v>0</v>
      </c>
      <c r="CB1018">
        <v>0</v>
      </c>
      <c r="CC1018">
        <v>0</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0</v>
      </c>
      <c r="CY1018">
        <v>0</v>
      </c>
      <c r="CZ1018">
        <v>0</v>
      </c>
      <c r="DA1018">
        <v>0</v>
      </c>
      <c r="DB1018">
        <v>0</v>
      </c>
      <c r="DC1018">
        <v>0</v>
      </c>
      <c r="DD1018">
        <v>0</v>
      </c>
      <c r="DE1018">
        <v>0</v>
      </c>
      <c r="DF1018">
        <v>0</v>
      </c>
      <c r="DG1018">
        <v>0</v>
      </c>
      <c r="DH1018">
        <v>0</v>
      </c>
      <c r="DI1018">
        <v>0</v>
      </c>
      <c r="DJ1018">
        <v>0</v>
      </c>
      <c r="DK1018">
        <v>0</v>
      </c>
      <c r="DL1018">
        <v>0</v>
      </c>
      <c r="DM1018">
        <v>0</v>
      </c>
      <c r="DN1018">
        <v>0</v>
      </c>
      <c r="DO1018">
        <v>0</v>
      </c>
      <c r="DP1018">
        <v>0</v>
      </c>
      <c r="DQ1018">
        <v>0</v>
      </c>
      <c r="DR1018">
        <v>0</v>
      </c>
      <c r="DS1018">
        <v>0</v>
      </c>
      <c r="DT1018">
        <v>0</v>
      </c>
      <c r="DU1018">
        <v>0</v>
      </c>
      <c r="DV1018">
        <v>0</v>
      </c>
      <c r="DW1018">
        <v>0</v>
      </c>
      <c r="DX1018">
        <v>0</v>
      </c>
      <c r="DZ1018" s="340"/>
      <c r="EA1018" t="s">
        <v>1024</v>
      </c>
      <c r="EB1018">
        <v>1</v>
      </c>
      <c r="EC1018">
        <v>46</v>
      </c>
      <c r="ED1018" s="183" t="str">
        <f t="shared" si="40"/>
        <v>SDH150146</v>
      </c>
      <c r="EE1018">
        <v>901</v>
      </c>
      <c r="EF1018">
        <v>10000</v>
      </c>
      <c r="EG1018">
        <v>10000</v>
      </c>
      <c r="EH1018">
        <v>10000</v>
      </c>
      <c r="EI1018">
        <v>10000</v>
      </c>
      <c r="EJ1018">
        <v>10000</v>
      </c>
      <c r="EK1018">
        <v>10000</v>
      </c>
      <c r="EL1018">
        <v>10000</v>
      </c>
      <c r="EM1018">
        <v>10000</v>
      </c>
      <c r="EN1018">
        <v>10000</v>
      </c>
      <c r="EO1018">
        <v>10000</v>
      </c>
      <c r="EP1018">
        <v>10812</v>
      </c>
      <c r="EQ1018">
        <v>11713</v>
      </c>
      <c r="ER1018">
        <v>12614</v>
      </c>
      <c r="ES1018">
        <v>13515</v>
      </c>
      <c r="ET1018">
        <v>13515</v>
      </c>
      <c r="EU1018">
        <v>13515</v>
      </c>
      <c r="EV1018">
        <v>13515</v>
      </c>
      <c r="EW1018">
        <v>13515</v>
      </c>
      <c r="EX1018">
        <v>13515</v>
      </c>
      <c r="EY1018">
        <v>13515</v>
      </c>
      <c r="EZ1018">
        <v>13515</v>
      </c>
      <c r="FA1018">
        <v>13515</v>
      </c>
      <c r="FB1018">
        <v>13515</v>
      </c>
      <c r="FC1018">
        <v>13515</v>
      </c>
      <c r="FD1018">
        <v>13515</v>
      </c>
      <c r="FE1018">
        <v>13515</v>
      </c>
      <c r="FF1018">
        <v>13515</v>
      </c>
      <c r="FG1018">
        <v>13515</v>
      </c>
      <c r="FH1018">
        <v>13515</v>
      </c>
      <c r="FI1018">
        <v>0</v>
      </c>
      <c r="FJ1018">
        <v>0</v>
      </c>
      <c r="FK1018">
        <v>0</v>
      </c>
      <c r="FL1018">
        <v>0</v>
      </c>
      <c r="FM1018">
        <v>0</v>
      </c>
      <c r="FN1018">
        <v>0</v>
      </c>
      <c r="FO1018">
        <v>0</v>
      </c>
      <c r="FP1018">
        <v>0</v>
      </c>
      <c r="FQ1018">
        <v>0</v>
      </c>
      <c r="FR1018">
        <v>0</v>
      </c>
      <c r="FS1018">
        <v>0</v>
      </c>
      <c r="FT1018">
        <v>0</v>
      </c>
      <c r="FU1018">
        <v>0</v>
      </c>
      <c r="FV1018">
        <v>0</v>
      </c>
      <c r="FW1018">
        <v>0</v>
      </c>
      <c r="FX1018">
        <v>0</v>
      </c>
      <c r="FY1018">
        <v>0</v>
      </c>
      <c r="FZ1018">
        <v>0</v>
      </c>
      <c r="GA1018">
        <v>0</v>
      </c>
      <c r="GB1018">
        <v>0</v>
      </c>
      <c r="GC1018">
        <v>0</v>
      </c>
      <c r="GD1018">
        <v>0</v>
      </c>
      <c r="GE1018">
        <v>0</v>
      </c>
      <c r="GF1018">
        <v>0</v>
      </c>
      <c r="GG1018">
        <v>0</v>
      </c>
      <c r="GH1018">
        <v>0</v>
      </c>
      <c r="GI1018">
        <v>0</v>
      </c>
      <c r="GJ1018">
        <v>0</v>
      </c>
      <c r="GK1018">
        <v>0</v>
      </c>
      <c r="GL1018">
        <v>0</v>
      </c>
      <c r="GM1018">
        <v>0</v>
      </c>
      <c r="GN1018">
        <v>0</v>
      </c>
      <c r="GO1018">
        <v>0</v>
      </c>
      <c r="GP1018">
        <v>0</v>
      </c>
      <c r="GQ1018">
        <v>0</v>
      </c>
      <c r="GR1018">
        <v>0</v>
      </c>
      <c r="GS1018">
        <v>0</v>
      </c>
      <c r="GT1018">
        <v>0</v>
      </c>
      <c r="GU1018">
        <v>0</v>
      </c>
      <c r="GV1018">
        <v>0</v>
      </c>
      <c r="GW1018">
        <v>0</v>
      </c>
      <c r="GX1018">
        <v>0</v>
      </c>
      <c r="GY1018">
        <v>0</v>
      </c>
      <c r="GZ1018">
        <v>0</v>
      </c>
      <c r="HA1018">
        <v>0</v>
      </c>
      <c r="HB1018">
        <v>0</v>
      </c>
      <c r="HC1018">
        <v>0</v>
      </c>
      <c r="HD1018">
        <v>0</v>
      </c>
      <c r="HE1018">
        <v>0</v>
      </c>
      <c r="HF1018">
        <v>0</v>
      </c>
      <c r="HG1018">
        <v>0</v>
      </c>
      <c r="HH1018">
        <v>0</v>
      </c>
      <c r="HI1018">
        <v>0</v>
      </c>
      <c r="HJ1018">
        <v>0</v>
      </c>
      <c r="HK1018">
        <v>0</v>
      </c>
      <c r="HL1018">
        <v>0</v>
      </c>
      <c r="HM1018">
        <v>0</v>
      </c>
      <c r="HN1018">
        <v>0</v>
      </c>
      <c r="HO1018">
        <v>0</v>
      </c>
      <c r="HP1018">
        <v>0</v>
      </c>
      <c r="HQ1018">
        <v>0</v>
      </c>
      <c r="HR1018">
        <v>0</v>
      </c>
      <c r="HS1018">
        <v>0</v>
      </c>
      <c r="HT1018">
        <v>0</v>
      </c>
      <c r="HU1018">
        <v>0</v>
      </c>
      <c r="HV1018">
        <v>0</v>
      </c>
      <c r="HW1018">
        <v>0</v>
      </c>
      <c r="HX1018">
        <v>0</v>
      </c>
      <c r="HY1018">
        <v>0</v>
      </c>
      <c r="HZ1018">
        <v>0</v>
      </c>
      <c r="IA1018">
        <v>0</v>
      </c>
      <c r="IB1018">
        <v>0</v>
      </c>
      <c r="IC1018">
        <v>0</v>
      </c>
      <c r="ID1018">
        <v>0</v>
      </c>
      <c r="IE1018">
        <v>0</v>
      </c>
      <c r="IF1018">
        <v>0</v>
      </c>
      <c r="IG1018">
        <v>0</v>
      </c>
      <c r="IH1018">
        <v>0</v>
      </c>
      <c r="II1018">
        <v>0</v>
      </c>
      <c r="IJ1018">
        <v>0</v>
      </c>
      <c r="IK1018">
        <v>0</v>
      </c>
    </row>
    <row r="1019" spans="13:245" hidden="1">
      <c r="M1019" s="340"/>
      <c r="N1019" t="s">
        <v>1024</v>
      </c>
      <c r="O1019">
        <v>1</v>
      </c>
      <c r="P1019">
        <v>47</v>
      </c>
      <c r="Q1019" s="183" t="str">
        <f t="shared" si="39"/>
        <v>SDH150147</v>
      </c>
      <c r="R1019">
        <v>959.30000000000007</v>
      </c>
      <c r="S1019">
        <v>2000</v>
      </c>
      <c r="T1019">
        <v>2877.9</v>
      </c>
      <c r="U1019">
        <v>3837.2000000000003</v>
      </c>
      <c r="V1019">
        <v>4796.5</v>
      </c>
      <c r="W1019">
        <v>5755.8</v>
      </c>
      <c r="X1019">
        <v>6715.1</v>
      </c>
      <c r="Y1019">
        <v>7674.4000000000005</v>
      </c>
      <c r="Z1019">
        <v>8633.7000000000007</v>
      </c>
      <c r="AA1019">
        <v>9593</v>
      </c>
      <c r="AB1019">
        <v>10552.300000000001</v>
      </c>
      <c r="AC1019">
        <v>11511.6</v>
      </c>
      <c r="AD1019">
        <v>12470.900000000001</v>
      </c>
      <c r="AE1019">
        <v>13430.2</v>
      </c>
      <c r="AF1019">
        <v>14389.5</v>
      </c>
      <c r="AG1019">
        <v>14389.5</v>
      </c>
      <c r="AH1019">
        <v>14389.5</v>
      </c>
      <c r="AI1019">
        <v>14389.5</v>
      </c>
      <c r="AJ1019">
        <v>14389.5</v>
      </c>
      <c r="AK1019">
        <v>14389.5</v>
      </c>
      <c r="AL1019">
        <v>14389.5</v>
      </c>
      <c r="AM1019">
        <v>14389.5</v>
      </c>
      <c r="AN1019">
        <v>14389.5</v>
      </c>
      <c r="AO1019">
        <v>14389.5</v>
      </c>
      <c r="AP1019">
        <v>14389.5</v>
      </c>
      <c r="AQ1019">
        <v>14389.5</v>
      </c>
      <c r="AR1019">
        <v>14389.5</v>
      </c>
      <c r="AS1019">
        <v>14389.5</v>
      </c>
      <c r="AT1019">
        <v>14389.5</v>
      </c>
      <c r="AU1019">
        <v>14389.5</v>
      </c>
      <c r="AV1019">
        <v>0</v>
      </c>
      <c r="AW1019">
        <v>0</v>
      </c>
      <c r="AX1019">
        <v>0</v>
      </c>
      <c r="AY1019">
        <v>0</v>
      </c>
      <c r="AZ1019">
        <v>0</v>
      </c>
      <c r="BA1019">
        <v>0</v>
      </c>
      <c r="BB1019">
        <v>0</v>
      </c>
      <c r="BC1019">
        <v>0</v>
      </c>
      <c r="BD1019">
        <v>0</v>
      </c>
      <c r="BE1019">
        <v>0</v>
      </c>
      <c r="BF1019">
        <v>0</v>
      </c>
      <c r="BG1019">
        <v>0</v>
      </c>
      <c r="BH1019">
        <v>0</v>
      </c>
      <c r="BI1019">
        <v>0</v>
      </c>
      <c r="BJ1019">
        <v>0</v>
      </c>
      <c r="BK1019">
        <v>0</v>
      </c>
      <c r="BL1019">
        <v>0</v>
      </c>
      <c r="BM1019">
        <v>0</v>
      </c>
      <c r="BN1019">
        <v>0</v>
      </c>
      <c r="BO1019">
        <v>0</v>
      </c>
      <c r="BP1019">
        <v>0</v>
      </c>
      <c r="BQ1019">
        <v>0</v>
      </c>
      <c r="BR1019">
        <v>0</v>
      </c>
      <c r="BS1019">
        <v>0</v>
      </c>
      <c r="BT1019">
        <v>0</v>
      </c>
      <c r="BU1019">
        <v>0</v>
      </c>
      <c r="BV1019">
        <v>0</v>
      </c>
      <c r="BW1019">
        <v>0</v>
      </c>
      <c r="BX1019">
        <v>0</v>
      </c>
      <c r="BY1019">
        <v>0</v>
      </c>
      <c r="BZ1019">
        <v>0</v>
      </c>
      <c r="CA1019">
        <v>0</v>
      </c>
      <c r="CB1019">
        <v>0</v>
      </c>
      <c r="CC1019">
        <v>0</v>
      </c>
      <c r="CD1019">
        <v>0</v>
      </c>
      <c r="CE1019">
        <v>0</v>
      </c>
      <c r="CF1019">
        <v>0</v>
      </c>
      <c r="CG1019">
        <v>0</v>
      </c>
      <c r="CH1019">
        <v>0</v>
      </c>
      <c r="CI1019">
        <v>0</v>
      </c>
      <c r="CJ1019">
        <v>0</v>
      </c>
      <c r="CK1019">
        <v>0</v>
      </c>
      <c r="CL1019">
        <v>0</v>
      </c>
      <c r="CM1019">
        <v>0</v>
      </c>
      <c r="CN1019">
        <v>0</v>
      </c>
      <c r="CO1019">
        <v>0</v>
      </c>
      <c r="CP1019">
        <v>0</v>
      </c>
      <c r="CQ1019">
        <v>0</v>
      </c>
      <c r="CR1019">
        <v>0</v>
      </c>
      <c r="CS1019">
        <v>0</v>
      </c>
      <c r="CT1019">
        <v>0</v>
      </c>
      <c r="CU1019">
        <v>0</v>
      </c>
      <c r="CV1019">
        <v>0</v>
      </c>
      <c r="CW1019">
        <v>0</v>
      </c>
      <c r="CX1019">
        <v>0</v>
      </c>
      <c r="CY1019">
        <v>0</v>
      </c>
      <c r="CZ1019">
        <v>0</v>
      </c>
      <c r="DA1019">
        <v>0</v>
      </c>
      <c r="DB1019">
        <v>0</v>
      </c>
      <c r="DC1019">
        <v>0</v>
      </c>
      <c r="DD1019">
        <v>0</v>
      </c>
      <c r="DE1019">
        <v>0</v>
      </c>
      <c r="DF1019">
        <v>0</v>
      </c>
      <c r="DG1019">
        <v>0</v>
      </c>
      <c r="DH1019">
        <v>0</v>
      </c>
      <c r="DI1019">
        <v>0</v>
      </c>
      <c r="DJ1019">
        <v>0</v>
      </c>
      <c r="DK1019">
        <v>0</v>
      </c>
      <c r="DL1019">
        <v>0</v>
      </c>
      <c r="DM1019">
        <v>0</v>
      </c>
      <c r="DN1019">
        <v>0</v>
      </c>
      <c r="DO1019">
        <v>0</v>
      </c>
      <c r="DP1019">
        <v>0</v>
      </c>
      <c r="DQ1019">
        <v>0</v>
      </c>
      <c r="DR1019">
        <v>0</v>
      </c>
      <c r="DS1019">
        <v>0</v>
      </c>
      <c r="DT1019">
        <v>0</v>
      </c>
      <c r="DU1019">
        <v>0</v>
      </c>
      <c r="DV1019">
        <v>0</v>
      </c>
      <c r="DW1019">
        <v>0</v>
      </c>
      <c r="DX1019">
        <v>0</v>
      </c>
      <c r="DZ1019" s="340"/>
      <c r="EA1019" t="s">
        <v>1024</v>
      </c>
      <c r="EB1019">
        <v>1</v>
      </c>
      <c r="EC1019">
        <v>47</v>
      </c>
      <c r="ED1019" s="183" t="str">
        <f t="shared" si="40"/>
        <v>SDH150147</v>
      </c>
      <c r="EE1019">
        <v>959.30000000000007</v>
      </c>
      <c r="EF1019">
        <v>10000</v>
      </c>
      <c r="EG1019">
        <v>10000</v>
      </c>
      <c r="EH1019">
        <v>10000</v>
      </c>
      <c r="EI1019">
        <v>10000</v>
      </c>
      <c r="EJ1019">
        <v>10000</v>
      </c>
      <c r="EK1019">
        <v>10000</v>
      </c>
      <c r="EL1019">
        <v>10000</v>
      </c>
      <c r="EM1019">
        <v>10000</v>
      </c>
      <c r="EN1019">
        <v>10000</v>
      </c>
      <c r="EO1019">
        <v>10552.3</v>
      </c>
      <c r="EP1019">
        <v>11511.6</v>
      </c>
      <c r="EQ1019">
        <v>12470.9</v>
      </c>
      <c r="ER1019">
        <v>13430.2</v>
      </c>
      <c r="ES1019">
        <v>14389.5</v>
      </c>
      <c r="ET1019">
        <v>14389.5</v>
      </c>
      <c r="EU1019">
        <v>14389.5</v>
      </c>
      <c r="EV1019">
        <v>14389.5</v>
      </c>
      <c r="EW1019">
        <v>14389.5</v>
      </c>
      <c r="EX1019">
        <v>14389.5</v>
      </c>
      <c r="EY1019">
        <v>14389.5</v>
      </c>
      <c r="EZ1019">
        <v>14389.5</v>
      </c>
      <c r="FA1019">
        <v>14389.5</v>
      </c>
      <c r="FB1019">
        <v>14389.5</v>
      </c>
      <c r="FC1019">
        <v>14389.5</v>
      </c>
      <c r="FD1019">
        <v>14389.5</v>
      </c>
      <c r="FE1019">
        <v>14389.5</v>
      </c>
      <c r="FF1019">
        <v>14389.5</v>
      </c>
      <c r="FG1019">
        <v>14389.5</v>
      </c>
      <c r="FH1019">
        <v>14389.5</v>
      </c>
      <c r="FI1019">
        <v>0</v>
      </c>
      <c r="FJ1019">
        <v>0</v>
      </c>
      <c r="FK1019">
        <v>0</v>
      </c>
      <c r="FL1019">
        <v>0</v>
      </c>
      <c r="FM1019">
        <v>0</v>
      </c>
      <c r="FN1019">
        <v>0</v>
      </c>
      <c r="FO1019">
        <v>0</v>
      </c>
      <c r="FP1019">
        <v>0</v>
      </c>
      <c r="FQ1019">
        <v>0</v>
      </c>
      <c r="FR1019">
        <v>0</v>
      </c>
      <c r="FS1019">
        <v>0</v>
      </c>
      <c r="FT1019">
        <v>0</v>
      </c>
      <c r="FU1019">
        <v>0</v>
      </c>
      <c r="FV1019">
        <v>0</v>
      </c>
      <c r="FW1019">
        <v>0</v>
      </c>
      <c r="FX1019">
        <v>0</v>
      </c>
      <c r="FY1019">
        <v>0</v>
      </c>
      <c r="FZ1019">
        <v>0</v>
      </c>
      <c r="GA1019">
        <v>0</v>
      </c>
      <c r="GB1019">
        <v>0</v>
      </c>
      <c r="GC1019">
        <v>0</v>
      </c>
      <c r="GD1019">
        <v>0</v>
      </c>
      <c r="GE1019">
        <v>0</v>
      </c>
      <c r="GF1019">
        <v>0</v>
      </c>
      <c r="GG1019">
        <v>0</v>
      </c>
      <c r="GH1019">
        <v>0</v>
      </c>
      <c r="GI1019">
        <v>0</v>
      </c>
      <c r="GJ1019">
        <v>0</v>
      </c>
      <c r="GK1019">
        <v>0</v>
      </c>
      <c r="GL1019">
        <v>0</v>
      </c>
      <c r="GM1019">
        <v>0</v>
      </c>
      <c r="GN1019">
        <v>0</v>
      </c>
      <c r="GO1019">
        <v>0</v>
      </c>
      <c r="GP1019">
        <v>0</v>
      </c>
      <c r="GQ1019">
        <v>0</v>
      </c>
      <c r="GR1019">
        <v>0</v>
      </c>
      <c r="GS1019">
        <v>0</v>
      </c>
      <c r="GT1019">
        <v>0</v>
      </c>
      <c r="GU1019">
        <v>0</v>
      </c>
      <c r="GV1019">
        <v>0</v>
      </c>
      <c r="GW1019">
        <v>0</v>
      </c>
      <c r="GX1019">
        <v>0</v>
      </c>
      <c r="GY1019">
        <v>0</v>
      </c>
      <c r="GZ1019">
        <v>0</v>
      </c>
      <c r="HA1019">
        <v>0</v>
      </c>
      <c r="HB1019">
        <v>0</v>
      </c>
      <c r="HC1019">
        <v>0</v>
      </c>
      <c r="HD1019">
        <v>0</v>
      </c>
      <c r="HE1019">
        <v>0</v>
      </c>
      <c r="HF1019">
        <v>0</v>
      </c>
      <c r="HG1019">
        <v>0</v>
      </c>
      <c r="HH1019">
        <v>0</v>
      </c>
      <c r="HI1019">
        <v>0</v>
      </c>
      <c r="HJ1019">
        <v>0</v>
      </c>
      <c r="HK1019">
        <v>0</v>
      </c>
      <c r="HL1019">
        <v>0</v>
      </c>
      <c r="HM1019">
        <v>0</v>
      </c>
      <c r="HN1019">
        <v>0</v>
      </c>
      <c r="HO1019">
        <v>0</v>
      </c>
      <c r="HP1019">
        <v>0</v>
      </c>
      <c r="HQ1019">
        <v>0</v>
      </c>
      <c r="HR1019">
        <v>0</v>
      </c>
      <c r="HS1019">
        <v>0</v>
      </c>
      <c r="HT1019">
        <v>0</v>
      </c>
      <c r="HU1019">
        <v>0</v>
      </c>
      <c r="HV1019">
        <v>0</v>
      </c>
      <c r="HW1019">
        <v>0</v>
      </c>
      <c r="HX1019">
        <v>0</v>
      </c>
      <c r="HY1019">
        <v>0</v>
      </c>
      <c r="HZ1019">
        <v>0</v>
      </c>
      <c r="IA1019">
        <v>0</v>
      </c>
      <c r="IB1019">
        <v>0</v>
      </c>
      <c r="IC1019">
        <v>0</v>
      </c>
      <c r="ID1019">
        <v>0</v>
      </c>
      <c r="IE1019">
        <v>0</v>
      </c>
      <c r="IF1019">
        <v>0</v>
      </c>
      <c r="IG1019">
        <v>0</v>
      </c>
      <c r="IH1019">
        <v>0</v>
      </c>
      <c r="II1019">
        <v>0</v>
      </c>
      <c r="IJ1019">
        <v>0</v>
      </c>
      <c r="IK1019">
        <v>0</v>
      </c>
    </row>
    <row r="1020" spans="13:245" hidden="1">
      <c r="M1020" s="340"/>
      <c r="N1020" t="s">
        <v>1024</v>
      </c>
      <c r="O1020">
        <v>1</v>
      </c>
      <c r="P1020">
        <v>48</v>
      </c>
      <c r="Q1020" s="183" t="str">
        <f t="shared" si="39"/>
        <v>SDH150148</v>
      </c>
      <c r="R1020">
        <v>1022.9000000000001</v>
      </c>
      <c r="S1020">
        <v>2045.8000000000002</v>
      </c>
      <c r="T1020">
        <v>3068.7000000000003</v>
      </c>
      <c r="U1020">
        <v>4091.6000000000004</v>
      </c>
      <c r="V1020">
        <v>5114.5</v>
      </c>
      <c r="W1020">
        <v>6137.4000000000005</v>
      </c>
      <c r="X1020">
        <v>7160.3</v>
      </c>
      <c r="Y1020">
        <v>8183.2000000000007</v>
      </c>
      <c r="Z1020">
        <v>9206.1</v>
      </c>
      <c r="AA1020">
        <v>10229</v>
      </c>
      <c r="AB1020">
        <v>11251.900000000001</v>
      </c>
      <c r="AC1020">
        <v>12274.800000000001</v>
      </c>
      <c r="AD1020">
        <v>13297.7</v>
      </c>
      <c r="AE1020">
        <v>14320.6</v>
      </c>
      <c r="AF1020">
        <v>15343.5</v>
      </c>
      <c r="AG1020">
        <v>15343.5</v>
      </c>
      <c r="AH1020">
        <v>15343.5</v>
      </c>
      <c r="AI1020">
        <v>15343.5</v>
      </c>
      <c r="AJ1020">
        <v>15343.5</v>
      </c>
      <c r="AK1020">
        <v>15343.5</v>
      </c>
      <c r="AL1020">
        <v>15343.5</v>
      </c>
      <c r="AM1020">
        <v>15343.5</v>
      </c>
      <c r="AN1020">
        <v>15343.5</v>
      </c>
      <c r="AO1020">
        <v>15343.5</v>
      </c>
      <c r="AP1020">
        <v>15343.5</v>
      </c>
      <c r="AQ1020">
        <v>15343.5</v>
      </c>
      <c r="AR1020">
        <v>15343.5</v>
      </c>
      <c r="AS1020">
        <v>15343.5</v>
      </c>
      <c r="AT1020">
        <v>15343.5</v>
      </c>
      <c r="AU1020">
        <v>15343.5</v>
      </c>
      <c r="AV1020">
        <v>0</v>
      </c>
      <c r="AW1020">
        <v>0</v>
      </c>
      <c r="AX1020">
        <v>0</v>
      </c>
      <c r="AY1020">
        <v>0</v>
      </c>
      <c r="AZ1020">
        <v>0</v>
      </c>
      <c r="BA1020">
        <v>0</v>
      </c>
      <c r="BB1020">
        <v>0</v>
      </c>
      <c r="BC1020">
        <v>0</v>
      </c>
      <c r="BD1020">
        <v>0</v>
      </c>
      <c r="BE1020">
        <v>0</v>
      </c>
      <c r="BF1020">
        <v>0</v>
      </c>
      <c r="BG1020">
        <v>0</v>
      </c>
      <c r="BH1020">
        <v>0</v>
      </c>
      <c r="BI1020">
        <v>0</v>
      </c>
      <c r="BJ1020">
        <v>0</v>
      </c>
      <c r="BK1020">
        <v>0</v>
      </c>
      <c r="BL1020">
        <v>0</v>
      </c>
      <c r="BM1020">
        <v>0</v>
      </c>
      <c r="BN1020">
        <v>0</v>
      </c>
      <c r="BO1020">
        <v>0</v>
      </c>
      <c r="BP1020">
        <v>0</v>
      </c>
      <c r="BQ1020">
        <v>0</v>
      </c>
      <c r="BR1020">
        <v>0</v>
      </c>
      <c r="BS1020">
        <v>0</v>
      </c>
      <c r="BT1020">
        <v>0</v>
      </c>
      <c r="BU1020">
        <v>0</v>
      </c>
      <c r="BV1020">
        <v>0</v>
      </c>
      <c r="BW1020">
        <v>0</v>
      </c>
      <c r="BX1020">
        <v>0</v>
      </c>
      <c r="BY1020">
        <v>0</v>
      </c>
      <c r="BZ1020">
        <v>0</v>
      </c>
      <c r="CA1020">
        <v>0</v>
      </c>
      <c r="CB1020">
        <v>0</v>
      </c>
      <c r="CC1020">
        <v>0</v>
      </c>
      <c r="CD1020">
        <v>0</v>
      </c>
      <c r="CE1020">
        <v>0</v>
      </c>
      <c r="CF1020">
        <v>0</v>
      </c>
      <c r="CG1020">
        <v>0</v>
      </c>
      <c r="CH1020">
        <v>0</v>
      </c>
      <c r="CI1020">
        <v>0</v>
      </c>
      <c r="CJ1020">
        <v>0</v>
      </c>
      <c r="CK1020">
        <v>0</v>
      </c>
      <c r="CL1020">
        <v>0</v>
      </c>
      <c r="CM1020">
        <v>0</v>
      </c>
      <c r="CN1020">
        <v>0</v>
      </c>
      <c r="CO1020">
        <v>0</v>
      </c>
      <c r="CP1020">
        <v>0</v>
      </c>
      <c r="CQ1020">
        <v>0</v>
      </c>
      <c r="CR1020">
        <v>0</v>
      </c>
      <c r="CS1020">
        <v>0</v>
      </c>
      <c r="CT1020">
        <v>0</v>
      </c>
      <c r="CU1020">
        <v>0</v>
      </c>
      <c r="CV1020">
        <v>0</v>
      </c>
      <c r="CW1020">
        <v>0</v>
      </c>
      <c r="CX1020">
        <v>0</v>
      </c>
      <c r="CY1020">
        <v>0</v>
      </c>
      <c r="CZ1020">
        <v>0</v>
      </c>
      <c r="DA1020">
        <v>0</v>
      </c>
      <c r="DB1020">
        <v>0</v>
      </c>
      <c r="DC1020">
        <v>0</v>
      </c>
      <c r="DD1020">
        <v>0</v>
      </c>
      <c r="DE1020">
        <v>0</v>
      </c>
      <c r="DF1020">
        <v>0</v>
      </c>
      <c r="DG1020">
        <v>0</v>
      </c>
      <c r="DH1020">
        <v>0</v>
      </c>
      <c r="DI1020">
        <v>0</v>
      </c>
      <c r="DJ1020">
        <v>0</v>
      </c>
      <c r="DK1020">
        <v>0</v>
      </c>
      <c r="DL1020">
        <v>0</v>
      </c>
      <c r="DM1020">
        <v>0</v>
      </c>
      <c r="DN1020">
        <v>0</v>
      </c>
      <c r="DO1020">
        <v>0</v>
      </c>
      <c r="DP1020">
        <v>0</v>
      </c>
      <c r="DQ1020">
        <v>0</v>
      </c>
      <c r="DR1020">
        <v>0</v>
      </c>
      <c r="DS1020">
        <v>0</v>
      </c>
      <c r="DT1020">
        <v>0</v>
      </c>
      <c r="DU1020">
        <v>0</v>
      </c>
      <c r="DV1020">
        <v>0</v>
      </c>
      <c r="DW1020">
        <v>0</v>
      </c>
      <c r="DX1020">
        <v>0</v>
      </c>
      <c r="DZ1020" s="340"/>
      <c r="EA1020" t="s">
        <v>1024</v>
      </c>
      <c r="EB1020">
        <v>1</v>
      </c>
      <c r="EC1020">
        <v>48</v>
      </c>
      <c r="ED1020" s="183" t="str">
        <f t="shared" si="40"/>
        <v>SDH150148</v>
      </c>
      <c r="EE1020">
        <v>1022.9000000000001</v>
      </c>
      <c r="EF1020">
        <v>10000</v>
      </c>
      <c r="EG1020">
        <v>10000</v>
      </c>
      <c r="EH1020">
        <v>10000</v>
      </c>
      <c r="EI1020">
        <v>10000</v>
      </c>
      <c r="EJ1020">
        <v>10000</v>
      </c>
      <c r="EK1020">
        <v>10000</v>
      </c>
      <c r="EL1020">
        <v>10000</v>
      </c>
      <c r="EM1020">
        <v>10000</v>
      </c>
      <c r="EN1020">
        <v>10229</v>
      </c>
      <c r="EO1020">
        <v>11251.9</v>
      </c>
      <c r="EP1020">
        <v>12274.8</v>
      </c>
      <c r="EQ1020">
        <v>13297.7</v>
      </c>
      <c r="ER1020">
        <v>14320.6</v>
      </c>
      <c r="ES1020">
        <v>15343.5</v>
      </c>
      <c r="ET1020">
        <v>15343.5</v>
      </c>
      <c r="EU1020">
        <v>15343.5</v>
      </c>
      <c r="EV1020">
        <v>15343.5</v>
      </c>
      <c r="EW1020">
        <v>15343.5</v>
      </c>
      <c r="EX1020">
        <v>15343.5</v>
      </c>
      <c r="EY1020">
        <v>15343.5</v>
      </c>
      <c r="EZ1020">
        <v>15343.5</v>
      </c>
      <c r="FA1020">
        <v>15343.5</v>
      </c>
      <c r="FB1020">
        <v>15343.5</v>
      </c>
      <c r="FC1020">
        <v>15343.5</v>
      </c>
      <c r="FD1020">
        <v>15343.5</v>
      </c>
      <c r="FE1020">
        <v>15343.5</v>
      </c>
      <c r="FF1020">
        <v>15343.5</v>
      </c>
      <c r="FG1020">
        <v>15343.5</v>
      </c>
      <c r="FH1020">
        <v>15343.5</v>
      </c>
      <c r="FI1020">
        <v>0</v>
      </c>
      <c r="FJ1020">
        <v>0</v>
      </c>
      <c r="FK1020">
        <v>0</v>
      </c>
      <c r="FL1020">
        <v>0</v>
      </c>
      <c r="FM1020">
        <v>0</v>
      </c>
      <c r="FN1020">
        <v>0</v>
      </c>
      <c r="FO1020">
        <v>0</v>
      </c>
      <c r="FP1020">
        <v>0</v>
      </c>
      <c r="FQ1020">
        <v>0</v>
      </c>
      <c r="FR1020">
        <v>0</v>
      </c>
      <c r="FS1020">
        <v>0</v>
      </c>
      <c r="FT1020">
        <v>0</v>
      </c>
      <c r="FU1020">
        <v>0</v>
      </c>
      <c r="FV1020">
        <v>0</v>
      </c>
      <c r="FW1020">
        <v>0</v>
      </c>
      <c r="FX1020">
        <v>0</v>
      </c>
      <c r="FY1020">
        <v>0</v>
      </c>
      <c r="FZ1020">
        <v>0</v>
      </c>
      <c r="GA1020">
        <v>0</v>
      </c>
      <c r="GB1020">
        <v>0</v>
      </c>
      <c r="GC1020">
        <v>0</v>
      </c>
      <c r="GD1020">
        <v>0</v>
      </c>
      <c r="GE1020">
        <v>0</v>
      </c>
      <c r="GF1020">
        <v>0</v>
      </c>
      <c r="GG1020">
        <v>0</v>
      </c>
      <c r="GH1020">
        <v>0</v>
      </c>
      <c r="GI1020">
        <v>0</v>
      </c>
      <c r="GJ1020">
        <v>0</v>
      </c>
      <c r="GK1020">
        <v>0</v>
      </c>
      <c r="GL1020">
        <v>0</v>
      </c>
      <c r="GM1020">
        <v>0</v>
      </c>
      <c r="GN1020">
        <v>0</v>
      </c>
      <c r="GO1020">
        <v>0</v>
      </c>
      <c r="GP1020">
        <v>0</v>
      </c>
      <c r="GQ1020">
        <v>0</v>
      </c>
      <c r="GR1020">
        <v>0</v>
      </c>
      <c r="GS1020">
        <v>0</v>
      </c>
      <c r="GT1020">
        <v>0</v>
      </c>
      <c r="GU1020">
        <v>0</v>
      </c>
      <c r="GV1020">
        <v>0</v>
      </c>
      <c r="GW1020">
        <v>0</v>
      </c>
      <c r="GX1020">
        <v>0</v>
      </c>
      <c r="GY1020">
        <v>0</v>
      </c>
      <c r="GZ1020">
        <v>0</v>
      </c>
      <c r="HA1020">
        <v>0</v>
      </c>
      <c r="HB1020">
        <v>0</v>
      </c>
      <c r="HC1020">
        <v>0</v>
      </c>
      <c r="HD1020">
        <v>0</v>
      </c>
      <c r="HE1020">
        <v>0</v>
      </c>
      <c r="HF1020">
        <v>0</v>
      </c>
      <c r="HG1020">
        <v>0</v>
      </c>
      <c r="HH1020">
        <v>0</v>
      </c>
      <c r="HI1020">
        <v>0</v>
      </c>
      <c r="HJ1020">
        <v>0</v>
      </c>
      <c r="HK1020">
        <v>0</v>
      </c>
      <c r="HL1020">
        <v>0</v>
      </c>
      <c r="HM1020">
        <v>0</v>
      </c>
      <c r="HN1020">
        <v>0</v>
      </c>
      <c r="HO1020">
        <v>0</v>
      </c>
      <c r="HP1020">
        <v>0</v>
      </c>
      <c r="HQ1020">
        <v>0</v>
      </c>
      <c r="HR1020">
        <v>0</v>
      </c>
      <c r="HS1020">
        <v>0</v>
      </c>
      <c r="HT1020">
        <v>0</v>
      </c>
      <c r="HU1020">
        <v>0</v>
      </c>
      <c r="HV1020">
        <v>0</v>
      </c>
      <c r="HW1020">
        <v>0</v>
      </c>
      <c r="HX1020">
        <v>0</v>
      </c>
      <c r="HY1020">
        <v>0</v>
      </c>
      <c r="HZ1020">
        <v>0</v>
      </c>
      <c r="IA1020">
        <v>0</v>
      </c>
      <c r="IB1020">
        <v>0</v>
      </c>
      <c r="IC1020">
        <v>0</v>
      </c>
      <c r="ID1020">
        <v>0</v>
      </c>
      <c r="IE1020">
        <v>0</v>
      </c>
      <c r="IF1020">
        <v>0</v>
      </c>
      <c r="IG1020">
        <v>0</v>
      </c>
      <c r="IH1020">
        <v>0</v>
      </c>
      <c r="II1020">
        <v>0</v>
      </c>
      <c r="IJ1020">
        <v>0</v>
      </c>
      <c r="IK1020">
        <v>0</v>
      </c>
    </row>
    <row r="1021" spans="13:245" hidden="1">
      <c r="M1021" s="340"/>
      <c r="N1021" t="s">
        <v>1024</v>
      </c>
      <c r="O1021">
        <v>1</v>
      </c>
      <c r="P1021">
        <v>49</v>
      </c>
      <c r="Q1021" s="183" t="str">
        <f t="shared" si="39"/>
        <v>SDH150149</v>
      </c>
      <c r="R1021">
        <v>1091.8</v>
      </c>
      <c r="S1021">
        <v>2183.6</v>
      </c>
      <c r="T1021">
        <v>3275.4</v>
      </c>
      <c r="U1021">
        <v>4367.2</v>
      </c>
      <c r="V1021">
        <v>5459</v>
      </c>
      <c r="W1021">
        <v>6550.8</v>
      </c>
      <c r="X1021">
        <v>7642.6</v>
      </c>
      <c r="Y1021">
        <v>8734.4</v>
      </c>
      <c r="Z1021">
        <v>9826.2000000000007</v>
      </c>
      <c r="AA1021">
        <v>10918</v>
      </c>
      <c r="AB1021">
        <v>12009.800000000001</v>
      </c>
      <c r="AC1021">
        <v>13101.6</v>
      </c>
      <c r="AD1021">
        <v>14193.400000000001</v>
      </c>
      <c r="AE1021">
        <v>15285.2</v>
      </c>
      <c r="AF1021">
        <v>16377</v>
      </c>
      <c r="AG1021">
        <v>16377</v>
      </c>
      <c r="AH1021">
        <v>16377</v>
      </c>
      <c r="AI1021">
        <v>16377</v>
      </c>
      <c r="AJ1021">
        <v>16377</v>
      </c>
      <c r="AK1021">
        <v>16377</v>
      </c>
      <c r="AL1021">
        <v>16377</v>
      </c>
      <c r="AM1021">
        <v>16377</v>
      </c>
      <c r="AN1021">
        <v>16377</v>
      </c>
      <c r="AO1021">
        <v>16377</v>
      </c>
      <c r="AP1021">
        <v>16377</v>
      </c>
      <c r="AQ1021">
        <v>16377</v>
      </c>
      <c r="AR1021">
        <v>16377</v>
      </c>
      <c r="AS1021">
        <v>16377</v>
      </c>
      <c r="AT1021">
        <v>16377</v>
      </c>
      <c r="AU1021">
        <v>16377</v>
      </c>
      <c r="AV1021">
        <v>0</v>
      </c>
      <c r="AW1021">
        <v>0</v>
      </c>
      <c r="AX1021">
        <v>0</v>
      </c>
      <c r="AY1021">
        <v>0</v>
      </c>
      <c r="AZ1021">
        <v>0</v>
      </c>
      <c r="BA1021">
        <v>0</v>
      </c>
      <c r="BB1021">
        <v>0</v>
      </c>
      <c r="BC1021">
        <v>0</v>
      </c>
      <c r="BD1021">
        <v>0</v>
      </c>
      <c r="BE1021">
        <v>0</v>
      </c>
      <c r="BF1021">
        <v>0</v>
      </c>
      <c r="BG1021">
        <v>0</v>
      </c>
      <c r="BH1021">
        <v>0</v>
      </c>
      <c r="BI1021">
        <v>0</v>
      </c>
      <c r="BJ1021">
        <v>0</v>
      </c>
      <c r="BK1021">
        <v>0</v>
      </c>
      <c r="BL1021">
        <v>0</v>
      </c>
      <c r="BM1021">
        <v>0</v>
      </c>
      <c r="BN1021">
        <v>0</v>
      </c>
      <c r="BO1021">
        <v>0</v>
      </c>
      <c r="BP1021">
        <v>0</v>
      </c>
      <c r="BQ1021">
        <v>0</v>
      </c>
      <c r="BR1021">
        <v>0</v>
      </c>
      <c r="BS1021">
        <v>0</v>
      </c>
      <c r="BT1021">
        <v>0</v>
      </c>
      <c r="BU1021">
        <v>0</v>
      </c>
      <c r="BV1021">
        <v>0</v>
      </c>
      <c r="BW1021">
        <v>0</v>
      </c>
      <c r="BX1021">
        <v>0</v>
      </c>
      <c r="BY1021">
        <v>0</v>
      </c>
      <c r="BZ1021">
        <v>0</v>
      </c>
      <c r="CA1021">
        <v>0</v>
      </c>
      <c r="CB1021">
        <v>0</v>
      </c>
      <c r="CC1021">
        <v>0</v>
      </c>
      <c r="CD1021">
        <v>0</v>
      </c>
      <c r="CE1021">
        <v>0</v>
      </c>
      <c r="CF1021">
        <v>0</v>
      </c>
      <c r="CG1021">
        <v>0</v>
      </c>
      <c r="CH1021">
        <v>0</v>
      </c>
      <c r="CI1021">
        <v>0</v>
      </c>
      <c r="CJ1021">
        <v>0</v>
      </c>
      <c r="CK1021">
        <v>0</v>
      </c>
      <c r="CL1021">
        <v>0</v>
      </c>
      <c r="CM1021">
        <v>0</v>
      </c>
      <c r="CN1021">
        <v>0</v>
      </c>
      <c r="CO1021">
        <v>0</v>
      </c>
      <c r="CP1021">
        <v>0</v>
      </c>
      <c r="CQ1021">
        <v>0</v>
      </c>
      <c r="CR1021">
        <v>0</v>
      </c>
      <c r="CS1021">
        <v>0</v>
      </c>
      <c r="CT1021">
        <v>0</v>
      </c>
      <c r="CU1021">
        <v>0</v>
      </c>
      <c r="CV1021">
        <v>0</v>
      </c>
      <c r="CW1021">
        <v>0</v>
      </c>
      <c r="CX1021">
        <v>0</v>
      </c>
      <c r="CY1021">
        <v>0</v>
      </c>
      <c r="CZ1021">
        <v>0</v>
      </c>
      <c r="DA1021">
        <v>0</v>
      </c>
      <c r="DB1021">
        <v>0</v>
      </c>
      <c r="DC1021">
        <v>0</v>
      </c>
      <c r="DD1021">
        <v>0</v>
      </c>
      <c r="DE1021">
        <v>0</v>
      </c>
      <c r="DF1021">
        <v>0</v>
      </c>
      <c r="DG1021">
        <v>0</v>
      </c>
      <c r="DH1021">
        <v>0</v>
      </c>
      <c r="DI1021">
        <v>0</v>
      </c>
      <c r="DJ1021">
        <v>0</v>
      </c>
      <c r="DK1021">
        <v>0</v>
      </c>
      <c r="DL1021">
        <v>0</v>
      </c>
      <c r="DM1021">
        <v>0</v>
      </c>
      <c r="DN1021">
        <v>0</v>
      </c>
      <c r="DO1021">
        <v>0</v>
      </c>
      <c r="DP1021">
        <v>0</v>
      </c>
      <c r="DQ1021">
        <v>0</v>
      </c>
      <c r="DR1021">
        <v>0</v>
      </c>
      <c r="DS1021">
        <v>0</v>
      </c>
      <c r="DT1021">
        <v>0</v>
      </c>
      <c r="DU1021">
        <v>0</v>
      </c>
      <c r="DV1021">
        <v>0</v>
      </c>
      <c r="DW1021">
        <v>0</v>
      </c>
      <c r="DX1021">
        <v>0</v>
      </c>
      <c r="DZ1021" s="340"/>
      <c r="EA1021" t="s">
        <v>1024</v>
      </c>
      <c r="EB1021">
        <v>1</v>
      </c>
      <c r="EC1021">
        <v>49</v>
      </c>
      <c r="ED1021" s="183" t="str">
        <f t="shared" si="40"/>
        <v>SDH150149</v>
      </c>
      <c r="EE1021">
        <v>1091.8</v>
      </c>
      <c r="EF1021">
        <v>10000</v>
      </c>
      <c r="EG1021">
        <v>10000</v>
      </c>
      <c r="EH1021">
        <v>10000</v>
      </c>
      <c r="EI1021">
        <v>10000</v>
      </c>
      <c r="EJ1021">
        <v>10000</v>
      </c>
      <c r="EK1021">
        <v>10000</v>
      </c>
      <c r="EL1021">
        <v>10000</v>
      </c>
      <c r="EM1021">
        <v>10000</v>
      </c>
      <c r="EN1021">
        <v>10918</v>
      </c>
      <c r="EO1021">
        <v>12009.8</v>
      </c>
      <c r="EP1021">
        <v>13101.6</v>
      </c>
      <c r="EQ1021">
        <v>14193.4</v>
      </c>
      <c r="ER1021">
        <v>15285.2</v>
      </c>
      <c r="ES1021">
        <v>16377</v>
      </c>
      <c r="ET1021">
        <v>16377</v>
      </c>
      <c r="EU1021">
        <v>16377</v>
      </c>
      <c r="EV1021">
        <v>16377</v>
      </c>
      <c r="EW1021">
        <v>16377</v>
      </c>
      <c r="EX1021">
        <v>16377</v>
      </c>
      <c r="EY1021">
        <v>16377</v>
      </c>
      <c r="EZ1021">
        <v>16377</v>
      </c>
      <c r="FA1021">
        <v>16377</v>
      </c>
      <c r="FB1021">
        <v>16377</v>
      </c>
      <c r="FC1021">
        <v>16377</v>
      </c>
      <c r="FD1021">
        <v>16377</v>
      </c>
      <c r="FE1021">
        <v>16377</v>
      </c>
      <c r="FF1021">
        <v>16377</v>
      </c>
      <c r="FG1021">
        <v>16377</v>
      </c>
      <c r="FH1021">
        <v>16377</v>
      </c>
      <c r="FI1021">
        <v>0</v>
      </c>
      <c r="FJ1021">
        <v>0</v>
      </c>
      <c r="FK1021">
        <v>0</v>
      </c>
      <c r="FL1021">
        <v>0</v>
      </c>
      <c r="FM1021">
        <v>0</v>
      </c>
      <c r="FN1021">
        <v>0</v>
      </c>
      <c r="FO1021">
        <v>0</v>
      </c>
      <c r="FP1021">
        <v>0</v>
      </c>
      <c r="FQ1021">
        <v>0</v>
      </c>
      <c r="FR1021">
        <v>0</v>
      </c>
      <c r="FS1021">
        <v>0</v>
      </c>
      <c r="FT1021">
        <v>0</v>
      </c>
      <c r="FU1021">
        <v>0</v>
      </c>
      <c r="FV1021">
        <v>0</v>
      </c>
      <c r="FW1021">
        <v>0</v>
      </c>
      <c r="FX1021">
        <v>0</v>
      </c>
      <c r="FY1021">
        <v>0</v>
      </c>
      <c r="FZ1021">
        <v>0</v>
      </c>
      <c r="GA1021">
        <v>0</v>
      </c>
      <c r="GB1021">
        <v>0</v>
      </c>
      <c r="GC1021">
        <v>0</v>
      </c>
      <c r="GD1021">
        <v>0</v>
      </c>
      <c r="GE1021">
        <v>0</v>
      </c>
      <c r="GF1021">
        <v>0</v>
      </c>
      <c r="GG1021">
        <v>0</v>
      </c>
      <c r="GH1021">
        <v>0</v>
      </c>
      <c r="GI1021">
        <v>0</v>
      </c>
      <c r="GJ1021">
        <v>0</v>
      </c>
      <c r="GK1021">
        <v>0</v>
      </c>
      <c r="GL1021">
        <v>0</v>
      </c>
      <c r="GM1021">
        <v>0</v>
      </c>
      <c r="GN1021">
        <v>0</v>
      </c>
      <c r="GO1021">
        <v>0</v>
      </c>
      <c r="GP1021">
        <v>0</v>
      </c>
      <c r="GQ1021">
        <v>0</v>
      </c>
      <c r="GR1021">
        <v>0</v>
      </c>
      <c r="GS1021">
        <v>0</v>
      </c>
      <c r="GT1021">
        <v>0</v>
      </c>
      <c r="GU1021">
        <v>0</v>
      </c>
      <c r="GV1021">
        <v>0</v>
      </c>
      <c r="GW1021">
        <v>0</v>
      </c>
      <c r="GX1021">
        <v>0</v>
      </c>
      <c r="GY1021">
        <v>0</v>
      </c>
      <c r="GZ1021">
        <v>0</v>
      </c>
      <c r="HA1021">
        <v>0</v>
      </c>
      <c r="HB1021">
        <v>0</v>
      </c>
      <c r="HC1021">
        <v>0</v>
      </c>
      <c r="HD1021">
        <v>0</v>
      </c>
      <c r="HE1021">
        <v>0</v>
      </c>
      <c r="HF1021">
        <v>0</v>
      </c>
      <c r="HG1021">
        <v>0</v>
      </c>
      <c r="HH1021">
        <v>0</v>
      </c>
      <c r="HI1021">
        <v>0</v>
      </c>
      <c r="HJ1021">
        <v>0</v>
      </c>
      <c r="HK1021">
        <v>0</v>
      </c>
      <c r="HL1021">
        <v>0</v>
      </c>
      <c r="HM1021">
        <v>0</v>
      </c>
      <c r="HN1021">
        <v>0</v>
      </c>
      <c r="HO1021">
        <v>0</v>
      </c>
      <c r="HP1021">
        <v>0</v>
      </c>
      <c r="HQ1021">
        <v>0</v>
      </c>
      <c r="HR1021">
        <v>0</v>
      </c>
      <c r="HS1021">
        <v>0</v>
      </c>
      <c r="HT1021">
        <v>0</v>
      </c>
      <c r="HU1021">
        <v>0</v>
      </c>
      <c r="HV1021">
        <v>0</v>
      </c>
      <c r="HW1021">
        <v>0</v>
      </c>
      <c r="HX1021">
        <v>0</v>
      </c>
      <c r="HY1021">
        <v>0</v>
      </c>
      <c r="HZ1021">
        <v>0</v>
      </c>
      <c r="IA1021">
        <v>0</v>
      </c>
      <c r="IB1021">
        <v>0</v>
      </c>
      <c r="IC1021">
        <v>0</v>
      </c>
      <c r="ID1021">
        <v>0</v>
      </c>
      <c r="IE1021">
        <v>0</v>
      </c>
      <c r="IF1021">
        <v>0</v>
      </c>
      <c r="IG1021">
        <v>0</v>
      </c>
      <c r="IH1021">
        <v>0</v>
      </c>
      <c r="II1021">
        <v>0</v>
      </c>
      <c r="IJ1021">
        <v>0</v>
      </c>
      <c r="IK1021">
        <v>0</v>
      </c>
    </row>
    <row r="1022" spans="13:245" hidden="1">
      <c r="M1022" s="340"/>
      <c r="N1022" t="s">
        <v>1024</v>
      </c>
      <c r="O1022">
        <v>1</v>
      </c>
      <c r="P1022">
        <v>50</v>
      </c>
      <c r="Q1022" s="183" t="str">
        <f t="shared" si="39"/>
        <v>SDH150150</v>
      </c>
      <c r="R1022">
        <v>1139.5</v>
      </c>
      <c r="S1022">
        <v>2279</v>
      </c>
      <c r="T1022">
        <v>3418.5</v>
      </c>
      <c r="U1022">
        <v>4558</v>
      </c>
      <c r="V1022">
        <v>5697.5</v>
      </c>
      <c r="W1022">
        <v>6837</v>
      </c>
      <c r="X1022">
        <v>7976.5</v>
      </c>
      <c r="Y1022">
        <v>9116</v>
      </c>
      <c r="Z1022">
        <v>10255.5</v>
      </c>
      <c r="AA1022">
        <v>11395</v>
      </c>
      <c r="AB1022">
        <v>12534.5</v>
      </c>
      <c r="AC1022">
        <v>13674</v>
      </c>
      <c r="AD1022">
        <v>14813.5</v>
      </c>
      <c r="AE1022">
        <v>15953</v>
      </c>
      <c r="AF1022">
        <v>17092.5</v>
      </c>
      <c r="AG1022">
        <v>17092.5</v>
      </c>
      <c r="AH1022">
        <v>17092.5</v>
      </c>
      <c r="AI1022">
        <v>17092.5</v>
      </c>
      <c r="AJ1022">
        <v>17092.5</v>
      </c>
      <c r="AK1022">
        <v>17092.5</v>
      </c>
      <c r="AL1022">
        <v>17092.5</v>
      </c>
      <c r="AM1022">
        <v>17092.5</v>
      </c>
      <c r="AN1022">
        <v>17092.5</v>
      </c>
      <c r="AO1022">
        <v>17092.5</v>
      </c>
      <c r="AP1022">
        <v>17092.5</v>
      </c>
      <c r="AQ1022">
        <v>17092.5</v>
      </c>
      <c r="AR1022">
        <v>17092.5</v>
      </c>
      <c r="AS1022">
        <v>17092.5</v>
      </c>
      <c r="AT1022">
        <v>17092.5</v>
      </c>
      <c r="AU1022">
        <v>17092.5</v>
      </c>
      <c r="AV1022">
        <v>0</v>
      </c>
      <c r="AW1022">
        <v>0</v>
      </c>
      <c r="AX1022">
        <v>0</v>
      </c>
      <c r="AY1022">
        <v>0</v>
      </c>
      <c r="AZ1022">
        <v>0</v>
      </c>
      <c r="BA1022">
        <v>0</v>
      </c>
      <c r="BB1022">
        <v>0</v>
      </c>
      <c r="BC1022">
        <v>0</v>
      </c>
      <c r="BD1022">
        <v>0</v>
      </c>
      <c r="BE1022">
        <v>0</v>
      </c>
      <c r="BF1022">
        <v>0</v>
      </c>
      <c r="BG1022">
        <v>0</v>
      </c>
      <c r="BH1022">
        <v>0</v>
      </c>
      <c r="BI1022">
        <v>0</v>
      </c>
      <c r="BJ1022">
        <v>0</v>
      </c>
      <c r="BK1022">
        <v>0</v>
      </c>
      <c r="BL1022">
        <v>0</v>
      </c>
      <c r="BM1022">
        <v>0</v>
      </c>
      <c r="BN1022">
        <v>0</v>
      </c>
      <c r="BO1022">
        <v>0</v>
      </c>
      <c r="BP1022">
        <v>0</v>
      </c>
      <c r="BQ1022">
        <v>0</v>
      </c>
      <c r="BR1022">
        <v>0</v>
      </c>
      <c r="BS1022">
        <v>0</v>
      </c>
      <c r="BT1022">
        <v>0</v>
      </c>
      <c r="BU1022">
        <v>0</v>
      </c>
      <c r="BV1022">
        <v>0</v>
      </c>
      <c r="BW1022">
        <v>0</v>
      </c>
      <c r="BX1022">
        <v>0</v>
      </c>
      <c r="BY1022">
        <v>0</v>
      </c>
      <c r="BZ1022">
        <v>0</v>
      </c>
      <c r="CA1022">
        <v>0</v>
      </c>
      <c r="CB1022">
        <v>0</v>
      </c>
      <c r="CC1022">
        <v>0</v>
      </c>
      <c r="CD1022">
        <v>0</v>
      </c>
      <c r="CE1022">
        <v>0</v>
      </c>
      <c r="CF1022">
        <v>0</v>
      </c>
      <c r="CG1022">
        <v>0</v>
      </c>
      <c r="CH1022">
        <v>0</v>
      </c>
      <c r="CI1022">
        <v>0</v>
      </c>
      <c r="CJ1022">
        <v>0</v>
      </c>
      <c r="CK1022">
        <v>0</v>
      </c>
      <c r="CL1022">
        <v>0</v>
      </c>
      <c r="CM1022">
        <v>0</v>
      </c>
      <c r="CN1022">
        <v>0</v>
      </c>
      <c r="CO1022">
        <v>0</v>
      </c>
      <c r="CP1022">
        <v>0</v>
      </c>
      <c r="CQ1022">
        <v>0</v>
      </c>
      <c r="CR1022">
        <v>0</v>
      </c>
      <c r="CS1022">
        <v>0</v>
      </c>
      <c r="CT1022">
        <v>0</v>
      </c>
      <c r="CU1022">
        <v>0</v>
      </c>
      <c r="CV1022">
        <v>0</v>
      </c>
      <c r="CW1022">
        <v>0</v>
      </c>
      <c r="CX1022">
        <v>0</v>
      </c>
      <c r="CY1022">
        <v>0</v>
      </c>
      <c r="CZ1022">
        <v>0</v>
      </c>
      <c r="DA1022">
        <v>0</v>
      </c>
      <c r="DB1022">
        <v>0</v>
      </c>
      <c r="DC1022">
        <v>0</v>
      </c>
      <c r="DD1022">
        <v>0</v>
      </c>
      <c r="DE1022">
        <v>0</v>
      </c>
      <c r="DF1022">
        <v>0</v>
      </c>
      <c r="DG1022">
        <v>0</v>
      </c>
      <c r="DH1022">
        <v>0</v>
      </c>
      <c r="DI1022">
        <v>0</v>
      </c>
      <c r="DJ1022">
        <v>0</v>
      </c>
      <c r="DK1022">
        <v>0</v>
      </c>
      <c r="DL1022">
        <v>0</v>
      </c>
      <c r="DM1022">
        <v>0</v>
      </c>
      <c r="DN1022">
        <v>0</v>
      </c>
      <c r="DO1022">
        <v>0</v>
      </c>
      <c r="DP1022">
        <v>0</v>
      </c>
      <c r="DQ1022">
        <v>0</v>
      </c>
      <c r="DR1022">
        <v>0</v>
      </c>
      <c r="DS1022">
        <v>0</v>
      </c>
      <c r="DT1022">
        <v>0</v>
      </c>
      <c r="DU1022">
        <v>0</v>
      </c>
      <c r="DV1022">
        <v>0</v>
      </c>
      <c r="DW1022">
        <v>0</v>
      </c>
      <c r="DX1022">
        <v>0</v>
      </c>
      <c r="DZ1022" s="340"/>
      <c r="EA1022" t="s">
        <v>1024</v>
      </c>
      <c r="EB1022">
        <v>1</v>
      </c>
      <c r="EC1022">
        <v>50</v>
      </c>
      <c r="ED1022" s="183" t="str">
        <f t="shared" si="40"/>
        <v>SDH150150</v>
      </c>
      <c r="EE1022">
        <v>1139.5</v>
      </c>
      <c r="EF1022">
        <v>10000</v>
      </c>
      <c r="EG1022">
        <v>10000</v>
      </c>
      <c r="EH1022">
        <v>10000</v>
      </c>
      <c r="EI1022">
        <v>10000</v>
      </c>
      <c r="EJ1022">
        <v>10000</v>
      </c>
      <c r="EK1022">
        <v>10000</v>
      </c>
      <c r="EL1022">
        <v>10000</v>
      </c>
      <c r="EM1022">
        <v>10255.5</v>
      </c>
      <c r="EN1022">
        <v>11395</v>
      </c>
      <c r="EO1022">
        <v>12534.5</v>
      </c>
      <c r="EP1022">
        <v>13674</v>
      </c>
      <c r="EQ1022">
        <v>14813.5</v>
      </c>
      <c r="ER1022">
        <v>15953</v>
      </c>
      <c r="ES1022">
        <v>17092.5</v>
      </c>
      <c r="ET1022">
        <v>17092.5</v>
      </c>
      <c r="EU1022">
        <v>17092.5</v>
      </c>
      <c r="EV1022">
        <v>17092.5</v>
      </c>
      <c r="EW1022">
        <v>17092.5</v>
      </c>
      <c r="EX1022">
        <v>17092.5</v>
      </c>
      <c r="EY1022">
        <v>17092.5</v>
      </c>
      <c r="EZ1022">
        <v>17092.5</v>
      </c>
      <c r="FA1022">
        <v>17092.5</v>
      </c>
      <c r="FB1022">
        <v>17092.5</v>
      </c>
      <c r="FC1022">
        <v>17092.5</v>
      </c>
      <c r="FD1022">
        <v>17092.5</v>
      </c>
      <c r="FE1022">
        <v>17092.5</v>
      </c>
      <c r="FF1022">
        <v>17092.5</v>
      </c>
      <c r="FG1022">
        <v>17092.5</v>
      </c>
      <c r="FH1022">
        <v>17092.5</v>
      </c>
      <c r="FI1022">
        <v>0</v>
      </c>
      <c r="FJ1022">
        <v>0</v>
      </c>
      <c r="FK1022">
        <v>0</v>
      </c>
      <c r="FL1022">
        <v>0</v>
      </c>
      <c r="FM1022">
        <v>0</v>
      </c>
      <c r="FN1022">
        <v>0</v>
      </c>
      <c r="FO1022">
        <v>0</v>
      </c>
      <c r="FP1022">
        <v>0</v>
      </c>
      <c r="FQ1022">
        <v>0</v>
      </c>
      <c r="FR1022">
        <v>0</v>
      </c>
      <c r="FS1022">
        <v>0</v>
      </c>
      <c r="FT1022">
        <v>0</v>
      </c>
      <c r="FU1022">
        <v>0</v>
      </c>
      <c r="FV1022">
        <v>0</v>
      </c>
      <c r="FW1022">
        <v>0</v>
      </c>
      <c r="FX1022">
        <v>0</v>
      </c>
      <c r="FY1022">
        <v>0</v>
      </c>
      <c r="FZ1022">
        <v>0</v>
      </c>
      <c r="GA1022">
        <v>0</v>
      </c>
      <c r="GB1022">
        <v>0</v>
      </c>
      <c r="GC1022">
        <v>0</v>
      </c>
      <c r="GD1022">
        <v>0</v>
      </c>
      <c r="GE1022">
        <v>0</v>
      </c>
      <c r="GF1022">
        <v>0</v>
      </c>
      <c r="GG1022">
        <v>0</v>
      </c>
      <c r="GH1022">
        <v>0</v>
      </c>
      <c r="GI1022">
        <v>0</v>
      </c>
      <c r="GJ1022">
        <v>0</v>
      </c>
      <c r="GK1022">
        <v>0</v>
      </c>
      <c r="GL1022">
        <v>0</v>
      </c>
      <c r="GM1022">
        <v>0</v>
      </c>
      <c r="GN1022">
        <v>0</v>
      </c>
      <c r="GO1022">
        <v>0</v>
      </c>
      <c r="GP1022">
        <v>0</v>
      </c>
      <c r="GQ1022">
        <v>0</v>
      </c>
      <c r="GR1022">
        <v>0</v>
      </c>
      <c r="GS1022">
        <v>0</v>
      </c>
      <c r="GT1022">
        <v>0</v>
      </c>
      <c r="GU1022">
        <v>0</v>
      </c>
      <c r="GV1022">
        <v>0</v>
      </c>
      <c r="GW1022">
        <v>0</v>
      </c>
      <c r="GX1022">
        <v>0</v>
      </c>
      <c r="GY1022">
        <v>0</v>
      </c>
      <c r="GZ1022">
        <v>0</v>
      </c>
      <c r="HA1022">
        <v>0</v>
      </c>
      <c r="HB1022">
        <v>0</v>
      </c>
      <c r="HC1022">
        <v>0</v>
      </c>
      <c r="HD1022">
        <v>0</v>
      </c>
      <c r="HE1022">
        <v>0</v>
      </c>
      <c r="HF1022">
        <v>0</v>
      </c>
      <c r="HG1022">
        <v>0</v>
      </c>
      <c r="HH1022">
        <v>0</v>
      </c>
      <c r="HI1022">
        <v>0</v>
      </c>
      <c r="HJ1022">
        <v>0</v>
      </c>
      <c r="HK1022">
        <v>0</v>
      </c>
      <c r="HL1022">
        <v>0</v>
      </c>
      <c r="HM1022">
        <v>0</v>
      </c>
      <c r="HN1022">
        <v>0</v>
      </c>
      <c r="HO1022">
        <v>0</v>
      </c>
      <c r="HP1022">
        <v>0</v>
      </c>
      <c r="HQ1022">
        <v>0</v>
      </c>
      <c r="HR1022">
        <v>0</v>
      </c>
      <c r="HS1022">
        <v>0</v>
      </c>
      <c r="HT1022">
        <v>0</v>
      </c>
      <c r="HU1022">
        <v>0</v>
      </c>
      <c r="HV1022">
        <v>0</v>
      </c>
      <c r="HW1022">
        <v>0</v>
      </c>
      <c r="HX1022">
        <v>0</v>
      </c>
      <c r="HY1022">
        <v>0</v>
      </c>
      <c r="HZ1022">
        <v>0</v>
      </c>
      <c r="IA1022">
        <v>0</v>
      </c>
      <c r="IB1022">
        <v>0</v>
      </c>
      <c r="IC1022">
        <v>0</v>
      </c>
      <c r="ID1022">
        <v>0</v>
      </c>
      <c r="IE1022">
        <v>0</v>
      </c>
      <c r="IF1022">
        <v>0</v>
      </c>
      <c r="IG1022">
        <v>0</v>
      </c>
      <c r="IH1022">
        <v>0</v>
      </c>
      <c r="II1022">
        <v>0</v>
      </c>
      <c r="IJ1022">
        <v>0</v>
      </c>
      <c r="IK1022">
        <v>0</v>
      </c>
    </row>
    <row r="1023" spans="13:245" hidden="1">
      <c r="M1023" s="340"/>
      <c r="N1023" t="s">
        <v>1024</v>
      </c>
      <c r="O1023">
        <v>1</v>
      </c>
      <c r="P1023">
        <v>51</v>
      </c>
      <c r="Q1023" s="183" t="str">
        <f t="shared" si="39"/>
        <v>SDH150151</v>
      </c>
      <c r="R1023">
        <v>1197.8</v>
      </c>
      <c r="S1023">
        <v>2395.6</v>
      </c>
      <c r="T1023">
        <v>3593.4</v>
      </c>
      <c r="U1023">
        <v>4791.2</v>
      </c>
      <c r="V1023">
        <v>5989</v>
      </c>
      <c r="W1023">
        <v>7186.8</v>
      </c>
      <c r="X1023">
        <v>8384.6</v>
      </c>
      <c r="Y1023">
        <v>9582.4</v>
      </c>
      <c r="Z1023">
        <v>10780.2</v>
      </c>
      <c r="AA1023">
        <v>11978</v>
      </c>
      <c r="AB1023">
        <v>13175.800000000001</v>
      </c>
      <c r="AC1023">
        <v>14373.6</v>
      </c>
      <c r="AD1023">
        <v>15571.400000000001</v>
      </c>
      <c r="AE1023">
        <v>16769.2</v>
      </c>
      <c r="AF1023">
        <v>17967</v>
      </c>
      <c r="AG1023">
        <v>17967</v>
      </c>
      <c r="AH1023">
        <v>17967</v>
      </c>
      <c r="AI1023">
        <v>17967</v>
      </c>
      <c r="AJ1023">
        <v>17967</v>
      </c>
      <c r="AK1023">
        <v>17967</v>
      </c>
      <c r="AL1023">
        <v>17967</v>
      </c>
      <c r="AM1023">
        <v>17967</v>
      </c>
      <c r="AN1023">
        <v>17967</v>
      </c>
      <c r="AO1023">
        <v>17967</v>
      </c>
      <c r="AP1023">
        <v>17967</v>
      </c>
      <c r="AQ1023">
        <v>17967</v>
      </c>
      <c r="AR1023">
        <v>17967</v>
      </c>
      <c r="AS1023">
        <v>17967</v>
      </c>
      <c r="AT1023">
        <v>17967</v>
      </c>
      <c r="AU1023">
        <v>17967</v>
      </c>
      <c r="AV1023">
        <v>0</v>
      </c>
      <c r="AW1023">
        <v>0</v>
      </c>
      <c r="AX1023">
        <v>0</v>
      </c>
      <c r="AY1023">
        <v>0</v>
      </c>
      <c r="AZ1023">
        <v>0</v>
      </c>
      <c r="BA1023">
        <v>0</v>
      </c>
      <c r="BB1023">
        <v>0</v>
      </c>
      <c r="BC1023">
        <v>0</v>
      </c>
      <c r="BD1023">
        <v>0</v>
      </c>
      <c r="BE1023">
        <v>0</v>
      </c>
      <c r="BF1023">
        <v>0</v>
      </c>
      <c r="BG1023">
        <v>0</v>
      </c>
      <c r="BH1023">
        <v>0</v>
      </c>
      <c r="BI1023">
        <v>0</v>
      </c>
      <c r="BJ1023">
        <v>0</v>
      </c>
      <c r="BK1023">
        <v>0</v>
      </c>
      <c r="BL1023">
        <v>0</v>
      </c>
      <c r="BM1023">
        <v>0</v>
      </c>
      <c r="BN1023">
        <v>0</v>
      </c>
      <c r="BO1023">
        <v>0</v>
      </c>
      <c r="BP1023">
        <v>0</v>
      </c>
      <c r="BQ1023">
        <v>0</v>
      </c>
      <c r="BR1023">
        <v>0</v>
      </c>
      <c r="BS1023">
        <v>0</v>
      </c>
      <c r="BT1023">
        <v>0</v>
      </c>
      <c r="BU1023">
        <v>0</v>
      </c>
      <c r="BV1023">
        <v>0</v>
      </c>
      <c r="BW1023">
        <v>0</v>
      </c>
      <c r="BX1023">
        <v>0</v>
      </c>
      <c r="BY1023">
        <v>0</v>
      </c>
      <c r="BZ1023">
        <v>0</v>
      </c>
      <c r="CA1023">
        <v>0</v>
      </c>
      <c r="CB1023">
        <v>0</v>
      </c>
      <c r="CC1023">
        <v>0</v>
      </c>
      <c r="CD1023">
        <v>0</v>
      </c>
      <c r="CE1023">
        <v>0</v>
      </c>
      <c r="CF1023">
        <v>0</v>
      </c>
      <c r="CG1023">
        <v>0</v>
      </c>
      <c r="CH1023">
        <v>0</v>
      </c>
      <c r="CI1023">
        <v>0</v>
      </c>
      <c r="CJ1023">
        <v>0</v>
      </c>
      <c r="CK1023">
        <v>0</v>
      </c>
      <c r="CL1023">
        <v>0</v>
      </c>
      <c r="CM1023">
        <v>0</v>
      </c>
      <c r="CN1023">
        <v>0</v>
      </c>
      <c r="CO1023">
        <v>0</v>
      </c>
      <c r="CP1023">
        <v>0</v>
      </c>
      <c r="CQ1023">
        <v>0</v>
      </c>
      <c r="CR1023">
        <v>0</v>
      </c>
      <c r="CS1023">
        <v>0</v>
      </c>
      <c r="CT1023">
        <v>0</v>
      </c>
      <c r="CU1023">
        <v>0</v>
      </c>
      <c r="CV1023">
        <v>0</v>
      </c>
      <c r="CW1023">
        <v>0</v>
      </c>
      <c r="CX1023">
        <v>0</v>
      </c>
      <c r="CY1023">
        <v>0</v>
      </c>
      <c r="CZ1023">
        <v>0</v>
      </c>
      <c r="DA1023">
        <v>0</v>
      </c>
      <c r="DB1023">
        <v>0</v>
      </c>
      <c r="DC1023">
        <v>0</v>
      </c>
      <c r="DD1023">
        <v>0</v>
      </c>
      <c r="DE1023">
        <v>0</v>
      </c>
      <c r="DF1023">
        <v>0</v>
      </c>
      <c r="DG1023">
        <v>0</v>
      </c>
      <c r="DH1023">
        <v>0</v>
      </c>
      <c r="DI1023">
        <v>0</v>
      </c>
      <c r="DJ1023">
        <v>0</v>
      </c>
      <c r="DK1023">
        <v>0</v>
      </c>
      <c r="DL1023">
        <v>0</v>
      </c>
      <c r="DM1023">
        <v>0</v>
      </c>
      <c r="DN1023">
        <v>0</v>
      </c>
      <c r="DO1023">
        <v>0</v>
      </c>
      <c r="DP1023">
        <v>0</v>
      </c>
      <c r="DQ1023">
        <v>0</v>
      </c>
      <c r="DR1023">
        <v>0</v>
      </c>
      <c r="DS1023">
        <v>0</v>
      </c>
      <c r="DT1023">
        <v>0</v>
      </c>
      <c r="DU1023">
        <v>0</v>
      </c>
      <c r="DV1023">
        <v>0</v>
      </c>
      <c r="DW1023">
        <v>0</v>
      </c>
      <c r="DX1023">
        <v>0</v>
      </c>
      <c r="DZ1023" s="340"/>
      <c r="EA1023" t="s">
        <v>1024</v>
      </c>
      <c r="EB1023">
        <v>1</v>
      </c>
      <c r="EC1023">
        <v>51</v>
      </c>
      <c r="ED1023" s="183" t="str">
        <f t="shared" si="40"/>
        <v>SDH150151</v>
      </c>
      <c r="EE1023">
        <v>1197.8</v>
      </c>
      <c r="EF1023">
        <v>10000</v>
      </c>
      <c r="EG1023">
        <v>10000</v>
      </c>
      <c r="EH1023">
        <v>10000</v>
      </c>
      <c r="EI1023">
        <v>10000</v>
      </c>
      <c r="EJ1023">
        <v>10000</v>
      </c>
      <c r="EK1023">
        <v>10000</v>
      </c>
      <c r="EL1023">
        <v>10000</v>
      </c>
      <c r="EM1023">
        <v>10780.2</v>
      </c>
      <c r="EN1023">
        <v>11978</v>
      </c>
      <c r="EO1023">
        <v>13175.8</v>
      </c>
      <c r="EP1023">
        <v>14373.6</v>
      </c>
      <c r="EQ1023">
        <v>15571.4</v>
      </c>
      <c r="ER1023">
        <v>16769.2</v>
      </c>
      <c r="ES1023">
        <v>17967</v>
      </c>
      <c r="ET1023">
        <v>17967</v>
      </c>
      <c r="EU1023">
        <v>17967</v>
      </c>
      <c r="EV1023">
        <v>17967</v>
      </c>
      <c r="EW1023">
        <v>17967</v>
      </c>
      <c r="EX1023">
        <v>17967</v>
      </c>
      <c r="EY1023">
        <v>17967</v>
      </c>
      <c r="EZ1023">
        <v>17967</v>
      </c>
      <c r="FA1023">
        <v>17967</v>
      </c>
      <c r="FB1023">
        <v>17967</v>
      </c>
      <c r="FC1023">
        <v>17967</v>
      </c>
      <c r="FD1023">
        <v>17967</v>
      </c>
      <c r="FE1023">
        <v>17967</v>
      </c>
      <c r="FF1023">
        <v>17967</v>
      </c>
      <c r="FG1023">
        <v>17967</v>
      </c>
      <c r="FH1023">
        <v>17967</v>
      </c>
      <c r="FI1023">
        <v>0</v>
      </c>
      <c r="FJ1023">
        <v>0</v>
      </c>
      <c r="FK1023">
        <v>0</v>
      </c>
      <c r="FL1023">
        <v>0</v>
      </c>
      <c r="FM1023">
        <v>0</v>
      </c>
      <c r="FN1023">
        <v>0</v>
      </c>
      <c r="FO1023">
        <v>0</v>
      </c>
      <c r="FP1023">
        <v>0</v>
      </c>
      <c r="FQ1023">
        <v>0</v>
      </c>
      <c r="FR1023">
        <v>0</v>
      </c>
      <c r="FS1023">
        <v>0</v>
      </c>
      <c r="FT1023">
        <v>0</v>
      </c>
      <c r="FU1023">
        <v>0</v>
      </c>
      <c r="FV1023">
        <v>0</v>
      </c>
      <c r="FW1023">
        <v>0</v>
      </c>
      <c r="FX1023">
        <v>0</v>
      </c>
      <c r="FY1023">
        <v>0</v>
      </c>
      <c r="FZ1023">
        <v>0</v>
      </c>
      <c r="GA1023">
        <v>0</v>
      </c>
      <c r="GB1023">
        <v>0</v>
      </c>
      <c r="GC1023">
        <v>0</v>
      </c>
      <c r="GD1023">
        <v>0</v>
      </c>
      <c r="GE1023">
        <v>0</v>
      </c>
      <c r="GF1023">
        <v>0</v>
      </c>
      <c r="GG1023">
        <v>0</v>
      </c>
      <c r="GH1023">
        <v>0</v>
      </c>
      <c r="GI1023">
        <v>0</v>
      </c>
      <c r="GJ1023">
        <v>0</v>
      </c>
      <c r="GK1023">
        <v>0</v>
      </c>
      <c r="GL1023">
        <v>0</v>
      </c>
      <c r="GM1023">
        <v>0</v>
      </c>
      <c r="GN1023">
        <v>0</v>
      </c>
      <c r="GO1023">
        <v>0</v>
      </c>
      <c r="GP1023">
        <v>0</v>
      </c>
      <c r="GQ1023">
        <v>0</v>
      </c>
      <c r="GR1023">
        <v>0</v>
      </c>
      <c r="GS1023">
        <v>0</v>
      </c>
      <c r="GT1023">
        <v>0</v>
      </c>
      <c r="GU1023">
        <v>0</v>
      </c>
      <c r="GV1023">
        <v>0</v>
      </c>
      <c r="GW1023">
        <v>0</v>
      </c>
      <c r="GX1023">
        <v>0</v>
      </c>
      <c r="GY1023">
        <v>0</v>
      </c>
      <c r="GZ1023">
        <v>0</v>
      </c>
      <c r="HA1023">
        <v>0</v>
      </c>
      <c r="HB1023">
        <v>0</v>
      </c>
      <c r="HC1023">
        <v>0</v>
      </c>
      <c r="HD1023">
        <v>0</v>
      </c>
      <c r="HE1023">
        <v>0</v>
      </c>
      <c r="HF1023">
        <v>0</v>
      </c>
      <c r="HG1023">
        <v>0</v>
      </c>
      <c r="HH1023">
        <v>0</v>
      </c>
      <c r="HI1023">
        <v>0</v>
      </c>
      <c r="HJ1023">
        <v>0</v>
      </c>
      <c r="HK1023">
        <v>0</v>
      </c>
      <c r="HL1023">
        <v>0</v>
      </c>
      <c r="HM1023">
        <v>0</v>
      </c>
      <c r="HN1023">
        <v>0</v>
      </c>
      <c r="HO1023">
        <v>0</v>
      </c>
      <c r="HP1023">
        <v>0</v>
      </c>
      <c r="HQ1023">
        <v>0</v>
      </c>
      <c r="HR1023">
        <v>0</v>
      </c>
      <c r="HS1023">
        <v>0</v>
      </c>
      <c r="HT1023">
        <v>0</v>
      </c>
      <c r="HU1023">
        <v>0</v>
      </c>
      <c r="HV1023">
        <v>0</v>
      </c>
      <c r="HW1023">
        <v>0</v>
      </c>
      <c r="HX1023">
        <v>0</v>
      </c>
      <c r="HY1023">
        <v>0</v>
      </c>
      <c r="HZ1023">
        <v>0</v>
      </c>
      <c r="IA1023">
        <v>0</v>
      </c>
      <c r="IB1023">
        <v>0</v>
      </c>
      <c r="IC1023">
        <v>0</v>
      </c>
      <c r="ID1023">
        <v>0</v>
      </c>
      <c r="IE1023">
        <v>0</v>
      </c>
      <c r="IF1023">
        <v>0</v>
      </c>
      <c r="IG1023">
        <v>0</v>
      </c>
      <c r="IH1023">
        <v>0</v>
      </c>
      <c r="II1023">
        <v>0</v>
      </c>
      <c r="IJ1023">
        <v>0</v>
      </c>
      <c r="IK1023">
        <v>0</v>
      </c>
    </row>
    <row r="1024" spans="13:245" hidden="1">
      <c r="M1024" s="340"/>
      <c r="N1024" t="s">
        <v>1024</v>
      </c>
      <c r="O1024">
        <v>1</v>
      </c>
      <c r="P1024">
        <v>52</v>
      </c>
      <c r="Q1024" s="183" t="str">
        <f t="shared" si="39"/>
        <v>SDH150152</v>
      </c>
      <c r="R1024">
        <v>1272</v>
      </c>
      <c r="S1024">
        <v>2544</v>
      </c>
      <c r="T1024">
        <v>3816</v>
      </c>
      <c r="U1024">
        <v>5088</v>
      </c>
      <c r="V1024">
        <v>6360</v>
      </c>
      <c r="W1024">
        <v>7632</v>
      </c>
      <c r="X1024">
        <v>8904</v>
      </c>
      <c r="Y1024">
        <v>10176</v>
      </c>
      <c r="Z1024">
        <v>11448</v>
      </c>
      <c r="AA1024">
        <v>12720</v>
      </c>
      <c r="AB1024">
        <v>13992</v>
      </c>
      <c r="AC1024">
        <v>15264</v>
      </c>
      <c r="AD1024">
        <v>16536</v>
      </c>
      <c r="AE1024">
        <v>17808</v>
      </c>
      <c r="AF1024">
        <v>19080</v>
      </c>
      <c r="AG1024">
        <v>19080</v>
      </c>
      <c r="AH1024">
        <v>19080</v>
      </c>
      <c r="AI1024">
        <v>19080</v>
      </c>
      <c r="AJ1024">
        <v>19080</v>
      </c>
      <c r="AK1024">
        <v>19080</v>
      </c>
      <c r="AL1024">
        <v>19080</v>
      </c>
      <c r="AM1024">
        <v>19080</v>
      </c>
      <c r="AN1024">
        <v>19080</v>
      </c>
      <c r="AO1024">
        <v>19080</v>
      </c>
      <c r="AP1024">
        <v>19080</v>
      </c>
      <c r="AQ1024">
        <v>19080</v>
      </c>
      <c r="AR1024">
        <v>19080</v>
      </c>
      <c r="AS1024">
        <v>19080</v>
      </c>
      <c r="AT1024">
        <v>19080</v>
      </c>
      <c r="AU1024">
        <v>19080</v>
      </c>
      <c r="AV1024">
        <v>0</v>
      </c>
      <c r="AW1024">
        <v>0</v>
      </c>
      <c r="AX1024">
        <v>0</v>
      </c>
      <c r="AY1024">
        <v>0</v>
      </c>
      <c r="AZ1024">
        <v>0</v>
      </c>
      <c r="BA1024">
        <v>0</v>
      </c>
      <c r="BB1024">
        <v>0</v>
      </c>
      <c r="BC1024">
        <v>0</v>
      </c>
      <c r="BD1024">
        <v>0</v>
      </c>
      <c r="BE1024">
        <v>0</v>
      </c>
      <c r="BF1024">
        <v>0</v>
      </c>
      <c r="BG1024">
        <v>0</v>
      </c>
      <c r="BH1024">
        <v>0</v>
      </c>
      <c r="BI1024">
        <v>0</v>
      </c>
      <c r="BJ1024">
        <v>0</v>
      </c>
      <c r="BK1024">
        <v>0</v>
      </c>
      <c r="BL1024">
        <v>0</v>
      </c>
      <c r="BM1024">
        <v>0</v>
      </c>
      <c r="BN1024">
        <v>0</v>
      </c>
      <c r="BO1024">
        <v>0</v>
      </c>
      <c r="BP1024">
        <v>0</v>
      </c>
      <c r="BQ1024">
        <v>0</v>
      </c>
      <c r="BR1024">
        <v>0</v>
      </c>
      <c r="BS1024">
        <v>0</v>
      </c>
      <c r="BT1024">
        <v>0</v>
      </c>
      <c r="BU1024">
        <v>0</v>
      </c>
      <c r="BV1024">
        <v>0</v>
      </c>
      <c r="BW1024">
        <v>0</v>
      </c>
      <c r="BX1024">
        <v>0</v>
      </c>
      <c r="BY1024">
        <v>0</v>
      </c>
      <c r="BZ1024">
        <v>0</v>
      </c>
      <c r="CA1024">
        <v>0</v>
      </c>
      <c r="CB1024">
        <v>0</v>
      </c>
      <c r="CC1024">
        <v>0</v>
      </c>
      <c r="CD1024">
        <v>0</v>
      </c>
      <c r="CE1024">
        <v>0</v>
      </c>
      <c r="CF1024">
        <v>0</v>
      </c>
      <c r="CG1024">
        <v>0</v>
      </c>
      <c r="CH1024">
        <v>0</v>
      </c>
      <c r="CI1024">
        <v>0</v>
      </c>
      <c r="CJ1024">
        <v>0</v>
      </c>
      <c r="CK1024">
        <v>0</v>
      </c>
      <c r="CL1024">
        <v>0</v>
      </c>
      <c r="CM1024">
        <v>0</v>
      </c>
      <c r="CN1024">
        <v>0</v>
      </c>
      <c r="CO1024">
        <v>0</v>
      </c>
      <c r="CP1024">
        <v>0</v>
      </c>
      <c r="CQ1024">
        <v>0</v>
      </c>
      <c r="CR1024">
        <v>0</v>
      </c>
      <c r="CS1024">
        <v>0</v>
      </c>
      <c r="CT1024">
        <v>0</v>
      </c>
      <c r="CU1024">
        <v>0</v>
      </c>
      <c r="CV1024">
        <v>0</v>
      </c>
      <c r="CW1024">
        <v>0</v>
      </c>
      <c r="CX1024">
        <v>0</v>
      </c>
      <c r="CY1024">
        <v>0</v>
      </c>
      <c r="CZ1024">
        <v>0</v>
      </c>
      <c r="DA1024">
        <v>0</v>
      </c>
      <c r="DB1024">
        <v>0</v>
      </c>
      <c r="DC1024">
        <v>0</v>
      </c>
      <c r="DD1024">
        <v>0</v>
      </c>
      <c r="DE1024">
        <v>0</v>
      </c>
      <c r="DF1024">
        <v>0</v>
      </c>
      <c r="DG1024">
        <v>0</v>
      </c>
      <c r="DH1024">
        <v>0</v>
      </c>
      <c r="DI1024">
        <v>0</v>
      </c>
      <c r="DJ1024">
        <v>0</v>
      </c>
      <c r="DK1024">
        <v>0</v>
      </c>
      <c r="DL1024">
        <v>0</v>
      </c>
      <c r="DM1024">
        <v>0</v>
      </c>
      <c r="DN1024">
        <v>0</v>
      </c>
      <c r="DO1024">
        <v>0</v>
      </c>
      <c r="DP1024">
        <v>0</v>
      </c>
      <c r="DQ1024">
        <v>0</v>
      </c>
      <c r="DR1024">
        <v>0</v>
      </c>
      <c r="DS1024">
        <v>0</v>
      </c>
      <c r="DT1024">
        <v>0</v>
      </c>
      <c r="DU1024">
        <v>0</v>
      </c>
      <c r="DV1024">
        <v>0</v>
      </c>
      <c r="DW1024">
        <v>0</v>
      </c>
      <c r="DX1024">
        <v>0</v>
      </c>
      <c r="DZ1024" s="340"/>
      <c r="EA1024" t="s">
        <v>1024</v>
      </c>
      <c r="EB1024">
        <v>1</v>
      </c>
      <c r="EC1024">
        <v>52</v>
      </c>
      <c r="ED1024" s="183" t="str">
        <f t="shared" si="40"/>
        <v>SDH150152</v>
      </c>
      <c r="EE1024">
        <v>1272</v>
      </c>
      <c r="EF1024">
        <v>10000</v>
      </c>
      <c r="EG1024">
        <v>10000</v>
      </c>
      <c r="EH1024">
        <v>10000</v>
      </c>
      <c r="EI1024">
        <v>10000</v>
      </c>
      <c r="EJ1024">
        <v>10000</v>
      </c>
      <c r="EK1024">
        <v>10000</v>
      </c>
      <c r="EL1024">
        <v>10176</v>
      </c>
      <c r="EM1024">
        <v>11448</v>
      </c>
      <c r="EN1024">
        <v>12720</v>
      </c>
      <c r="EO1024">
        <v>13992</v>
      </c>
      <c r="EP1024">
        <v>15264</v>
      </c>
      <c r="EQ1024">
        <v>16536</v>
      </c>
      <c r="ER1024">
        <v>17808</v>
      </c>
      <c r="ES1024">
        <v>19080</v>
      </c>
      <c r="ET1024">
        <v>19080</v>
      </c>
      <c r="EU1024">
        <v>19080</v>
      </c>
      <c r="EV1024">
        <v>19080</v>
      </c>
      <c r="EW1024">
        <v>19080</v>
      </c>
      <c r="EX1024">
        <v>19080</v>
      </c>
      <c r="EY1024">
        <v>19080</v>
      </c>
      <c r="EZ1024">
        <v>19080</v>
      </c>
      <c r="FA1024">
        <v>19080</v>
      </c>
      <c r="FB1024">
        <v>19080</v>
      </c>
      <c r="FC1024">
        <v>19080</v>
      </c>
      <c r="FD1024">
        <v>19080</v>
      </c>
      <c r="FE1024">
        <v>19080</v>
      </c>
      <c r="FF1024">
        <v>19080</v>
      </c>
      <c r="FG1024">
        <v>19080</v>
      </c>
      <c r="FH1024">
        <v>19080</v>
      </c>
      <c r="FI1024">
        <v>0</v>
      </c>
      <c r="FJ1024">
        <v>0</v>
      </c>
      <c r="FK1024">
        <v>0</v>
      </c>
      <c r="FL1024">
        <v>0</v>
      </c>
      <c r="FM1024">
        <v>0</v>
      </c>
      <c r="FN1024">
        <v>0</v>
      </c>
      <c r="FO1024">
        <v>0</v>
      </c>
      <c r="FP1024">
        <v>0</v>
      </c>
      <c r="FQ1024">
        <v>0</v>
      </c>
      <c r="FR1024">
        <v>0</v>
      </c>
      <c r="FS1024">
        <v>0</v>
      </c>
      <c r="FT1024">
        <v>0</v>
      </c>
      <c r="FU1024">
        <v>0</v>
      </c>
      <c r="FV1024">
        <v>0</v>
      </c>
      <c r="FW1024">
        <v>0</v>
      </c>
      <c r="FX1024">
        <v>0</v>
      </c>
      <c r="FY1024">
        <v>0</v>
      </c>
      <c r="FZ1024">
        <v>0</v>
      </c>
      <c r="GA1024">
        <v>0</v>
      </c>
      <c r="GB1024">
        <v>0</v>
      </c>
      <c r="GC1024">
        <v>0</v>
      </c>
      <c r="GD1024">
        <v>0</v>
      </c>
      <c r="GE1024">
        <v>0</v>
      </c>
      <c r="GF1024">
        <v>0</v>
      </c>
      <c r="GG1024">
        <v>0</v>
      </c>
      <c r="GH1024">
        <v>0</v>
      </c>
      <c r="GI1024">
        <v>0</v>
      </c>
      <c r="GJ1024">
        <v>0</v>
      </c>
      <c r="GK1024">
        <v>0</v>
      </c>
      <c r="GL1024">
        <v>0</v>
      </c>
      <c r="GM1024">
        <v>0</v>
      </c>
      <c r="GN1024">
        <v>0</v>
      </c>
      <c r="GO1024">
        <v>0</v>
      </c>
      <c r="GP1024">
        <v>0</v>
      </c>
      <c r="GQ1024">
        <v>0</v>
      </c>
      <c r="GR1024">
        <v>0</v>
      </c>
      <c r="GS1024">
        <v>0</v>
      </c>
      <c r="GT1024">
        <v>0</v>
      </c>
      <c r="GU1024">
        <v>0</v>
      </c>
      <c r="GV1024">
        <v>0</v>
      </c>
      <c r="GW1024">
        <v>0</v>
      </c>
      <c r="GX1024">
        <v>0</v>
      </c>
      <c r="GY1024">
        <v>0</v>
      </c>
      <c r="GZ1024">
        <v>0</v>
      </c>
      <c r="HA1024">
        <v>0</v>
      </c>
      <c r="HB1024">
        <v>0</v>
      </c>
      <c r="HC1024">
        <v>0</v>
      </c>
      <c r="HD1024">
        <v>0</v>
      </c>
      <c r="HE1024">
        <v>0</v>
      </c>
      <c r="HF1024">
        <v>0</v>
      </c>
      <c r="HG1024">
        <v>0</v>
      </c>
      <c r="HH1024">
        <v>0</v>
      </c>
      <c r="HI1024">
        <v>0</v>
      </c>
      <c r="HJ1024">
        <v>0</v>
      </c>
      <c r="HK1024">
        <v>0</v>
      </c>
      <c r="HL1024">
        <v>0</v>
      </c>
      <c r="HM1024">
        <v>0</v>
      </c>
      <c r="HN1024">
        <v>0</v>
      </c>
      <c r="HO1024">
        <v>0</v>
      </c>
      <c r="HP1024">
        <v>0</v>
      </c>
      <c r="HQ1024">
        <v>0</v>
      </c>
      <c r="HR1024">
        <v>0</v>
      </c>
      <c r="HS1024">
        <v>0</v>
      </c>
      <c r="HT1024">
        <v>0</v>
      </c>
      <c r="HU1024">
        <v>0</v>
      </c>
      <c r="HV1024">
        <v>0</v>
      </c>
      <c r="HW1024">
        <v>0</v>
      </c>
      <c r="HX1024">
        <v>0</v>
      </c>
      <c r="HY1024">
        <v>0</v>
      </c>
      <c r="HZ1024">
        <v>0</v>
      </c>
      <c r="IA1024">
        <v>0</v>
      </c>
      <c r="IB1024">
        <v>0</v>
      </c>
      <c r="IC1024">
        <v>0</v>
      </c>
      <c r="ID1024">
        <v>0</v>
      </c>
      <c r="IE1024">
        <v>0</v>
      </c>
      <c r="IF1024">
        <v>0</v>
      </c>
      <c r="IG1024">
        <v>0</v>
      </c>
      <c r="IH1024">
        <v>0</v>
      </c>
      <c r="II1024">
        <v>0</v>
      </c>
      <c r="IJ1024">
        <v>0</v>
      </c>
      <c r="IK1024">
        <v>0</v>
      </c>
    </row>
    <row r="1025" spans="13:245" hidden="1">
      <c r="M1025" s="340"/>
      <c r="N1025" t="s">
        <v>1024</v>
      </c>
      <c r="O1025">
        <v>1</v>
      </c>
      <c r="P1025">
        <v>53</v>
      </c>
      <c r="Q1025" s="183" t="str">
        <f t="shared" si="39"/>
        <v>SDH150153</v>
      </c>
      <c r="R1025">
        <v>1351.5</v>
      </c>
      <c r="S1025">
        <v>2703</v>
      </c>
      <c r="T1025">
        <v>4054.5</v>
      </c>
      <c r="U1025">
        <v>5406</v>
      </c>
      <c r="V1025">
        <v>6757.5</v>
      </c>
      <c r="W1025">
        <v>8109</v>
      </c>
      <c r="X1025">
        <v>9460.5</v>
      </c>
      <c r="Y1025">
        <v>10812</v>
      </c>
      <c r="Z1025">
        <v>12163.5</v>
      </c>
      <c r="AA1025">
        <v>13515</v>
      </c>
      <c r="AB1025">
        <v>14866.5</v>
      </c>
      <c r="AC1025">
        <v>16218</v>
      </c>
      <c r="AD1025">
        <v>17569.5</v>
      </c>
      <c r="AE1025">
        <v>18921</v>
      </c>
      <c r="AF1025">
        <v>20272.5</v>
      </c>
      <c r="AG1025">
        <v>20272.5</v>
      </c>
      <c r="AH1025">
        <v>20272.5</v>
      </c>
      <c r="AI1025">
        <v>20272.5</v>
      </c>
      <c r="AJ1025">
        <v>20272.5</v>
      </c>
      <c r="AK1025">
        <v>20272.5</v>
      </c>
      <c r="AL1025">
        <v>20272.5</v>
      </c>
      <c r="AM1025">
        <v>20272.5</v>
      </c>
      <c r="AN1025">
        <v>20272.5</v>
      </c>
      <c r="AO1025">
        <v>20272.5</v>
      </c>
      <c r="AP1025">
        <v>20272.5</v>
      </c>
      <c r="AQ1025">
        <v>20272.5</v>
      </c>
      <c r="AR1025">
        <v>20272.5</v>
      </c>
      <c r="AS1025">
        <v>20272.5</v>
      </c>
      <c r="AT1025">
        <v>20272.5</v>
      </c>
      <c r="AU1025">
        <v>20272.5</v>
      </c>
      <c r="AV1025">
        <v>0</v>
      </c>
      <c r="AW1025">
        <v>0</v>
      </c>
      <c r="AX1025">
        <v>0</v>
      </c>
      <c r="AY1025">
        <v>0</v>
      </c>
      <c r="AZ1025">
        <v>0</v>
      </c>
      <c r="BA1025">
        <v>0</v>
      </c>
      <c r="BB1025">
        <v>0</v>
      </c>
      <c r="BC1025">
        <v>0</v>
      </c>
      <c r="BD1025">
        <v>0</v>
      </c>
      <c r="BE1025">
        <v>0</v>
      </c>
      <c r="BF1025">
        <v>0</v>
      </c>
      <c r="BG1025">
        <v>0</v>
      </c>
      <c r="BH1025">
        <v>0</v>
      </c>
      <c r="BI1025">
        <v>0</v>
      </c>
      <c r="BJ1025">
        <v>0</v>
      </c>
      <c r="BK1025">
        <v>0</v>
      </c>
      <c r="BL1025">
        <v>0</v>
      </c>
      <c r="BM1025">
        <v>0</v>
      </c>
      <c r="BN1025">
        <v>0</v>
      </c>
      <c r="BO1025">
        <v>0</v>
      </c>
      <c r="BP1025">
        <v>0</v>
      </c>
      <c r="BQ1025">
        <v>0</v>
      </c>
      <c r="BR1025">
        <v>0</v>
      </c>
      <c r="BS1025">
        <v>0</v>
      </c>
      <c r="BT1025">
        <v>0</v>
      </c>
      <c r="BU1025">
        <v>0</v>
      </c>
      <c r="BV1025">
        <v>0</v>
      </c>
      <c r="BW1025">
        <v>0</v>
      </c>
      <c r="BX1025">
        <v>0</v>
      </c>
      <c r="BY1025">
        <v>0</v>
      </c>
      <c r="BZ1025">
        <v>0</v>
      </c>
      <c r="CA1025">
        <v>0</v>
      </c>
      <c r="CB1025">
        <v>0</v>
      </c>
      <c r="CC1025">
        <v>0</v>
      </c>
      <c r="CD1025">
        <v>0</v>
      </c>
      <c r="CE1025">
        <v>0</v>
      </c>
      <c r="CF1025">
        <v>0</v>
      </c>
      <c r="CG1025">
        <v>0</v>
      </c>
      <c r="CH1025">
        <v>0</v>
      </c>
      <c r="CI1025">
        <v>0</v>
      </c>
      <c r="CJ1025">
        <v>0</v>
      </c>
      <c r="CK1025">
        <v>0</v>
      </c>
      <c r="CL1025">
        <v>0</v>
      </c>
      <c r="CM1025">
        <v>0</v>
      </c>
      <c r="CN1025">
        <v>0</v>
      </c>
      <c r="CO1025">
        <v>0</v>
      </c>
      <c r="CP1025">
        <v>0</v>
      </c>
      <c r="CQ1025">
        <v>0</v>
      </c>
      <c r="CR1025">
        <v>0</v>
      </c>
      <c r="CS1025">
        <v>0</v>
      </c>
      <c r="CT1025">
        <v>0</v>
      </c>
      <c r="CU1025">
        <v>0</v>
      </c>
      <c r="CV1025">
        <v>0</v>
      </c>
      <c r="CW1025">
        <v>0</v>
      </c>
      <c r="CX1025">
        <v>0</v>
      </c>
      <c r="CY1025">
        <v>0</v>
      </c>
      <c r="CZ1025">
        <v>0</v>
      </c>
      <c r="DA1025">
        <v>0</v>
      </c>
      <c r="DB1025">
        <v>0</v>
      </c>
      <c r="DC1025">
        <v>0</v>
      </c>
      <c r="DD1025">
        <v>0</v>
      </c>
      <c r="DE1025">
        <v>0</v>
      </c>
      <c r="DF1025">
        <v>0</v>
      </c>
      <c r="DG1025">
        <v>0</v>
      </c>
      <c r="DH1025">
        <v>0</v>
      </c>
      <c r="DI1025">
        <v>0</v>
      </c>
      <c r="DJ1025">
        <v>0</v>
      </c>
      <c r="DK1025">
        <v>0</v>
      </c>
      <c r="DL1025">
        <v>0</v>
      </c>
      <c r="DM1025">
        <v>0</v>
      </c>
      <c r="DN1025">
        <v>0</v>
      </c>
      <c r="DO1025">
        <v>0</v>
      </c>
      <c r="DP1025">
        <v>0</v>
      </c>
      <c r="DQ1025">
        <v>0</v>
      </c>
      <c r="DR1025">
        <v>0</v>
      </c>
      <c r="DS1025">
        <v>0</v>
      </c>
      <c r="DT1025">
        <v>0</v>
      </c>
      <c r="DU1025">
        <v>0</v>
      </c>
      <c r="DV1025">
        <v>0</v>
      </c>
      <c r="DW1025">
        <v>0</v>
      </c>
      <c r="DX1025">
        <v>0</v>
      </c>
      <c r="DZ1025" s="340"/>
      <c r="EA1025" t="s">
        <v>1024</v>
      </c>
      <c r="EB1025">
        <v>1</v>
      </c>
      <c r="EC1025">
        <v>53</v>
      </c>
      <c r="ED1025" s="183" t="str">
        <f t="shared" si="40"/>
        <v>SDH150153</v>
      </c>
      <c r="EE1025">
        <v>1351.5</v>
      </c>
      <c r="EF1025">
        <v>10000</v>
      </c>
      <c r="EG1025">
        <v>10000</v>
      </c>
      <c r="EH1025">
        <v>10000</v>
      </c>
      <c r="EI1025">
        <v>10000</v>
      </c>
      <c r="EJ1025">
        <v>10000</v>
      </c>
      <c r="EK1025">
        <v>10000</v>
      </c>
      <c r="EL1025">
        <v>10812</v>
      </c>
      <c r="EM1025">
        <v>12163.5</v>
      </c>
      <c r="EN1025">
        <v>13515</v>
      </c>
      <c r="EO1025">
        <v>14866.5</v>
      </c>
      <c r="EP1025">
        <v>16218</v>
      </c>
      <c r="EQ1025">
        <v>17569.5</v>
      </c>
      <c r="ER1025">
        <v>18921</v>
      </c>
      <c r="ES1025">
        <v>20272.5</v>
      </c>
      <c r="ET1025">
        <v>20272.5</v>
      </c>
      <c r="EU1025">
        <v>20272.5</v>
      </c>
      <c r="EV1025">
        <v>20272.5</v>
      </c>
      <c r="EW1025">
        <v>20272.5</v>
      </c>
      <c r="EX1025">
        <v>20272.5</v>
      </c>
      <c r="EY1025">
        <v>20272.5</v>
      </c>
      <c r="EZ1025">
        <v>20272.5</v>
      </c>
      <c r="FA1025">
        <v>20272.5</v>
      </c>
      <c r="FB1025">
        <v>20272.5</v>
      </c>
      <c r="FC1025">
        <v>20272.5</v>
      </c>
      <c r="FD1025">
        <v>20272.5</v>
      </c>
      <c r="FE1025">
        <v>20272.5</v>
      </c>
      <c r="FF1025">
        <v>20272.5</v>
      </c>
      <c r="FG1025">
        <v>20272.5</v>
      </c>
      <c r="FH1025">
        <v>20272.5</v>
      </c>
      <c r="FI1025">
        <v>0</v>
      </c>
      <c r="FJ1025">
        <v>0</v>
      </c>
      <c r="FK1025">
        <v>0</v>
      </c>
      <c r="FL1025">
        <v>0</v>
      </c>
      <c r="FM1025">
        <v>0</v>
      </c>
      <c r="FN1025">
        <v>0</v>
      </c>
      <c r="FO1025">
        <v>0</v>
      </c>
      <c r="FP1025">
        <v>0</v>
      </c>
      <c r="FQ1025">
        <v>0</v>
      </c>
      <c r="FR1025">
        <v>0</v>
      </c>
      <c r="FS1025">
        <v>0</v>
      </c>
      <c r="FT1025">
        <v>0</v>
      </c>
      <c r="FU1025">
        <v>0</v>
      </c>
      <c r="FV1025">
        <v>0</v>
      </c>
      <c r="FW1025">
        <v>0</v>
      </c>
      <c r="FX1025">
        <v>0</v>
      </c>
      <c r="FY1025">
        <v>0</v>
      </c>
      <c r="FZ1025">
        <v>0</v>
      </c>
      <c r="GA1025">
        <v>0</v>
      </c>
      <c r="GB1025">
        <v>0</v>
      </c>
      <c r="GC1025">
        <v>0</v>
      </c>
      <c r="GD1025">
        <v>0</v>
      </c>
      <c r="GE1025">
        <v>0</v>
      </c>
      <c r="GF1025">
        <v>0</v>
      </c>
      <c r="GG1025">
        <v>0</v>
      </c>
      <c r="GH1025">
        <v>0</v>
      </c>
      <c r="GI1025">
        <v>0</v>
      </c>
      <c r="GJ1025">
        <v>0</v>
      </c>
      <c r="GK1025">
        <v>0</v>
      </c>
      <c r="GL1025">
        <v>0</v>
      </c>
      <c r="GM1025">
        <v>0</v>
      </c>
      <c r="GN1025">
        <v>0</v>
      </c>
      <c r="GO1025">
        <v>0</v>
      </c>
      <c r="GP1025">
        <v>0</v>
      </c>
      <c r="GQ1025">
        <v>0</v>
      </c>
      <c r="GR1025">
        <v>0</v>
      </c>
      <c r="GS1025">
        <v>0</v>
      </c>
      <c r="GT1025">
        <v>0</v>
      </c>
      <c r="GU1025">
        <v>0</v>
      </c>
      <c r="GV1025">
        <v>0</v>
      </c>
      <c r="GW1025">
        <v>0</v>
      </c>
      <c r="GX1025">
        <v>0</v>
      </c>
      <c r="GY1025">
        <v>0</v>
      </c>
      <c r="GZ1025">
        <v>0</v>
      </c>
      <c r="HA1025">
        <v>0</v>
      </c>
      <c r="HB1025">
        <v>0</v>
      </c>
      <c r="HC1025">
        <v>0</v>
      </c>
      <c r="HD1025">
        <v>0</v>
      </c>
      <c r="HE1025">
        <v>0</v>
      </c>
      <c r="HF1025">
        <v>0</v>
      </c>
      <c r="HG1025">
        <v>0</v>
      </c>
      <c r="HH1025">
        <v>0</v>
      </c>
      <c r="HI1025">
        <v>0</v>
      </c>
      <c r="HJ1025">
        <v>0</v>
      </c>
      <c r="HK1025">
        <v>0</v>
      </c>
      <c r="HL1025">
        <v>0</v>
      </c>
      <c r="HM1025">
        <v>0</v>
      </c>
      <c r="HN1025">
        <v>0</v>
      </c>
      <c r="HO1025">
        <v>0</v>
      </c>
      <c r="HP1025">
        <v>0</v>
      </c>
      <c r="HQ1025">
        <v>0</v>
      </c>
      <c r="HR1025">
        <v>0</v>
      </c>
      <c r="HS1025">
        <v>0</v>
      </c>
      <c r="HT1025">
        <v>0</v>
      </c>
      <c r="HU1025">
        <v>0</v>
      </c>
      <c r="HV1025">
        <v>0</v>
      </c>
      <c r="HW1025">
        <v>0</v>
      </c>
      <c r="HX1025">
        <v>0</v>
      </c>
      <c r="HY1025">
        <v>0</v>
      </c>
      <c r="HZ1025">
        <v>0</v>
      </c>
      <c r="IA1025">
        <v>0</v>
      </c>
      <c r="IB1025">
        <v>0</v>
      </c>
      <c r="IC1025">
        <v>0</v>
      </c>
      <c r="ID1025">
        <v>0</v>
      </c>
      <c r="IE1025">
        <v>0</v>
      </c>
      <c r="IF1025">
        <v>0</v>
      </c>
      <c r="IG1025">
        <v>0</v>
      </c>
      <c r="IH1025">
        <v>0</v>
      </c>
      <c r="II1025">
        <v>0</v>
      </c>
      <c r="IJ1025">
        <v>0</v>
      </c>
      <c r="IK1025">
        <v>0</v>
      </c>
    </row>
    <row r="1026" spans="13:245" hidden="1">
      <c r="M1026" s="340"/>
      <c r="N1026" t="s">
        <v>1024</v>
      </c>
      <c r="O1026">
        <v>1</v>
      </c>
      <c r="P1026">
        <v>54</v>
      </c>
      <c r="Q1026" s="183" t="str">
        <f t="shared" si="39"/>
        <v>SDH150154</v>
      </c>
      <c r="R1026">
        <v>1441.6000000000001</v>
      </c>
      <c r="S1026">
        <v>2883.2000000000003</v>
      </c>
      <c r="T1026">
        <v>4324.8</v>
      </c>
      <c r="U1026">
        <v>5766.4000000000005</v>
      </c>
      <c r="V1026">
        <v>7208</v>
      </c>
      <c r="W1026">
        <v>8649.6</v>
      </c>
      <c r="X1026">
        <v>10091.200000000001</v>
      </c>
      <c r="Y1026">
        <v>11532.800000000001</v>
      </c>
      <c r="Z1026">
        <v>12974.400000000001</v>
      </c>
      <c r="AA1026">
        <v>14416</v>
      </c>
      <c r="AB1026">
        <v>15857.6</v>
      </c>
      <c r="AC1026">
        <v>17299.2</v>
      </c>
      <c r="AD1026">
        <v>18740.8</v>
      </c>
      <c r="AE1026">
        <v>20182.400000000001</v>
      </c>
      <c r="AF1026">
        <v>21624</v>
      </c>
      <c r="AG1026">
        <v>21624</v>
      </c>
      <c r="AH1026">
        <v>21624</v>
      </c>
      <c r="AI1026">
        <v>21624</v>
      </c>
      <c r="AJ1026">
        <v>21624</v>
      </c>
      <c r="AK1026">
        <v>21624</v>
      </c>
      <c r="AL1026">
        <v>21624</v>
      </c>
      <c r="AM1026">
        <v>21624</v>
      </c>
      <c r="AN1026">
        <v>21624</v>
      </c>
      <c r="AO1026">
        <v>21624</v>
      </c>
      <c r="AP1026">
        <v>21624</v>
      </c>
      <c r="AQ1026">
        <v>21624</v>
      </c>
      <c r="AR1026">
        <v>21624</v>
      </c>
      <c r="AS1026">
        <v>21624</v>
      </c>
      <c r="AT1026">
        <v>21624</v>
      </c>
      <c r="AU1026">
        <v>21624</v>
      </c>
      <c r="AV1026">
        <v>0</v>
      </c>
      <c r="AW1026">
        <v>0</v>
      </c>
      <c r="AX1026">
        <v>0</v>
      </c>
      <c r="AY1026">
        <v>0</v>
      </c>
      <c r="AZ1026">
        <v>0</v>
      </c>
      <c r="BA1026">
        <v>0</v>
      </c>
      <c r="BB1026">
        <v>0</v>
      </c>
      <c r="BC1026">
        <v>0</v>
      </c>
      <c r="BD1026">
        <v>0</v>
      </c>
      <c r="BE1026">
        <v>0</v>
      </c>
      <c r="BF1026">
        <v>0</v>
      </c>
      <c r="BG1026">
        <v>0</v>
      </c>
      <c r="BH1026">
        <v>0</v>
      </c>
      <c r="BI1026">
        <v>0</v>
      </c>
      <c r="BJ1026">
        <v>0</v>
      </c>
      <c r="BK1026">
        <v>0</v>
      </c>
      <c r="BL1026">
        <v>0</v>
      </c>
      <c r="BM1026">
        <v>0</v>
      </c>
      <c r="BN1026">
        <v>0</v>
      </c>
      <c r="BO1026">
        <v>0</v>
      </c>
      <c r="BP1026">
        <v>0</v>
      </c>
      <c r="BQ1026">
        <v>0</v>
      </c>
      <c r="BR1026">
        <v>0</v>
      </c>
      <c r="BS1026">
        <v>0</v>
      </c>
      <c r="BT1026">
        <v>0</v>
      </c>
      <c r="BU1026">
        <v>0</v>
      </c>
      <c r="BV1026">
        <v>0</v>
      </c>
      <c r="BW1026">
        <v>0</v>
      </c>
      <c r="BX1026">
        <v>0</v>
      </c>
      <c r="BY1026">
        <v>0</v>
      </c>
      <c r="BZ1026">
        <v>0</v>
      </c>
      <c r="CA1026">
        <v>0</v>
      </c>
      <c r="CB1026">
        <v>0</v>
      </c>
      <c r="CC1026">
        <v>0</v>
      </c>
      <c r="CD1026">
        <v>0</v>
      </c>
      <c r="CE1026">
        <v>0</v>
      </c>
      <c r="CF1026">
        <v>0</v>
      </c>
      <c r="CG1026">
        <v>0</v>
      </c>
      <c r="CH1026">
        <v>0</v>
      </c>
      <c r="CI1026">
        <v>0</v>
      </c>
      <c r="CJ1026">
        <v>0</v>
      </c>
      <c r="CK1026">
        <v>0</v>
      </c>
      <c r="CL1026">
        <v>0</v>
      </c>
      <c r="CM1026">
        <v>0</v>
      </c>
      <c r="CN1026">
        <v>0</v>
      </c>
      <c r="CO1026">
        <v>0</v>
      </c>
      <c r="CP1026">
        <v>0</v>
      </c>
      <c r="CQ1026">
        <v>0</v>
      </c>
      <c r="CR1026">
        <v>0</v>
      </c>
      <c r="CS1026">
        <v>0</v>
      </c>
      <c r="CT1026">
        <v>0</v>
      </c>
      <c r="CU1026">
        <v>0</v>
      </c>
      <c r="CV1026">
        <v>0</v>
      </c>
      <c r="CW1026">
        <v>0</v>
      </c>
      <c r="CX1026">
        <v>0</v>
      </c>
      <c r="CY1026">
        <v>0</v>
      </c>
      <c r="CZ1026">
        <v>0</v>
      </c>
      <c r="DA1026">
        <v>0</v>
      </c>
      <c r="DB1026">
        <v>0</v>
      </c>
      <c r="DC1026">
        <v>0</v>
      </c>
      <c r="DD1026">
        <v>0</v>
      </c>
      <c r="DE1026">
        <v>0</v>
      </c>
      <c r="DF1026">
        <v>0</v>
      </c>
      <c r="DG1026">
        <v>0</v>
      </c>
      <c r="DH1026">
        <v>0</v>
      </c>
      <c r="DI1026">
        <v>0</v>
      </c>
      <c r="DJ1026">
        <v>0</v>
      </c>
      <c r="DK1026">
        <v>0</v>
      </c>
      <c r="DL1026">
        <v>0</v>
      </c>
      <c r="DM1026">
        <v>0</v>
      </c>
      <c r="DN1026">
        <v>0</v>
      </c>
      <c r="DO1026">
        <v>0</v>
      </c>
      <c r="DP1026">
        <v>0</v>
      </c>
      <c r="DQ1026">
        <v>0</v>
      </c>
      <c r="DR1026">
        <v>0</v>
      </c>
      <c r="DS1026">
        <v>0</v>
      </c>
      <c r="DT1026">
        <v>0</v>
      </c>
      <c r="DU1026">
        <v>0</v>
      </c>
      <c r="DV1026">
        <v>0</v>
      </c>
      <c r="DW1026">
        <v>0</v>
      </c>
      <c r="DX1026">
        <v>0</v>
      </c>
      <c r="DZ1026" s="340"/>
      <c r="EA1026" t="s">
        <v>1024</v>
      </c>
      <c r="EB1026">
        <v>1</v>
      </c>
      <c r="EC1026">
        <v>54</v>
      </c>
      <c r="ED1026" s="183" t="str">
        <f t="shared" si="40"/>
        <v>SDH150154</v>
      </c>
      <c r="EE1026">
        <v>1441.6000000000001</v>
      </c>
      <c r="EF1026">
        <v>10000</v>
      </c>
      <c r="EG1026">
        <v>10000</v>
      </c>
      <c r="EH1026">
        <v>10000</v>
      </c>
      <c r="EI1026">
        <v>10000</v>
      </c>
      <c r="EJ1026">
        <v>10000</v>
      </c>
      <c r="EK1026">
        <v>10091.200000000001</v>
      </c>
      <c r="EL1026">
        <v>11532.8</v>
      </c>
      <c r="EM1026">
        <v>12974.4</v>
      </c>
      <c r="EN1026">
        <v>14416</v>
      </c>
      <c r="EO1026">
        <v>15857.6</v>
      </c>
      <c r="EP1026">
        <v>17299.2</v>
      </c>
      <c r="EQ1026">
        <v>18740.8</v>
      </c>
      <c r="ER1026">
        <v>20182.400000000001</v>
      </c>
      <c r="ES1026">
        <v>21624</v>
      </c>
      <c r="ET1026">
        <v>21624</v>
      </c>
      <c r="EU1026">
        <v>21624</v>
      </c>
      <c r="EV1026">
        <v>21624</v>
      </c>
      <c r="EW1026">
        <v>21624</v>
      </c>
      <c r="EX1026">
        <v>21624</v>
      </c>
      <c r="EY1026">
        <v>21624</v>
      </c>
      <c r="EZ1026">
        <v>21624</v>
      </c>
      <c r="FA1026">
        <v>21624</v>
      </c>
      <c r="FB1026">
        <v>21624</v>
      </c>
      <c r="FC1026">
        <v>21624</v>
      </c>
      <c r="FD1026">
        <v>21624</v>
      </c>
      <c r="FE1026">
        <v>21624</v>
      </c>
      <c r="FF1026">
        <v>21624</v>
      </c>
      <c r="FG1026">
        <v>21624</v>
      </c>
      <c r="FH1026">
        <v>21624</v>
      </c>
      <c r="FI1026">
        <v>0</v>
      </c>
      <c r="FJ1026">
        <v>0</v>
      </c>
      <c r="FK1026">
        <v>0</v>
      </c>
      <c r="FL1026">
        <v>0</v>
      </c>
      <c r="FM1026">
        <v>0</v>
      </c>
      <c r="FN1026">
        <v>0</v>
      </c>
      <c r="FO1026">
        <v>0</v>
      </c>
      <c r="FP1026">
        <v>0</v>
      </c>
      <c r="FQ1026">
        <v>0</v>
      </c>
      <c r="FR1026">
        <v>0</v>
      </c>
      <c r="FS1026">
        <v>0</v>
      </c>
      <c r="FT1026">
        <v>0</v>
      </c>
      <c r="FU1026">
        <v>0</v>
      </c>
      <c r="FV1026">
        <v>0</v>
      </c>
      <c r="FW1026">
        <v>0</v>
      </c>
      <c r="FX1026">
        <v>0</v>
      </c>
      <c r="FY1026">
        <v>0</v>
      </c>
      <c r="FZ1026">
        <v>0</v>
      </c>
      <c r="GA1026">
        <v>0</v>
      </c>
      <c r="GB1026">
        <v>0</v>
      </c>
      <c r="GC1026">
        <v>0</v>
      </c>
      <c r="GD1026">
        <v>0</v>
      </c>
      <c r="GE1026">
        <v>0</v>
      </c>
      <c r="GF1026">
        <v>0</v>
      </c>
      <c r="GG1026">
        <v>0</v>
      </c>
      <c r="GH1026">
        <v>0</v>
      </c>
      <c r="GI1026">
        <v>0</v>
      </c>
      <c r="GJ1026">
        <v>0</v>
      </c>
      <c r="GK1026">
        <v>0</v>
      </c>
      <c r="GL1026">
        <v>0</v>
      </c>
      <c r="GM1026">
        <v>0</v>
      </c>
      <c r="GN1026">
        <v>0</v>
      </c>
      <c r="GO1026">
        <v>0</v>
      </c>
      <c r="GP1026">
        <v>0</v>
      </c>
      <c r="GQ1026">
        <v>0</v>
      </c>
      <c r="GR1026">
        <v>0</v>
      </c>
      <c r="GS1026">
        <v>0</v>
      </c>
      <c r="GT1026">
        <v>0</v>
      </c>
      <c r="GU1026">
        <v>0</v>
      </c>
      <c r="GV1026">
        <v>0</v>
      </c>
      <c r="GW1026">
        <v>0</v>
      </c>
      <c r="GX1026">
        <v>0</v>
      </c>
      <c r="GY1026">
        <v>0</v>
      </c>
      <c r="GZ1026">
        <v>0</v>
      </c>
      <c r="HA1026">
        <v>0</v>
      </c>
      <c r="HB1026">
        <v>0</v>
      </c>
      <c r="HC1026">
        <v>0</v>
      </c>
      <c r="HD1026">
        <v>0</v>
      </c>
      <c r="HE1026">
        <v>0</v>
      </c>
      <c r="HF1026">
        <v>0</v>
      </c>
      <c r="HG1026">
        <v>0</v>
      </c>
      <c r="HH1026">
        <v>0</v>
      </c>
      <c r="HI1026">
        <v>0</v>
      </c>
      <c r="HJ1026">
        <v>0</v>
      </c>
      <c r="HK1026">
        <v>0</v>
      </c>
      <c r="HL1026">
        <v>0</v>
      </c>
      <c r="HM1026">
        <v>0</v>
      </c>
      <c r="HN1026">
        <v>0</v>
      </c>
      <c r="HO1026">
        <v>0</v>
      </c>
      <c r="HP1026">
        <v>0</v>
      </c>
      <c r="HQ1026">
        <v>0</v>
      </c>
      <c r="HR1026">
        <v>0</v>
      </c>
      <c r="HS1026">
        <v>0</v>
      </c>
      <c r="HT1026">
        <v>0</v>
      </c>
      <c r="HU1026">
        <v>0</v>
      </c>
      <c r="HV1026">
        <v>0</v>
      </c>
      <c r="HW1026">
        <v>0</v>
      </c>
      <c r="HX1026">
        <v>0</v>
      </c>
      <c r="HY1026">
        <v>0</v>
      </c>
      <c r="HZ1026">
        <v>0</v>
      </c>
      <c r="IA1026">
        <v>0</v>
      </c>
      <c r="IB1026">
        <v>0</v>
      </c>
      <c r="IC1026">
        <v>0</v>
      </c>
      <c r="ID1026">
        <v>0</v>
      </c>
      <c r="IE1026">
        <v>0</v>
      </c>
      <c r="IF1026">
        <v>0</v>
      </c>
      <c r="IG1026">
        <v>0</v>
      </c>
      <c r="IH1026">
        <v>0</v>
      </c>
      <c r="II1026">
        <v>0</v>
      </c>
      <c r="IJ1026">
        <v>0</v>
      </c>
      <c r="IK1026">
        <v>0</v>
      </c>
    </row>
    <row r="1027" spans="13:245" hidden="1">
      <c r="M1027" s="340"/>
      <c r="N1027" t="s">
        <v>1024</v>
      </c>
      <c r="O1027">
        <v>1</v>
      </c>
      <c r="P1027">
        <v>55</v>
      </c>
      <c r="Q1027" s="183" t="str">
        <f t="shared" si="39"/>
        <v>SDH150155</v>
      </c>
      <c r="R1027">
        <v>1526.4</v>
      </c>
      <c r="S1027">
        <v>3052.8</v>
      </c>
      <c r="T1027">
        <v>4579.2</v>
      </c>
      <c r="U1027">
        <v>6105.6</v>
      </c>
      <c r="V1027">
        <v>7632</v>
      </c>
      <c r="W1027">
        <v>9158.4</v>
      </c>
      <c r="X1027">
        <v>10684.800000000001</v>
      </c>
      <c r="Y1027">
        <v>12211.2</v>
      </c>
      <c r="Z1027">
        <v>13737.6</v>
      </c>
      <c r="AA1027">
        <v>15264</v>
      </c>
      <c r="AB1027">
        <v>16790.400000000001</v>
      </c>
      <c r="AC1027">
        <v>18316.8</v>
      </c>
      <c r="AD1027">
        <v>19843.2</v>
      </c>
      <c r="AE1027">
        <v>21369.600000000002</v>
      </c>
      <c r="AF1027">
        <v>22896</v>
      </c>
      <c r="AG1027">
        <v>22896</v>
      </c>
      <c r="AH1027">
        <v>22896</v>
      </c>
      <c r="AI1027">
        <v>22896</v>
      </c>
      <c r="AJ1027">
        <v>22896</v>
      </c>
      <c r="AK1027">
        <v>22896</v>
      </c>
      <c r="AL1027">
        <v>22896</v>
      </c>
      <c r="AM1027">
        <v>22896</v>
      </c>
      <c r="AN1027">
        <v>22896</v>
      </c>
      <c r="AO1027">
        <v>22896</v>
      </c>
      <c r="AP1027">
        <v>22896</v>
      </c>
      <c r="AQ1027">
        <v>22896</v>
      </c>
      <c r="AR1027">
        <v>22896</v>
      </c>
      <c r="AS1027">
        <v>22896</v>
      </c>
      <c r="AT1027">
        <v>22896</v>
      </c>
      <c r="AU1027">
        <v>22896</v>
      </c>
      <c r="AV1027">
        <v>0</v>
      </c>
      <c r="AW1027">
        <v>0</v>
      </c>
      <c r="AX1027">
        <v>0</v>
      </c>
      <c r="AY1027">
        <v>0</v>
      </c>
      <c r="AZ1027">
        <v>0</v>
      </c>
      <c r="BA1027">
        <v>0</v>
      </c>
      <c r="BB1027">
        <v>0</v>
      </c>
      <c r="BC1027">
        <v>0</v>
      </c>
      <c r="BD1027">
        <v>0</v>
      </c>
      <c r="BE1027">
        <v>0</v>
      </c>
      <c r="BF1027">
        <v>0</v>
      </c>
      <c r="BG1027">
        <v>0</v>
      </c>
      <c r="BH1027">
        <v>0</v>
      </c>
      <c r="BI1027">
        <v>0</v>
      </c>
      <c r="BJ1027">
        <v>0</v>
      </c>
      <c r="BK1027">
        <v>0</v>
      </c>
      <c r="BL1027">
        <v>0</v>
      </c>
      <c r="BM1027">
        <v>0</v>
      </c>
      <c r="BN1027">
        <v>0</v>
      </c>
      <c r="BO1027">
        <v>0</v>
      </c>
      <c r="BP1027">
        <v>0</v>
      </c>
      <c r="BQ1027">
        <v>0</v>
      </c>
      <c r="BR1027">
        <v>0</v>
      </c>
      <c r="BS1027">
        <v>0</v>
      </c>
      <c r="BT1027">
        <v>0</v>
      </c>
      <c r="BU1027">
        <v>0</v>
      </c>
      <c r="BV1027">
        <v>0</v>
      </c>
      <c r="BW1027">
        <v>0</v>
      </c>
      <c r="BX1027">
        <v>0</v>
      </c>
      <c r="BY1027">
        <v>0</v>
      </c>
      <c r="BZ1027">
        <v>0</v>
      </c>
      <c r="CA1027">
        <v>0</v>
      </c>
      <c r="CB1027">
        <v>0</v>
      </c>
      <c r="CC1027">
        <v>0</v>
      </c>
      <c r="CD1027">
        <v>0</v>
      </c>
      <c r="CE1027">
        <v>0</v>
      </c>
      <c r="CF1027">
        <v>0</v>
      </c>
      <c r="CG1027">
        <v>0</v>
      </c>
      <c r="CH1027">
        <v>0</v>
      </c>
      <c r="CI1027">
        <v>0</v>
      </c>
      <c r="CJ1027">
        <v>0</v>
      </c>
      <c r="CK1027">
        <v>0</v>
      </c>
      <c r="CL1027">
        <v>0</v>
      </c>
      <c r="CM1027">
        <v>0</v>
      </c>
      <c r="CN1027">
        <v>0</v>
      </c>
      <c r="CO1027">
        <v>0</v>
      </c>
      <c r="CP1027">
        <v>0</v>
      </c>
      <c r="CQ1027">
        <v>0</v>
      </c>
      <c r="CR1027">
        <v>0</v>
      </c>
      <c r="CS1027">
        <v>0</v>
      </c>
      <c r="CT1027">
        <v>0</v>
      </c>
      <c r="CU1027">
        <v>0</v>
      </c>
      <c r="CV1027">
        <v>0</v>
      </c>
      <c r="CW1027">
        <v>0</v>
      </c>
      <c r="CX1027">
        <v>0</v>
      </c>
      <c r="CY1027">
        <v>0</v>
      </c>
      <c r="CZ1027">
        <v>0</v>
      </c>
      <c r="DA1027">
        <v>0</v>
      </c>
      <c r="DB1027">
        <v>0</v>
      </c>
      <c r="DC1027">
        <v>0</v>
      </c>
      <c r="DD1027">
        <v>0</v>
      </c>
      <c r="DE1027">
        <v>0</v>
      </c>
      <c r="DF1027">
        <v>0</v>
      </c>
      <c r="DG1027">
        <v>0</v>
      </c>
      <c r="DH1027">
        <v>0</v>
      </c>
      <c r="DI1027">
        <v>0</v>
      </c>
      <c r="DJ1027">
        <v>0</v>
      </c>
      <c r="DK1027">
        <v>0</v>
      </c>
      <c r="DL1027">
        <v>0</v>
      </c>
      <c r="DM1027">
        <v>0</v>
      </c>
      <c r="DN1027">
        <v>0</v>
      </c>
      <c r="DO1027">
        <v>0</v>
      </c>
      <c r="DP1027">
        <v>0</v>
      </c>
      <c r="DQ1027">
        <v>0</v>
      </c>
      <c r="DR1027">
        <v>0</v>
      </c>
      <c r="DS1027">
        <v>0</v>
      </c>
      <c r="DT1027">
        <v>0</v>
      </c>
      <c r="DU1027">
        <v>0</v>
      </c>
      <c r="DV1027">
        <v>0</v>
      </c>
      <c r="DW1027">
        <v>0</v>
      </c>
      <c r="DX1027">
        <v>0</v>
      </c>
      <c r="DZ1027" s="340"/>
      <c r="EA1027" t="s">
        <v>1024</v>
      </c>
      <c r="EB1027">
        <v>1</v>
      </c>
      <c r="EC1027">
        <v>55</v>
      </c>
      <c r="ED1027" s="183" t="str">
        <f t="shared" si="40"/>
        <v>SDH150155</v>
      </c>
      <c r="EE1027">
        <v>1526.4</v>
      </c>
      <c r="EF1027">
        <v>10000</v>
      </c>
      <c r="EG1027">
        <v>10000</v>
      </c>
      <c r="EH1027">
        <v>10000</v>
      </c>
      <c r="EI1027">
        <v>10000</v>
      </c>
      <c r="EJ1027">
        <v>10000</v>
      </c>
      <c r="EK1027">
        <v>10684.8</v>
      </c>
      <c r="EL1027">
        <v>12211.2</v>
      </c>
      <c r="EM1027">
        <v>13737.6</v>
      </c>
      <c r="EN1027">
        <v>15264</v>
      </c>
      <c r="EO1027">
        <v>16790.400000000001</v>
      </c>
      <c r="EP1027">
        <v>18316.8</v>
      </c>
      <c r="EQ1027">
        <v>19843.2</v>
      </c>
      <c r="ER1027">
        <v>21369.599999999999</v>
      </c>
      <c r="ES1027">
        <v>22896</v>
      </c>
      <c r="ET1027">
        <v>22896</v>
      </c>
      <c r="EU1027">
        <v>22896</v>
      </c>
      <c r="EV1027">
        <v>22896</v>
      </c>
      <c r="EW1027">
        <v>22896</v>
      </c>
      <c r="EX1027">
        <v>22896</v>
      </c>
      <c r="EY1027">
        <v>22896</v>
      </c>
      <c r="EZ1027">
        <v>22896</v>
      </c>
      <c r="FA1027">
        <v>22896</v>
      </c>
      <c r="FB1027">
        <v>22896</v>
      </c>
      <c r="FC1027">
        <v>22896</v>
      </c>
      <c r="FD1027">
        <v>22896</v>
      </c>
      <c r="FE1027">
        <v>22896</v>
      </c>
      <c r="FF1027">
        <v>22896</v>
      </c>
      <c r="FG1027">
        <v>22896</v>
      </c>
      <c r="FH1027">
        <v>22896</v>
      </c>
      <c r="FI1027">
        <v>0</v>
      </c>
      <c r="FJ1027">
        <v>0</v>
      </c>
      <c r="FK1027">
        <v>0</v>
      </c>
      <c r="FL1027">
        <v>0</v>
      </c>
      <c r="FM1027">
        <v>0</v>
      </c>
      <c r="FN1027">
        <v>0</v>
      </c>
      <c r="FO1027">
        <v>0</v>
      </c>
      <c r="FP1027">
        <v>0</v>
      </c>
      <c r="FQ1027">
        <v>0</v>
      </c>
      <c r="FR1027">
        <v>0</v>
      </c>
      <c r="FS1027">
        <v>0</v>
      </c>
      <c r="FT1027">
        <v>0</v>
      </c>
      <c r="FU1027">
        <v>0</v>
      </c>
      <c r="FV1027">
        <v>0</v>
      </c>
      <c r="FW1027">
        <v>0</v>
      </c>
      <c r="FX1027">
        <v>0</v>
      </c>
      <c r="FY1027">
        <v>0</v>
      </c>
      <c r="FZ1027">
        <v>0</v>
      </c>
      <c r="GA1027">
        <v>0</v>
      </c>
      <c r="GB1027">
        <v>0</v>
      </c>
      <c r="GC1027">
        <v>0</v>
      </c>
      <c r="GD1027">
        <v>0</v>
      </c>
      <c r="GE1027">
        <v>0</v>
      </c>
      <c r="GF1027">
        <v>0</v>
      </c>
      <c r="GG1027">
        <v>0</v>
      </c>
      <c r="GH1027">
        <v>0</v>
      </c>
      <c r="GI1027">
        <v>0</v>
      </c>
      <c r="GJ1027">
        <v>0</v>
      </c>
      <c r="GK1027">
        <v>0</v>
      </c>
      <c r="GL1027">
        <v>0</v>
      </c>
      <c r="GM1027">
        <v>0</v>
      </c>
      <c r="GN1027">
        <v>0</v>
      </c>
      <c r="GO1027">
        <v>0</v>
      </c>
      <c r="GP1027">
        <v>0</v>
      </c>
      <c r="GQ1027">
        <v>0</v>
      </c>
      <c r="GR1027">
        <v>0</v>
      </c>
      <c r="GS1027">
        <v>0</v>
      </c>
      <c r="GT1027">
        <v>0</v>
      </c>
      <c r="GU1027">
        <v>0</v>
      </c>
      <c r="GV1027">
        <v>0</v>
      </c>
      <c r="GW1027">
        <v>0</v>
      </c>
      <c r="GX1027">
        <v>0</v>
      </c>
      <c r="GY1027">
        <v>0</v>
      </c>
      <c r="GZ1027">
        <v>0</v>
      </c>
      <c r="HA1027">
        <v>0</v>
      </c>
      <c r="HB1027">
        <v>0</v>
      </c>
      <c r="HC1027">
        <v>0</v>
      </c>
      <c r="HD1027">
        <v>0</v>
      </c>
      <c r="HE1027">
        <v>0</v>
      </c>
      <c r="HF1027">
        <v>0</v>
      </c>
      <c r="HG1027">
        <v>0</v>
      </c>
      <c r="HH1027">
        <v>0</v>
      </c>
      <c r="HI1027">
        <v>0</v>
      </c>
      <c r="HJ1027">
        <v>0</v>
      </c>
      <c r="HK1027">
        <v>0</v>
      </c>
      <c r="HL1027">
        <v>0</v>
      </c>
      <c r="HM1027">
        <v>0</v>
      </c>
      <c r="HN1027">
        <v>0</v>
      </c>
      <c r="HO1027">
        <v>0</v>
      </c>
      <c r="HP1027">
        <v>0</v>
      </c>
      <c r="HQ1027">
        <v>0</v>
      </c>
      <c r="HR1027">
        <v>0</v>
      </c>
      <c r="HS1027">
        <v>0</v>
      </c>
      <c r="HT1027">
        <v>0</v>
      </c>
      <c r="HU1027">
        <v>0</v>
      </c>
      <c r="HV1027">
        <v>0</v>
      </c>
      <c r="HW1027">
        <v>0</v>
      </c>
      <c r="HX1027">
        <v>0</v>
      </c>
      <c r="HY1027">
        <v>0</v>
      </c>
      <c r="HZ1027">
        <v>0</v>
      </c>
      <c r="IA1027">
        <v>0</v>
      </c>
      <c r="IB1027">
        <v>0</v>
      </c>
      <c r="IC1027">
        <v>0</v>
      </c>
      <c r="ID1027">
        <v>0</v>
      </c>
      <c r="IE1027">
        <v>0</v>
      </c>
      <c r="IF1027">
        <v>0</v>
      </c>
      <c r="IG1027">
        <v>0</v>
      </c>
      <c r="IH1027">
        <v>0</v>
      </c>
      <c r="II1027">
        <v>0</v>
      </c>
      <c r="IJ1027">
        <v>0</v>
      </c>
      <c r="IK1027">
        <v>0</v>
      </c>
    </row>
    <row r="1028" spans="13:245" hidden="1">
      <c r="M1028" s="340"/>
      <c r="N1028" t="s">
        <v>1024</v>
      </c>
      <c r="O1028">
        <v>2</v>
      </c>
      <c r="P1028">
        <v>0</v>
      </c>
      <c r="Q1028" s="183" t="str">
        <f t="shared" si="39"/>
        <v>SDH150200</v>
      </c>
      <c r="R1028">
        <v>604.20000000000005</v>
      </c>
      <c r="S1028">
        <v>2000</v>
      </c>
      <c r="T1028">
        <v>2000</v>
      </c>
      <c r="U1028">
        <v>2416.8000000000002</v>
      </c>
      <c r="V1028">
        <v>3021</v>
      </c>
      <c r="W1028">
        <v>3625.2000000000003</v>
      </c>
      <c r="X1028">
        <v>4229.4000000000005</v>
      </c>
      <c r="Y1028">
        <v>4833.6000000000004</v>
      </c>
      <c r="Z1028">
        <v>5437.8</v>
      </c>
      <c r="AA1028">
        <v>6042</v>
      </c>
      <c r="AB1028">
        <v>6646.2000000000007</v>
      </c>
      <c r="AC1028">
        <v>7250.4000000000005</v>
      </c>
      <c r="AD1028">
        <v>7854.6</v>
      </c>
      <c r="AE1028">
        <v>8458.8000000000011</v>
      </c>
      <c r="AF1028">
        <v>9063</v>
      </c>
      <c r="AG1028">
        <v>9063</v>
      </c>
      <c r="AH1028">
        <v>9063</v>
      </c>
      <c r="AI1028">
        <v>9063</v>
      </c>
      <c r="AJ1028">
        <v>9063</v>
      </c>
      <c r="AK1028">
        <v>9063</v>
      </c>
      <c r="AL1028">
        <v>9063</v>
      </c>
      <c r="AM1028">
        <v>9063</v>
      </c>
      <c r="AN1028">
        <v>9063</v>
      </c>
      <c r="AO1028">
        <v>9063</v>
      </c>
      <c r="AP1028">
        <v>9063</v>
      </c>
      <c r="AQ1028">
        <v>9063</v>
      </c>
      <c r="AR1028">
        <v>9063</v>
      </c>
      <c r="AS1028">
        <v>9063</v>
      </c>
      <c r="AT1028">
        <v>9063</v>
      </c>
      <c r="AU1028">
        <v>9063</v>
      </c>
      <c r="AV1028">
        <v>0</v>
      </c>
      <c r="AW1028">
        <v>0</v>
      </c>
      <c r="AX1028">
        <v>0</v>
      </c>
      <c r="AY1028">
        <v>0</v>
      </c>
      <c r="AZ1028">
        <v>0</v>
      </c>
      <c r="BA1028">
        <v>0</v>
      </c>
      <c r="BB1028">
        <v>0</v>
      </c>
      <c r="BC1028">
        <v>0</v>
      </c>
      <c r="BD1028">
        <v>0</v>
      </c>
      <c r="BE1028">
        <v>0</v>
      </c>
      <c r="BF1028">
        <v>0</v>
      </c>
      <c r="BG1028">
        <v>0</v>
      </c>
      <c r="BH1028">
        <v>0</v>
      </c>
      <c r="BI1028">
        <v>0</v>
      </c>
      <c r="BJ1028">
        <v>0</v>
      </c>
      <c r="BK1028">
        <v>0</v>
      </c>
      <c r="BL1028">
        <v>0</v>
      </c>
      <c r="BM1028">
        <v>0</v>
      </c>
      <c r="BN1028">
        <v>0</v>
      </c>
      <c r="BO1028">
        <v>0</v>
      </c>
      <c r="BP1028">
        <v>0</v>
      </c>
      <c r="BQ1028">
        <v>0</v>
      </c>
      <c r="BR1028">
        <v>0</v>
      </c>
      <c r="BS1028">
        <v>0</v>
      </c>
      <c r="BT1028">
        <v>0</v>
      </c>
      <c r="BU1028">
        <v>0</v>
      </c>
      <c r="BV1028">
        <v>0</v>
      </c>
      <c r="BW1028">
        <v>0</v>
      </c>
      <c r="BX1028">
        <v>0</v>
      </c>
      <c r="BY1028">
        <v>0</v>
      </c>
      <c r="BZ1028">
        <v>0</v>
      </c>
      <c r="CA1028">
        <v>0</v>
      </c>
      <c r="CB1028">
        <v>0</v>
      </c>
      <c r="CC1028">
        <v>0</v>
      </c>
      <c r="CD1028">
        <v>0</v>
      </c>
      <c r="CE1028">
        <v>0</v>
      </c>
      <c r="CF1028">
        <v>0</v>
      </c>
      <c r="CG1028">
        <v>0</v>
      </c>
      <c r="CH1028">
        <v>0</v>
      </c>
      <c r="CI1028">
        <v>0</v>
      </c>
      <c r="CJ1028">
        <v>0</v>
      </c>
      <c r="CK1028">
        <v>0</v>
      </c>
      <c r="CL1028">
        <v>0</v>
      </c>
      <c r="CM1028">
        <v>0</v>
      </c>
      <c r="CN1028">
        <v>0</v>
      </c>
      <c r="CO1028">
        <v>0</v>
      </c>
      <c r="CP1028">
        <v>0</v>
      </c>
      <c r="CQ1028">
        <v>0</v>
      </c>
      <c r="CR1028">
        <v>0</v>
      </c>
      <c r="CS1028">
        <v>0</v>
      </c>
      <c r="CT1028">
        <v>0</v>
      </c>
      <c r="CU1028">
        <v>0</v>
      </c>
      <c r="CV1028">
        <v>0</v>
      </c>
      <c r="CW1028">
        <v>0</v>
      </c>
      <c r="CX1028">
        <v>0</v>
      </c>
      <c r="CY1028">
        <v>0</v>
      </c>
      <c r="CZ1028">
        <v>0</v>
      </c>
      <c r="DA1028">
        <v>0</v>
      </c>
      <c r="DB1028">
        <v>0</v>
      </c>
      <c r="DC1028">
        <v>0</v>
      </c>
      <c r="DD1028">
        <v>0</v>
      </c>
      <c r="DE1028">
        <v>0</v>
      </c>
      <c r="DF1028">
        <v>0</v>
      </c>
      <c r="DG1028">
        <v>0</v>
      </c>
      <c r="DH1028">
        <v>0</v>
      </c>
      <c r="DI1028">
        <v>0</v>
      </c>
      <c r="DJ1028">
        <v>0</v>
      </c>
      <c r="DK1028">
        <v>0</v>
      </c>
      <c r="DL1028">
        <v>0</v>
      </c>
      <c r="DM1028">
        <v>0</v>
      </c>
      <c r="DN1028">
        <v>0</v>
      </c>
      <c r="DO1028">
        <v>0</v>
      </c>
      <c r="DP1028">
        <v>0</v>
      </c>
      <c r="DQ1028">
        <v>0</v>
      </c>
      <c r="DR1028">
        <v>0</v>
      </c>
      <c r="DS1028">
        <v>0</v>
      </c>
      <c r="DT1028">
        <v>0</v>
      </c>
      <c r="DU1028">
        <v>0</v>
      </c>
      <c r="DV1028">
        <v>0</v>
      </c>
      <c r="DW1028">
        <v>0</v>
      </c>
      <c r="DX1028">
        <v>0</v>
      </c>
      <c r="DZ1028" s="340"/>
      <c r="EA1028" t="s">
        <v>1024</v>
      </c>
      <c r="EB1028">
        <v>2</v>
      </c>
      <c r="EC1028">
        <v>0</v>
      </c>
      <c r="ED1028" s="183" t="str">
        <f t="shared" si="40"/>
        <v>SDH150200</v>
      </c>
      <c r="EE1028">
        <v>604.20000000000005</v>
      </c>
      <c r="EF1028">
        <v>10000</v>
      </c>
      <c r="EG1028">
        <v>10000</v>
      </c>
      <c r="EH1028">
        <v>10000</v>
      </c>
      <c r="EI1028">
        <v>10000</v>
      </c>
      <c r="EJ1028">
        <v>10000</v>
      </c>
      <c r="EK1028">
        <v>10000</v>
      </c>
      <c r="EL1028">
        <v>10000</v>
      </c>
      <c r="EM1028">
        <v>10000</v>
      </c>
      <c r="EN1028">
        <v>10000</v>
      </c>
      <c r="EO1028">
        <v>10000</v>
      </c>
      <c r="EP1028">
        <v>10000</v>
      </c>
      <c r="EQ1028">
        <v>10000</v>
      </c>
      <c r="ER1028">
        <v>10000</v>
      </c>
      <c r="ES1028">
        <v>10000</v>
      </c>
      <c r="ET1028">
        <v>10000</v>
      </c>
      <c r="EU1028">
        <v>10000</v>
      </c>
      <c r="EV1028">
        <v>10000</v>
      </c>
      <c r="EW1028">
        <v>10000</v>
      </c>
      <c r="EX1028">
        <v>10000</v>
      </c>
      <c r="EY1028">
        <v>10000</v>
      </c>
      <c r="EZ1028">
        <v>10000</v>
      </c>
      <c r="FA1028">
        <v>10000</v>
      </c>
      <c r="FB1028">
        <v>10000</v>
      </c>
      <c r="FC1028">
        <v>10000</v>
      </c>
      <c r="FD1028">
        <v>10000</v>
      </c>
      <c r="FE1028">
        <v>10000</v>
      </c>
      <c r="FF1028">
        <v>10000</v>
      </c>
      <c r="FG1028">
        <v>10000</v>
      </c>
      <c r="FH1028">
        <v>10000</v>
      </c>
      <c r="FI1028">
        <v>0</v>
      </c>
      <c r="FJ1028">
        <v>0</v>
      </c>
      <c r="FK1028">
        <v>0</v>
      </c>
      <c r="FL1028">
        <v>0</v>
      </c>
      <c r="FM1028">
        <v>0</v>
      </c>
      <c r="FN1028">
        <v>0</v>
      </c>
      <c r="FO1028">
        <v>0</v>
      </c>
      <c r="FP1028">
        <v>0</v>
      </c>
      <c r="FQ1028">
        <v>0</v>
      </c>
      <c r="FR1028">
        <v>0</v>
      </c>
      <c r="FS1028">
        <v>0</v>
      </c>
      <c r="FT1028">
        <v>0</v>
      </c>
      <c r="FU1028">
        <v>0</v>
      </c>
      <c r="FV1028">
        <v>0</v>
      </c>
      <c r="FW1028">
        <v>0</v>
      </c>
      <c r="FX1028">
        <v>0</v>
      </c>
      <c r="FY1028">
        <v>0</v>
      </c>
      <c r="FZ1028">
        <v>0</v>
      </c>
      <c r="GA1028">
        <v>0</v>
      </c>
      <c r="GB1028">
        <v>0</v>
      </c>
      <c r="GC1028">
        <v>0</v>
      </c>
      <c r="GD1028">
        <v>0</v>
      </c>
      <c r="GE1028">
        <v>0</v>
      </c>
      <c r="GF1028">
        <v>0</v>
      </c>
      <c r="GG1028">
        <v>0</v>
      </c>
      <c r="GH1028">
        <v>0</v>
      </c>
      <c r="GI1028">
        <v>0</v>
      </c>
      <c r="GJ1028">
        <v>0</v>
      </c>
      <c r="GK1028">
        <v>0</v>
      </c>
      <c r="GL1028">
        <v>0</v>
      </c>
      <c r="GM1028">
        <v>0</v>
      </c>
      <c r="GN1028">
        <v>0</v>
      </c>
      <c r="GO1028">
        <v>0</v>
      </c>
      <c r="GP1028">
        <v>0</v>
      </c>
      <c r="GQ1028">
        <v>0</v>
      </c>
      <c r="GR1028">
        <v>0</v>
      </c>
      <c r="GS1028">
        <v>0</v>
      </c>
      <c r="GT1028">
        <v>0</v>
      </c>
      <c r="GU1028">
        <v>0</v>
      </c>
      <c r="GV1028">
        <v>0</v>
      </c>
      <c r="GW1028">
        <v>0</v>
      </c>
      <c r="GX1028">
        <v>0</v>
      </c>
      <c r="GY1028">
        <v>0</v>
      </c>
      <c r="GZ1028">
        <v>0</v>
      </c>
      <c r="HA1028">
        <v>0</v>
      </c>
      <c r="HB1028">
        <v>0</v>
      </c>
      <c r="HC1028">
        <v>0</v>
      </c>
      <c r="HD1028">
        <v>0</v>
      </c>
      <c r="HE1028">
        <v>0</v>
      </c>
      <c r="HF1028">
        <v>0</v>
      </c>
      <c r="HG1028">
        <v>0</v>
      </c>
      <c r="HH1028">
        <v>0</v>
      </c>
      <c r="HI1028">
        <v>0</v>
      </c>
      <c r="HJ1028">
        <v>0</v>
      </c>
      <c r="HK1028">
        <v>0</v>
      </c>
      <c r="HL1028">
        <v>0</v>
      </c>
      <c r="HM1028">
        <v>0</v>
      </c>
      <c r="HN1028">
        <v>0</v>
      </c>
      <c r="HO1028">
        <v>0</v>
      </c>
      <c r="HP1028">
        <v>0</v>
      </c>
      <c r="HQ1028">
        <v>0</v>
      </c>
      <c r="HR1028">
        <v>0</v>
      </c>
      <c r="HS1028">
        <v>0</v>
      </c>
      <c r="HT1028">
        <v>0</v>
      </c>
      <c r="HU1028">
        <v>0</v>
      </c>
      <c r="HV1028">
        <v>0</v>
      </c>
      <c r="HW1028">
        <v>0</v>
      </c>
      <c r="HX1028">
        <v>0</v>
      </c>
      <c r="HY1028">
        <v>0</v>
      </c>
      <c r="HZ1028">
        <v>0</v>
      </c>
      <c r="IA1028">
        <v>0</v>
      </c>
      <c r="IB1028">
        <v>0</v>
      </c>
      <c r="IC1028">
        <v>0</v>
      </c>
      <c r="ID1028">
        <v>0</v>
      </c>
      <c r="IE1028">
        <v>0</v>
      </c>
      <c r="IF1028">
        <v>0</v>
      </c>
      <c r="IG1028">
        <v>0</v>
      </c>
      <c r="IH1028">
        <v>0</v>
      </c>
      <c r="II1028">
        <v>0</v>
      </c>
      <c r="IJ1028">
        <v>0</v>
      </c>
      <c r="IK1028">
        <v>0</v>
      </c>
    </row>
    <row r="1029" spans="13:245" hidden="1">
      <c r="M1029" s="340"/>
      <c r="N1029" t="s">
        <v>1024</v>
      </c>
      <c r="O1029">
        <v>2</v>
      </c>
      <c r="P1029">
        <v>1</v>
      </c>
      <c r="Q1029" s="183" t="str">
        <f t="shared" si="39"/>
        <v>SDH150201</v>
      </c>
      <c r="R1029">
        <v>604.20000000000005</v>
      </c>
      <c r="S1029">
        <v>2000</v>
      </c>
      <c r="T1029">
        <v>2000</v>
      </c>
      <c r="U1029">
        <v>2416.8000000000002</v>
      </c>
      <c r="V1029">
        <v>3021</v>
      </c>
      <c r="W1029">
        <v>3625.2000000000003</v>
      </c>
      <c r="X1029">
        <v>4229.4000000000005</v>
      </c>
      <c r="Y1029">
        <v>4833.6000000000004</v>
      </c>
      <c r="Z1029">
        <v>5437.8</v>
      </c>
      <c r="AA1029">
        <v>6042</v>
      </c>
      <c r="AB1029">
        <v>6646.2000000000007</v>
      </c>
      <c r="AC1029">
        <v>7250.4000000000005</v>
      </c>
      <c r="AD1029">
        <v>7854.6</v>
      </c>
      <c r="AE1029">
        <v>8458.8000000000011</v>
      </c>
      <c r="AF1029">
        <v>9063</v>
      </c>
      <c r="AG1029">
        <v>9063</v>
      </c>
      <c r="AH1029">
        <v>9063</v>
      </c>
      <c r="AI1029">
        <v>9063</v>
      </c>
      <c r="AJ1029">
        <v>9063</v>
      </c>
      <c r="AK1029">
        <v>9063</v>
      </c>
      <c r="AL1029">
        <v>9063</v>
      </c>
      <c r="AM1029">
        <v>9063</v>
      </c>
      <c r="AN1029">
        <v>9063</v>
      </c>
      <c r="AO1029">
        <v>9063</v>
      </c>
      <c r="AP1029">
        <v>9063</v>
      </c>
      <c r="AQ1029">
        <v>9063</v>
      </c>
      <c r="AR1029">
        <v>9063</v>
      </c>
      <c r="AS1029">
        <v>9063</v>
      </c>
      <c r="AT1029">
        <v>9063</v>
      </c>
      <c r="AU1029">
        <v>9063</v>
      </c>
      <c r="AV1029">
        <v>0</v>
      </c>
      <c r="AW1029">
        <v>0</v>
      </c>
      <c r="AX1029">
        <v>0</v>
      </c>
      <c r="AY1029">
        <v>0</v>
      </c>
      <c r="AZ1029">
        <v>0</v>
      </c>
      <c r="BA1029">
        <v>0</v>
      </c>
      <c r="BB1029">
        <v>0</v>
      </c>
      <c r="BC1029">
        <v>0</v>
      </c>
      <c r="BD1029">
        <v>0</v>
      </c>
      <c r="BE1029">
        <v>0</v>
      </c>
      <c r="BF1029">
        <v>0</v>
      </c>
      <c r="BG1029">
        <v>0</v>
      </c>
      <c r="BH1029">
        <v>0</v>
      </c>
      <c r="BI1029">
        <v>0</v>
      </c>
      <c r="BJ1029">
        <v>0</v>
      </c>
      <c r="BK1029">
        <v>0</v>
      </c>
      <c r="BL1029">
        <v>0</v>
      </c>
      <c r="BM1029">
        <v>0</v>
      </c>
      <c r="BN1029">
        <v>0</v>
      </c>
      <c r="BO1029">
        <v>0</v>
      </c>
      <c r="BP1029">
        <v>0</v>
      </c>
      <c r="BQ1029">
        <v>0</v>
      </c>
      <c r="BR1029">
        <v>0</v>
      </c>
      <c r="BS1029">
        <v>0</v>
      </c>
      <c r="BT1029">
        <v>0</v>
      </c>
      <c r="BU1029">
        <v>0</v>
      </c>
      <c r="BV1029">
        <v>0</v>
      </c>
      <c r="BW1029">
        <v>0</v>
      </c>
      <c r="BX1029">
        <v>0</v>
      </c>
      <c r="BY1029">
        <v>0</v>
      </c>
      <c r="BZ1029">
        <v>0</v>
      </c>
      <c r="CA1029">
        <v>0</v>
      </c>
      <c r="CB1029">
        <v>0</v>
      </c>
      <c r="CC1029">
        <v>0</v>
      </c>
      <c r="CD1029">
        <v>0</v>
      </c>
      <c r="CE1029">
        <v>0</v>
      </c>
      <c r="CF1029">
        <v>0</v>
      </c>
      <c r="CG1029">
        <v>0</v>
      </c>
      <c r="CH1029">
        <v>0</v>
      </c>
      <c r="CI1029">
        <v>0</v>
      </c>
      <c r="CJ1029">
        <v>0</v>
      </c>
      <c r="CK1029">
        <v>0</v>
      </c>
      <c r="CL1029">
        <v>0</v>
      </c>
      <c r="CM1029">
        <v>0</v>
      </c>
      <c r="CN1029">
        <v>0</v>
      </c>
      <c r="CO1029">
        <v>0</v>
      </c>
      <c r="CP1029">
        <v>0</v>
      </c>
      <c r="CQ1029">
        <v>0</v>
      </c>
      <c r="CR1029">
        <v>0</v>
      </c>
      <c r="CS1029">
        <v>0</v>
      </c>
      <c r="CT1029">
        <v>0</v>
      </c>
      <c r="CU1029">
        <v>0</v>
      </c>
      <c r="CV1029">
        <v>0</v>
      </c>
      <c r="CW1029">
        <v>0</v>
      </c>
      <c r="CX1029">
        <v>0</v>
      </c>
      <c r="CY1029">
        <v>0</v>
      </c>
      <c r="CZ1029">
        <v>0</v>
      </c>
      <c r="DA1029">
        <v>0</v>
      </c>
      <c r="DB1029">
        <v>0</v>
      </c>
      <c r="DC1029">
        <v>0</v>
      </c>
      <c r="DD1029">
        <v>0</v>
      </c>
      <c r="DE1029">
        <v>0</v>
      </c>
      <c r="DF1029">
        <v>0</v>
      </c>
      <c r="DG1029">
        <v>0</v>
      </c>
      <c r="DH1029">
        <v>0</v>
      </c>
      <c r="DI1029">
        <v>0</v>
      </c>
      <c r="DJ1029">
        <v>0</v>
      </c>
      <c r="DK1029">
        <v>0</v>
      </c>
      <c r="DL1029">
        <v>0</v>
      </c>
      <c r="DM1029">
        <v>0</v>
      </c>
      <c r="DN1029">
        <v>0</v>
      </c>
      <c r="DO1029">
        <v>0</v>
      </c>
      <c r="DP1029">
        <v>0</v>
      </c>
      <c r="DQ1029">
        <v>0</v>
      </c>
      <c r="DR1029">
        <v>0</v>
      </c>
      <c r="DS1029">
        <v>0</v>
      </c>
      <c r="DT1029">
        <v>0</v>
      </c>
      <c r="DU1029">
        <v>0</v>
      </c>
      <c r="DV1029">
        <v>0</v>
      </c>
      <c r="DW1029">
        <v>0</v>
      </c>
      <c r="DX1029">
        <v>0</v>
      </c>
      <c r="DZ1029" s="340"/>
      <c r="EA1029" t="s">
        <v>1024</v>
      </c>
      <c r="EB1029">
        <v>2</v>
      </c>
      <c r="EC1029">
        <v>1</v>
      </c>
      <c r="ED1029" s="183" t="str">
        <f t="shared" si="40"/>
        <v>SDH150201</v>
      </c>
      <c r="EE1029">
        <v>604.20000000000005</v>
      </c>
      <c r="EF1029">
        <v>10000</v>
      </c>
      <c r="EG1029">
        <v>10000</v>
      </c>
      <c r="EH1029">
        <v>10000</v>
      </c>
      <c r="EI1029">
        <v>10000</v>
      </c>
      <c r="EJ1029">
        <v>10000</v>
      </c>
      <c r="EK1029">
        <v>10000</v>
      </c>
      <c r="EL1029">
        <v>10000</v>
      </c>
      <c r="EM1029">
        <v>10000</v>
      </c>
      <c r="EN1029">
        <v>10000</v>
      </c>
      <c r="EO1029">
        <v>10000</v>
      </c>
      <c r="EP1029">
        <v>10000</v>
      </c>
      <c r="EQ1029">
        <v>10000</v>
      </c>
      <c r="ER1029">
        <v>10000</v>
      </c>
      <c r="ES1029">
        <v>10000</v>
      </c>
      <c r="ET1029">
        <v>10000</v>
      </c>
      <c r="EU1029">
        <v>10000</v>
      </c>
      <c r="EV1029">
        <v>10000</v>
      </c>
      <c r="EW1029">
        <v>10000</v>
      </c>
      <c r="EX1029">
        <v>10000</v>
      </c>
      <c r="EY1029">
        <v>10000</v>
      </c>
      <c r="EZ1029">
        <v>10000</v>
      </c>
      <c r="FA1029">
        <v>10000</v>
      </c>
      <c r="FB1029">
        <v>10000</v>
      </c>
      <c r="FC1029">
        <v>10000</v>
      </c>
      <c r="FD1029">
        <v>10000</v>
      </c>
      <c r="FE1029">
        <v>10000</v>
      </c>
      <c r="FF1029">
        <v>10000</v>
      </c>
      <c r="FG1029">
        <v>10000</v>
      </c>
      <c r="FH1029">
        <v>10000</v>
      </c>
      <c r="FI1029">
        <v>0</v>
      </c>
      <c r="FJ1029">
        <v>0</v>
      </c>
      <c r="FK1029">
        <v>0</v>
      </c>
      <c r="FL1029">
        <v>0</v>
      </c>
      <c r="FM1029">
        <v>0</v>
      </c>
      <c r="FN1029">
        <v>0</v>
      </c>
      <c r="FO1029">
        <v>0</v>
      </c>
      <c r="FP1029">
        <v>0</v>
      </c>
      <c r="FQ1029">
        <v>0</v>
      </c>
      <c r="FR1029">
        <v>0</v>
      </c>
      <c r="FS1029">
        <v>0</v>
      </c>
      <c r="FT1029">
        <v>0</v>
      </c>
      <c r="FU1029">
        <v>0</v>
      </c>
      <c r="FV1029">
        <v>0</v>
      </c>
      <c r="FW1029">
        <v>0</v>
      </c>
      <c r="FX1029">
        <v>0</v>
      </c>
      <c r="FY1029">
        <v>0</v>
      </c>
      <c r="FZ1029">
        <v>0</v>
      </c>
      <c r="GA1029">
        <v>0</v>
      </c>
      <c r="GB1029">
        <v>0</v>
      </c>
      <c r="GC1029">
        <v>0</v>
      </c>
      <c r="GD1029">
        <v>0</v>
      </c>
      <c r="GE1029">
        <v>0</v>
      </c>
      <c r="GF1029">
        <v>0</v>
      </c>
      <c r="GG1029">
        <v>0</v>
      </c>
      <c r="GH1029">
        <v>0</v>
      </c>
      <c r="GI1029">
        <v>0</v>
      </c>
      <c r="GJ1029">
        <v>0</v>
      </c>
      <c r="GK1029">
        <v>0</v>
      </c>
      <c r="GL1029">
        <v>0</v>
      </c>
      <c r="GM1029">
        <v>0</v>
      </c>
      <c r="GN1029">
        <v>0</v>
      </c>
      <c r="GO1029">
        <v>0</v>
      </c>
      <c r="GP1029">
        <v>0</v>
      </c>
      <c r="GQ1029">
        <v>0</v>
      </c>
      <c r="GR1029">
        <v>0</v>
      </c>
      <c r="GS1029">
        <v>0</v>
      </c>
      <c r="GT1029">
        <v>0</v>
      </c>
      <c r="GU1029">
        <v>0</v>
      </c>
      <c r="GV1029">
        <v>0</v>
      </c>
      <c r="GW1029">
        <v>0</v>
      </c>
      <c r="GX1029">
        <v>0</v>
      </c>
      <c r="GY1029">
        <v>0</v>
      </c>
      <c r="GZ1029">
        <v>0</v>
      </c>
      <c r="HA1029">
        <v>0</v>
      </c>
      <c r="HB1029">
        <v>0</v>
      </c>
      <c r="HC1029">
        <v>0</v>
      </c>
      <c r="HD1029">
        <v>0</v>
      </c>
      <c r="HE1029">
        <v>0</v>
      </c>
      <c r="HF1029">
        <v>0</v>
      </c>
      <c r="HG1029">
        <v>0</v>
      </c>
      <c r="HH1029">
        <v>0</v>
      </c>
      <c r="HI1029">
        <v>0</v>
      </c>
      <c r="HJ1029">
        <v>0</v>
      </c>
      <c r="HK1029">
        <v>0</v>
      </c>
      <c r="HL1029">
        <v>0</v>
      </c>
      <c r="HM1029">
        <v>0</v>
      </c>
      <c r="HN1029">
        <v>0</v>
      </c>
      <c r="HO1029">
        <v>0</v>
      </c>
      <c r="HP1029">
        <v>0</v>
      </c>
      <c r="HQ1029">
        <v>0</v>
      </c>
      <c r="HR1029">
        <v>0</v>
      </c>
      <c r="HS1029">
        <v>0</v>
      </c>
      <c r="HT1029">
        <v>0</v>
      </c>
      <c r="HU1029">
        <v>0</v>
      </c>
      <c r="HV1029">
        <v>0</v>
      </c>
      <c r="HW1029">
        <v>0</v>
      </c>
      <c r="HX1029">
        <v>0</v>
      </c>
      <c r="HY1029">
        <v>0</v>
      </c>
      <c r="HZ1029">
        <v>0</v>
      </c>
      <c r="IA1029">
        <v>0</v>
      </c>
      <c r="IB1029">
        <v>0</v>
      </c>
      <c r="IC1029">
        <v>0</v>
      </c>
      <c r="ID1029">
        <v>0</v>
      </c>
      <c r="IE1029">
        <v>0</v>
      </c>
      <c r="IF1029">
        <v>0</v>
      </c>
      <c r="IG1029">
        <v>0</v>
      </c>
      <c r="IH1029">
        <v>0</v>
      </c>
      <c r="II1029">
        <v>0</v>
      </c>
      <c r="IJ1029">
        <v>0</v>
      </c>
      <c r="IK1029">
        <v>0</v>
      </c>
    </row>
    <row r="1030" spans="13:245" hidden="1">
      <c r="M1030" s="340"/>
      <c r="N1030" t="s">
        <v>1024</v>
      </c>
      <c r="O1030">
        <v>2</v>
      </c>
      <c r="P1030">
        <v>2</v>
      </c>
      <c r="Q1030" s="183" t="str">
        <f t="shared" si="39"/>
        <v>SDH150202</v>
      </c>
      <c r="R1030">
        <v>604.20000000000005</v>
      </c>
      <c r="S1030">
        <v>2000</v>
      </c>
      <c r="T1030">
        <v>2000</v>
      </c>
      <c r="U1030">
        <v>2416.8000000000002</v>
      </c>
      <c r="V1030">
        <v>3021</v>
      </c>
      <c r="W1030">
        <v>3625.2000000000003</v>
      </c>
      <c r="X1030">
        <v>4229.4000000000005</v>
      </c>
      <c r="Y1030">
        <v>4833.6000000000004</v>
      </c>
      <c r="Z1030">
        <v>5437.8</v>
      </c>
      <c r="AA1030">
        <v>6042</v>
      </c>
      <c r="AB1030">
        <v>6646.2000000000007</v>
      </c>
      <c r="AC1030">
        <v>7250.4000000000005</v>
      </c>
      <c r="AD1030">
        <v>7854.6</v>
      </c>
      <c r="AE1030">
        <v>8458.8000000000011</v>
      </c>
      <c r="AF1030">
        <v>9063</v>
      </c>
      <c r="AG1030">
        <v>9063</v>
      </c>
      <c r="AH1030">
        <v>9063</v>
      </c>
      <c r="AI1030">
        <v>9063</v>
      </c>
      <c r="AJ1030">
        <v>9063</v>
      </c>
      <c r="AK1030">
        <v>9063</v>
      </c>
      <c r="AL1030">
        <v>9063</v>
      </c>
      <c r="AM1030">
        <v>9063</v>
      </c>
      <c r="AN1030">
        <v>9063</v>
      </c>
      <c r="AO1030">
        <v>9063</v>
      </c>
      <c r="AP1030">
        <v>9063</v>
      </c>
      <c r="AQ1030">
        <v>9063</v>
      </c>
      <c r="AR1030">
        <v>9063</v>
      </c>
      <c r="AS1030">
        <v>9063</v>
      </c>
      <c r="AT1030">
        <v>9063</v>
      </c>
      <c r="AU1030">
        <v>9063</v>
      </c>
      <c r="AV1030">
        <v>0</v>
      </c>
      <c r="AW1030">
        <v>0</v>
      </c>
      <c r="AX1030">
        <v>0</v>
      </c>
      <c r="AY1030">
        <v>0</v>
      </c>
      <c r="AZ1030">
        <v>0</v>
      </c>
      <c r="BA1030">
        <v>0</v>
      </c>
      <c r="BB1030">
        <v>0</v>
      </c>
      <c r="BC1030">
        <v>0</v>
      </c>
      <c r="BD1030">
        <v>0</v>
      </c>
      <c r="BE1030">
        <v>0</v>
      </c>
      <c r="BF1030">
        <v>0</v>
      </c>
      <c r="BG1030">
        <v>0</v>
      </c>
      <c r="BH1030">
        <v>0</v>
      </c>
      <c r="BI1030">
        <v>0</v>
      </c>
      <c r="BJ1030">
        <v>0</v>
      </c>
      <c r="BK1030">
        <v>0</v>
      </c>
      <c r="BL1030">
        <v>0</v>
      </c>
      <c r="BM1030">
        <v>0</v>
      </c>
      <c r="BN1030">
        <v>0</v>
      </c>
      <c r="BO1030">
        <v>0</v>
      </c>
      <c r="BP1030">
        <v>0</v>
      </c>
      <c r="BQ1030">
        <v>0</v>
      </c>
      <c r="BR1030">
        <v>0</v>
      </c>
      <c r="BS1030">
        <v>0</v>
      </c>
      <c r="BT1030">
        <v>0</v>
      </c>
      <c r="BU1030">
        <v>0</v>
      </c>
      <c r="BV1030">
        <v>0</v>
      </c>
      <c r="BW1030">
        <v>0</v>
      </c>
      <c r="BX1030">
        <v>0</v>
      </c>
      <c r="BY1030">
        <v>0</v>
      </c>
      <c r="BZ1030">
        <v>0</v>
      </c>
      <c r="CA1030">
        <v>0</v>
      </c>
      <c r="CB1030">
        <v>0</v>
      </c>
      <c r="CC1030">
        <v>0</v>
      </c>
      <c r="CD1030">
        <v>0</v>
      </c>
      <c r="CE1030">
        <v>0</v>
      </c>
      <c r="CF1030">
        <v>0</v>
      </c>
      <c r="CG1030">
        <v>0</v>
      </c>
      <c r="CH1030">
        <v>0</v>
      </c>
      <c r="CI1030">
        <v>0</v>
      </c>
      <c r="CJ1030">
        <v>0</v>
      </c>
      <c r="CK1030">
        <v>0</v>
      </c>
      <c r="CL1030">
        <v>0</v>
      </c>
      <c r="CM1030">
        <v>0</v>
      </c>
      <c r="CN1030">
        <v>0</v>
      </c>
      <c r="CO1030">
        <v>0</v>
      </c>
      <c r="CP1030">
        <v>0</v>
      </c>
      <c r="CQ1030">
        <v>0</v>
      </c>
      <c r="CR1030">
        <v>0</v>
      </c>
      <c r="CS1030">
        <v>0</v>
      </c>
      <c r="CT1030">
        <v>0</v>
      </c>
      <c r="CU1030">
        <v>0</v>
      </c>
      <c r="CV1030">
        <v>0</v>
      </c>
      <c r="CW1030">
        <v>0</v>
      </c>
      <c r="CX1030">
        <v>0</v>
      </c>
      <c r="CY1030">
        <v>0</v>
      </c>
      <c r="CZ1030">
        <v>0</v>
      </c>
      <c r="DA1030">
        <v>0</v>
      </c>
      <c r="DB1030">
        <v>0</v>
      </c>
      <c r="DC1030">
        <v>0</v>
      </c>
      <c r="DD1030">
        <v>0</v>
      </c>
      <c r="DE1030">
        <v>0</v>
      </c>
      <c r="DF1030">
        <v>0</v>
      </c>
      <c r="DG1030">
        <v>0</v>
      </c>
      <c r="DH1030">
        <v>0</v>
      </c>
      <c r="DI1030">
        <v>0</v>
      </c>
      <c r="DJ1030">
        <v>0</v>
      </c>
      <c r="DK1030">
        <v>0</v>
      </c>
      <c r="DL1030">
        <v>0</v>
      </c>
      <c r="DM1030">
        <v>0</v>
      </c>
      <c r="DN1030">
        <v>0</v>
      </c>
      <c r="DO1030">
        <v>0</v>
      </c>
      <c r="DP1030">
        <v>0</v>
      </c>
      <c r="DQ1030">
        <v>0</v>
      </c>
      <c r="DR1030">
        <v>0</v>
      </c>
      <c r="DS1030">
        <v>0</v>
      </c>
      <c r="DT1030">
        <v>0</v>
      </c>
      <c r="DU1030">
        <v>0</v>
      </c>
      <c r="DV1030">
        <v>0</v>
      </c>
      <c r="DW1030">
        <v>0</v>
      </c>
      <c r="DX1030">
        <v>0</v>
      </c>
      <c r="DZ1030" s="340"/>
      <c r="EA1030" t="s">
        <v>1024</v>
      </c>
      <c r="EB1030">
        <v>2</v>
      </c>
      <c r="EC1030">
        <v>2</v>
      </c>
      <c r="ED1030" s="183" t="str">
        <f t="shared" si="40"/>
        <v>SDH150202</v>
      </c>
      <c r="EE1030">
        <v>604.20000000000005</v>
      </c>
      <c r="EF1030">
        <v>10000</v>
      </c>
      <c r="EG1030">
        <v>10000</v>
      </c>
      <c r="EH1030">
        <v>10000</v>
      </c>
      <c r="EI1030">
        <v>10000</v>
      </c>
      <c r="EJ1030">
        <v>10000</v>
      </c>
      <c r="EK1030">
        <v>10000</v>
      </c>
      <c r="EL1030">
        <v>10000</v>
      </c>
      <c r="EM1030">
        <v>10000</v>
      </c>
      <c r="EN1030">
        <v>10000</v>
      </c>
      <c r="EO1030">
        <v>10000</v>
      </c>
      <c r="EP1030">
        <v>10000</v>
      </c>
      <c r="EQ1030">
        <v>10000</v>
      </c>
      <c r="ER1030">
        <v>10000</v>
      </c>
      <c r="ES1030">
        <v>10000</v>
      </c>
      <c r="ET1030">
        <v>10000</v>
      </c>
      <c r="EU1030">
        <v>10000</v>
      </c>
      <c r="EV1030">
        <v>10000</v>
      </c>
      <c r="EW1030">
        <v>10000</v>
      </c>
      <c r="EX1030">
        <v>10000</v>
      </c>
      <c r="EY1030">
        <v>10000</v>
      </c>
      <c r="EZ1030">
        <v>10000</v>
      </c>
      <c r="FA1030">
        <v>10000</v>
      </c>
      <c r="FB1030">
        <v>10000</v>
      </c>
      <c r="FC1030">
        <v>10000</v>
      </c>
      <c r="FD1030">
        <v>10000</v>
      </c>
      <c r="FE1030">
        <v>10000</v>
      </c>
      <c r="FF1030">
        <v>10000</v>
      </c>
      <c r="FG1030">
        <v>10000</v>
      </c>
      <c r="FH1030">
        <v>10000</v>
      </c>
      <c r="FI1030">
        <v>0</v>
      </c>
      <c r="FJ1030">
        <v>0</v>
      </c>
      <c r="FK1030">
        <v>0</v>
      </c>
      <c r="FL1030">
        <v>0</v>
      </c>
      <c r="FM1030">
        <v>0</v>
      </c>
      <c r="FN1030">
        <v>0</v>
      </c>
      <c r="FO1030">
        <v>0</v>
      </c>
      <c r="FP1030">
        <v>0</v>
      </c>
      <c r="FQ1030">
        <v>0</v>
      </c>
      <c r="FR1030">
        <v>0</v>
      </c>
      <c r="FS1030">
        <v>0</v>
      </c>
      <c r="FT1030">
        <v>0</v>
      </c>
      <c r="FU1030">
        <v>0</v>
      </c>
      <c r="FV1030">
        <v>0</v>
      </c>
      <c r="FW1030">
        <v>0</v>
      </c>
      <c r="FX1030">
        <v>0</v>
      </c>
      <c r="FY1030">
        <v>0</v>
      </c>
      <c r="FZ1030">
        <v>0</v>
      </c>
      <c r="GA1030">
        <v>0</v>
      </c>
      <c r="GB1030">
        <v>0</v>
      </c>
      <c r="GC1030">
        <v>0</v>
      </c>
      <c r="GD1030">
        <v>0</v>
      </c>
      <c r="GE1030">
        <v>0</v>
      </c>
      <c r="GF1030">
        <v>0</v>
      </c>
      <c r="GG1030">
        <v>0</v>
      </c>
      <c r="GH1030">
        <v>0</v>
      </c>
      <c r="GI1030">
        <v>0</v>
      </c>
      <c r="GJ1030">
        <v>0</v>
      </c>
      <c r="GK1030">
        <v>0</v>
      </c>
      <c r="GL1030">
        <v>0</v>
      </c>
      <c r="GM1030">
        <v>0</v>
      </c>
      <c r="GN1030">
        <v>0</v>
      </c>
      <c r="GO1030">
        <v>0</v>
      </c>
      <c r="GP1030">
        <v>0</v>
      </c>
      <c r="GQ1030">
        <v>0</v>
      </c>
      <c r="GR1030">
        <v>0</v>
      </c>
      <c r="GS1030">
        <v>0</v>
      </c>
      <c r="GT1030">
        <v>0</v>
      </c>
      <c r="GU1030">
        <v>0</v>
      </c>
      <c r="GV1030">
        <v>0</v>
      </c>
      <c r="GW1030">
        <v>0</v>
      </c>
      <c r="GX1030">
        <v>0</v>
      </c>
      <c r="GY1030">
        <v>0</v>
      </c>
      <c r="GZ1030">
        <v>0</v>
      </c>
      <c r="HA1030">
        <v>0</v>
      </c>
      <c r="HB1030">
        <v>0</v>
      </c>
      <c r="HC1030">
        <v>0</v>
      </c>
      <c r="HD1030">
        <v>0</v>
      </c>
      <c r="HE1030">
        <v>0</v>
      </c>
      <c r="HF1030">
        <v>0</v>
      </c>
      <c r="HG1030">
        <v>0</v>
      </c>
      <c r="HH1030">
        <v>0</v>
      </c>
      <c r="HI1030">
        <v>0</v>
      </c>
      <c r="HJ1030">
        <v>0</v>
      </c>
      <c r="HK1030">
        <v>0</v>
      </c>
      <c r="HL1030">
        <v>0</v>
      </c>
      <c r="HM1030">
        <v>0</v>
      </c>
      <c r="HN1030">
        <v>0</v>
      </c>
      <c r="HO1030">
        <v>0</v>
      </c>
      <c r="HP1030">
        <v>0</v>
      </c>
      <c r="HQ1030">
        <v>0</v>
      </c>
      <c r="HR1030">
        <v>0</v>
      </c>
      <c r="HS1030">
        <v>0</v>
      </c>
      <c r="HT1030">
        <v>0</v>
      </c>
      <c r="HU1030">
        <v>0</v>
      </c>
      <c r="HV1030">
        <v>0</v>
      </c>
      <c r="HW1030">
        <v>0</v>
      </c>
      <c r="HX1030">
        <v>0</v>
      </c>
      <c r="HY1030">
        <v>0</v>
      </c>
      <c r="HZ1030">
        <v>0</v>
      </c>
      <c r="IA1030">
        <v>0</v>
      </c>
      <c r="IB1030">
        <v>0</v>
      </c>
      <c r="IC1030">
        <v>0</v>
      </c>
      <c r="ID1030">
        <v>0</v>
      </c>
      <c r="IE1030">
        <v>0</v>
      </c>
      <c r="IF1030">
        <v>0</v>
      </c>
      <c r="IG1030">
        <v>0</v>
      </c>
      <c r="IH1030">
        <v>0</v>
      </c>
      <c r="II1030">
        <v>0</v>
      </c>
      <c r="IJ1030">
        <v>0</v>
      </c>
      <c r="IK1030">
        <v>0</v>
      </c>
    </row>
    <row r="1031" spans="13:245" hidden="1">
      <c r="M1031" s="340"/>
      <c r="N1031" t="s">
        <v>1024</v>
      </c>
      <c r="O1031">
        <v>2</v>
      </c>
      <c r="P1031">
        <v>3</v>
      </c>
      <c r="Q1031" s="183" t="str">
        <f t="shared" si="39"/>
        <v>SDH150203</v>
      </c>
      <c r="R1031">
        <v>604.20000000000005</v>
      </c>
      <c r="S1031">
        <v>2000</v>
      </c>
      <c r="T1031">
        <v>2000</v>
      </c>
      <c r="U1031">
        <v>2416.8000000000002</v>
      </c>
      <c r="V1031">
        <v>3021</v>
      </c>
      <c r="W1031">
        <v>3625.2000000000003</v>
      </c>
      <c r="X1031">
        <v>4229.4000000000005</v>
      </c>
      <c r="Y1031">
        <v>4833.6000000000004</v>
      </c>
      <c r="Z1031">
        <v>5437.8</v>
      </c>
      <c r="AA1031">
        <v>6042</v>
      </c>
      <c r="AB1031">
        <v>6646.2000000000007</v>
      </c>
      <c r="AC1031">
        <v>7250.4000000000005</v>
      </c>
      <c r="AD1031">
        <v>7854.6</v>
      </c>
      <c r="AE1031">
        <v>8458.8000000000011</v>
      </c>
      <c r="AF1031">
        <v>9063</v>
      </c>
      <c r="AG1031">
        <v>9063</v>
      </c>
      <c r="AH1031">
        <v>9063</v>
      </c>
      <c r="AI1031">
        <v>9063</v>
      </c>
      <c r="AJ1031">
        <v>9063</v>
      </c>
      <c r="AK1031">
        <v>9063</v>
      </c>
      <c r="AL1031">
        <v>9063</v>
      </c>
      <c r="AM1031">
        <v>9063</v>
      </c>
      <c r="AN1031">
        <v>9063</v>
      </c>
      <c r="AO1031">
        <v>9063</v>
      </c>
      <c r="AP1031">
        <v>9063</v>
      </c>
      <c r="AQ1031">
        <v>9063</v>
      </c>
      <c r="AR1031">
        <v>9063</v>
      </c>
      <c r="AS1031">
        <v>9063</v>
      </c>
      <c r="AT1031">
        <v>9063</v>
      </c>
      <c r="AU1031">
        <v>9063</v>
      </c>
      <c r="AV1031">
        <v>0</v>
      </c>
      <c r="AW1031">
        <v>0</v>
      </c>
      <c r="AX1031">
        <v>0</v>
      </c>
      <c r="AY1031">
        <v>0</v>
      </c>
      <c r="AZ1031">
        <v>0</v>
      </c>
      <c r="BA1031">
        <v>0</v>
      </c>
      <c r="BB1031">
        <v>0</v>
      </c>
      <c r="BC1031">
        <v>0</v>
      </c>
      <c r="BD1031">
        <v>0</v>
      </c>
      <c r="BE1031">
        <v>0</v>
      </c>
      <c r="BF1031">
        <v>0</v>
      </c>
      <c r="BG1031">
        <v>0</v>
      </c>
      <c r="BH1031">
        <v>0</v>
      </c>
      <c r="BI1031">
        <v>0</v>
      </c>
      <c r="BJ1031">
        <v>0</v>
      </c>
      <c r="BK1031">
        <v>0</v>
      </c>
      <c r="BL1031">
        <v>0</v>
      </c>
      <c r="BM1031">
        <v>0</v>
      </c>
      <c r="BN1031">
        <v>0</v>
      </c>
      <c r="BO1031">
        <v>0</v>
      </c>
      <c r="BP1031">
        <v>0</v>
      </c>
      <c r="BQ1031">
        <v>0</v>
      </c>
      <c r="BR1031">
        <v>0</v>
      </c>
      <c r="BS1031">
        <v>0</v>
      </c>
      <c r="BT1031">
        <v>0</v>
      </c>
      <c r="BU1031">
        <v>0</v>
      </c>
      <c r="BV1031">
        <v>0</v>
      </c>
      <c r="BW1031">
        <v>0</v>
      </c>
      <c r="BX1031">
        <v>0</v>
      </c>
      <c r="BY1031">
        <v>0</v>
      </c>
      <c r="BZ1031">
        <v>0</v>
      </c>
      <c r="CA1031">
        <v>0</v>
      </c>
      <c r="CB1031">
        <v>0</v>
      </c>
      <c r="CC1031">
        <v>0</v>
      </c>
      <c r="CD1031">
        <v>0</v>
      </c>
      <c r="CE1031">
        <v>0</v>
      </c>
      <c r="CF1031">
        <v>0</v>
      </c>
      <c r="CG1031">
        <v>0</v>
      </c>
      <c r="CH1031">
        <v>0</v>
      </c>
      <c r="CI1031">
        <v>0</v>
      </c>
      <c r="CJ1031">
        <v>0</v>
      </c>
      <c r="CK1031">
        <v>0</v>
      </c>
      <c r="CL1031">
        <v>0</v>
      </c>
      <c r="CM1031">
        <v>0</v>
      </c>
      <c r="CN1031">
        <v>0</v>
      </c>
      <c r="CO1031">
        <v>0</v>
      </c>
      <c r="CP1031">
        <v>0</v>
      </c>
      <c r="CQ1031">
        <v>0</v>
      </c>
      <c r="CR1031">
        <v>0</v>
      </c>
      <c r="CS1031">
        <v>0</v>
      </c>
      <c r="CT1031">
        <v>0</v>
      </c>
      <c r="CU1031">
        <v>0</v>
      </c>
      <c r="CV1031">
        <v>0</v>
      </c>
      <c r="CW1031">
        <v>0</v>
      </c>
      <c r="CX1031">
        <v>0</v>
      </c>
      <c r="CY1031">
        <v>0</v>
      </c>
      <c r="CZ1031">
        <v>0</v>
      </c>
      <c r="DA1031">
        <v>0</v>
      </c>
      <c r="DB1031">
        <v>0</v>
      </c>
      <c r="DC1031">
        <v>0</v>
      </c>
      <c r="DD1031">
        <v>0</v>
      </c>
      <c r="DE1031">
        <v>0</v>
      </c>
      <c r="DF1031">
        <v>0</v>
      </c>
      <c r="DG1031">
        <v>0</v>
      </c>
      <c r="DH1031">
        <v>0</v>
      </c>
      <c r="DI1031">
        <v>0</v>
      </c>
      <c r="DJ1031">
        <v>0</v>
      </c>
      <c r="DK1031">
        <v>0</v>
      </c>
      <c r="DL1031">
        <v>0</v>
      </c>
      <c r="DM1031">
        <v>0</v>
      </c>
      <c r="DN1031">
        <v>0</v>
      </c>
      <c r="DO1031">
        <v>0</v>
      </c>
      <c r="DP1031">
        <v>0</v>
      </c>
      <c r="DQ1031">
        <v>0</v>
      </c>
      <c r="DR1031">
        <v>0</v>
      </c>
      <c r="DS1031">
        <v>0</v>
      </c>
      <c r="DT1031">
        <v>0</v>
      </c>
      <c r="DU1031">
        <v>0</v>
      </c>
      <c r="DV1031">
        <v>0</v>
      </c>
      <c r="DW1031">
        <v>0</v>
      </c>
      <c r="DX1031">
        <v>0</v>
      </c>
      <c r="DZ1031" s="340"/>
      <c r="EA1031" t="s">
        <v>1024</v>
      </c>
      <c r="EB1031">
        <v>2</v>
      </c>
      <c r="EC1031">
        <v>3</v>
      </c>
      <c r="ED1031" s="183" t="str">
        <f t="shared" si="40"/>
        <v>SDH150203</v>
      </c>
      <c r="EE1031">
        <v>604.20000000000005</v>
      </c>
      <c r="EF1031">
        <v>10000</v>
      </c>
      <c r="EG1031">
        <v>10000</v>
      </c>
      <c r="EH1031">
        <v>10000</v>
      </c>
      <c r="EI1031">
        <v>10000</v>
      </c>
      <c r="EJ1031">
        <v>10000</v>
      </c>
      <c r="EK1031">
        <v>10000</v>
      </c>
      <c r="EL1031">
        <v>10000</v>
      </c>
      <c r="EM1031">
        <v>10000</v>
      </c>
      <c r="EN1031">
        <v>10000</v>
      </c>
      <c r="EO1031">
        <v>10000</v>
      </c>
      <c r="EP1031">
        <v>10000</v>
      </c>
      <c r="EQ1031">
        <v>10000</v>
      </c>
      <c r="ER1031">
        <v>10000</v>
      </c>
      <c r="ES1031">
        <v>10000</v>
      </c>
      <c r="ET1031">
        <v>10000</v>
      </c>
      <c r="EU1031">
        <v>10000</v>
      </c>
      <c r="EV1031">
        <v>10000</v>
      </c>
      <c r="EW1031">
        <v>10000</v>
      </c>
      <c r="EX1031">
        <v>10000</v>
      </c>
      <c r="EY1031">
        <v>10000</v>
      </c>
      <c r="EZ1031">
        <v>10000</v>
      </c>
      <c r="FA1031">
        <v>10000</v>
      </c>
      <c r="FB1031">
        <v>10000</v>
      </c>
      <c r="FC1031">
        <v>10000</v>
      </c>
      <c r="FD1031">
        <v>10000</v>
      </c>
      <c r="FE1031">
        <v>10000</v>
      </c>
      <c r="FF1031">
        <v>10000</v>
      </c>
      <c r="FG1031">
        <v>10000</v>
      </c>
      <c r="FH1031">
        <v>10000</v>
      </c>
      <c r="FI1031">
        <v>0</v>
      </c>
      <c r="FJ1031">
        <v>0</v>
      </c>
      <c r="FK1031">
        <v>0</v>
      </c>
      <c r="FL1031">
        <v>0</v>
      </c>
      <c r="FM1031">
        <v>0</v>
      </c>
      <c r="FN1031">
        <v>0</v>
      </c>
      <c r="FO1031">
        <v>0</v>
      </c>
      <c r="FP1031">
        <v>0</v>
      </c>
      <c r="FQ1031">
        <v>0</v>
      </c>
      <c r="FR1031">
        <v>0</v>
      </c>
      <c r="FS1031">
        <v>0</v>
      </c>
      <c r="FT1031">
        <v>0</v>
      </c>
      <c r="FU1031">
        <v>0</v>
      </c>
      <c r="FV1031">
        <v>0</v>
      </c>
      <c r="FW1031">
        <v>0</v>
      </c>
      <c r="FX1031">
        <v>0</v>
      </c>
      <c r="FY1031">
        <v>0</v>
      </c>
      <c r="FZ1031">
        <v>0</v>
      </c>
      <c r="GA1031">
        <v>0</v>
      </c>
      <c r="GB1031">
        <v>0</v>
      </c>
      <c r="GC1031">
        <v>0</v>
      </c>
      <c r="GD1031">
        <v>0</v>
      </c>
      <c r="GE1031">
        <v>0</v>
      </c>
      <c r="GF1031">
        <v>0</v>
      </c>
      <c r="GG1031">
        <v>0</v>
      </c>
      <c r="GH1031">
        <v>0</v>
      </c>
      <c r="GI1031">
        <v>0</v>
      </c>
      <c r="GJ1031">
        <v>0</v>
      </c>
      <c r="GK1031">
        <v>0</v>
      </c>
      <c r="GL1031">
        <v>0</v>
      </c>
      <c r="GM1031">
        <v>0</v>
      </c>
      <c r="GN1031">
        <v>0</v>
      </c>
      <c r="GO1031">
        <v>0</v>
      </c>
      <c r="GP1031">
        <v>0</v>
      </c>
      <c r="GQ1031">
        <v>0</v>
      </c>
      <c r="GR1031">
        <v>0</v>
      </c>
      <c r="GS1031">
        <v>0</v>
      </c>
      <c r="GT1031">
        <v>0</v>
      </c>
      <c r="GU1031">
        <v>0</v>
      </c>
      <c r="GV1031">
        <v>0</v>
      </c>
      <c r="GW1031">
        <v>0</v>
      </c>
      <c r="GX1031">
        <v>0</v>
      </c>
      <c r="GY1031">
        <v>0</v>
      </c>
      <c r="GZ1031">
        <v>0</v>
      </c>
      <c r="HA1031">
        <v>0</v>
      </c>
      <c r="HB1031">
        <v>0</v>
      </c>
      <c r="HC1031">
        <v>0</v>
      </c>
      <c r="HD1031">
        <v>0</v>
      </c>
      <c r="HE1031">
        <v>0</v>
      </c>
      <c r="HF1031">
        <v>0</v>
      </c>
      <c r="HG1031">
        <v>0</v>
      </c>
      <c r="HH1031">
        <v>0</v>
      </c>
      <c r="HI1031">
        <v>0</v>
      </c>
      <c r="HJ1031">
        <v>0</v>
      </c>
      <c r="HK1031">
        <v>0</v>
      </c>
      <c r="HL1031">
        <v>0</v>
      </c>
      <c r="HM1031">
        <v>0</v>
      </c>
      <c r="HN1031">
        <v>0</v>
      </c>
      <c r="HO1031">
        <v>0</v>
      </c>
      <c r="HP1031">
        <v>0</v>
      </c>
      <c r="HQ1031">
        <v>0</v>
      </c>
      <c r="HR1031">
        <v>0</v>
      </c>
      <c r="HS1031">
        <v>0</v>
      </c>
      <c r="HT1031">
        <v>0</v>
      </c>
      <c r="HU1031">
        <v>0</v>
      </c>
      <c r="HV1031">
        <v>0</v>
      </c>
      <c r="HW1031">
        <v>0</v>
      </c>
      <c r="HX1031">
        <v>0</v>
      </c>
      <c r="HY1031">
        <v>0</v>
      </c>
      <c r="HZ1031">
        <v>0</v>
      </c>
      <c r="IA1031">
        <v>0</v>
      </c>
      <c r="IB1031">
        <v>0</v>
      </c>
      <c r="IC1031">
        <v>0</v>
      </c>
      <c r="ID1031">
        <v>0</v>
      </c>
      <c r="IE1031">
        <v>0</v>
      </c>
      <c r="IF1031">
        <v>0</v>
      </c>
      <c r="IG1031">
        <v>0</v>
      </c>
      <c r="IH1031">
        <v>0</v>
      </c>
      <c r="II1031">
        <v>0</v>
      </c>
      <c r="IJ1031">
        <v>0</v>
      </c>
      <c r="IK1031">
        <v>0</v>
      </c>
    </row>
    <row r="1032" spans="13:245" hidden="1">
      <c r="M1032" s="340"/>
      <c r="N1032" t="s">
        <v>1024</v>
      </c>
      <c r="O1032">
        <v>2</v>
      </c>
      <c r="P1032">
        <v>4</v>
      </c>
      <c r="Q1032" s="183" t="str">
        <f t="shared" si="39"/>
        <v>SDH150204</v>
      </c>
      <c r="R1032">
        <v>604.20000000000005</v>
      </c>
      <c r="S1032">
        <v>2000</v>
      </c>
      <c r="T1032">
        <v>2000</v>
      </c>
      <c r="U1032">
        <v>2416.8000000000002</v>
      </c>
      <c r="V1032">
        <v>3021</v>
      </c>
      <c r="W1032">
        <v>3625.2000000000003</v>
      </c>
      <c r="X1032">
        <v>4229.4000000000005</v>
      </c>
      <c r="Y1032">
        <v>4833.6000000000004</v>
      </c>
      <c r="Z1032">
        <v>5437.8</v>
      </c>
      <c r="AA1032">
        <v>6042</v>
      </c>
      <c r="AB1032">
        <v>6646.2000000000007</v>
      </c>
      <c r="AC1032">
        <v>7250.4000000000005</v>
      </c>
      <c r="AD1032">
        <v>7854.6</v>
      </c>
      <c r="AE1032">
        <v>8458.8000000000011</v>
      </c>
      <c r="AF1032">
        <v>9063</v>
      </c>
      <c r="AG1032">
        <v>9063</v>
      </c>
      <c r="AH1032">
        <v>9063</v>
      </c>
      <c r="AI1032">
        <v>9063</v>
      </c>
      <c r="AJ1032">
        <v>9063</v>
      </c>
      <c r="AK1032">
        <v>9063</v>
      </c>
      <c r="AL1032">
        <v>9063</v>
      </c>
      <c r="AM1032">
        <v>9063</v>
      </c>
      <c r="AN1032">
        <v>9063</v>
      </c>
      <c r="AO1032">
        <v>9063</v>
      </c>
      <c r="AP1032">
        <v>9063</v>
      </c>
      <c r="AQ1032">
        <v>9063</v>
      </c>
      <c r="AR1032">
        <v>9063</v>
      </c>
      <c r="AS1032">
        <v>9063</v>
      </c>
      <c r="AT1032">
        <v>9063</v>
      </c>
      <c r="AU1032">
        <v>9063</v>
      </c>
      <c r="AV1032">
        <v>0</v>
      </c>
      <c r="AW1032">
        <v>0</v>
      </c>
      <c r="AX1032">
        <v>0</v>
      </c>
      <c r="AY1032">
        <v>0</v>
      </c>
      <c r="AZ1032">
        <v>0</v>
      </c>
      <c r="BA1032">
        <v>0</v>
      </c>
      <c r="BB1032">
        <v>0</v>
      </c>
      <c r="BC1032">
        <v>0</v>
      </c>
      <c r="BD1032">
        <v>0</v>
      </c>
      <c r="BE1032">
        <v>0</v>
      </c>
      <c r="BF1032">
        <v>0</v>
      </c>
      <c r="BG1032">
        <v>0</v>
      </c>
      <c r="BH1032">
        <v>0</v>
      </c>
      <c r="BI1032">
        <v>0</v>
      </c>
      <c r="BJ1032">
        <v>0</v>
      </c>
      <c r="BK1032">
        <v>0</v>
      </c>
      <c r="BL1032">
        <v>0</v>
      </c>
      <c r="BM1032">
        <v>0</v>
      </c>
      <c r="BN1032">
        <v>0</v>
      </c>
      <c r="BO1032">
        <v>0</v>
      </c>
      <c r="BP1032">
        <v>0</v>
      </c>
      <c r="BQ1032">
        <v>0</v>
      </c>
      <c r="BR1032">
        <v>0</v>
      </c>
      <c r="BS1032">
        <v>0</v>
      </c>
      <c r="BT1032">
        <v>0</v>
      </c>
      <c r="BU1032">
        <v>0</v>
      </c>
      <c r="BV1032">
        <v>0</v>
      </c>
      <c r="BW1032">
        <v>0</v>
      </c>
      <c r="BX1032">
        <v>0</v>
      </c>
      <c r="BY1032">
        <v>0</v>
      </c>
      <c r="BZ1032">
        <v>0</v>
      </c>
      <c r="CA1032">
        <v>0</v>
      </c>
      <c r="CB1032">
        <v>0</v>
      </c>
      <c r="CC1032">
        <v>0</v>
      </c>
      <c r="CD1032">
        <v>0</v>
      </c>
      <c r="CE1032">
        <v>0</v>
      </c>
      <c r="CF1032">
        <v>0</v>
      </c>
      <c r="CG1032">
        <v>0</v>
      </c>
      <c r="CH1032">
        <v>0</v>
      </c>
      <c r="CI1032">
        <v>0</v>
      </c>
      <c r="CJ1032">
        <v>0</v>
      </c>
      <c r="CK1032">
        <v>0</v>
      </c>
      <c r="CL1032">
        <v>0</v>
      </c>
      <c r="CM1032">
        <v>0</v>
      </c>
      <c r="CN1032">
        <v>0</v>
      </c>
      <c r="CO1032">
        <v>0</v>
      </c>
      <c r="CP1032">
        <v>0</v>
      </c>
      <c r="CQ1032">
        <v>0</v>
      </c>
      <c r="CR1032">
        <v>0</v>
      </c>
      <c r="CS1032">
        <v>0</v>
      </c>
      <c r="CT1032">
        <v>0</v>
      </c>
      <c r="CU1032">
        <v>0</v>
      </c>
      <c r="CV1032">
        <v>0</v>
      </c>
      <c r="CW1032">
        <v>0</v>
      </c>
      <c r="CX1032">
        <v>0</v>
      </c>
      <c r="CY1032">
        <v>0</v>
      </c>
      <c r="CZ1032">
        <v>0</v>
      </c>
      <c r="DA1032">
        <v>0</v>
      </c>
      <c r="DB1032">
        <v>0</v>
      </c>
      <c r="DC1032">
        <v>0</v>
      </c>
      <c r="DD1032">
        <v>0</v>
      </c>
      <c r="DE1032">
        <v>0</v>
      </c>
      <c r="DF1032">
        <v>0</v>
      </c>
      <c r="DG1032">
        <v>0</v>
      </c>
      <c r="DH1032">
        <v>0</v>
      </c>
      <c r="DI1032">
        <v>0</v>
      </c>
      <c r="DJ1032">
        <v>0</v>
      </c>
      <c r="DK1032">
        <v>0</v>
      </c>
      <c r="DL1032">
        <v>0</v>
      </c>
      <c r="DM1032">
        <v>0</v>
      </c>
      <c r="DN1032">
        <v>0</v>
      </c>
      <c r="DO1032">
        <v>0</v>
      </c>
      <c r="DP1032">
        <v>0</v>
      </c>
      <c r="DQ1032">
        <v>0</v>
      </c>
      <c r="DR1032">
        <v>0</v>
      </c>
      <c r="DS1032">
        <v>0</v>
      </c>
      <c r="DT1032">
        <v>0</v>
      </c>
      <c r="DU1032">
        <v>0</v>
      </c>
      <c r="DV1032">
        <v>0</v>
      </c>
      <c r="DW1032">
        <v>0</v>
      </c>
      <c r="DX1032">
        <v>0</v>
      </c>
      <c r="DZ1032" s="340"/>
      <c r="EA1032" t="s">
        <v>1024</v>
      </c>
      <c r="EB1032">
        <v>2</v>
      </c>
      <c r="EC1032">
        <v>4</v>
      </c>
      <c r="ED1032" s="183" t="str">
        <f t="shared" si="40"/>
        <v>SDH150204</v>
      </c>
      <c r="EE1032">
        <v>604.20000000000005</v>
      </c>
      <c r="EF1032">
        <v>10000</v>
      </c>
      <c r="EG1032">
        <v>10000</v>
      </c>
      <c r="EH1032">
        <v>10000</v>
      </c>
      <c r="EI1032">
        <v>10000</v>
      </c>
      <c r="EJ1032">
        <v>10000</v>
      </c>
      <c r="EK1032">
        <v>10000</v>
      </c>
      <c r="EL1032">
        <v>10000</v>
      </c>
      <c r="EM1032">
        <v>10000</v>
      </c>
      <c r="EN1032">
        <v>10000</v>
      </c>
      <c r="EO1032">
        <v>10000</v>
      </c>
      <c r="EP1032">
        <v>10000</v>
      </c>
      <c r="EQ1032">
        <v>10000</v>
      </c>
      <c r="ER1032">
        <v>10000</v>
      </c>
      <c r="ES1032">
        <v>10000</v>
      </c>
      <c r="ET1032">
        <v>10000</v>
      </c>
      <c r="EU1032">
        <v>10000</v>
      </c>
      <c r="EV1032">
        <v>10000</v>
      </c>
      <c r="EW1032">
        <v>10000</v>
      </c>
      <c r="EX1032">
        <v>10000</v>
      </c>
      <c r="EY1032">
        <v>10000</v>
      </c>
      <c r="EZ1032">
        <v>10000</v>
      </c>
      <c r="FA1032">
        <v>10000</v>
      </c>
      <c r="FB1032">
        <v>10000</v>
      </c>
      <c r="FC1032">
        <v>10000</v>
      </c>
      <c r="FD1032">
        <v>10000</v>
      </c>
      <c r="FE1032">
        <v>10000</v>
      </c>
      <c r="FF1032">
        <v>10000</v>
      </c>
      <c r="FG1032">
        <v>10000</v>
      </c>
      <c r="FH1032">
        <v>10000</v>
      </c>
      <c r="FI1032">
        <v>0</v>
      </c>
      <c r="FJ1032">
        <v>0</v>
      </c>
      <c r="FK1032">
        <v>0</v>
      </c>
      <c r="FL1032">
        <v>0</v>
      </c>
      <c r="FM1032">
        <v>0</v>
      </c>
      <c r="FN1032">
        <v>0</v>
      </c>
      <c r="FO1032">
        <v>0</v>
      </c>
      <c r="FP1032">
        <v>0</v>
      </c>
      <c r="FQ1032">
        <v>0</v>
      </c>
      <c r="FR1032">
        <v>0</v>
      </c>
      <c r="FS1032">
        <v>0</v>
      </c>
      <c r="FT1032">
        <v>0</v>
      </c>
      <c r="FU1032">
        <v>0</v>
      </c>
      <c r="FV1032">
        <v>0</v>
      </c>
      <c r="FW1032">
        <v>0</v>
      </c>
      <c r="FX1032">
        <v>0</v>
      </c>
      <c r="FY1032">
        <v>0</v>
      </c>
      <c r="FZ1032">
        <v>0</v>
      </c>
      <c r="GA1032">
        <v>0</v>
      </c>
      <c r="GB1032">
        <v>0</v>
      </c>
      <c r="GC1032">
        <v>0</v>
      </c>
      <c r="GD1032">
        <v>0</v>
      </c>
      <c r="GE1032">
        <v>0</v>
      </c>
      <c r="GF1032">
        <v>0</v>
      </c>
      <c r="GG1032">
        <v>0</v>
      </c>
      <c r="GH1032">
        <v>0</v>
      </c>
      <c r="GI1032">
        <v>0</v>
      </c>
      <c r="GJ1032">
        <v>0</v>
      </c>
      <c r="GK1032">
        <v>0</v>
      </c>
      <c r="GL1032">
        <v>0</v>
      </c>
      <c r="GM1032">
        <v>0</v>
      </c>
      <c r="GN1032">
        <v>0</v>
      </c>
      <c r="GO1032">
        <v>0</v>
      </c>
      <c r="GP1032">
        <v>0</v>
      </c>
      <c r="GQ1032">
        <v>0</v>
      </c>
      <c r="GR1032">
        <v>0</v>
      </c>
      <c r="GS1032">
        <v>0</v>
      </c>
      <c r="GT1032">
        <v>0</v>
      </c>
      <c r="GU1032">
        <v>0</v>
      </c>
      <c r="GV1032">
        <v>0</v>
      </c>
      <c r="GW1032">
        <v>0</v>
      </c>
      <c r="GX1032">
        <v>0</v>
      </c>
      <c r="GY1032">
        <v>0</v>
      </c>
      <c r="GZ1032">
        <v>0</v>
      </c>
      <c r="HA1032">
        <v>0</v>
      </c>
      <c r="HB1032">
        <v>0</v>
      </c>
      <c r="HC1032">
        <v>0</v>
      </c>
      <c r="HD1032">
        <v>0</v>
      </c>
      <c r="HE1032">
        <v>0</v>
      </c>
      <c r="HF1032">
        <v>0</v>
      </c>
      <c r="HG1032">
        <v>0</v>
      </c>
      <c r="HH1032">
        <v>0</v>
      </c>
      <c r="HI1032">
        <v>0</v>
      </c>
      <c r="HJ1032">
        <v>0</v>
      </c>
      <c r="HK1032">
        <v>0</v>
      </c>
      <c r="HL1032">
        <v>0</v>
      </c>
      <c r="HM1032">
        <v>0</v>
      </c>
      <c r="HN1032">
        <v>0</v>
      </c>
      <c r="HO1032">
        <v>0</v>
      </c>
      <c r="HP1032">
        <v>0</v>
      </c>
      <c r="HQ1032">
        <v>0</v>
      </c>
      <c r="HR1032">
        <v>0</v>
      </c>
      <c r="HS1032">
        <v>0</v>
      </c>
      <c r="HT1032">
        <v>0</v>
      </c>
      <c r="HU1032">
        <v>0</v>
      </c>
      <c r="HV1032">
        <v>0</v>
      </c>
      <c r="HW1032">
        <v>0</v>
      </c>
      <c r="HX1032">
        <v>0</v>
      </c>
      <c r="HY1032">
        <v>0</v>
      </c>
      <c r="HZ1032">
        <v>0</v>
      </c>
      <c r="IA1032">
        <v>0</v>
      </c>
      <c r="IB1032">
        <v>0</v>
      </c>
      <c r="IC1032">
        <v>0</v>
      </c>
      <c r="ID1032">
        <v>0</v>
      </c>
      <c r="IE1032">
        <v>0</v>
      </c>
      <c r="IF1032">
        <v>0</v>
      </c>
      <c r="IG1032">
        <v>0</v>
      </c>
      <c r="IH1032">
        <v>0</v>
      </c>
      <c r="II1032">
        <v>0</v>
      </c>
      <c r="IJ1032">
        <v>0</v>
      </c>
      <c r="IK1032">
        <v>0</v>
      </c>
    </row>
    <row r="1033" spans="13:245" hidden="1">
      <c r="M1033" s="340"/>
      <c r="N1033" t="s">
        <v>1024</v>
      </c>
      <c r="O1033">
        <v>2</v>
      </c>
      <c r="P1033">
        <v>5</v>
      </c>
      <c r="Q1033" s="183" t="str">
        <f t="shared" si="39"/>
        <v>SDH150205</v>
      </c>
      <c r="R1033">
        <v>604.20000000000005</v>
      </c>
      <c r="S1033">
        <v>2000</v>
      </c>
      <c r="T1033">
        <v>2000</v>
      </c>
      <c r="U1033">
        <v>2416.8000000000002</v>
      </c>
      <c r="V1033">
        <v>3021</v>
      </c>
      <c r="W1033">
        <v>3625.2000000000003</v>
      </c>
      <c r="X1033">
        <v>4229.4000000000005</v>
      </c>
      <c r="Y1033">
        <v>4833.6000000000004</v>
      </c>
      <c r="Z1033">
        <v>5437.8</v>
      </c>
      <c r="AA1033">
        <v>6042</v>
      </c>
      <c r="AB1033">
        <v>6646.2000000000007</v>
      </c>
      <c r="AC1033">
        <v>7250.4000000000005</v>
      </c>
      <c r="AD1033">
        <v>7854.6</v>
      </c>
      <c r="AE1033">
        <v>8458.8000000000011</v>
      </c>
      <c r="AF1033">
        <v>9063</v>
      </c>
      <c r="AG1033">
        <v>9063</v>
      </c>
      <c r="AH1033">
        <v>9063</v>
      </c>
      <c r="AI1033">
        <v>9063</v>
      </c>
      <c r="AJ1033">
        <v>9063</v>
      </c>
      <c r="AK1033">
        <v>9063</v>
      </c>
      <c r="AL1033">
        <v>9063</v>
      </c>
      <c r="AM1033">
        <v>9063</v>
      </c>
      <c r="AN1033">
        <v>9063</v>
      </c>
      <c r="AO1033">
        <v>9063</v>
      </c>
      <c r="AP1033">
        <v>9063</v>
      </c>
      <c r="AQ1033">
        <v>9063</v>
      </c>
      <c r="AR1033">
        <v>9063</v>
      </c>
      <c r="AS1033">
        <v>9063</v>
      </c>
      <c r="AT1033">
        <v>9063</v>
      </c>
      <c r="AU1033">
        <v>9063</v>
      </c>
      <c r="AV1033">
        <v>0</v>
      </c>
      <c r="AW1033">
        <v>0</v>
      </c>
      <c r="AX1033">
        <v>0</v>
      </c>
      <c r="AY1033">
        <v>0</v>
      </c>
      <c r="AZ1033">
        <v>0</v>
      </c>
      <c r="BA1033">
        <v>0</v>
      </c>
      <c r="BB1033">
        <v>0</v>
      </c>
      <c r="BC1033">
        <v>0</v>
      </c>
      <c r="BD1033">
        <v>0</v>
      </c>
      <c r="BE1033">
        <v>0</v>
      </c>
      <c r="BF1033">
        <v>0</v>
      </c>
      <c r="BG1033">
        <v>0</v>
      </c>
      <c r="BH1033">
        <v>0</v>
      </c>
      <c r="BI1033">
        <v>0</v>
      </c>
      <c r="BJ1033">
        <v>0</v>
      </c>
      <c r="BK1033">
        <v>0</v>
      </c>
      <c r="BL1033">
        <v>0</v>
      </c>
      <c r="BM1033">
        <v>0</v>
      </c>
      <c r="BN1033">
        <v>0</v>
      </c>
      <c r="BO1033">
        <v>0</v>
      </c>
      <c r="BP1033">
        <v>0</v>
      </c>
      <c r="BQ1033">
        <v>0</v>
      </c>
      <c r="BR1033">
        <v>0</v>
      </c>
      <c r="BS1033">
        <v>0</v>
      </c>
      <c r="BT1033">
        <v>0</v>
      </c>
      <c r="BU1033">
        <v>0</v>
      </c>
      <c r="BV1033">
        <v>0</v>
      </c>
      <c r="BW1033">
        <v>0</v>
      </c>
      <c r="BX1033">
        <v>0</v>
      </c>
      <c r="BY1033">
        <v>0</v>
      </c>
      <c r="BZ1033">
        <v>0</v>
      </c>
      <c r="CA1033">
        <v>0</v>
      </c>
      <c r="CB1033">
        <v>0</v>
      </c>
      <c r="CC1033">
        <v>0</v>
      </c>
      <c r="CD1033">
        <v>0</v>
      </c>
      <c r="CE1033">
        <v>0</v>
      </c>
      <c r="CF1033">
        <v>0</v>
      </c>
      <c r="CG1033">
        <v>0</v>
      </c>
      <c r="CH1033">
        <v>0</v>
      </c>
      <c r="CI1033">
        <v>0</v>
      </c>
      <c r="CJ1033">
        <v>0</v>
      </c>
      <c r="CK1033">
        <v>0</v>
      </c>
      <c r="CL1033">
        <v>0</v>
      </c>
      <c r="CM1033">
        <v>0</v>
      </c>
      <c r="CN1033">
        <v>0</v>
      </c>
      <c r="CO1033">
        <v>0</v>
      </c>
      <c r="CP1033">
        <v>0</v>
      </c>
      <c r="CQ1033">
        <v>0</v>
      </c>
      <c r="CR1033">
        <v>0</v>
      </c>
      <c r="CS1033">
        <v>0</v>
      </c>
      <c r="CT1033">
        <v>0</v>
      </c>
      <c r="CU1033">
        <v>0</v>
      </c>
      <c r="CV1033">
        <v>0</v>
      </c>
      <c r="CW1033">
        <v>0</v>
      </c>
      <c r="CX1033">
        <v>0</v>
      </c>
      <c r="CY1033">
        <v>0</v>
      </c>
      <c r="CZ1033">
        <v>0</v>
      </c>
      <c r="DA1033">
        <v>0</v>
      </c>
      <c r="DB1033">
        <v>0</v>
      </c>
      <c r="DC1033">
        <v>0</v>
      </c>
      <c r="DD1033">
        <v>0</v>
      </c>
      <c r="DE1033">
        <v>0</v>
      </c>
      <c r="DF1033">
        <v>0</v>
      </c>
      <c r="DG1033">
        <v>0</v>
      </c>
      <c r="DH1033">
        <v>0</v>
      </c>
      <c r="DI1033">
        <v>0</v>
      </c>
      <c r="DJ1033">
        <v>0</v>
      </c>
      <c r="DK1033">
        <v>0</v>
      </c>
      <c r="DL1033">
        <v>0</v>
      </c>
      <c r="DM1033">
        <v>0</v>
      </c>
      <c r="DN1033">
        <v>0</v>
      </c>
      <c r="DO1033">
        <v>0</v>
      </c>
      <c r="DP1033">
        <v>0</v>
      </c>
      <c r="DQ1033">
        <v>0</v>
      </c>
      <c r="DR1033">
        <v>0</v>
      </c>
      <c r="DS1033">
        <v>0</v>
      </c>
      <c r="DT1033">
        <v>0</v>
      </c>
      <c r="DU1033">
        <v>0</v>
      </c>
      <c r="DV1033">
        <v>0</v>
      </c>
      <c r="DW1033">
        <v>0</v>
      </c>
      <c r="DX1033">
        <v>0</v>
      </c>
      <c r="DZ1033" s="340"/>
      <c r="EA1033" t="s">
        <v>1024</v>
      </c>
      <c r="EB1033">
        <v>2</v>
      </c>
      <c r="EC1033">
        <v>5</v>
      </c>
      <c r="ED1033" s="183" t="str">
        <f t="shared" si="40"/>
        <v>SDH150205</v>
      </c>
      <c r="EE1033">
        <v>604.20000000000005</v>
      </c>
      <c r="EF1033">
        <v>10000</v>
      </c>
      <c r="EG1033">
        <v>10000</v>
      </c>
      <c r="EH1033">
        <v>10000</v>
      </c>
      <c r="EI1033">
        <v>10000</v>
      </c>
      <c r="EJ1033">
        <v>10000</v>
      </c>
      <c r="EK1033">
        <v>10000</v>
      </c>
      <c r="EL1033">
        <v>10000</v>
      </c>
      <c r="EM1033">
        <v>10000</v>
      </c>
      <c r="EN1033">
        <v>10000</v>
      </c>
      <c r="EO1033">
        <v>10000</v>
      </c>
      <c r="EP1033">
        <v>10000</v>
      </c>
      <c r="EQ1033">
        <v>10000</v>
      </c>
      <c r="ER1033">
        <v>10000</v>
      </c>
      <c r="ES1033">
        <v>10000</v>
      </c>
      <c r="ET1033">
        <v>10000</v>
      </c>
      <c r="EU1033">
        <v>10000</v>
      </c>
      <c r="EV1033">
        <v>10000</v>
      </c>
      <c r="EW1033">
        <v>10000</v>
      </c>
      <c r="EX1033">
        <v>10000</v>
      </c>
      <c r="EY1033">
        <v>10000</v>
      </c>
      <c r="EZ1033">
        <v>10000</v>
      </c>
      <c r="FA1033">
        <v>10000</v>
      </c>
      <c r="FB1033">
        <v>10000</v>
      </c>
      <c r="FC1033">
        <v>10000</v>
      </c>
      <c r="FD1033">
        <v>10000</v>
      </c>
      <c r="FE1033">
        <v>10000</v>
      </c>
      <c r="FF1033">
        <v>10000</v>
      </c>
      <c r="FG1033">
        <v>10000</v>
      </c>
      <c r="FH1033">
        <v>10000</v>
      </c>
      <c r="FI1033">
        <v>0</v>
      </c>
      <c r="FJ1033">
        <v>0</v>
      </c>
      <c r="FK1033">
        <v>0</v>
      </c>
      <c r="FL1033">
        <v>0</v>
      </c>
      <c r="FM1033">
        <v>0</v>
      </c>
      <c r="FN1033">
        <v>0</v>
      </c>
      <c r="FO1033">
        <v>0</v>
      </c>
      <c r="FP1033">
        <v>0</v>
      </c>
      <c r="FQ1033">
        <v>0</v>
      </c>
      <c r="FR1033">
        <v>0</v>
      </c>
      <c r="FS1033">
        <v>0</v>
      </c>
      <c r="FT1033">
        <v>0</v>
      </c>
      <c r="FU1033">
        <v>0</v>
      </c>
      <c r="FV1033">
        <v>0</v>
      </c>
      <c r="FW1033">
        <v>0</v>
      </c>
      <c r="FX1033">
        <v>0</v>
      </c>
      <c r="FY1033">
        <v>0</v>
      </c>
      <c r="FZ1033">
        <v>0</v>
      </c>
      <c r="GA1033">
        <v>0</v>
      </c>
      <c r="GB1033">
        <v>0</v>
      </c>
      <c r="GC1033">
        <v>0</v>
      </c>
      <c r="GD1033">
        <v>0</v>
      </c>
      <c r="GE1033">
        <v>0</v>
      </c>
      <c r="GF1033">
        <v>0</v>
      </c>
      <c r="GG1033">
        <v>0</v>
      </c>
      <c r="GH1033">
        <v>0</v>
      </c>
      <c r="GI1033">
        <v>0</v>
      </c>
      <c r="GJ1033">
        <v>0</v>
      </c>
      <c r="GK1033">
        <v>0</v>
      </c>
      <c r="GL1033">
        <v>0</v>
      </c>
      <c r="GM1033">
        <v>0</v>
      </c>
      <c r="GN1033">
        <v>0</v>
      </c>
      <c r="GO1033">
        <v>0</v>
      </c>
      <c r="GP1033">
        <v>0</v>
      </c>
      <c r="GQ1033">
        <v>0</v>
      </c>
      <c r="GR1033">
        <v>0</v>
      </c>
      <c r="GS1033">
        <v>0</v>
      </c>
      <c r="GT1033">
        <v>0</v>
      </c>
      <c r="GU1033">
        <v>0</v>
      </c>
      <c r="GV1033">
        <v>0</v>
      </c>
      <c r="GW1033">
        <v>0</v>
      </c>
      <c r="GX1033">
        <v>0</v>
      </c>
      <c r="GY1033">
        <v>0</v>
      </c>
      <c r="GZ1033">
        <v>0</v>
      </c>
      <c r="HA1033">
        <v>0</v>
      </c>
      <c r="HB1033">
        <v>0</v>
      </c>
      <c r="HC1033">
        <v>0</v>
      </c>
      <c r="HD1033">
        <v>0</v>
      </c>
      <c r="HE1033">
        <v>0</v>
      </c>
      <c r="HF1033">
        <v>0</v>
      </c>
      <c r="HG1033">
        <v>0</v>
      </c>
      <c r="HH1033">
        <v>0</v>
      </c>
      <c r="HI1033">
        <v>0</v>
      </c>
      <c r="HJ1033">
        <v>0</v>
      </c>
      <c r="HK1033">
        <v>0</v>
      </c>
      <c r="HL1033">
        <v>0</v>
      </c>
      <c r="HM1033">
        <v>0</v>
      </c>
      <c r="HN1033">
        <v>0</v>
      </c>
      <c r="HO1033">
        <v>0</v>
      </c>
      <c r="HP1033">
        <v>0</v>
      </c>
      <c r="HQ1033">
        <v>0</v>
      </c>
      <c r="HR1033">
        <v>0</v>
      </c>
      <c r="HS1033">
        <v>0</v>
      </c>
      <c r="HT1033">
        <v>0</v>
      </c>
      <c r="HU1033">
        <v>0</v>
      </c>
      <c r="HV1033">
        <v>0</v>
      </c>
      <c r="HW1033">
        <v>0</v>
      </c>
      <c r="HX1033">
        <v>0</v>
      </c>
      <c r="HY1033">
        <v>0</v>
      </c>
      <c r="HZ1033">
        <v>0</v>
      </c>
      <c r="IA1033">
        <v>0</v>
      </c>
      <c r="IB1033">
        <v>0</v>
      </c>
      <c r="IC1033">
        <v>0</v>
      </c>
      <c r="ID1033">
        <v>0</v>
      </c>
      <c r="IE1033">
        <v>0</v>
      </c>
      <c r="IF1033">
        <v>0</v>
      </c>
      <c r="IG1033">
        <v>0</v>
      </c>
      <c r="IH1033">
        <v>0</v>
      </c>
      <c r="II1033">
        <v>0</v>
      </c>
      <c r="IJ1033">
        <v>0</v>
      </c>
      <c r="IK1033">
        <v>0</v>
      </c>
    </row>
    <row r="1034" spans="13:245" hidden="1">
      <c r="M1034" s="340"/>
      <c r="N1034" t="s">
        <v>1024</v>
      </c>
      <c r="O1034">
        <v>2</v>
      </c>
      <c r="P1034">
        <v>6</v>
      </c>
      <c r="Q1034" s="183" t="str">
        <f t="shared" si="39"/>
        <v>SDH150206</v>
      </c>
      <c r="R1034">
        <v>604.20000000000005</v>
      </c>
      <c r="S1034">
        <v>2000</v>
      </c>
      <c r="T1034">
        <v>2000</v>
      </c>
      <c r="U1034">
        <v>2416.8000000000002</v>
      </c>
      <c r="V1034">
        <v>3021</v>
      </c>
      <c r="W1034">
        <v>3625.2000000000003</v>
      </c>
      <c r="X1034">
        <v>4229.4000000000005</v>
      </c>
      <c r="Y1034">
        <v>4833.6000000000004</v>
      </c>
      <c r="Z1034">
        <v>5437.8</v>
      </c>
      <c r="AA1034">
        <v>6042</v>
      </c>
      <c r="AB1034">
        <v>6646.2000000000007</v>
      </c>
      <c r="AC1034">
        <v>7250.4000000000005</v>
      </c>
      <c r="AD1034">
        <v>7854.6</v>
      </c>
      <c r="AE1034">
        <v>8458.8000000000011</v>
      </c>
      <c r="AF1034">
        <v>9063</v>
      </c>
      <c r="AG1034">
        <v>9063</v>
      </c>
      <c r="AH1034">
        <v>9063</v>
      </c>
      <c r="AI1034">
        <v>9063</v>
      </c>
      <c r="AJ1034">
        <v>9063</v>
      </c>
      <c r="AK1034">
        <v>9063</v>
      </c>
      <c r="AL1034">
        <v>9063</v>
      </c>
      <c r="AM1034">
        <v>9063</v>
      </c>
      <c r="AN1034">
        <v>9063</v>
      </c>
      <c r="AO1034">
        <v>9063</v>
      </c>
      <c r="AP1034">
        <v>9063</v>
      </c>
      <c r="AQ1034">
        <v>9063</v>
      </c>
      <c r="AR1034">
        <v>9063</v>
      </c>
      <c r="AS1034">
        <v>9063</v>
      </c>
      <c r="AT1034">
        <v>9063</v>
      </c>
      <c r="AU1034">
        <v>9063</v>
      </c>
      <c r="AV1034">
        <v>0</v>
      </c>
      <c r="AW1034">
        <v>0</v>
      </c>
      <c r="AX1034">
        <v>0</v>
      </c>
      <c r="AY1034">
        <v>0</v>
      </c>
      <c r="AZ1034">
        <v>0</v>
      </c>
      <c r="BA1034">
        <v>0</v>
      </c>
      <c r="BB1034">
        <v>0</v>
      </c>
      <c r="BC1034">
        <v>0</v>
      </c>
      <c r="BD1034">
        <v>0</v>
      </c>
      <c r="BE1034">
        <v>0</v>
      </c>
      <c r="BF1034">
        <v>0</v>
      </c>
      <c r="BG1034">
        <v>0</v>
      </c>
      <c r="BH1034">
        <v>0</v>
      </c>
      <c r="BI1034">
        <v>0</v>
      </c>
      <c r="BJ1034">
        <v>0</v>
      </c>
      <c r="BK1034">
        <v>0</v>
      </c>
      <c r="BL1034">
        <v>0</v>
      </c>
      <c r="BM1034">
        <v>0</v>
      </c>
      <c r="BN1034">
        <v>0</v>
      </c>
      <c r="BO1034">
        <v>0</v>
      </c>
      <c r="BP1034">
        <v>0</v>
      </c>
      <c r="BQ1034">
        <v>0</v>
      </c>
      <c r="BR1034">
        <v>0</v>
      </c>
      <c r="BS1034">
        <v>0</v>
      </c>
      <c r="BT1034">
        <v>0</v>
      </c>
      <c r="BU1034">
        <v>0</v>
      </c>
      <c r="BV1034">
        <v>0</v>
      </c>
      <c r="BW1034">
        <v>0</v>
      </c>
      <c r="BX1034">
        <v>0</v>
      </c>
      <c r="BY1034">
        <v>0</v>
      </c>
      <c r="BZ1034">
        <v>0</v>
      </c>
      <c r="CA1034">
        <v>0</v>
      </c>
      <c r="CB1034">
        <v>0</v>
      </c>
      <c r="CC1034">
        <v>0</v>
      </c>
      <c r="CD1034">
        <v>0</v>
      </c>
      <c r="CE1034">
        <v>0</v>
      </c>
      <c r="CF1034">
        <v>0</v>
      </c>
      <c r="CG1034">
        <v>0</v>
      </c>
      <c r="CH1034">
        <v>0</v>
      </c>
      <c r="CI1034">
        <v>0</v>
      </c>
      <c r="CJ1034">
        <v>0</v>
      </c>
      <c r="CK1034">
        <v>0</v>
      </c>
      <c r="CL1034">
        <v>0</v>
      </c>
      <c r="CM1034">
        <v>0</v>
      </c>
      <c r="CN1034">
        <v>0</v>
      </c>
      <c r="CO1034">
        <v>0</v>
      </c>
      <c r="CP1034">
        <v>0</v>
      </c>
      <c r="CQ1034">
        <v>0</v>
      </c>
      <c r="CR1034">
        <v>0</v>
      </c>
      <c r="CS1034">
        <v>0</v>
      </c>
      <c r="CT1034">
        <v>0</v>
      </c>
      <c r="CU1034">
        <v>0</v>
      </c>
      <c r="CV1034">
        <v>0</v>
      </c>
      <c r="CW1034">
        <v>0</v>
      </c>
      <c r="CX1034">
        <v>0</v>
      </c>
      <c r="CY1034">
        <v>0</v>
      </c>
      <c r="CZ1034">
        <v>0</v>
      </c>
      <c r="DA1034">
        <v>0</v>
      </c>
      <c r="DB1034">
        <v>0</v>
      </c>
      <c r="DC1034">
        <v>0</v>
      </c>
      <c r="DD1034">
        <v>0</v>
      </c>
      <c r="DE1034">
        <v>0</v>
      </c>
      <c r="DF1034">
        <v>0</v>
      </c>
      <c r="DG1034">
        <v>0</v>
      </c>
      <c r="DH1034">
        <v>0</v>
      </c>
      <c r="DI1034">
        <v>0</v>
      </c>
      <c r="DJ1034">
        <v>0</v>
      </c>
      <c r="DK1034">
        <v>0</v>
      </c>
      <c r="DL1034">
        <v>0</v>
      </c>
      <c r="DM1034">
        <v>0</v>
      </c>
      <c r="DN1034">
        <v>0</v>
      </c>
      <c r="DO1034">
        <v>0</v>
      </c>
      <c r="DP1034">
        <v>0</v>
      </c>
      <c r="DQ1034">
        <v>0</v>
      </c>
      <c r="DR1034">
        <v>0</v>
      </c>
      <c r="DS1034">
        <v>0</v>
      </c>
      <c r="DT1034">
        <v>0</v>
      </c>
      <c r="DU1034">
        <v>0</v>
      </c>
      <c r="DV1034">
        <v>0</v>
      </c>
      <c r="DW1034">
        <v>0</v>
      </c>
      <c r="DX1034">
        <v>0</v>
      </c>
      <c r="DZ1034" s="340"/>
      <c r="EA1034" t="s">
        <v>1024</v>
      </c>
      <c r="EB1034">
        <v>2</v>
      </c>
      <c r="EC1034">
        <v>6</v>
      </c>
      <c r="ED1034" s="183" t="str">
        <f t="shared" si="40"/>
        <v>SDH150206</v>
      </c>
      <c r="EE1034">
        <v>604.20000000000005</v>
      </c>
      <c r="EF1034">
        <v>10000</v>
      </c>
      <c r="EG1034">
        <v>10000</v>
      </c>
      <c r="EH1034">
        <v>10000</v>
      </c>
      <c r="EI1034">
        <v>10000</v>
      </c>
      <c r="EJ1034">
        <v>10000</v>
      </c>
      <c r="EK1034">
        <v>10000</v>
      </c>
      <c r="EL1034">
        <v>10000</v>
      </c>
      <c r="EM1034">
        <v>10000</v>
      </c>
      <c r="EN1034">
        <v>10000</v>
      </c>
      <c r="EO1034">
        <v>10000</v>
      </c>
      <c r="EP1034">
        <v>10000</v>
      </c>
      <c r="EQ1034">
        <v>10000</v>
      </c>
      <c r="ER1034">
        <v>10000</v>
      </c>
      <c r="ES1034">
        <v>10000</v>
      </c>
      <c r="ET1034">
        <v>10000</v>
      </c>
      <c r="EU1034">
        <v>10000</v>
      </c>
      <c r="EV1034">
        <v>10000</v>
      </c>
      <c r="EW1034">
        <v>10000</v>
      </c>
      <c r="EX1034">
        <v>10000</v>
      </c>
      <c r="EY1034">
        <v>10000</v>
      </c>
      <c r="EZ1034">
        <v>10000</v>
      </c>
      <c r="FA1034">
        <v>10000</v>
      </c>
      <c r="FB1034">
        <v>10000</v>
      </c>
      <c r="FC1034">
        <v>10000</v>
      </c>
      <c r="FD1034">
        <v>10000</v>
      </c>
      <c r="FE1034">
        <v>10000</v>
      </c>
      <c r="FF1034">
        <v>10000</v>
      </c>
      <c r="FG1034">
        <v>10000</v>
      </c>
      <c r="FH1034">
        <v>10000</v>
      </c>
      <c r="FI1034">
        <v>0</v>
      </c>
      <c r="FJ1034">
        <v>0</v>
      </c>
      <c r="FK1034">
        <v>0</v>
      </c>
      <c r="FL1034">
        <v>0</v>
      </c>
      <c r="FM1034">
        <v>0</v>
      </c>
      <c r="FN1034">
        <v>0</v>
      </c>
      <c r="FO1034">
        <v>0</v>
      </c>
      <c r="FP1034">
        <v>0</v>
      </c>
      <c r="FQ1034">
        <v>0</v>
      </c>
      <c r="FR1034">
        <v>0</v>
      </c>
      <c r="FS1034">
        <v>0</v>
      </c>
      <c r="FT1034">
        <v>0</v>
      </c>
      <c r="FU1034">
        <v>0</v>
      </c>
      <c r="FV1034">
        <v>0</v>
      </c>
      <c r="FW1034">
        <v>0</v>
      </c>
      <c r="FX1034">
        <v>0</v>
      </c>
      <c r="FY1034">
        <v>0</v>
      </c>
      <c r="FZ1034">
        <v>0</v>
      </c>
      <c r="GA1034">
        <v>0</v>
      </c>
      <c r="GB1034">
        <v>0</v>
      </c>
      <c r="GC1034">
        <v>0</v>
      </c>
      <c r="GD1034">
        <v>0</v>
      </c>
      <c r="GE1034">
        <v>0</v>
      </c>
      <c r="GF1034">
        <v>0</v>
      </c>
      <c r="GG1034">
        <v>0</v>
      </c>
      <c r="GH1034">
        <v>0</v>
      </c>
      <c r="GI1034">
        <v>0</v>
      </c>
      <c r="GJ1034">
        <v>0</v>
      </c>
      <c r="GK1034">
        <v>0</v>
      </c>
      <c r="GL1034">
        <v>0</v>
      </c>
      <c r="GM1034">
        <v>0</v>
      </c>
      <c r="GN1034">
        <v>0</v>
      </c>
      <c r="GO1034">
        <v>0</v>
      </c>
      <c r="GP1034">
        <v>0</v>
      </c>
      <c r="GQ1034">
        <v>0</v>
      </c>
      <c r="GR1034">
        <v>0</v>
      </c>
      <c r="GS1034">
        <v>0</v>
      </c>
      <c r="GT1034">
        <v>0</v>
      </c>
      <c r="GU1034">
        <v>0</v>
      </c>
      <c r="GV1034">
        <v>0</v>
      </c>
      <c r="GW1034">
        <v>0</v>
      </c>
      <c r="GX1034">
        <v>0</v>
      </c>
      <c r="GY1034">
        <v>0</v>
      </c>
      <c r="GZ1034">
        <v>0</v>
      </c>
      <c r="HA1034">
        <v>0</v>
      </c>
      <c r="HB1034">
        <v>0</v>
      </c>
      <c r="HC1034">
        <v>0</v>
      </c>
      <c r="HD1034">
        <v>0</v>
      </c>
      <c r="HE1034">
        <v>0</v>
      </c>
      <c r="HF1034">
        <v>0</v>
      </c>
      <c r="HG1034">
        <v>0</v>
      </c>
      <c r="HH1034">
        <v>0</v>
      </c>
      <c r="HI1034">
        <v>0</v>
      </c>
      <c r="HJ1034">
        <v>0</v>
      </c>
      <c r="HK1034">
        <v>0</v>
      </c>
      <c r="HL1034">
        <v>0</v>
      </c>
      <c r="HM1034">
        <v>0</v>
      </c>
      <c r="HN1034">
        <v>0</v>
      </c>
      <c r="HO1034">
        <v>0</v>
      </c>
      <c r="HP1034">
        <v>0</v>
      </c>
      <c r="HQ1034">
        <v>0</v>
      </c>
      <c r="HR1034">
        <v>0</v>
      </c>
      <c r="HS1034">
        <v>0</v>
      </c>
      <c r="HT1034">
        <v>0</v>
      </c>
      <c r="HU1034">
        <v>0</v>
      </c>
      <c r="HV1034">
        <v>0</v>
      </c>
      <c r="HW1034">
        <v>0</v>
      </c>
      <c r="HX1034">
        <v>0</v>
      </c>
      <c r="HY1034">
        <v>0</v>
      </c>
      <c r="HZ1034">
        <v>0</v>
      </c>
      <c r="IA1034">
        <v>0</v>
      </c>
      <c r="IB1034">
        <v>0</v>
      </c>
      <c r="IC1034">
        <v>0</v>
      </c>
      <c r="ID1034">
        <v>0</v>
      </c>
      <c r="IE1034">
        <v>0</v>
      </c>
      <c r="IF1034">
        <v>0</v>
      </c>
      <c r="IG1034">
        <v>0</v>
      </c>
      <c r="IH1034">
        <v>0</v>
      </c>
      <c r="II1034">
        <v>0</v>
      </c>
      <c r="IJ1034">
        <v>0</v>
      </c>
      <c r="IK1034">
        <v>0</v>
      </c>
    </row>
    <row r="1035" spans="13:245" hidden="1">
      <c r="M1035" s="340"/>
      <c r="N1035" t="s">
        <v>1024</v>
      </c>
      <c r="O1035">
        <v>2</v>
      </c>
      <c r="P1035">
        <v>7</v>
      </c>
      <c r="Q1035" s="183" t="str">
        <f t="shared" si="39"/>
        <v>SDH150207</v>
      </c>
      <c r="R1035">
        <v>604.20000000000005</v>
      </c>
      <c r="S1035">
        <v>2000</v>
      </c>
      <c r="T1035">
        <v>2000</v>
      </c>
      <c r="U1035">
        <v>2416.8000000000002</v>
      </c>
      <c r="V1035">
        <v>3021</v>
      </c>
      <c r="W1035">
        <v>3625.2000000000003</v>
      </c>
      <c r="X1035">
        <v>4229.4000000000005</v>
      </c>
      <c r="Y1035">
        <v>4833.6000000000004</v>
      </c>
      <c r="Z1035">
        <v>5437.8</v>
      </c>
      <c r="AA1035">
        <v>6042</v>
      </c>
      <c r="AB1035">
        <v>6646.2000000000007</v>
      </c>
      <c r="AC1035">
        <v>7250.4000000000005</v>
      </c>
      <c r="AD1035">
        <v>7854.6</v>
      </c>
      <c r="AE1035">
        <v>8458.8000000000011</v>
      </c>
      <c r="AF1035">
        <v>9063</v>
      </c>
      <c r="AG1035">
        <v>9063</v>
      </c>
      <c r="AH1035">
        <v>9063</v>
      </c>
      <c r="AI1035">
        <v>9063</v>
      </c>
      <c r="AJ1035">
        <v>9063</v>
      </c>
      <c r="AK1035">
        <v>9063</v>
      </c>
      <c r="AL1035">
        <v>9063</v>
      </c>
      <c r="AM1035">
        <v>9063</v>
      </c>
      <c r="AN1035">
        <v>9063</v>
      </c>
      <c r="AO1035">
        <v>9063</v>
      </c>
      <c r="AP1035">
        <v>9063</v>
      </c>
      <c r="AQ1035">
        <v>9063</v>
      </c>
      <c r="AR1035">
        <v>9063</v>
      </c>
      <c r="AS1035">
        <v>9063</v>
      </c>
      <c r="AT1035">
        <v>9063</v>
      </c>
      <c r="AU1035">
        <v>9063</v>
      </c>
      <c r="AV1035">
        <v>0</v>
      </c>
      <c r="AW1035">
        <v>0</v>
      </c>
      <c r="AX1035">
        <v>0</v>
      </c>
      <c r="AY1035">
        <v>0</v>
      </c>
      <c r="AZ1035">
        <v>0</v>
      </c>
      <c r="BA1035">
        <v>0</v>
      </c>
      <c r="BB1035">
        <v>0</v>
      </c>
      <c r="BC1035">
        <v>0</v>
      </c>
      <c r="BD1035">
        <v>0</v>
      </c>
      <c r="BE1035">
        <v>0</v>
      </c>
      <c r="BF1035">
        <v>0</v>
      </c>
      <c r="BG1035">
        <v>0</v>
      </c>
      <c r="BH1035">
        <v>0</v>
      </c>
      <c r="BI1035">
        <v>0</v>
      </c>
      <c r="BJ1035">
        <v>0</v>
      </c>
      <c r="BK1035">
        <v>0</v>
      </c>
      <c r="BL1035">
        <v>0</v>
      </c>
      <c r="BM1035">
        <v>0</v>
      </c>
      <c r="BN1035">
        <v>0</v>
      </c>
      <c r="BO1035">
        <v>0</v>
      </c>
      <c r="BP1035">
        <v>0</v>
      </c>
      <c r="BQ1035">
        <v>0</v>
      </c>
      <c r="BR1035">
        <v>0</v>
      </c>
      <c r="BS1035">
        <v>0</v>
      </c>
      <c r="BT1035">
        <v>0</v>
      </c>
      <c r="BU1035">
        <v>0</v>
      </c>
      <c r="BV1035">
        <v>0</v>
      </c>
      <c r="BW1035">
        <v>0</v>
      </c>
      <c r="BX1035">
        <v>0</v>
      </c>
      <c r="BY1035">
        <v>0</v>
      </c>
      <c r="BZ1035">
        <v>0</v>
      </c>
      <c r="CA1035">
        <v>0</v>
      </c>
      <c r="CB1035">
        <v>0</v>
      </c>
      <c r="CC1035">
        <v>0</v>
      </c>
      <c r="CD1035">
        <v>0</v>
      </c>
      <c r="CE1035">
        <v>0</v>
      </c>
      <c r="CF1035">
        <v>0</v>
      </c>
      <c r="CG1035">
        <v>0</v>
      </c>
      <c r="CH1035">
        <v>0</v>
      </c>
      <c r="CI1035">
        <v>0</v>
      </c>
      <c r="CJ1035">
        <v>0</v>
      </c>
      <c r="CK1035">
        <v>0</v>
      </c>
      <c r="CL1035">
        <v>0</v>
      </c>
      <c r="CM1035">
        <v>0</v>
      </c>
      <c r="CN1035">
        <v>0</v>
      </c>
      <c r="CO1035">
        <v>0</v>
      </c>
      <c r="CP1035">
        <v>0</v>
      </c>
      <c r="CQ1035">
        <v>0</v>
      </c>
      <c r="CR1035">
        <v>0</v>
      </c>
      <c r="CS1035">
        <v>0</v>
      </c>
      <c r="CT1035">
        <v>0</v>
      </c>
      <c r="CU1035">
        <v>0</v>
      </c>
      <c r="CV1035">
        <v>0</v>
      </c>
      <c r="CW1035">
        <v>0</v>
      </c>
      <c r="CX1035">
        <v>0</v>
      </c>
      <c r="CY1035">
        <v>0</v>
      </c>
      <c r="CZ1035">
        <v>0</v>
      </c>
      <c r="DA1035">
        <v>0</v>
      </c>
      <c r="DB1035">
        <v>0</v>
      </c>
      <c r="DC1035">
        <v>0</v>
      </c>
      <c r="DD1035">
        <v>0</v>
      </c>
      <c r="DE1035">
        <v>0</v>
      </c>
      <c r="DF1035">
        <v>0</v>
      </c>
      <c r="DG1035">
        <v>0</v>
      </c>
      <c r="DH1035">
        <v>0</v>
      </c>
      <c r="DI1035">
        <v>0</v>
      </c>
      <c r="DJ1035">
        <v>0</v>
      </c>
      <c r="DK1035">
        <v>0</v>
      </c>
      <c r="DL1035">
        <v>0</v>
      </c>
      <c r="DM1035">
        <v>0</v>
      </c>
      <c r="DN1035">
        <v>0</v>
      </c>
      <c r="DO1035">
        <v>0</v>
      </c>
      <c r="DP1035">
        <v>0</v>
      </c>
      <c r="DQ1035">
        <v>0</v>
      </c>
      <c r="DR1035">
        <v>0</v>
      </c>
      <c r="DS1035">
        <v>0</v>
      </c>
      <c r="DT1035">
        <v>0</v>
      </c>
      <c r="DU1035">
        <v>0</v>
      </c>
      <c r="DV1035">
        <v>0</v>
      </c>
      <c r="DW1035">
        <v>0</v>
      </c>
      <c r="DX1035">
        <v>0</v>
      </c>
      <c r="DZ1035" s="340"/>
      <c r="EA1035" t="s">
        <v>1024</v>
      </c>
      <c r="EB1035">
        <v>2</v>
      </c>
      <c r="EC1035">
        <v>7</v>
      </c>
      <c r="ED1035" s="183" t="str">
        <f t="shared" si="40"/>
        <v>SDH150207</v>
      </c>
      <c r="EE1035">
        <v>604.20000000000005</v>
      </c>
      <c r="EF1035">
        <v>10000</v>
      </c>
      <c r="EG1035">
        <v>10000</v>
      </c>
      <c r="EH1035">
        <v>10000</v>
      </c>
      <c r="EI1035">
        <v>10000</v>
      </c>
      <c r="EJ1035">
        <v>10000</v>
      </c>
      <c r="EK1035">
        <v>10000</v>
      </c>
      <c r="EL1035">
        <v>10000</v>
      </c>
      <c r="EM1035">
        <v>10000</v>
      </c>
      <c r="EN1035">
        <v>10000</v>
      </c>
      <c r="EO1035">
        <v>10000</v>
      </c>
      <c r="EP1035">
        <v>10000</v>
      </c>
      <c r="EQ1035">
        <v>10000</v>
      </c>
      <c r="ER1035">
        <v>10000</v>
      </c>
      <c r="ES1035">
        <v>10000</v>
      </c>
      <c r="ET1035">
        <v>10000</v>
      </c>
      <c r="EU1035">
        <v>10000</v>
      </c>
      <c r="EV1035">
        <v>10000</v>
      </c>
      <c r="EW1035">
        <v>10000</v>
      </c>
      <c r="EX1035">
        <v>10000</v>
      </c>
      <c r="EY1035">
        <v>10000</v>
      </c>
      <c r="EZ1035">
        <v>10000</v>
      </c>
      <c r="FA1035">
        <v>10000</v>
      </c>
      <c r="FB1035">
        <v>10000</v>
      </c>
      <c r="FC1035">
        <v>10000</v>
      </c>
      <c r="FD1035">
        <v>10000</v>
      </c>
      <c r="FE1035">
        <v>10000</v>
      </c>
      <c r="FF1035">
        <v>10000</v>
      </c>
      <c r="FG1035">
        <v>10000</v>
      </c>
      <c r="FH1035">
        <v>10000</v>
      </c>
      <c r="FI1035">
        <v>0</v>
      </c>
      <c r="FJ1035">
        <v>0</v>
      </c>
      <c r="FK1035">
        <v>0</v>
      </c>
      <c r="FL1035">
        <v>0</v>
      </c>
      <c r="FM1035">
        <v>0</v>
      </c>
      <c r="FN1035">
        <v>0</v>
      </c>
      <c r="FO1035">
        <v>0</v>
      </c>
      <c r="FP1035">
        <v>0</v>
      </c>
      <c r="FQ1035">
        <v>0</v>
      </c>
      <c r="FR1035">
        <v>0</v>
      </c>
      <c r="FS1035">
        <v>0</v>
      </c>
      <c r="FT1035">
        <v>0</v>
      </c>
      <c r="FU1035">
        <v>0</v>
      </c>
      <c r="FV1035">
        <v>0</v>
      </c>
      <c r="FW1035">
        <v>0</v>
      </c>
      <c r="FX1035">
        <v>0</v>
      </c>
      <c r="FY1035">
        <v>0</v>
      </c>
      <c r="FZ1035">
        <v>0</v>
      </c>
      <c r="GA1035">
        <v>0</v>
      </c>
      <c r="GB1035">
        <v>0</v>
      </c>
      <c r="GC1035">
        <v>0</v>
      </c>
      <c r="GD1035">
        <v>0</v>
      </c>
      <c r="GE1035">
        <v>0</v>
      </c>
      <c r="GF1035">
        <v>0</v>
      </c>
      <c r="GG1035">
        <v>0</v>
      </c>
      <c r="GH1035">
        <v>0</v>
      </c>
      <c r="GI1035">
        <v>0</v>
      </c>
      <c r="GJ1035">
        <v>0</v>
      </c>
      <c r="GK1035">
        <v>0</v>
      </c>
      <c r="GL1035">
        <v>0</v>
      </c>
      <c r="GM1035">
        <v>0</v>
      </c>
      <c r="GN1035">
        <v>0</v>
      </c>
      <c r="GO1035">
        <v>0</v>
      </c>
      <c r="GP1035">
        <v>0</v>
      </c>
      <c r="GQ1035">
        <v>0</v>
      </c>
      <c r="GR1035">
        <v>0</v>
      </c>
      <c r="GS1035">
        <v>0</v>
      </c>
      <c r="GT1035">
        <v>0</v>
      </c>
      <c r="GU1035">
        <v>0</v>
      </c>
      <c r="GV1035">
        <v>0</v>
      </c>
      <c r="GW1035">
        <v>0</v>
      </c>
      <c r="GX1035">
        <v>0</v>
      </c>
      <c r="GY1035">
        <v>0</v>
      </c>
      <c r="GZ1035">
        <v>0</v>
      </c>
      <c r="HA1035">
        <v>0</v>
      </c>
      <c r="HB1035">
        <v>0</v>
      </c>
      <c r="HC1035">
        <v>0</v>
      </c>
      <c r="HD1035">
        <v>0</v>
      </c>
      <c r="HE1035">
        <v>0</v>
      </c>
      <c r="HF1035">
        <v>0</v>
      </c>
      <c r="HG1035">
        <v>0</v>
      </c>
      <c r="HH1035">
        <v>0</v>
      </c>
      <c r="HI1035">
        <v>0</v>
      </c>
      <c r="HJ1035">
        <v>0</v>
      </c>
      <c r="HK1035">
        <v>0</v>
      </c>
      <c r="HL1035">
        <v>0</v>
      </c>
      <c r="HM1035">
        <v>0</v>
      </c>
      <c r="HN1035">
        <v>0</v>
      </c>
      <c r="HO1035">
        <v>0</v>
      </c>
      <c r="HP1035">
        <v>0</v>
      </c>
      <c r="HQ1035">
        <v>0</v>
      </c>
      <c r="HR1035">
        <v>0</v>
      </c>
      <c r="HS1035">
        <v>0</v>
      </c>
      <c r="HT1035">
        <v>0</v>
      </c>
      <c r="HU1035">
        <v>0</v>
      </c>
      <c r="HV1035">
        <v>0</v>
      </c>
      <c r="HW1035">
        <v>0</v>
      </c>
      <c r="HX1035">
        <v>0</v>
      </c>
      <c r="HY1035">
        <v>0</v>
      </c>
      <c r="HZ1035">
        <v>0</v>
      </c>
      <c r="IA1035">
        <v>0</v>
      </c>
      <c r="IB1035">
        <v>0</v>
      </c>
      <c r="IC1035">
        <v>0</v>
      </c>
      <c r="ID1035">
        <v>0</v>
      </c>
      <c r="IE1035">
        <v>0</v>
      </c>
      <c r="IF1035">
        <v>0</v>
      </c>
      <c r="IG1035">
        <v>0</v>
      </c>
      <c r="IH1035">
        <v>0</v>
      </c>
      <c r="II1035">
        <v>0</v>
      </c>
      <c r="IJ1035">
        <v>0</v>
      </c>
      <c r="IK1035">
        <v>0</v>
      </c>
    </row>
    <row r="1036" spans="13:245" hidden="1">
      <c r="M1036" s="340"/>
      <c r="N1036" t="s">
        <v>1024</v>
      </c>
      <c r="O1036">
        <v>2</v>
      </c>
      <c r="P1036">
        <v>8</v>
      </c>
      <c r="Q1036" s="183" t="str">
        <f t="shared" si="39"/>
        <v>SDH150208</v>
      </c>
      <c r="R1036">
        <v>604.20000000000005</v>
      </c>
      <c r="S1036">
        <v>2000</v>
      </c>
      <c r="T1036">
        <v>2000</v>
      </c>
      <c r="U1036">
        <v>2416.8000000000002</v>
      </c>
      <c r="V1036">
        <v>3021</v>
      </c>
      <c r="W1036">
        <v>3625.2000000000003</v>
      </c>
      <c r="X1036">
        <v>4229.4000000000005</v>
      </c>
      <c r="Y1036">
        <v>4833.6000000000004</v>
      </c>
      <c r="Z1036">
        <v>5437.8</v>
      </c>
      <c r="AA1036">
        <v>6042</v>
      </c>
      <c r="AB1036">
        <v>6646.2000000000007</v>
      </c>
      <c r="AC1036">
        <v>7250.4000000000005</v>
      </c>
      <c r="AD1036">
        <v>7854.6</v>
      </c>
      <c r="AE1036">
        <v>8458.8000000000011</v>
      </c>
      <c r="AF1036">
        <v>9063</v>
      </c>
      <c r="AG1036">
        <v>9063</v>
      </c>
      <c r="AH1036">
        <v>9063</v>
      </c>
      <c r="AI1036">
        <v>9063</v>
      </c>
      <c r="AJ1036">
        <v>9063</v>
      </c>
      <c r="AK1036">
        <v>9063</v>
      </c>
      <c r="AL1036">
        <v>9063</v>
      </c>
      <c r="AM1036">
        <v>9063</v>
      </c>
      <c r="AN1036">
        <v>9063</v>
      </c>
      <c r="AO1036">
        <v>9063</v>
      </c>
      <c r="AP1036">
        <v>9063</v>
      </c>
      <c r="AQ1036">
        <v>9063</v>
      </c>
      <c r="AR1036">
        <v>9063</v>
      </c>
      <c r="AS1036">
        <v>9063</v>
      </c>
      <c r="AT1036">
        <v>9063</v>
      </c>
      <c r="AU1036">
        <v>9063</v>
      </c>
      <c r="AV1036">
        <v>0</v>
      </c>
      <c r="AW1036">
        <v>0</v>
      </c>
      <c r="AX1036">
        <v>0</v>
      </c>
      <c r="AY1036">
        <v>0</v>
      </c>
      <c r="AZ1036">
        <v>0</v>
      </c>
      <c r="BA1036">
        <v>0</v>
      </c>
      <c r="BB1036">
        <v>0</v>
      </c>
      <c r="BC1036">
        <v>0</v>
      </c>
      <c r="BD1036">
        <v>0</v>
      </c>
      <c r="BE1036">
        <v>0</v>
      </c>
      <c r="BF1036">
        <v>0</v>
      </c>
      <c r="BG1036">
        <v>0</v>
      </c>
      <c r="BH1036">
        <v>0</v>
      </c>
      <c r="BI1036">
        <v>0</v>
      </c>
      <c r="BJ1036">
        <v>0</v>
      </c>
      <c r="BK1036">
        <v>0</v>
      </c>
      <c r="BL1036">
        <v>0</v>
      </c>
      <c r="BM1036">
        <v>0</v>
      </c>
      <c r="BN1036">
        <v>0</v>
      </c>
      <c r="BO1036">
        <v>0</v>
      </c>
      <c r="BP1036">
        <v>0</v>
      </c>
      <c r="BQ1036">
        <v>0</v>
      </c>
      <c r="BR1036">
        <v>0</v>
      </c>
      <c r="BS1036">
        <v>0</v>
      </c>
      <c r="BT1036">
        <v>0</v>
      </c>
      <c r="BU1036">
        <v>0</v>
      </c>
      <c r="BV1036">
        <v>0</v>
      </c>
      <c r="BW1036">
        <v>0</v>
      </c>
      <c r="BX1036">
        <v>0</v>
      </c>
      <c r="BY1036">
        <v>0</v>
      </c>
      <c r="BZ1036">
        <v>0</v>
      </c>
      <c r="CA1036">
        <v>0</v>
      </c>
      <c r="CB1036">
        <v>0</v>
      </c>
      <c r="CC1036">
        <v>0</v>
      </c>
      <c r="CD1036">
        <v>0</v>
      </c>
      <c r="CE1036">
        <v>0</v>
      </c>
      <c r="CF1036">
        <v>0</v>
      </c>
      <c r="CG1036">
        <v>0</v>
      </c>
      <c r="CH1036">
        <v>0</v>
      </c>
      <c r="CI1036">
        <v>0</v>
      </c>
      <c r="CJ1036">
        <v>0</v>
      </c>
      <c r="CK1036">
        <v>0</v>
      </c>
      <c r="CL1036">
        <v>0</v>
      </c>
      <c r="CM1036">
        <v>0</v>
      </c>
      <c r="CN1036">
        <v>0</v>
      </c>
      <c r="CO1036">
        <v>0</v>
      </c>
      <c r="CP1036">
        <v>0</v>
      </c>
      <c r="CQ1036">
        <v>0</v>
      </c>
      <c r="CR1036">
        <v>0</v>
      </c>
      <c r="CS1036">
        <v>0</v>
      </c>
      <c r="CT1036">
        <v>0</v>
      </c>
      <c r="CU1036">
        <v>0</v>
      </c>
      <c r="CV1036">
        <v>0</v>
      </c>
      <c r="CW1036">
        <v>0</v>
      </c>
      <c r="CX1036">
        <v>0</v>
      </c>
      <c r="CY1036">
        <v>0</v>
      </c>
      <c r="CZ1036">
        <v>0</v>
      </c>
      <c r="DA1036">
        <v>0</v>
      </c>
      <c r="DB1036">
        <v>0</v>
      </c>
      <c r="DC1036">
        <v>0</v>
      </c>
      <c r="DD1036">
        <v>0</v>
      </c>
      <c r="DE1036">
        <v>0</v>
      </c>
      <c r="DF1036">
        <v>0</v>
      </c>
      <c r="DG1036">
        <v>0</v>
      </c>
      <c r="DH1036">
        <v>0</v>
      </c>
      <c r="DI1036">
        <v>0</v>
      </c>
      <c r="DJ1036">
        <v>0</v>
      </c>
      <c r="DK1036">
        <v>0</v>
      </c>
      <c r="DL1036">
        <v>0</v>
      </c>
      <c r="DM1036">
        <v>0</v>
      </c>
      <c r="DN1036">
        <v>0</v>
      </c>
      <c r="DO1036">
        <v>0</v>
      </c>
      <c r="DP1036">
        <v>0</v>
      </c>
      <c r="DQ1036">
        <v>0</v>
      </c>
      <c r="DR1036">
        <v>0</v>
      </c>
      <c r="DS1036">
        <v>0</v>
      </c>
      <c r="DT1036">
        <v>0</v>
      </c>
      <c r="DU1036">
        <v>0</v>
      </c>
      <c r="DV1036">
        <v>0</v>
      </c>
      <c r="DW1036">
        <v>0</v>
      </c>
      <c r="DX1036">
        <v>0</v>
      </c>
      <c r="DZ1036" s="340"/>
      <c r="EA1036" t="s">
        <v>1024</v>
      </c>
      <c r="EB1036">
        <v>2</v>
      </c>
      <c r="EC1036">
        <v>8</v>
      </c>
      <c r="ED1036" s="183" t="str">
        <f t="shared" si="40"/>
        <v>SDH150208</v>
      </c>
      <c r="EE1036">
        <v>604.20000000000005</v>
      </c>
      <c r="EF1036">
        <v>10000</v>
      </c>
      <c r="EG1036">
        <v>10000</v>
      </c>
      <c r="EH1036">
        <v>10000</v>
      </c>
      <c r="EI1036">
        <v>10000</v>
      </c>
      <c r="EJ1036">
        <v>10000</v>
      </c>
      <c r="EK1036">
        <v>10000</v>
      </c>
      <c r="EL1036">
        <v>10000</v>
      </c>
      <c r="EM1036">
        <v>10000</v>
      </c>
      <c r="EN1036">
        <v>10000</v>
      </c>
      <c r="EO1036">
        <v>10000</v>
      </c>
      <c r="EP1036">
        <v>10000</v>
      </c>
      <c r="EQ1036">
        <v>10000</v>
      </c>
      <c r="ER1036">
        <v>10000</v>
      </c>
      <c r="ES1036">
        <v>10000</v>
      </c>
      <c r="ET1036">
        <v>10000</v>
      </c>
      <c r="EU1036">
        <v>10000</v>
      </c>
      <c r="EV1036">
        <v>10000</v>
      </c>
      <c r="EW1036">
        <v>10000</v>
      </c>
      <c r="EX1036">
        <v>10000</v>
      </c>
      <c r="EY1036">
        <v>10000</v>
      </c>
      <c r="EZ1036">
        <v>10000</v>
      </c>
      <c r="FA1036">
        <v>10000</v>
      </c>
      <c r="FB1036">
        <v>10000</v>
      </c>
      <c r="FC1036">
        <v>10000</v>
      </c>
      <c r="FD1036">
        <v>10000</v>
      </c>
      <c r="FE1036">
        <v>10000</v>
      </c>
      <c r="FF1036">
        <v>10000</v>
      </c>
      <c r="FG1036">
        <v>10000</v>
      </c>
      <c r="FH1036">
        <v>10000</v>
      </c>
      <c r="FI1036">
        <v>0</v>
      </c>
      <c r="FJ1036">
        <v>0</v>
      </c>
      <c r="FK1036">
        <v>0</v>
      </c>
      <c r="FL1036">
        <v>0</v>
      </c>
      <c r="FM1036">
        <v>0</v>
      </c>
      <c r="FN1036">
        <v>0</v>
      </c>
      <c r="FO1036">
        <v>0</v>
      </c>
      <c r="FP1036">
        <v>0</v>
      </c>
      <c r="FQ1036">
        <v>0</v>
      </c>
      <c r="FR1036">
        <v>0</v>
      </c>
      <c r="FS1036">
        <v>0</v>
      </c>
      <c r="FT1036">
        <v>0</v>
      </c>
      <c r="FU1036">
        <v>0</v>
      </c>
      <c r="FV1036">
        <v>0</v>
      </c>
      <c r="FW1036">
        <v>0</v>
      </c>
      <c r="FX1036">
        <v>0</v>
      </c>
      <c r="FY1036">
        <v>0</v>
      </c>
      <c r="FZ1036">
        <v>0</v>
      </c>
      <c r="GA1036">
        <v>0</v>
      </c>
      <c r="GB1036">
        <v>0</v>
      </c>
      <c r="GC1036">
        <v>0</v>
      </c>
      <c r="GD1036">
        <v>0</v>
      </c>
      <c r="GE1036">
        <v>0</v>
      </c>
      <c r="GF1036">
        <v>0</v>
      </c>
      <c r="GG1036">
        <v>0</v>
      </c>
      <c r="GH1036">
        <v>0</v>
      </c>
      <c r="GI1036">
        <v>0</v>
      </c>
      <c r="GJ1036">
        <v>0</v>
      </c>
      <c r="GK1036">
        <v>0</v>
      </c>
      <c r="GL1036">
        <v>0</v>
      </c>
      <c r="GM1036">
        <v>0</v>
      </c>
      <c r="GN1036">
        <v>0</v>
      </c>
      <c r="GO1036">
        <v>0</v>
      </c>
      <c r="GP1036">
        <v>0</v>
      </c>
      <c r="GQ1036">
        <v>0</v>
      </c>
      <c r="GR1036">
        <v>0</v>
      </c>
      <c r="GS1036">
        <v>0</v>
      </c>
      <c r="GT1036">
        <v>0</v>
      </c>
      <c r="GU1036">
        <v>0</v>
      </c>
      <c r="GV1036">
        <v>0</v>
      </c>
      <c r="GW1036">
        <v>0</v>
      </c>
      <c r="GX1036">
        <v>0</v>
      </c>
      <c r="GY1036">
        <v>0</v>
      </c>
      <c r="GZ1036">
        <v>0</v>
      </c>
      <c r="HA1036">
        <v>0</v>
      </c>
      <c r="HB1036">
        <v>0</v>
      </c>
      <c r="HC1036">
        <v>0</v>
      </c>
      <c r="HD1036">
        <v>0</v>
      </c>
      <c r="HE1036">
        <v>0</v>
      </c>
      <c r="HF1036">
        <v>0</v>
      </c>
      <c r="HG1036">
        <v>0</v>
      </c>
      <c r="HH1036">
        <v>0</v>
      </c>
      <c r="HI1036">
        <v>0</v>
      </c>
      <c r="HJ1036">
        <v>0</v>
      </c>
      <c r="HK1036">
        <v>0</v>
      </c>
      <c r="HL1036">
        <v>0</v>
      </c>
      <c r="HM1036">
        <v>0</v>
      </c>
      <c r="HN1036">
        <v>0</v>
      </c>
      <c r="HO1036">
        <v>0</v>
      </c>
      <c r="HP1036">
        <v>0</v>
      </c>
      <c r="HQ1036">
        <v>0</v>
      </c>
      <c r="HR1036">
        <v>0</v>
      </c>
      <c r="HS1036">
        <v>0</v>
      </c>
      <c r="HT1036">
        <v>0</v>
      </c>
      <c r="HU1036">
        <v>0</v>
      </c>
      <c r="HV1036">
        <v>0</v>
      </c>
      <c r="HW1036">
        <v>0</v>
      </c>
      <c r="HX1036">
        <v>0</v>
      </c>
      <c r="HY1036">
        <v>0</v>
      </c>
      <c r="HZ1036">
        <v>0</v>
      </c>
      <c r="IA1036">
        <v>0</v>
      </c>
      <c r="IB1036">
        <v>0</v>
      </c>
      <c r="IC1036">
        <v>0</v>
      </c>
      <c r="ID1036">
        <v>0</v>
      </c>
      <c r="IE1036">
        <v>0</v>
      </c>
      <c r="IF1036">
        <v>0</v>
      </c>
      <c r="IG1036">
        <v>0</v>
      </c>
      <c r="IH1036">
        <v>0</v>
      </c>
      <c r="II1036">
        <v>0</v>
      </c>
      <c r="IJ1036">
        <v>0</v>
      </c>
      <c r="IK1036">
        <v>0</v>
      </c>
    </row>
    <row r="1037" spans="13:245" hidden="1">
      <c r="M1037" s="340"/>
      <c r="N1037" t="s">
        <v>1024</v>
      </c>
      <c r="O1037">
        <v>2</v>
      </c>
      <c r="P1037">
        <v>9</v>
      </c>
      <c r="Q1037" s="183" t="str">
        <f t="shared" si="39"/>
        <v>SDH150209</v>
      </c>
      <c r="R1037">
        <v>604.20000000000005</v>
      </c>
      <c r="S1037">
        <v>2000</v>
      </c>
      <c r="T1037">
        <v>2000</v>
      </c>
      <c r="U1037">
        <v>2416.8000000000002</v>
      </c>
      <c r="V1037">
        <v>3021</v>
      </c>
      <c r="W1037">
        <v>3625.2000000000003</v>
      </c>
      <c r="X1037">
        <v>4229.4000000000005</v>
      </c>
      <c r="Y1037">
        <v>4833.6000000000004</v>
      </c>
      <c r="Z1037">
        <v>5437.8</v>
      </c>
      <c r="AA1037">
        <v>6042</v>
      </c>
      <c r="AB1037">
        <v>6646.2000000000007</v>
      </c>
      <c r="AC1037">
        <v>7250.4000000000005</v>
      </c>
      <c r="AD1037">
        <v>7854.6</v>
      </c>
      <c r="AE1037">
        <v>8458.8000000000011</v>
      </c>
      <c r="AF1037">
        <v>9063</v>
      </c>
      <c r="AG1037">
        <v>9063</v>
      </c>
      <c r="AH1037">
        <v>9063</v>
      </c>
      <c r="AI1037">
        <v>9063</v>
      </c>
      <c r="AJ1037">
        <v>9063</v>
      </c>
      <c r="AK1037">
        <v>9063</v>
      </c>
      <c r="AL1037">
        <v>9063</v>
      </c>
      <c r="AM1037">
        <v>9063</v>
      </c>
      <c r="AN1037">
        <v>9063</v>
      </c>
      <c r="AO1037">
        <v>9063</v>
      </c>
      <c r="AP1037">
        <v>9063</v>
      </c>
      <c r="AQ1037">
        <v>9063</v>
      </c>
      <c r="AR1037">
        <v>9063</v>
      </c>
      <c r="AS1037">
        <v>9063</v>
      </c>
      <c r="AT1037">
        <v>9063</v>
      </c>
      <c r="AU1037">
        <v>9063</v>
      </c>
      <c r="AV1037">
        <v>0</v>
      </c>
      <c r="AW1037">
        <v>0</v>
      </c>
      <c r="AX1037">
        <v>0</v>
      </c>
      <c r="AY1037">
        <v>0</v>
      </c>
      <c r="AZ1037">
        <v>0</v>
      </c>
      <c r="BA1037">
        <v>0</v>
      </c>
      <c r="BB1037">
        <v>0</v>
      </c>
      <c r="BC1037">
        <v>0</v>
      </c>
      <c r="BD1037">
        <v>0</v>
      </c>
      <c r="BE1037">
        <v>0</v>
      </c>
      <c r="BF1037">
        <v>0</v>
      </c>
      <c r="BG1037">
        <v>0</v>
      </c>
      <c r="BH1037">
        <v>0</v>
      </c>
      <c r="BI1037">
        <v>0</v>
      </c>
      <c r="BJ1037">
        <v>0</v>
      </c>
      <c r="BK1037">
        <v>0</v>
      </c>
      <c r="BL1037">
        <v>0</v>
      </c>
      <c r="BM1037">
        <v>0</v>
      </c>
      <c r="BN1037">
        <v>0</v>
      </c>
      <c r="BO1037">
        <v>0</v>
      </c>
      <c r="BP1037">
        <v>0</v>
      </c>
      <c r="BQ1037">
        <v>0</v>
      </c>
      <c r="BR1037">
        <v>0</v>
      </c>
      <c r="BS1037">
        <v>0</v>
      </c>
      <c r="BT1037">
        <v>0</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0</v>
      </c>
      <c r="CP1037">
        <v>0</v>
      </c>
      <c r="CQ1037">
        <v>0</v>
      </c>
      <c r="CR1037">
        <v>0</v>
      </c>
      <c r="CS1037">
        <v>0</v>
      </c>
      <c r="CT1037">
        <v>0</v>
      </c>
      <c r="CU1037">
        <v>0</v>
      </c>
      <c r="CV1037">
        <v>0</v>
      </c>
      <c r="CW1037">
        <v>0</v>
      </c>
      <c r="CX1037">
        <v>0</v>
      </c>
      <c r="CY1037">
        <v>0</v>
      </c>
      <c r="CZ1037">
        <v>0</v>
      </c>
      <c r="DA1037">
        <v>0</v>
      </c>
      <c r="DB1037">
        <v>0</v>
      </c>
      <c r="DC1037">
        <v>0</v>
      </c>
      <c r="DD1037">
        <v>0</v>
      </c>
      <c r="DE1037">
        <v>0</v>
      </c>
      <c r="DF1037">
        <v>0</v>
      </c>
      <c r="DG1037">
        <v>0</v>
      </c>
      <c r="DH1037">
        <v>0</v>
      </c>
      <c r="DI1037">
        <v>0</v>
      </c>
      <c r="DJ1037">
        <v>0</v>
      </c>
      <c r="DK1037">
        <v>0</v>
      </c>
      <c r="DL1037">
        <v>0</v>
      </c>
      <c r="DM1037">
        <v>0</v>
      </c>
      <c r="DN1037">
        <v>0</v>
      </c>
      <c r="DO1037">
        <v>0</v>
      </c>
      <c r="DP1037">
        <v>0</v>
      </c>
      <c r="DQ1037">
        <v>0</v>
      </c>
      <c r="DR1037">
        <v>0</v>
      </c>
      <c r="DS1037">
        <v>0</v>
      </c>
      <c r="DT1037">
        <v>0</v>
      </c>
      <c r="DU1037">
        <v>0</v>
      </c>
      <c r="DV1037">
        <v>0</v>
      </c>
      <c r="DW1037">
        <v>0</v>
      </c>
      <c r="DX1037">
        <v>0</v>
      </c>
      <c r="DZ1037" s="340"/>
      <c r="EA1037" t="s">
        <v>1024</v>
      </c>
      <c r="EB1037">
        <v>2</v>
      </c>
      <c r="EC1037">
        <v>9</v>
      </c>
      <c r="ED1037" s="183" t="str">
        <f t="shared" si="40"/>
        <v>SDH150209</v>
      </c>
      <c r="EE1037">
        <v>604.20000000000005</v>
      </c>
      <c r="EF1037">
        <v>10000</v>
      </c>
      <c r="EG1037">
        <v>10000</v>
      </c>
      <c r="EH1037">
        <v>10000</v>
      </c>
      <c r="EI1037">
        <v>10000</v>
      </c>
      <c r="EJ1037">
        <v>10000</v>
      </c>
      <c r="EK1037">
        <v>10000</v>
      </c>
      <c r="EL1037">
        <v>10000</v>
      </c>
      <c r="EM1037">
        <v>10000</v>
      </c>
      <c r="EN1037">
        <v>10000</v>
      </c>
      <c r="EO1037">
        <v>10000</v>
      </c>
      <c r="EP1037">
        <v>10000</v>
      </c>
      <c r="EQ1037">
        <v>10000</v>
      </c>
      <c r="ER1037">
        <v>10000</v>
      </c>
      <c r="ES1037">
        <v>10000</v>
      </c>
      <c r="ET1037">
        <v>10000</v>
      </c>
      <c r="EU1037">
        <v>10000</v>
      </c>
      <c r="EV1037">
        <v>10000</v>
      </c>
      <c r="EW1037">
        <v>10000</v>
      </c>
      <c r="EX1037">
        <v>10000</v>
      </c>
      <c r="EY1037">
        <v>10000</v>
      </c>
      <c r="EZ1037">
        <v>10000</v>
      </c>
      <c r="FA1037">
        <v>10000</v>
      </c>
      <c r="FB1037">
        <v>10000</v>
      </c>
      <c r="FC1037">
        <v>10000</v>
      </c>
      <c r="FD1037">
        <v>10000</v>
      </c>
      <c r="FE1037">
        <v>10000</v>
      </c>
      <c r="FF1037">
        <v>10000</v>
      </c>
      <c r="FG1037">
        <v>10000</v>
      </c>
      <c r="FH1037">
        <v>10000</v>
      </c>
      <c r="FI1037">
        <v>0</v>
      </c>
      <c r="FJ1037">
        <v>0</v>
      </c>
      <c r="FK1037">
        <v>0</v>
      </c>
      <c r="FL1037">
        <v>0</v>
      </c>
      <c r="FM1037">
        <v>0</v>
      </c>
      <c r="FN1037">
        <v>0</v>
      </c>
      <c r="FO1037">
        <v>0</v>
      </c>
      <c r="FP1037">
        <v>0</v>
      </c>
      <c r="FQ1037">
        <v>0</v>
      </c>
      <c r="FR1037">
        <v>0</v>
      </c>
      <c r="FS1037">
        <v>0</v>
      </c>
      <c r="FT1037">
        <v>0</v>
      </c>
      <c r="FU1037">
        <v>0</v>
      </c>
      <c r="FV1037">
        <v>0</v>
      </c>
      <c r="FW1037">
        <v>0</v>
      </c>
      <c r="FX1037">
        <v>0</v>
      </c>
      <c r="FY1037">
        <v>0</v>
      </c>
      <c r="FZ1037">
        <v>0</v>
      </c>
      <c r="GA1037">
        <v>0</v>
      </c>
      <c r="GB1037">
        <v>0</v>
      </c>
      <c r="GC1037">
        <v>0</v>
      </c>
      <c r="GD1037">
        <v>0</v>
      </c>
      <c r="GE1037">
        <v>0</v>
      </c>
      <c r="GF1037">
        <v>0</v>
      </c>
      <c r="GG1037">
        <v>0</v>
      </c>
      <c r="GH1037">
        <v>0</v>
      </c>
      <c r="GI1037">
        <v>0</v>
      </c>
      <c r="GJ1037">
        <v>0</v>
      </c>
      <c r="GK1037">
        <v>0</v>
      </c>
      <c r="GL1037">
        <v>0</v>
      </c>
      <c r="GM1037">
        <v>0</v>
      </c>
      <c r="GN1037">
        <v>0</v>
      </c>
      <c r="GO1037">
        <v>0</v>
      </c>
      <c r="GP1037">
        <v>0</v>
      </c>
      <c r="GQ1037">
        <v>0</v>
      </c>
      <c r="GR1037">
        <v>0</v>
      </c>
      <c r="GS1037">
        <v>0</v>
      </c>
      <c r="GT1037">
        <v>0</v>
      </c>
      <c r="GU1037">
        <v>0</v>
      </c>
      <c r="GV1037">
        <v>0</v>
      </c>
      <c r="GW1037">
        <v>0</v>
      </c>
      <c r="GX1037">
        <v>0</v>
      </c>
      <c r="GY1037">
        <v>0</v>
      </c>
      <c r="GZ1037">
        <v>0</v>
      </c>
      <c r="HA1037">
        <v>0</v>
      </c>
      <c r="HB1037">
        <v>0</v>
      </c>
      <c r="HC1037">
        <v>0</v>
      </c>
      <c r="HD1037">
        <v>0</v>
      </c>
      <c r="HE1037">
        <v>0</v>
      </c>
      <c r="HF1037">
        <v>0</v>
      </c>
      <c r="HG1037">
        <v>0</v>
      </c>
      <c r="HH1037">
        <v>0</v>
      </c>
      <c r="HI1037">
        <v>0</v>
      </c>
      <c r="HJ1037">
        <v>0</v>
      </c>
      <c r="HK1037">
        <v>0</v>
      </c>
      <c r="HL1037">
        <v>0</v>
      </c>
      <c r="HM1037">
        <v>0</v>
      </c>
      <c r="HN1037">
        <v>0</v>
      </c>
      <c r="HO1037">
        <v>0</v>
      </c>
      <c r="HP1037">
        <v>0</v>
      </c>
      <c r="HQ1037">
        <v>0</v>
      </c>
      <c r="HR1037">
        <v>0</v>
      </c>
      <c r="HS1037">
        <v>0</v>
      </c>
      <c r="HT1037">
        <v>0</v>
      </c>
      <c r="HU1037">
        <v>0</v>
      </c>
      <c r="HV1037">
        <v>0</v>
      </c>
      <c r="HW1037">
        <v>0</v>
      </c>
      <c r="HX1037">
        <v>0</v>
      </c>
      <c r="HY1037">
        <v>0</v>
      </c>
      <c r="HZ1037">
        <v>0</v>
      </c>
      <c r="IA1037">
        <v>0</v>
      </c>
      <c r="IB1037">
        <v>0</v>
      </c>
      <c r="IC1037">
        <v>0</v>
      </c>
      <c r="ID1037">
        <v>0</v>
      </c>
      <c r="IE1037">
        <v>0</v>
      </c>
      <c r="IF1037">
        <v>0</v>
      </c>
      <c r="IG1037">
        <v>0</v>
      </c>
      <c r="IH1037">
        <v>0</v>
      </c>
      <c r="II1037">
        <v>0</v>
      </c>
      <c r="IJ1037">
        <v>0</v>
      </c>
      <c r="IK1037">
        <v>0</v>
      </c>
    </row>
    <row r="1038" spans="13:245" hidden="1">
      <c r="M1038" s="340"/>
      <c r="N1038" t="s">
        <v>1024</v>
      </c>
      <c r="O1038">
        <v>2</v>
      </c>
      <c r="P1038">
        <v>10</v>
      </c>
      <c r="Q1038" s="183" t="str">
        <f t="shared" si="39"/>
        <v>SDH150210</v>
      </c>
      <c r="R1038">
        <v>604.20000000000005</v>
      </c>
      <c r="S1038">
        <v>2000</v>
      </c>
      <c r="T1038">
        <v>2000</v>
      </c>
      <c r="U1038">
        <v>2416.8000000000002</v>
      </c>
      <c r="V1038">
        <v>3021</v>
      </c>
      <c r="W1038">
        <v>3625.2000000000003</v>
      </c>
      <c r="X1038">
        <v>4229.4000000000005</v>
      </c>
      <c r="Y1038">
        <v>4833.6000000000004</v>
      </c>
      <c r="Z1038">
        <v>5437.8</v>
      </c>
      <c r="AA1038">
        <v>6042</v>
      </c>
      <c r="AB1038">
        <v>6646.2000000000007</v>
      </c>
      <c r="AC1038">
        <v>7250.4000000000005</v>
      </c>
      <c r="AD1038">
        <v>7854.6</v>
      </c>
      <c r="AE1038">
        <v>8458.8000000000011</v>
      </c>
      <c r="AF1038">
        <v>9063</v>
      </c>
      <c r="AG1038">
        <v>9063</v>
      </c>
      <c r="AH1038">
        <v>9063</v>
      </c>
      <c r="AI1038">
        <v>9063</v>
      </c>
      <c r="AJ1038">
        <v>9063</v>
      </c>
      <c r="AK1038">
        <v>9063</v>
      </c>
      <c r="AL1038">
        <v>9063</v>
      </c>
      <c r="AM1038">
        <v>9063</v>
      </c>
      <c r="AN1038">
        <v>9063</v>
      </c>
      <c r="AO1038">
        <v>9063</v>
      </c>
      <c r="AP1038">
        <v>9063</v>
      </c>
      <c r="AQ1038">
        <v>9063</v>
      </c>
      <c r="AR1038">
        <v>9063</v>
      </c>
      <c r="AS1038">
        <v>9063</v>
      </c>
      <c r="AT1038">
        <v>9063</v>
      </c>
      <c r="AU1038">
        <v>9063</v>
      </c>
      <c r="AV1038">
        <v>0</v>
      </c>
      <c r="AW1038">
        <v>0</v>
      </c>
      <c r="AX1038">
        <v>0</v>
      </c>
      <c r="AY1038">
        <v>0</v>
      </c>
      <c r="AZ1038">
        <v>0</v>
      </c>
      <c r="BA1038">
        <v>0</v>
      </c>
      <c r="BB1038">
        <v>0</v>
      </c>
      <c r="BC1038">
        <v>0</v>
      </c>
      <c r="BD1038">
        <v>0</v>
      </c>
      <c r="BE1038">
        <v>0</v>
      </c>
      <c r="BF1038">
        <v>0</v>
      </c>
      <c r="BG1038">
        <v>0</v>
      </c>
      <c r="BH1038">
        <v>0</v>
      </c>
      <c r="BI1038">
        <v>0</v>
      </c>
      <c r="BJ1038">
        <v>0</v>
      </c>
      <c r="BK1038">
        <v>0</v>
      </c>
      <c r="BL1038">
        <v>0</v>
      </c>
      <c r="BM1038">
        <v>0</v>
      </c>
      <c r="BN1038">
        <v>0</v>
      </c>
      <c r="BO1038">
        <v>0</v>
      </c>
      <c r="BP1038">
        <v>0</v>
      </c>
      <c r="BQ1038">
        <v>0</v>
      </c>
      <c r="BR1038">
        <v>0</v>
      </c>
      <c r="BS1038">
        <v>0</v>
      </c>
      <c r="BT1038">
        <v>0</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0</v>
      </c>
      <c r="CP1038">
        <v>0</v>
      </c>
      <c r="CQ1038">
        <v>0</v>
      </c>
      <c r="CR1038">
        <v>0</v>
      </c>
      <c r="CS1038">
        <v>0</v>
      </c>
      <c r="CT1038">
        <v>0</v>
      </c>
      <c r="CU1038">
        <v>0</v>
      </c>
      <c r="CV1038">
        <v>0</v>
      </c>
      <c r="CW1038">
        <v>0</v>
      </c>
      <c r="CX1038">
        <v>0</v>
      </c>
      <c r="CY1038">
        <v>0</v>
      </c>
      <c r="CZ1038">
        <v>0</v>
      </c>
      <c r="DA1038">
        <v>0</v>
      </c>
      <c r="DB1038">
        <v>0</v>
      </c>
      <c r="DC1038">
        <v>0</v>
      </c>
      <c r="DD1038">
        <v>0</v>
      </c>
      <c r="DE1038">
        <v>0</v>
      </c>
      <c r="DF1038">
        <v>0</v>
      </c>
      <c r="DG1038">
        <v>0</v>
      </c>
      <c r="DH1038">
        <v>0</v>
      </c>
      <c r="DI1038">
        <v>0</v>
      </c>
      <c r="DJ1038">
        <v>0</v>
      </c>
      <c r="DK1038">
        <v>0</v>
      </c>
      <c r="DL1038">
        <v>0</v>
      </c>
      <c r="DM1038">
        <v>0</v>
      </c>
      <c r="DN1038">
        <v>0</v>
      </c>
      <c r="DO1038">
        <v>0</v>
      </c>
      <c r="DP1038">
        <v>0</v>
      </c>
      <c r="DQ1038">
        <v>0</v>
      </c>
      <c r="DR1038">
        <v>0</v>
      </c>
      <c r="DS1038">
        <v>0</v>
      </c>
      <c r="DT1038">
        <v>0</v>
      </c>
      <c r="DU1038">
        <v>0</v>
      </c>
      <c r="DV1038">
        <v>0</v>
      </c>
      <c r="DW1038">
        <v>0</v>
      </c>
      <c r="DX1038">
        <v>0</v>
      </c>
      <c r="DZ1038" s="340"/>
      <c r="EA1038" t="s">
        <v>1024</v>
      </c>
      <c r="EB1038">
        <v>2</v>
      </c>
      <c r="EC1038">
        <v>10</v>
      </c>
      <c r="ED1038" s="183" t="str">
        <f t="shared" si="40"/>
        <v>SDH150210</v>
      </c>
      <c r="EE1038">
        <v>604.20000000000005</v>
      </c>
      <c r="EF1038">
        <v>10000</v>
      </c>
      <c r="EG1038">
        <v>10000</v>
      </c>
      <c r="EH1038">
        <v>10000</v>
      </c>
      <c r="EI1038">
        <v>10000</v>
      </c>
      <c r="EJ1038">
        <v>10000</v>
      </c>
      <c r="EK1038">
        <v>10000</v>
      </c>
      <c r="EL1038">
        <v>10000</v>
      </c>
      <c r="EM1038">
        <v>10000</v>
      </c>
      <c r="EN1038">
        <v>10000</v>
      </c>
      <c r="EO1038">
        <v>10000</v>
      </c>
      <c r="EP1038">
        <v>10000</v>
      </c>
      <c r="EQ1038">
        <v>10000</v>
      </c>
      <c r="ER1038">
        <v>10000</v>
      </c>
      <c r="ES1038">
        <v>10000</v>
      </c>
      <c r="ET1038">
        <v>10000</v>
      </c>
      <c r="EU1038">
        <v>10000</v>
      </c>
      <c r="EV1038">
        <v>10000</v>
      </c>
      <c r="EW1038">
        <v>10000</v>
      </c>
      <c r="EX1038">
        <v>10000</v>
      </c>
      <c r="EY1038">
        <v>10000</v>
      </c>
      <c r="EZ1038">
        <v>10000</v>
      </c>
      <c r="FA1038">
        <v>10000</v>
      </c>
      <c r="FB1038">
        <v>10000</v>
      </c>
      <c r="FC1038">
        <v>10000</v>
      </c>
      <c r="FD1038">
        <v>10000</v>
      </c>
      <c r="FE1038">
        <v>10000</v>
      </c>
      <c r="FF1038">
        <v>10000</v>
      </c>
      <c r="FG1038">
        <v>10000</v>
      </c>
      <c r="FH1038">
        <v>10000</v>
      </c>
      <c r="FI1038">
        <v>0</v>
      </c>
      <c r="FJ1038">
        <v>0</v>
      </c>
      <c r="FK1038">
        <v>0</v>
      </c>
      <c r="FL1038">
        <v>0</v>
      </c>
      <c r="FM1038">
        <v>0</v>
      </c>
      <c r="FN1038">
        <v>0</v>
      </c>
      <c r="FO1038">
        <v>0</v>
      </c>
      <c r="FP1038">
        <v>0</v>
      </c>
      <c r="FQ1038">
        <v>0</v>
      </c>
      <c r="FR1038">
        <v>0</v>
      </c>
      <c r="FS1038">
        <v>0</v>
      </c>
      <c r="FT1038">
        <v>0</v>
      </c>
      <c r="FU1038">
        <v>0</v>
      </c>
      <c r="FV1038">
        <v>0</v>
      </c>
      <c r="FW1038">
        <v>0</v>
      </c>
      <c r="FX1038">
        <v>0</v>
      </c>
      <c r="FY1038">
        <v>0</v>
      </c>
      <c r="FZ1038">
        <v>0</v>
      </c>
      <c r="GA1038">
        <v>0</v>
      </c>
      <c r="GB1038">
        <v>0</v>
      </c>
      <c r="GC1038">
        <v>0</v>
      </c>
      <c r="GD1038">
        <v>0</v>
      </c>
      <c r="GE1038">
        <v>0</v>
      </c>
      <c r="GF1038">
        <v>0</v>
      </c>
      <c r="GG1038">
        <v>0</v>
      </c>
      <c r="GH1038">
        <v>0</v>
      </c>
      <c r="GI1038">
        <v>0</v>
      </c>
      <c r="GJ1038">
        <v>0</v>
      </c>
      <c r="GK1038">
        <v>0</v>
      </c>
      <c r="GL1038">
        <v>0</v>
      </c>
      <c r="GM1038">
        <v>0</v>
      </c>
      <c r="GN1038">
        <v>0</v>
      </c>
      <c r="GO1038">
        <v>0</v>
      </c>
      <c r="GP1038">
        <v>0</v>
      </c>
      <c r="GQ1038">
        <v>0</v>
      </c>
      <c r="GR1038">
        <v>0</v>
      </c>
      <c r="GS1038">
        <v>0</v>
      </c>
      <c r="GT1038">
        <v>0</v>
      </c>
      <c r="GU1038">
        <v>0</v>
      </c>
      <c r="GV1038">
        <v>0</v>
      </c>
      <c r="GW1038">
        <v>0</v>
      </c>
      <c r="GX1038">
        <v>0</v>
      </c>
      <c r="GY1038">
        <v>0</v>
      </c>
      <c r="GZ1038">
        <v>0</v>
      </c>
      <c r="HA1038">
        <v>0</v>
      </c>
      <c r="HB1038">
        <v>0</v>
      </c>
      <c r="HC1038">
        <v>0</v>
      </c>
      <c r="HD1038">
        <v>0</v>
      </c>
      <c r="HE1038">
        <v>0</v>
      </c>
      <c r="HF1038">
        <v>0</v>
      </c>
      <c r="HG1038">
        <v>0</v>
      </c>
      <c r="HH1038">
        <v>0</v>
      </c>
      <c r="HI1038">
        <v>0</v>
      </c>
      <c r="HJ1038">
        <v>0</v>
      </c>
      <c r="HK1038">
        <v>0</v>
      </c>
      <c r="HL1038">
        <v>0</v>
      </c>
      <c r="HM1038">
        <v>0</v>
      </c>
      <c r="HN1038">
        <v>0</v>
      </c>
      <c r="HO1038">
        <v>0</v>
      </c>
      <c r="HP1038">
        <v>0</v>
      </c>
      <c r="HQ1038">
        <v>0</v>
      </c>
      <c r="HR1038">
        <v>0</v>
      </c>
      <c r="HS1038">
        <v>0</v>
      </c>
      <c r="HT1038">
        <v>0</v>
      </c>
      <c r="HU1038">
        <v>0</v>
      </c>
      <c r="HV1038">
        <v>0</v>
      </c>
      <c r="HW1038">
        <v>0</v>
      </c>
      <c r="HX1038">
        <v>0</v>
      </c>
      <c r="HY1038">
        <v>0</v>
      </c>
      <c r="HZ1038">
        <v>0</v>
      </c>
      <c r="IA1038">
        <v>0</v>
      </c>
      <c r="IB1038">
        <v>0</v>
      </c>
      <c r="IC1038">
        <v>0</v>
      </c>
      <c r="ID1038">
        <v>0</v>
      </c>
      <c r="IE1038">
        <v>0</v>
      </c>
      <c r="IF1038">
        <v>0</v>
      </c>
      <c r="IG1038">
        <v>0</v>
      </c>
      <c r="IH1038">
        <v>0</v>
      </c>
      <c r="II1038">
        <v>0</v>
      </c>
      <c r="IJ1038">
        <v>0</v>
      </c>
      <c r="IK1038">
        <v>0</v>
      </c>
    </row>
    <row r="1039" spans="13:245" hidden="1">
      <c r="M1039" s="340"/>
      <c r="N1039" t="s">
        <v>1024</v>
      </c>
      <c r="O1039">
        <v>2</v>
      </c>
      <c r="P1039">
        <v>11</v>
      </c>
      <c r="Q1039" s="183" t="str">
        <f t="shared" si="39"/>
        <v>SDH150211</v>
      </c>
      <c r="R1039">
        <v>604.20000000000005</v>
      </c>
      <c r="S1039">
        <v>2000</v>
      </c>
      <c r="T1039">
        <v>2000</v>
      </c>
      <c r="U1039">
        <v>2416.8000000000002</v>
      </c>
      <c r="V1039">
        <v>3021</v>
      </c>
      <c r="W1039">
        <v>3625.2000000000003</v>
      </c>
      <c r="X1039">
        <v>4229.4000000000005</v>
      </c>
      <c r="Y1039">
        <v>4833.6000000000004</v>
      </c>
      <c r="Z1039">
        <v>5437.8</v>
      </c>
      <c r="AA1039">
        <v>6042</v>
      </c>
      <c r="AB1039">
        <v>6646.2000000000007</v>
      </c>
      <c r="AC1039">
        <v>7250.4000000000005</v>
      </c>
      <c r="AD1039">
        <v>7854.6</v>
      </c>
      <c r="AE1039">
        <v>8458.8000000000011</v>
      </c>
      <c r="AF1039">
        <v>9063</v>
      </c>
      <c r="AG1039">
        <v>9063</v>
      </c>
      <c r="AH1039">
        <v>9063</v>
      </c>
      <c r="AI1039">
        <v>9063</v>
      </c>
      <c r="AJ1039">
        <v>9063</v>
      </c>
      <c r="AK1039">
        <v>9063</v>
      </c>
      <c r="AL1039">
        <v>9063</v>
      </c>
      <c r="AM1039">
        <v>9063</v>
      </c>
      <c r="AN1039">
        <v>9063</v>
      </c>
      <c r="AO1039">
        <v>9063</v>
      </c>
      <c r="AP1039">
        <v>9063</v>
      </c>
      <c r="AQ1039">
        <v>9063</v>
      </c>
      <c r="AR1039">
        <v>9063</v>
      </c>
      <c r="AS1039">
        <v>9063</v>
      </c>
      <c r="AT1039">
        <v>9063</v>
      </c>
      <c r="AU1039">
        <v>9063</v>
      </c>
      <c r="AV1039">
        <v>0</v>
      </c>
      <c r="AW1039">
        <v>0</v>
      </c>
      <c r="AX1039">
        <v>0</v>
      </c>
      <c r="AY1039">
        <v>0</v>
      </c>
      <c r="AZ1039">
        <v>0</v>
      </c>
      <c r="BA1039">
        <v>0</v>
      </c>
      <c r="BB1039">
        <v>0</v>
      </c>
      <c r="BC1039">
        <v>0</v>
      </c>
      <c r="BD1039">
        <v>0</v>
      </c>
      <c r="BE1039">
        <v>0</v>
      </c>
      <c r="BF1039">
        <v>0</v>
      </c>
      <c r="BG1039">
        <v>0</v>
      </c>
      <c r="BH1039">
        <v>0</v>
      </c>
      <c r="BI1039">
        <v>0</v>
      </c>
      <c r="BJ1039">
        <v>0</v>
      </c>
      <c r="BK1039">
        <v>0</v>
      </c>
      <c r="BL1039">
        <v>0</v>
      </c>
      <c r="BM1039">
        <v>0</v>
      </c>
      <c r="BN1039">
        <v>0</v>
      </c>
      <c r="BO1039">
        <v>0</v>
      </c>
      <c r="BP1039">
        <v>0</v>
      </c>
      <c r="BQ1039">
        <v>0</v>
      </c>
      <c r="BR1039">
        <v>0</v>
      </c>
      <c r="BS1039">
        <v>0</v>
      </c>
      <c r="BT1039">
        <v>0</v>
      </c>
      <c r="BU1039">
        <v>0</v>
      </c>
      <c r="BV1039">
        <v>0</v>
      </c>
      <c r="BW1039">
        <v>0</v>
      </c>
      <c r="BX1039">
        <v>0</v>
      </c>
      <c r="BY1039">
        <v>0</v>
      </c>
      <c r="BZ1039">
        <v>0</v>
      </c>
      <c r="CA1039">
        <v>0</v>
      </c>
      <c r="CB1039">
        <v>0</v>
      </c>
      <c r="CC1039">
        <v>0</v>
      </c>
      <c r="CD1039">
        <v>0</v>
      </c>
      <c r="CE1039">
        <v>0</v>
      </c>
      <c r="CF1039">
        <v>0</v>
      </c>
      <c r="CG1039">
        <v>0</v>
      </c>
      <c r="CH1039">
        <v>0</v>
      </c>
      <c r="CI1039">
        <v>0</v>
      </c>
      <c r="CJ1039">
        <v>0</v>
      </c>
      <c r="CK1039">
        <v>0</v>
      </c>
      <c r="CL1039">
        <v>0</v>
      </c>
      <c r="CM1039">
        <v>0</v>
      </c>
      <c r="CN1039">
        <v>0</v>
      </c>
      <c r="CO1039">
        <v>0</v>
      </c>
      <c r="CP1039">
        <v>0</v>
      </c>
      <c r="CQ1039">
        <v>0</v>
      </c>
      <c r="CR1039">
        <v>0</v>
      </c>
      <c r="CS1039">
        <v>0</v>
      </c>
      <c r="CT1039">
        <v>0</v>
      </c>
      <c r="CU1039">
        <v>0</v>
      </c>
      <c r="CV1039">
        <v>0</v>
      </c>
      <c r="CW1039">
        <v>0</v>
      </c>
      <c r="CX1039">
        <v>0</v>
      </c>
      <c r="CY1039">
        <v>0</v>
      </c>
      <c r="CZ1039">
        <v>0</v>
      </c>
      <c r="DA1039">
        <v>0</v>
      </c>
      <c r="DB1039">
        <v>0</v>
      </c>
      <c r="DC1039">
        <v>0</v>
      </c>
      <c r="DD1039">
        <v>0</v>
      </c>
      <c r="DE1039">
        <v>0</v>
      </c>
      <c r="DF1039">
        <v>0</v>
      </c>
      <c r="DG1039">
        <v>0</v>
      </c>
      <c r="DH1039">
        <v>0</v>
      </c>
      <c r="DI1039">
        <v>0</v>
      </c>
      <c r="DJ1039">
        <v>0</v>
      </c>
      <c r="DK1039">
        <v>0</v>
      </c>
      <c r="DL1039">
        <v>0</v>
      </c>
      <c r="DM1039">
        <v>0</v>
      </c>
      <c r="DN1039">
        <v>0</v>
      </c>
      <c r="DO1039">
        <v>0</v>
      </c>
      <c r="DP1039">
        <v>0</v>
      </c>
      <c r="DQ1039">
        <v>0</v>
      </c>
      <c r="DR1039">
        <v>0</v>
      </c>
      <c r="DS1039">
        <v>0</v>
      </c>
      <c r="DT1039">
        <v>0</v>
      </c>
      <c r="DU1039">
        <v>0</v>
      </c>
      <c r="DV1039">
        <v>0</v>
      </c>
      <c r="DW1039">
        <v>0</v>
      </c>
      <c r="DX1039">
        <v>0</v>
      </c>
      <c r="DZ1039" s="340"/>
      <c r="EA1039" t="s">
        <v>1024</v>
      </c>
      <c r="EB1039">
        <v>2</v>
      </c>
      <c r="EC1039">
        <v>11</v>
      </c>
      <c r="ED1039" s="183" t="str">
        <f t="shared" si="40"/>
        <v>SDH150211</v>
      </c>
      <c r="EE1039">
        <v>604.20000000000005</v>
      </c>
      <c r="EF1039">
        <v>10000</v>
      </c>
      <c r="EG1039">
        <v>10000</v>
      </c>
      <c r="EH1039">
        <v>10000</v>
      </c>
      <c r="EI1039">
        <v>10000</v>
      </c>
      <c r="EJ1039">
        <v>10000</v>
      </c>
      <c r="EK1039">
        <v>10000</v>
      </c>
      <c r="EL1039">
        <v>10000</v>
      </c>
      <c r="EM1039">
        <v>10000</v>
      </c>
      <c r="EN1039">
        <v>10000</v>
      </c>
      <c r="EO1039">
        <v>10000</v>
      </c>
      <c r="EP1039">
        <v>10000</v>
      </c>
      <c r="EQ1039">
        <v>10000</v>
      </c>
      <c r="ER1039">
        <v>10000</v>
      </c>
      <c r="ES1039">
        <v>10000</v>
      </c>
      <c r="ET1039">
        <v>10000</v>
      </c>
      <c r="EU1039">
        <v>10000</v>
      </c>
      <c r="EV1039">
        <v>10000</v>
      </c>
      <c r="EW1039">
        <v>10000</v>
      </c>
      <c r="EX1039">
        <v>10000</v>
      </c>
      <c r="EY1039">
        <v>10000</v>
      </c>
      <c r="EZ1039">
        <v>10000</v>
      </c>
      <c r="FA1039">
        <v>10000</v>
      </c>
      <c r="FB1039">
        <v>10000</v>
      </c>
      <c r="FC1039">
        <v>10000</v>
      </c>
      <c r="FD1039">
        <v>10000</v>
      </c>
      <c r="FE1039">
        <v>10000</v>
      </c>
      <c r="FF1039">
        <v>10000</v>
      </c>
      <c r="FG1039">
        <v>10000</v>
      </c>
      <c r="FH1039">
        <v>10000</v>
      </c>
      <c r="FI1039">
        <v>0</v>
      </c>
      <c r="FJ1039">
        <v>0</v>
      </c>
      <c r="FK1039">
        <v>0</v>
      </c>
      <c r="FL1039">
        <v>0</v>
      </c>
      <c r="FM1039">
        <v>0</v>
      </c>
      <c r="FN1039">
        <v>0</v>
      </c>
      <c r="FO1039">
        <v>0</v>
      </c>
      <c r="FP1039">
        <v>0</v>
      </c>
      <c r="FQ1039">
        <v>0</v>
      </c>
      <c r="FR1039">
        <v>0</v>
      </c>
      <c r="FS1039">
        <v>0</v>
      </c>
      <c r="FT1039">
        <v>0</v>
      </c>
      <c r="FU1039">
        <v>0</v>
      </c>
      <c r="FV1039">
        <v>0</v>
      </c>
      <c r="FW1039">
        <v>0</v>
      </c>
      <c r="FX1039">
        <v>0</v>
      </c>
      <c r="FY1039">
        <v>0</v>
      </c>
      <c r="FZ1039">
        <v>0</v>
      </c>
      <c r="GA1039">
        <v>0</v>
      </c>
      <c r="GB1039">
        <v>0</v>
      </c>
      <c r="GC1039">
        <v>0</v>
      </c>
      <c r="GD1039">
        <v>0</v>
      </c>
      <c r="GE1039">
        <v>0</v>
      </c>
      <c r="GF1039">
        <v>0</v>
      </c>
      <c r="GG1039">
        <v>0</v>
      </c>
      <c r="GH1039">
        <v>0</v>
      </c>
      <c r="GI1039">
        <v>0</v>
      </c>
      <c r="GJ1039">
        <v>0</v>
      </c>
      <c r="GK1039">
        <v>0</v>
      </c>
      <c r="GL1039">
        <v>0</v>
      </c>
      <c r="GM1039">
        <v>0</v>
      </c>
      <c r="GN1039">
        <v>0</v>
      </c>
      <c r="GO1039">
        <v>0</v>
      </c>
      <c r="GP1039">
        <v>0</v>
      </c>
      <c r="GQ1039">
        <v>0</v>
      </c>
      <c r="GR1039">
        <v>0</v>
      </c>
      <c r="GS1039">
        <v>0</v>
      </c>
      <c r="GT1039">
        <v>0</v>
      </c>
      <c r="GU1039">
        <v>0</v>
      </c>
      <c r="GV1039">
        <v>0</v>
      </c>
      <c r="GW1039">
        <v>0</v>
      </c>
      <c r="GX1039">
        <v>0</v>
      </c>
      <c r="GY1039">
        <v>0</v>
      </c>
      <c r="GZ1039">
        <v>0</v>
      </c>
      <c r="HA1039">
        <v>0</v>
      </c>
      <c r="HB1039">
        <v>0</v>
      </c>
      <c r="HC1039">
        <v>0</v>
      </c>
      <c r="HD1039">
        <v>0</v>
      </c>
      <c r="HE1039">
        <v>0</v>
      </c>
      <c r="HF1039">
        <v>0</v>
      </c>
      <c r="HG1039">
        <v>0</v>
      </c>
      <c r="HH1039">
        <v>0</v>
      </c>
      <c r="HI1039">
        <v>0</v>
      </c>
      <c r="HJ1039">
        <v>0</v>
      </c>
      <c r="HK1039">
        <v>0</v>
      </c>
      <c r="HL1039">
        <v>0</v>
      </c>
      <c r="HM1039">
        <v>0</v>
      </c>
      <c r="HN1039">
        <v>0</v>
      </c>
      <c r="HO1039">
        <v>0</v>
      </c>
      <c r="HP1039">
        <v>0</v>
      </c>
      <c r="HQ1039">
        <v>0</v>
      </c>
      <c r="HR1039">
        <v>0</v>
      </c>
      <c r="HS1039">
        <v>0</v>
      </c>
      <c r="HT1039">
        <v>0</v>
      </c>
      <c r="HU1039">
        <v>0</v>
      </c>
      <c r="HV1039">
        <v>0</v>
      </c>
      <c r="HW1039">
        <v>0</v>
      </c>
      <c r="HX1039">
        <v>0</v>
      </c>
      <c r="HY1039">
        <v>0</v>
      </c>
      <c r="HZ1039">
        <v>0</v>
      </c>
      <c r="IA1039">
        <v>0</v>
      </c>
      <c r="IB1039">
        <v>0</v>
      </c>
      <c r="IC1039">
        <v>0</v>
      </c>
      <c r="ID1039">
        <v>0</v>
      </c>
      <c r="IE1039">
        <v>0</v>
      </c>
      <c r="IF1039">
        <v>0</v>
      </c>
      <c r="IG1039">
        <v>0</v>
      </c>
      <c r="IH1039">
        <v>0</v>
      </c>
      <c r="II1039">
        <v>0</v>
      </c>
      <c r="IJ1039">
        <v>0</v>
      </c>
      <c r="IK1039">
        <v>0</v>
      </c>
    </row>
    <row r="1040" spans="13:245" hidden="1">
      <c r="M1040" s="340"/>
      <c r="N1040" t="s">
        <v>1024</v>
      </c>
      <c r="O1040">
        <v>2</v>
      </c>
      <c r="P1040">
        <v>12</v>
      </c>
      <c r="Q1040" s="183" t="str">
        <f t="shared" ref="Q1040:Q1103" si="41">N1040&amp;TEXT(O1040,"00")&amp;TEXT(P1040,"00")</f>
        <v>SDH150212</v>
      </c>
      <c r="R1040">
        <v>604.20000000000005</v>
      </c>
      <c r="S1040">
        <v>2000</v>
      </c>
      <c r="T1040">
        <v>2000</v>
      </c>
      <c r="U1040">
        <v>2416.8000000000002</v>
      </c>
      <c r="V1040">
        <v>3021</v>
      </c>
      <c r="W1040">
        <v>3625.2000000000003</v>
      </c>
      <c r="X1040">
        <v>4229.4000000000005</v>
      </c>
      <c r="Y1040">
        <v>4833.6000000000004</v>
      </c>
      <c r="Z1040">
        <v>5437.8</v>
      </c>
      <c r="AA1040">
        <v>6042</v>
      </c>
      <c r="AB1040">
        <v>6646.2000000000007</v>
      </c>
      <c r="AC1040">
        <v>7250.4000000000005</v>
      </c>
      <c r="AD1040">
        <v>7854.6</v>
      </c>
      <c r="AE1040">
        <v>8458.8000000000011</v>
      </c>
      <c r="AF1040">
        <v>9063</v>
      </c>
      <c r="AG1040">
        <v>9063</v>
      </c>
      <c r="AH1040">
        <v>9063</v>
      </c>
      <c r="AI1040">
        <v>9063</v>
      </c>
      <c r="AJ1040">
        <v>9063</v>
      </c>
      <c r="AK1040">
        <v>9063</v>
      </c>
      <c r="AL1040">
        <v>9063</v>
      </c>
      <c r="AM1040">
        <v>9063</v>
      </c>
      <c r="AN1040">
        <v>9063</v>
      </c>
      <c r="AO1040">
        <v>9063</v>
      </c>
      <c r="AP1040">
        <v>9063</v>
      </c>
      <c r="AQ1040">
        <v>9063</v>
      </c>
      <c r="AR1040">
        <v>9063</v>
      </c>
      <c r="AS1040">
        <v>9063</v>
      </c>
      <c r="AT1040">
        <v>9063</v>
      </c>
      <c r="AU1040">
        <v>9063</v>
      </c>
      <c r="AV1040">
        <v>0</v>
      </c>
      <c r="AW1040">
        <v>0</v>
      </c>
      <c r="AX1040">
        <v>0</v>
      </c>
      <c r="AY1040">
        <v>0</v>
      </c>
      <c r="AZ1040">
        <v>0</v>
      </c>
      <c r="BA1040">
        <v>0</v>
      </c>
      <c r="BB1040">
        <v>0</v>
      </c>
      <c r="BC1040">
        <v>0</v>
      </c>
      <c r="BD1040">
        <v>0</v>
      </c>
      <c r="BE1040">
        <v>0</v>
      </c>
      <c r="BF1040">
        <v>0</v>
      </c>
      <c r="BG1040">
        <v>0</v>
      </c>
      <c r="BH1040">
        <v>0</v>
      </c>
      <c r="BI1040">
        <v>0</v>
      </c>
      <c r="BJ1040">
        <v>0</v>
      </c>
      <c r="BK1040">
        <v>0</v>
      </c>
      <c r="BL1040">
        <v>0</v>
      </c>
      <c r="BM1040">
        <v>0</v>
      </c>
      <c r="BN1040">
        <v>0</v>
      </c>
      <c r="BO1040">
        <v>0</v>
      </c>
      <c r="BP1040">
        <v>0</v>
      </c>
      <c r="BQ1040">
        <v>0</v>
      </c>
      <c r="BR1040">
        <v>0</v>
      </c>
      <c r="BS1040">
        <v>0</v>
      </c>
      <c r="BT1040">
        <v>0</v>
      </c>
      <c r="BU1040">
        <v>0</v>
      </c>
      <c r="BV1040">
        <v>0</v>
      </c>
      <c r="BW1040">
        <v>0</v>
      </c>
      <c r="BX1040">
        <v>0</v>
      </c>
      <c r="BY1040">
        <v>0</v>
      </c>
      <c r="BZ1040">
        <v>0</v>
      </c>
      <c r="CA1040">
        <v>0</v>
      </c>
      <c r="CB1040">
        <v>0</v>
      </c>
      <c r="CC1040">
        <v>0</v>
      </c>
      <c r="CD1040">
        <v>0</v>
      </c>
      <c r="CE1040">
        <v>0</v>
      </c>
      <c r="CF1040">
        <v>0</v>
      </c>
      <c r="CG1040">
        <v>0</v>
      </c>
      <c r="CH1040">
        <v>0</v>
      </c>
      <c r="CI1040">
        <v>0</v>
      </c>
      <c r="CJ1040">
        <v>0</v>
      </c>
      <c r="CK1040">
        <v>0</v>
      </c>
      <c r="CL1040">
        <v>0</v>
      </c>
      <c r="CM1040">
        <v>0</v>
      </c>
      <c r="CN1040">
        <v>0</v>
      </c>
      <c r="CO1040">
        <v>0</v>
      </c>
      <c r="CP1040">
        <v>0</v>
      </c>
      <c r="CQ1040">
        <v>0</v>
      </c>
      <c r="CR1040">
        <v>0</v>
      </c>
      <c r="CS1040">
        <v>0</v>
      </c>
      <c r="CT1040">
        <v>0</v>
      </c>
      <c r="CU1040">
        <v>0</v>
      </c>
      <c r="CV1040">
        <v>0</v>
      </c>
      <c r="CW1040">
        <v>0</v>
      </c>
      <c r="CX1040">
        <v>0</v>
      </c>
      <c r="CY1040">
        <v>0</v>
      </c>
      <c r="CZ1040">
        <v>0</v>
      </c>
      <c r="DA1040">
        <v>0</v>
      </c>
      <c r="DB1040">
        <v>0</v>
      </c>
      <c r="DC1040">
        <v>0</v>
      </c>
      <c r="DD1040">
        <v>0</v>
      </c>
      <c r="DE1040">
        <v>0</v>
      </c>
      <c r="DF1040">
        <v>0</v>
      </c>
      <c r="DG1040">
        <v>0</v>
      </c>
      <c r="DH1040">
        <v>0</v>
      </c>
      <c r="DI1040">
        <v>0</v>
      </c>
      <c r="DJ1040">
        <v>0</v>
      </c>
      <c r="DK1040">
        <v>0</v>
      </c>
      <c r="DL1040">
        <v>0</v>
      </c>
      <c r="DM1040">
        <v>0</v>
      </c>
      <c r="DN1040">
        <v>0</v>
      </c>
      <c r="DO1040">
        <v>0</v>
      </c>
      <c r="DP1040">
        <v>0</v>
      </c>
      <c r="DQ1040">
        <v>0</v>
      </c>
      <c r="DR1040">
        <v>0</v>
      </c>
      <c r="DS1040">
        <v>0</v>
      </c>
      <c r="DT1040">
        <v>0</v>
      </c>
      <c r="DU1040">
        <v>0</v>
      </c>
      <c r="DV1040">
        <v>0</v>
      </c>
      <c r="DW1040">
        <v>0</v>
      </c>
      <c r="DX1040">
        <v>0</v>
      </c>
      <c r="DZ1040" s="340"/>
      <c r="EA1040" t="s">
        <v>1024</v>
      </c>
      <c r="EB1040">
        <v>2</v>
      </c>
      <c r="EC1040">
        <v>12</v>
      </c>
      <c r="ED1040" s="183" t="str">
        <f t="shared" ref="ED1040:ED1103" si="42">EA1040&amp;TEXT(EB1040,"00")&amp;TEXT(EC1040,"00")</f>
        <v>SDH150212</v>
      </c>
      <c r="EE1040">
        <v>604.20000000000005</v>
      </c>
      <c r="EF1040">
        <v>10000</v>
      </c>
      <c r="EG1040">
        <v>10000</v>
      </c>
      <c r="EH1040">
        <v>10000</v>
      </c>
      <c r="EI1040">
        <v>10000</v>
      </c>
      <c r="EJ1040">
        <v>10000</v>
      </c>
      <c r="EK1040">
        <v>10000</v>
      </c>
      <c r="EL1040">
        <v>10000</v>
      </c>
      <c r="EM1040">
        <v>10000</v>
      </c>
      <c r="EN1040">
        <v>10000</v>
      </c>
      <c r="EO1040">
        <v>10000</v>
      </c>
      <c r="EP1040">
        <v>10000</v>
      </c>
      <c r="EQ1040">
        <v>10000</v>
      </c>
      <c r="ER1040">
        <v>10000</v>
      </c>
      <c r="ES1040">
        <v>10000</v>
      </c>
      <c r="ET1040">
        <v>10000</v>
      </c>
      <c r="EU1040">
        <v>10000</v>
      </c>
      <c r="EV1040">
        <v>10000</v>
      </c>
      <c r="EW1040">
        <v>10000</v>
      </c>
      <c r="EX1040">
        <v>10000</v>
      </c>
      <c r="EY1040">
        <v>10000</v>
      </c>
      <c r="EZ1040">
        <v>10000</v>
      </c>
      <c r="FA1040">
        <v>10000</v>
      </c>
      <c r="FB1040">
        <v>10000</v>
      </c>
      <c r="FC1040">
        <v>10000</v>
      </c>
      <c r="FD1040">
        <v>10000</v>
      </c>
      <c r="FE1040">
        <v>10000</v>
      </c>
      <c r="FF1040">
        <v>10000</v>
      </c>
      <c r="FG1040">
        <v>10000</v>
      </c>
      <c r="FH1040">
        <v>10000</v>
      </c>
      <c r="FI1040">
        <v>0</v>
      </c>
      <c r="FJ1040">
        <v>0</v>
      </c>
      <c r="FK1040">
        <v>0</v>
      </c>
      <c r="FL1040">
        <v>0</v>
      </c>
      <c r="FM1040">
        <v>0</v>
      </c>
      <c r="FN1040">
        <v>0</v>
      </c>
      <c r="FO1040">
        <v>0</v>
      </c>
      <c r="FP1040">
        <v>0</v>
      </c>
      <c r="FQ1040">
        <v>0</v>
      </c>
      <c r="FR1040">
        <v>0</v>
      </c>
      <c r="FS1040">
        <v>0</v>
      </c>
      <c r="FT1040">
        <v>0</v>
      </c>
      <c r="FU1040">
        <v>0</v>
      </c>
      <c r="FV1040">
        <v>0</v>
      </c>
      <c r="FW1040">
        <v>0</v>
      </c>
      <c r="FX1040">
        <v>0</v>
      </c>
      <c r="FY1040">
        <v>0</v>
      </c>
      <c r="FZ1040">
        <v>0</v>
      </c>
      <c r="GA1040">
        <v>0</v>
      </c>
      <c r="GB1040">
        <v>0</v>
      </c>
      <c r="GC1040">
        <v>0</v>
      </c>
      <c r="GD1040">
        <v>0</v>
      </c>
      <c r="GE1040">
        <v>0</v>
      </c>
      <c r="GF1040">
        <v>0</v>
      </c>
      <c r="GG1040">
        <v>0</v>
      </c>
      <c r="GH1040">
        <v>0</v>
      </c>
      <c r="GI1040">
        <v>0</v>
      </c>
      <c r="GJ1040">
        <v>0</v>
      </c>
      <c r="GK1040">
        <v>0</v>
      </c>
      <c r="GL1040">
        <v>0</v>
      </c>
      <c r="GM1040">
        <v>0</v>
      </c>
      <c r="GN1040">
        <v>0</v>
      </c>
      <c r="GO1040">
        <v>0</v>
      </c>
      <c r="GP1040">
        <v>0</v>
      </c>
      <c r="GQ1040">
        <v>0</v>
      </c>
      <c r="GR1040">
        <v>0</v>
      </c>
      <c r="GS1040">
        <v>0</v>
      </c>
      <c r="GT1040">
        <v>0</v>
      </c>
      <c r="GU1040">
        <v>0</v>
      </c>
      <c r="GV1040">
        <v>0</v>
      </c>
      <c r="GW1040">
        <v>0</v>
      </c>
      <c r="GX1040">
        <v>0</v>
      </c>
      <c r="GY1040">
        <v>0</v>
      </c>
      <c r="GZ1040">
        <v>0</v>
      </c>
      <c r="HA1040">
        <v>0</v>
      </c>
      <c r="HB1040">
        <v>0</v>
      </c>
      <c r="HC1040">
        <v>0</v>
      </c>
      <c r="HD1040">
        <v>0</v>
      </c>
      <c r="HE1040">
        <v>0</v>
      </c>
      <c r="HF1040">
        <v>0</v>
      </c>
      <c r="HG1040">
        <v>0</v>
      </c>
      <c r="HH1040">
        <v>0</v>
      </c>
      <c r="HI1040">
        <v>0</v>
      </c>
      <c r="HJ1040">
        <v>0</v>
      </c>
      <c r="HK1040">
        <v>0</v>
      </c>
      <c r="HL1040">
        <v>0</v>
      </c>
      <c r="HM1040">
        <v>0</v>
      </c>
      <c r="HN1040">
        <v>0</v>
      </c>
      <c r="HO1040">
        <v>0</v>
      </c>
      <c r="HP1040">
        <v>0</v>
      </c>
      <c r="HQ1040">
        <v>0</v>
      </c>
      <c r="HR1040">
        <v>0</v>
      </c>
      <c r="HS1040">
        <v>0</v>
      </c>
      <c r="HT1040">
        <v>0</v>
      </c>
      <c r="HU1040">
        <v>0</v>
      </c>
      <c r="HV1040">
        <v>0</v>
      </c>
      <c r="HW1040">
        <v>0</v>
      </c>
      <c r="HX1040">
        <v>0</v>
      </c>
      <c r="HY1040">
        <v>0</v>
      </c>
      <c r="HZ1040">
        <v>0</v>
      </c>
      <c r="IA1040">
        <v>0</v>
      </c>
      <c r="IB1040">
        <v>0</v>
      </c>
      <c r="IC1040">
        <v>0</v>
      </c>
      <c r="ID1040">
        <v>0</v>
      </c>
      <c r="IE1040">
        <v>0</v>
      </c>
      <c r="IF1040">
        <v>0</v>
      </c>
      <c r="IG1040">
        <v>0</v>
      </c>
      <c r="IH1040">
        <v>0</v>
      </c>
      <c r="II1040">
        <v>0</v>
      </c>
      <c r="IJ1040">
        <v>0</v>
      </c>
      <c r="IK1040">
        <v>0</v>
      </c>
    </row>
    <row r="1041" spans="13:245" hidden="1">
      <c r="M1041" s="340"/>
      <c r="N1041" t="s">
        <v>1024</v>
      </c>
      <c r="O1041">
        <v>2</v>
      </c>
      <c r="P1041">
        <v>13</v>
      </c>
      <c r="Q1041" s="183" t="str">
        <f t="shared" si="41"/>
        <v>SDH150213</v>
      </c>
      <c r="R1041">
        <v>604.20000000000005</v>
      </c>
      <c r="S1041">
        <v>2000</v>
      </c>
      <c r="T1041">
        <v>2000</v>
      </c>
      <c r="U1041">
        <v>2416.8000000000002</v>
      </c>
      <c r="V1041">
        <v>3021</v>
      </c>
      <c r="W1041">
        <v>3625.2000000000003</v>
      </c>
      <c r="X1041">
        <v>4229.4000000000005</v>
      </c>
      <c r="Y1041">
        <v>4833.6000000000004</v>
      </c>
      <c r="Z1041">
        <v>5437.8</v>
      </c>
      <c r="AA1041">
        <v>6042</v>
      </c>
      <c r="AB1041">
        <v>6646.2000000000007</v>
      </c>
      <c r="AC1041">
        <v>7250.4000000000005</v>
      </c>
      <c r="AD1041">
        <v>7854.6</v>
      </c>
      <c r="AE1041">
        <v>8458.8000000000011</v>
      </c>
      <c r="AF1041">
        <v>9063</v>
      </c>
      <c r="AG1041">
        <v>9063</v>
      </c>
      <c r="AH1041">
        <v>9063</v>
      </c>
      <c r="AI1041">
        <v>9063</v>
      </c>
      <c r="AJ1041">
        <v>9063</v>
      </c>
      <c r="AK1041">
        <v>9063</v>
      </c>
      <c r="AL1041">
        <v>9063</v>
      </c>
      <c r="AM1041">
        <v>9063</v>
      </c>
      <c r="AN1041">
        <v>9063</v>
      </c>
      <c r="AO1041">
        <v>9063</v>
      </c>
      <c r="AP1041">
        <v>9063</v>
      </c>
      <c r="AQ1041">
        <v>9063</v>
      </c>
      <c r="AR1041">
        <v>9063</v>
      </c>
      <c r="AS1041">
        <v>9063</v>
      </c>
      <c r="AT1041">
        <v>9063</v>
      </c>
      <c r="AU1041">
        <v>9063</v>
      </c>
      <c r="AV1041">
        <v>0</v>
      </c>
      <c r="AW1041">
        <v>0</v>
      </c>
      <c r="AX1041">
        <v>0</v>
      </c>
      <c r="AY1041">
        <v>0</v>
      </c>
      <c r="AZ1041">
        <v>0</v>
      </c>
      <c r="BA1041">
        <v>0</v>
      </c>
      <c r="BB1041">
        <v>0</v>
      </c>
      <c r="BC1041">
        <v>0</v>
      </c>
      <c r="BD1041">
        <v>0</v>
      </c>
      <c r="BE1041">
        <v>0</v>
      </c>
      <c r="BF1041">
        <v>0</v>
      </c>
      <c r="BG1041">
        <v>0</v>
      </c>
      <c r="BH1041">
        <v>0</v>
      </c>
      <c r="BI1041">
        <v>0</v>
      </c>
      <c r="BJ1041">
        <v>0</v>
      </c>
      <c r="BK1041">
        <v>0</v>
      </c>
      <c r="BL1041">
        <v>0</v>
      </c>
      <c r="BM1041">
        <v>0</v>
      </c>
      <c r="BN1041">
        <v>0</v>
      </c>
      <c r="BO1041">
        <v>0</v>
      </c>
      <c r="BP1041">
        <v>0</v>
      </c>
      <c r="BQ1041">
        <v>0</v>
      </c>
      <c r="BR1041">
        <v>0</v>
      </c>
      <c r="BS1041">
        <v>0</v>
      </c>
      <c r="BT1041">
        <v>0</v>
      </c>
      <c r="BU1041">
        <v>0</v>
      </c>
      <c r="BV1041">
        <v>0</v>
      </c>
      <c r="BW1041">
        <v>0</v>
      </c>
      <c r="BX1041">
        <v>0</v>
      </c>
      <c r="BY1041">
        <v>0</v>
      </c>
      <c r="BZ1041">
        <v>0</v>
      </c>
      <c r="CA1041">
        <v>0</v>
      </c>
      <c r="CB1041">
        <v>0</v>
      </c>
      <c r="CC1041">
        <v>0</v>
      </c>
      <c r="CD1041">
        <v>0</v>
      </c>
      <c r="CE1041">
        <v>0</v>
      </c>
      <c r="CF1041">
        <v>0</v>
      </c>
      <c r="CG1041">
        <v>0</v>
      </c>
      <c r="CH1041">
        <v>0</v>
      </c>
      <c r="CI1041">
        <v>0</v>
      </c>
      <c r="CJ1041">
        <v>0</v>
      </c>
      <c r="CK1041">
        <v>0</v>
      </c>
      <c r="CL1041">
        <v>0</v>
      </c>
      <c r="CM1041">
        <v>0</v>
      </c>
      <c r="CN1041">
        <v>0</v>
      </c>
      <c r="CO1041">
        <v>0</v>
      </c>
      <c r="CP1041">
        <v>0</v>
      </c>
      <c r="CQ1041">
        <v>0</v>
      </c>
      <c r="CR1041">
        <v>0</v>
      </c>
      <c r="CS1041">
        <v>0</v>
      </c>
      <c r="CT1041">
        <v>0</v>
      </c>
      <c r="CU1041">
        <v>0</v>
      </c>
      <c r="CV1041">
        <v>0</v>
      </c>
      <c r="CW1041">
        <v>0</v>
      </c>
      <c r="CX1041">
        <v>0</v>
      </c>
      <c r="CY1041">
        <v>0</v>
      </c>
      <c r="CZ1041">
        <v>0</v>
      </c>
      <c r="DA1041">
        <v>0</v>
      </c>
      <c r="DB1041">
        <v>0</v>
      </c>
      <c r="DC1041">
        <v>0</v>
      </c>
      <c r="DD1041">
        <v>0</v>
      </c>
      <c r="DE1041">
        <v>0</v>
      </c>
      <c r="DF1041">
        <v>0</v>
      </c>
      <c r="DG1041">
        <v>0</v>
      </c>
      <c r="DH1041">
        <v>0</v>
      </c>
      <c r="DI1041">
        <v>0</v>
      </c>
      <c r="DJ1041">
        <v>0</v>
      </c>
      <c r="DK1041">
        <v>0</v>
      </c>
      <c r="DL1041">
        <v>0</v>
      </c>
      <c r="DM1041">
        <v>0</v>
      </c>
      <c r="DN1041">
        <v>0</v>
      </c>
      <c r="DO1041">
        <v>0</v>
      </c>
      <c r="DP1041">
        <v>0</v>
      </c>
      <c r="DQ1041">
        <v>0</v>
      </c>
      <c r="DR1041">
        <v>0</v>
      </c>
      <c r="DS1041">
        <v>0</v>
      </c>
      <c r="DT1041">
        <v>0</v>
      </c>
      <c r="DU1041">
        <v>0</v>
      </c>
      <c r="DV1041">
        <v>0</v>
      </c>
      <c r="DW1041">
        <v>0</v>
      </c>
      <c r="DX1041">
        <v>0</v>
      </c>
      <c r="DZ1041" s="340"/>
      <c r="EA1041" t="s">
        <v>1024</v>
      </c>
      <c r="EB1041">
        <v>2</v>
      </c>
      <c r="EC1041">
        <v>13</v>
      </c>
      <c r="ED1041" s="183" t="str">
        <f t="shared" si="42"/>
        <v>SDH150213</v>
      </c>
      <c r="EE1041">
        <v>604.20000000000005</v>
      </c>
      <c r="EF1041">
        <v>10000</v>
      </c>
      <c r="EG1041">
        <v>10000</v>
      </c>
      <c r="EH1041">
        <v>10000</v>
      </c>
      <c r="EI1041">
        <v>10000</v>
      </c>
      <c r="EJ1041">
        <v>10000</v>
      </c>
      <c r="EK1041">
        <v>10000</v>
      </c>
      <c r="EL1041">
        <v>10000</v>
      </c>
      <c r="EM1041">
        <v>10000</v>
      </c>
      <c r="EN1041">
        <v>10000</v>
      </c>
      <c r="EO1041">
        <v>10000</v>
      </c>
      <c r="EP1041">
        <v>10000</v>
      </c>
      <c r="EQ1041">
        <v>10000</v>
      </c>
      <c r="ER1041">
        <v>10000</v>
      </c>
      <c r="ES1041">
        <v>10000</v>
      </c>
      <c r="ET1041">
        <v>10000</v>
      </c>
      <c r="EU1041">
        <v>10000</v>
      </c>
      <c r="EV1041">
        <v>10000</v>
      </c>
      <c r="EW1041">
        <v>10000</v>
      </c>
      <c r="EX1041">
        <v>10000</v>
      </c>
      <c r="EY1041">
        <v>10000</v>
      </c>
      <c r="EZ1041">
        <v>10000</v>
      </c>
      <c r="FA1041">
        <v>10000</v>
      </c>
      <c r="FB1041">
        <v>10000</v>
      </c>
      <c r="FC1041">
        <v>10000</v>
      </c>
      <c r="FD1041">
        <v>10000</v>
      </c>
      <c r="FE1041">
        <v>10000</v>
      </c>
      <c r="FF1041">
        <v>10000</v>
      </c>
      <c r="FG1041">
        <v>10000</v>
      </c>
      <c r="FH1041">
        <v>10000</v>
      </c>
      <c r="FI1041">
        <v>0</v>
      </c>
      <c r="FJ1041">
        <v>0</v>
      </c>
      <c r="FK1041">
        <v>0</v>
      </c>
      <c r="FL1041">
        <v>0</v>
      </c>
      <c r="FM1041">
        <v>0</v>
      </c>
      <c r="FN1041">
        <v>0</v>
      </c>
      <c r="FO1041">
        <v>0</v>
      </c>
      <c r="FP1041">
        <v>0</v>
      </c>
      <c r="FQ1041">
        <v>0</v>
      </c>
      <c r="FR1041">
        <v>0</v>
      </c>
      <c r="FS1041">
        <v>0</v>
      </c>
      <c r="FT1041">
        <v>0</v>
      </c>
      <c r="FU1041">
        <v>0</v>
      </c>
      <c r="FV1041">
        <v>0</v>
      </c>
      <c r="FW1041">
        <v>0</v>
      </c>
      <c r="FX1041">
        <v>0</v>
      </c>
      <c r="FY1041">
        <v>0</v>
      </c>
      <c r="FZ1041">
        <v>0</v>
      </c>
      <c r="GA1041">
        <v>0</v>
      </c>
      <c r="GB1041">
        <v>0</v>
      </c>
      <c r="GC1041">
        <v>0</v>
      </c>
      <c r="GD1041">
        <v>0</v>
      </c>
      <c r="GE1041">
        <v>0</v>
      </c>
      <c r="GF1041">
        <v>0</v>
      </c>
      <c r="GG1041">
        <v>0</v>
      </c>
      <c r="GH1041">
        <v>0</v>
      </c>
      <c r="GI1041">
        <v>0</v>
      </c>
      <c r="GJ1041">
        <v>0</v>
      </c>
      <c r="GK1041">
        <v>0</v>
      </c>
      <c r="GL1041">
        <v>0</v>
      </c>
      <c r="GM1041">
        <v>0</v>
      </c>
      <c r="GN1041">
        <v>0</v>
      </c>
      <c r="GO1041">
        <v>0</v>
      </c>
      <c r="GP1041">
        <v>0</v>
      </c>
      <c r="GQ1041">
        <v>0</v>
      </c>
      <c r="GR1041">
        <v>0</v>
      </c>
      <c r="GS1041">
        <v>0</v>
      </c>
      <c r="GT1041">
        <v>0</v>
      </c>
      <c r="GU1041">
        <v>0</v>
      </c>
      <c r="GV1041">
        <v>0</v>
      </c>
      <c r="GW1041">
        <v>0</v>
      </c>
      <c r="GX1041">
        <v>0</v>
      </c>
      <c r="GY1041">
        <v>0</v>
      </c>
      <c r="GZ1041">
        <v>0</v>
      </c>
      <c r="HA1041">
        <v>0</v>
      </c>
      <c r="HB1041">
        <v>0</v>
      </c>
      <c r="HC1041">
        <v>0</v>
      </c>
      <c r="HD1041">
        <v>0</v>
      </c>
      <c r="HE1041">
        <v>0</v>
      </c>
      <c r="HF1041">
        <v>0</v>
      </c>
      <c r="HG1041">
        <v>0</v>
      </c>
      <c r="HH1041">
        <v>0</v>
      </c>
      <c r="HI1041">
        <v>0</v>
      </c>
      <c r="HJ1041">
        <v>0</v>
      </c>
      <c r="HK1041">
        <v>0</v>
      </c>
      <c r="HL1041">
        <v>0</v>
      </c>
      <c r="HM1041">
        <v>0</v>
      </c>
      <c r="HN1041">
        <v>0</v>
      </c>
      <c r="HO1041">
        <v>0</v>
      </c>
      <c r="HP1041">
        <v>0</v>
      </c>
      <c r="HQ1041">
        <v>0</v>
      </c>
      <c r="HR1041">
        <v>0</v>
      </c>
      <c r="HS1041">
        <v>0</v>
      </c>
      <c r="HT1041">
        <v>0</v>
      </c>
      <c r="HU1041">
        <v>0</v>
      </c>
      <c r="HV1041">
        <v>0</v>
      </c>
      <c r="HW1041">
        <v>0</v>
      </c>
      <c r="HX1041">
        <v>0</v>
      </c>
      <c r="HY1041">
        <v>0</v>
      </c>
      <c r="HZ1041">
        <v>0</v>
      </c>
      <c r="IA1041">
        <v>0</v>
      </c>
      <c r="IB1041">
        <v>0</v>
      </c>
      <c r="IC1041">
        <v>0</v>
      </c>
      <c r="ID1041">
        <v>0</v>
      </c>
      <c r="IE1041">
        <v>0</v>
      </c>
      <c r="IF1041">
        <v>0</v>
      </c>
      <c r="IG1041">
        <v>0</v>
      </c>
      <c r="IH1041">
        <v>0</v>
      </c>
      <c r="II1041">
        <v>0</v>
      </c>
      <c r="IJ1041">
        <v>0</v>
      </c>
      <c r="IK1041">
        <v>0</v>
      </c>
    </row>
    <row r="1042" spans="13:245" hidden="1">
      <c r="M1042" s="340"/>
      <c r="N1042" t="s">
        <v>1024</v>
      </c>
      <c r="O1042">
        <v>2</v>
      </c>
      <c r="P1042">
        <v>14</v>
      </c>
      <c r="Q1042" s="183" t="str">
        <f t="shared" si="41"/>
        <v>SDH150214</v>
      </c>
      <c r="R1042">
        <v>604.20000000000005</v>
      </c>
      <c r="S1042">
        <v>2000</v>
      </c>
      <c r="T1042">
        <v>2000</v>
      </c>
      <c r="U1042">
        <v>2416.8000000000002</v>
      </c>
      <c r="V1042">
        <v>3021</v>
      </c>
      <c r="W1042">
        <v>3625.2000000000003</v>
      </c>
      <c r="X1042">
        <v>4229.4000000000005</v>
      </c>
      <c r="Y1042">
        <v>4833.6000000000004</v>
      </c>
      <c r="Z1042">
        <v>5437.8</v>
      </c>
      <c r="AA1042">
        <v>6042</v>
      </c>
      <c r="AB1042">
        <v>6646.2000000000007</v>
      </c>
      <c r="AC1042">
        <v>7250.4000000000005</v>
      </c>
      <c r="AD1042">
        <v>7854.6</v>
      </c>
      <c r="AE1042">
        <v>8458.8000000000011</v>
      </c>
      <c r="AF1042">
        <v>9063</v>
      </c>
      <c r="AG1042">
        <v>9063</v>
      </c>
      <c r="AH1042">
        <v>9063</v>
      </c>
      <c r="AI1042">
        <v>9063</v>
      </c>
      <c r="AJ1042">
        <v>9063</v>
      </c>
      <c r="AK1042">
        <v>9063</v>
      </c>
      <c r="AL1042">
        <v>9063</v>
      </c>
      <c r="AM1042">
        <v>9063</v>
      </c>
      <c r="AN1042">
        <v>9063</v>
      </c>
      <c r="AO1042">
        <v>9063</v>
      </c>
      <c r="AP1042">
        <v>9063</v>
      </c>
      <c r="AQ1042">
        <v>9063</v>
      </c>
      <c r="AR1042">
        <v>9063</v>
      </c>
      <c r="AS1042">
        <v>9063</v>
      </c>
      <c r="AT1042">
        <v>9063</v>
      </c>
      <c r="AU1042">
        <v>9063</v>
      </c>
      <c r="AV1042">
        <v>0</v>
      </c>
      <c r="AW1042">
        <v>0</v>
      </c>
      <c r="AX1042">
        <v>0</v>
      </c>
      <c r="AY1042">
        <v>0</v>
      </c>
      <c r="AZ1042">
        <v>0</v>
      </c>
      <c r="BA1042">
        <v>0</v>
      </c>
      <c r="BB1042">
        <v>0</v>
      </c>
      <c r="BC1042">
        <v>0</v>
      </c>
      <c r="BD1042">
        <v>0</v>
      </c>
      <c r="BE1042">
        <v>0</v>
      </c>
      <c r="BF1042">
        <v>0</v>
      </c>
      <c r="BG1042">
        <v>0</v>
      </c>
      <c r="BH1042">
        <v>0</v>
      </c>
      <c r="BI1042">
        <v>0</v>
      </c>
      <c r="BJ1042">
        <v>0</v>
      </c>
      <c r="BK1042">
        <v>0</v>
      </c>
      <c r="BL1042">
        <v>0</v>
      </c>
      <c r="BM1042">
        <v>0</v>
      </c>
      <c r="BN1042">
        <v>0</v>
      </c>
      <c r="BO1042">
        <v>0</v>
      </c>
      <c r="BP1042">
        <v>0</v>
      </c>
      <c r="BQ1042">
        <v>0</v>
      </c>
      <c r="BR1042">
        <v>0</v>
      </c>
      <c r="BS1042">
        <v>0</v>
      </c>
      <c r="BT1042">
        <v>0</v>
      </c>
      <c r="BU1042">
        <v>0</v>
      </c>
      <c r="BV1042">
        <v>0</v>
      </c>
      <c r="BW1042">
        <v>0</v>
      </c>
      <c r="BX1042">
        <v>0</v>
      </c>
      <c r="BY1042">
        <v>0</v>
      </c>
      <c r="BZ1042">
        <v>0</v>
      </c>
      <c r="CA1042">
        <v>0</v>
      </c>
      <c r="CB1042">
        <v>0</v>
      </c>
      <c r="CC1042">
        <v>0</v>
      </c>
      <c r="CD1042">
        <v>0</v>
      </c>
      <c r="CE1042">
        <v>0</v>
      </c>
      <c r="CF1042">
        <v>0</v>
      </c>
      <c r="CG1042">
        <v>0</v>
      </c>
      <c r="CH1042">
        <v>0</v>
      </c>
      <c r="CI1042">
        <v>0</v>
      </c>
      <c r="CJ1042">
        <v>0</v>
      </c>
      <c r="CK1042">
        <v>0</v>
      </c>
      <c r="CL1042">
        <v>0</v>
      </c>
      <c r="CM1042">
        <v>0</v>
      </c>
      <c r="CN1042">
        <v>0</v>
      </c>
      <c r="CO1042">
        <v>0</v>
      </c>
      <c r="CP1042">
        <v>0</v>
      </c>
      <c r="CQ1042">
        <v>0</v>
      </c>
      <c r="CR1042">
        <v>0</v>
      </c>
      <c r="CS1042">
        <v>0</v>
      </c>
      <c r="CT1042">
        <v>0</v>
      </c>
      <c r="CU1042">
        <v>0</v>
      </c>
      <c r="CV1042">
        <v>0</v>
      </c>
      <c r="CW1042">
        <v>0</v>
      </c>
      <c r="CX1042">
        <v>0</v>
      </c>
      <c r="CY1042">
        <v>0</v>
      </c>
      <c r="CZ1042">
        <v>0</v>
      </c>
      <c r="DA1042">
        <v>0</v>
      </c>
      <c r="DB1042">
        <v>0</v>
      </c>
      <c r="DC1042">
        <v>0</v>
      </c>
      <c r="DD1042">
        <v>0</v>
      </c>
      <c r="DE1042">
        <v>0</v>
      </c>
      <c r="DF1042">
        <v>0</v>
      </c>
      <c r="DG1042">
        <v>0</v>
      </c>
      <c r="DH1042">
        <v>0</v>
      </c>
      <c r="DI1042">
        <v>0</v>
      </c>
      <c r="DJ1042">
        <v>0</v>
      </c>
      <c r="DK1042">
        <v>0</v>
      </c>
      <c r="DL1042">
        <v>0</v>
      </c>
      <c r="DM1042">
        <v>0</v>
      </c>
      <c r="DN1042">
        <v>0</v>
      </c>
      <c r="DO1042">
        <v>0</v>
      </c>
      <c r="DP1042">
        <v>0</v>
      </c>
      <c r="DQ1042">
        <v>0</v>
      </c>
      <c r="DR1042">
        <v>0</v>
      </c>
      <c r="DS1042">
        <v>0</v>
      </c>
      <c r="DT1042">
        <v>0</v>
      </c>
      <c r="DU1042">
        <v>0</v>
      </c>
      <c r="DV1042">
        <v>0</v>
      </c>
      <c r="DW1042">
        <v>0</v>
      </c>
      <c r="DX1042">
        <v>0</v>
      </c>
      <c r="DZ1042" s="340"/>
      <c r="EA1042" t="s">
        <v>1024</v>
      </c>
      <c r="EB1042">
        <v>2</v>
      </c>
      <c r="EC1042">
        <v>14</v>
      </c>
      <c r="ED1042" s="183" t="str">
        <f t="shared" si="42"/>
        <v>SDH150214</v>
      </c>
      <c r="EE1042">
        <v>604.20000000000005</v>
      </c>
      <c r="EF1042">
        <v>10000</v>
      </c>
      <c r="EG1042">
        <v>10000</v>
      </c>
      <c r="EH1042">
        <v>10000</v>
      </c>
      <c r="EI1042">
        <v>10000</v>
      </c>
      <c r="EJ1042">
        <v>10000</v>
      </c>
      <c r="EK1042">
        <v>10000</v>
      </c>
      <c r="EL1042">
        <v>10000</v>
      </c>
      <c r="EM1042">
        <v>10000</v>
      </c>
      <c r="EN1042">
        <v>10000</v>
      </c>
      <c r="EO1042">
        <v>10000</v>
      </c>
      <c r="EP1042">
        <v>10000</v>
      </c>
      <c r="EQ1042">
        <v>10000</v>
      </c>
      <c r="ER1042">
        <v>10000</v>
      </c>
      <c r="ES1042">
        <v>10000</v>
      </c>
      <c r="ET1042">
        <v>10000</v>
      </c>
      <c r="EU1042">
        <v>10000</v>
      </c>
      <c r="EV1042">
        <v>10000</v>
      </c>
      <c r="EW1042">
        <v>10000</v>
      </c>
      <c r="EX1042">
        <v>10000</v>
      </c>
      <c r="EY1042">
        <v>10000</v>
      </c>
      <c r="EZ1042">
        <v>10000</v>
      </c>
      <c r="FA1042">
        <v>10000</v>
      </c>
      <c r="FB1042">
        <v>10000</v>
      </c>
      <c r="FC1042">
        <v>10000</v>
      </c>
      <c r="FD1042">
        <v>10000</v>
      </c>
      <c r="FE1042">
        <v>10000</v>
      </c>
      <c r="FF1042">
        <v>10000</v>
      </c>
      <c r="FG1042">
        <v>10000</v>
      </c>
      <c r="FH1042">
        <v>10000</v>
      </c>
      <c r="FI1042">
        <v>0</v>
      </c>
      <c r="FJ1042">
        <v>0</v>
      </c>
      <c r="FK1042">
        <v>0</v>
      </c>
      <c r="FL1042">
        <v>0</v>
      </c>
      <c r="FM1042">
        <v>0</v>
      </c>
      <c r="FN1042">
        <v>0</v>
      </c>
      <c r="FO1042">
        <v>0</v>
      </c>
      <c r="FP1042">
        <v>0</v>
      </c>
      <c r="FQ1042">
        <v>0</v>
      </c>
      <c r="FR1042">
        <v>0</v>
      </c>
      <c r="FS1042">
        <v>0</v>
      </c>
      <c r="FT1042">
        <v>0</v>
      </c>
      <c r="FU1042">
        <v>0</v>
      </c>
      <c r="FV1042">
        <v>0</v>
      </c>
      <c r="FW1042">
        <v>0</v>
      </c>
      <c r="FX1042">
        <v>0</v>
      </c>
      <c r="FY1042">
        <v>0</v>
      </c>
      <c r="FZ1042">
        <v>0</v>
      </c>
      <c r="GA1042">
        <v>0</v>
      </c>
      <c r="GB1042">
        <v>0</v>
      </c>
      <c r="GC1042">
        <v>0</v>
      </c>
      <c r="GD1042">
        <v>0</v>
      </c>
      <c r="GE1042">
        <v>0</v>
      </c>
      <c r="GF1042">
        <v>0</v>
      </c>
      <c r="GG1042">
        <v>0</v>
      </c>
      <c r="GH1042">
        <v>0</v>
      </c>
      <c r="GI1042">
        <v>0</v>
      </c>
      <c r="GJ1042">
        <v>0</v>
      </c>
      <c r="GK1042">
        <v>0</v>
      </c>
      <c r="GL1042">
        <v>0</v>
      </c>
      <c r="GM1042">
        <v>0</v>
      </c>
      <c r="GN1042">
        <v>0</v>
      </c>
      <c r="GO1042">
        <v>0</v>
      </c>
      <c r="GP1042">
        <v>0</v>
      </c>
      <c r="GQ1042">
        <v>0</v>
      </c>
      <c r="GR1042">
        <v>0</v>
      </c>
      <c r="GS1042">
        <v>0</v>
      </c>
      <c r="GT1042">
        <v>0</v>
      </c>
      <c r="GU1042">
        <v>0</v>
      </c>
      <c r="GV1042">
        <v>0</v>
      </c>
      <c r="GW1042">
        <v>0</v>
      </c>
      <c r="GX1042">
        <v>0</v>
      </c>
      <c r="GY1042">
        <v>0</v>
      </c>
      <c r="GZ1042">
        <v>0</v>
      </c>
      <c r="HA1042">
        <v>0</v>
      </c>
      <c r="HB1042">
        <v>0</v>
      </c>
      <c r="HC1042">
        <v>0</v>
      </c>
      <c r="HD1042">
        <v>0</v>
      </c>
      <c r="HE1042">
        <v>0</v>
      </c>
      <c r="HF1042">
        <v>0</v>
      </c>
      <c r="HG1042">
        <v>0</v>
      </c>
      <c r="HH1042">
        <v>0</v>
      </c>
      <c r="HI1042">
        <v>0</v>
      </c>
      <c r="HJ1042">
        <v>0</v>
      </c>
      <c r="HK1042">
        <v>0</v>
      </c>
      <c r="HL1042">
        <v>0</v>
      </c>
      <c r="HM1042">
        <v>0</v>
      </c>
      <c r="HN1042">
        <v>0</v>
      </c>
      <c r="HO1042">
        <v>0</v>
      </c>
      <c r="HP1042">
        <v>0</v>
      </c>
      <c r="HQ1042">
        <v>0</v>
      </c>
      <c r="HR1042">
        <v>0</v>
      </c>
      <c r="HS1042">
        <v>0</v>
      </c>
      <c r="HT1042">
        <v>0</v>
      </c>
      <c r="HU1042">
        <v>0</v>
      </c>
      <c r="HV1042">
        <v>0</v>
      </c>
      <c r="HW1042">
        <v>0</v>
      </c>
      <c r="HX1042">
        <v>0</v>
      </c>
      <c r="HY1042">
        <v>0</v>
      </c>
      <c r="HZ1042">
        <v>0</v>
      </c>
      <c r="IA1042">
        <v>0</v>
      </c>
      <c r="IB1042">
        <v>0</v>
      </c>
      <c r="IC1042">
        <v>0</v>
      </c>
      <c r="ID1042">
        <v>0</v>
      </c>
      <c r="IE1042">
        <v>0</v>
      </c>
      <c r="IF1042">
        <v>0</v>
      </c>
      <c r="IG1042">
        <v>0</v>
      </c>
      <c r="IH1042">
        <v>0</v>
      </c>
      <c r="II1042">
        <v>0</v>
      </c>
      <c r="IJ1042">
        <v>0</v>
      </c>
      <c r="IK1042">
        <v>0</v>
      </c>
    </row>
    <row r="1043" spans="13:245" hidden="1">
      <c r="M1043" s="340"/>
      <c r="N1043" t="s">
        <v>1024</v>
      </c>
      <c r="O1043">
        <v>2</v>
      </c>
      <c r="P1043">
        <v>15</v>
      </c>
      <c r="Q1043" s="183" t="str">
        <f t="shared" si="41"/>
        <v>SDH150215</v>
      </c>
      <c r="R1043">
        <v>604.20000000000005</v>
      </c>
      <c r="S1043">
        <v>2000</v>
      </c>
      <c r="T1043">
        <v>2000</v>
      </c>
      <c r="U1043">
        <v>2416.8000000000002</v>
      </c>
      <c r="V1043">
        <v>3021</v>
      </c>
      <c r="W1043">
        <v>3625.2000000000003</v>
      </c>
      <c r="X1043">
        <v>4229.4000000000005</v>
      </c>
      <c r="Y1043">
        <v>4833.6000000000004</v>
      </c>
      <c r="Z1043">
        <v>5437.8</v>
      </c>
      <c r="AA1043">
        <v>6042</v>
      </c>
      <c r="AB1043">
        <v>6646.2000000000007</v>
      </c>
      <c r="AC1043">
        <v>7250.4000000000005</v>
      </c>
      <c r="AD1043">
        <v>7854.6</v>
      </c>
      <c r="AE1043">
        <v>8458.8000000000011</v>
      </c>
      <c r="AF1043">
        <v>9063</v>
      </c>
      <c r="AG1043">
        <v>9063</v>
      </c>
      <c r="AH1043">
        <v>9063</v>
      </c>
      <c r="AI1043">
        <v>9063</v>
      </c>
      <c r="AJ1043">
        <v>9063</v>
      </c>
      <c r="AK1043">
        <v>9063</v>
      </c>
      <c r="AL1043">
        <v>9063</v>
      </c>
      <c r="AM1043">
        <v>9063</v>
      </c>
      <c r="AN1043">
        <v>9063</v>
      </c>
      <c r="AO1043">
        <v>9063</v>
      </c>
      <c r="AP1043">
        <v>9063</v>
      </c>
      <c r="AQ1043">
        <v>9063</v>
      </c>
      <c r="AR1043">
        <v>9063</v>
      </c>
      <c r="AS1043">
        <v>9063</v>
      </c>
      <c r="AT1043">
        <v>9063</v>
      </c>
      <c r="AU1043">
        <v>9063</v>
      </c>
      <c r="AV1043">
        <v>0</v>
      </c>
      <c r="AW1043">
        <v>0</v>
      </c>
      <c r="AX1043">
        <v>0</v>
      </c>
      <c r="AY1043">
        <v>0</v>
      </c>
      <c r="AZ1043">
        <v>0</v>
      </c>
      <c r="BA1043">
        <v>0</v>
      </c>
      <c r="BB1043">
        <v>0</v>
      </c>
      <c r="BC1043">
        <v>0</v>
      </c>
      <c r="BD1043">
        <v>0</v>
      </c>
      <c r="BE1043">
        <v>0</v>
      </c>
      <c r="BF1043">
        <v>0</v>
      </c>
      <c r="BG1043">
        <v>0</v>
      </c>
      <c r="BH1043">
        <v>0</v>
      </c>
      <c r="BI1043">
        <v>0</v>
      </c>
      <c r="BJ1043">
        <v>0</v>
      </c>
      <c r="BK1043">
        <v>0</v>
      </c>
      <c r="BL1043">
        <v>0</v>
      </c>
      <c r="BM1043">
        <v>0</v>
      </c>
      <c r="BN1043">
        <v>0</v>
      </c>
      <c r="BO1043">
        <v>0</v>
      </c>
      <c r="BP1043">
        <v>0</v>
      </c>
      <c r="BQ1043">
        <v>0</v>
      </c>
      <c r="BR1043">
        <v>0</v>
      </c>
      <c r="BS1043">
        <v>0</v>
      </c>
      <c r="BT1043">
        <v>0</v>
      </c>
      <c r="BU1043">
        <v>0</v>
      </c>
      <c r="BV1043">
        <v>0</v>
      </c>
      <c r="BW1043">
        <v>0</v>
      </c>
      <c r="BX1043">
        <v>0</v>
      </c>
      <c r="BY1043">
        <v>0</v>
      </c>
      <c r="BZ1043">
        <v>0</v>
      </c>
      <c r="CA1043">
        <v>0</v>
      </c>
      <c r="CB1043">
        <v>0</v>
      </c>
      <c r="CC1043">
        <v>0</v>
      </c>
      <c r="CD1043">
        <v>0</v>
      </c>
      <c r="CE1043">
        <v>0</v>
      </c>
      <c r="CF1043">
        <v>0</v>
      </c>
      <c r="CG1043">
        <v>0</v>
      </c>
      <c r="CH1043">
        <v>0</v>
      </c>
      <c r="CI1043">
        <v>0</v>
      </c>
      <c r="CJ1043">
        <v>0</v>
      </c>
      <c r="CK1043">
        <v>0</v>
      </c>
      <c r="CL1043">
        <v>0</v>
      </c>
      <c r="CM1043">
        <v>0</v>
      </c>
      <c r="CN1043">
        <v>0</v>
      </c>
      <c r="CO1043">
        <v>0</v>
      </c>
      <c r="CP1043">
        <v>0</v>
      </c>
      <c r="CQ1043">
        <v>0</v>
      </c>
      <c r="CR1043">
        <v>0</v>
      </c>
      <c r="CS1043">
        <v>0</v>
      </c>
      <c r="CT1043">
        <v>0</v>
      </c>
      <c r="CU1043">
        <v>0</v>
      </c>
      <c r="CV1043">
        <v>0</v>
      </c>
      <c r="CW1043">
        <v>0</v>
      </c>
      <c r="CX1043">
        <v>0</v>
      </c>
      <c r="CY1043">
        <v>0</v>
      </c>
      <c r="CZ1043">
        <v>0</v>
      </c>
      <c r="DA1043">
        <v>0</v>
      </c>
      <c r="DB1043">
        <v>0</v>
      </c>
      <c r="DC1043">
        <v>0</v>
      </c>
      <c r="DD1043">
        <v>0</v>
      </c>
      <c r="DE1043">
        <v>0</v>
      </c>
      <c r="DF1043">
        <v>0</v>
      </c>
      <c r="DG1043">
        <v>0</v>
      </c>
      <c r="DH1043">
        <v>0</v>
      </c>
      <c r="DI1043">
        <v>0</v>
      </c>
      <c r="DJ1043">
        <v>0</v>
      </c>
      <c r="DK1043">
        <v>0</v>
      </c>
      <c r="DL1043">
        <v>0</v>
      </c>
      <c r="DM1043">
        <v>0</v>
      </c>
      <c r="DN1043">
        <v>0</v>
      </c>
      <c r="DO1043">
        <v>0</v>
      </c>
      <c r="DP1043">
        <v>0</v>
      </c>
      <c r="DQ1043">
        <v>0</v>
      </c>
      <c r="DR1043">
        <v>0</v>
      </c>
      <c r="DS1043">
        <v>0</v>
      </c>
      <c r="DT1043">
        <v>0</v>
      </c>
      <c r="DU1043">
        <v>0</v>
      </c>
      <c r="DV1043">
        <v>0</v>
      </c>
      <c r="DW1043">
        <v>0</v>
      </c>
      <c r="DX1043">
        <v>0</v>
      </c>
      <c r="DZ1043" s="340"/>
      <c r="EA1043" t="s">
        <v>1024</v>
      </c>
      <c r="EB1043">
        <v>2</v>
      </c>
      <c r="EC1043">
        <v>15</v>
      </c>
      <c r="ED1043" s="183" t="str">
        <f t="shared" si="42"/>
        <v>SDH150215</v>
      </c>
      <c r="EE1043">
        <v>604.20000000000005</v>
      </c>
      <c r="EF1043">
        <v>10000</v>
      </c>
      <c r="EG1043">
        <v>10000</v>
      </c>
      <c r="EH1043">
        <v>10000</v>
      </c>
      <c r="EI1043">
        <v>10000</v>
      </c>
      <c r="EJ1043">
        <v>10000</v>
      </c>
      <c r="EK1043">
        <v>10000</v>
      </c>
      <c r="EL1043">
        <v>10000</v>
      </c>
      <c r="EM1043">
        <v>10000</v>
      </c>
      <c r="EN1043">
        <v>10000</v>
      </c>
      <c r="EO1043">
        <v>10000</v>
      </c>
      <c r="EP1043">
        <v>10000</v>
      </c>
      <c r="EQ1043">
        <v>10000</v>
      </c>
      <c r="ER1043">
        <v>10000</v>
      </c>
      <c r="ES1043">
        <v>10000</v>
      </c>
      <c r="ET1043">
        <v>10000</v>
      </c>
      <c r="EU1043">
        <v>10000</v>
      </c>
      <c r="EV1043">
        <v>10000</v>
      </c>
      <c r="EW1043">
        <v>10000</v>
      </c>
      <c r="EX1043">
        <v>10000</v>
      </c>
      <c r="EY1043">
        <v>10000</v>
      </c>
      <c r="EZ1043">
        <v>10000</v>
      </c>
      <c r="FA1043">
        <v>10000</v>
      </c>
      <c r="FB1043">
        <v>10000</v>
      </c>
      <c r="FC1043">
        <v>10000</v>
      </c>
      <c r="FD1043">
        <v>10000</v>
      </c>
      <c r="FE1043">
        <v>10000</v>
      </c>
      <c r="FF1043">
        <v>10000</v>
      </c>
      <c r="FG1043">
        <v>10000</v>
      </c>
      <c r="FH1043">
        <v>10000</v>
      </c>
      <c r="FI1043">
        <v>0</v>
      </c>
      <c r="FJ1043">
        <v>0</v>
      </c>
      <c r="FK1043">
        <v>0</v>
      </c>
      <c r="FL1043">
        <v>0</v>
      </c>
      <c r="FM1043">
        <v>0</v>
      </c>
      <c r="FN1043">
        <v>0</v>
      </c>
      <c r="FO1043">
        <v>0</v>
      </c>
      <c r="FP1043">
        <v>0</v>
      </c>
      <c r="FQ1043">
        <v>0</v>
      </c>
      <c r="FR1043">
        <v>0</v>
      </c>
      <c r="FS1043">
        <v>0</v>
      </c>
      <c r="FT1043">
        <v>0</v>
      </c>
      <c r="FU1043">
        <v>0</v>
      </c>
      <c r="FV1043">
        <v>0</v>
      </c>
      <c r="FW1043">
        <v>0</v>
      </c>
      <c r="FX1043">
        <v>0</v>
      </c>
      <c r="FY1043">
        <v>0</v>
      </c>
      <c r="FZ1043">
        <v>0</v>
      </c>
      <c r="GA1043">
        <v>0</v>
      </c>
      <c r="GB1043">
        <v>0</v>
      </c>
      <c r="GC1043">
        <v>0</v>
      </c>
      <c r="GD1043">
        <v>0</v>
      </c>
      <c r="GE1043">
        <v>0</v>
      </c>
      <c r="GF1043">
        <v>0</v>
      </c>
      <c r="GG1043">
        <v>0</v>
      </c>
      <c r="GH1043">
        <v>0</v>
      </c>
      <c r="GI1043">
        <v>0</v>
      </c>
      <c r="GJ1043">
        <v>0</v>
      </c>
      <c r="GK1043">
        <v>0</v>
      </c>
      <c r="GL1043">
        <v>0</v>
      </c>
      <c r="GM1043">
        <v>0</v>
      </c>
      <c r="GN1043">
        <v>0</v>
      </c>
      <c r="GO1043">
        <v>0</v>
      </c>
      <c r="GP1043">
        <v>0</v>
      </c>
      <c r="GQ1043">
        <v>0</v>
      </c>
      <c r="GR1043">
        <v>0</v>
      </c>
      <c r="GS1043">
        <v>0</v>
      </c>
      <c r="GT1043">
        <v>0</v>
      </c>
      <c r="GU1043">
        <v>0</v>
      </c>
      <c r="GV1043">
        <v>0</v>
      </c>
      <c r="GW1043">
        <v>0</v>
      </c>
      <c r="GX1043">
        <v>0</v>
      </c>
      <c r="GY1043">
        <v>0</v>
      </c>
      <c r="GZ1043">
        <v>0</v>
      </c>
      <c r="HA1043">
        <v>0</v>
      </c>
      <c r="HB1043">
        <v>0</v>
      </c>
      <c r="HC1043">
        <v>0</v>
      </c>
      <c r="HD1043">
        <v>0</v>
      </c>
      <c r="HE1043">
        <v>0</v>
      </c>
      <c r="HF1043">
        <v>0</v>
      </c>
      <c r="HG1043">
        <v>0</v>
      </c>
      <c r="HH1043">
        <v>0</v>
      </c>
      <c r="HI1043">
        <v>0</v>
      </c>
      <c r="HJ1043">
        <v>0</v>
      </c>
      <c r="HK1043">
        <v>0</v>
      </c>
      <c r="HL1043">
        <v>0</v>
      </c>
      <c r="HM1043">
        <v>0</v>
      </c>
      <c r="HN1043">
        <v>0</v>
      </c>
      <c r="HO1043">
        <v>0</v>
      </c>
      <c r="HP1043">
        <v>0</v>
      </c>
      <c r="HQ1043">
        <v>0</v>
      </c>
      <c r="HR1043">
        <v>0</v>
      </c>
      <c r="HS1043">
        <v>0</v>
      </c>
      <c r="HT1043">
        <v>0</v>
      </c>
      <c r="HU1043">
        <v>0</v>
      </c>
      <c r="HV1043">
        <v>0</v>
      </c>
      <c r="HW1043">
        <v>0</v>
      </c>
      <c r="HX1043">
        <v>0</v>
      </c>
      <c r="HY1043">
        <v>0</v>
      </c>
      <c r="HZ1043">
        <v>0</v>
      </c>
      <c r="IA1043">
        <v>0</v>
      </c>
      <c r="IB1043">
        <v>0</v>
      </c>
      <c r="IC1043">
        <v>0</v>
      </c>
      <c r="ID1043">
        <v>0</v>
      </c>
      <c r="IE1043">
        <v>0</v>
      </c>
      <c r="IF1043">
        <v>0</v>
      </c>
      <c r="IG1043">
        <v>0</v>
      </c>
      <c r="IH1043">
        <v>0</v>
      </c>
      <c r="II1043">
        <v>0</v>
      </c>
      <c r="IJ1043">
        <v>0</v>
      </c>
      <c r="IK1043">
        <v>0</v>
      </c>
    </row>
    <row r="1044" spans="13:245" hidden="1">
      <c r="M1044" s="340"/>
      <c r="N1044" t="s">
        <v>1024</v>
      </c>
      <c r="O1044">
        <v>2</v>
      </c>
      <c r="P1044">
        <v>16</v>
      </c>
      <c r="Q1044" s="183" t="str">
        <f t="shared" si="41"/>
        <v>SDH150216</v>
      </c>
      <c r="R1044">
        <v>604.20000000000005</v>
      </c>
      <c r="S1044">
        <v>2000</v>
      </c>
      <c r="T1044">
        <v>2000</v>
      </c>
      <c r="U1044">
        <v>2416.8000000000002</v>
      </c>
      <c r="V1044">
        <v>3021</v>
      </c>
      <c r="W1044">
        <v>3625.2000000000003</v>
      </c>
      <c r="X1044">
        <v>4229.4000000000005</v>
      </c>
      <c r="Y1044">
        <v>4833.6000000000004</v>
      </c>
      <c r="Z1044">
        <v>5437.8</v>
      </c>
      <c r="AA1044">
        <v>6042</v>
      </c>
      <c r="AB1044">
        <v>6646.2000000000007</v>
      </c>
      <c r="AC1044">
        <v>7250.4000000000005</v>
      </c>
      <c r="AD1044">
        <v>7854.6</v>
      </c>
      <c r="AE1044">
        <v>8458.8000000000011</v>
      </c>
      <c r="AF1044">
        <v>9063</v>
      </c>
      <c r="AG1044">
        <v>9063</v>
      </c>
      <c r="AH1044">
        <v>9063</v>
      </c>
      <c r="AI1044">
        <v>9063</v>
      </c>
      <c r="AJ1044">
        <v>9063</v>
      </c>
      <c r="AK1044">
        <v>9063</v>
      </c>
      <c r="AL1044">
        <v>9063</v>
      </c>
      <c r="AM1044">
        <v>9063</v>
      </c>
      <c r="AN1044">
        <v>9063</v>
      </c>
      <c r="AO1044">
        <v>9063</v>
      </c>
      <c r="AP1044">
        <v>9063</v>
      </c>
      <c r="AQ1044">
        <v>9063</v>
      </c>
      <c r="AR1044">
        <v>9063</v>
      </c>
      <c r="AS1044">
        <v>9063</v>
      </c>
      <c r="AT1044">
        <v>9063</v>
      </c>
      <c r="AU1044">
        <v>9063</v>
      </c>
      <c r="AV1044">
        <v>0</v>
      </c>
      <c r="AW1044">
        <v>0</v>
      </c>
      <c r="AX1044">
        <v>0</v>
      </c>
      <c r="AY1044">
        <v>0</v>
      </c>
      <c r="AZ1044">
        <v>0</v>
      </c>
      <c r="BA1044">
        <v>0</v>
      </c>
      <c r="BB1044">
        <v>0</v>
      </c>
      <c r="BC1044">
        <v>0</v>
      </c>
      <c r="BD1044">
        <v>0</v>
      </c>
      <c r="BE1044">
        <v>0</v>
      </c>
      <c r="BF1044">
        <v>0</v>
      </c>
      <c r="BG1044">
        <v>0</v>
      </c>
      <c r="BH1044">
        <v>0</v>
      </c>
      <c r="BI1044">
        <v>0</v>
      </c>
      <c r="BJ1044">
        <v>0</v>
      </c>
      <c r="BK1044">
        <v>0</v>
      </c>
      <c r="BL1044">
        <v>0</v>
      </c>
      <c r="BM1044">
        <v>0</v>
      </c>
      <c r="BN1044">
        <v>0</v>
      </c>
      <c r="BO1044">
        <v>0</v>
      </c>
      <c r="BP1044">
        <v>0</v>
      </c>
      <c r="BQ1044">
        <v>0</v>
      </c>
      <c r="BR1044">
        <v>0</v>
      </c>
      <c r="BS1044">
        <v>0</v>
      </c>
      <c r="BT1044">
        <v>0</v>
      </c>
      <c r="BU1044">
        <v>0</v>
      </c>
      <c r="BV1044">
        <v>0</v>
      </c>
      <c r="BW1044">
        <v>0</v>
      </c>
      <c r="BX1044">
        <v>0</v>
      </c>
      <c r="BY1044">
        <v>0</v>
      </c>
      <c r="BZ1044">
        <v>0</v>
      </c>
      <c r="CA1044">
        <v>0</v>
      </c>
      <c r="CB1044">
        <v>0</v>
      </c>
      <c r="CC1044">
        <v>0</v>
      </c>
      <c r="CD1044">
        <v>0</v>
      </c>
      <c r="CE1044">
        <v>0</v>
      </c>
      <c r="CF1044">
        <v>0</v>
      </c>
      <c r="CG1044">
        <v>0</v>
      </c>
      <c r="CH1044">
        <v>0</v>
      </c>
      <c r="CI1044">
        <v>0</v>
      </c>
      <c r="CJ1044">
        <v>0</v>
      </c>
      <c r="CK1044">
        <v>0</v>
      </c>
      <c r="CL1044">
        <v>0</v>
      </c>
      <c r="CM1044">
        <v>0</v>
      </c>
      <c r="CN1044">
        <v>0</v>
      </c>
      <c r="CO1044">
        <v>0</v>
      </c>
      <c r="CP1044">
        <v>0</v>
      </c>
      <c r="CQ1044">
        <v>0</v>
      </c>
      <c r="CR1044">
        <v>0</v>
      </c>
      <c r="CS1044">
        <v>0</v>
      </c>
      <c r="CT1044">
        <v>0</v>
      </c>
      <c r="CU1044">
        <v>0</v>
      </c>
      <c r="CV1044">
        <v>0</v>
      </c>
      <c r="CW1044">
        <v>0</v>
      </c>
      <c r="CX1044">
        <v>0</v>
      </c>
      <c r="CY1044">
        <v>0</v>
      </c>
      <c r="CZ1044">
        <v>0</v>
      </c>
      <c r="DA1044">
        <v>0</v>
      </c>
      <c r="DB1044">
        <v>0</v>
      </c>
      <c r="DC1044">
        <v>0</v>
      </c>
      <c r="DD1044">
        <v>0</v>
      </c>
      <c r="DE1044">
        <v>0</v>
      </c>
      <c r="DF1044">
        <v>0</v>
      </c>
      <c r="DG1044">
        <v>0</v>
      </c>
      <c r="DH1044">
        <v>0</v>
      </c>
      <c r="DI1044">
        <v>0</v>
      </c>
      <c r="DJ1044">
        <v>0</v>
      </c>
      <c r="DK1044">
        <v>0</v>
      </c>
      <c r="DL1044">
        <v>0</v>
      </c>
      <c r="DM1044">
        <v>0</v>
      </c>
      <c r="DN1044">
        <v>0</v>
      </c>
      <c r="DO1044">
        <v>0</v>
      </c>
      <c r="DP1044">
        <v>0</v>
      </c>
      <c r="DQ1044">
        <v>0</v>
      </c>
      <c r="DR1044">
        <v>0</v>
      </c>
      <c r="DS1044">
        <v>0</v>
      </c>
      <c r="DT1044">
        <v>0</v>
      </c>
      <c r="DU1044">
        <v>0</v>
      </c>
      <c r="DV1044">
        <v>0</v>
      </c>
      <c r="DW1044">
        <v>0</v>
      </c>
      <c r="DX1044">
        <v>0</v>
      </c>
      <c r="DZ1044" s="340"/>
      <c r="EA1044" t="s">
        <v>1024</v>
      </c>
      <c r="EB1044">
        <v>2</v>
      </c>
      <c r="EC1044">
        <v>16</v>
      </c>
      <c r="ED1044" s="183" t="str">
        <f t="shared" si="42"/>
        <v>SDH150216</v>
      </c>
      <c r="EE1044">
        <v>604.20000000000005</v>
      </c>
      <c r="EF1044">
        <v>10000</v>
      </c>
      <c r="EG1044">
        <v>10000</v>
      </c>
      <c r="EH1044">
        <v>10000</v>
      </c>
      <c r="EI1044">
        <v>10000</v>
      </c>
      <c r="EJ1044">
        <v>10000</v>
      </c>
      <c r="EK1044">
        <v>10000</v>
      </c>
      <c r="EL1044">
        <v>10000</v>
      </c>
      <c r="EM1044">
        <v>10000</v>
      </c>
      <c r="EN1044">
        <v>10000</v>
      </c>
      <c r="EO1044">
        <v>10000</v>
      </c>
      <c r="EP1044">
        <v>10000</v>
      </c>
      <c r="EQ1044">
        <v>10000</v>
      </c>
      <c r="ER1044">
        <v>10000</v>
      </c>
      <c r="ES1044">
        <v>10000</v>
      </c>
      <c r="ET1044">
        <v>10000</v>
      </c>
      <c r="EU1044">
        <v>10000</v>
      </c>
      <c r="EV1044">
        <v>10000</v>
      </c>
      <c r="EW1044">
        <v>10000</v>
      </c>
      <c r="EX1044">
        <v>10000</v>
      </c>
      <c r="EY1044">
        <v>10000</v>
      </c>
      <c r="EZ1044">
        <v>10000</v>
      </c>
      <c r="FA1044">
        <v>10000</v>
      </c>
      <c r="FB1044">
        <v>10000</v>
      </c>
      <c r="FC1044">
        <v>10000</v>
      </c>
      <c r="FD1044">
        <v>10000</v>
      </c>
      <c r="FE1044">
        <v>10000</v>
      </c>
      <c r="FF1044">
        <v>10000</v>
      </c>
      <c r="FG1044">
        <v>10000</v>
      </c>
      <c r="FH1044">
        <v>10000</v>
      </c>
      <c r="FI1044">
        <v>0</v>
      </c>
      <c r="FJ1044">
        <v>0</v>
      </c>
      <c r="FK1044">
        <v>0</v>
      </c>
      <c r="FL1044">
        <v>0</v>
      </c>
      <c r="FM1044">
        <v>0</v>
      </c>
      <c r="FN1044">
        <v>0</v>
      </c>
      <c r="FO1044">
        <v>0</v>
      </c>
      <c r="FP1044">
        <v>0</v>
      </c>
      <c r="FQ1044">
        <v>0</v>
      </c>
      <c r="FR1044">
        <v>0</v>
      </c>
      <c r="FS1044">
        <v>0</v>
      </c>
      <c r="FT1044">
        <v>0</v>
      </c>
      <c r="FU1044">
        <v>0</v>
      </c>
      <c r="FV1044">
        <v>0</v>
      </c>
      <c r="FW1044">
        <v>0</v>
      </c>
      <c r="FX1044">
        <v>0</v>
      </c>
      <c r="FY1044">
        <v>0</v>
      </c>
      <c r="FZ1044">
        <v>0</v>
      </c>
      <c r="GA1044">
        <v>0</v>
      </c>
      <c r="GB1044">
        <v>0</v>
      </c>
      <c r="GC1044">
        <v>0</v>
      </c>
      <c r="GD1044">
        <v>0</v>
      </c>
      <c r="GE1044">
        <v>0</v>
      </c>
      <c r="GF1044">
        <v>0</v>
      </c>
      <c r="GG1044">
        <v>0</v>
      </c>
      <c r="GH1044">
        <v>0</v>
      </c>
      <c r="GI1044">
        <v>0</v>
      </c>
      <c r="GJ1044">
        <v>0</v>
      </c>
      <c r="GK1044">
        <v>0</v>
      </c>
      <c r="GL1044">
        <v>0</v>
      </c>
      <c r="GM1044">
        <v>0</v>
      </c>
      <c r="GN1044">
        <v>0</v>
      </c>
      <c r="GO1044">
        <v>0</v>
      </c>
      <c r="GP1044">
        <v>0</v>
      </c>
      <c r="GQ1044">
        <v>0</v>
      </c>
      <c r="GR1044">
        <v>0</v>
      </c>
      <c r="GS1044">
        <v>0</v>
      </c>
      <c r="GT1044">
        <v>0</v>
      </c>
      <c r="GU1044">
        <v>0</v>
      </c>
      <c r="GV1044">
        <v>0</v>
      </c>
      <c r="GW1044">
        <v>0</v>
      </c>
      <c r="GX1044">
        <v>0</v>
      </c>
      <c r="GY1044">
        <v>0</v>
      </c>
      <c r="GZ1044">
        <v>0</v>
      </c>
      <c r="HA1044">
        <v>0</v>
      </c>
      <c r="HB1044">
        <v>0</v>
      </c>
      <c r="HC1044">
        <v>0</v>
      </c>
      <c r="HD1044">
        <v>0</v>
      </c>
      <c r="HE1044">
        <v>0</v>
      </c>
      <c r="HF1044">
        <v>0</v>
      </c>
      <c r="HG1044">
        <v>0</v>
      </c>
      <c r="HH1044">
        <v>0</v>
      </c>
      <c r="HI1044">
        <v>0</v>
      </c>
      <c r="HJ1044">
        <v>0</v>
      </c>
      <c r="HK1044">
        <v>0</v>
      </c>
      <c r="HL1044">
        <v>0</v>
      </c>
      <c r="HM1044">
        <v>0</v>
      </c>
      <c r="HN1044">
        <v>0</v>
      </c>
      <c r="HO1044">
        <v>0</v>
      </c>
      <c r="HP1044">
        <v>0</v>
      </c>
      <c r="HQ1044">
        <v>0</v>
      </c>
      <c r="HR1044">
        <v>0</v>
      </c>
      <c r="HS1044">
        <v>0</v>
      </c>
      <c r="HT1044">
        <v>0</v>
      </c>
      <c r="HU1044">
        <v>0</v>
      </c>
      <c r="HV1044">
        <v>0</v>
      </c>
      <c r="HW1044">
        <v>0</v>
      </c>
      <c r="HX1044">
        <v>0</v>
      </c>
      <c r="HY1044">
        <v>0</v>
      </c>
      <c r="HZ1044">
        <v>0</v>
      </c>
      <c r="IA1044">
        <v>0</v>
      </c>
      <c r="IB1044">
        <v>0</v>
      </c>
      <c r="IC1044">
        <v>0</v>
      </c>
      <c r="ID1044">
        <v>0</v>
      </c>
      <c r="IE1044">
        <v>0</v>
      </c>
      <c r="IF1044">
        <v>0</v>
      </c>
      <c r="IG1044">
        <v>0</v>
      </c>
      <c r="IH1044">
        <v>0</v>
      </c>
      <c r="II1044">
        <v>0</v>
      </c>
      <c r="IJ1044">
        <v>0</v>
      </c>
      <c r="IK1044">
        <v>0</v>
      </c>
    </row>
    <row r="1045" spans="13:245" hidden="1">
      <c r="M1045" s="340"/>
      <c r="N1045" t="s">
        <v>1024</v>
      </c>
      <c r="O1045">
        <v>2</v>
      </c>
      <c r="P1045">
        <v>17</v>
      </c>
      <c r="Q1045" s="183" t="str">
        <f t="shared" si="41"/>
        <v>SDH150217</v>
      </c>
      <c r="R1045">
        <v>604.20000000000005</v>
      </c>
      <c r="S1045">
        <v>2000</v>
      </c>
      <c r="T1045">
        <v>2000</v>
      </c>
      <c r="U1045">
        <v>2416.8000000000002</v>
      </c>
      <c r="V1045">
        <v>3021</v>
      </c>
      <c r="W1045">
        <v>3625.2000000000003</v>
      </c>
      <c r="X1045">
        <v>4229.4000000000005</v>
      </c>
      <c r="Y1045">
        <v>4833.6000000000004</v>
      </c>
      <c r="Z1045">
        <v>5437.8</v>
      </c>
      <c r="AA1045">
        <v>6042</v>
      </c>
      <c r="AB1045">
        <v>6646.2000000000007</v>
      </c>
      <c r="AC1045">
        <v>7250.4000000000005</v>
      </c>
      <c r="AD1045">
        <v>7854.6</v>
      </c>
      <c r="AE1045">
        <v>8458.8000000000011</v>
      </c>
      <c r="AF1045">
        <v>9063</v>
      </c>
      <c r="AG1045">
        <v>9063</v>
      </c>
      <c r="AH1045">
        <v>9063</v>
      </c>
      <c r="AI1045">
        <v>9063</v>
      </c>
      <c r="AJ1045">
        <v>9063</v>
      </c>
      <c r="AK1045">
        <v>9063</v>
      </c>
      <c r="AL1045">
        <v>9063</v>
      </c>
      <c r="AM1045">
        <v>9063</v>
      </c>
      <c r="AN1045">
        <v>9063</v>
      </c>
      <c r="AO1045">
        <v>9063</v>
      </c>
      <c r="AP1045">
        <v>9063</v>
      </c>
      <c r="AQ1045">
        <v>9063</v>
      </c>
      <c r="AR1045">
        <v>9063</v>
      </c>
      <c r="AS1045">
        <v>9063</v>
      </c>
      <c r="AT1045">
        <v>9063</v>
      </c>
      <c r="AU1045">
        <v>9063</v>
      </c>
      <c r="AV1045">
        <v>0</v>
      </c>
      <c r="AW1045">
        <v>0</v>
      </c>
      <c r="AX1045">
        <v>0</v>
      </c>
      <c r="AY1045">
        <v>0</v>
      </c>
      <c r="AZ1045">
        <v>0</v>
      </c>
      <c r="BA1045">
        <v>0</v>
      </c>
      <c r="BB1045">
        <v>0</v>
      </c>
      <c r="BC1045">
        <v>0</v>
      </c>
      <c r="BD1045">
        <v>0</v>
      </c>
      <c r="BE1045">
        <v>0</v>
      </c>
      <c r="BF1045">
        <v>0</v>
      </c>
      <c r="BG1045">
        <v>0</v>
      </c>
      <c r="BH1045">
        <v>0</v>
      </c>
      <c r="BI1045">
        <v>0</v>
      </c>
      <c r="BJ1045">
        <v>0</v>
      </c>
      <c r="BK1045">
        <v>0</v>
      </c>
      <c r="BL1045">
        <v>0</v>
      </c>
      <c r="BM1045">
        <v>0</v>
      </c>
      <c r="BN1045">
        <v>0</v>
      </c>
      <c r="BO1045">
        <v>0</v>
      </c>
      <c r="BP1045">
        <v>0</v>
      </c>
      <c r="BQ1045">
        <v>0</v>
      </c>
      <c r="BR1045">
        <v>0</v>
      </c>
      <c r="BS1045">
        <v>0</v>
      </c>
      <c r="BT1045">
        <v>0</v>
      </c>
      <c r="BU1045">
        <v>0</v>
      </c>
      <c r="BV1045">
        <v>0</v>
      </c>
      <c r="BW1045">
        <v>0</v>
      </c>
      <c r="BX1045">
        <v>0</v>
      </c>
      <c r="BY1045">
        <v>0</v>
      </c>
      <c r="BZ1045">
        <v>0</v>
      </c>
      <c r="CA1045">
        <v>0</v>
      </c>
      <c r="CB1045">
        <v>0</v>
      </c>
      <c r="CC1045">
        <v>0</v>
      </c>
      <c r="CD1045">
        <v>0</v>
      </c>
      <c r="CE1045">
        <v>0</v>
      </c>
      <c r="CF1045">
        <v>0</v>
      </c>
      <c r="CG1045">
        <v>0</v>
      </c>
      <c r="CH1045">
        <v>0</v>
      </c>
      <c r="CI1045">
        <v>0</v>
      </c>
      <c r="CJ1045">
        <v>0</v>
      </c>
      <c r="CK1045">
        <v>0</v>
      </c>
      <c r="CL1045">
        <v>0</v>
      </c>
      <c r="CM1045">
        <v>0</v>
      </c>
      <c r="CN1045">
        <v>0</v>
      </c>
      <c r="CO1045">
        <v>0</v>
      </c>
      <c r="CP1045">
        <v>0</v>
      </c>
      <c r="CQ1045">
        <v>0</v>
      </c>
      <c r="CR1045">
        <v>0</v>
      </c>
      <c r="CS1045">
        <v>0</v>
      </c>
      <c r="CT1045">
        <v>0</v>
      </c>
      <c r="CU1045">
        <v>0</v>
      </c>
      <c r="CV1045">
        <v>0</v>
      </c>
      <c r="CW1045">
        <v>0</v>
      </c>
      <c r="CX1045">
        <v>0</v>
      </c>
      <c r="CY1045">
        <v>0</v>
      </c>
      <c r="CZ1045">
        <v>0</v>
      </c>
      <c r="DA1045">
        <v>0</v>
      </c>
      <c r="DB1045">
        <v>0</v>
      </c>
      <c r="DC1045">
        <v>0</v>
      </c>
      <c r="DD1045">
        <v>0</v>
      </c>
      <c r="DE1045">
        <v>0</v>
      </c>
      <c r="DF1045">
        <v>0</v>
      </c>
      <c r="DG1045">
        <v>0</v>
      </c>
      <c r="DH1045">
        <v>0</v>
      </c>
      <c r="DI1045">
        <v>0</v>
      </c>
      <c r="DJ1045">
        <v>0</v>
      </c>
      <c r="DK1045">
        <v>0</v>
      </c>
      <c r="DL1045">
        <v>0</v>
      </c>
      <c r="DM1045">
        <v>0</v>
      </c>
      <c r="DN1045">
        <v>0</v>
      </c>
      <c r="DO1045">
        <v>0</v>
      </c>
      <c r="DP1045">
        <v>0</v>
      </c>
      <c r="DQ1045">
        <v>0</v>
      </c>
      <c r="DR1045">
        <v>0</v>
      </c>
      <c r="DS1045">
        <v>0</v>
      </c>
      <c r="DT1045">
        <v>0</v>
      </c>
      <c r="DU1045">
        <v>0</v>
      </c>
      <c r="DV1045">
        <v>0</v>
      </c>
      <c r="DW1045">
        <v>0</v>
      </c>
      <c r="DX1045">
        <v>0</v>
      </c>
      <c r="DZ1045" s="340"/>
      <c r="EA1045" t="s">
        <v>1024</v>
      </c>
      <c r="EB1045">
        <v>2</v>
      </c>
      <c r="EC1045">
        <v>17</v>
      </c>
      <c r="ED1045" s="183" t="str">
        <f t="shared" si="42"/>
        <v>SDH150217</v>
      </c>
      <c r="EE1045">
        <v>604.20000000000005</v>
      </c>
      <c r="EF1045">
        <v>10000</v>
      </c>
      <c r="EG1045">
        <v>10000</v>
      </c>
      <c r="EH1045">
        <v>10000</v>
      </c>
      <c r="EI1045">
        <v>10000</v>
      </c>
      <c r="EJ1045">
        <v>10000</v>
      </c>
      <c r="EK1045">
        <v>10000</v>
      </c>
      <c r="EL1045">
        <v>10000</v>
      </c>
      <c r="EM1045">
        <v>10000</v>
      </c>
      <c r="EN1045">
        <v>10000</v>
      </c>
      <c r="EO1045">
        <v>10000</v>
      </c>
      <c r="EP1045">
        <v>10000</v>
      </c>
      <c r="EQ1045">
        <v>10000</v>
      </c>
      <c r="ER1045">
        <v>10000</v>
      </c>
      <c r="ES1045">
        <v>10000</v>
      </c>
      <c r="ET1045">
        <v>10000</v>
      </c>
      <c r="EU1045">
        <v>10000</v>
      </c>
      <c r="EV1045">
        <v>10000</v>
      </c>
      <c r="EW1045">
        <v>10000</v>
      </c>
      <c r="EX1045">
        <v>10000</v>
      </c>
      <c r="EY1045">
        <v>10000</v>
      </c>
      <c r="EZ1045">
        <v>10000</v>
      </c>
      <c r="FA1045">
        <v>10000</v>
      </c>
      <c r="FB1045">
        <v>10000</v>
      </c>
      <c r="FC1045">
        <v>10000</v>
      </c>
      <c r="FD1045">
        <v>10000</v>
      </c>
      <c r="FE1045">
        <v>10000</v>
      </c>
      <c r="FF1045">
        <v>10000</v>
      </c>
      <c r="FG1045">
        <v>10000</v>
      </c>
      <c r="FH1045">
        <v>10000</v>
      </c>
      <c r="FI1045">
        <v>0</v>
      </c>
      <c r="FJ1045">
        <v>0</v>
      </c>
      <c r="FK1045">
        <v>0</v>
      </c>
      <c r="FL1045">
        <v>0</v>
      </c>
      <c r="FM1045">
        <v>0</v>
      </c>
      <c r="FN1045">
        <v>0</v>
      </c>
      <c r="FO1045">
        <v>0</v>
      </c>
      <c r="FP1045">
        <v>0</v>
      </c>
      <c r="FQ1045">
        <v>0</v>
      </c>
      <c r="FR1045">
        <v>0</v>
      </c>
      <c r="FS1045">
        <v>0</v>
      </c>
      <c r="FT1045">
        <v>0</v>
      </c>
      <c r="FU1045">
        <v>0</v>
      </c>
      <c r="FV1045">
        <v>0</v>
      </c>
      <c r="FW1045">
        <v>0</v>
      </c>
      <c r="FX1045">
        <v>0</v>
      </c>
      <c r="FY1045">
        <v>0</v>
      </c>
      <c r="FZ1045">
        <v>0</v>
      </c>
      <c r="GA1045">
        <v>0</v>
      </c>
      <c r="GB1045">
        <v>0</v>
      </c>
      <c r="GC1045">
        <v>0</v>
      </c>
      <c r="GD1045">
        <v>0</v>
      </c>
      <c r="GE1045">
        <v>0</v>
      </c>
      <c r="GF1045">
        <v>0</v>
      </c>
      <c r="GG1045">
        <v>0</v>
      </c>
      <c r="GH1045">
        <v>0</v>
      </c>
      <c r="GI1045">
        <v>0</v>
      </c>
      <c r="GJ1045">
        <v>0</v>
      </c>
      <c r="GK1045">
        <v>0</v>
      </c>
      <c r="GL1045">
        <v>0</v>
      </c>
      <c r="GM1045">
        <v>0</v>
      </c>
      <c r="GN1045">
        <v>0</v>
      </c>
      <c r="GO1045">
        <v>0</v>
      </c>
      <c r="GP1045">
        <v>0</v>
      </c>
      <c r="GQ1045">
        <v>0</v>
      </c>
      <c r="GR1045">
        <v>0</v>
      </c>
      <c r="GS1045">
        <v>0</v>
      </c>
      <c r="GT1045">
        <v>0</v>
      </c>
      <c r="GU1045">
        <v>0</v>
      </c>
      <c r="GV1045">
        <v>0</v>
      </c>
      <c r="GW1045">
        <v>0</v>
      </c>
      <c r="GX1045">
        <v>0</v>
      </c>
      <c r="GY1045">
        <v>0</v>
      </c>
      <c r="GZ1045">
        <v>0</v>
      </c>
      <c r="HA1045">
        <v>0</v>
      </c>
      <c r="HB1045">
        <v>0</v>
      </c>
      <c r="HC1045">
        <v>0</v>
      </c>
      <c r="HD1045">
        <v>0</v>
      </c>
      <c r="HE1045">
        <v>0</v>
      </c>
      <c r="HF1045">
        <v>0</v>
      </c>
      <c r="HG1045">
        <v>0</v>
      </c>
      <c r="HH1045">
        <v>0</v>
      </c>
      <c r="HI1045">
        <v>0</v>
      </c>
      <c r="HJ1045">
        <v>0</v>
      </c>
      <c r="HK1045">
        <v>0</v>
      </c>
      <c r="HL1045">
        <v>0</v>
      </c>
      <c r="HM1045">
        <v>0</v>
      </c>
      <c r="HN1045">
        <v>0</v>
      </c>
      <c r="HO1045">
        <v>0</v>
      </c>
      <c r="HP1045">
        <v>0</v>
      </c>
      <c r="HQ1045">
        <v>0</v>
      </c>
      <c r="HR1045">
        <v>0</v>
      </c>
      <c r="HS1045">
        <v>0</v>
      </c>
      <c r="HT1045">
        <v>0</v>
      </c>
      <c r="HU1045">
        <v>0</v>
      </c>
      <c r="HV1045">
        <v>0</v>
      </c>
      <c r="HW1045">
        <v>0</v>
      </c>
      <c r="HX1045">
        <v>0</v>
      </c>
      <c r="HY1045">
        <v>0</v>
      </c>
      <c r="HZ1045">
        <v>0</v>
      </c>
      <c r="IA1045">
        <v>0</v>
      </c>
      <c r="IB1045">
        <v>0</v>
      </c>
      <c r="IC1045">
        <v>0</v>
      </c>
      <c r="ID1045">
        <v>0</v>
      </c>
      <c r="IE1045">
        <v>0</v>
      </c>
      <c r="IF1045">
        <v>0</v>
      </c>
      <c r="IG1045">
        <v>0</v>
      </c>
      <c r="IH1045">
        <v>0</v>
      </c>
      <c r="II1045">
        <v>0</v>
      </c>
      <c r="IJ1045">
        <v>0</v>
      </c>
      <c r="IK1045">
        <v>0</v>
      </c>
    </row>
    <row r="1046" spans="13:245" hidden="1">
      <c r="M1046" s="340"/>
      <c r="N1046" t="s">
        <v>1024</v>
      </c>
      <c r="O1046">
        <v>2</v>
      </c>
      <c r="P1046">
        <v>18</v>
      </c>
      <c r="Q1046" s="183" t="str">
        <f t="shared" si="41"/>
        <v>SDH150218</v>
      </c>
      <c r="R1046">
        <v>604.20000000000005</v>
      </c>
      <c r="S1046">
        <v>2000</v>
      </c>
      <c r="T1046">
        <v>2000</v>
      </c>
      <c r="U1046">
        <v>2416.8000000000002</v>
      </c>
      <c r="V1046">
        <v>3021</v>
      </c>
      <c r="W1046">
        <v>3625.2000000000003</v>
      </c>
      <c r="X1046">
        <v>4229.4000000000005</v>
      </c>
      <c r="Y1046">
        <v>4833.6000000000004</v>
      </c>
      <c r="Z1046">
        <v>5437.8</v>
      </c>
      <c r="AA1046">
        <v>6042</v>
      </c>
      <c r="AB1046">
        <v>6646.2000000000007</v>
      </c>
      <c r="AC1046">
        <v>7250.4000000000005</v>
      </c>
      <c r="AD1046">
        <v>7854.6</v>
      </c>
      <c r="AE1046">
        <v>8458.8000000000011</v>
      </c>
      <c r="AF1046">
        <v>9063</v>
      </c>
      <c r="AG1046">
        <v>9063</v>
      </c>
      <c r="AH1046">
        <v>9063</v>
      </c>
      <c r="AI1046">
        <v>9063</v>
      </c>
      <c r="AJ1046">
        <v>9063</v>
      </c>
      <c r="AK1046">
        <v>9063</v>
      </c>
      <c r="AL1046">
        <v>9063</v>
      </c>
      <c r="AM1046">
        <v>9063</v>
      </c>
      <c r="AN1046">
        <v>9063</v>
      </c>
      <c r="AO1046">
        <v>9063</v>
      </c>
      <c r="AP1046">
        <v>9063</v>
      </c>
      <c r="AQ1046">
        <v>9063</v>
      </c>
      <c r="AR1046">
        <v>9063</v>
      </c>
      <c r="AS1046">
        <v>9063</v>
      </c>
      <c r="AT1046">
        <v>9063</v>
      </c>
      <c r="AU1046">
        <v>9063</v>
      </c>
      <c r="AV1046">
        <v>0</v>
      </c>
      <c r="AW1046">
        <v>0</v>
      </c>
      <c r="AX1046">
        <v>0</v>
      </c>
      <c r="AY1046">
        <v>0</v>
      </c>
      <c r="AZ1046">
        <v>0</v>
      </c>
      <c r="BA1046">
        <v>0</v>
      </c>
      <c r="BB1046">
        <v>0</v>
      </c>
      <c r="BC1046">
        <v>0</v>
      </c>
      <c r="BD1046">
        <v>0</v>
      </c>
      <c r="BE1046">
        <v>0</v>
      </c>
      <c r="BF1046">
        <v>0</v>
      </c>
      <c r="BG1046">
        <v>0</v>
      </c>
      <c r="BH1046">
        <v>0</v>
      </c>
      <c r="BI1046">
        <v>0</v>
      </c>
      <c r="BJ1046">
        <v>0</v>
      </c>
      <c r="BK1046">
        <v>0</v>
      </c>
      <c r="BL1046">
        <v>0</v>
      </c>
      <c r="BM1046">
        <v>0</v>
      </c>
      <c r="BN1046">
        <v>0</v>
      </c>
      <c r="BO1046">
        <v>0</v>
      </c>
      <c r="BP1046">
        <v>0</v>
      </c>
      <c r="BQ1046">
        <v>0</v>
      </c>
      <c r="BR1046">
        <v>0</v>
      </c>
      <c r="BS1046">
        <v>0</v>
      </c>
      <c r="BT1046">
        <v>0</v>
      </c>
      <c r="BU1046">
        <v>0</v>
      </c>
      <c r="BV1046">
        <v>0</v>
      </c>
      <c r="BW1046">
        <v>0</v>
      </c>
      <c r="BX1046">
        <v>0</v>
      </c>
      <c r="BY1046">
        <v>0</v>
      </c>
      <c r="BZ1046">
        <v>0</v>
      </c>
      <c r="CA1046">
        <v>0</v>
      </c>
      <c r="CB1046">
        <v>0</v>
      </c>
      <c r="CC1046">
        <v>0</v>
      </c>
      <c r="CD1046">
        <v>0</v>
      </c>
      <c r="CE1046">
        <v>0</v>
      </c>
      <c r="CF1046">
        <v>0</v>
      </c>
      <c r="CG1046">
        <v>0</v>
      </c>
      <c r="CH1046">
        <v>0</v>
      </c>
      <c r="CI1046">
        <v>0</v>
      </c>
      <c r="CJ1046">
        <v>0</v>
      </c>
      <c r="CK1046">
        <v>0</v>
      </c>
      <c r="CL1046">
        <v>0</v>
      </c>
      <c r="CM1046">
        <v>0</v>
      </c>
      <c r="CN1046">
        <v>0</v>
      </c>
      <c r="CO1046">
        <v>0</v>
      </c>
      <c r="CP1046">
        <v>0</v>
      </c>
      <c r="CQ1046">
        <v>0</v>
      </c>
      <c r="CR1046">
        <v>0</v>
      </c>
      <c r="CS1046">
        <v>0</v>
      </c>
      <c r="CT1046">
        <v>0</v>
      </c>
      <c r="CU1046">
        <v>0</v>
      </c>
      <c r="CV1046">
        <v>0</v>
      </c>
      <c r="CW1046">
        <v>0</v>
      </c>
      <c r="CX1046">
        <v>0</v>
      </c>
      <c r="CY1046">
        <v>0</v>
      </c>
      <c r="CZ1046">
        <v>0</v>
      </c>
      <c r="DA1046">
        <v>0</v>
      </c>
      <c r="DB1046">
        <v>0</v>
      </c>
      <c r="DC1046">
        <v>0</v>
      </c>
      <c r="DD1046">
        <v>0</v>
      </c>
      <c r="DE1046">
        <v>0</v>
      </c>
      <c r="DF1046">
        <v>0</v>
      </c>
      <c r="DG1046">
        <v>0</v>
      </c>
      <c r="DH1046">
        <v>0</v>
      </c>
      <c r="DI1046">
        <v>0</v>
      </c>
      <c r="DJ1046">
        <v>0</v>
      </c>
      <c r="DK1046">
        <v>0</v>
      </c>
      <c r="DL1046">
        <v>0</v>
      </c>
      <c r="DM1046">
        <v>0</v>
      </c>
      <c r="DN1046">
        <v>0</v>
      </c>
      <c r="DO1046">
        <v>0</v>
      </c>
      <c r="DP1046">
        <v>0</v>
      </c>
      <c r="DQ1046">
        <v>0</v>
      </c>
      <c r="DR1046">
        <v>0</v>
      </c>
      <c r="DS1046">
        <v>0</v>
      </c>
      <c r="DT1046">
        <v>0</v>
      </c>
      <c r="DU1046">
        <v>0</v>
      </c>
      <c r="DV1046">
        <v>0</v>
      </c>
      <c r="DW1046">
        <v>0</v>
      </c>
      <c r="DX1046">
        <v>0</v>
      </c>
      <c r="DZ1046" s="340"/>
      <c r="EA1046" t="s">
        <v>1024</v>
      </c>
      <c r="EB1046">
        <v>2</v>
      </c>
      <c r="EC1046">
        <v>18</v>
      </c>
      <c r="ED1046" s="183" t="str">
        <f t="shared" si="42"/>
        <v>SDH150218</v>
      </c>
      <c r="EE1046">
        <v>604.20000000000005</v>
      </c>
      <c r="EF1046">
        <v>10000</v>
      </c>
      <c r="EG1046">
        <v>10000</v>
      </c>
      <c r="EH1046">
        <v>10000</v>
      </c>
      <c r="EI1046">
        <v>10000</v>
      </c>
      <c r="EJ1046">
        <v>10000</v>
      </c>
      <c r="EK1046">
        <v>10000</v>
      </c>
      <c r="EL1046">
        <v>10000</v>
      </c>
      <c r="EM1046">
        <v>10000</v>
      </c>
      <c r="EN1046">
        <v>10000</v>
      </c>
      <c r="EO1046">
        <v>10000</v>
      </c>
      <c r="EP1046">
        <v>10000</v>
      </c>
      <c r="EQ1046">
        <v>10000</v>
      </c>
      <c r="ER1046">
        <v>10000</v>
      </c>
      <c r="ES1046">
        <v>10000</v>
      </c>
      <c r="ET1046">
        <v>10000</v>
      </c>
      <c r="EU1046">
        <v>10000</v>
      </c>
      <c r="EV1046">
        <v>10000</v>
      </c>
      <c r="EW1046">
        <v>10000</v>
      </c>
      <c r="EX1046">
        <v>10000</v>
      </c>
      <c r="EY1046">
        <v>10000</v>
      </c>
      <c r="EZ1046">
        <v>10000</v>
      </c>
      <c r="FA1046">
        <v>10000</v>
      </c>
      <c r="FB1046">
        <v>10000</v>
      </c>
      <c r="FC1046">
        <v>10000</v>
      </c>
      <c r="FD1046">
        <v>10000</v>
      </c>
      <c r="FE1046">
        <v>10000</v>
      </c>
      <c r="FF1046">
        <v>10000</v>
      </c>
      <c r="FG1046">
        <v>10000</v>
      </c>
      <c r="FH1046">
        <v>10000</v>
      </c>
      <c r="FI1046">
        <v>0</v>
      </c>
      <c r="FJ1046">
        <v>0</v>
      </c>
      <c r="FK1046">
        <v>0</v>
      </c>
      <c r="FL1046">
        <v>0</v>
      </c>
      <c r="FM1046">
        <v>0</v>
      </c>
      <c r="FN1046">
        <v>0</v>
      </c>
      <c r="FO1046">
        <v>0</v>
      </c>
      <c r="FP1046">
        <v>0</v>
      </c>
      <c r="FQ1046">
        <v>0</v>
      </c>
      <c r="FR1046">
        <v>0</v>
      </c>
      <c r="FS1046">
        <v>0</v>
      </c>
      <c r="FT1046">
        <v>0</v>
      </c>
      <c r="FU1046">
        <v>0</v>
      </c>
      <c r="FV1046">
        <v>0</v>
      </c>
      <c r="FW1046">
        <v>0</v>
      </c>
      <c r="FX1046">
        <v>0</v>
      </c>
      <c r="FY1046">
        <v>0</v>
      </c>
      <c r="FZ1046">
        <v>0</v>
      </c>
      <c r="GA1046">
        <v>0</v>
      </c>
      <c r="GB1046">
        <v>0</v>
      </c>
      <c r="GC1046">
        <v>0</v>
      </c>
      <c r="GD1046">
        <v>0</v>
      </c>
      <c r="GE1046">
        <v>0</v>
      </c>
      <c r="GF1046">
        <v>0</v>
      </c>
      <c r="GG1046">
        <v>0</v>
      </c>
      <c r="GH1046">
        <v>0</v>
      </c>
      <c r="GI1046">
        <v>0</v>
      </c>
      <c r="GJ1046">
        <v>0</v>
      </c>
      <c r="GK1046">
        <v>0</v>
      </c>
      <c r="GL1046">
        <v>0</v>
      </c>
      <c r="GM1046">
        <v>0</v>
      </c>
      <c r="GN1046">
        <v>0</v>
      </c>
      <c r="GO1046">
        <v>0</v>
      </c>
      <c r="GP1046">
        <v>0</v>
      </c>
      <c r="GQ1046">
        <v>0</v>
      </c>
      <c r="GR1046">
        <v>0</v>
      </c>
      <c r="GS1046">
        <v>0</v>
      </c>
      <c r="GT1046">
        <v>0</v>
      </c>
      <c r="GU1046">
        <v>0</v>
      </c>
      <c r="GV1046">
        <v>0</v>
      </c>
      <c r="GW1046">
        <v>0</v>
      </c>
      <c r="GX1046">
        <v>0</v>
      </c>
      <c r="GY1046">
        <v>0</v>
      </c>
      <c r="GZ1046">
        <v>0</v>
      </c>
      <c r="HA1046">
        <v>0</v>
      </c>
      <c r="HB1046">
        <v>0</v>
      </c>
      <c r="HC1046">
        <v>0</v>
      </c>
      <c r="HD1046">
        <v>0</v>
      </c>
      <c r="HE1046">
        <v>0</v>
      </c>
      <c r="HF1046">
        <v>0</v>
      </c>
      <c r="HG1046">
        <v>0</v>
      </c>
      <c r="HH1046">
        <v>0</v>
      </c>
      <c r="HI1046">
        <v>0</v>
      </c>
      <c r="HJ1046">
        <v>0</v>
      </c>
      <c r="HK1046">
        <v>0</v>
      </c>
      <c r="HL1046">
        <v>0</v>
      </c>
      <c r="HM1046">
        <v>0</v>
      </c>
      <c r="HN1046">
        <v>0</v>
      </c>
      <c r="HO1046">
        <v>0</v>
      </c>
      <c r="HP1046">
        <v>0</v>
      </c>
      <c r="HQ1046">
        <v>0</v>
      </c>
      <c r="HR1046">
        <v>0</v>
      </c>
      <c r="HS1046">
        <v>0</v>
      </c>
      <c r="HT1046">
        <v>0</v>
      </c>
      <c r="HU1046">
        <v>0</v>
      </c>
      <c r="HV1046">
        <v>0</v>
      </c>
      <c r="HW1046">
        <v>0</v>
      </c>
      <c r="HX1046">
        <v>0</v>
      </c>
      <c r="HY1046">
        <v>0</v>
      </c>
      <c r="HZ1046">
        <v>0</v>
      </c>
      <c r="IA1046">
        <v>0</v>
      </c>
      <c r="IB1046">
        <v>0</v>
      </c>
      <c r="IC1046">
        <v>0</v>
      </c>
      <c r="ID1046">
        <v>0</v>
      </c>
      <c r="IE1046">
        <v>0</v>
      </c>
      <c r="IF1046">
        <v>0</v>
      </c>
      <c r="IG1046">
        <v>0</v>
      </c>
      <c r="IH1046">
        <v>0</v>
      </c>
      <c r="II1046">
        <v>0</v>
      </c>
      <c r="IJ1046">
        <v>0</v>
      </c>
      <c r="IK1046">
        <v>0</v>
      </c>
    </row>
    <row r="1047" spans="13:245" hidden="1">
      <c r="M1047" s="340"/>
      <c r="N1047" t="s">
        <v>1024</v>
      </c>
      <c r="O1047">
        <v>2</v>
      </c>
      <c r="P1047">
        <v>19</v>
      </c>
      <c r="Q1047" s="183" t="str">
        <f t="shared" si="41"/>
        <v>SDH150219</v>
      </c>
      <c r="R1047">
        <v>604.20000000000005</v>
      </c>
      <c r="S1047">
        <v>2000</v>
      </c>
      <c r="T1047">
        <v>2000</v>
      </c>
      <c r="U1047">
        <v>2416.8000000000002</v>
      </c>
      <c r="V1047">
        <v>3021</v>
      </c>
      <c r="W1047">
        <v>3625.2000000000003</v>
      </c>
      <c r="X1047">
        <v>4229.4000000000005</v>
      </c>
      <c r="Y1047">
        <v>4833.6000000000004</v>
      </c>
      <c r="Z1047">
        <v>5437.8</v>
      </c>
      <c r="AA1047">
        <v>6042</v>
      </c>
      <c r="AB1047">
        <v>6646.2000000000007</v>
      </c>
      <c r="AC1047">
        <v>7250.4000000000005</v>
      </c>
      <c r="AD1047">
        <v>7854.6</v>
      </c>
      <c r="AE1047">
        <v>8458.8000000000011</v>
      </c>
      <c r="AF1047">
        <v>9063</v>
      </c>
      <c r="AG1047">
        <v>9063</v>
      </c>
      <c r="AH1047">
        <v>9063</v>
      </c>
      <c r="AI1047">
        <v>9063</v>
      </c>
      <c r="AJ1047">
        <v>9063</v>
      </c>
      <c r="AK1047">
        <v>9063</v>
      </c>
      <c r="AL1047">
        <v>9063</v>
      </c>
      <c r="AM1047">
        <v>9063</v>
      </c>
      <c r="AN1047">
        <v>9063</v>
      </c>
      <c r="AO1047">
        <v>9063</v>
      </c>
      <c r="AP1047">
        <v>9063</v>
      </c>
      <c r="AQ1047">
        <v>9063</v>
      </c>
      <c r="AR1047">
        <v>9063</v>
      </c>
      <c r="AS1047">
        <v>9063</v>
      </c>
      <c r="AT1047">
        <v>9063</v>
      </c>
      <c r="AU1047">
        <v>9063</v>
      </c>
      <c r="AV1047">
        <v>0</v>
      </c>
      <c r="AW1047">
        <v>0</v>
      </c>
      <c r="AX1047">
        <v>0</v>
      </c>
      <c r="AY1047">
        <v>0</v>
      </c>
      <c r="AZ1047">
        <v>0</v>
      </c>
      <c r="BA1047">
        <v>0</v>
      </c>
      <c r="BB1047">
        <v>0</v>
      </c>
      <c r="BC1047">
        <v>0</v>
      </c>
      <c r="BD1047">
        <v>0</v>
      </c>
      <c r="BE1047">
        <v>0</v>
      </c>
      <c r="BF1047">
        <v>0</v>
      </c>
      <c r="BG1047">
        <v>0</v>
      </c>
      <c r="BH1047">
        <v>0</v>
      </c>
      <c r="BI1047">
        <v>0</v>
      </c>
      <c r="BJ1047">
        <v>0</v>
      </c>
      <c r="BK1047">
        <v>0</v>
      </c>
      <c r="BL1047">
        <v>0</v>
      </c>
      <c r="BM1047">
        <v>0</v>
      </c>
      <c r="BN1047">
        <v>0</v>
      </c>
      <c r="BO1047">
        <v>0</v>
      </c>
      <c r="BP1047">
        <v>0</v>
      </c>
      <c r="BQ1047">
        <v>0</v>
      </c>
      <c r="BR1047">
        <v>0</v>
      </c>
      <c r="BS1047">
        <v>0</v>
      </c>
      <c r="BT1047">
        <v>0</v>
      </c>
      <c r="BU1047">
        <v>0</v>
      </c>
      <c r="BV1047">
        <v>0</v>
      </c>
      <c r="BW1047">
        <v>0</v>
      </c>
      <c r="BX1047">
        <v>0</v>
      </c>
      <c r="BY1047">
        <v>0</v>
      </c>
      <c r="BZ1047">
        <v>0</v>
      </c>
      <c r="CA1047">
        <v>0</v>
      </c>
      <c r="CB1047">
        <v>0</v>
      </c>
      <c r="CC1047">
        <v>0</v>
      </c>
      <c r="CD1047">
        <v>0</v>
      </c>
      <c r="CE1047">
        <v>0</v>
      </c>
      <c r="CF1047">
        <v>0</v>
      </c>
      <c r="CG1047">
        <v>0</v>
      </c>
      <c r="CH1047">
        <v>0</v>
      </c>
      <c r="CI1047">
        <v>0</v>
      </c>
      <c r="CJ1047">
        <v>0</v>
      </c>
      <c r="CK1047">
        <v>0</v>
      </c>
      <c r="CL1047">
        <v>0</v>
      </c>
      <c r="CM1047">
        <v>0</v>
      </c>
      <c r="CN1047">
        <v>0</v>
      </c>
      <c r="CO1047">
        <v>0</v>
      </c>
      <c r="CP1047">
        <v>0</v>
      </c>
      <c r="CQ1047">
        <v>0</v>
      </c>
      <c r="CR1047">
        <v>0</v>
      </c>
      <c r="CS1047">
        <v>0</v>
      </c>
      <c r="CT1047">
        <v>0</v>
      </c>
      <c r="CU1047">
        <v>0</v>
      </c>
      <c r="CV1047">
        <v>0</v>
      </c>
      <c r="CW1047">
        <v>0</v>
      </c>
      <c r="CX1047">
        <v>0</v>
      </c>
      <c r="CY1047">
        <v>0</v>
      </c>
      <c r="CZ1047">
        <v>0</v>
      </c>
      <c r="DA1047">
        <v>0</v>
      </c>
      <c r="DB1047">
        <v>0</v>
      </c>
      <c r="DC1047">
        <v>0</v>
      </c>
      <c r="DD1047">
        <v>0</v>
      </c>
      <c r="DE1047">
        <v>0</v>
      </c>
      <c r="DF1047">
        <v>0</v>
      </c>
      <c r="DG1047">
        <v>0</v>
      </c>
      <c r="DH1047">
        <v>0</v>
      </c>
      <c r="DI1047">
        <v>0</v>
      </c>
      <c r="DJ1047">
        <v>0</v>
      </c>
      <c r="DK1047">
        <v>0</v>
      </c>
      <c r="DL1047">
        <v>0</v>
      </c>
      <c r="DM1047">
        <v>0</v>
      </c>
      <c r="DN1047">
        <v>0</v>
      </c>
      <c r="DO1047">
        <v>0</v>
      </c>
      <c r="DP1047">
        <v>0</v>
      </c>
      <c r="DQ1047">
        <v>0</v>
      </c>
      <c r="DR1047">
        <v>0</v>
      </c>
      <c r="DS1047">
        <v>0</v>
      </c>
      <c r="DT1047">
        <v>0</v>
      </c>
      <c r="DU1047">
        <v>0</v>
      </c>
      <c r="DV1047">
        <v>0</v>
      </c>
      <c r="DW1047">
        <v>0</v>
      </c>
      <c r="DX1047">
        <v>0</v>
      </c>
      <c r="DZ1047" s="340"/>
      <c r="EA1047" t="s">
        <v>1024</v>
      </c>
      <c r="EB1047">
        <v>2</v>
      </c>
      <c r="EC1047">
        <v>19</v>
      </c>
      <c r="ED1047" s="183" t="str">
        <f t="shared" si="42"/>
        <v>SDH150219</v>
      </c>
      <c r="EE1047">
        <v>604.20000000000005</v>
      </c>
      <c r="EF1047">
        <v>10000</v>
      </c>
      <c r="EG1047">
        <v>10000</v>
      </c>
      <c r="EH1047">
        <v>10000</v>
      </c>
      <c r="EI1047">
        <v>10000</v>
      </c>
      <c r="EJ1047">
        <v>10000</v>
      </c>
      <c r="EK1047">
        <v>10000</v>
      </c>
      <c r="EL1047">
        <v>10000</v>
      </c>
      <c r="EM1047">
        <v>10000</v>
      </c>
      <c r="EN1047">
        <v>10000</v>
      </c>
      <c r="EO1047">
        <v>10000</v>
      </c>
      <c r="EP1047">
        <v>10000</v>
      </c>
      <c r="EQ1047">
        <v>10000</v>
      </c>
      <c r="ER1047">
        <v>10000</v>
      </c>
      <c r="ES1047">
        <v>10000</v>
      </c>
      <c r="ET1047">
        <v>10000</v>
      </c>
      <c r="EU1047">
        <v>10000</v>
      </c>
      <c r="EV1047">
        <v>10000</v>
      </c>
      <c r="EW1047">
        <v>10000</v>
      </c>
      <c r="EX1047">
        <v>10000</v>
      </c>
      <c r="EY1047">
        <v>10000</v>
      </c>
      <c r="EZ1047">
        <v>10000</v>
      </c>
      <c r="FA1047">
        <v>10000</v>
      </c>
      <c r="FB1047">
        <v>10000</v>
      </c>
      <c r="FC1047">
        <v>10000</v>
      </c>
      <c r="FD1047">
        <v>10000</v>
      </c>
      <c r="FE1047">
        <v>10000</v>
      </c>
      <c r="FF1047">
        <v>10000</v>
      </c>
      <c r="FG1047">
        <v>10000</v>
      </c>
      <c r="FH1047">
        <v>10000</v>
      </c>
      <c r="FI1047">
        <v>0</v>
      </c>
      <c r="FJ1047">
        <v>0</v>
      </c>
      <c r="FK1047">
        <v>0</v>
      </c>
      <c r="FL1047">
        <v>0</v>
      </c>
      <c r="FM1047">
        <v>0</v>
      </c>
      <c r="FN1047">
        <v>0</v>
      </c>
      <c r="FO1047">
        <v>0</v>
      </c>
      <c r="FP1047">
        <v>0</v>
      </c>
      <c r="FQ1047">
        <v>0</v>
      </c>
      <c r="FR1047">
        <v>0</v>
      </c>
      <c r="FS1047">
        <v>0</v>
      </c>
      <c r="FT1047">
        <v>0</v>
      </c>
      <c r="FU1047">
        <v>0</v>
      </c>
      <c r="FV1047">
        <v>0</v>
      </c>
      <c r="FW1047">
        <v>0</v>
      </c>
      <c r="FX1047">
        <v>0</v>
      </c>
      <c r="FY1047">
        <v>0</v>
      </c>
      <c r="FZ1047">
        <v>0</v>
      </c>
      <c r="GA1047">
        <v>0</v>
      </c>
      <c r="GB1047">
        <v>0</v>
      </c>
      <c r="GC1047">
        <v>0</v>
      </c>
      <c r="GD1047">
        <v>0</v>
      </c>
      <c r="GE1047">
        <v>0</v>
      </c>
      <c r="GF1047">
        <v>0</v>
      </c>
      <c r="GG1047">
        <v>0</v>
      </c>
      <c r="GH1047">
        <v>0</v>
      </c>
      <c r="GI1047">
        <v>0</v>
      </c>
      <c r="GJ1047">
        <v>0</v>
      </c>
      <c r="GK1047">
        <v>0</v>
      </c>
      <c r="GL1047">
        <v>0</v>
      </c>
      <c r="GM1047">
        <v>0</v>
      </c>
      <c r="GN1047">
        <v>0</v>
      </c>
      <c r="GO1047">
        <v>0</v>
      </c>
      <c r="GP1047">
        <v>0</v>
      </c>
      <c r="GQ1047">
        <v>0</v>
      </c>
      <c r="GR1047">
        <v>0</v>
      </c>
      <c r="GS1047">
        <v>0</v>
      </c>
      <c r="GT1047">
        <v>0</v>
      </c>
      <c r="GU1047">
        <v>0</v>
      </c>
      <c r="GV1047">
        <v>0</v>
      </c>
      <c r="GW1047">
        <v>0</v>
      </c>
      <c r="GX1047">
        <v>0</v>
      </c>
      <c r="GY1047">
        <v>0</v>
      </c>
      <c r="GZ1047">
        <v>0</v>
      </c>
      <c r="HA1047">
        <v>0</v>
      </c>
      <c r="HB1047">
        <v>0</v>
      </c>
      <c r="HC1047">
        <v>0</v>
      </c>
      <c r="HD1047">
        <v>0</v>
      </c>
      <c r="HE1047">
        <v>0</v>
      </c>
      <c r="HF1047">
        <v>0</v>
      </c>
      <c r="HG1047">
        <v>0</v>
      </c>
      <c r="HH1047">
        <v>0</v>
      </c>
      <c r="HI1047">
        <v>0</v>
      </c>
      <c r="HJ1047">
        <v>0</v>
      </c>
      <c r="HK1047">
        <v>0</v>
      </c>
      <c r="HL1047">
        <v>0</v>
      </c>
      <c r="HM1047">
        <v>0</v>
      </c>
      <c r="HN1047">
        <v>0</v>
      </c>
      <c r="HO1047">
        <v>0</v>
      </c>
      <c r="HP1047">
        <v>0</v>
      </c>
      <c r="HQ1047">
        <v>0</v>
      </c>
      <c r="HR1047">
        <v>0</v>
      </c>
      <c r="HS1047">
        <v>0</v>
      </c>
      <c r="HT1047">
        <v>0</v>
      </c>
      <c r="HU1047">
        <v>0</v>
      </c>
      <c r="HV1047">
        <v>0</v>
      </c>
      <c r="HW1047">
        <v>0</v>
      </c>
      <c r="HX1047">
        <v>0</v>
      </c>
      <c r="HY1047">
        <v>0</v>
      </c>
      <c r="HZ1047">
        <v>0</v>
      </c>
      <c r="IA1047">
        <v>0</v>
      </c>
      <c r="IB1047">
        <v>0</v>
      </c>
      <c r="IC1047">
        <v>0</v>
      </c>
      <c r="ID1047">
        <v>0</v>
      </c>
      <c r="IE1047">
        <v>0</v>
      </c>
      <c r="IF1047">
        <v>0</v>
      </c>
      <c r="IG1047">
        <v>0</v>
      </c>
      <c r="IH1047">
        <v>0</v>
      </c>
      <c r="II1047">
        <v>0</v>
      </c>
      <c r="IJ1047">
        <v>0</v>
      </c>
      <c r="IK1047">
        <v>0</v>
      </c>
    </row>
    <row r="1048" spans="13:245" hidden="1">
      <c r="M1048" s="340"/>
      <c r="N1048" t="s">
        <v>1024</v>
      </c>
      <c r="O1048">
        <v>2</v>
      </c>
      <c r="P1048">
        <v>20</v>
      </c>
      <c r="Q1048" s="183" t="str">
        <f t="shared" si="41"/>
        <v>SDH150220</v>
      </c>
      <c r="R1048">
        <v>609.5</v>
      </c>
      <c r="S1048">
        <v>2000</v>
      </c>
      <c r="T1048">
        <v>2000</v>
      </c>
      <c r="U1048">
        <v>2438</v>
      </c>
      <c r="V1048">
        <v>3047.5</v>
      </c>
      <c r="W1048">
        <v>3657</v>
      </c>
      <c r="X1048">
        <v>4266.5</v>
      </c>
      <c r="Y1048">
        <v>4876</v>
      </c>
      <c r="Z1048">
        <v>5485.5</v>
      </c>
      <c r="AA1048">
        <v>6095</v>
      </c>
      <c r="AB1048">
        <v>6704.5</v>
      </c>
      <c r="AC1048">
        <v>7314</v>
      </c>
      <c r="AD1048">
        <v>7923.5</v>
      </c>
      <c r="AE1048">
        <v>8533</v>
      </c>
      <c r="AF1048">
        <v>9142.5</v>
      </c>
      <c r="AG1048">
        <v>9142.5</v>
      </c>
      <c r="AH1048">
        <v>9142.5</v>
      </c>
      <c r="AI1048">
        <v>9142.5</v>
      </c>
      <c r="AJ1048">
        <v>9142.5</v>
      </c>
      <c r="AK1048">
        <v>9142.5</v>
      </c>
      <c r="AL1048">
        <v>9142.5</v>
      </c>
      <c r="AM1048">
        <v>9142.5</v>
      </c>
      <c r="AN1048">
        <v>9142.5</v>
      </c>
      <c r="AO1048">
        <v>9142.5</v>
      </c>
      <c r="AP1048">
        <v>9142.5</v>
      </c>
      <c r="AQ1048">
        <v>9142.5</v>
      </c>
      <c r="AR1048">
        <v>9142.5</v>
      </c>
      <c r="AS1048">
        <v>9142.5</v>
      </c>
      <c r="AT1048">
        <v>9142.5</v>
      </c>
      <c r="AU1048">
        <v>9142.5</v>
      </c>
      <c r="AV1048">
        <v>0</v>
      </c>
      <c r="AW1048">
        <v>0</v>
      </c>
      <c r="AX1048">
        <v>0</v>
      </c>
      <c r="AY1048">
        <v>0</v>
      </c>
      <c r="AZ1048">
        <v>0</v>
      </c>
      <c r="BA1048">
        <v>0</v>
      </c>
      <c r="BB1048">
        <v>0</v>
      </c>
      <c r="BC1048">
        <v>0</v>
      </c>
      <c r="BD1048">
        <v>0</v>
      </c>
      <c r="BE1048">
        <v>0</v>
      </c>
      <c r="BF1048">
        <v>0</v>
      </c>
      <c r="BG1048">
        <v>0</v>
      </c>
      <c r="BH1048">
        <v>0</v>
      </c>
      <c r="BI1048">
        <v>0</v>
      </c>
      <c r="BJ1048">
        <v>0</v>
      </c>
      <c r="BK1048">
        <v>0</v>
      </c>
      <c r="BL1048">
        <v>0</v>
      </c>
      <c r="BM1048">
        <v>0</v>
      </c>
      <c r="BN1048">
        <v>0</v>
      </c>
      <c r="BO1048">
        <v>0</v>
      </c>
      <c r="BP1048">
        <v>0</v>
      </c>
      <c r="BQ1048">
        <v>0</v>
      </c>
      <c r="BR1048">
        <v>0</v>
      </c>
      <c r="BS1048">
        <v>0</v>
      </c>
      <c r="BT1048">
        <v>0</v>
      </c>
      <c r="BU1048">
        <v>0</v>
      </c>
      <c r="BV1048">
        <v>0</v>
      </c>
      <c r="BW1048">
        <v>0</v>
      </c>
      <c r="BX1048">
        <v>0</v>
      </c>
      <c r="BY1048">
        <v>0</v>
      </c>
      <c r="BZ1048">
        <v>0</v>
      </c>
      <c r="CA1048">
        <v>0</v>
      </c>
      <c r="CB1048">
        <v>0</v>
      </c>
      <c r="CC1048">
        <v>0</v>
      </c>
      <c r="CD1048">
        <v>0</v>
      </c>
      <c r="CE1048">
        <v>0</v>
      </c>
      <c r="CF1048">
        <v>0</v>
      </c>
      <c r="CG1048">
        <v>0</v>
      </c>
      <c r="CH1048">
        <v>0</v>
      </c>
      <c r="CI1048">
        <v>0</v>
      </c>
      <c r="CJ1048">
        <v>0</v>
      </c>
      <c r="CK1048">
        <v>0</v>
      </c>
      <c r="CL1048">
        <v>0</v>
      </c>
      <c r="CM1048">
        <v>0</v>
      </c>
      <c r="CN1048">
        <v>0</v>
      </c>
      <c r="CO1048">
        <v>0</v>
      </c>
      <c r="CP1048">
        <v>0</v>
      </c>
      <c r="CQ1048">
        <v>0</v>
      </c>
      <c r="CR1048">
        <v>0</v>
      </c>
      <c r="CS1048">
        <v>0</v>
      </c>
      <c r="CT1048">
        <v>0</v>
      </c>
      <c r="CU1048">
        <v>0</v>
      </c>
      <c r="CV1048">
        <v>0</v>
      </c>
      <c r="CW1048">
        <v>0</v>
      </c>
      <c r="CX1048">
        <v>0</v>
      </c>
      <c r="CY1048">
        <v>0</v>
      </c>
      <c r="CZ1048">
        <v>0</v>
      </c>
      <c r="DA1048">
        <v>0</v>
      </c>
      <c r="DB1048">
        <v>0</v>
      </c>
      <c r="DC1048">
        <v>0</v>
      </c>
      <c r="DD1048">
        <v>0</v>
      </c>
      <c r="DE1048">
        <v>0</v>
      </c>
      <c r="DF1048">
        <v>0</v>
      </c>
      <c r="DG1048">
        <v>0</v>
      </c>
      <c r="DH1048">
        <v>0</v>
      </c>
      <c r="DI1048">
        <v>0</v>
      </c>
      <c r="DJ1048">
        <v>0</v>
      </c>
      <c r="DK1048">
        <v>0</v>
      </c>
      <c r="DL1048">
        <v>0</v>
      </c>
      <c r="DM1048">
        <v>0</v>
      </c>
      <c r="DN1048">
        <v>0</v>
      </c>
      <c r="DO1048">
        <v>0</v>
      </c>
      <c r="DP1048">
        <v>0</v>
      </c>
      <c r="DQ1048">
        <v>0</v>
      </c>
      <c r="DR1048">
        <v>0</v>
      </c>
      <c r="DS1048">
        <v>0</v>
      </c>
      <c r="DT1048">
        <v>0</v>
      </c>
      <c r="DU1048">
        <v>0</v>
      </c>
      <c r="DV1048">
        <v>0</v>
      </c>
      <c r="DW1048">
        <v>0</v>
      </c>
      <c r="DX1048">
        <v>0</v>
      </c>
      <c r="DZ1048" s="340"/>
      <c r="EA1048" t="s">
        <v>1024</v>
      </c>
      <c r="EB1048">
        <v>2</v>
      </c>
      <c r="EC1048">
        <v>20</v>
      </c>
      <c r="ED1048" s="183" t="str">
        <f t="shared" si="42"/>
        <v>SDH150220</v>
      </c>
      <c r="EE1048">
        <v>609.5</v>
      </c>
      <c r="EF1048">
        <v>10000</v>
      </c>
      <c r="EG1048">
        <v>10000</v>
      </c>
      <c r="EH1048">
        <v>10000</v>
      </c>
      <c r="EI1048">
        <v>10000</v>
      </c>
      <c r="EJ1048">
        <v>10000</v>
      </c>
      <c r="EK1048">
        <v>10000</v>
      </c>
      <c r="EL1048">
        <v>10000</v>
      </c>
      <c r="EM1048">
        <v>10000</v>
      </c>
      <c r="EN1048">
        <v>10000</v>
      </c>
      <c r="EO1048">
        <v>10000</v>
      </c>
      <c r="EP1048">
        <v>10000</v>
      </c>
      <c r="EQ1048">
        <v>10000</v>
      </c>
      <c r="ER1048">
        <v>10000</v>
      </c>
      <c r="ES1048">
        <v>10000</v>
      </c>
      <c r="ET1048">
        <v>10000</v>
      </c>
      <c r="EU1048">
        <v>10000</v>
      </c>
      <c r="EV1048">
        <v>10000</v>
      </c>
      <c r="EW1048">
        <v>10000</v>
      </c>
      <c r="EX1048">
        <v>10000</v>
      </c>
      <c r="EY1048">
        <v>10000</v>
      </c>
      <c r="EZ1048">
        <v>10000</v>
      </c>
      <c r="FA1048">
        <v>10000</v>
      </c>
      <c r="FB1048">
        <v>10000</v>
      </c>
      <c r="FC1048">
        <v>10000</v>
      </c>
      <c r="FD1048">
        <v>10000</v>
      </c>
      <c r="FE1048">
        <v>10000</v>
      </c>
      <c r="FF1048">
        <v>10000</v>
      </c>
      <c r="FG1048">
        <v>10000</v>
      </c>
      <c r="FH1048">
        <v>10000</v>
      </c>
      <c r="FI1048">
        <v>0</v>
      </c>
      <c r="FJ1048">
        <v>0</v>
      </c>
      <c r="FK1048">
        <v>0</v>
      </c>
      <c r="FL1048">
        <v>0</v>
      </c>
      <c r="FM1048">
        <v>0</v>
      </c>
      <c r="FN1048">
        <v>0</v>
      </c>
      <c r="FO1048">
        <v>0</v>
      </c>
      <c r="FP1048">
        <v>0</v>
      </c>
      <c r="FQ1048">
        <v>0</v>
      </c>
      <c r="FR1048">
        <v>0</v>
      </c>
      <c r="FS1048">
        <v>0</v>
      </c>
      <c r="FT1048">
        <v>0</v>
      </c>
      <c r="FU1048">
        <v>0</v>
      </c>
      <c r="FV1048">
        <v>0</v>
      </c>
      <c r="FW1048">
        <v>0</v>
      </c>
      <c r="FX1048">
        <v>0</v>
      </c>
      <c r="FY1048">
        <v>0</v>
      </c>
      <c r="FZ1048">
        <v>0</v>
      </c>
      <c r="GA1048">
        <v>0</v>
      </c>
      <c r="GB1048">
        <v>0</v>
      </c>
      <c r="GC1048">
        <v>0</v>
      </c>
      <c r="GD1048">
        <v>0</v>
      </c>
      <c r="GE1048">
        <v>0</v>
      </c>
      <c r="GF1048">
        <v>0</v>
      </c>
      <c r="GG1048">
        <v>0</v>
      </c>
      <c r="GH1048">
        <v>0</v>
      </c>
      <c r="GI1048">
        <v>0</v>
      </c>
      <c r="GJ1048">
        <v>0</v>
      </c>
      <c r="GK1048">
        <v>0</v>
      </c>
      <c r="GL1048">
        <v>0</v>
      </c>
      <c r="GM1048">
        <v>0</v>
      </c>
      <c r="GN1048">
        <v>0</v>
      </c>
      <c r="GO1048">
        <v>0</v>
      </c>
      <c r="GP1048">
        <v>0</v>
      </c>
      <c r="GQ1048">
        <v>0</v>
      </c>
      <c r="GR1048">
        <v>0</v>
      </c>
      <c r="GS1048">
        <v>0</v>
      </c>
      <c r="GT1048">
        <v>0</v>
      </c>
      <c r="GU1048">
        <v>0</v>
      </c>
      <c r="GV1048">
        <v>0</v>
      </c>
      <c r="GW1048">
        <v>0</v>
      </c>
      <c r="GX1048">
        <v>0</v>
      </c>
      <c r="GY1048">
        <v>0</v>
      </c>
      <c r="GZ1048">
        <v>0</v>
      </c>
      <c r="HA1048">
        <v>0</v>
      </c>
      <c r="HB1048">
        <v>0</v>
      </c>
      <c r="HC1048">
        <v>0</v>
      </c>
      <c r="HD1048">
        <v>0</v>
      </c>
      <c r="HE1048">
        <v>0</v>
      </c>
      <c r="HF1048">
        <v>0</v>
      </c>
      <c r="HG1048">
        <v>0</v>
      </c>
      <c r="HH1048">
        <v>0</v>
      </c>
      <c r="HI1048">
        <v>0</v>
      </c>
      <c r="HJ1048">
        <v>0</v>
      </c>
      <c r="HK1048">
        <v>0</v>
      </c>
      <c r="HL1048">
        <v>0</v>
      </c>
      <c r="HM1048">
        <v>0</v>
      </c>
      <c r="HN1048">
        <v>0</v>
      </c>
      <c r="HO1048">
        <v>0</v>
      </c>
      <c r="HP1048">
        <v>0</v>
      </c>
      <c r="HQ1048">
        <v>0</v>
      </c>
      <c r="HR1048">
        <v>0</v>
      </c>
      <c r="HS1048">
        <v>0</v>
      </c>
      <c r="HT1048">
        <v>0</v>
      </c>
      <c r="HU1048">
        <v>0</v>
      </c>
      <c r="HV1048">
        <v>0</v>
      </c>
      <c r="HW1048">
        <v>0</v>
      </c>
      <c r="HX1048">
        <v>0</v>
      </c>
      <c r="HY1048">
        <v>0</v>
      </c>
      <c r="HZ1048">
        <v>0</v>
      </c>
      <c r="IA1048">
        <v>0</v>
      </c>
      <c r="IB1048">
        <v>0</v>
      </c>
      <c r="IC1048">
        <v>0</v>
      </c>
      <c r="ID1048">
        <v>0</v>
      </c>
      <c r="IE1048">
        <v>0</v>
      </c>
      <c r="IF1048">
        <v>0</v>
      </c>
      <c r="IG1048">
        <v>0</v>
      </c>
      <c r="IH1048">
        <v>0</v>
      </c>
      <c r="II1048">
        <v>0</v>
      </c>
      <c r="IJ1048">
        <v>0</v>
      </c>
      <c r="IK1048">
        <v>0</v>
      </c>
    </row>
    <row r="1049" spans="13:245" hidden="1">
      <c r="M1049" s="340"/>
      <c r="N1049" t="s">
        <v>1024</v>
      </c>
      <c r="O1049">
        <v>2</v>
      </c>
      <c r="P1049">
        <v>21</v>
      </c>
      <c r="Q1049" s="183" t="str">
        <f t="shared" si="41"/>
        <v>SDH150221</v>
      </c>
      <c r="R1049">
        <v>609.5</v>
      </c>
      <c r="S1049">
        <v>2000</v>
      </c>
      <c r="T1049">
        <v>2000</v>
      </c>
      <c r="U1049">
        <v>2438</v>
      </c>
      <c r="V1049">
        <v>3047.5</v>
      </c>
      <c r="W1049">
        <v>3657</v>
      </c>
      <c r="X1049">
        <v>4266.5</v>
      </c>
      <c r="Y1049">
        <v>4876</v>
      </c>
      <c r="Z1049">
        <v>5485.5</v>
      </c>
      <c r="AA1049">
        <v>6095</v>
      </c>
      <c r="AB1049">
        <v>6704.5</v>
      </c>
      <c r="AC1049">
        <v>7314</v>
      </c>
      <c r="AD1049">
        <v>7923.5</v>
      </c>
      <c r="AE1049">
        <v>8533</v>
      </c>
      <c r="AF1049">
        <v>9142.5</v>
      </c>
      <c r="AG1049">
        <v>9142.5</v>
      </c>
      <c r="AH1049">
        <v>9142.5</v>
      </c>
      <c r="AI1049">
        <v>9142.5</v>
      </c>
      <c r="AJ1049">
        <v>9142.5</v>
      </c>
      <c r="AK1049">
        <v>9142.5</v>
      </c>
      <c r="AL1049">
        <v>9142.5</v>
      </c>
      <c r="AM1049">
        <v>9142.5</v>
      </c>
      <c r="AN1049">
        <v>9142.5</v>
      </c>
      <c r="AO1049">
        <v>9142.5</v>
      </c>
      <c r="AP1049">
        <v>9142.5</v>
      </c>
      <c r="AQ1049">
        <v>9142.5</v>
      </c>
      <c r="AR1049">
        <v>9142.5</v>
      </c>
      <c r="AS1049">
        <v>9142.5</v>
      </c>
      <c r="AT1049">
        <v>9142.5</v>
      </c>
      <c r="AU1049">
        <v>9142.5</v>
      </c>
      <c r="AV1049">
        <v>0</v>
      </c>
      <c r="AW1049">
        <v>0</v>
      </c>
      <c r="AX1049">
        <v>0</v>
      </c>
      <c r="AY1049">
        <v>0</v>
      </c>
      <c r="AZ1049">
        <v>0</v>
      </c>
      <c r="BA1049">
        <v>0</v>
      </c>
      <c r="BB1049">
        <v>0</v>
      </c>
      <c r="BC1049">
        <v>0</v>
      </c>
      <c r="BD1049">
        <v>0</v>
      </c>
      <c r="BE1049">
        <v>0</v>
      </c>
      <c r="BF1049">
        <v>0</v>
      </c>
      <c r="BG1049">
        <v>0</v>
      </c>
      <c r="BH1049">
        <v>0</v>
      </c>
      <c r="BI1049">
        <v>0</v>
      </c>
      <c r="BJ1049">
        <v>0</v>
      </c>
      <c r="BK1049">
        <v>0</v>
      </c>
      <c r="BL1049">
        <v>0</v>
      </c>
      <c r="BM1049">
        <v>0</v>
      </c>
      <c r="BN1049">
        <v>0</v>
      </c>
      <c r="BO1049">
        <v>0</v>
      </c>
      <c r="BP1049">
        <v>0</v>
      </c>
      <c r="BQ1049">
        <v>0</v>
      </c>
      <c r="BR1049">
        <v>0</v>
      </c>
      <c r="BS1049">
        <v>0</v>
      </c>
      <c r="BT1049">
        <v>0</v>
      </c>
      <c r="BU1049">
        <v>0</v>
      </c>
      <c r="BV1049">
        <v>0</v>
      </c>
      <c r="BW1049">
        <v>0</v>
      </c>
      <c r="BX1049">
        <v>0</v>
      </c>
      <c r="BY1049">
        <v>0</v>
      </c>
      <c r="BZ1049">
        <v>0</v>
      </c>
      <c r="CA1049">
        <v>0</v>
      </c>
      <c r="CB1049">
        <v>0</v>
      </c>
      <c r="CC1049">
        <v>0</v>
      </c>
      <c r="CD1049">
        <v>0</v>
      </c>
      <c r="CE1049">
        <v>0</v>
      </c>
      <c r="CF1049">
        <v>0</v>
      </c>
      <c r="CG1049">
        <v>0</v>
      </c>
      <c r="CH1049">
        <v>0</v>
      </c>
      <c r="CI1049">
        <v>0</v>
      </c>
      <c r="CJ1049">
        <v>0</v>
      </c>
      <c r="CK1049">
        <v>0</v>
      </c>
      <c r="CL1049">
        <v>0</v>
      </c>
      <c r="CM1049">
        <v>0</v>
      </c>
      <c r="CN1049">
        <v>0</v>
      </c>
      <c r="CO1049">
        <v>0</v>
      </c>
      <c r="CP1049">
        <v>0</v>
      </c>
      <c r="CQ1049">
        <v>0</v>
      </c>
      <c r="CR1049">
        <v>0</v>
      </c>
      <c r="CS1049">
        <v>0</v>
      </c>
      <c r="CT1049">
        <v>0</v>
      </c>
      <c r="CU1049">
        <v>0</v>
      </c>
      <c r="CV1049">
        <v>0</v>
      </c>
      <c r="CW1049">
        <v>0</v>
      </c>
      <c r="CX1049">
        <v>0</v>
      </c>
      <c r="CY1049">
        <v>0</v>
      </c>
      <c r="CZ1049">
        <v>0</v>
      </c>
      <c r="DA1049">
        <v>0</v>
      </c>
      <c r="DB1049">
        <v>0</v>
      </c>
      <c r="DC1049">
        <v>0</v>
      </c>
      <c r="DD1049">
        <v>0</v>
      </c>
      <c r="DE1049">
        <v>0</v>
      </c>
      <c r="DF1049">
        <v>0</v>
      </c>
      <c r="DG1049">
        <v>0</v>
      </c>
      <c r="DH1049">
        <v>0</v>
      </c>
      <c r="DI1049">
        <v>0</v>
      </c>
      <c r="DJ1049">
        <v>0</v>
      </c>
      <c r="DK1049">
        <v>0</v>
      </c>
      <c r="DL1049">
        <v>0</v>
      </c>
      <c r="DM1049">
        <v>0</v>
      </c>
      <c r="DN1049">
        <v>0</v>
      </c>
      <c r="DO1049">
        <v>0</v>
      </c>
      <c r="DP1049">
        <v>0</v>
      </c>
      <c r="DQ1049">
        <v>0</v>
      </c>
      <c r="DR1049">
        <v>0</v>
      </c>
      <c r="DS1049">
        <v>0</v>
      </c>
      <c r="DT1049">
        <v>0</v>
      </c>
      <c r="DU1049">
        <v>0</v>
      </c>
      <c r="DV1049">
        <v>0</v>
      </c>
      <c r="DW1049">
        <v>0</v>
      </c>
      <c r="DX1049">
        <v>0</v>
      </c>
      <c r="DZ1049" s="340"/>
      <c r="EA1049" t="s">
        <v>1024</v>
      </c>
      <c r="EB1049">
        <v>2</v>
      </c>
      <c r="EC1049">
        <v>21</v>
      </c>
      <c r="ED1049" s="183" t="str">
        <f t="shared" si="42"/>
        <v>SDH150221</v>
      </c>
      <c r="EE1049">
        <v>609.5</v>
      </c>
      <c r="EF1049">
        <v>10000</v>
      </c>
      <c r="EG1049">
        <v>10000</v>
      </c>
      <c r="EH1049">
        <v>10000</v>
      </c>
      <c r="EI1049">
        <v>10000</v>
      </c>
      <c r="EJ1049">
        <v>10000</v>
      </c>
      <c r="EK1049">
        <v>10000</v>
      </c>
      <c r="EL1049">
        <v>10000</v>
      </c>
      <c r="EM1049">
        <v>10000</v>
      </c>
      <c r="EN1049">
        <v>10000</v>
      </c>
      <c r="EO1049">
        <v>10000</v>
      </c>
      <c r="EP1049">
        <v>10000</v>
      </c>
      <c r="EQ1049">
        <v>10000</v>
      </c>
      <c r="ER1049">
        <v>10000</v>
      </c>
      <c r="ES1049">
        <v>10000</v>
      </c>
      <c r="ET1049">
        <v>10000</v>
      </c>
      <c r="EU1049">
        <v>10000</v>
      </c>
      <c r="EV1049">
        <v>10000</v>
      </c>
      <c r="EW1049">
        <v>10000</v>
      </c>
      <c r="EX1049">
        <v>10000</v>
      </c>
      <c r="EY1049">
        <v>10000</v>
      </c>
      <c r="EZ1049">
        <v>10000</v>
      </c>
      <c r="FA1049">
        <v>10000</v>
      </c>
      <c r="FB1049">
        <v>10000</v>
      </c>
      <c r="FC1049">
        <v>10000</v>
      </c>
      <c r="FD1049">
        <v>10000</v>
      </c>
      <c r="FE1049">
        <v>10000</v>
      </c>
      <c r="FF1049">
        <v>10000</v>
      </c>
      <c r="FG1049">
        <v>10000</v>
      </c>
      <c r="FH1049">
        <v>10000</v>
      </c>
      <c r="FI1049">
        <v>0</v>
      </c>
      <c r="FJ1049">
        <v>0</v>
      </c>
      <c r="FK1049">
        <v>0</v>
      </c>
      <c r="FL1049">
        <v>0</v>
      </c>
      <c r="FM1049">
        <v>0</v>
      </c>
      <c r="FN1049">
        <v>0</v>
      </c>
      <c r="FO1049">
        <v>0</v>
      </c>
      <c r="FP1049">
        <v>0</v>
      </c>
      <c r="FQ1049">
        <v>0</v>
      </c>
      <c r="FR1049">
        <v>0</v>
      </c>
      <c r="FS1049">
        <v>0</v>
      </c>
      <c r="FT1049">
        <v>0</v>
      </c>
      <c r="FU1049">
        <v>0</v>
      </c>
      <c r="FV1049">
        <v>0</v>
      </c>
      <c r="FW1049">
        <v>0</v>
      </c>
      <c r="FX1049">
        <v>0</v>
      </c>
      <c r="FY1049">
        <v>0</v>
      </c>
      <c r="FZ1049">
        <v>0</v>
      </c>
      <c r="GA1049">
        <v>0</v>
      </c>
      <c r="GB1049">
        <v>0</v>
      </c>
      <c r="GC1049">
        <v>0</v>
      </c>
      <c r="GD1049">
        <v>0</v>
      </c>
      <c r="GE1049">
        <v>0</v>
      </c>
      <c r="GF1049">
        <v>0</v>
      </c>
      <c r="GG1049">
        <v>0</v>
      </c>
      <c r="GH1049">
        <v>0</v>
      </c>
      <c r="GI1049">
        <v>0</v>
      </c>
      <c r="GJ1049">
        <v>0</v>
      </c>
      <c r="GK1049">
        <v>0</v>
      </c>
      <c r="GL1049">
        <v>0</v>
      </c>
      <c r="GM1049">
        <v>0</v>
      </c>
      <c r="GN1049">
        <v>0</v>
      </c>
      <c r="GO1049">
        <v>0</v>
      </c>
      <c r="GP1049">
        <v>0</v>
      </c>
      <c r="GQ1049">
        <v>0</v>
      </c>
      <c r="GR1049">
        <v>0</v>
      </c>
      <c r="GS1049">
        <v>0</v>
      </c>
      <c r="GT1049">
        <v>0</v>
      </c>
      <c r="GU1049">
        <v>0</v>
      </c>
      <c r="GV1049">
        <v>0</v>
      </c>
      <c r="GW1049">
        <v>0</v>
      </c>
      <c r="GX1049">
        <v>0</v>
      </c>
      <c r="GY1049">
        <v>0</v>
      </c>
      <c r="GZ1049">
        <v>0</v>
      </c>
      <c r="HA1049">
        <v>0</v>
      </c>
      <c r="HB1049">
        <v>0</v>
      </c>
      <c r="HC1049">
        <v>0</v>
      </c>
      <c r="HD1049">
        <v>0</v>
      </c>
      <c r="HE1049">
        <v>0</v>
      </c>
      <c r="HF1049">
        <v>0</v>
      </c>
      <c r="HG1049">
        <v>0</v>
      </c>
      <c r="HH1049">
        <v>0</v>
      </c>
      <c r="HI1049">
        <v>0</v>
      </c>
      <c r="HJ1049">
        <v>0</v>
      </c>
      <c r="HK1049">
        <v>0</v>
      </c>
      <c r="HL1049">
        <v>0</v>
      </c>
      <c r="HM1049">
        <v>0</v>
      </c>
      <c r="HN1049">
        <v>0</v>
      </c>
      <c r="HO1049">
        <v>0</v>
      </c>
      <c r="HP1049">
        <v>0</v>
      </c>
      <c r="HQ1049">
        <v>0</v>
      </c>
      <c r="HR1049">
        <v>0</v>
      </c>
      <c r="HS1049">
        <v>0</v>
      </c>
      <c r="HT1049">
        <v>0</v>
      </c>
      <c r="HU1049">
        <v>0</v>
      </c>
      <c r="HV1049">
        <v>0</v>
      </c>
      <c r="HW1049">
        <v>0</v>
      </c>
      <c r="HX1049">
        <v>0</v>
      </c>
      <c r="HY1049">
        <v>0</v>
      </c>
      <c r="HZ1049">
        <v>0</v>
      </c>
      <c r="IA1049">
        <v>0</v>
      </c>
      <c r="IB1049">
        <v>0</v>
      </c>
      <c r="IC1049">
        <v>0</v>
      </c>
      <c r="ID1049">
        <v>0</v>
      </c>
      <c r="IE1049">
        <v>0</v>
      </c>
      <c r="IF1049">
        <v>0</v>
      </c>
      <c r="IG1049">
        <v>0</v>
      </c>
      <c r="IH1049">
        <v>0</v>
      </c>
      <c r="II1049">
        <v>0</v>
      </c>
      <c r="IJ1049">
        <v>0</v>
      </c>
      <c r="IK1049">
        <v>0</v>
      </c>
    </row>
    <row r="1050" spans="13:245" hidden="1">
      <c r="M1050" s="340"/>
      <c r="N1050" t="s">
        <v>1024</v>
      </c>
      <c r="O1050">
        <v>2</v>
      </c>
      <c r="P1050">
        <v>22</v>
      </c>
      <c r="Q1050" s="183" t="str">
        <f t="shared" si="41"/>
        <v>SDH150222</v>
      </c>
      <c r="R1050">
        <v>609.5</v>
      </c>
      <c r="S1050">
        <v>2000</v>
      </c>
      <c r="T1050">
        <v>2000</v>
      </c>
      <c r="U1050">
        <v>2438</v>
      </c>
      <c r="V1050">
        <v>3047.5</v>
      </c>
      <c r="W1050">
        <v>3657</v>
      </c>
      <c r="X1050">
        <v>4266.5</v>
      </c>
      <c r="Y1050">
        <v>4876</v>
      </c>
      <c r="Z1050">
        <v>5485.5</v>
      </c>
      <c r="AA1050">
        <v>6095</v>
      </c>
      <c r="AB1050">
        <v>6704.5</v>
      </c>
      <c r="AC1050">
        <v>7314</v>
      </c>
      <c r="AD1050">
        <v>7923.5</v>
      </c>
      <c r="AE1050">
        <v>8533</v>
      </c>
      <c r="AF1050">
        <v>9142.5</v>
      </c>
      <c r="AG1050">
        <v>9142.5</v>
      </c>
      <c r="AH1050">
        <v>9142.5</v>
      </c>
      <c r="AI1050">
        <v>9142.5</v>
      </c>
      <c r="AJ1050">
        <v>9142.5</v>
      </c>
      <c r="AK1050">
        <v>9142.5</v>
      </c>
      <c r="AL1050">
        <v>9142.5</v>
      </c>
      <c r="AM1050">
        <v>9142.5</v>
      </c>
      <c r="AN1050">
        <v>9142.5</v>
      </c>
      <c r="AO1050">
        <v>9142.5</v>
      </c>
      <c r="AP1050">
        <v>9142.5</v>
      </c>
      <c r="AQ1050">
        <v>9142.5</v>
      </c>
      <c r="AR1050">
        <v>9142.5</v>
      </c>
      <c r="AS1050">
        <v>9142.5</v>
      </c>
      <c r="AT1050">
        <v>9142.5</v>
      </c>
      <c r="AU1050">
        <v>9142.5</v>
      </c>
      <c r="AV1050">
        <v>0</v>
      </c>
      <c r="AW1050">
        <v>0</v>
      </c>
      <c r="AX1050">
        <v>0</v>
      </c>
      <c r="AY1050">
        <v>0</v>
      </c>
      <c r="AZ1050">
        <v>0</v>
      </c>
      <c r="BA1050">
        <v>0</v>
      </c>
      <c r="BB1050">
        <v>0</v>
      </c>
      <c r="BC1050">
        <v>0</v>
      </c>
      <c r="BD1050">
        <v>0</v>
      </c>
      <c r="BE1050">
        <v>0</v>
      </c>
      <c r="BF1050">
        <v>0</v>
      </c>
      <c r="BG1050">
        <v>0</v>
      </c>
      <c r="BH1050">
        <v>0</v>
      </c>
      <c r="BI1050">
        <v>0</v>
      </c>
      <c r="BJ1050">
        <v>0</v>
      </c>
      <c r="BK1050">
        <v>0</v>
      </c>
      <c r="BL1050">
        <v>0</v>
      </c>
      <c r="BM1050">
        <v>0</v>
      </c>
      <c r="BN1050">
        <v>0</v>
      </c>
      <c r="BO1050">
        <v>0</v>
      </c>
      <c r="BP1050">
        <v>0</v>
      </c>
      <c r="BQ1050">
        <v>0</v>
      </c>
      <c r="BR1050">
        <v>0</v>
      </c>
      <c r="BS1050">
        <v>0</v>
      </c>
      <c r="BT1050">
        <v>0</v>
      </c>
      <c r="BU1050">
        <v>0</v>
      </c>
      <c r="BV1050">
        <v>0</v>
      </c>
      <c r="BW1050">
        <v>0</v>
      </c>
      <c r="BX1050">
        <v>0</v>
      </c>
      <c r="BY1050">
        <v>0</v>
      </c>
      <c r="BZ1050">
        <v>0</v>
      </c>
      <c r="CA1050">
        <v>0</v>
      </c>
      <c r="CB1050">
        <v>0</v>
      </c>
      <c r="CC1050">
        <v>0</v>
      </c>
      <c r="CD1050">
        <v>0</v>
      </c>
      <c r="CE1050">
        <v>0</v>
      </c>
      <c r="CF1050">
        <v>0</v>
      </c>
      <c r="CG1050">
        <v>0</v>
      </c>
      <c r="CH1050">
        <v>0</v>
      </c>
      <c r="CI1050">
        <v>0</v>
      </c>
      <c r="CJ1050">
        <v>0</v>
      </c>
      <c r="CK1050">
        <v>0</v>
      </c>
      <c r="CL1050">
        <v>0</v>
      </c>
      <c r="CM1050">
        <v>0</v>
      </c>
      <c r="CN1050">
        <v>0</v>
      </c>
      <c r="CO1050">
        <v>0</v>
      </c>
      <c r="CP1050">
        <v>0</v>
      </c>
      <c r="CQ1050">
        <v>0</v>
      </c>
      <c r="CR1050">
        <v>0</v>
      </c>
      <c r="CS1050">
        <v>0</v>
      </c>
      <c r="CT1050">
        <v>0</v>
      </c>
      <c r="CU1050">
        <v>0</v>
      </c>
      <c r="CV1050">
        <v>0</v>
      </c>
      <c r="CW1050">
        <v>0</v>
      </c>
      <c r="CX1050">
        <v>0</v>
      </c>
      <c r="CY1050">
        <v>0</v>
      </c>
      <c r="CZ1050">
        <v>0</v>
      </c>
      <c r="DA1050">
        <v>0</v>
      </c>
      <c r="DB1050">
        <v>0</v>
      </c>
      <c r="DC1050">
        <v>0</v>
      </c>
      <c r="DD1050">
        <v>0</v>
      </c>
      <c r="DE1050">
        <v>0</v>
      </c>
      <c r="DF1050">
        <v>0</v>
      </c>
      <c r="DG1050">
        <v>0</v>
      </c>
      <c r="DH1050">
        <v>0</v>
      </c>
      <c r="DI1050">
        <v>0</v>
      </c>
      <c r="DJ1050">
        <v>0</v>
      </c>
      <c r="DK1050">
        <v>0</v>
      </c>
      <c r="DL1050">
        <v>0</v>
      </c>
      <c r="DM1050">
        <v>0</v>
      </c>
      <c r="DN1050">
        <v>0</v>
      </c>
      <c r="DO1050">
        <v>0</v>
      </c>
      <c r="DP1050">
        <v>0</v>
      </c>
      <c r="DQ1050">
        <v>0</v>
      </c>
      <c r="DR1050">
        <v>0</v>
      </c>
      <c r="DS1050">
        <v>0</v>
      </c>
      <c r="DT1050">
        <v>0</v>
      </c>
      <c r="DU1050">
        <v>0</v>
      </c>
      <c r="DV1050">
        <v>0</v>
      </c>
      <c r="DW1050">
        <v>0</v>
      </c>
      <c r="DX1050">
        <v>0</v>
      </c>
      <c r="DZ1050" s="340"/>
      <c r="EA1050" t="s">
        <v>1024</v>
      </c>
      <c r="EB1050">
        <v>2</v>
      </c>
      <c r="EC1050">
        <v>22</v>
      </c>
      <c r="ED1050" s="183" t="str">
        <f t="shared" si="42"/>
        <v>SDH150222</v>
      </c>
      <c r="EE1050">
        <v>609.5</v>
      </c>
      <c r="EF1050">
        <v>10000</v>
      </c>
      <c r="EG1050">
        <v>10000</v>
      </c>
      <c r="EH1050">
        <v>10000</v>
      </c>
      <c r="EI1050">
        <v>10000</v>
      </c>
      <c r="EJ1050">
        <v>10000</v>
      </c>
      <c r="EK1050">
        <v>10000</v>
      </c>
      <c r="EL1050">
        <v>10000</v>
      </c>
      <c r="EM1050">
        <v>10000</v>
      </c>
      <c r="EN1050">
        <v>10000</v>
      </c>
      <c r="EO1050">
        <v>10000</v>
      </c>
      <c r="EP1050">
        <v>10000</v>
      </c>
      <c r="EQ1050">
        <v>10000</v>
      </c>
      <c r="ER1050">
        <v>10000</v>
      </c>
      <c r="ES1050">
        <v>10000</v>
      </c>
      <c r="ET1050">
        <v>10000</v>
      </c>
      <c r="EU1050">
        <v>10000</v>
      </c>
      <c r="EV1050">
        <v>10000</v>
      </c>
      <c r="EW1050">
        <v>10000</v>
      </c>
      <c r="EX1050">
        <v>10000</v>
      </c>
      <c r="EY1050">
        <v>10000</v>
      </c>
      <c r="EZ1050">
        <v>10000</v>
      </c>
      <c r="FA1050">
        <v>10000</v>
      </c>
      <c r="FB1050">
        <v>10000</v>
      </c>
      <c r="FC1050">
        <v>10000</v>
      </c>
      <c r="FD1050">
        <v>10000</v>
      </c>
      <c r="FE1050">
        <v>10000</v>
      </c>
      <c r="FF1050">
        <v>10000</v>
      </c>
      <c r="FG1050">
        <v>10000</v>
      </c>
      <c r="FH1050">
        <v>10000</v>
      </c>
      <c r="FI1050">
        <v>0</v>
      </c>
      <c r="FJ1050">
        <v>0</v>
      </c>
      <c r="FK1050">
        <v>0</v>
      </c>
      <c r="FL1050">
        <v>0</v>
      </c>
      <c r="FM1050">
        <v>0</v>
      </c>
      <c r="FN1050">
        <v>0</v>
      </c>
      <c r="FO1050">
        <v>0</v>
      </c>
      <c r="FP1050">
        <v>0</v>
      </c>
      <c r="FQ1050">
        <v>0</v>
      </c>
      <c r="FR1050">
        <v>0</v>
      </c>
      <c r="FS1050">
        <v>0</v>
      </c>
      <c r="FT1050">
        <v>0</v>
      </c>
      <c r="FU1050">
        <v>0</v>
      </c>
      <c r="FV1050">
        <v>0</v>
      </c>
      <c r="FW1050">
        <v>0</v>
      </c>
      <c r="FX1050">
        <v>0</v>
      </c>
      <c r="FY1050">
        <v>0</v>
      </c>
      <c r="FZ1050">
        <v>0</v>
      </c>
      <c r="GA1050">
        <v>0</v>
      </c>
      <c r="GB1050">
        <v>0</v>
      </c>
      <c r="GC1050">
        <v>0</v>
      </c>
      <c r="GD1050">
        <v>0</v>
      </c>
      <c r="GE1050">
        <v>0</v>
      </c>
      <c r="GF1050">
        <v>0</v>
      </c>
      <c r="GG1050">
        <v>0</v>
      </c>
      <c r="GH1050">
        <v>0</v>
      </c>
      <c r="GI1050">
        <v>0</v>
      </c>
      <c r="GJ1050">
        <v>0</v>
      </c>
      <c r="GK1050">
        <v>0</v>
      </c>
      <c r="GL1050">
        <v>0</v>
      </c>
      <c r="GM1050">
        <v>0</v>
      </c>
      <c r="GN1050">
        <v>0</v>
      </c>
      <c r="GO1050">
        <v>0</v>
      </c>
      <c r="GP1050">
        <v>0</v>
      </c>
      <c r="GQ1050">
        <v>0</v>
      </c>
      <c r="GR1050">
        <v>0</v>
      </c>
      <c r="GS1050">
        <v>0</v>
      </c>
      <c r="GT1050">
        <v>0</v>
      </c>
      <c r="GU1050">
        <v>0</v>
      </c>
      <c r="GV1050">
        <v>0</v>
      </c>
      <c r="GW1050">
        <v>0</v>
      </c>
      <c r="GX1050">
        <v>0</v>
      </c>
      <c r="GY1050">
        <v>0</v>
      </c>
      <c r="GZ1050">
        <v>0</v>
      </c>
      <c r="HA1050">
        <v>0</v>
      </c>
      <c r="HB1050">
        <v>0</v>
      </c>
      <c r="HC1050">
        <v>0</v>
      </c>
      <c r="HD1050">
        <v>0</v>
      </c>
      <c r="HE1050">
        <v>0</v>
      </c>
      <c r="HF1050">
        <v>0</v>
      </c>
      <c r="HG1050">
        <v>0</v>
      </c>
      <c r="HH1050">
        <v>0</v>
      </c>
      <c r="HI1050">
        <v>0</v>
      </c>
      <c r="HJ1050">
        <v>0</v>
      </c>
      <c r="HK1050">
        <v>0</v>
      </c>
      <c r="HL1050">
        <v>0</v>
      </c>
      <c r="HM1050">
        <v>0</v>
      </c>
      <c r="HN1050">
        <v>0</v>
      </c>
      <c r="HO1050">
        <v>0</v>
      </c>
      <c r="HP1050">
        <v>0</v>
      </c>
      <c r="HQ1050">
        <v>0</v>
      </c>
      <c r="HR1050">
        <v>0</v>
      </c>
      <c r="HS1050">
        <v>0</v>
      </c>
      <c r="HT1050">
        <v>0</v>
      </c>
      <c r="HU1050">
        <v>0</v>
      </c>
      <c r="HV1050">
        <v>0</v>
      </c>
      <c r="HW1050">
        <v>0</v>
      </c>
      <c r="HX1050">
        <v>0</v>
      </c>
      <c r="HY1050">
        <v>0</v>
      </c>
      <c r="HZ1050">
        <v>0</v>
      </c>
      <c r="IA1050">
        <v>0</v>
      </c>
      <c r="IB1050">
        <v>0</v>
      </c>
      <c r="IC1050">
        <v>0</v>
      </c>
      <c r="ID1050">
        <v>0</v>
      </c>
      <c r="IE1050">
        <v>0</v>
      </c>
      <c r="IF1050">
        <v>0</v>
      </c>
      <c r="IG1050">
        <v>0</v>
      </c>
      <c r="IH1050">
        <v>0</v>
      </c>
      <c r="II1050">
        <v>0</v>
      </c>
      <c r="IJ1050">
        <v>0</v>
      </c>
      <c r="IK1050">
        <v>0</v>
      </c>
    </row>
    <row r="1051" spans="13:245" hidden="1">
      <c r="M1051" s="340"/>
      <c r="N1051" t="s">
        <v>1024</v>
      </c>
      <c r="O1051">
        <v>2</v>
      </c>
      <c r="P1051">
        <v>23</v>
      </c>
      <c r="Q1051" s="183" t="str">
        <f t="shared" si="41"/>
        <v>SDH150223</v>
      </c>
      <c r="R1051">
        <v>609.5</v>
      </c>
      <c r="S1051">
        <v>2000</v>
      </c>
      <c r="T1051">
        <v>2000</v>
      </c>
      <c r="U1051">
        <v>2438</v>
      </c>
      <c r="V1051">
        <v>3047.5</v>
      </c>
      <c r="W1051">
        <v>3657</v>
      </c>
      <c r="X1051">
        <v>4266.5</v>
      </c>
      <c r="Y1051">
        <v>4876</v>
      </c>
      <c r="Z1051">
        <v>5485.5</v>
      </c>
      <c r="AA1051">
        <v>6095</v>
      </c>
      <c r="AB1051">
        <v>6704.5</v>
      </c>
      <c r="AC1051">
        <v>7314</v>
      </c>
      <c r="AD1051">
        <v>7923.5</v>
      </c>
      <c r="AE1051">
        <v>8533</v>
      </c>
      <c r="AF1051">
        <v>9142.5</v>
      </c>
      <c r="AG1051">
        <v>9142.5</v>
      </c>
      <c r="AH1051">
        <v>9142.5</v>
      </c>
      <c r="AI1051">
        <v>9142.5</v>
      </c>
      <c r="AJ1051">
        <v>9142.5</v>
      </c>
      <c r="AK1051">
        <v>9142.5</v>
      </c>
      <c r="AL1051">
        <v>9142.5</v>
      </c>
      <c r="AM1051">
        <v>9142.5</v>
      </c>
      <c r="AN1051">
        <v>9142.5</v>
      </c>
      <c r="AO1051">
        <v>9142.5</v>
      </c>
      <c r="AP1051">
        <v>9142.5</v>
      </c>
      <c r="AQ1051">
        <v>9142.5</v>
      </c>
      <c r="AR1051">
        <v>9142.5</v>
      </c>
      <c r="AS1051">
        <v>9142.5</v>
      </c>
      <c r="AT1051">
        <v>9142.5</v>
      </c>
      <c r="AU1051">
        <v>9142.5</v>
      </c>
      <c r="AV1051">
        <v>0</v>
      </c>
      <c r="AW1051">
        <v>0</v>
      </c>
      <c r="AX1051">
        <v>0</v>
      </c>
      <c r="AY1051">
        <v>0</v>
      </c>
      <c r="AZ1051">
        <v>0</v>
      </c>
      <c r="BA1051">
        <v>0</v>
      </c>
      <c r="BB1051">
        <v>0</v>
      </c>
      <c r="BC1051">
        <v>0</v>
      </c>
      <c r="BD1051">
        <v>0</v>
      </c>
      <c r="BE1051">
        <v>0</v>
      </c>
      <c r="BF1051">
        <v>0</v>
      </c>
      <c r="BG1051">
        <v>0</v>
      </c>
      <c r="BH1051">
        <v>0</v>
      </c>
      <c r="BI1051">
        <v>0</v>
      </c>
      <c r="BJ1051">
        <v>0</v>
      </c>
      <c r="BK1051">
        <v>0</v>
      </c>
      <c r="BL1051">
        <v>0</v>
      </c>
      <c r="BM1051">
        <v>0</v>
      </c>
      <c r="BN1051">
        <v>0</v>
      </c>
      <c r="BO1051">
        <v>0</v>
      </c>
      <c r="BP1051">
        <v>0</v>
      </c>
      <c r="BQ1051">
        <v>0</v>
      </c>
      <c r="BR1051">
        <v>0</v>
      </c>
      <c r="BS1051">
        <v>0</v>
      </c>
      <c r="BT1051">
        <v>0</v>
      </c>
      <c r="BU1051">
        <v>0</v>
      </c>
      <c r="BV1051">
        <v>0</v>
      </c>
      <c r="BW1051">
        <v>0</v>
      </c>
      <c r="BX1051">
        <v>0</v>
      </c>
      <c r="BY1051">
        <v>0</v>
      </c>
      <c r="BZ1051">
        <v>0</v>
      </c>
      <c r="CA1051">
        <v>0</v>
      </c>
      <c r="CB1051">
        <v>0</v>
      </c>
      <c r="CC1051">
        <v>0</v>
      </c>
      <c r="CD1051">
        <v>0</v>
      </c>
      <c r="CE1051">
        <v>0</v>
      </c>
      <c r="CF1051">
        <v>0</v>
      </c>
      <c r="CG1051">
        <v>0</v>
      </c>
      <c r="CH1051">
        <v>0</v>
      </c>
      <c r="CI1051">
        <v>0</v>
      </c>
      <c r="CJ1051">
        <v>0</v>
      </c>
      <c r="CK1051">
        <v>0</v>
      </c>
      <c r="CL1051">
        <v>0</v>
      </c>
      <c r="CM1051">
        <v>0</v>
      </c>
      <c r="CN1051">
        <v>0</v>
      </c>
      <c r="CO1051">
        <v>0</v>
      </c>
      <c r="CP1051">
        <v>0</v>
      </c>
      <c r="CQ1051">
        <v>0</v>
      </c>
      <c r="CR1051">
        <v>0</v>
      </c>
      <c r="CS1051">
        <v>0</v>
      </c>
      <c r="CT1051">
        <v>0</v>
      </c>
      <c r="CU1051">
        <v>0</v>
      </c>
      <c r="CV1051">
        <v>0</v>
      </c>
      <c r="CW1051">
        <v>0</v>
      </c>
      <c r="CX1051">
        <v>0</v>
      </c>
      <c r="CY1051">
        <v>0</v>
      </c>
      <c r="CZ1051">
        <v>0</v>
      </c>
      <c r="DA1051">
        <v>0</v>
      </c>
      <c r="DB1051">
        <v>0</v>
      </c>
      <c r="DC1051">
        <v>0</v>
      </c>
      <c r="DD1051">
        <v>0</v>
      </c>
      <c r="DE1051">
        <v>0</v>
      </c>
      <c r="DF1051">
        <v>0</v>
      </c>
      <c r="DG1051">
        <v>0</v>
      </c>
      <c r="DH1051">
        <v>0</v>
      </c>
      <c r="DI1051">
        <v>0</v>
      </c>
      <c r="DJ1051">
        <v>0</v>
      </c>
      <c r="DK1051">
        <v>0</v>
      </c>
      <c r="DL1051">
        <v>0</v>
      </c>
      <c r="DM1051">
        <v>0</v>
      </c>
      <c r="DN1051">
        <v>0</v>
      </c>
      <c r="DO1051">
        <v>0</v>
      </c>
      <c r="DP1051">
        <v>0</v>
      </c>
      <c r="DQ1051">
        <v>0</v>
      </c>
      <c r="DR1051">
        <v>0</v>
      </c>
      <c r="DS1051">
        <v>0</v>
      </c>
      <c r="DT1051">
        <v>0</v>
      </c>
      <c r="DU1051">
        <v>0</v>
      </c>
      <c r="DV1051">
        <v>0</v>
      </c>
      <c r="DW1051">
        <v>0</v>
      </c>
      <c r="DX1051">
        <v>0</v>
      </c>
      <c r="DZ1051" s="340"/>
      <c r="EA1051" t="s">
        <v>1024</v>
      </c>
      <c r="EB1051">
        <v>2</v>
      </c>
      <c r="EC1051">
        <v>23</v>
      </c>
      <c r="ED1051" s="183" t="str">
        <f t="shared" si="42"/>
        <v>SDH150223</v>
      </c>
      <c r="EE1051">
        <v>609.5</v>
      </c>
      <c r="EF1051">
        <v>10000</v>
      </c>
      <c r="EG1051">
        <v>10000</v>
      </c>
      <c r="EH1051">
        <v>10000</v>
      </c>
      <c r="EI1051">
        <v>10000</v>
      </c>
      <c r="EJ1051">
        <v>10000</v>
      </c>
      <c r="EK1051">
        <v>10000</v>
      </c>
      <c r="EL1051">
        <v>10000</v>
      </c>
      <c r="EM1051">
        <v>10000</v>
      </c>
      <c r="EN1051">
        <v>10000</v>
      </c>
      <c r="EO1051">
        <v>10000</v>
      </c>
      <c r="EP1051">
        <v>10000</v>
      </c>
      <c r="EQ1051">
        <v>10000</v>
      </c>
      <c r="ER1051">
        <v>10000</v>
      </c>
      <c r="ES1051">
        <v>10000</v>
      </c>
      <c r="ET1051">
        <v>10000</v>
      </c>
      <c r="EU1051">
        <v>10000</v>
      </c>
      <c r="EV1051">
        <v>10000</v>
      </c>
      <c r="EW1051">
        <v>10000</v>
      </c>
      <c r="EX1051">
        <v>10000</v>
      </c>
      <c r="EY1051">
        <v>10000</v>
      </c>
      <c r="EZ1051">
        <v>10000</v>
      </c>
      <c r="FA1051">
        <v>10000</v>
      </c>
      <c r="FB1051">
        <v>10000</v>
      </c>
      <c r="FC1051">
        <v>10000</v>
      </c>
      <c r="FD1051">
        <v>10000</v>
      </c>
      <c r="FE1051">
        <v>10000</v>
      </c>
      <c r="FF1051">
        <v>10000</v>
      </c>
      <c r="FG1051">
        <v>10000</v>
      </c>
      <c r="FH1051">
        <v>10000</v>
      </c>
      <c r="FI1051">
        <v>0</v>
      </c>
      <c r="FJ1051">
        <v>0</v>
      </c>
      <c r="FK1051">
        <v>0</v>
      </c>
      <c r="FL1051">
        <v>0</v>
      </c>
      <c r="FM1051">
        <v>0</v>
      </c>
      <c r="FN1051">
        <v>0</v>
      </c>
      <c r="FO1051">
        <v>0</v>
      </c>
      <c r="FP1051">
        <v>0</v>
      </c>
      <c r="FQ1051">
        <v>0</v>
      </c>
      <c r="FR1051">
        <v>0</v>
      </c>
      <c r="FS1051">
        <v>0</v>
      </c>
      <c r="FT1051">
        <v>0</v>
      </c>
      <c r="FU1051">
        <v>0</v>
      </c>
      <c r="FV1051">
        <v>0</v>
      </c>
      <c r="FW1051">
        <v>0</v>
      </c>
      <c r="FX1051">
        <v>0</v>
      </c>
      <c r="FY1051">
        <v>0</v>
      </c>
      <c r="FZ1051">
        <v>0</v>
      </c>
      <c r="GA1051">
        <v>0</v>
      </c>
      <c r="GB1051">
        <v>0</v>
      </c>
      <c r="GC1051">
        <v>0</v>
      </c>
      <c r="GD1051">
        <v>0</v>
      </c>
      <c r="GE1051">
        <v>0</v>
      </c>
      <c r="GF1051">
        <v>0</v>
      </c>
      <c r="GG1051">
        <v>0</v>
      </c>
      <c r="GH1051">
        <v>0</v>
      </c>
      <c r="GI1051">
        <v>0</v>
      </c>
      <c r="GJ1051">
        <v>0</v>
      </c>
      <c r="GK1051">
        <v>0</v>
      </c>
      <c r="GL1051">
        <v>0</v>
      </c>
      <c r="GM1051">
        <v>0</v>
      </c>
      <c r="GN1051">
        <v>0</v>
      </c>
      <c r="GO1051">
        <v>0</v>
      </c>
      <c r="GP1051">
        <v>0</v>
      </c>
      <c r="GQ1051">
        <v>0</v>
      </c>
      <c r="GR1051">
        <v>0</v>
      </c>
      <c r="GS1051">
        <v>0</v>
      </c>
      <c r="GT1051">
        <v>0</v>
      </c>
      <c r="GU1051">
        <v>0</v>
      </c>
      <c r="GV1051">
        <v>0</v>
      </c>
      <c r="GW1051">
        <v>0</v>
      </c>
      <c r="GX1051">
        <v>0</v>
      </c>
      <c r="GY1051">
        <v>0</v>
      </c>
      <c r="GZ1051">
        <v>0</v>
      </c>
      <c r="HA1051">
        <v>0</v>
      </c>
      <c r="HB1051">
        <v>0</v>
      </c>
      <c r="HC1051">
        <v>0</v>
      </c>
      <c r="HD1051">
        <v>0</v>
      </c>
      <c r="HE1051">
        <v>0</v>
      </c>
      <c r="HF1051">
        <v>0</v>
      </c>
      <c r="HG1051">
        <v>0</v>
      </c>
      <c r="HH1051">
        <v>0</v>
      </c>
      <c r="HI1051">
        <v>0</v>
      </c>
      <c r="HJ1051">
        <v>0</v>
      </c>
      <c r="HK1051">
        <v>0</v>
      </c>
      <c r="HL1051">
        <v>0</v>
      </c>
      <c r="HM1051">
        <v>0</v>
      </c>
      <c r="HN1051">
        <v>0</v>
      </c>
      <c r="HO1051">
        <v>0</v>
      </c>
      <c r="HP1051">
        <v>0</v>
      </c>
      <c r="HQ1051">
        <v>0</v>
      </c>
      <c r="HR1051">
        <v>0</v>
      </c>
      <c r="HS1051">
        <v>0</v>
      </c>
      <c r="HT1051">
        <v>0</v>
      </c>
      <c r="HU1051">
        <v>0</v>
      </c>
      <c r="HV1051">
        <v>0</v>
      </c>
      <c r="HW1051">
        <v>0</v>
      </c>
      <c r="HX1051">
        <v>0</v>
      </c>
      <c r="HY1051">
        <v>0</v>
      </c>
      <c r="HZ1051">
        <v>0</v>
      </c>
      <c r="IA1051">
        <v>0</v>
      </c>
      <c r="IB1051">
        <v>0</v>
      </c>
      <c r="IC1051">
        <v>0</v>
      </c>
      <c r="ID1051">
        <v>0</v>
      </c>
      <c r="IE1051">
        <v>0</v>
      </c>
      <c r="IF1051">
        <v>0</v>
      </c>
      <c r="IG1051">
        <v>0</v>
      </c>
      <c r="IH1051">
        <v>0</v>
      </c>
      <c r="II1051">
        <v>0</v>
      </c>
      <c r="IJ1051">
        <v>0</v>
      </c>
      <c r="IK1051">
        <v>0</v>
      </c>
    </row>
    <row r="1052" spans="13:245" hidden="1">
      <c r="M1052" s="340"/>
      <c r="N1052" t="s">
        <v>1024</v>
      </c>
      <c r="O1052">
        <v>2</v>
      </c>
      <c r="P1052">
        <v>24</v>
      </c>
      <c r="Q1052" s="183" t="str">
        <f t="shared" si="41"/>
        <v>SDH150224</v>
      </c>
      <c r="R1052">
        <v>609.5</v>
      </c>
      <c r="S1052">
        <v>2000</v>
      </c>
      <c r="T1052">
        <v>2000</v>
      </c>
      <c r="U1052">
        <v>2438</v>
      </c>
      <c r="V1052">
        <v>3047.5</v>
      </c>
      <c r="W1052">
        <v>3657</v>
      </c>
      <c r="X1052">
        <v>4266.5</v>
      </c>
      <c r="Y1052">
        <v>4876</v>
      </c>
      <c r="Z1052">
        <v>5485.5</v>
      </c>
      <c r="AA1052">
        <v>6095</v>
      </c>
      <c r="AB1052">
        <v>6704.5</v>
      </c>
      <c r="AC1052">
        <v>7314</v>
      </c>
      <c r="AD1052">
        <v>7923.5</v>
      </c>
      <c r="AE1052">
        <v>8533</v>
      </c>
      <c r="AF1052">
        <v>9142.5</v>
      </c>
      <c r="AG1052">
        <v>9142.5</v>
      </c>
      <c r="AH1052">
        <v>9142.5</v>
      </c>
      <c r="AI1052">
        <v>9142.5</v>
      </c>
      <c r="AJ1052">
        <v>9142.5</v>
      </c>
      <c r="AK1052">
        <v>9142.5</v>
      </c>
      <c r="AL1052">
        <v>9142.5</v>
      </c>
      <c r="AM1052">
        <v>9142.5</v>
      </c>
      <c r="AN1052">
        <v>9142.5</v>
      </c>
      <c r="AO1052">
        <v>9142.5</v>
      </c>
      <c r="AP1052">
        <v>9142.5</v>
      </c>
      <c r="AQ1052">
        <v>9142.5</v>
      </c>
      <c r="AR1052">
        <v>9142.5</v>
      </c>
      <c r="AS1052">
        <v>9142.5</v>
      </c>
      <c r="AT1052">
        <v>9142.5</v>
      </c>
      <c r="AU1052">
        <v>9142.5</v>
      </c>
      <c r="AV1052">
        <v>0</v>
      </c>
      <c r="AW1052">
        <v>0</v>
      </c>
      <c r="AX1052">
        <v>0</v>
      </c>
      <c r="AY1052">
        <v>0</v>
      </c>
      <c r="AZ1052">
        <v>0</v>
      </c>
      <c r="BA1052">
        <v>0</v>
      </c>
      <c r="BB1052">
        <v>0</v>
      </c>
      <c r="BC1052">
        <v>0</v>
      </c>
      <c r="BD1052">
        <v>0</v>
      </c>
      <c r="BE1052">
        <v>0</v>
      </c>
      <c r="BF1052">
        <v>0</v>
      </c>
      <c r="BG1052">
        <v>0</v>
      </c>
      <c r="BH1052">
        <v>0</v>
      </c>
      <c r="BI1052">
        <v>0</v>
      </c>
      <c r="BJ1052">
        <v>0</v>
      </c>
      <c r="BK1052">
        <v>0</v>
      </c>
      <c r="BL1052">
        <v>0</v>
      </c>
      <c r="BM1052">
        <v>0</v>
      </c>
      <c r="BN1052">
        <v>0</v>
      </c>
      <c r="BO1052">
        <v>0</v>
      </c>
      <c r="BP1052">
        <v>0</v>
      </c>
      <c r="BQ1052">
        <v>0</v>
      </c>
      <c r="BR1052">
        <v>0</v>
      </c>
      <c r="BS1052">
        <v>0</v>
      </c>
      <c r="BT1052">
        <v>0</v>
      </c>
      <c r="BU1052">
        <v>0</v>
      </c>
      <c r="BV1052">
        <v>0</v>
      </c>
      <c r="BW1052">
        <v>0</v>
      </c>
      <c r="BX1052">
        <v>0</v>
      </c>
      <c r="BY1052">
        <v>0</v>
      </c>
      <c r="BZ1052">
        <v>0</v>
      </c>
      <c r="CA1052">
        <v>0</v>
      </c>
      <c r="CB1052">
        <v>0</v>
      </c>
      <c r="CC1052">
        <v>0</v>
      </c>
      <c r="CD1052">
        <v>0</v>
      </c>
      <c r="CE1052">
        <v>0</v>
      </c>
      <c r="CF1052">
        <v>0</v>
      </c>
      <c r="CG1052">
        <v>0</v>
      </c>
      <c r="CH1052">
        <v>0</v>
      </c>
      <c r="CI1052">
        <v>0</v>
      </c>
      <c r="CJ1052">
        <v>0</v>
      </c>
      <c r="CK1052">
        <v>0</v>
      </c>
      <c r="CL1052">
        <v>0</v>
      </c>
      <c r="CM1052">
        <v>0</v>
      </c>
      <c r="CN1052">
        <v>0</v>
      </c>
      <c r="CO1052">
        <v>0</v>
      </c>
      <c r="CP1052">
        <v>0</v>
      </c>
      <c r="CQ1052">
        <v>0</v>
      </c>
      <c r="CR1052">
        <v>0</v>
      </c>
      <c r="CS1052">
        <v>0</v>
      </c>
      <c r="CT1052">
        <v>0</v>
      </c>
      <c r="CU1052">
        <v>0</v>
      </c>
      <c r="CV1052">
        <v>0</v>
      </c>
      <c r="CW1052">
        <v>0</v>
      </c>
      <c r="CX1052">
        <v>0</v>
      </c>
      <c r="CY1052">
        <v>0</v>
      </c>
      <c r="CZ1052">
        <v>0</v>
      </c>
      <c r="DA1052">
        <v>0</v>
      </c>
      <c r="DB1052">
        <v>0</v>
      </c>
      <c r="DC1052">
        <v>0</v>
      </c>
      <c r="DD1052">
        <v>0</v>
      </c>
      <c r="DE1052">
        <v>0</v>
      </c>
      <c r="DF1052">
        <v>0</v>
      </c>
      <c r="DG1052">
        <v>0</v>
      </c>
      <c r="DH1052">
        <v>0</v>
      </c>
      <c r="DI1052">
        <v>0</v>
      </c>
      <c r="DJ1052">
        <v>0</v>
      </c>
      <c r="DK1052">
        <v>0</v>
      </c>
      <c r="DL1052">
        <v>0</v>
      </c>
      <c r="DM1052">
        <v>0</v>
      </c>
      <c r="DN1052">
        <v>0</v>
      </c>
      <c r="DO1052">
        <v>0</v>
      </c>
      <c r="DP1052">
        <v>0</v>
      </c>
      <c r="DQ1052">
        <v>0</v>
      </c>
      <c r="DR1052">
        <v>0</v>
      </c>
      <c r="DS1052">
        <v>0</v>
      </c>
      <c r="DT1052">
        <v>0</v>
      </c>
      <c r="DU1052">
        <v>0</v>
      </c>
      <c r="DV1052">
        <v>0</v>
      </c>
      <c r="DW1052">
        <v>0</v>
      </c>
      <c r="DX1052">
        <v>0</v>
      </c>
      <c r="DZ1052" s="340"/>
      <c r="EA1052" t="s">
        <v>1024</v>
      </c>
      <c r="EB1052">
        <v>2</v>
      </c>
      <c r="EC1052">
        <v>24</v>
      </c>
      <c r="ED1052" s="183" t="str">
        <f t="shared" si="42"/>
        <v>SDH150224</v>
      </c>
      <c r="EE1052">
        <v>609.5</v>
      </c>
      <c r="EF1052">
        <v>10000</v>
      </c>
      <c r="EG1052">
        <v>10000</v>
      </c>
      <c r="EH1052">
        <v>10000</v>
      </c>
      <c r="EI1052">
        <v>10000</v>
      </c>
      <c r="EJ1052">
        <v>10000</v>
      </c>
      <c r="EK1052">
        <v>10000</v>
      </c>
      <c r="EL1052">
        <v>10000</v>
      </c>
      <c r="EM1052">
        <v>10000</v>
      </c>
      <c r="EN1052">
        <v>10000</v>
      </c>
      <c r="EO1052">
        <v>10000</v>
      </c>
      <c r="EP1052">
        <v>10000</v>
      </c>
      <c r="EQ1052">
        <v>10000</v>
      </c>
      <c r="ER1052">
        <v>10000</v>
      </c>
      <c r="ES1052">
        <v>10000</v>
      </c>
      <c r="ET1052">
        <v>10000</v>
      </c>
      <c r="EU1052">
        <v>10000</v>
      </c>
      <c r="EV1052">
        <v>10000</v>
      </c>
      <c r="EW1052">
        <v>10000</v>
      </c>
      <c r="EX1052">
        <v>10000</v>
      </c>
      <c r="EY1052">
        <v>10000</v>
      </c>
      <c r="EZ1052">
        <v>10000</v>
      </c>
      <c r="FA1052">
        <v>10000</v>
      </c>
      <c r="FB1052">
        <v>10000</v>
      </c>
      <c r="FC1052">
        <v>10000</v>
      </c>
      <c r="FD1052">
        <v>10000</v>
      </c>
      <c r="FE1052">
        <v>10000</v>
      </c>
      <c r="FF1052">
        <v>10000</v>
      </c>
      <c r="FG1052">
        <v>10000</v>
      </c>
      <c r="FH1052">
        <v>10000</v>
      </c>
      <c r="FI1052">
        <v>0</v>
      </c>
      <c r="FJ1052">
        <v>0</v>
      </c>
      <c r="FK1052">
        <v>0</v>
      </c>
      <c r="FL1052">
        <v>0</v>
      </c>
      <c r="FM1052">
        <v>0</v>
      </c>
      <c r="FN1052">
        <v>0</v>
      </c>
      <c r="FO1052">
        <v>0</v>
      </c>
      <c r="FP1052">
        <v>0</v>
      </c>
      <c r="FQ1052">
        <v>0</v>
      </c>
      <c r="FR1052">
        <v>0</v>
      </c>
      <c r="FS1052">
        <v>0</v>
      </c>
      <c r="FT1052">
        <v>0</v>
      </c>
      <c r="FU1052">
        <v>0</v>
      </c>
      <c r="FV1052">
        <v>0</v>
      </c>
      <c r="FW1052">
        <v>0</v>
      </c>
      <c r="FX1052">
        <v>0</v>
      </c>
      <c r="FY1052">
        <v>0</v>
      </c>
      <c r="FZ1052">
        <v>0</v>
      </c>
      <c r="GA1052">
        <v>0</v>
      </c>
      <c r="GB1052">
        <v>0</v>
      </c>
      <c r="GC1052">
        <v>0</v>
      </c>
      <c r="GD1052">
        <v>0</v>
      </c>
      <c r="GE1052">
        <v>0</v>
      </c>
      <c r="GF1052">
        <v>0</v>
      </c>
      <c r="GG1052">
        <v>0</v>
      </c>
      <c r="GH1052">
        <v>0</v>
      </c>
      <c r="GI1052">
        <v>0</v>
      </c>
      <c r="GJ1052">
        <v>0</v>
      </c>
      <c r="GK1052">
        <v>0</v>
      </c>
      <c r="GL1052">
        <v>0</v>
      </c>
      <c r="GM1052">
        <v>0</v>
      </c>
      <c r="GN1052">
        <v>0</v>
      </c>
      <c r="GO1052">
        <v>0</v>
      </c>
      <c r="GP1052">
        <v>0</v>
      </c>
      <c r="GQ1052">
        <v>0</v>
      </c>
      <c r="GR1052">
        <v>0</v>
      </c>
      <c r="GS1052">
        <v>0</v>
      </c>
      <c r="GT1052">
        <v>0</v>
      </c>
      <c r="GU1052">
        <v>0</v>
      </c>
      <c r="GV1052">
        <v>0</v>
      </c>
      <c r="GW1052">
        <v>0</v>
      </c>
      <c r="GX1052">
        <v>0</v>
      </c>
      <c r="GY1052">
        <v>0</v>
      </c>
      <c r="GZ1052">
        <v>0</v>
      </c>
      <c r="HA1052">
        <v>0</v>
      </c>
      <c r="HB1052">
        <v>0</v>
      </c>
      <c r="HC1052">
        <v>0</v>
      </c>
      <c r="HD1052">
        <v>0</v>
      </c>
      <c r="HE1052">
        <v>0</v>
      </c>
      <c r="HF1052">
        <v>0</v>
      </c>
      <c r="HG1052">
        <v>0</v>
      </c>
      <c r="HH1052">
        <v>0</v>
      </c>
      <c r="HI1052">
        <v>0</v>
      </c>
      <c r="HJ1052">
        <v>0</v>
      </c>
      <c r="HK1052">
        <v>0</v>
      </c>
      <c r="HL1052">
        <v>0</v>
      </c>
      <c r="HM1052">
        <v>0</v>
      </c>
      <c r="HN1052">
        <v>0</v>
      </c>
      <c r="HO1052">
        <v>0</v>
      </c>
      <c r="HP1052">
        <v>0</v>
      </c>
      <c r="HQ1052">
        <v>0</v>
      </c>
      <c r="HR1052">
        <v>0</v>
      </c>
      <c r="HS1052">
        <v>0</v>
      </c>
      <c r="HT1052">
        <v>0</v>
      </c>
      <c r="HU1052">
        <v>0</v>
      </c>
      <c r="HV1052">
        <v>0</v>
      </c>
      <c r="HW1052">
        <v>0</v>
      </c>
      <c r="HX1052">
        <v>0</v>
      </c>
      <c r="HY1052">
        <v>0</v>
      </c>
      <c r="HZ1052">
        <v>0</v>
      </c>
      <c r="IA1052">
        <v>0</v>
      </c>
      <c r="IB1052">
        <v>0</v>
      </c>
      <c r="IC1052">
        <v>0</v>
      </c>
      <c r="ID1052">
        <v>0</v>
      </c>
      <c r="IE1052">
        <v>0</v>
      </c>
      <c r="IF1052">
        <v>0</v>
      </c>
      <c r="IG1052">
        <v>0</v>
      </c>
      <c r="IH1052">
        <v>0</v>
      </c>
      <c r="II1052">
        <v>0</v>
      </c>
      <c r="IJ1052">
        <v>0</v>
      </c>
      <c r="IK1052">
        <v>0</v>
      </c>
    </row>
    <row r="1053" spans="13:245" hidden="1">
      <c r="M1053" s="340"/>
      <c r="N1053" t="s">
        <v>1024</v>
      </c>
      <c r="O1053">
        <v>2</v>
      </c>
      <c r="P1053">
        <v>25</v>
      </c>
      <c r="Q1053" s="183" t="str">
        <f t="shared" si="41"/>
        <v>SDH150225</v>
      </c>
      <c r="R1053">
        <v>620.1</v>
      </c>
      <c r="S1053">
        <v>2000</v>
      </c>
      <c r="T1053">
        <v>2000</v>
      </c>
      <c r="U1053">
        <v>2480.4</v>
      </c>
      <c r="V1053">
        <v>3100.5</v>
      </c>
      <c r="W1053">
        <v>3720.6000000000004</v>
      </c>
      <c r="X1053">
        <v>4340.7</v>
      </c>
      <c r="Y1053">
        <v>4960.8</v>
      </c>
      <c r="Z1053">
        <v>5580.9000000000005</v>
      </c>
      <c r="AA1053">
        <v>6201</v>
      </c>
      <c r="AB1053">
        <v>6821.1</v>
      </c>
      <c r="AC1053">
        <v>7441.2000000000007</v>
      </c>
      <c r="AD1053">
        <v>8061.3</v>
      </c>
      <c r="AE1053">
        <v>8681.4</v>
      </c>
      <c r="AF1053">
        <v>9301.5</v>
      </c>
      <c r="AG1053">
        <v>9301.5</v>
      </c>
      <c r="AH1053">
        <v>9301.5</v>
      </c>
      <c r="AI1053">
        <v>9301.5</v>
      </c>
      <c r="AJ1053">
        <v>9301.5</v>
      </c>
      <c r="AK1053">
        <v>9301.5</v>
      </c>
      <c r="AL1053">
        <v>9301.5</v>
      </c>
      <c r="AM1053">
        <v>9301.5</v>
      </c>
      <c r="AN1053">
        <v>9301.5</v>
      </c>
      <c r="AO1053">
        <v>9301.5</v>
      </c>
      <c r="AP1053">
        <v>9301.5</v>
      </c>
      <c r="AQ1053">
        <v>9301.5</v>
      </c>
      <c r="AR1053">
        <v>9301.5</v>
      </c>
      <c r="AS1053">
        <v>9301.5</v>
      </c>
      <c r="AT1053">
        <v>9301.5</v>
      </c>
      <c r="AU1053">
        <v>9301.5</v>
      </c>
      <c r="AV1053">
        <v>0</v>
      </c>
      <c r="AW1053">
        <v>0</v>
      </c>
      <c r="AX1053">
        <v>0</v>
      </c>
      <c r="AY1053">
        <v>0</v>
      </c>
      <c r="AZ1053">
        <v>0</v>
      </c>
      <c r="BA1053">
        <v>0</v>
      </c>
      <c r="BB1053">
        <v>0</v>
      </c>
      <c r="BC1053">
        <v>0</v>
      </c>
      <c r="BD1053">
        <v>0</v>
      </c>
      <c r="BE1053">
        <v>0</v>
      </c>
      <c r="BF1053">
        <v>0</v>
      </c>
      <c r="BG1053">
        <v>0</v>
      </c>
      <c r="BH1053">
        <v>0</v>
      </c>
      <c r="BI1053">
        <v>0</v>
      </c>
      <c r="BJ1053">
        <v>0</v>
      </c>
      <c r="BK1053">
        <v>0</v>
      </c>
      <c r="BL1053">
        <v>0</v>
      </c>
      <c r="BM1053">
        <v>0</v>
      </c>
      <c r="BN1053">
        <v>0</v>
      </c>
      <c r="BO1053">
        <v>0</v>
      </c>
      <c r="BP1053">
        <v>0</v>
      </c>
      <c r="BQ1053">
        <v>0</v>
      </c>
      <c r="BR1053">
        <v>0</v>
      </c>
      <c r="BS1053">
        <v>0</v>
      </c>
      <c r="BT1053">
        <v>0</v>
      </c>
      <c r="BU1053">
        <v>0</v>
      </c>
      <c r="BV1053">
        <v>0</v>
      </c>
      <c r="BW1053">
        <v>0</v>
      </c>
      <c r="BX1053">
        <v>0</v>
      </c>
      <c r="BY1053">
        <v>0</v>
      </c>
      <c r="BZ1053">
        <v>0</v>
      </c>
      <c r="CA1053">
        <v>0</v>
      </c>
      <c r="CB1053">
        <v>0</v>
      </c>
      <c r="CC1053">
        <v>0</v>
      </c>
      <c r="CD1053">
        <v>0</v>
      </c>
      <c r="CE1053">
        <v>0</v>
      </c>
      <c r="CF1053">
        <v>0</v>
      </c>
      <c r="CG1053">
        <v>0</v>
      </c>
      <c r="CH1053">
        <v>0</v>
      </c>
      <c r="CI1053">
        <v>0</v>
      </c>
      <c r="CJ1053">
        <v>0</v>
      </c>
      <c r="CK1053">
        <v>0</v>
      </c>
      <c r="CL1053">
        <v>0</v>
      </c>
      <c r="CM1053">
        <v>0</v>
      </c>
      <c r="CN1053">
        <v>0</v>
      </c>
      <c r="CO1053">
        <v>0</v>
      </c>
      <c r="CP1053">
        <v>0</v>
      </c>
      <c r="CQ1053">
        <v>0</v>
      </c>
      <c r="CR1053">
        <v>0</v>
      </c>
      <c r="CS1053">
        <v>0</v>
      </c>
      <c r="CT1053">
        <v>0</v>
      </c>
      <c r="CU1053">
        <v>0</v>
      </c>
      <c r="CV1053">
        <v>0</v>
      </c>
      <c r="CW1053">
        <v>0</v>
      </c>
      <c r="CX1053">
        <v>0</v>
      </c>
      <c r="CY1053">
        <v>0</v>
      </c>
      <c r="CZ1053">
        <v>0</v>
      </c>
      <c r="DA1053">
        <v>0</v>
      </c>
      <c r="DB1053">
        <v>0</v>
      </c>
      <c r="DC1053">
        <v>0</v>
      </c>
      <c r="DD1053">
        <v>0</v>
      </c>
      <c r="DE1053">
        <v>0</v>
      </c>
      <c r="DF1053">
        <v>0</v>
      </c>
      <c r="DG1053">
        <v>0</v>
      </c>
      <c r="DH1053">
        <v>0</v>
      </c>
      <c r="DI1053">
        <v>0</v>
      </c>
      <c r="DJ1053">
        <v>0</v>
      </c>
      <c r="DK1053">
        <v>0</v>
      </c>
      <c r="DL1053">
        <v>0</v>
      </c>
      <c r="DM1053">
        <v>0</v>
      </c>
      <c r="DN1053">
        <v>0</v>
      </c>
      <c r="DO1053">
        <v>0</v>
      </c>
      <c r="DP1053">
        <v>0</v>
      </c>
      <c r="DQ1053">
        <v>0</v>
      </c>
      <c r="DR1053">
        <v>0</v>
      </c>
      <c r="DS1053">
        <v>0</v>
      </c>
      <c r="DT1053">
        <v>0</v>
      </c>
      <c r="DU1053">
        <v>0</v>
      </c>
      <c r="DV1053">
        <v>0</v>
      </c>
      <c r="DW1053">
        <v>0</v>
      </c>
      <c r="DX1053">
        <v>0</v>
      </c>
      <c r="DZ1053" s="340"/>
      <c r="EA1053" t="s">
        <v>1024</v>
      </c>
      <c r="EB1053">
        <v>2</v>
      </c>
      <c r="EC1053">
        <v>25</v>
      </c>
      <c r="ED1053" s="183" t="str">
        <f t="shared" si="42"/>
        <v>SDH150225</v>
      </c>
      <c r="EE1053">
        <v>620.1</v>
      </c>
      <c r="EF1053">
        <v>10000</v>
      </c>
      <c r="EG1053">
        <v>10000</v>
      </c>
      <c r="EH1053">
        <v>10000</v>
      </c>
      <c r="EI1053">
        <v>10000</v>
      </c>
      <c r="EJ1053">
        <v>10000</v>
      </c>
      <c r="EK1053">
        <v>10000</v>
      </c>
      <c r="EL1053">
        <v>10000</v>
      </c>
      <c r="EM1053">
        <v>10000</v>
      </c>
      <c r="EN1053">
        <v>10000</v>
      </c>
      <c r="EO1053">
        <v>10000</v>
      </c>
      <c r="EP1053">
        <v>10000</v>
      </c>
      <c r="EQ1053">
        <v>10000</v>
      </c>
      <c r="ER1053">
        <v>10000</v>
      </c>
      <c r="ES1053">
        <v>10000</v>
      </c>
      <c r="ET1053">
        <v>10000</v>
      </c>
      <c r="EU1053">
        <v>10000</v>
      </c>
      <c r="EV1053">
        <v>10000</v>
      </c>
      <c r="EW1053">
        <v>10000</v>
      </c>
      <c r="EX1053">
        <v>10000</v>
      </c>
      <c r="EY1053">
        <v>10000</v>
      </c>
      <c r="EZ1053">
        <v>10000</v>
      </c>
      <c r="FA1053">
        <v>10000</v>
      </c>
      <c r="FB1053">
        <v>10000</v>
      </c>
      <c r="FC1053">
        <v>10000</v>
      </c>
      <c r="FD1053">
        <v>10000</v>
      </c>
      <c r="FE1053">
        <v>10000</v>
      </c>
      <c r="FF1053">
        <v>10000</v>
      </c>
      <c r="FG1053">
        <v>10000</v>
      </c>
      <c r="FH1053">
        <v>10000</v>
      </c>
      <c r="FI1053">
        <v>0</v>
      </c>
      <c r="FJ1053">
        <v>0</v>
      </c>
      <c r="FK1053">
        <v>0</v>
      </c>
      <c r="FL1053">
        <v>0</v>
      </c>
      <c r="FM1053">
        <v>0</v>
      </c>
      <c r="FN1053">
        <v>0</v>
      </c>
      <c r="FO1053">
        <v>0</v>
      </c>
      <c r="FP1053">
        <v>0</v>
      </c>
      <c r="FQ1053">
        <v>0</v>
      </c>
      <c r="FR1053">
        <v>0</v>
      </c>
      <c r="FS1053">
        <v>0</v>
      </c>
      <c r="FT1053">
        <v>0</v>
      </c>
      <c r="FU1053">
        <v>0</v>
      </c>
      <c r="FV1053">
        <v>0</v>
      </c>
      <c r="FW1053">
        <v>0</v>
      </c>
      <c r="FX1053">
        <v>0</v>
      </c>
      <c r="FY1053">
        <v>0</v>
      </c>
      <c r="FZ1053">
        <v>0</v>
      </c>
      <c r="GA1053">
        <v>0</v>
      </c>
      <c r="GB1053">
        <v>0</v>
      </c>
      <c r="GC1053">
        <v>0</v>
      </c>
      <c r="GD1053">
        <v>0</v>
      </c>
      <c r="GE1053">
        <v>0</v>
      </c>
      <c r="GF1053">
        <v>0</v>
      </c>
      <c r="GG1053">
        <v>0</v>
      </c>
      <c r="GH1053">
        <v>0</v>
      </c>
      <c r="GI1053">
        <v>0</v>
      </c>
      <c r="GJ1053">
        <v>0</v>
      </c>
      <c r="GK1053">
        <v>0</v>
      </c>
      <c r="GL1053">
        <v>0</v>
      </c>
      <c r="GM1053">
        <v>0</v>
      </c>
      <c r="GN1053">
        <v>0</v>
      </c>
      <c r="GO1053">
        <v>0</v>
      </c>
      <c r="GP1053">
        <v>0</v>
      </c>
      <c r="GQ1053">
        <v>0</v>
      </c>
      <c r="GR1053">
        <v>0</v>
      </c>
      <c r="GS1053">
        <v>0</v>
      </c>
      <c r="GT1053">
        <v>0</v>
      </c>
      <c r="GU1053">
        <v>0</v>
      </c>
      <c r="GV1053">
        <v>0</v>
      </c>
      <c r="GW1053">
        <v>0</v>
      </c>
      <c r="GX1053">
        <v>0</v>
      </c>
      <c r="GY1053">
        <v>0</v>
      </c>
      <c r="GZ1053">
        <v>0</v>
      </c>
      <c r="HA1053">
        <v>0</v>
      </c>
      <c r="HB1053">
        <v>0</v>
      </c>
      <c r="HC1053">
        <v>0</v>
      </c>
      <c r="HD1053">
        <v>0</v>
      </c>
      <c r="HE1053">
        <v>0</v>
      </c>
      <c r="HF1053">
        <v>0</v>
      </c>
      <c r="HG1053">
        <v>0</v>
      </c>
      <c r="HH1053">
        <v>0</v>
      </c>
      <c r="HI1053">
        <v>0</v>
      </c>
      <c r="HJ1053">
        <v>0</v>
      </c>
      <c r="HK1053">
        <v>0</v>
      </c>
      <c r="HL1053">
        <v>0</v>
      </c>
      <c r="HM1053">
        <v>0</v>
      </c>
      <c r="HN1053">
        <v>0</v>
      </c>
      <c r="HO1053">
        <v>0</v>
      </c>
      <c r="HP1053">
        <v>0</v>
      </c>
      <c r="HQ1053">
        <v>0</v>
      </c>
      <c r="HR1053">
        <v>0</v>
      </c>
      <c r="HS1053">
        <v>0</v>
      </c>
      <c r="HT1053">
        <v>0</v>
      </c>
      <c r="HU1053">
        <v>0</v>
      </c>
      <c r="HV1053">
        <v>0</v>
      </c>
      <c r="HW1053">
        <v>0</v>
      </c>
      <c r="HX1053">
        <v>0</v>
      </c>
      <c r="HY1053">
        <v>0</v>
      </c>
      <c r="HZ1053">
        <v>0</v>
      </c>
      <c r="IA1053">
        <v>0</v>
      </c>
      <c r="IB1053">
        <v>0</v>
      </c>
      <c r="IC1053">
        <v>0</v>
      </c>
      <c r="ID1053">
        <v>0</v>
      </c>
      <c r="IE1053">
        <v>0</v>
      </c>
      <c r="IF1053">
        <v>0</v>
      </c>
      <c r="IG1053">
        <v>0</v>
      </c>
      <c r="IH1053">
        <v>0</v>
      </c>
      <c r="II1053">
        <v>0</v>
      </c>
      <c r="IJ1053">
        <v>0</v>
      </c>
      <c r="IK1053">
        <v>0</v>
      </c>
    </row>
    <row r="1054" spans="13:245" hidden="1">
      <c r="M1054" s="340"/>
      <c r="N1054" t="s">
        <v>1024</v>
      </c>
      <c r="O1054">
        <v>2</v>
      </c>
      <c r="P1054">
        <v>26</v>
      </c>
      <c r="Q1054" s="183" t="str">
        <f t="shared" si="41"/>
        <v>SDH150226</v>
      </c>
      <c r="R1054">
        <v>620.1</v>
      </c>
      <c r="S1054">
        <v>2000</v>
      </c>
      <c r="T1054">
        <v>2000</v>
      </c>
      <c r="U1054">
        <v>2480.4</v>
      </c>
      <c r="V1054">
        <v>3100.5</v>
      </c>
      <c r="W1054">
        <v>3720.6000000000004</v>
      </c>
      <c r="X1054">
        <v>4340.7</v>
      </c>
      <c r="Y1054">
        <v>4960.8</v>
      </c>
      <c r="Z1054">
        <v>5580.9000000000005</v>
      </c>
      <c r="AA1054">
        <v>6201</v>
      </c>
      <c r="AB1054">
        <v>6821.1</v>
      </c>
      <c r="AC1054">
        <v>7441.2000000000007</v>
      </c>
      <c r="AD1054">
        <v>8061.3</v>
      </c>
      <c r="AE1054">
        <v>8681.4</v>
      </c>
      <c r="AF1054">
        <v>9301.5</v>
      </c>
      <c r="AG1054">
        <v>9301.5</v>
      </c>
      <c r="AH1054">
        <v>9301.5</v>
      </c>
      <c r="AI1054">
        <v>9301.5</v>
      </c>
      <c r="AJ1054">
        <v>9301.5</v>
      </c>
      <c r="AK1054">
        <v>9301.5</v>
      </c>
      <c r="AL1054">
        <v>9301.5</v>
      </c>
      <c r="AM1054">
        <v>9301.5</v>
      </c>
      <c r="AN1054">
        <v>9301.5</v>
      </c>
      <c r="AO1054">
        <v>9301.5</v>
      </c>
      <c r="AP1054">
        <v>9301.5</v>
      </c>
      <c r="AQ1054">
        <v>9301.5</v>
      </c>
      <c r="AR1054">
        <v>9301.5</v>
      </c>
      <c r="AS1054">
        <v>9301.5</v>
      </c>
      <c r="AT1054">
        <v>9301.5</v>
      </c>
      <c r="AU1054">
        <v>9301.5</v>
      </c>
      <c r="AV1054">
        <v>0</v>
      </c>
      <c r="AW1054">
        <v>0</v>
      </c>
      <c r="AX1054">
        <v>0</v>
      </c>
      <c r="AY1054">
        <v>0</v>
      </c>
      <c r="AZ1054">
        <v>0</v>
      </c>
      <c r="BA1054">
        <v>0</v>
      </c>
      <c r="BB1054">
        <v>0</v>
      </c>
      <c r="BC1054">
        <v>0</v>
      </c>
      <c r="BD1054">
        <v>0</v>
      </c>
      <c r="BE1054">
        <v>0</v>
      </c>
      <c r="BF1054">
        <v>0</v>
      </c>
      <c r="BG1054">
        <v>0</v>
      </c>
      <c r="BH1054">
        <v>0</v>
      </c>
      <c r="BI1054">
        <v>0</v>
      </c>
      <c r="BJ1054">
        <v>0</v>
      </c>
      <c r="BK1054">
        <v>0</v>
      </c>
      <c r="BL1054">
        <v>0</v>
      </c>
      <c r="BM1054">
        <v>0</v>
      </c>
      <c r="BN1054">
        <v>0</v>
      </c>
      <c r="BO1054">
        <v>0</v>
      </c>
      <c r="BP1054">
        <v>0</v>
      </c>
      <c r="BQ1054">
        <v>0</v>
      </c>
      <c r="BR1054">
        <v>0</v>
      </c>
      <c r="BS1054">
        <v>0</v>
      </c>
      <c r="BT1054">
        <v>0</v>
      </c>
      <c r="BU1054">
        <v>0</v>
      </c>
      <c r="BV1054">
        <v>0</v>
      </c>
      <c r="BW1054">
        <v>0</v>
      </c>
      <c r="BX1054">
        <v>0</v>
      </c>
      <c r="BY1054">
        <v>0</v>
      </c>
      <c r="BZ1054">
        <v>0</v>
      </c>
      <c r="CA1054">
        <v>0</v>
      </c>
      <c r="CB1054">
        <v>0</v>
      </c>
      <c r="CC1054">
        <v>0</v>
      </c>
      <c r="CD1054">
        <v>0</v>
      </c>
      <c r="CE1054">
        <v>0</v>
      </c>
      <c r="CF1054">
        <v>0</v>
      </c>
      <c r="CG1054">
        <v>0</v>
      </c>
      <c r="CH1054">
        <v>0</v>
      </c>
      <c r="CI1054">
        <v>0</v>
      </c>
      <c r="CJ1054">
        <v>0</v>
      </c>
      <c r="CK1054">
        <v>0</v>
      </c>
      <c r="CL1054">
        <v>0</v>
      </c>
      <c r="CM1054">
        <v>0</v>
      </c>
      <c r="CN1054">
        <v>0</v>
      </c>
      <c r="CO1054">
        <v>0</v>
      </c>
      <c r="CP1054">
        <v>0</v>
      </c>
      <c r="CQ1054">
        <v>0</v>
      </c>
      <c r="CR1054">
        <v>0</v>
      </c>
      <c r="CS1054">
        <v>0</v>
      </c>
      <c r="CT1054">
        <v>0</v>
      </c>
      <c r="CU1054">
        <v>0</v>
      </c>
      <c r="CV1054">
        <v>0</v>
      </c>
      <c r="CW1054">
        <v>0</v>
      </c>
      <c r="CX1054">
        <v>0</v>
      </c>
      <c r="CY1054">
        <v>0</v>
      </c>
      <c r="CZ1054">
        <v>0</v>
      </c>
      <c r="DA1054">
        <v>0</v>
      </c>
      <c r="DB1054">
        <v>0</v>
      </c>
      <c r="DC1054">
        <v>0</v>
      </c>
      <c r="DD1054">
        <v>0</v>
      </c>
      <c r="DE1054">
        <v>0</v>
      </c>
      <c r="DF1054">
        <v>0</v>
      </c>
      <c r="DG1054">
        <v>0</v>
      </c>
      <c r="DH1054">
        <v>0</v>
      </c>
      <c r="DI1054">
        <v>0</v>
      </c>
      <c r="DJ1054">
        <v>0</v>
      </c>
      <c r="DK1054">
        <v>0</v>
      </c>
      <c r="DL1054">
        <v>0</v>
      </c>
      <c r="DM1054">
        <v>0</v>
      </c>
      <c r="DN1054">
        <v>0</v>
      </c>
      <c r="DO1054">
        <v>0</v>
      </c>
      <c r="DP1054">
        <v>0</v>
      </c>
      <c r="DQ1054">
        <v>0</v>
      </c>
      <c r="DR1054">
        <v>0</v>
      </c>
      <c r="DS1054">
        <v>0</v>
      </c>
      <c r="DT1054">
        <v>0</v>
      </c>
      <c r="DU1054">
        <v>0</v>
      </c>
      <c r="DV1054">
        <v>0</v>
      </c>
      <c r="DW1054">
        <v>0</v>
      </c>
      <c r="DX1054">
        <v>0</v>
      </c>
      <c r="DZ1054" s="340"/>
      <c r="EA1054" t="s">
        <v>1024</v>
      </c>
      <c r="EB1054">
        <v>2</v>
      </c>
      <c r="EC1054">
        <v>26</v>
      </c>
      <c r="ED1054" s="183" t="str">
        <f t="shared" si="42"/>
        <v>SDH150226</v>
      </c>
      <c r="EE1054">
        <v>620.1</v>
      </c>
      <c r="EF1054">
        <v>10000</v>
      </c>
      <c r="EG1054">
        <v>10000</v>
      </c>
      <c r="EH1054">
        <v>10000</v>
      </c>
      <c r="EI1054">
        <v>10000</v>
      </c>
      <c r="EJ1054">
        <v>10000</v>
      </c>
      <c r="EK1054">
        <v>10000</v>
      </c>
      <c r="EL1054">
        <v>10000</v>
      </c>
      <c r="EM1054">
        <v>10000</v>
      </c>
      <c r="EN1054">
        <v>10000</v>
      </c>
      <c r="EO1054">
        <v>10000</v>
      </c>
      <c r="EP1054">
        <v>10000</v>
      </c>
      <c r="EQ1054">
        <v>10000</v>
      </c>
      <c r="ER1054">
        <v>10000</v>
      </c>
      <c r="ES1054">
        <v>10000</v>
      </c>
      <c r="ET1054">
        <v>10000</v>
      </c>
      <c r="EU1054">
        <v>10000</v>
      </c>
      <c r="EV1054">
        <v>10000</v>
      </c>
      <c r="EW1054">
        <v>10000</v>
      </c>
      <c r="EX1054">
        <v>10000</v>
      </c>
      <c r="EY1054">
        <v>10000</v>
      </c>
      <c r="EZ1054">
        <v>10000</v>
      </c>
      <c r="FA1054">
        <v>10000</v>
      </c>
      <c r="FB1054">
        <v>10000</v>
      </c>
      <c r="FC1054">
        <v>10000</v>
      </c>
      <c r="FD1054">
        <v>10000</v>
      </c>
      <c r="FE1054">
        <v>10000</v>
      </c>
      <c r="FF1054">
        <v>10000</v>
      </c>
      <c r="FG1054">
        <v>10000</v>
      </c>
      <c r="FH1054">
        <v>10000</v>
      </c>
      <c r="FI1054">
        <v>0</v>
      </c>
      <c r="FJ1054">
        <v>0</v>
      </c>
      <c r="FK1054">
        <v>0</v>
      </c>
      <c r="FL1054">
        <v>0</v>
      </c>
      <c r="FM1054">
        <v>0</v>
      </c>
      <c r="FN1054">
        <v>0</v>
      </c>
      <c r="FO1054">
        <v>0</v>
      </c>
      <c r="FP1054">
        <v>0</v>
      </c>
      <c r="FQ1054">
        <v>0</v>
      </c>
      <c r="FR1054">
        <v>0</v>
      </c>
      <c r="FS1054">
        <v>0</v>
      </c>
      <c r="FT1054">
        <v>0</v>
      </c>
      <c r="FU1054">
        <v>0</v>
      </c>
      <c r="FV1054">
        <v>0</v>
      </c>
      <c r="FW1054">
        <v>0</v>
      </c>
      <c r="FX1054">
        <v>0</v>
      </c>
      <c r="FY1054">
        <v>0</v>
      </c>
      <c r="FZ1054">
        <v>0</v>
      </c>
      <c r="GA1054">
        <v>0</v>
      </c>
      <c r="GB1054">
        <v>0</v>
      </c>
      <c r="GC1054">
        <v>0</v>
      </c>
      <c r="GD1054">
        <v>0</v>
      </c>
      <c r="GE1054">
        <v>0</v>
      </c>
      <c r="GF1054">
        <v>0</v>
      </c>
      <c r="GG1054">
        <v>0</v>
      </c>
      <c r="GH1054">
        <v>0</v>
      </c>
      <c r="GI1054">
        <v>0</v>
      </c>
      <c r="GJ1054">
        <v>0</v>
      </c>
      <c r="GK1054">
        <v>0</v>
      </c>
      <c r="GL1054">
        <v>0</v>
      </c>
      <c r="GM1054">
        <v>0</v>
      </c>
      <c r="GN1054">
        <v>0</v>
      </c>
      <c r="GO1054">
        <v>0</v>
      </c>
      <c r="GP1054">
        <v>0</v>
      </c>
      <c r="GQ1054">
        <v>0</v>
      </c>
      <c r="GR1054">
        <v>0</v>
      </c>
      <c r="GS1054">
        <v>0</v>
      </c>
      <c r="GT1054">
        <v>0</v>
      </c>
      <c r="GU1054">
        <v>0</v>
      </c>
      <c r="GV1054">
        <v>0</v>
      </c>
      <c r="GW1054">
        <v>0</v>
      </c>
      <c r="GX1054">
        <v>0</v>
      </c>
      <c r="GY1054">
        <v>0</v>
      </c>
      <c r="GZ1054">
        <v>0</v>
      </c>
      <c r="HA1054">
        <v>0</v>
      </c>
      <c r="HB1054">
        <v>0</v>
      </c>
      <c r="HC1054">
        <v>0</v>
      </c>
      <c r="HD1054">
        <v>0</v>
      </c>
      <c r="HE1054">
        <v>0</v>
      </c>
      <c r="HF1054">
        <v>0</v>
      </c>
      <c r="HG1054">
        <v>0</v>
      </c>
      <c r="HH1054">
        <v>0</v>
      </c>
      <c r="HI1054">
        <v>0</v>
      </c>
      <c r="HJ1054">
        <v>0</v>
      </c>
      <c r="HK1054">
        <v>0</v>
      </c>
      <c r="HL1054">
        <v>0</v>
      </c>
      <c r="HM1054">
        <v>0</v>
      </c>
      <c r="HN1054">
        <v>0</v>
      </c>
      <c r="HO1054">
        <v>0</v>
      </c>
      <c r="HP1054">
        <v>0</v>
      </c>
      <c r="HQ1054">
        <v>0</v>
      </c>
      <c r="HR1054">
        <v>0</v>
      </c>
      <c r="HS1054">
        <v>0</v>
      </c>
      <c r="HT1054">
        <v>0</v>
      </c>
      <c r="HU1054">
        <v>0</v>
      </c>
      <c r="HV1054">
        <v>0</v>
      </c>
      <c r="HW1054">
        <v>0</v>
      </c>
      <c r="HX1054">
        <v>0</v>
      </c>
      <c r="HY1054">
        <v>0</v>
      </c>
      <c r="HZ1054">
        <v>0</v>
      </c>
      <c r="IA1054">
        <v>0</v>
      </c>
      <c r="IB1054">
        <v>0</v>
      </c>
      <c r="IC1054">
        <v>0</v>
      </c>
      <c r="ID1054">
        <v>0</v>
      </c>
      <c r="IE1054">
        <v>0</v>
      </c>
      <c r="IF1054">
        <v>0</v>
      </c>
      <c r="IG1054">
        <v>0</v>
      </c>
      <c r="IH1054">
        <v>0</v>
      </c>
      <c r="II1054">
        <v>0</v>
      </c>
      <c r="IJ1054">
        <v>0</v>
      </c>
      <c r="IK1054">
        <v>0</v>
      </c>
    </row>
    <row r="1055" spans="13:245" hidden="1">
      <c r="M1055" s="340"/>
      <c r="N1055" t="s">
        <v>1024</v>
      </c>
      <c r="O1055">
        <v>2</v>
      </c>
      <c r="P1055">
        <v>27</v>
      </c>
      <c r="Q1055" s="183" t="str">
        <f t="shared" si="41"/>
        <v>SDH150227</v>
      </c>
      <c r="R1055">
        <v>620.1</v>
      </c>
      <c r="S1055">
        <v>2000</v>
      </c>
      <c r="T1055">
        <v>2000</v>
      </c>
      <c r="U1055">
        <v>2480.4</v>
      </c>
      <c r="V1055">
        <v>3100.5</v>
      </c>
      <c r="W1055">
        <v>3720.6000000000004</v>
      </c>
      <c r="X1055">
        <v>4340.7</v>
      </c>
      <c r="Y1055">
        <v>4960.8</v>
      </c>
      <c r="Z1055">
        <v>5580.9000000000005</v>
      </c>
      <c r="AA1055">
        <v>6201</v>
      </c>
      <c r="AB1055">
        <v>6821.1</v>
      </c>
      <c r="AC1055">
        <v>7441.2000000000007</v>
      </c>
      <c r="AD1055">
        <v>8061.3</v>
      </c>
      <c r="AE1055">
        <v>8681.4</v>
      </c>
      <c r="AF1055">
        <v>9301.5</v>
      </c>
      <c r="AG1055">
        <v>9301.5</v>
      </c>
      <c r="AH1055">
        <v>9301.5</v>
      </c>
      <c r="AI1055">
        <v>9301.5</v>
      </c>
      <c r="AJ1055">
        <v>9301.5</v>
      </c>
      <c r="AK1055">
        <v>9301.5</v>
      </c>
      <c r="AL1055">
        <v>9301.5</v>
      </c>
      <c r="AM1055">
        <v>9301.5</v>
      </c>
      <c r="AN1055">
        <v>9301.5</v>
      </c>
      <c r="AO1055">
        <v>9301.5</v>
      </c>
      <c r="AP1055">
        <v>9301.5</v>
      </c>
      <c r="AQ1055">
        <v>9301.5</v>
      </c>
      <c r="AR1055">
        <v>9301.5</v>
      </c>
      <c r="AS1055">
        <v>9301.5</v>
      </c>
      <c r="AT1055">
        <v>9301.5</v>
      </c>
      <c r="AU1055">
        <v>9301.5</v>
      </c>
      <c r="AV1055">
        <v>0</v>
      </c>
      <c r="AW1055">
        <v>0</v>
      </c>
      <c r="AX1055">
        <v>0</v>
      </c>
      <c r="AY1055">
        <v>0</v>
      </c>
      <c r="AZ1055">
        <v>0</v>
      </c>
      <c r="BA1055">
        <v>0</v>
      </c>
      <c r="BB1055">
        <v>0</v>
      </c>
      <c r="BC1055">
        <v>0</v>
      </c>
      <c r="BD1055">
        <v>0</v>
      </c>
      <c r="BE1055">
        <v>0</v>
      </c>
      <c r="BF1055">
        <v>0</v>
      </c>
      <c r="BG1055">
        <v>0</v>
      </c>
      <c r="BH1055">
        <v>0</v>
      </c>
      <c r="BI1055">
        <v>0</v>
      </c>
      <c r="BJ1055">
        <v>0</v>
      </c>
      <c r="BK1055">
        <v>0</v>
      </c>
      <c r="BL1055">
        <v>0</v>
      </c>
      <c r="BM1055">
        <v>0</v>
      </c>
      <c r="BN1055">
        <v>0</v>
      </c>
      <c r="BO1055">
        <v>0</v>
      </c>
      <c r="BP1055">
        <v>0</v>
      </c>
      <c r="BQ1055">
        <v>0</v>
      </c>
      <c r="BR1055">
        <v>0</v>
      </c>
      <c r="BS1055">
        <v>0</v>
      </c>
      <c r="BT1055">
        <v>0</v>
      </c>
      <c r="BU1055">
        <v>0</v>
      </c>
      <c r="BV1055">
        <v>0</v>
      </c>
      <c r="BW1055">
        <v>0</v>
      </c>
      <c r="BX1055">
        <v>0</v>
      </c>
      <c r="BY1055">
        <v>0</v>
      </c>
      <c r="BZ1055">
        <v>0</v>
      </c>
      <c r="CA1055">
        <v>0</v>
      </c>
      <c r="CB1055">
        <v>0</v>
      </c>
      <c r="CC1055">
        <v>0</v>
      </c>
      <c r="CD1055">
        <v>0</v>
      </c>
      <c r="CE1055">
        <v>0</v>
      </c>
      <c r="CF1055">
        <v>0</v>
      </c>
      <c r="CG1055">
        <v>0</v>
      </c>
      <c r="CH1055">
        <v>0</v>
      </c>
      <c r="CI1055">
        <v>0</v>
      </c>
      <c r="CJ1055">
        <v>0</v>
      </c>
      <c r="CK1055">
        <v>0</v>
      </c>
      <c r="CL1055">
        <v>0</v>
      </c>
      <c r="CM1055">
        <v>0</v>
      </c>
      <c r="CN1055">
        <v>0</v>
      </c>
      <c r="CO1055">
        <v>0</v>
      </c>
      <c r="CP1055">
        <v>0</v>
      </c>
      <c r="CQ1055">
        <v>0</v>
      </c>
      <c r="CR1055">
        <v>0</v>
      </c>
      <c r="CS1055">
        <v>0</v>
      </c>
      <c r="CT1055">
        <v>0</v>
      </c>
      <c r="CU1055">
        <v>0</v>
      </c>
      <c r="CV1055">
        <v>0</v>
      </c>
      <c r="CW1055">
        <v>0</v>
      </c>
      <c r="CX1055">
        <v>0</v>
      </c>
      <c r="CY1055">
        <v>0</v>
      </c>
      <c r="CZ1055">
        <v>0</v>
      </c>
      <c r="DA1055">
        <v>0</v>
      </c>
      <c r="DB1055">
        <v>0</v>
      </c>
      <c r="DC1055">
        <v>0</v>
      </c>
      <c r="DD1055">
        <v>0</v>
      </c>
      <c r="DE1055">
        <v>0</v>
      </c>
      <c r="DF1055">
        <v>0</v>
      </c>
      <c r="DG1055">
        <v>0</v>
      </c>
      <c r="DH1055">
        <v>0</v>
      </c>
      <c r="DI1055">
        <v>0</v>
      </c>
      <c r="DJ1055">
        <v>0</v>
      </c>
      <c r="DK1055">
        <v>0</v>
      </c>
      <c r="DL1055">
        <v>0</v>
      </c>
      <c r="DM1055">
        <v>0</v>
      </c>
      <c r="DN1055">
        <v>0</v>
      </c>
      <c r="DO1055">
        <v>0</v>
      </c>
      <c r="DP1055">
        <v>0</v>
      </c>
      <c r="DQ1055">
        <v>0</v>
      </c>
      <c r="DR1055">
        <v>0</v>
      </c>
      <c r="DS1055">
        <v>0</v>
      </c>
      <c r="DT1055">
        <v>0</v>
      </c>
      <c r="DU1055">
        <v>0</v>
      </c>
      <c r="DV1055">
        <v>0</v>
      </c>
      <c r="DW1055">
        <v>0</v>
      </c>
      <c r="DX1055">
        <v>0</v>
      </c>
      <c r="DZ1055" s="340"/>
      <c r="EA1055" t="s">
        <v>1024</v>
      </c>
      <c r="EB1055">
        <v>2</v>
      </c>
      <c r="EC1055">
        <v>27</v>
      </c>
      <c r="ED1055" s="183" t="str">
        <f t="shared" si="42"/>
        <v>SDH150227</v>
      </c>
      <c r="EE1055">
        <v>620.1</v>
      </c>
      <c r="EF1055">
        <v>10000</v>
      </c>
      <c r="EG1055">
        <v>10000</v>
      </c>
      <c r="EH1055">
        <v>10000</v>
      </c>
      <c r="EI1055">
        <v>10000</v>
      </c>
      <c r="EJ1055">
        <v>10000</v>
      </c>
      <c r="EK1055">
        <v>10000</v>
      </c>
      <c r="EL1055">
        <v>10000</v>
      </c>
      <c r="EM1055">
        <v>10000</v>
      </c>
      <c r="EN1055">
        <v>10000</v>
      </c>
      <c r="EO1055">
        <v>10000</v>
      </c>
      <c r="EP1055">
        <v>10000</v>
      </c>
      <c r="EQ1055">
        <v>10000</v>
      </c>
      <c r="ER1055">
        <v>10000</v>
      </c>
      <c r="ES1055">
        <v>10000</v>
      </c>
      <c r="ET1055">
        <v>10000</v>
      </c>
      <c r="EU1055">
        <v>10000</v>
      </c>
      <c r="EV1055">
        <v>10000</v>
      </c>
      <c r="EW1055">
        <v>10000</v>
      </c>
      <c r="EX1055">
        <v>10000</v>
      </c>
      <c r="EY1055">
        <v>10000</v>
      </c>
      <c r="EZ1055">
        <v>10000</v>
      </c>
      <c r="FA1055">
        <v>10000</v>
      </c>
      <c r="FB1055">
        <v>10000</v>
      </c>
      <c r="FC1055">
        <v>10000</v>
      </c>
      <c r="FD1055">
        <v>10000</v>
      </c>
      <c r="FE1055">
        <v>10000</v>
      </c>
      <c r="FF1055">
        <v>10000</v>
      </c>
      <c r="FG1055">
        <v>10000</v>
      </c>
      <c r="FH1055">
        <v>10000</v>
      </c>
      <c r="FI1055">
        <v>0</v>
      </c>
      <c r="FJ1055">
        <v>0</v>
      </c>
      <c r="FK1055">
        <v>0</v>
      </c>
      <c r="FL1055">
        <v>0</v>
      </c>
      <c r="FM1055">
        <v>0</v>
      </c>
      <c r="FN1055">
        <v>0</v>
      </c>
      <c r="FO1055">
        <v>0</v>
      </c>
      <c r="FP1055">
        <v>0</v>
      </c>
      <c r="FQ1055">
        <v>0</v>
      </c>
      <c r="FR1055">
        <v>0</v>
      </c>
      <c r="FS1055">
        <v>0</v>
      </c>
      <c r="FT1055">
        <v>0</v>
      </c>
      <c r="FU1055">
        <v>0</v>
      </c>
      <c r="FV1055">
        <v>0</v>
      </c>
      <c r="FW1055">
        <v>0</v>
      </c>
      <c r="FX1055">
        <v>0</v>
      </c>
      <c r="FY1055">
        <v>0</v>
      </c>
      <c r="FZ1055">
        <v>0</v>
      </c>
      <c r="GA1055">
        <v>0</v>
      </c>
      <c r="GB1055">
        <v>0</v>
      </c>
      <c r="GC1055">
        <v>0</v>
      </c>
      <c r="GD1055">
        <v>0</v>
      </c>
      <c r="GE1055">
        <v>0</v>
      </c>
      <c r="GF1055">
        <v>0</v>
      </c>
      <c r="GG1055">
        <v>0</v>
      </c>
      <c r="GH1055">
        <v>0</v>
      </c>
      <c r="GI1055">
        <v>0</v>
      </c>
      <c r="GJ1055">
        <v>0</v>
      </c>
      <c r="GK1055">
        <v>0</v>
      </c>
      <c r="GL1055">
        <v>0</v>
      </c>
      <c r="GM1055">
        <v>0</v>
      </c>
      <c r="GN1055">
        <v>0</v>
      </c>
      <c r="GO1055">
        <v>0</v>
      </c>
      <c r="GP1055">
        <v>0</v>
      </c>
      <c r="GQ1055">
        <v>0</v>
      </c>
      <c r="GR1055">
        <v>0</v>
      </c>
      <c r="GS1055">
        <v>0</v>
      </c>
      <c r="GT1055">
        <v>0</v>
      </c>
      <c r="GU1055">
        <v>0</v>
      </c>
      <c r="GV1055">
        <v>0</v>
      </c>
      <c r="GW1055">
        <v>0</v>
      </c>
      <c r="GX1055">
        <v>0</v>
      </c>
      <c r="GY1055">
        <v>0</v>
      </c>
      <c r="GZ1055">
        <v>0</v>
      </c>
      <c r="HA1055">
        <v>0</v>
      </c>
      <c r="HB1055">
        <v>0</v>
      </c>
      <c r="HC1055">
        <v>0</v>
      </c>
      <c r="HD1055">
        <v>0</v>
      </c>
      <c r="HE1055">
        <v>0</v>
      </c>
      <c r="HF1055">
        <v>0</v>
      </c>
      <c r="HG1055">
        <v>0</v>
      </c>
      <c r="HH1055">
        <v>0</v>
      </c>
      <c r="HI1055">
        <v>0</v>
      </c>
      <c r="HJ1055">
        <v>0</v>
      </c>
      <c r="HK1055">
        <v>0</v>
      </c>
      <c r="HL1055">
        <v>0</v>
      </c>
      <c r="HM1055">
        <v>0</v>
      </c>
      <c r="HN1055">
        <v>0</v>
      </c>
      <c r="HO1055">
        <v>0</v>
      </c>
      <c r="HP1055">
        <v>0</v>
      </c>
      <c r="HQ1055">
        <v>0</v>
      </c>
      <c r="HR1055">
        <v>0</v>
      </c>
      <c r="HS1055">
        <v>0</v>
      </c>
      <c r="HT1055">
        <v>0</v>
      </c>
      <c r="HU1055">
        <v>0</v>
      </c>
      <c r="HV1055">
        <v>0</v>
      </c>
      <c r="HW1055">
        <v>0</v>
      </c>
      <c r="HX1055">
        <v>0</v>
      </c>
      <c r="HY1055">
        <v>0</v>
      </c>
      <c r="HZ1055">
        <v>0</v>
      </c>
      <c r="IA1055">
        <v>0</v>
      </c>
      <c r="IB1055">
        <v>0</v>
      </c>
      <c r="IC1055">
        <v>0</v>
      </c>
      <c r="ID1055">
        <v>0</v>
      </c>
      <c r="IE1055">
        <v>0</v>
      </c>
      <c r="IF1055">
        <v>0</v>
      </c>
      <c r="IG1055">
        <v>0</v>
      </c>
      <c r="IH1055">
        <v>0</v>
      </c>
      <c r="II1055">
        <v>0</v>
      </c>
      <c r="IJ1055">
        <v>0</v>
      </c>
      <c r="IK1055">
        <v>0</v>
      </c>
    </row>
    <row r="1056" spans="13:245" hidden="1">
      <c r="M1056" s="340"/>
      <c r="N1056" t="s">
        <v>1024</v>
      </c>
      <c r="O1056">
        <v>2</v>
      </c>
      <c r="P1056">
        <v>28</v>
      </c>
      <c r="Q1056" s="183" t="str">
        <f t="shared" si="41"/>
        <v>SDH150228</v>
      </c>
      <c r="R1056">
        <v>625.4</v>
      </c>
      <c r="S1056">
        <v>2000</v>
      </c>
      <c r="T1056">
        <v>2000</v>
      </c>
      <c r="U1056">
        <v>2501.6</v>
      </c>
      <c r="V1056">
        <v>3127</v>
      </c>
      <c r="W1056">
        <v>3752.4</v>
      </c>
      <c r="X1056">
        <v>4377.8</v>
      </c>
      <c r="Y1056">
        <v>5003.2</v>
      </c>
      <c r="Z1056">
        <v>5628.6</v>
      </c>
      <c r="AA1056">
        <v>6254</v>
      </c>
      <c r="AB1056">
        <v>6879.4000000000005</v>
      </c>
      <c r="AC1056">
        <v>7504.8</v>
      </c>
      <c r="AD1056">
        <v>8130.2000000000007</v>
      </c>
      <c r="AE1056">
        <v>8755.6</v>
      </c>
      <c r="AF1056">
        <v>9381</v>
      </c>
      <c r="AG1056">
        <v>9381</v>
      </c>
      <c r="AH1056">
        <v>9381</v>
      </c>
      <c r="AI1056">
        <v>9381</v>
      </c>
      <c r="AJ1056">
        <v>9381</v>
      </c>
      <c r="AK1056">
        <v>9381</v>
      </c>
      <c r="AL1056">
        <v>9381</v>
      </c>
      <c r="AM1056">
        <v>9381</v>
      </c>
      <c r="AN1056">
        <v>9381</v>
      </c>
      <c r="AO1056">
        <v>9381</v>
      </c>
      <c r="AP1056">
        <v>9381</v>
      </c>
      <c r="AQ1056">
        <v>9381</v>
      </c>
      <c r="AR1056">
        <v>9381</v>
      </c>
      <c r="AS1056">
        <v>9381</v>
      </c>
      <c r="AT1056">
        <v>9381</v>
      </c>
      <c r="AU1056">
        <v>9381</v>
      </c>
      <c r="AV1056">
        <v>0</v>
      </c>
      <c r="AW1056">
        <v>0</v>
      </c>
      <c r="AX1056">
        <v>0</v>
      </c>
      <c r="AY1056">
        <v>0</v>
      </c>
      <c r="AZ1056">
        <v>0</v>
      </c>
      <c r="BA1056">
        <v>0</v>
      </c>
      <c r="BB1056">
        <v>0</v>
      </c>
      <c r="BC1056">
        <v>0</v>
      </c>
      <c r="BD1056">
        <v>0</v>
      </c>
      <c r="BE1056">
        <v>0</v>
      </c>
      <c r="BF1056">
        <v>0</v>
      </c>
      <c r="BG1056">
        <v>0</v>
      </c>
      <c r="BH1056">
        <v>0</v>
      </c>
      <c r="BI1056">
        <v>0</v>
      </c>
      <c r="BJ1056">
        <v>0</v>
      </c>
      <c r="BK1056">
        <v>0</v>
      </c>
      <c r="BL1056">
        <v>0</v>
      </c>
      <c r="BM1056">
        <v>0</v>
      </c>
      <c r="BN1056">
        <v>0</v>
      </c>
      <c r="BO1056">
        <v>0</v>
      </c>
      <c r="BP1056">
        <v>0</v>
      </c>
      <c r="BQ1056">
        <v>0</v>
      </c>
      <c r="BR1056">
        <v>0</v>
      </c>
      <c r="BS1056">
        <v>0</v>
      </c>
      <c r="BT1056">
        <v>0</v>
      </c>
      <c r="BU1056">
        <v>0</v>
      </c>
      <c r="BV1056">
        <v>0</v>
      </c>
      <c r="BW1056">
        <v>0</v>
      </c>
      <c r="BX1056">
        <v>0</v>
      </c>
      <c r="BY1056">
        <v>0</v>
      </c>
      <c r="BZ1056">
        <v>0</v>
      </c>
      <c r="CA1056">
        <v>0</v>
      </c>
      <c r="CB1056">
        <v>0</v>
      </c>
      <c r="CC1056">
        <v>0</v>
      </c>
      <c r="CD1056">
        <v>0</v>
      </c>
      <c r="CE1056">
        <v>0</v>
      </c>
      <c r="CF1056">
        <v>0</v>
      </c>
      <c r="CG1056">
        <v>0</v>
      </c>
      <c r="CH1056">
        <v>0</v>
      </c>
      <c r="CI1056">
        <v>0</v>
      </c>
      <c r="CJ1056">
        <v>0</v>
      </c>
      <c r="CK1056">
        <v>0</v>
      </c>
      <c r="CL1056">
        <v>0</v>
      </c>
      <c r="CM1056">
        <v>0</v>
      </c>
      <c r="CN1056">
        <v>0</v>
      </c>
      <c r="CO1056">
        <v>0</v>
      </c>
      <c r="CP1056">
        <v>0</v>
      </c>
      <c r="CQ1056">
        <v>0</v>
      </c>
      <c r="CR1056">
        <v>0</v>
      </c>
      <c r="CS1056">
        <v>0</v>
      </c>
      <c r="CT1056">
        <v>0</v>
      </c>
      <c r="CU1056">
        <v>0</v>
      </c>
      <c r="CV1056">
        <v>0</v>
      </c>
      <c r="CW1056">
        <v>0</v>
      </c>
      <c r="CX1056">
        <v>0</v>
      </c>
      <c r="CY1056">
        <v>0</v>
      </c>
      <c r="CZ1056">
        <v>0</v>
      </c>
      <c r="DA1056">
        <v>0</v>
      </c>
      <c r="DB1056">
        <v>0</v>
      </c>
      <c r="DC1056">
        <v>0</v>
      </c>
      <c r="DD1056">
        <v>0</v>
      </c>
      <c r="DE1056">
        <v>0</v>
      </c>
      <c r="DF1056">
        <v>0</v>
      </c>
      <c r="DG1056">
        <v>0</v>
      </c>
      <c r="DH1056">
        <v>0</v>
      </c>
      <c r="DI1056">
        <v>0</v>
      </c>
      <c r="DJ1056">
        <v>0</v>
      </c>
      <c r="DK1056">
        <v>0</v>
      </c>
      <c r="DL1056">
        <v>0</v>
      </c>
      <c r="DM1056">
        <v>0</v>
      </c>
      <c r="DN1056">
        <v>0</v>
      </c>
      <c r="DO1056">
        <v>0</v>
      </c>
      <c r="DP1056">
        <v>0</v>
      </c>
      <c r="DQ1056">
        <v>0</v>
      </c>
      <c r="DR1056">
        <v>0</v>
      </c>
      <c r="DS1056">
        <v>0</v>
      </c>
      <c r="DT1056">
        <v>0</v>
      </c>
      <c r="DU1056">
        <v>0</v>
      </c>
      <c r="DV1056">
        <v>0</v>
      </c>
      <c r="DW1056">
        <v>0</v>
      </c>
      <c r="DX1056">
        <v>0</v>
      </c>
      <c r="DZ1056" s="340"/>
      <c r="EA1056" t="s">
        <v>1024</v>
      </c>
      <c r="EB1056">
        <v>2</v>
      </c>
      <c r="EC1056">
        <v>28</v>
      </c>
      <c r="ED1056" s="183" t="str">
        <f t="shared" si="42"/>
        <v>SDH150228</v>
      </c>
      <c r="EE1056">
        <v>625.4</v>
      </c>
      <c r="EF1056">
        <v>10000</v>
      </c>
      <c r="EG1056">
        <v>10000</v>
      </c>
      <c r="EH1056">
        <v>10000</v>
      </c>
      <c r="EI1056">
        <v>10000</v>
      </c>
      <c r="EJ1056">
        <v>10000</v>
      </c>
      <c r="EK1056">
        <v>10000</v>
      </c>
      <c r="EL1056">
        <v>10000</v>
      </c>
      <c r="EM1056">
        <v>10000</v>
      </c>
      <c r="EN1056">
        <v>10000</v>
      </c>
      <c r="EO1056">
        <v>10000</v>
      </c>
      <c r="EP1056">
        <v>10000</v>
      </c>
      <c r="EQ1056">
        <v>10000</v>
      </c>
      <c r="ER1056">
        <v>10000</v>
      </c>
      <c r="ES1056">
        <v>10000</v>
      </c>
      <c r="ET1056">
        <v>10000</v>
      </c>
      <c r="EU1056">
        <v>10000</v>
      </c>
      <c r="EV1056">
        <v>10000</v>
      </c>
      <c r="EW1056">
        <v>10000</v>
      </c>
      <c r="EX1056">
        <v>10000</v>
      </c>
      <c r="EY1056">
        <v>10000</v>
      </c>
      <c r="EZ1056">
        <v>10000</v>
      </c>
      <c r="FA1056">
        <v>10000</v>
      </c>
      <c r="FB1056">
        <v>10000</v>
      </c>
      <c r="FC1056">
        <v>10000</v>
      </c>
      <c r="FD1056">
        <v>10000</v>
      </c>
      <c r="FE1056">
        <v>10000</v>
      </c>
      <c r="FF1056">
        <v>10000</v>
      </c>
      <c r="FG1056">
        <v>10000</v>
      </c>
      <c r="FH1056">
        <v>10000</v>
      </c>
      <c r="FI1056">
        <v>0</v>
      </c>
      <c r="FJ1056">
        <v>0</v>
      </c>
      <c r="FK1056">
        <v>0</v>
      </c>
      <c r="FL1056">
        <v>0</v>
      </c>
      <c r="FM1056">
        <v>0</v>
      </c>
      <c r="FN1056">
        <v>0</v>
      </c>
      <c r="FO1056">
        <v>0</v>
      </c>
      <c r="FP1056">
        <v>0</v>
      </c>
      <c r="FQ1056">
        <v>0</v>
      </c>
      <c r="FR1056">
        <v>0</v>
      </c>
      <c r="FS1056">
        <v>0</v>
      </c>
      <c r="FT1056">
        <v>0</v>
      </c>
      <c r="FU1056">
        <v>0</v>
      </c>
      <c r="FV1056">
        <v>0</v>
      </c>
      <c r="FW1056">
        <v>0</v>
      </c>
      <c r="FX1056">
        <v>0</v>
      </c>
      <c r="FY1056">
        <v>0</v>
      </c>
      <c r="FZ1056">
        <v>0</v>
      </c>
      <c r="GA1056">
        <v>0</v>
      </c>
      <c r="GB1056">
        <v>0</v>
      </c>
      <c r="GC1056">
        <v>0</v>
      </c>
      <c r="GD1056">
        <v>0</v>
      </c>
      <c r="GE1056">
        <v>0</v>
      </c>
      <c r="GF1056">
        <v>0</v>
      </c>
      <c r="GG1056">
        <v>0</v>
      </c>
      <c r="GH1056">
        <v>0</v>
      </c>
      <c r="GI1056">
        <v>0</v>
      </c>
      <c r="GJ1056">
        <v>0</v>
      </c>
      <c r="GK1056">
        <v>0</v>
      </c>
      <c r="GL1056">
        <v>0</v>
      </c>
      <c r="GM1056">
        <v>0</v>
      </c>
      <c r="GN1056">
        <v>0</v>
      </c>
      <c r="GO1056">
        <v>0</v>
      </c>
      <c r="GP1056">
        <v>0</v>
      </c>
      <c r="GQ1056">
        <v>0</v>
      </c>
      <c r="GR1056">
        <v>0</v>
      </c>
      <c r="GS1056">
        <v>0</v>
      </c>
      <c r="GT1056">
        <v>0</v>
      </c>
      <c r="GU1056">
        <v>0</v>
      </c>
      <c r="GV1056">
        <v>0</v>
      </c>
      <c r="GW1056">
        <v>0</v>
      </c>
      <c r="GX1056">
        <v>0</v>
      </c>
      <c r="GY1056">
        <v>0</v>
      </c>
      <c r="GZ1056">
        <v>0</v>
      </c>
      <c r="HA1056">
        <v>0</v>
      </c>
      <c r="HB1056">
        <v>0</v>
      </c>
      <c r="HC1056">
        <v>0</v>
      </c>
      <c r="HD1056">
        <v>0</v>
      </c>
      <c r="HE1056">
        <v>0</v>
      </c>
      <c r="HF1056">
        <v>0</v>
      </c>
      <c r="HG1056">
        <v>0</v>
      </c>
      <c r="HH1056">
        <v>0</v>
      </c>
      <c r="HI1056">
        <v>0</v>
      </c>
      <c r="HJ1056">
        <v>0</v>
      </c>
      <c r="HK1056">
        <v>0</v>
      </c>
      <c r="HL1056">
        <v>0</v>
      </c>
      <c r="HM1056">
        <v>0</v>
      </c>
      <c r="HN1056">
        <v>0</v>
      </c>
      <c r="HO1056">
        <v>0</v>
      </c>
      <c r="HP1056">
        <v>0</v>
      </c>
      <c r="HQ1056">
        <v>0</v>
      </c>
      <c r="HR1056">
        <v>0</v>
      </c>
      <c r="HS1056">
        <v>0</v>
      </c>
      <c r="HT1056">
        <v>0</v>
      </c>
      <c r="HU1056">
        <v>0</v>
      </c>
      <c r="HV1056">
        <v>0</v>
      </c>
      <c r="HW1056">
        <v>0</v>
      </c>
      <c r="HX1056">
        <v>0</v>
      </c>
      <c r="HY1056">
        <v>0</v>
      </c>
      <c r="HZ1056">
        <v>0</v>
      </c>
      <c r="IA1056">
        <v>0</v>
      </c>
      <c r="IB1056">
        <v>0</v>
      </c>
      <c r="IC1056">
        <v>0</v>
      </c>
      <c r="ID1056">
        <v>0</v>
      </c>
      <c r="IE1056">
        <v>0</v>
      </c>
      <c r="IF1056">
        <v>0</v>
      </c>
      <c r="IG1056">
        <v>0</v>
      </c>
      <c r="IH1056">
        <v>0</v>
      </c>
      <c r="II1056">
        <v>0</v>
      </c>
      <c r="IJ1056">
        <v>0</v>
      </c>
      <c r="IK1056">
        <v>0</v>
      </c>
    </row>
    <row r="1057" spans="13:245" hidden="1">
      <c r="M1057" s="340"/>
      <c r="N1057" t="s">
        <v>1024</v>
      </c>
      <c r="O1057">
        <v>2</v>
      </c>
      <c r="P1057">
        <v>29</v>
      </c>
      <c r="Q1057" s="183" t="str">
        <f t="shared" si="41"/>
        <v>SDH150229</v>
      </c>
      <c r="R1057">
        <v>625.4</v>
      </c>
      <c r="S1057">
        <v>2000</v>
      </c>
      <c r="T1057">
        <v>2000</v>
      </c>
      <c r="U1057">
        <v>2501.6</v>
      </c>
      <c r="V1057">
        <v>3127</v>
      </c>
      <c r="W1057">
        <v>3752.4</v>
      </c>
      <c r="X1057">
        <v>4377.8</v>
      </c>
      <c r="Y1057">
        <v>5003.2</v>
      </c>
      <c r="Z1057">
        <v>5628.6</v>
      </c>
      <c r="AA1057">
        <v>6254</v>
      </c>
      <c r="AB1057">
        <v>6879.4000000000005</v>
      </c>
      <c r="AC1057">
        <v>7504.8</v>
      </c>
      <c r="AD1057">
        <v>8130.2000000000007</v>
      </c>
      <c r="AE1057">
        <v>8755.6</v>
      </c>
      <c r="AF1057">
        <v>9381</v>
      </c>
      <c r="AG1057">
        <v>9381</v>
      </c>
      <c r="AH1057">
        <v>9381</v>
      </c>
      <c r="AI1057">
        <v>9381</v>
      </c>
      <c r="AJ1057">
        <v>9381</v>
      </c>
      <c r="AK1057">
        <v>9381</v>
      </c>
      <c r="AL1057">
        <v>9381</v>
      </c>
      <c r="AM1057">
        <v>9381</v>
      </c>
      <c r="AN1057">
        <v>9381</v>
      </c>
      <c r="AO1057">
        <v>9381</v>
      </c>
      <c r="AP1057">
        <v>9381</v>
      </c>
      <c r="AQ1057">
        <v>9381</v>
      </c>
      <c r="AR1057">
        <v>9381</v>
      </c>
      <c r="AS1057">
        <v>9381</v>
      </c>
      <c r="AT1057">
        <v>9381</v>
      </c>
      <c r="AU1057">
        <v>9381</v>
      </c>
      <c r="AV1057">
        <v>0</v>
      </c>
      <c r="AW1057">
        <v>0</v>
      </c>
      <c r="AX1057">
        <v>0</v>
      </c>
      <c r="AY1057">
        <v>0</v>
      </c>
      <c r="AZ1057">
        <v>0</v>
      </c>
      <c r="BA1057">
        <v>0</v>
      </c>
      <c r="BB1057">
        <v>0</v>
      </c>
      <c r="BC1057">
        <v>0</v>
      </c>
      <c r="BD1057">
        <v>0</v>
      </c>
      <c r="BE1057">
        <v>0</v>
      </c>
      <c r="BF1057">
        <v>0</v>
      </c>
      <c r="BG1057">
        <v>0</v>
      </c>
      <c r="BH1057">
        <v>0</v>
      </c>
      <c r="BI1057">
        <v>0</v>
      </c>
      <c r="BJ1057">
        <v>0</v>
      </c>
      <c r="BK1057">
        <v>0</v>
      </c>
      <c r="BL1057">
        <v>0</v>
      </c>
      <c r="BM1057">
        <v>0</v>
      </c>
      <c r="BN1057">
        <v>0</v>
      </c>
      <c r="BO1057">
        <v>0</v>
      </c>
      <c r="BP1057">
        <v>0</v>
      </c>
      <c r="BQ1057">
        <v>0</v>
      </c>
      <c r="BR1057">
        <v>0</v>
      </c>
      <c r="BS1057">
        <v>0</v>
      </c>
      <c r="BT1057">
        <v>0</v>
      </c>
      <c r="BU1057">
        <v>0</v>
      </c>
      <c r="BV1057">
        <v>0</v>
      </c>
      <c r="BW1057">
        <v>0</v>
      </c>
      <c r="BX1057">
        <v>0</v>
      </c>
      <c r="BY1057">
        <v>0</v>
      </c>
      <c r="BZ1057">
        <v>0</v>
      </c>
      <c r="CA1057">
        <v>0</v>
      </c>
      <c r="CB1057">
        <v>0</v>
      </c>
      <c r="CC1057">
        <v>0</v>
      </c>
      <c r="CD1057">
        <v>0</v>
      </c>
      <c r="CE1057">
        <v>0</v>
      </c>
      <c r="CF1057">
        <v>0</v>
      </c>
      <c r="CG1057">
        <v>0</v>
      </c>
      <c r="CH1057">
        <v>0</v>
      </c>
      <c r="CI1057">
        <v>0</v>
      </c>
      <c r="CJ1057">
        <v>0</v>
      </c>
      <c r="CK1057">
        <v>0</v>
      </c>
      <c r="CL1057">
        <v>0</v>
      </c>
      <c r="CM1057">
        <v>0</v>
      </c>
      <c r="CN1057">
        <v>0</v>
      </c>
      <c r="CO1057">
        <v>0</v>
      </c>
      <c r="CP1057">
        <v>0</v>
      </c>
      <c r="CQ1057">
        <v>0</v>
      </c>
      <c r="CR1057">
        <v>0</v>
      </c>
      <c r="CS1057">
        <v>0</v>
      </c>
      <c r="CT1057">
        <v>0</v>
      </c>
      <c r="CU1057">
        <v>0</v>
      </c>
      <c r="CV1057">
        <v>0</v>
      </c>
      <c r="CW1057">
        <v>0</v>
      </c>
      <c r="CX1057">
        <v>0</v>
      </c>
      <c r="CY1057">
        <v>0</v>
      </c>
      <c r="CZ1057">
        <v>0</v>
      </c>
      <c r="DA1057">
        <v>0</v>
      </c>
      <c r="DB1057">
        <v>0</v>
      </c>
      <c r="DC1057">
        <v>0</v>
      </c>
      <c r="DD1057">
        <v>0</v>
      </c>
      <c r="DE1057">
        <v>0</v>
      </c>
      <c r="DF1057">
        <v>0</v>
      </c>
      <c r="DG1057">
        <v>0</v>
      </c>
      <c r="DH1057">
        <v>0</v>
      </c>
      <c r="DI1057">
        <v>0</v>
      </c>
      <c r="DJ1057">
        <v>0</v>
      </c>
      <c r="DK1057">
        <v>0</v>
      </c>
      <c r="DL1057">
        <v>0</v>
      </c>
      <c r="DM1057">
        <v>0</v>
      </c>
      <c r="DN1057">
        <v>0</v>
      </c>
      <c r="DO1057">
        <v>0</v>
      </c>
      <c r="DP1057">
        <v>0</v>
      </c>
      <c r="DQ1057">
        <v>0</v>
      </c>
      <c r="DR1057">
        <v>0</v>
      </c>
      <c r="DS1057">
        <v>0</v>
      </c>
      <c r="DT1057">
        <v>0</v>
      </c>
      <c r="DU1057">
        <v>0</v>
      </c>
      <c r="DV1057">
        <v>0</v>
      </c>
      <c r="DW1057">
        <v>0</v>
      </c>
      <c r="DX1057">
        <v>0</v>
      </c>
      <c r="DZ1057" s="340"/>
      <c r="EA1057" t="s">
        <v>1024</v>
      </c>
      <c r="EB1057">
        <v>2</v>
      </c>
      <c r="EC1057">
        <v>29</v>
      </c>
      <c r="ED1057" s="183" t="str">
        <f t="shared" si="42"/>
        <v>SDH150229</v>
      </c>
      <c r="EE1057">
        <v>625.4</v>
      </c>
      <c r="EF1057">
        <v>10000</v>
      </c>
      <c r="EG1057">
        <v>10000</v>
      </c>
      <c r="EH1057">
        <v>10000</v>
      </c>
      <c r="EI1057">
        <v>10000</v>
      </c>
      <c r="EJ1057">
        <v>10000</v>
      </c>
      <c r="EK1057">
        <v>10000</v>
      </c>
      <c r="EL1057">
        <v>10000</v>
      </c>
      <c r="EM1057">
        <v>10000</v>
      </c>
      <c r="EN1057">
        <v>10000</v>
      </c>
      <c r="EO1057">
        <v>10000</v>
      </c>
      <c r="EP1057">
        <v>10000</v>
      </c>
      <c r="EQ1057">
        <v>10000</v>
      </c>
      <c r="ER1057">
        <v>10000</v>
      </c>
      <c r="ES1057">
        <v>10000</v>
      </c>
      <c r="ET1057">
        <v>10000</v>
      </c>
      <c r="EU1057">
        <v>10000</v>
      </c>
      <c r="EV1057">
        <v>10000</v>
      </c>
      <c r="EW1057">
        <v>10000</v>
      </c>
      <c r="EX1057">
        <v>10000</v>
      </c>
      <c r="EY1057">
        <v>10000</v>
      </c>
      <c r="EZ1057">
        <v>10000</v>
      </c>
      <c r="FA1057">
        <v>10000</v>
      </c>
      <c r="FB1057">
        <v>10000</v>
      </c>
      <c r="FC1057">
        <v>10000</v>
      </c>
      <c r="FD1057">
        <v>10000</v>
      </c>
      <c r="FE1057">
        <v>10000</v>
      </c>
      <c r="FF1057">
        <v>10000</v>
      </c>
      <c r="FG1057">
        <v>10000</v>
      </c>
      <c r="FH1057">
        <v>10000</v>
      </c>
      <c r="FI1057">
        <v>0</v>
      </c>
      <c r="FJ1057">
        <v>0</v>
      </c>
      <c r="FK1057">
        <v>0</v>
      </c>
      <c r="FL1057">
        <v>0</v>
      </c>
      <c r="FM1057">
        <v>0</v>
      </c>
      <c r="FN1057">
        <v>0</v>
      </c>
      <c r="FO1057">
        <v>0</v>
      </c>
      <c r="FP1057">
        <v>0</v>
      </c>
      <c r="FQ1057">
        <v>0</v>
      </c>
      <c r="FR1057">
        <v>0</v>
      </c>
      <c r="FS1057">
        <v>0</v>
      </c>
      <c r="FT1057">
        <v>0</v>
      </c>
      <c r="FU1057">
        <v>0</v>
      </c>
      <c r="FV1057">
        <v>0</v>
      </c>
      <c r="FW1057">
        <v>0</v>
      </c>
      <c r="FX1057">
        <v>0</v>
      </c>
      <c r="FY1057">
        <v>0</v>
      </c>
      <c r="FZ1057">
        <v>0</v>
      </c>
      <c r="GA1057">
        <v>0</v>
      </c>
      <c r="GB1057">
        <v>0</v>
      </c>
      <c r="GC1057">
        <v>0</v>
      </c>
      <c r="GD1057">
        <v>0</v>
      </c>
      <c r="GE1057">
        <v>0</v>
      </c>
      <c r="GF1057">
        <v>0</v>
      </c>
      <c r="GG1057">
        <v>0</v>
      </c>
      <c r="GH1057">
        <v>0</v>
      </c>
      <c r="GI1057">
        <v>0</v>
      </c>
      <c r="GJ1057">
        <v>0</v>
      </c>
      <c r="GK1057">
        <v>0</v>
      </c>
      <c r="GL1057">
        <v>0</v>
      </c>
      <c r="GM1057">
        <v>0</v>
      </c>
      <c r="GN1057">
        <v>0</v>
      </c>
      <c r="GO1057">
        <v>0</v>
      </c>
      <c r="GP1057">
        <v>0</v>
      </c>
      <c r="GQ1057">
        <v>0</v>
      </c>
      <c r="GR1057">
        <v>0</v>
      </c>
      <c r="GS1057">
        <v>0</v>
      </c>
      <c r="GT1057">
        <v>0</v>
      </c>
      <c r="GU1057">
        <v>0</v>
      </c>
      <c r="GV1057">
        <v>0</v>
      </c>
      <c r="GW1057">
        <v>0</v>
      </c>
      <c r="GX1057">
        <v>0</v>
      </c>
      <c r="GY1057">
        <v>0</v>
      </c>
      <c r="GZ1057">
        <v>0</v>
      </c>
      <c r="HA1057">
        <v>0</v>
      </c>
      <c r="HB1057">
        <v>0</v>
      </c>
      <c r="HC1057">
        <v>0</v>
      </c>
      <c r="HD1057">
        <v>0</v>
      </c>
      <c r="HE1057">
        <v>0</v>
      </c>
      <c r="HF1057">
        <v>0</v>
      </c>
      <c r="HG1057">
        <v>0</v>
      </c>
      <c r="HH1057">
        <v>0</v>
      </c>
      <c r="HI1057">
        <v>0</v>
      </c>
      <c r="HJ1057">
        <v>0</v>
      </c>
      <c r="HK1057">
        <v>0</v>
      </c>
      <c r="HL1057">
        <v>0</v>
      </c>
      <c r="HM1057">
        <v>0</v>
      </c>
      <c r="HN1057">
        <v>0</v>
      </c>
      <c r="HO1057">
        <v>0</v>
      </c>
      <c r="HP1057">
        <v>0</v>
      </c>
      <c r="HQ1057">
        <v>0</v>
      </c>
      <c r="HR1057">
        <v>0</v>
      </c>
      <c r="HS1057">
        <v>0</v>
      </c>
      <c r="HT1057">
        <v>0</v>
      </c>
      <c r="HU1057">
        <v>0</v>
      </c>
      <c r="HV1057">
        <v>0</v>
      </c>
      <c r="HW1057">
        <v>0</v>
      </c>
      <c r="HX1057">
        <v>0</v>
      </c>
      <c r="HY1057">
        <v>0</v>
      </c>
      <c r="HZ1057">
        <v>0</v>
      </c>
      <c r="IA1057">
        <v>0</v>
      </c>
      <c r="IB1057">
        <v>0</v>
      </c>
      <c r="IC1057">
        <v>0</v>
      </c>
      <c r="ID1057">
        <v>0</v>
      </c>
      <c r="IE1057">
        <v>0</v>
      </c>
      <c r="IF1057">
        <v>0</v>
      </c>
      <c r="IG1057">
        <v>0</v>
      </c>
      <c r="IH1057">
        <v>0</v>
      </c>
      <c r="II1057">
        <v>0</v>
      </c>
      <c r="IJ1057">
        <v>0</v>
      </c>
      <c r="IK1057">
        <v>0</v>
      </c>
    </row>
    <row r="1058" spans="13:245" hidden="1">
      <c r="M1058" s="340"/>
      <c r="N1058" t="s">
        <v>1024</v>
      </c>
      <c r="O1058">
        <v>2</v>
      </c>
      <c r="P1058">
        <v>30</v>
      </c>
      <c r="Q1058" s="183" t="str">
        <f t="shared" si="41"/>
        <v>SDH150230</v>
      </c>
      <c r="R1058">
        <v>630.70000000000005</v>
      </c>
      <c r="S1058">
        <v>2000</v>
      </c>
      <c r="T1058">
        <v>2000</v>
      </c>
      <c r="U1058">
        <v>2522.8000000000002</v>
      </c>
      <c r="V1058">
        <v>3153.5</v>
      </c>
      <c r="W1058">
        <v>3784.2000000000003</v>
      </c>
      <c r="X1058">
        <v>4414.9000000000005</v>
      </c>
      <c r="Y1058">
        <v>5045.6000000000004</v>
      </c>
      <c r="Z1058">
        <v>5676.3</v>
      </c>
      <c r="AA1058">
        <v>6307</v>
      </c>
      <c r="AB1058">
        <v>6937.7000000000007</v>
      </c>
      <c r="AC1058">
        <v>7568.4000000000005</v>
      </c>
      <c r="AD1058">
        <v>8199.1</v>
      </c>
      <c r="AE1058">
        <v>8829.8000000000011</v>
      </c>
      <c r="AF1058">
        <v>9460.5</v>
      </c>
      <c r="AG1058">
        <v>9460.5</v>
      </c>
      <c r="AH1058">
        <v>9460.5</v>
      </c>
      <c r="AI1058">
        <v>9460.5</v>
      </c>
      <c r="AJ1058">
        <v>9460.5</v>
      </c>
      <c r="AK1058">
        <v>9460.5</v>
      </c>
      <c r="AL1058">
        <v>9460.5</v>
      </c>
      <c r="AM1058">
        <v>9460.5</v>
      </c>
      <c r="AN1058">
        <v>9460.5</v>
      </c>
      <c r="AO1058">
        <v>9460.5</v>
      </c>
      <c r="AP1058">
        <v>9460.5</v>
      </c>
      <c r="AQ1058">
        <v>9460.5</v>
      </c>
      <c r="AR1058">
        <v>9460.5</v>
      </c>
      <c r="AS1058">
        <v>9460.5</v>
      </c>
      <c r="AT1058">
        <v>9460.5</v>
      </c>
      <c r="AU1058">
        <v>9460.5</v>
      </c>
      <c r="AV1058">
        <v>0</v>
      </c>
      <c r="AW1058">
        <v>0</v>
      </c>
      <c r="AX1058">
        <v>0</v>
      </c>
      <c r="AY1058">
        <v>0</v>
      </c>
      <c r="AZ1058">
        <v>0</v>
      </c>
      <c r="BA1058">
        <v>0</v>
      </c>
      <c r="BB1058">
        <v>0</v>
      </c>
      <c r="BC1058">
        <v>0</v>
      </c>
      <c r="BD1058">
        <v>0</v>
      </c>
      <c r="BE1058">
        <v>0</v>
      </c>
      <c r="BF1058">
        <v>0</v>
      </c>
      <c r="BG1058">
        <v>0</v>
      </c>
      <c r="BH1058">
        <v>0</v>
      </c>
      <c r="BI1058">
        <v>0</v>
      </c>
      <c r="BJ1058">
        <v>0</v>
      </c>
      <c r="BK1058">
        <v>0</v>
      </c>
      <c r="BL1058">
        <v>0</v>
      </c>
      <c r="BM1058">
        <v>0</v>
      </c>
      <c r="BN1058">
        <v>0</v>
      </c>
      <c r="BO1058">
        <v>0</v>
      </c>
      <c r="BP1058">
        <v>0</v>
      </c>
      <c r="BQ1058">
        <v>0</v>
      </c>
      <c r="BR1058">
        <v>0</v>
      </c>
      <c r="BS1058">
        <v>0</v>
      </c>
      <c r="BT1058">
        <v>0</v>
      </c>
      <c r="BU1058">
        <v>0</v>
      </c>
      <c r="BV1058">
        <v>0</v>
      </c>
      <c r="BW1058">
        <v>0</v>
      </c>
      <c r="BX1058">
        <v>0</v>
      </c>
      <c r="BY1058">
        <v>0</v>
      </c>
      <c r="BZ1058">
        <v>0</v>
      </c>
      <c r="CA1058">
        <v>0</v>
      </c>
      <c r="CB1058">
        <v>0</v>
      </c>
      <c r="CC1058">
        <v>0</v>
      </c>
      <c r="CD1058">
        <v>0</v>
      </c>
      <c r="CE1058">
        <v>0</v>
      </c>
      <c r="CF1058">
        <v>0</v>
      </c>
      <c r="CG1058">
        <v>0</v>
      </c>
      <c r="CH1058">
        <v>0</v>
      </c>
      <c r="CI1058">
        <v>0</v>
      </c>
      <c r="CJ1058">
        <v>0</v>
      </c>
      <c r="CK1058">
        <v>0</v>
      </c>
      <c r="CL1058">
        <v>0</v>
      </c>
      <c r="CM1058">
        <v>0</v>
      </c>
      <c r="CN1058">
        <v>0</v>
      </c>
      <c r="CO1058">
        <v>0</v>
      </c>
      <c r="CP1058">
        <v>0</v>
      </c>
      <c r="CQ1058">
        <v>0</v>
      </c>
      <c r="CR1058">
        <v>0</v>
      </c>
      <c r="CS1058">
        <v>0</v>
      </c>
      <c r="CT1058">
        <v>0</v>
      </c>
      <c r="CU1058">
        <v>0</v>
      </c>
      <c r="CV1058">
        <v>0</v>
      </c>
      <c r="CW1058">
        <v>0</v>
      </c>
      <c r="CX1058">
        <v>0</v>
      </c>
      <c r="CY1058">
        <v>0</v>
      </c>
      <c r="CZ1058">
        <v>0</v>
      </c>
      <c r="DA1058">
        <v>0</v>
      </c>
      <c r="DB1058">
        <v>0</v>
      </c>
      <c r="DC1058">
        <v>0</v>
      </c>
      <c r="DD1058">
        <v>0</v>
      </c>
      <c r="DE1058">
        <v>0</v>
      </c>
      <c r="DF1058">
        <v>0</v>
      </c>
      <c r="DG1058">
        <v>0</v>
      </c>
      <c r="DH1058">
        <v>0</v>
      </c>
      <c r="DI1058">
        <v>0</v>
      </c>
      <c r="DJ1058">
        <v>0</v>
      </c>
      <c r="DK1058">
        <v>0</v>
      </c>
      <c r="DL1058">
        <v>0</v>
      </c>
      <c r="DM1058">
        <v>0</v>
      </c>
      <c r="DN1058">
        <v>0</v>
      </c>
      <c r="DO1058">
        <v>0</v>
      </c>
      <c r="DP1058">
        <v>0</v>
      </c>
      <c r="DQ1058">
        <v>0</v>
      </c>
      <c r="DR1058">
        <v>0</v>
      </c>
      <c r="DS1058">
        <v>0</v>
      </c>
      <c r="DT1058">
        <v>0</v>
      </c>
      <c r="DU1058">
        <v>0</v>
      </c>
      <c r="DV1058">
        <v>0</v>
      </c>
      <c r="DW1058">
        <v>0</v>
      </c>
      <c r="DX1058">
        <v>0</v>
      </c>
      <c r="DZ1058" s="340"/>
      <c r="EA1058" t="s">
        <v>1024</v>
      </c>
      <c r="EB1058">
        <v>2</v>
      </c>
      <c r="EC1058">
        <v>30</v>
      </c>
      <c r="ED1058" s="183" t="str">
        <f t="shared" si="42"/>
        <v>SDH150230</v>
      </c>
      <c r="EE1058">
        <v>630.70000000000005</v>
      </c>
      <c r="EF1058">
        <v>10000</v>
      </c>
      <c r="EG1058">
        <v>10000</v>
      </c>
      <c r="EH1058">
        <v>10000</v>
      </c>
      <c r="EI1058">
        <v>10000</v>
      </c>
      <c r="EJ1058">
        <v>10000</v>
      </c>
      <c r="EK1058">
        <v>10000</v>
      </c>
      <c r="EL1058">
        <v>10000</v>
      </c>
      <c r="EM1058">
        <v>10000</v>
      </c>
      <c r="EN1058">
        <v>10000</v>
      </c>
      <c r="EO1058">
        <v>10000</v>
      </c>
      <c r="EP1058">
        <v>10000</v>
      </c>
      <c r="EQ1058">
        <v>10000</v>
      </c>
      <c r="ER1058">
        <v>10000</v>
      </c>
      <c r="ES1058">
        <v>10000</v>
      </c>
      <c r="ET1058">
        <v>10000</v>
      </c>
      <c r="EU1058">
        <v>10000</v>
      </c>
      <c r="EV1058">
        <v>10000</v>
      </c>
      <c r="EW1058">
        <v>10000</v>
      </c>
      <c r="EX1058">
        <v>10000</v>
      </c>
      <c r="EY1058">
        <v>10000</v>
      </c>
      <c r="EZ1058">
        <v>10000</v>
      </c>
      <c r="FA1058">
        <v>10000</v>
      </c>
      <c r="FB1058">
        <v>10000</v>
      </c>
      <c r="FC1058">
        <v>10000</v>
      </c>
      <c r="FD1058">
        <v>10000</v>
      </c>
      <c r="FE1058">
        <v>10000</v>
      </c>
      <c r="FF1058">
        <v>10000</v>
      </c>
      <c r="FG1058">
        <v>10000</v>
      </c>
      <c r="FH1058">
        <v>10000</v>
      </c>
      <c r="FI1058">
        <v>0</v>
      </c>
      <c r="FJ1058">
        <v>0</v>
      </c>
      <c r="FK1058">
        <v>0</v>
      </c>
      <c r="FL1058">
        <v>0</v>
      </c>
      <c r="FM1058">
        <v>0</v>
      </c>
      <c r="FN1058">
        <v>0</v>
      </c>
      <c r="FO1058">
        <v>0</v>
      </c>
      <c r="FP1058">
        <v>0</v>
      </c>
      <c r="FQ1058">
        <v>0</v>
      </c>
      <c r="FR1058">
        <v>0</v>
      </c>
      <c r="FS1058">
        <v>0</v>
      </c>
      <c r="FT1058">
        <v>0</v>
      </c>
      <c r="FU1058">
        <v>0</v>
      </c>
      <c r="FV1058">
        <v>0</v>
      </c>
      <c r="FW1058">
        <v>0</v>
      </c>
      <c r="FX1058">
        <v>0</v>
      </c>
      <c r="FY1058">
        <v>0</v>
      </c>
      <c r="FZ1058">
        <v>0</v>
      </c>
      <c r="GA1058">
        <v>0</v>
      </c>
      <c r="GB1058">
        <v>0</v>
      </c>
      <c r="GC1058">
        <v>0</v>
      </c>
      <c r="GD1058">
        <v>0</v>
      </c>
      <c r="GE1058">
        <v>0</v>
      </c>
      <c r="GF1058">
        <v>0</v>
      </c>
      <c r="GG1058">
        <v>0</v>
      </c>
      <c r="GH1058">
        <v>0</v>
      </c>
      <c r="GI1058">
        <v>0</v>
      </c>
      <c r="GJ1058">
        <v>0</v>
      </c>
      <c r="GK1058">
        <v>0</v>
      </c>
      <c r="GL1058">
        <v>0</v>
      </c>
      <c r="GM1058">
        <v>0</v>
      </c>
      <c r="GN1058">
        <v>0</v>
      </c>
      <c r="GO1058">
        <v>0</v>
      </c>
      <c r="GP1058">
        <v>0</v>
      </c>
      <c r="GQ1058">
        <v>0</v>
      </c>
      <c r="GR1058">
        <v>0</v>
      </c>
      <c r="GS1058">
        <v>0</v>
      </c>
      <c r="GT1058">
        <v>0</v>
      </c>
      <c r="GU1058">
        <v>0</v>
      </c>
      <c r="GV1058">
        <v>0</v>
      </c>
      <c r="GW1058">
        <v>0</v>
      </c>
      <c r="GX1058">
        <v>0</v>
      </c>
      <c r="GY1058">
        <v>0</v>
      </c>
      <c r="GZ1058">
        <v>0</v>
      </c>
      <c r="HA1058">
        <v>0</v>
      </c>
      <c r="HB1058">
        <v>0</v>
      </c>
      <c r="HC1058">
        <v>0</v>
      </c>
      <c r="HD1058">
        <v>0</v>
      </c>
      <c r="HE1058">
        <v>0</v>
      </c>
      <c r="HF1058">
        <v>0</v>
      </c>
      <c r="HG1058">
        <v>0</v>
      </c>
      <c r="HH1058">
        <v>0</v>
      </c>
      <c r="HI1058">
        <v>0</v>
      </c>
      <c r="HJ1058">
        <v>0</v>
      </c>
      <c r="HK1058">
        <v>0</v>
      </c>
      <c r="HL1058">
        <v>0</v>
      </c>
      <c r="HM1058">
        <v>0</v>
      </c>
      <c r="HN1058">
        <v>0</v>
      </c>
      <c r="HO1058">
        <v>0</v>
      </c>
      <c r="HP1058">
        <v>0</v>
      </c>
      <c r="HQ1058">
        <v>0</v>
      </c>
      <c r="HR1058">
        <v>0</v>
      </c>
      <c r="HS1058">
        <v>0</v>
      </c>
      <c r="HT1058">
        <v>0</v>
      </c>
      <c r="HU1058">
        <v>0</v>
      </c>
      <c r="HV1058">
        <v>0</v>
      </c>
      <c r="HW1058">
        <v>0</v>
      </c>
      <c r="HX1058">
        <v>0</v>
      </c>
      <c r="HY1058">
        <v>0</v>
      </c>
      <c r="HZ1058">
        <v>0</v>
      </c>
      <c r="IA1058">
        <v>0</v>
      </c>
      <c r="IB1058">
        <v>0</v>
      </c>
      <c r="IC1058">
        <v>0</v>
      </c>
      <c r="ID1058">
        <v>0</v>
      </c>
      <c r="IE1058">
        <v>0</v>
      </c>
      <c r="IF1058">
        <v>0</v>
      </c>
      <c r="IG1058">
        <v>0</v>
      </c>
      <c r="IH1058">
        <v>0</v>
      </c>
      <c r="II1058">
        <v>0</v>
      </c>
      <c r="IJ1058">
        <v>0</v>
      </c>
      <c r="IK1058">
        <v>0</v>
      </c>
    </row>
    <row r="1059" spans="13:245" hidden="1">
      <c r="M1059" s="340"/>
      <c r="N1059" t="s">
        <v>1024</v>
      </c>
      <c r="O1059">
        <v>2</v>
      </c>
      <c r="P1059">
        <v>31</v>
      </c>
      <c r="Q1059" s="183" t="str">
        <f t="shared" si="41"/>
        <v>SDH150231</v>
      </c>
      <c r="R1059">
        <v>636</v>
      </c>
      <c r="S1059">
        <v>2000</v>
      </c>
      <c r="T1059">
        <v>2000</v>
      </c>
      <c r="U1059">
        <v>2544</v>
      </c>
      <c r="V1059">
        <v>3180</v>
      </c>
      <c r="W1059">
        <v>3816</v>
      </c>
      <c r="X1059">
        <v>4452</v>
      </c>
      <c r="Y1059">
        <v>5088</v>
      </c>
      <c r="Z1059">
        <v>5724</v>
      </c>
      <c r="AA1059">
        <v>6360</v>
      </c>
      <c r="AB1059">
        <v>6996</v>
      </c>
      <c r="AC1059">
        <v>7632</v>
      </c>
      <c r="AD1059">
        <v>8268</v>
      </c>
      <c r="AE1059">
        <v>8904</v>
      </c>
      <c r="AF1059">
        <v>9540</v>
      </c>
      <c r="AG1059">
        <v>9540</v>
      </c>
      <c r="AH1059">
        <v>9540</v>
      </c>
      <c r="AI1059">
        <v>9540</v>
      </c>
      <c r="AJ1059">
        <v>9540</v>
      </c>
      <c r="AK1059">
        <v>9540</v>
      </c>
      <c r="AL1059">
        <v>9540</v>
      </c>
      <c r="AM1059">
        <v>9540</v>
      </c>
      <c r="AN1059">
        <v>9540</v>
      </c>
      <c r="AO1059">
        <v>9540</v>
      </c>
      <c r="AP1059">
        <v>9540</v>
      </c>
      <c r="AQ1059">
        <v>9540</v>
      </c>
      <c r="AR1059">
        <v>9540</v>
      </c>
      <c r="AS1059">
        <v>9540</v>
      </c>
      <c r="AT1059">
        <v>9540</v>
      </c>
      <c r="AU1059">
        <v>9540</v>
      </c>
      <c r="AV1059">
        <v>0</v>
      </c>
      <c r="AW1059">
        <v>0</v>
      </c>
      <c r="AX1059">
        <v>0</v>
      </c>
      <c r="AY1059">
        <v>0</v>
      </c>
      <c r="AZ1059">
        <v>0</v>
      </c>
      <c r="BA1059">
        <v>0</v>
      </c>
      <c r="BB1059">
        <v>0</v>
      </c>
      <c r="BC1059">
        <v>0</v>
      </c>
      <c r="BD1059">
        <v>0</v>
      </c>
      <c r="BE1059">
        <v>0</v>
      </c>
      <c r="BF1059">
        <v>0</v>
      </c>
      <c r="BG1059">
        <v>0</v>
      </c>
      <c r="BH1059">
        <v>0</v>
      </c>
      <c r="BI1059">
        <v>0</v>
      </c>
      <c r="BJ1059">
        <v>0</v>
      </c>
      <c r="BK1059">
        <v>0</v>
      </c>
      <c r="BL1059">
        <v>0</v>
      </c>
      <c r="BM1059">
        <v>0</v>
      </c>
      <c r="BN1059">
        <v>0</v>
      </c>
      <c r="BO1059">
        <v>0</v>
      </c>
      <c r="BP1059">
        <v>0</v>
      </c>
      <c r="BQ1059">
        <v>0</v>
      </c>
      <c r="BR1059">
        <v>0</v>
      </c>
      <c r="BS1059">
        <v>0</v>
      </c>
      <c r="BT1059">
        <v>0</v>
      </c>
      <c r="BU1059">
        <v>0</v>
      </c>
      <c r="BV1059">
        <v>0</v>
      </c>
      <c r="BW1059">
        <v>0</v>
      </c>
      <c r="BX1059">
        <v>0</v>
      </c>
      <c r="BY1059">
        <v>0</v>
      </c>
      <c r="BZ1059">
        <v>0</v>
      </c>
      <c r="CA1059">
        <v>0</v>
      </c>
      <c r="CB1059">
        <v>0</v>
      </c>
      <c r="CC1059">
        <v>0</v>
      </c>
      <c r="CD1059">
        <v>0</v>
      </c>
      <c r="CE1059">
        <v>0</v>
      </c>
      <c r="CF1059">
        <v>0</v>
      </c>
      <c r="CG1059">
        <v>0</v>
      </c>
      <c r="CH1059">
        <v>0</v>
      </c>
      <c r="CI1059">
        <v>0</v>
      </c>
      <c r="CJ1059">
        <v>0</v>
      </c>
      <c r="CK1059">
        <v>0</v>
      </c>
      <c r="CL1059">
        <v>0</v>
      </c>
      <c r="CM1059">
        <v>0</v>
      </c>
      <c r="CN1059">
        <v>0</v>
      </c>
      <c r="CO1059">
        <v>0</v>
      </c>
      <c r="CP1059">
        <v>0</v>
      </c>
      <c r="CQ1059">
        <v>0</v>
      </c>
      <c r="CR1059">
        <v>0</v>
      </c>
      <c r="CS1059">
        <v>0</v>
      </c>
      <c r="CT1059">
        <v>0</v>
      </c>
      <c r="CU1059">
        <v>0</v>
      </c>
      <c r="CV1059">
        <v>0</v>
      </c>
      <c r="CW1059">
        <v>0</v>
      </c>
      <c r="CX1059">
        <v>0</v>
      </c>
      <c r="CY1059">
        <v>0</v>
      </c>
      <c r="CZ1059">
        <v>0</v>
      </c>
      <c r="DA1059">
        <v>0</v>
      </c>
      <c r="DB1059">
        <v>0</v>
      </c>
      <c r="DC1059">
        <v>0</v>
      </c>
      <c r="DD1059">
        <v>0</v>
      </c>
      <c r="DE1059">
        <v>0</v>
      </c>
      <c r="DF1059">
        <v>0</v>
      </c>
      <c r="DG1059">
        <v>0</v>
      </c>
      <c r="DH1059">
        <v>0</v>
      </c>
      <c r="DI1059">
        <v>0</v>
      </c>
      <c r="DJ1059">
        <v>0</v>
      </c>
      <c r="DK1059">
        <v>0</v>
      </c>
      <c r="DL1059">
        <v>0</v>
      </c>
      <c r="DM1059">
        <v>0</v>
      </c>
      <c r="DN1059">
        <v>0</v>
      </c>
      <c r="DO1059">
        <v>0</v>
      </c>
      <c r="DP1059">
        <v>0</v>
      </c>
      <c r="DQ1059">
        <v>0</v>
      </c>
      <c r="DR1059">
        <v>0</v>
      </c>
      <c r="DS1059">
        <v>0</v>
      </c>
      <c r="DT1059">
        <v>0</v>
      </c>
      <c r="DU1059">
        <v>0</v>
      </c>
      <c r="DV1059">
        <v>0</v>
      </c>
      <c r="DW1059">
        <v>0</v>
      </c>
      <c r="DX1059">
        <v>0</v>
      </c>
      <c r="DZ1059" s="340"/>
      <c r="EA1059" t="s">
        <v>1024</v>
      </c>
      <c r="EB1059">
        <v>2</v>
      </c>
      <c r="EC1059">
        <v>31</v>
      </c>
      <c r="ED1059" s="183" t="str">
        <f t="shared" si="42"/>
        <v>SDH150231</v>
      </c>
      <c r="EE1059">
        <v>636</v>
      </c>
      <c r="EF1059">
        <v>10000</v>
      </c>
      <c r="EG1059">
        <v>10000</v>
      </c>
      <c r="EH1059">
        <v>10000</v>
      </c>
      <c r="EI1059">
        <v>10000</v>
      </c>
      <c r="EJ1059">
        <v>10000</v>
      </c>
      <c r="EK1059">
        <v>10000</v>
      </c>
      <c r="EL1059">
        <v>10000</v>
      </c>
      <c r="EM1059">
        <v>10000</v>
      </c>
      <c r="EN1059">
        <v>10000</v>
      </c>
      <c r="EO1059">
        <v>10000</v>
      </c>
      <c r="EP1059">
        <v>10000</v>
      </c>
      <c r="EQ1059">
        <v>10000</v>
      </c>
      <c r="ER1059">
        <v>10000</v>
      </c>
      <c r="ES1059">
        <v>10000</v>
      </c>
      <c r="ET1059">
        <v>10000</v>
      </c>
      <c r="EU1059">
        <v>10000</v>
      </c>
      <c r="EV1059">
        <v>10000</v>
      </c>
      <c r="EW1059">
        <v>10000</v>
      </c>
      <c r="EX1059">
        <v>10000</v>
      </c>
      <c r="EY1059">
        <v>10000</v>
      </c>
      <c r="EZ1059">
        <v>10000</v>
      </c>
      <c r="FA1059">
        <v>10000</v>
      </c>
      <c r="FB1059">
        <v>10000</v>
      </c>
      <c r="FC1059">
        <v>10000</v>
      </c>
      <c r="FD1059">
        <v>10000</v>
      </c>
      <c r="FE1059">
        <v>10000</v>
      </c>
      <c r="FF1059">
        <v>10000</v>
      </c>
      <c r="FG1059">
        <v>10000</v>
      </c>
      <c r="FH1059">
        <v>10000</v>
      </c>
      <c r="FI1059">
        <v>0</v>
      </c>
      <c r="FJ1059">
        <v>0</v>
      </c>
      <c r="FK1059">
        <v>0</v>
      </c>
      <c r="FL1059">
        <v>0</v>
      </c>
      <c r="FM1059">
        <v>0</v>
      </c>
      <c r="FN1059">
        <v>0</v>
      </c>
      <c r="FO1059">
        <v>0</v>
      </c>
      <c r="FP1059">
        <v>0</v>
      </c>
      <c r="FQ1059">
        <v>0</v>
      </c>
      <c r="FR1059">
        <v>0</v>
      </c>
      <c r="FS1059">
        <v>0</v>
      </c>
      <c r="FT1059">
        <v>0</v>
      </c>
      <c r="FU1059">
        <v>0</v>
      </c>
      <c r="FV1059">
        <v>0</v>
      </c>
      <c r="FW1059">
        <v>0</v>
      </c>
      <c r="FX1059">
        <v>0</v>
      </c>
      <c r="FY1059">
        <v>0</v>
      </c>
      <c r="FZ1059">
        <v>0</v>
      </c>
      <c r="GA1059">
        <v>0</v>
      </c>
      <c r="GB1059">
        <v>0</v>
      </c>
      <c r="GC1059">
        <v>0</v>
      </c>
      <c r="GD1059">
        <v>0</v>
      </c>
      <c r="GE1059">
        <v>0</v>
      </c>
      <c r="GF1059">
        <v>0</v>
      </c>
      <c r="GG1059">
        <v>0</v>
      </c>
      <c r="GH1059">
        <v>0</v>
      </c>
      <c r="GI1059">
        <v>0</v>
      </c>
      <c r="GJ1059">
        <v>0</v>
      </c>
      <c r="GK1059">
        <v>0</v>
      </c>
      <c r="GL1059">
        <v>0</v>
      </c>
      <c r="GM1059">
        <v>0</v>
      </c>
      <c r="GN1059">
        <v>0</v>
      </c>
      <c r="GO1059">
        <v>0</v>
      </c>
      <c r="GP1059">
        <v>0</v>
      </c>
      <c r="GQ1059">
        <v>0</v>
      </c>
      <c r="GR1059">
        <v>0</v>
      </c>
      <c r="GS1059">
        <v>0</v>
      </c>
      <c r="GT1059">
        <v>0</v>
      </c>
      <c r="GU1059">
        <v>0</v>
      </c>
      <c r="GV1059">
        <v>0</v>
      </c>
      <c r="GW1059">
        <v>0</v>
      </c>
      <c r="GX1059">
        <v>0</v>
      </c>
      <c r="GY1059">
        <v>0</v>
      </c>
      <c r="GZ1059">
        <v>0</v>
      </c>
      <c r="HA1059">
        <v>0</v>
      </c>
      <c r="HB1059">
        <v>0</v>
      </c>
      <c r="HC1059">
        <v>0</v>
      </c>
      <c r="HD1059">
        <v>0</v>
      </c>
      <c r="HE1059">
        <v>0</v>
      </c>
      <c r="HF1059">
        <v>0</v>
      </c>
      <c r="HG1059">
        <v>0</v>
      </c>
      <c r="HH1059">
        <v>0</v>
      </c>
      <c r="HI1059">
        <v>0</v>
      </c>
      <c r="HJ1059">
        <v>0</v>
      </c>
      <c r="HK1059">
        <v>0</v>
      </c>
      <c r="HL1059">
        <v>0</v>
      </c>
      <c r="HM1059">
        <v>0</v>
      </c>
      <c r="HN1059">
        <v>0</v>
      </c>
      <c r="HO1059">
        <v>0</v>
      </c>
      <c r="HP1059">
        <v>0</v>
      </c>
      <c r="HQ1059">
        <v>0</v>
      </c>
      <c r="HR1059">
        <v>0</v>
      </c>
      <c r="HS1059">
        <v>0</v>
      </c>
      <c r="HT1059">
        <v>0</v>
      </c>
      <c r="HU1059">
        <v>0</v>
      </c>
      <c r="HV1059">
        <v>0</v>
      </c>
      <c r="HW1059">
        <v>0</v>
      </c>
      <c r="HX1059">
        <v>0</v>
      </c>
      <c r="HY1059">
        <v>0</v>
      </c>
      <c r="HZ1059">
        <v>0</v>
      </c>
      <c r="IA1059">
        <v>0</v>
      </c>
      <c r="IB1059">
        <v>0</v>
      </c>
      <c r="IC1059">
        <v>0</v>
      </c>
      <c r="ID1059">
        <v>0</v>
      </c>
      <c r="IE1059">
        <v>0</v>
      </c>
      <c r="IF1059">
        <v>0</v>
      </c>
      <c r="IG1059">
        <v>0</v>
      </c>
      <c r="IH1059">
        <v>0</v>
      </c>
      <c r="II1059">
        <v>0</v>
      </c>
      <c r="IJ1059">
        <v>0</v>
      </c>
      <c r="IK1059">
        <v>0</v>
      </c>
    </row>
    <row r="1060" spans="13:245" hidden="1">
      <c r="M1060" s="340"/>
      <c r="N1060" t="s">
        <v>1024</v>
      </c>
      <c r="O1060">
        <v>2</v>
      </c>
      <c r="P1060">
        <v>32</v>
      </c>
      <c r="Q1060" s="183" t="str">
        <f t="shared" si="41"/>
        <v>SDH150232</v>
      </c>
      <c r="R1060">
        <v>636</v>
      </c>
      <c r="S1060">
        <v>2000</v>
      </c>
      <c r="T1060">
        <v>2000</v>
      </c>
      <c r="U1060">
        <v>2544</v>
      </c>
      <c r="V1060">
        <v>3180</v>
      </c>
      <c r="W1060">
        <v>3816</v>
      </c>
      <c r="X1060">
        <v>4452</v>
      </c>
      <c r="Y1060">
        <v>5088</v>
      </c>
      <c r="Z1060">
        <v>5724</v>
      </c>
      <c r="AA1060">
        <v>6360</v>
      </c>
      <c r="AB1060">
        <v>6996</v>
      </c>
      <c r="AC1060">
        <v>7632</v>
      </c>
      <c r="AD1060">
        <v>8268</v>
      </c>
      <c r="AE1060">
        <v>8904</v>
      </c>
      <c r="AF1060">
        <v>9540</v>
      </c>
      <c r="AG1060">
        <v>9540</v>
      </c>
      <c r="AH1060">
        <v>9540</v>
      </c>
      <c r="AI1060">
        <v>9540</v>
      </c>
      <c r="AJ1060">
        <v>9540</v>
      </c>
      <c r="AK1060">
        <v>9540</v>
      </c>
      <c r="AL1060">
        <v>9540</v>
      </c>
      <c r="AM1060">
        <v>9540</v>
      </c>
      <c r="AN1060">
        <v>9540</v>
      </c>
      <c r="AO1060">
        <v>9540</v>
      </c>
      <c r="AP1060">
        <v>9540</v>
      </c>
      <c r="AQ1060">
        <v>9540</v>
      </c>
      <c r="AR1060">
        <v>9540</v>
      </c>
      <c r="AS1060">
        <v>9540</v>
      </c>
      <c r="AT1060">
        <v>9540</v>
      </c>
      <c r="AU1060">
        <v>9540</v>
      </c>
      <c r="AV1060">
        <v>0</v>
      </c>
      <c r="AW1060">
        <v>0</v>
      </c>
      <c r="AX1060">
        <v>0</v>
      </c>
      <c r="AY1060">
        <v>0</v>
      </c>
      <c r="AZ1060">
        <v>0</v>
      </c>
      <c r="BA1060">
        <v>0</v>
      </c>
      <c r="BB1060">
        <v>0</v>
      </c>
      <c r="BC1060">
        <v>0</v>
      </c>
      <c r="BD1060">
        <v>0</v>
      </c>
      <c r="BE1060">
        <v>0</v>
      </c>
      <c r="BF1060">
        <v>0</v>
      </c>
      <c r="BG1060">
        <v>0</v>
      </c>
      <c r="BH1060">
        <v>0</v>
      </c>
      <c r="BI1060">
        <v>0</v>
      </c>
      <c r="BJ1060">
        <v>0</v>
      </c>
      <c r="BK1060">
        <v>0</v>
      </c>
      <c r="BL1060">
        <v>0</v>
      </c>
      <c r="BM1060">
        <v>0</v>
      </c>
      <c r="BN1060">
        <v>0</v>
      </c>
      <c r="BO1060">
        <v>0</v>
      </c>
      <c r="BP1060">
        <v>0</v>
      </c>
      <c r="BQ1060">
        <v>0</v>
      </c>
      <c r="BR1060">
        <v>0</v>
      </c>
      <c r="BS1060">
        <v>0</v>
      </c>
      <c r="BT1060">
        <v>0</v>
      </c>
      <c r="BU1060">
        <v>0</v>
      </c>
      <c r="BV1060">
        <v>0</v>
      </c>
      <c r="BW1060">
        <v>0</v>
      </c>
      <c r="BX1060">
        <v>0</v>
      </c>
      <c r="BY1060">
        <v>0</v>
      </c>
      <c r="BZ1060">
        <v>0</v>
      </c>
      <c r="CA1060">
        <v>0</v>
      </c>
      <c r="CB1060">
        <v>0</v>
      </c>
      <c r="CC1060">
        <v>0</v>
      </c>
      <c r="CD1060">
        <v>0</v>
      </c>
      <c r="CE1060">
        <v>0</v>
      </c>
      <c r="CF1060">
        <v>0</v>
      </c>
      <c r="CG1060">
        <v>0</v>
      </c>
      <c r="CH1060">
        <v>0</v>
      </c>
      <c r="CI1060">
        <v>0</v>
      </c>
      <c r="CJ1060">
        <v>0</v>
      </c>
      <c r="CK1060">
        <v>0</v>
      </c>
      <c r="CL1060">
        <v>0</v>
      </c>
      <c r="CM1060">
        <v>0</v>
      </c>
      <c r="CN1060">
        <v>0</v>
      </c>
      <c r="CO1060">
        <v>0</v>
      </c>
      <c r="CP1060">
        <v>0</v>
      </c>
      <c r="CQ1060">
        <v>0</v>
      </c>
      <c r="CR1060">
        <v>0</v>
      </c>
      <c r="CS1060">
        <v>0</v>
      </c>
      <c r="CT1060">
        <v>0</v>
      </c>
      <c r="CU1060">
        <v>0</v>
      </c>
      <c r="CV1060">
        <v>0</v>
      </c>
      <c r="CW1060">
        <v>0</v>
      </c>
      <c r="CX1060">
        <v>0</v>
      </c>
      <c r="CY1060">
        <v>0</v>
      </c>
      <c r="CZ1060">
        <v>0</v>
      </c>
      <c r="DA1060">
        <v>0</v>
      </c>
      <c r="DB1060">
        <v>0</v>
      </c>
      <c r="DC1060">
        <v>0</v>
      </c>
      <c r="DD1060">
        <v>0</v>
      </c>
      <c r="DE1060">
        <v>0</v>
      </c>
      <c r="DF1060">
        <v>0</v>
      </c>
      <c r="DG1060">
        <v>0</v>
      </c>
      <c r="DH1060">
        <v>0</v>
      </c>
      <c r="DI1060">
        <v>0</v>
      </c>
      <c r="DJ1060">
        <v>0</v>
      </c>
      <c r="DK1060">
        <v>0</v>
      </c>
      <c r="DL1060">
        <v>0</v>
      </c>
      <c r="DM1060">
        <v>0</v>
      </c>
      <c r="DN1060">
        <v>0</v>
      </c>
      <c r="DO1060">
        <v>0</v>
      </c>
      <c r="DP1060">
        <v>0</v>
      </c>
      <c r="DQ1060">
        <v>0</v>
      </c>
      <c r="DR1060">
        <v>0</v>
      </c>
      <c r="DS1060">
        <v>0</v>
      </c>
      <c r="DT1060">
        <v>0</v>
      </c>
      <c r="DU1060">
        <v>0</v>
      </c>
      <c r="DV1060">
        <v>0</v>
      </c>
      <c r="DW1060">
        <v>0</v>
      </c>
      <c r="DX1060">
        <v>0</v>
      </c>
      <c r="DZ1060" s="340"/>
      <c r="EA1060" t="s">
        <v>1024</v>
      </c>
      <c r="EB1060">
        <v>2</v>
      </c>
      <c r="EC1060">
        <v>32</v>
      </c>
      <c r="ED1060" s="183" t="str">
        <f t="shared" si="42"/>
        <v>SDH150232</v>
      </c>
      <c r="EE1060">
        <v>636</v>
      </c>
      <c r="EF1060">
        <v>10000</v>
      </c>
      <c r="EG1060">
        <v>10000</v>
      </c>
      <c r="EH1060">
        <v>10000</v>
      </c>
      <c r="EI1060">
        <v>10000</v>
      </c>
      <c r="EJ1060">
        <v>10000</v>
      </c>
      <c r="EK1060">
        <v>10000</v>
      </c>
      <c r="EL1060">
        <v>10000</v>
      </c>
      <c r="EM1060">
        <v>10000</v>
      </c>
      <c r="EN1060">
        <v>10000</v>
      </c>
      <c r="EO1060">
        <v>10000</v>
      </c>
      <c r="EP1060">
        <v>10000</v>
      </c>
      <c r="EQ1060">
        <v>10000</v>
      </c>
      <c r="ER1060">
        <v>10000</v>
      </c>
      <c r="ES1060">
        <v>10000</v>
      </c>
      <c r="ET1060">
        <v>10000</v>
      </c>
      <c r="EU1060">
        <v>10000</v>
      </c>
      <c r="EV1060">
        <v>10000</v>
      </c>
      <c r="EW1060">
        <v>10000</v>
      </c>
      <c r="EX1060">
        <v>10000</v>
      </c>
      <c r="EY1060">
        <v>10000</v>
      </c>
      <c r="EZ1060">
        <v>10000</v>
      </c>
      <c r="FA1060">
        <v>10000</v>
      </c>
      <c r="FB1060">
        <v>10000</v>
      </c>
      <c r="FC1060">
        <v>10000</v>
      </c>
      <c r="FD1060">
        <v>10000</v>
      </c>
      <c r="FE1060">
        <v>10000</v>
      </c>
      <c r="FF1060">
        <v>10000</v>
      </c>
      <c r="FG1060">
        <v>10000</v>
      </c>
      <c r="FH1060">
        <v>10000</v>
      </c>
      <c r="FI1060">
        <v>0</v>
      </c>
      <c r="FJ1060">
        <v>0</v>
      </c>
      <c r="FK1060">
        <v>0</v>
      </c>
      <c r="FL1060">
        <v>0</v>
      </c>
      <c r="FM1060">
        <v>0</v>
      </c>
      <c r="FN1060">
        <v>0</v>
      </c>
      <c r="FO1060">
        <v>0</v>
      </c>
      <c r="FP1060">
        <v>0</v>
      </c>
      <c r="FQ1060">
        <v>0</v>
      </c>
      <c r="FR1060">
        <v>0</v>
      </c>
      <c r="FS1060">
        <v>0</v>
      </c>
      <c r="FT1060">
        <v>0</v>
      </c>
      <c r="FU1060">
        <v>0</v>
      </c>
      <c r="FV1060">
        <v>0</v>
      </c>
      <c r="FW1060">
        <v>0</v>
      </c>
      <c r="FX1060">
        <v>0</v>
      </c>
      <c r="FY1060">
        <v>0</v>
      </c>
      <c r="FZ1060">
        <v>0</v>
      </c>
      <c r="GA1060">
        <v>0</v>
      </c>
      <c r="GB1060">
        <v>0</v>
      </c>
      <c r="GC1060">
        <v>0</v>
      </c>
      <c r="GD1060">
        <v>0</v>
      </c>
      <c r="GE1060">
        <v>0</v>
      </c>
      <c r="GF1060">
        <v>0</v>
      </c>
      <c r="GG1060">
        <v>0</v>
      </c>
      <c r="GH1060">
        <v>0</v>
      </c>
      <c r="GI1060">
        <v>0</v>
      </c>
      <c r="GJ1060">
        <v>0</v>
      </c>
      <c r="GK1060">
        <v>0</v>
      </c>
      <c r="GL1060">
        <v>0</v>
      </c>
      <c r="GM1060">
        <v>0</v>
      </c>
      <c r="GN1060">
        <v>0</v>
      </c>
      <c r="GO1060">
        <v>0</v>
      </c>
      <c r="GP1060">
        <v>0</v>
      </c>
      <c r="GQ1060">
        <v>0</v>
      </c>
      <c r="GR1060">
        <v>0</v>
      </c>
      <c r="GS1060">
        <v>0</v>
      </c>
      <c r="GT1060">
        <v>0</v>
      </c>
      <c r="GU1060">
        <v>0</v>
      </c>
      <c r="GV1060">
        <v>0</v>
      </c>
      <c r="GW1060">
        <v>0</v>
      </c>
      <c r="GX1060">
        <v>0</v>
      </c>
      <c r="GY1060">
        <v>0</v>
      </c>
      <c r="GZ1060">
        <v>0</v>
      </c>
      <c r="HA1060">
        <v>0</v>
      </c>
      <c r="HB1060">
        <v>0</v>
      </c>
      <c r="HC1060">
        <v>0</v>
      </c>
      <c r="HD1060">
        <v>0</v>
      </c>
      <c r="HE1060">
        <v>0</v>
      </c>
      <c r="HF1060">
        <v>0</v>
      </c>
      <c r="HG1060">
        <v>0</v>
      </c>
      <c r="HH1060">
        <v>0</v>
      </c>
      <c r="HI1060">
        <v>0</v>
      </c>
      <c r="HJ1060">
        <v>0</v>
      </c>
      <c r="HK1060">
        <v>0</v>
      </c>
      <c r="HL1060">
        <v>0</v>
      </c>
      <c r="HM1060">
        <v>0</v>
      </c>
      <c r="HN1060">
        <v>0</v>
      </c>
      <c r="HO1060">
        <v>0</v>
      </c>
      <c r="HP1060">
        <v>0</v>
      </c>
      <c r="HQ1060">
        <v>0</v>
      </c>
      <c r="HR1060">
        <v>0</v>
      </c>
      <c r="HS1060">
        <v>0</v>
      </c>
      <c r="HT1060">
        <v>0</v>
      </c>
      <c r="HU1060">
        <v>0</v>
      </c>
      <c r="HV1060">
        <v>0</v>
      </c>
      <c r="HW1060">
        <v>0</v>
      </c>
      <c r="HX1060">
        <v>0</v>
      </c>
      <c r="HY1060">
        <v>0</v>
      </c>
      <c r="HZ1060">
        <v>0</v>
      </c>
      <c r="IA1060">
        <v>0</v>
      </c>
      <c r="IB1060">
        <v>0</v>
      </c>
      <c r="IC1060">
        <v>0</v>
      </c>
      <c r="ID1060">
        <v>0</v>
      </c>
      <c r="IE1060">
        <v>0</v>
      </c>
      <c r="IF1060">
        <v>0</v>
      </c>
      <c r="IG1060">
        <v>0</v>
      </c>
      <c r="IH1060">
        <v>0</v>
      </c>
      <c r="II1060">
        <v>0</v>
      </c>
      <c r="IJ1060">
        <v>0</v>
      </c>
      <c r="IK1060">
        <v>0</v>
      </c>
    </row>
    <row r="1061" spans="13:245" hidden="1">
      <c r="M1061" s="340"/>
      <c r="N1061" t="s">
        <v>1024</v>
      </c>
      <c r="O1061">
        <v>2</v>
      </c>
      <c r="P1061">
        <v>33</v>
      </c>
      <c r="Q1061" s="183" t="str">
        <f t="shared" si="41"/>
        <v>SDH150233</v>
      </c>
      <c r="R1061">
        <v>651.9</v>
      </c>
      <c r="S1061">
        <v>2000</v>
      </c>
      <c r="T1061">
        <v>2000</v>
      </c>
      <c r="U1061">
        <v>2607.6</v>
      </c>
      <c r="V1061">
        <v>3259.5</v>
      </c>
      <c r="W1061">
        <v>3911.4</v>
      </c>
      <c r="X1061">
        <v>4563.3</v>
      </c>
      <c r="Y1061">
        <v>5215.2</v>
      </c>
      <c r="Z1061">
        <v>5867.1</v>
      </c>
      <c r="AA1061">
        <v>6519</v>
      </c>
      <c r="AB1061">
        <v>7170.9000000000005</v>
      </c>
      <c r="AC1061">
        <v>7822.8</v>
      </c>
      <c r="AD1061">
        <v>8474.7000000000007</v>
      </c>
      <c r="AE1061">
        <v>9126.6</v>
      </c>
      <c r="AF1061">
        <v>9778.5</v>
      </c>
      <c r="AG1061">
        <v>9778.5</v>
      </c>
      <c r="AH1061">
        <v>9778.5</v>
      </c>
      <c r="AI1061">
        <v>9778.5</v>
      </c>
      <c r="AJ1061">
        <v>9778.5</v>
      </c>
      <c r="AK1061">
        <v>9778.5</v>
      </c>
      <c r="AL1061">
        <v>9778.5</v>
      </c>
      <c r="AM1061">
        <v>9778.5</v>
      </c>
      <c r="AN1061">
        <v>9778.5</v>
      </c>
      <c r="AO1061">
        <v>9778.5</v>
      </c>
      <c r="AP1061">
        <v>9778.5</v>
      </c>
      <c r="AQ1061">
        <v>9778.5</v>
      </c>
      <c r="AR1061">
        <v>9778.5</v>
      </c>
      <c r="AS1061">
        <v>9778.5</v>
      </c>
      <c r="AT1061">
        <v>9778.5</v>
      </c>
      <c r="AU1061">
        <v>9778.5</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0</v>
      </c>
      <c r="CP1061">
        <v>0</v>
      </c>
      <c r="CQ1061">
        <v>0</v>
      </c>
      <c r="CR1061">
        <v>0</v>
      </c>
      <c r="CS1061">
        <v>0</v>
      </c>
      <c r="CT1061">
        <v>0</v>
      </c>
      <c r="CU1061">
        <v>0</v>
      </c>
      <c r="CV1061">
        <v>0</v>
      </c>
      <c r="CW1061">
        <v>0</v>
      </c>
      <c r="CX1061">
        <v>0</v>
      </c>
      <c r="CY1061">
        <v>0</v>
      </c>
      <c r="CZ1061">
        <v>0</v>
      </c>
      <c r="DA1061">
        <v>0</v>
      </c>
      <c r="DB1061">
        <v>0</v>
      </c>
      <c r="DC1061">
        <v>0</v>
      </c>
      <c r="DD1061">
        <v>0</v>
      </c>
      <c r="DE1061">
        <v>0</v>
      </c>
      <c r="DF1061">
        <v>0</v>
      </c>
      <c r="DG1061">
        <v>0</v>
      </c>
      <c r="DH1061">
        <v>0</v>
      </c>
      <c r="DI1061">
        <v>0</v>
      </c>
      <c r="DJ1061">
        <v>0</v>
      </c>
      <c r="DK1061">
        <v>0</v>
      </c>
      <c r="DL1061">
        <v>0</v>
      </c>
      <c r="DM1061">
        <v>0</v>
      </c>
      <c r="DN1061">
        <v>0</v>
      </c>
      <c r="DO1061">
        <v>0</v>
      </c>
      <c r="DP1061">
        <v>0</v>
      </c>
      <c r="DQ1061">
        <v>0</v>
      </c>
      <c r="DR1061">
        <v>0</v>
      </c>
      <c r="DS1061">
        <v>0</v>
      </c>
      <c r="DT1061">
        <v>0</v>
      </c>
      <c r="DU1061">
        <v>0</v>
      </c>
      <c r="DV1061">
        <v>0</v>
      </c>
      <c r="DW1061">
        <v>0</v>
      </c>
      <c r="DX1061">
        <v>0</v>
      </c>
      <c r="DZ1061" s="340"/>
      <c r="EA1061" t="s">
        <v>1024</v>
      </c>
      <c r="EB1061">
        <v>2</v>
      </c>
      <c r="EC1061">
        <v>33</v>
      </c>
      <c r="ED1061" s="183" t="str">
        <f t="shared" si="42"/>
        <v>SDH150233</v>
      </c>
      <c r="EE1061">
        <v>651.9</v>
      </c>
      <c r="EF1061">
        <v>10000</v>
      </c>
      <c r="EG1061">
        <v>10000</v>
      </c>
      <c r="EH1061">
        <v>10000</v>
      </c>
      <c r="EI1061">
        <v>10000</v>
      </c>
      <c r="EJ1061">
        <v>10000</v>
      </c>
      <c r="EK1061">
        <v>10000</v>
      </c>
      <c r="EL1061">
        <v>10000</v>
      </c>
      <c r="EM1061">
        <v>10000</v>
      </c>
      <c r="EN1061">
        <v>10000</v>
      </c>
      <c r="EO1061">
        <v>10000</v>
      </c>
      <c r="EP1061">
        <v>10000</v>
      </c>
      <c r="EQ1061">
        <v>10000</v>
      </c>
      <c r="ER1061">
        <v>10000</v>
      </c>
      <c r="ES1061">
        <v>10000</v>
      </c>
      <c r="ET1061">
        <v>10000</v>
      </c>
      <c r="EU1061">
        <v>10000</v>
      </c>
      <c r="EV1061">
        <v>10000</v>
      </c>
      <c r="EW1061">
        <v>10000</v>
      </c>
      <c r="EX1061">
        <v>10000</v>
      </c>
      <c r="EY1061">
        <v>10000</v>
      </c>
      <c r="EZ1061">
        <v>10000</v>
      </c>
      <c r="FA1061">
        <v>10000</v>
      </c>
      <c r="FB1061">
        <v>10000</v>
      </c>
      <c r="FC1061">
        <v>10000</v>
      </c>
      <c r="FD1061">
        <v>10000</v>
      </c>
      <c r="FE1061">
        <v>10000</v>
      </c>
      <c r="FF1061">
        <v>10000</v>
      </c>
      <c r="FG1061">
        <v>10000</v>
      </c>
      <c r="FH1061">
        <v>10000</v>
      </c>
      <c r="FI1061">
        <v>0</v>
      </c>
      <c r="FJ1061">
        <v>0</v>
      </c>
      <c r="FK1061">
        <v>0</v>
      </c>
      <c r="FL1061">
        <v>0</v>
      </c>
      <c r="FM1061">
        <v>0</v>
      </c>
      <c r="FN1061">
        <v>0</v>
      </c>
      <c r="FO1061">
        <v>0</v>
      </c>
      <c r="FP1061">
        <v>0</v>
      </c>
      <c r="FQ1061">
        <v>0</v>
      </c>
      <c r="FR1061">
        <v>0</v>
      </c>
      <c r="FS1061">
        <v>0</v>
      </c>
      <c r="FT1061">
        <v>0</v>
      </c>
      <c r="FU1061">
        <v>0</v>
      </c>
      <c r="FV1061">
        <v>0</v>
      </c>
      <c r="FW1061">
        <v>0</v>
      </c>
      <c r="FX1061">
        <v>0</v>
      </c>
      <c r="FY1061">
        <v>0</v>
      </c>
      <c r="FZ1061">
        <v>0</v>
      </c>
      <c r="GA1061">
        <v>0</v>
      </c>
      <c r="GB1061">
        <v>0</v>
      </c>
      <c r="GC1061">
        <v>0</v>
      </c>
      <c r="GD1061">
        <v>0</v>
      </c>
      <c r="GE1061">
        <v>0</v>
      </c>
      <c r="GF1061">
        <v>0</v>
      </c>
      <c r="GG1061">
        <v>0</v>
      </c>
      <c r="GH1061">
        <v>0</v>
      </c>
      <c r="GI1061">
        <v>0</v>
      </c>
      <c r="GJ1061">
        <v>0</v>
      </c>
      <c r="GK1061">
        <v>0</v>
      </c>
      <c r="GL1061">
        <v>0</v>
      </c>
      <c r="GM1061">
        <v>0</v>
      </c>
      <c r="GN1061">
        <v>0</v>
      </c>
      <c r="GO1061">
        <v>0</v>
      </c>
      <c r="GP1061">
        <v>0</v>
      </c>
      <c r="GQ1061">
        <v>0</v>
      </c>
      <c r="GR1061">
        <v>0</v>
      </c>
      <c r="GS1061">
        <v>0</v>
      </c>
      <c r="GT1061">
        <v>0</v>
      </c>
      <c r="GU1061">
        <v>0</v>
      </c>
      <c r="GV1061">
        <v>0</v>
      </c>
      <c r="GW1061">
        <v>0</v>
      </c>
      <c r="GX1061">
        <v>0</v>
      </c>
      <c r="GY1061">
        <v>0</v>
      </c>
      <c r="GZ1061">
        <v>0</v>
      </c>
      <c r="HA1061">
        <v>0</v>
      </c>
      <c r="HB1061">
        <v>0</v>
      </c>
      <c r="HC1061">
        <v>0</v>
      </c>
      <c r="HD1061">
        <v>0</v>
      </c>
      <c r="HE1061">
        <v>0</v>
      </c>
      <c r="HF1061">
        <v>0</v>
      </c>
      <c r="HG1061">
        <v>0</v>
      </c>
      <c r="HH1061">
        <v>0</v>
      </c>
      <c r="HI1061">
        <v>0</v>
      </c>
      <c r="HJ1061">
        <v>0</v>
      </c>
      <c r="HK1061">
        <v>0</v>
      </c>
      <c r="HL1061">
        <v>0</v>
      </c>
      <c r="HM1061">
        <v>0</v>
      </c>
      <c r="HN1061">
        <v>0</v>
      </c>
      <c r="HO1061">
        <v>0</v>
      </c>
      <c r="HP1061">
        <v>0</v>
      </c>
      <c r="HQ1061">
        <v>0</v>
      </c>
      <c r="HR1061">
        <v>0</v>
      </c>
      <c r="HS1061">
        <v>0</v>
      </c>
      <c r="HT1061">
        <v>0</v>
      </c>
      <c r="HU1061">
        <v>0</v>
      </c>
      <c r="HV1061">
        <v>0</v>
      </c>
      <c r="HW1061">
        <v>0</v>
      </c>
      <c r="HX1061">
        <v>0</v>
      </c>
      <c r="HY1061">
        <v>0</v>
      </c>
      <c r="HZ1061">
        <v>0</v>
      </c>
      <c r="IA1061">
        <v>0</v>
      </c>
      <c r="IB1061">
        <v>0</v>
      </c>
      <c r="IC1061">
        <v>0</v>
      </c>
      <c r="ID1061">
        <v>0</v>
      </c>
      <c r="IE1061">
        <v>0</v>
      </c>
      <c r="IF1061">
        <v>0</v>
      </c>
      <c r="IG1061">
        <v>0</v>
      </c>
      <c r="IH1061">
        <v>0</v>
      </c>
      <c r="II1061">
        <v>0</v>
      </c>
      <c r="IJ1061">
        <v>0</v>
      </c>
      <c r="IK1061">
        <v>0</v>
      </c>
    </row>
    <row r="1062" spans="13:245" hidden="1">
      <c r="M1062" s="340"/>
      <c r="N1062" t="s">
        <v>1024</v>
      </c>
      <c r="O1062">
        <v>2</v>
      </c>
      <c r="P1062">
        <v>34</v>
      </c>
      <c r="Q1062" s="183" t="str">
        <f t="shared" si="41"/>
        <v>SDH150234</v>
      </c>
      <c r="R1062">
        <v>651.9</v>
      </c>
      <c r="S1062">
        <v>2000</v>
      </c>
      <c r="T1062">
        <v>2000</v>
      </c>
      <c r="U1062">
        <v>2607.6</v>
      </c>
      <c r="V1062">
        <v>3259.5</v>
      </c>
      <c r="W1062">
        <v>3911.4</v>
      </c>
      <c r="X1062">
        <v>4563.3</v>
      </c>
      <c r="Y1062">
        <v>5215.2</v>
      </c>
      <c r="Z1062">
        <v>5867.1</v>
      </c>
      <c r="AA1062">
        <v>6519</v>
      </c>
      <c r="AB1062">
        <v>7170.9000000000005</v>
      </c>
      <c r="AC1062">
        <v>7822.8</v>
      </c>
      <c r="AD1062">
        <v>8474.7000000000007</v>
      </c>
      <c r="AE1062">
        <v>9126.6</v>
      </c>
      <c r="AF1062">
        <v>9778.5</v>
      </c>
      <c r="AG1062">
        <v>9778.5</v>
      </c>
      <c r="AH1062">
        <v>9778.5</v>
      </c>
      <c r="AI1062">
        <v>9778.5</v>
      </c>
      <c r="AJ1062">
        <v>9778.5</v>
      </c>
      <c r="AK1062">
        <v>9778.5</v>
      </c>
      <c r="AL1062">
        <v>9778.5</v>
      </c>
      <c r="AM1062">
        <v>9778.5</v>
      </c>
      <c r="AN1062">
        <v>9778.5</v>
      </c>
      <c r="AO1062">
        <v>9778.5</v>
      </c>
      <c r="AP1062">
        <v>9778.5</v>
      </c>
      <c r="AQ1062">
        <v>9778.5</v>
      </c>
      <c r="AR1062">
        <v>9778.5</v>
      </c>
      <c r="AS1062">
        <v>9778.5</v>
      </c>
      <c r="AT1062">
        <v>9778.5</v>
      </c>
      <c r="AU1062">
        <v>9778.5</v>
      </c>
      <c r="AV1062">
        <v>0</v>
      </c>
      <c r="AW1062">
        <v>0</v>
      </c>
      <c r="AX1062">
        <v>0</v>
      </c>
      <c r="AY1062">
        <v>0</v>
      </c>
      <c r="AZ1062">
        <v>0</v>
      </c>
      <c r="BA1062">
        <v>0</v>
      </c>
      <c r="BB1062">
        <v>0</v>
      </c>
      <c r="BC1062">
        <v>0</v>
      </c>
      <c r="BD1062">
        <v>0</v>
      </c>
      <c r="BE1062">
        <v>0</v>
      </c>
      <c r="BF1062">
        <v>0</v>
      </c>
      <c r="BG1062">
        <v>0</v>
      </c>
      <c r="BH1062">
        <v>0</v>
      </c>
      <c r="BI1062">
        <v>0</v>
      </c>
      <c r="BJ1062">
        <v>0</v>
      </c>
      <c r="BK1062">
        <v>0</v>
      </c>
      <c r="BL1062">
        <v>0</v>
      </c>
      <c r="BM1062">
        <v>0</v>
      </c>
      <c r="BN1062">
        <v>0</v>
      </c>
      <c r="BO1062">
        <v>0</v>
      </c>
      <c r="BP1062">
        <v>0</v>
      </c>
      <c r="BQ1062">
        <v>0</v>
      </c>
      <c r="BR1062">
        <v>0</v>
      </c>
      <c r="BS1062">
        <v>0</v>
      </c>
      <c r="BT1062">
        <v>0</v>
      </c>
      <c r="BU1062">
        <v>0</v>
      </c>
      <c r="BV1062">
        <v>0</v>
      </c>
      <c r="BW1062">
        <v>0</v>
      </c>
      <c r="BX1062">
        <v>0</v>
      </c>
      <c r="BY1062">
        <v>0</v>
      </c>
      <c r="BZ1062">
        <v>0</v>
      </c>
      <c r="CA1062">
        <v>0</v>
      </c>
      <c r="CB1062">
        <v>0</v>
      </c>
      <c r="CC1062">
        <v>0</v>
      </c>
      <c r="CD1062">
        <v>0</v>
      </c>
      <c r="CE1062">
        <v>0</v>
      </c>
      <c r="CF1062">
        <v>0</v>
      </c>
      <c r="CG1062">
        <v>0</v>
      </c>
      <c r="CH1062">
        <v>0</v>
      </c>
      <c r="CI1062">
        <v>0</v>
      </c>
      <c r="CJ1062">
        <v>0</v>
      </c>
      <c r="CK1062">
        <v>0</v>
      </c>
      <c r="CL1062">
        <v>0</v>
      </c>
      <c r="CM1062">
        <v>0</v>
      </c>
      <c r="CN1062">
        <v>0</v>
      </c>
      <c r="CO1062">
        <v>0</v>
      </c>
      <c r="CP1062">
        <v>0</v>
      </c>
      <c r="CQ1062">
        <v>0</v>
      </c>
      <c r="CR1062">
        <v>0</v>
      </c>
      <c r="CS1062">
        <v>0</v>
      </c>
      <c r="CT1062">
        <v>0</v>
      </c>
      <c r="CU1062">
        <v>0</v>
      </c>
      <c r="CV1062">
        <v>0</v>
      </c>
      <c r="CW1062">
        <v>0</v>
      </c>
      <c r="CX1062">
        <v>0</v>
      </c>
      <c r="CY1062">
        <v>0</v>
      </c>
      <c r="CZ1062">
        <v>0</v>
      </c>
      <c r="DA1062">
        <v>0</v>
      </c>
      <c r="DB1062">
        <v>0</v>
      </c>
      <c r="DC1062">
        <v>0</v>
      </c>
      <c r="DD1062">
        <v>0</v>
      </c>
      <c r="DE1062">
        <v>0</v>
      </c>
      <c r="DF1062">
        <v>0</v>
      </c>
      <c r="DG1062">
        <v>0</v>
      </c>
      <c r="DH1062">
        <v>0</v>
      </c>
      <c r="DI1062">
        <v>0</v>
      </c>
      <c r="DJ1062">
        <v>0</v>
      </c>
      <c r="DK1062">
        <v>0</v>
      </c>
      <c r="DL1062">
        <v>0</v>
      </c>
      <c r="DM1062">
        <v>0</v>
      </c>
      <c r="DN1062">
        <v>0</v>
      </c>
      <c r="DO1062">
        <v>0</v>
      </c>
      <c r="DP1062">
        <v>0</v>
      </c>
      <c r="DQ1062">
        <v>0</v>
      </c>
      <c r="DR1062">
        <v>0</v>
      </c>
      <c r="DS1062">
        <v>0</v>
      </c>
      <c r="DT1062">
        <v>0</v>
      </c>
      <c r="DU1062">
        <v>0</v>
      </c>
      <c r="DV1062">
        <v>0</v>
      </c>
      <c r="DW1062">
        <v>0</v>
      </c>
      <c r="DX1062">
        <v>0</v>
      </c>
      <c r="DZ1062" s="340"/>
      <c r="EA1062" t="s">
        <v>1024</v>
      </c>
      <c r="EB1062">
        <v>2</v>
      </c>
      <c r="EC1062">
        <v>34</v>
      </c>
      <c r="ED1062" s="183" t="str">
        <f t="shared" si="42"/>
        <v>SDH150234</v>
      </c>
      <c r="EE1062">
        <v>651.9</v>
      </c>
      <c r="EF1062">
        <v>10000</v>
      </c>
      <c r="EG1062">
        <v>10000</v>
      </c>
      <c r="EH1062">
        <v>10000</v>
      </c>
      <c r="EI1062">
        <v>10000</v>
      </c>
      <c r="EJ1062">
        <v>10000</v>
      </c>
      <c r="EK1062">
        <v>10000</v>
      </c>
      <c r="EL1062">
        <v>10000</v>
      </c>
      <c r="EM1062">
        <v>10000</v>
      </c>
      <c r="EN1062">
        <v>10000</v>
      </c>
      <c r="EO1062">
        <v>10000</v>
      </c>
      <c r="EP1062">
        <v>10000</v>
      </c>
      <c r="EQ1062">
        <v>10000</v>
      </c>
      <c r="ER1062">
        <v>10000</v>
      </c>
      <c r="ES1062">
        <v>10000</v>
      </c>
      <c r="ET1062">
        <v>10000</v>
      </c>
      <c r="EU1062">
        <v>10000</v>
      </c>
      <c r="EV1062">
        <v>10000</v>
      </c>
      <c r="EW1062">
        <v>10000</v>
      </c>
      <c r="EX1062">
        <v>10000</v>
      </c>
      <c r="EY1062">
        <v>10000</v>
      </c>
      <c r="EZ1062">
        <v>10000</v>
      </c>
      <c r="FA1062">
        <v>10000</v>
      </c>
      <c r="FB1062">
        <v>10000</v>
      </c>
      <c r="FC1062">
        <v>10000</v>
      </c>
      <c r="FD1062">
        <v>10000</v>
      </c>
      <c r="FE1062">
        <v>10000</v>
      </c>
      <c r="FF1062">
        <v>10000</v>
      </c>
      <c r="FG1062">
        <v>10000</v>
      </c>
      <c r="FH1062">
        <v>10000</v>
      </c>
      <c r="FI1062">
        <v>0</v>
      </c>
      <c r="FJ1062">
        <v>0</v>
      </c>
      <c r="FK1062">
        <v>0</v>
      </c>
      <c r="FL1062">
        <v>0</v>
      </c>
      <c r="FM1062">
        <v>0</v>
      </c>
      <c r="FN1062">
        <v>0</v>
      </c>
      <c r="FO1062">
        <v>0</v>
      </c>
      <c r="FP1062">
        <v>0</v>
      </c>
      <c r="FQ1062">
        <v>0</v>
      </c>
      <c r="FR1062">
        <v>0</v>
      </c>
      <c r="FS1062">
        <v>0</v>
      </c>
      <c r="FT1062">
        <v>0</v>
      </c>
      <c r="FU1062">
        <v>0</v>
      </c>
      <c r="FV1062">
        <v>0</v>
      </c>
      <c r="FW1062">
        <v>0</v>
      </c>
      <c r="FX1062">
        <v>0</v>
      </c>
      <c r="FY1062">
        <v>0</v>
      </c>
      <c r="FZ1062">
        <v>0</v>
      </c>
      <c r="GA1062">
        <v>0</v>
      </c>
      <c r="GB1062">
        <v>0</v>
      </c>
      <c r="GC1062">
        <v>0</v>
      </c>
      <c r="GD1062">
        <v>0</v>
      </c>
      <c r="GE1062">
        <v>0</v>
      </c>
      <c r="GF1062">
        <v>0</v>
      </c>
      <c r="GG1062">
        <v>0</v>
      </c>
      <c r="GH1062">
        <v>0</v>
      </c>
      <c r="GI1062">
        <v>0</v>
      </c>
      <c r="GJ1062">
        <v>0</v>
      </c>
      <c r="GK1062">
        <v>0</v>
      </c>
      <c r="GL1062">
        <v>0</v>
      </c>
      <c r="GM1062">
        <v>0</v>
      </c>
      <c r="GN1062">
        <v>0</v>
      </c>
      <c r="GO1062">
        <v>0</v>
      </c>
      <c r="GP1062">
        <v>0</v>
      </c>
      <c r="GQ1062">
        <v>0</v>
      </c>
      <c r="GR1062">
        <v>0</v>
      </c>
      <c r="GS1062">
        <v>0</v>
      </c>
      <c r="GT1062">
        <v>0</v>
      </c>
      <c r="GU1062">
        <v>0</v>
      </c>
      <c r="GV1062">
        <v>0</v>
      </c>
      <c r="GW1062">
        <v>0</v>
      </c>
      <c r="GX1062">
        <v>0</v>
      </c>
      <c r="GY1062">
        <v>0</v>
      </c>
      <c r="GZ1062">
        <v>0</v>
      </c>
      <c r="HA1062">
        <v>0</v>
      </c>
      <c r="HB1062">
        <v>0</v>
      </c>
      <c r="HC1062">
        <v>0</v>
      </c>
      <c r="HD1062">
        <v>0</v>
      </c>
      <c r="HE1062">
        <v>0</v>
      </c>
      <c r="HF1062">
        <v>0</v>
      </c>
      <c r="HG1062">
        <v>0</v>
      </c>
      <c r="HH1062">
        <v>0</v>
      </c>
      <c r="HI1062">
        <v>0</v>
      </c>
      <c r="HJ1062">
        <v>0</v>
      </c>
      <c r="HK1062">
        <v>0</v>
      </c>
      <c r="HL1062">
        <v>0</v>
      </c>
      <c r="HM1062">
        <v>0</v>
      </c>
      <c r="HN1062">
        <v>0</v>
      </c>
      <c r="HO1062">
        <v>0</v>
      </c>
      <c r="HP1062">
        <v>0</v>
      </c>
      <c r="HQ1062">
        <v>0</v>
      </c>
      <c r="HR1062">
        <v>0</v>
      </c>
      <c r="HS1062">
        <v>0</v>
      </c>
      <c r="HT1062">
        <v>0</v>
      </c>
      <c r="HU1062">
        <v>0</v>
      </c>
      <c r="HV1062">
        <v>0</v>
      </c>
      <c r="HW1062">
        <v>0</v>
      </c>
      <c r="HX1062">
        <v>0</v>
      </c>
      <c r="HY1062">
        <v>0</v>
      </c>
      <c r="HZ1062">
        <v>0</v>
      </c>
      <c r="IA1062">
        <v>0</v>
      </c>
      <c r="IB1062">
        <v>0</v>
      </c>
      <c r="IC1062">
        <v>0</v>
      </c>
      <c r="ID1062">
        <v>0</v>
      </c>
      <c r="IE1062">
        <v>0</v>
      </c>
      <c r="IF1062">
        <v>0</v>
      </c>
      <c r="IG1062">
        <v>0</v>
      </c>
      <c r="IH1062">
        <v>0</v>
      </c>
      <c r="II1062">
        <v>0</v>
      </c>
      <c r="IJ1062">
        <v>0</v>
      </c>
      <c r="IK1062">
        <v>0</v>
      </c>
    </row>
    <row r="1063" spans="13:245" hidden="1">
      <c r="M1063" s="340"/>
      <c r="N1063" t="s">
        <v>1024</v>
      </c>
      <c r="O1063">
        <v>2</v>
      </c>
      <c r="P1063">
        <v>35</v>
      </c>
      <c r="Q1063" s="183" t="str">
        <f t="shared" si="41"/>
        <v>SDH150235</v>
      </c>
      <c r="R1063">
        <v>657.2</v>
      </c>
      <c r="S1063">
        <v>2000</v>
      </c>
      <c r="T1063">
        <v>2000</v>
      </c>
      <c r="U1063">
        <v>2628.8</v>
      </c>
      <c r="V1063">
        <v>3286</v>
      </c>
      <c r="W1063">
        <v>3943.2000000000003</v>
      </c>
      <c r="X1063">
        <v>4600.4000000000005</v>
      </c>
      <c r="Y1063">
        <v>5257.6</v>
      </c>
      <c r="Z1063">
        <v>5914.8</v>
      </c>
      <c r="AA1063">
        <v>6572</v>
      </c>
      <c r="AB1063">
        <v>7229.2000000000007</v>
      </c>
      <c r="AC1063">
        <v>7886.4000000000005</v>
      </c>
      <c r="AD1063">
        <v>8543.6</v>
      </c>
      <c r="AE1063">
        <v>9200.8000000000011</v>
      </c>
      <c r="AF1063">
        <v>9858</v>
      </c>
      <c r="AG1063">
        <v>9858</v>
      </c>
      <c r="AH1063">
        <v>9858</v>
      </c>
      <c r="AI1063">
        <v>9858</v>
      </c>
      <c r="AJ1063">
        <v>9858</v>
      </c>
      <c r="AK1063">
        <v>9858</v>
      </c>
      <c r="AL1063">
        <v>9858</v>
      </c>
      <c r="AM1063">
        <v>9858</v>
      </c>
      <c r="AN1063">
        <v>9858</v>
      </c>
      <c r="AO1063">
        <v>9858</v>
      </c>
      <c r="AP1063">
        <v>9858</v>
      </c>
      <c r="AQ1063">
        <v>9858</v>
      </c>
      <c r="AR1063">
        <v>9858</v>
      </c>
      <c r="AS1063">
        <v>9858</v>
      </c>
      <c r="AT1063">
        <v>9858</v>
      </c>
      <c r="AU1063">
        <v>9858</v>
      </c>
      <c r="AV1063">
        <v>0</v>
      </c>
      <c r="AW1063">
        <v>0</v>
      </c>
      <c r="AX1063">
        <v>0</v>
      </c>
      <c r="AY1063">
        <v>0</v>
      </c>
      <c r="AZ1063">
        <v>0</v>
      </c>
      <c r="BA1063">
        <v>0</v>
      </c>
      <c r="BB1063">
        <v>0</v>
      </c>
      <c r="BC1063">
        <v>0</v>
      </c>
      <c r="BD1063">
        <v>0</v>
      </c>
      <c r="BE1063">
        <v>0</v>
      </c>
      <c r="BF1063">
        <v>0</v>
      </c>
      <c r="BG1063">
        <v>0</v>
      </c>
      <c r="BH1063">
        <v>0</v>
      </c>
      <c r="BI1063">
        <v>0</v>
      </c>
      <c r="BJ1063">
        <v>0</v>
      </c>
      <c r="BK1063">
        <v>0</v>
      </c>
      <c r="BL1063">
        <v>0</v>
      </c>
      <c r="BM1063">
        <v>0</v>
      </c>
      <c r="BN1063">
        <v>0</v>
      </c>
      <c r="BO1063">
        <v>0</v>
      </c>
      <c r="BP1063">
        <v>0</v>
      </c>
      <c r="BQ1063">
        <v>0</v>
      </c>
      <c r="BR1063">
        <v>0</v>
      </c>
      <c r="BS1063">
        <v>0</v>
      </c>
      <c r="BT1063">
        <v>0</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0</v>
      </c>
      <c r="CP1063">
        <v>0</v>
      </c>
      <c r="CQ1063">
        <v>0</v>
      </c>
      <c r="CR1063">
        <v>0</v>
      </c>
      <c r="CS1063">
        <v>0</v>
      </c>
      <c r="CT1063">
        <v>0</v>
      </c>
      <c r="CU1063">
        <v>0</v>
      </c>
      <c r="CV1063">
        <v>0</v>
      </c>
      <c r="CW1063">
        <v>0</v>
      </c>
      <c r="CX1063">
        <v>0</v>
      </c>
      <c r="CY1063">
        <v>0</v>
      </c>
      <c r="CZ1063">
        <v>0</v>
      </c>
      <c r="DA1063">
        <v>0</v>
      </c>
      <c r="DB1063">
        <v>0</v>
      </c>
      <c r="DC1063">
        <v>0</v>
      </c>
      <c r="DD1063">
        <v>0</v>
      </c>
      <c r="DE1063">
        <v>0</v>
      </c>
      <c r="DF1063">
        <v>0</v>
      </c>
      <c r="DG1063">
        <v>0</v>
      </c>
      <c r="DH1063">
        <v>0</v>
      </c>
      <c r="DI1063">
        <v>0</v>
      </c>
      <c r="DJ1063">
        <v>0</v>
      </c>
      <c r="DK1063">
        <v>0</v>
      </c>
      <c r="DL1063">
        <v>0</v>
      </c>
      <c r="DM1063">
        <v>0</v>
      </c>
      <c r="DN1063">
        <v>0</v>
      </c>
      <c r="DO1063">
        <v>0</v>
      </c>
      <c r="DP1063">
        <v>0</v>
      </c>
      <c r="DQ1063">
        <v>0</v>
      </c>
      <c r="DR1063">
        <v>0</v>
      </c>
      <c r="DS1063">
        <v>0</v>
      </c>
      <c r="DT1063">
        <v>0</v>
      </c>
      <c r="DU1063">
        <v>0</v>
      </c>
      <c r="DV1063">
        <v>0</v>
      </c>
      <c r="DW1063">
        <v>0</v>
      </c>
      <c r="DX1063">
        <v>0</v>
      </c>
      <c r="DZ1063" s="340"/>
      <c r="EA1063" t="s">
        <v>1024</v>
      </c>
      <c r="EB1063">
        <v>2</v>
      </c>
      <c r="EC1063">
        <v>35</v>
      </c>
      <c r="ED1063" s="183" t="str">
        <f t="shared" si="42"/>
        <v>SDH150235</v>
      </c>
      <c r="EE1063">
        <v>657.2</v>
      </c>
      <c r="EF1063">
        <v>10000</v>
      </c>
      <c r="EG1063">
        <v>10000</v>
      </c>
      <c r="EH1063">
        <v>10000</v>
      </c>
      <c r="EI1063">
        <v>10000</v>
      </c>
      <c r="EJ1063">
        <v>10000</v>
      </c>
      <c r="EK1063">
        <v>10000</v>
      </c>
      <c r="EL1063">
        <v>10000</v>
      </c>
      <c r="EM1063">
        <v>10000</v>
      </c>
      <c r="EN1063">
        <v>10000</v>
      </c>
      <c r="EO1063">
        <v>10000</v>
      </c>
      <c r="EP1063">
        <v>10000</v>
      </c>
      <c r="EQ1063">
        <v>10000</v>
      </c>
      <c r="ER1063">
        <v>10000</v>
      </c>
      <c r="ES1063">
        <v>10000</v>
      </c>
      <c r="ET1063">
        <v>10000</v>
      </c>
      <c r="EU1063">
        <v>10000</v>
      </c>
      <c r="EV1063">
        <v>10000</v>
      </c>
      <c r="EW1063">
        <v>10000</v>
      </c>
      <c r="EX1063">
        <v>10000</v>
      </c>
      <c r="EY1063">
        <v>10000</v>
      </c>
      <c r="EZ1063">
        <v>10000</v>
      </c>
      <c r="FA1063">
        <v>10000</v>
      </c>
      <c r="FB1063">
        <v>10000</v>
      </c>
      <c r="FC1063">
        <v>10000</v>
      </c>
      <c r="FD1063">
        <v>10000</v>
      </c>
      <c r="FE1063">
        <v>10000</v>
      </c>
      <c r="FF1063">
        <v>10000</v>
      </c>
      <c r="FG1063">
        <v>10000</v>
      </c>
      <c r="FH1063">
        <v>10000</v>
      </c>
      <c r="FI1063">
        <v>0</v>
      </c>
      <c r="FJ1063">
        <v>0</v>
      </c>
      <c r="FK1063">
        <v>0</v>
      </c>
      <c r="FL1063">
        <v>0</v>
      </c>
      <c r="FM1063">
        <v>0</v>
      </c>
      <c r="FN1063">
        <v>0</v>
      </c>
      <c r="FO1063">
        <v>0</v>
      </c>
      <c r="FP1063">
        <v>0</v>
      </c>
      <c r="FQ1063">
        <v>0</v>
      </c>
      <c r="FR1063">
        <v>0</v>
      </c>
      <c r="FS1063">
        <v>0</v>
      </c>
      <c r="FT1063">
        <v>0</v>
      </c>
      <c r="FU1063">
        <v>0</v>
      </c>
      <c r="FV1063">
        <v>0</v>
      </c>
      <c r="FW1063">
        <v>0</v>
      </c>
      <c r="FX1063">
        <v>0</v>
      </c>
      <c r="FY1063">
        <v>0</v>
      </c>
      <c r="FZ1063">
        <v>0</v>
      </c>
      <c r="GA1063">
        <v>0</v>
      </c>
      <c r="GB1063">
        <v>0</v>
      </c>
      <c r="GC1063">
        <v>0</v>
      </c>
      <c r="GD1063">
        <v>0</v>
      </c>
      <c r="GE1063">
        <v>0</v>
      </c>
      <c r="GF1063">
        <v>0</v>
      </c>
      <c r="GG1063">
        <v>0</v>
      </c>
      <c r="GH1063">
        <v>0</v>
      </c>
      <c r="GI1063">
        <v>0</v>
      </c>
      <c r="GJ1063">
        <v>0</v>
      </c>
      <c r="GK1063">
        <v>0</v>
      </c>
      <c r="GL1063">
        <v>0</v>
      </c>
      <c r="GM1063">
        <v>0</v>
      </c>
      <c r="GN1063">
        <v>0</v>
      </c>
      <c r="GO1063">
        <v>0</v>
      </c>
      <c r="GP1063">
        <v>0</v>
      </c>
      <c r="GQ1063">
        <v>0</v>
      </c>
      <c r="GR1063">
        <v>0</v>
      </c>
      <c r="GS1063">
        <v>0</v>
      </c>
      <c r="GT1063">
        <v>0</v>
      </c>
      <c r="GU1063">
        <v>0</v>
      </c>
      <c r="GV1063">
        <v>0</v>
      </c>
      <c r="GW1063">
        <v>0</v>
      </c>
      <c r="GX1063">
        <v>0</v>
      </c>
      <c r="GY1063">
        <v>0</v>
      </c>
      <c r="GZ1063">
        <v>0</v>
      </c>
      <c r="HA1063">
        <v>0</v>
      </c>
      <c r="HB1063">
        <v>0</v>
      </c>
      <c r="HC1063">
        <v>0</v>
      </c>
      <c r="HD1063">
        <v>0</v>
      </c>
      <c r="HE1063">
        <v>0</v>
      </c>
      <c r="HF1063">
        <v>0</v>
      </c>
      <c r="HG1063">
        <v>0</v>
      </c>
      <c r="HH1063">
        <v>0</v>
      </c>
      <c r="HI1063">
        <v>0</v>
      </c>
      <c r="HJ1063">
        <v>0</v>
      </c>
      <c r="HK1063">
        <v>0</v>
      </c>
      <c r="HL1063">
        <v>0</v>
      </c>
      <c r="HM1063">
        <v>0</v>
      </c>
      <c r="HN1063">
        <v>0</v>
      </c>
      <c r="HO1063">
        <v>0</v>
      </c>
      <c r="HP1063">
        <v>0</v>
      </c>
      <c r="HQ1063">
        <v>0</v>
      </c>
      <c r="HR1063">
        <v>0</v>
      </c>
      <c r="HS1063">
        <v>0</v>
      </c>
      <c r="HT1063">
        <v>0</v>
      </c>
      <c r="HU1063">
        <v>0</v>
      </c>
      <c r="HV1063">
        <v>0</v>
      </c>
      <c r="HW1063">
        <v>0</v>
      </c>
      <c r="HX1063">
        <v>0</v>
      </c>
      <c r="HY1063">
        <v>0</v>
      </c>
      <c r="HZ1063">
        <v>0</v>
      </c>
      <c r="IA1063">
        <v>0</v>
      </c>
      <c r="IB1063">
        <v>0</v>
      </c>
      <c r="IC1063">
        <v>0</v>
      </c>
      <c r="ID1063">
        <v>0</v>
      </c>
      <c r="IE1063">
        <v>0</v>
      </c>
      <c r="IF1063">
        <v>0</v>
      </c>
      <c r="IG1063">
        <v>0</v>
      </c>
      <c r="IH1063">
        <v>0</v>
      </c>
      <c r="II1063">
        <v>0</v>
      </c>
      <c r="IJ1063">
        <v>0</v>
      </c>
      <c r="IK1063">
        <v>0</v>
      </c>
    </row>
    <row r="1064" spans="13:245" hidden="1">
      <c r="M1064" s="340"/>
      <c r="N1064" t="s">
        <v>1024</v>
      </c>
      <c r="O1064">
        <v>2</v>
      </c>
      <c r="P1064">
        <v>36</v>
      </c>
      <c r="Q1064" s="183" t="str">
        <f t="shared" si="41"/>
        <v>SDH150236</v>
      </c>
      <c r="R1064">
        <v>657.2</v>
      </c>
      <c r="S1064">
        <v>2000</v>
      </c>
      <c r="T1064">
        <v>2000</v>
      </c>
      <c r="U1064">
        <v>2628.8</v>
      </c>
      <c r="V1064">
        <v>3286</v>
      </c>
      <c r="W1064">
        <v>3943.2000000000003</v>
      </c>
      <c r="X1064">
        <v>4600.4000000000005</v>
      </c>
      <c r="Y1064">
        <v>5257.6</v>
      </c>
      <c r="Z1064">
        <v>5914.8</v>
      </c>
      <c r="AA1064">
        <v>6572</v>
      </c>
      <c r="AB1064">
        <v>7229.2000000000007</v>
      </c>
      <c r="AC1064">
        <v>7886.4000000000005</v>
      </c>
      <c r="AD1064">
        <v>8543.6</v>
      </c>
      <c r="AE1064">
        <v>9200.8000000000011</v>
      </c>
      <c r="AF1064">
        <v>9858</v>
      </c>
      <c r="AG1064">
        <v>9858</v>
      </c>
      <c r="AH1064">
        <v>9858</v>
      </c>
      <c r="AI1064">
        <v>9858</v>
      </c>
      <c r="AJ1064">
        <v>9858</v>
      </c>
      <c r="AK1064">
        <v>9858</v>
      </c>
      <c r="AL1064">
        <v>9858</v>
      </c>
      <c r="AM1064">
        <v>9858</v>
      </c>
      <c r="AN1064">
        <v>9858</v>
      </c>
      <c r="AO1064">
        <v>9858</v>
      </c>
      <c r="AP1064">
        <v>9858</v>
      </c>
      <c r="AQ1064">
        <v>9858</v>
      </c>
      <c r="AR1064">
        <v>9858</v>
      </c>
      <c r="AS1064">
        <v>9858</v>
      </c>
      <c r="AT1064">
        <v>9858</v>
      </c>
      <c r="AU1064">
        <v>9858</v>
      </c>
      <c r="AV1064">
        <v>0</v>
      </c>
      <c r="AW1064">
        <v>0</v>
      </c>
      <c r="AX1064">
        <v>0</v>
      </c>
      <c r="AY1064">
        <v>0</v>
      </c>
      <c r="AZ1064">
        <v>0</v>
      </c>
      <c r="BA1064">
        <v>0</v>
      </c>
      <c r="BB1064">
        <v>0</v>
      </c>
      <c r="BC1064">
        <v>0</v>
      </c>
      <c r="BD1064">
        <v>0</v>
      </c>
      <c r="BE1064">
        <v>0</v>
      </c>
      <c r="BF1064">
        <v>0</v>
      </c>
      <c r="BG1064">
        <v>0</v>
      </c>
      <c r="BH1064">
        <v>0</v>
      </c>
      <c r="BI1064">
        <v>0</v>
      </c>
      <c r="BJ1064">
        <v>0</v>
      </c>
      <c r="BK1064">
        <v>0</v>
      </c>
      <c r="BL1064">
        <v>0</v>
      </c>
      <c r="BM1064">
        <v>0</v>
      </c>
      <c r="BN1064">
        <v>0</v>
      </c>
      <c r="BO1064">
        <v>0</v>
      </c>
      <c r="BP1064">
        <v>0</v>
      </c>
      <c r="BQ1064">
        <v>0</v>
      </c>
      <c r="BR1064">
        <v>0</v>
      </c>
      <c r="BS1064">
        <v>0</v>
      </c>
      <c r="BT1064">
        <v>0</v>
      </c>
      <c r="BU1064">
        <v>0</v>
      </c>
      <c r="BV1064">
        <v>0</v>
      </c>
      <c r="BW1064">
        <v>0</v>
      </c>
      <c r="BX1064">
        <v>0</v>
      </c>
      <c r="BY1064">
        <v>0</v>
      </c>
      <c r="BZ1064">
        <v>0</v>
      </c>
      <c r="CA1064">
        <v>0</v>
      </c>
      <c r="CB1064">
        <v>0</v>
      </c>
      <c r="CC1064">
        <v>0</v>
      </c>
      <c r="CD1064">
        <v>0</v>
      </c>
      <c r="CE1064">
        <v>0</v>
      </c>
      <c r="CF1064">
        <v>0</v>
      </c>
      <c r="CG1064">
        <v>0</v>
      </c>
      <c r="CH1064">
        <v>0</v>
      </c>
      <c r="CI1064">
        <v>0</v>
      </c>
      <c r="CJ1064">
        <v>0</v>
      </c>
      <c r="CK1064">
        <v>0</v>
      </c>
      <c r="CL1064">
        <v>0</v>
      </c>
      <c r="CM1064">
        <v>0</v>
      </c>
      <c r="CN1064">
        <v>0</v>
      </c>
      <c r="CO1064">
        <v>0</v>
      </c>
      <c r="CP1064">
        <v>0</v>
      </c>
      <c r="CQ1064">
        <v>0</v>
      </c>
      <c r="CR1064">
        <v>0</v>
      </c>
      <c r="CS1064">
        <v>0</v>
      </c>
      <c r="CT1064">
        <v>0</v>
      </c>
      <c r="CU1064">
        <v>0</v>
      </c>
      <c r="CV1064">
        <v>0</v>
      </c>
      <c r="CW1064">
        <v>0</v>
      </c>
      <c r="CX1064">
        <v>0</v>
      </c>
      <c r="CY1064">
        <v>0</v>
      </c>
      <c r="CZ1064">
        <v>0</v>
      </c>
      <c r="DA1064">
        <v>0</v>
      </c>
      <c r="DB1064">
        <v>0</v>
      </c>
      <c r="DC1064">
        <v>0</v>
      </c>
      <c r="DD1064">
        <v>0</v>
      </c>
      <c r="DE1064">
        <v>0</v>
      </c>
      <c r="DF1064">
        <v>0</v>
      </c>
      <c r="DG1064">
        <v>0</v>
      </c>
      <c r="DH1064">
        <v>0</v>
      </c>
      <c r="DI1064">
        <v>0</v>
      </c>
      <c r="DJ1064">
        <v>0</v>
      </c>
      <c r="DK1064">
        <v>0</v>
      </c>
      <c r="DL1064">
        <v>0</v>
      </c>
      <c r="DM1064">
        <v>0</v>
      </c>
      <c r="DN1064">
        <v>0</v>
      </c>
      <c r="DO1064">
        <v>0</v>
      </c>
      <c r="DP1064">
        <v>0</v>
      </c>
      <c r="DQ1064">
        <v>0</v>
      </c>
      <c r="DR1064">
        <v>0</v>
      </c>
      <c r="DS1064">
        <v>0</v>
      </c>
      <c r="DT1064">
        <v>0</v>
      </c>
      <c r="DU1064">
        <v>0</v>
      </c>
      <c r="DV1064">
        <v>0</v>
      </c>
      <c r="DW1064">
        <v>0</v>
      </c>
      <c r="DX1064">
        <v>0</v>
      </c>
      <c r="DZ1064" s="340"/>
      <c r="EA1064" t="s">
        <v>1024</v>
      </c>
      <c r="EB1064">
        <v>2</v>
      </c>
      <c r="EC1064">
        <v>36</v>
      </c>
      <c r="ED1064" s="183" t="str">
        <f t="shared" si="42"/>
        <v>SDH150236</v>
      </c>
      <c r="EE1064">
        <v>657.2</v>
      </c>
      <c r="EF1064">
        <v>10000</v>
      </c>
      <c r="EG1064">
        <v>10000</v>
      </c>
      <c r="EH1064">
        <v>10000</v>
      </c>
      <c r="EI1064">
        <v>10000</v>
      </c>
      <c r="EJ1064">
        <v>10000</v>
      </c>
      <c r="EK1064">
        <v>10000</v>
      </c>
      <c r="EL1064">
        <v>10000</v>
      </c>
      <c r="EM1064">
        <v>10000</v>
      </c>
      <c r="EN1064">
        <v>10000</v>
      </c>
      <c r="EO1064">
        <v>10000</v>
      </c>
      <c r="EP1064">
        <v>10000</v>
      </c>
      <c r="EQ1064">
        <v>10000</v>
      </c>
      <c r="ER1064">
        <v>10000</v>
      </c>
      <c r="ES1064">
        <v>10000</v>
      </c>
      <c r="ET1064">
        <v>10000</v>
      </c>
      <c r="EU1064">
        <v>10000</v>
      </c>
      <c r="EV1064">
        <v>10000</v>
      </c>
      <c r="EW1064">
        <v>10000</v>
      </c>
      <c r="EX1064">
        <v>10000</v>
      </c>
      <c r="EY1064">
        <v>10000</v>
      </c>
      <c r="EZ1064">
        <v>10000</v>
      </c>
      <c r="FA1064">
        <v>10000</v>
      </c>
      <c r="FB1064">
        <v>10000</v>
      </c>
      <c r="FC1064">
        <v>10000</v>
      </c>
      <c r="FD1064">
        <v>10000</v>
      </c>
      <c r="FE1064">
        <v>10000</v>
      </c>
      <c r="FF1064">
        <v>10000</v>
      </c>
      <c r="FG1064">
        <v>10000</v>
      </c>
      <c r="FH1064">
        <v>10000</v>
      </c>
      <c r="FI1064">
        <v>0</v>
      </c>
      <c r="FJ1064">
        <v>0</v>
      </c>
      <c r="FK1064">
        <v>0</v>
      </c>
      <c r="FL1064">
        <v>0</v>
      </c>
      <c r="FM1064">
        <v>0</v>
      </c>
      <c r="FN1064">
        <v>0</v>
      </c>
      <c r="FO1064">
        <v>0</v>
      </c>
      <c r="FP1064">
        <v>0</v>
      </c>
      <c r="FQ1064">
        <v>0</v>
      </c>
      <c r="FR1064">
        <v>0</v>
      </c>
      <c r="FS1064">
        <v>0</v>
      </c>
      <c r="FT1064">
        <v>0</v>
      </c>
      <c r="FU1064">
        <v>0</v>
      </c>
      <c r="FV1064">
        <v>0</v>
      </c>
      <c r="FW1064">
        <v>0</v>
      </c>
      <c r="FX1064">
        <v>0</v>
      </c>
      <c r="FY1064">
        <v>0</v>
      </c>
      <c r="FZ1064">
        <v>0</v>
      </c>
      <c r="GA1064">
        <v>0</v>
      </c>
      <c r="GB1064">
        <v>0</v>
      </c>
      <c r="GC1064">
        <v>0</v>
      </c>
      <c r="GD1064">
        <v>0</v>
      </c>
      <c r="GE1064">
        <v>0</v>
      </c>
      <c r="GF1064">
        <v>0</v>
      </c>
      <c r="GG1064">
        <v>0</v>
      </c>
      <c r="GH1064">
        <v>0</v>
      </c>
      <c r="GI1064">
        <v>0</v>
      </c>
      <c r="GJ1064">
        <v>0</v>
      </c>
      <c r="GK1064">
        <v>0</v>
      </c>
      <c r="GL1064">
        <v>0</v>
      </c>
      <c r="GM1064">
        <v>0</v>
      </c>
      <c r="GN1064">
        <v>0</v>
      </c>
      <c r="GO1064">
        <v>0</v>
      </c>
      <c r="GP1064">
        <v>0</v>
      </c>
      <c r="GQ1064">
        <v>0</v>
      </c>
      <c r="GR1064">
        <v>0</v>
      </c>
      <c r="GS1064">
        <v>0</v>
      </c>
      <c r="GT1064">
        <v>0</v>
      </c>
      <c r="GU1064">
        <v>0</v>
      </c>
      <c r="GV1064">
        <v>0</v>
      </c>
      <c r="GW1064">
        <v>0</v>
      </c>
      <c r="GX1064">
        <v>0</v>
      </c>
      <c r="GY1064">
        <v>0</v>
      </c>
      <c r="GZ1064">
        <v>0</v>
      </c>
      <c r="HA1064">
        <v>0</v>
      </c>
      <c r="HB1064">
        <v>0</v>
      </c>
      <c r="HC1064">
        <v>0</v>
      </c>
      <c r="HD1064">
        <v>0</v>
      </c>
      <c r="HE1064">
        <v>0</v>
      </c>
      <c r="HF1064">
        <v>0</v>
      </c>
      <c r="HG1064">
        <v>0</v>
      </c>
      <c r="HH1064">
        <v>0</v>
      </c>
      <c r="HI1064">
        <v>0</v>
      </c>
      <c r="HJ1064">
        <v>0</v>
      </c>
      <c r="HK1064">
        <v>0</v>
      </c>
      <c r="HL1064">
        <v>0</v>
      </c>
      <c r="HM1064">
        <v>0</v>
      </c>
      <c r="HN1064">
        <v>0</v>
      </c>
      <c r="HO1064">
        <v>0</v>
      </c>
      <c r="HP1064">
        <v>0</v>
      </c>
      <c r="HQ1064">
        <v>0</v>
      </c>
      <c r="HR1064">
        <v>0</v>
      </c>
      <c r="HS1064">
        <v>0</v>
      </c>
      <c r="HT1064">
        <v>0</v>
      </c>
      <c r="HU1064">
        <v>0</v>
      </c>
      <c r="HV1064">
        <v>0</v>
      </c>
      <c r="HW1064">
        <v>0</v>
      </c>
      <c r="HX1064">
        <v>0</v>
      </c>
      <c r="HY1064">
        <v>0</v>
      </c>
      <c r="HZ1064">
        <v>0</v>
      </c>
      <c r="IA1064">
        <v>0</v>
      </c>
      <c r="IB1064">
        <v>0</v>
      </c>
      <c r="IC1064">
        <v>0</v>
      </c>
      <c r="ID1064">
        <v>0</v>
      </c>
      <c r="IE1064">
        <v>0</v>
      </c>
      <c r="IF1064">
        <v>0</v>
      </c>
      <c r="IG1064">
        <v>0</v>
      </c>
      <c r="IH1064">
        <v>0</v>
      </c>
      <c r="II1064">
        <v>0</v>
      </c>
      <c r="IJ1064">
        <v>0</v>
      </c>
      <c r="IK1064">
        <v>0</v>
      </c>
    </row>
    <row r="1065" spans="13:245" hidden="1">
      <c r="M1065" s="340"/>
      <c r="N1065" t="s">
        <v>1024</v>
      </c>
      <c r="O1065">
        <v>2</v>
      </c>
      <c r="P1065">
        <v>37</v>
      </c>
      <c r="Q1065" s="183" t="str">
        <f t="shared" si="41"/>
        <v>SDH150237</v>
      </c>
      <c r="R1065">
        <v>662.5</v>
      </c>
      <c r="S1065">
        <v>2000</v>
      </c>
      <c r="T1065">
        <v>2000</v>
      </c>
      <c r="U1065">
        <v>2650</v>
      </c>
      <c r="V1065">
        <v>3312.5</v>
      </c>
      <c r="W1065">
        <v>3975</v>
      </c>
      <c r="X1065">
        <v>4637.5</v>
      </c>
      <c r="Y1065">
        <v>5300</v>
      </c>
      <c r="Z1065">
        <v>5962.5</v>
      </c>
      <c r="AA1065">
        <v>6625</v>
      </c>
      <c r="AB1065">
        <v>7287.5</v>
      </c>
      <c r="AC1065">
        <v>7950</v>
      </c>
      <c r="AD1065">
        <v>8612.5</v>
      </c>
      <c r="AE1065">
        <v>9275</v>
      </c>
      <c r="AF1065">
        <v>9937.5</v>
      </c>
      <c r="AG1065">
        <v>9937.5</v>
      </c>
      <c r="AH1065">
        <v>9937.5</v>
      </c>
      <c r="AI1065">
        <v>9937.5</v>
      </c>
      <c r="AJ1065">
        <v>9937.5</v>
      </c>
      <c r="AK1065">
        <v>9937.5</v>
      </c>
      <c r="AL1065">
        <v>9937.5</v>
      </c>
      <c r="AM1065">
        <v>9937.5</v>
      </c>
      <c r="AN1065">
        <v>9937.5</v>
      </c>
      <c r="AO1065">
        <v>9937.5</v>
      </c>
      <c r="AP1065">
        <v>9937.5</v>
      </c>
      <c r="AQ1065">
        <v>9937.5</v>
      </c>
      <c r="AR1065">
        <v>9937.5</v>
      </c>
      <c r="AS1065">
        <v>9937.5</v>
      </c>
      <c r="AT1065">
        <v>9937.5</v>
      </c>
      <c r="AU1065">
        <v>9937.5</v>
      </c>
      <c r="AV1065">
        <v>0</v>
      </c>
      <c r="AW1065">
        <v>0</v>
      </c>
      <c r="AX1065">
        <v>0</v>
      </c>
      <c r="AY1065">
        <v>0</v>
      </c>
      <c r="AZ1065">
        <v>0</v>
      </c>
      <c r="BA1065">
        <v>0</v>
      </c>
      <c r="BB1065">
        <v>0</v>
      </c>
      <c r="BC1065">
        <v>0</v>
      </c>
      <c r="BD1065">
        <v>0</v>
      </c>
      <c r="BE1065">
        <v>0</v>
      </c>
      <c r="BF1065">
        <v>0</v>
      </c>
      <c r="BG1065">
        <v>0</v>
      </c>
      <c r="BH1065">
        <v>0</v>
      </c>
      <c r="BI1065">
        <v>0</v>
      </c>
      <c r="BJ1065">
        <v>0</v>
      </c>
      <c r="BK1065">
        <v>0</v>
      </c>
      <c r="BL1065">
        <v>0</v>
      </c>
      <c r="BM1065">
        <v>0</v>
      </c>
      <c r="BN1065">
        <v>0</v>
      </c>
      <c r="BO1065">
        <v>0</v>
      </c>
      <c r="BP1065">
        <v>0</v>
      </c>
      <c r="BQ1065">
        <v>0</v>
      </c>
      <c r="BR1065">
        <v>0</v>
      </c>
      <c r="BS1065">
        <v>0</v>
      </c>
      <c r="BT1065">
        <v>0</v>
      </c>
      <c r="BU1065">
        <v>0</v>
      </c>
      <c r="BV1065">
        <v>0</v>
      </c>
      <c r="BW1065">
        <v>0</v>
      </c>
      <c r="BX1065">
        <v>0</v>
      </c>
      <c r="BY1065">
        <v>0</v>
      </c>
      <c r="BZ1065">
        <v>0</v>
      </c>
      <c r="CA1065">
        <v>0</v>
      </c>
      <c r="CB1065">
        <v>0</v>
      </c>
      <c r="CC1065">
        <v>0</v>
      </c>
      <c r="CD1065">
        <v>0</v>
      </c>
      <c r="CE1065">
        <v>0</v>
      </c>
      <c r="CF1065">
        <v>0</v>
      </c>
      <c r="CG1065">
        <v>0</v>
      </c>
      <c r="CH1065">
        <v>0</v>
      </c>
      <c r="CI1065">
        <v>0</v>
      </c>
      <c r="CJ1065">
        <v>0</v>
      </c>
      <c r="CK1065">
        <v>0</v>
      </c>
      <c r="CL1065">
        <v>0</v>
      </c>
      <c r="CM1065">
        <v>0</v>
      </c>
      <c r="CN1065">
        <v>0</v>
      </c>
      <c r="CO1065">
        <v>0</v>
      </c>
      <c r="CP1065">
        <v>0</v>
      </c>
      <c r="CQ1065">
        <v>0</v>
      </c>
      <c r="CR1065">
        <v>0</v>
      </c>
      <c r="CS1065">
        <v>0</v>
      </c>
      <c r="CT1065">
        <v>0</v>
      </c>
      <c r="CU1065">
        <v>0</v>
      </c>
      <c r="CV1065">
        <v>0</v>
      </c>
      <c r="CW1065">
        <v>0</v>
      </c>
      <c r="CX1065">
        <v>0</v>
      </c>
      <c r="CY1065">
        <v>0</v>
      </c>
      <c r="CZ1065">
        <v>0</v>
      </c>
      <c r="DA1065">
        <v>0</v>
      </c>
      <c r="DB1065">
        <v>0</v>
      </c>
      <c r="DC1065">
        <v>0</v>
      </c>
      <c r="DD1065">
        <v>0</v>
      </c>
      <c r="DE1065">
        <v>0</v>
      </c>
      <c r="DF1065">
        <v>0</v>
      </c>
      <c r="DG1065">
        <v>0</v>
      </c>
      <c r="DH1065">
        <v>0</v>
      </c>
      <c r="DI1065">
        <v>0</v>
      </c>
      <c r="DJ1065">
        <v>0</v>
      </c>
      <c r="DK1065">
        <v>0</v>
      </c>
      <c r="DL1065">
        <v>0</v>
      </c>
      <c r="DM1065">
        <v>0</v>
      </c>
      <c r="DN1065">
        <v>0</v>
      </c>
      <c r="DO1065">
        <v>0</v>
      </c>
      <c r="DP1065">
        <v>0</v>
      </c>
      <c r="DQ1065">
        <v>0</v>
      </c>
      <c r="DR1065">
        <v>0</v>
      </c>
      <c r="DS1065">
        <v>0</v>
      </c>
      <c r="DT1065">
        <v>0</v>
      </c>
      <c r="DU1065">
        <v>0</v>
      </c>
      <c r="DV1065">
        <v>0</v>
      </c>
      <c r="DW1065">
        <v>0</v>
      </c>
      <c r="DX1065">
        <v>0</v>
      </c>
      <c r="DZ1065" s="340"/>
      <c r="EA1065" t="s">
        <v>1024</v>
      </c>
      <c r="EB1065">
        <v>2</v>
      </c>
      <c r="EC1065">
        <v>37</v>
      </c>
      <c r="ED1065" s="183" t="str">
        <f t="shared" si="42"/>
        <v>SDH150237</v>
      </c>
      <c r="EE1065">
        <v>662.5</v>
      </c>
      <c r="EF1065">
        <v>10000</v>
      </c>
      <c r="EG1065">
        <v>10000</v>
      </c>
      <c r="EH1065">
        <v>10000</v>
      </c>
      <c r="EI1065">
        <v>10000</v>
      </c>
      <c r="EJ1065">
        <v>10000</v>
      </c>
      <c r="EK1065">
        <v>10000</v>
      </c>
      <c r="EL1065">
        <v>10000</v>
      </c>
      <c r="EM1065">
        <v>10000</v>
      </c>
      <c r="EN1065">
        <v>10000</v>
      </c>
      <c r="EO1065">
        <v>10000</v>
      </c>
      <c r="EP1065">
        <v>10000</v>
      </c>
      <c r="EQ1065">
        <v>10000</v>
      </c>
      <c r="ER1065">
        <v>10000</v>
      </c>
      <c r="ES1065">
        <v>10000</v>
      </c>
      <c r="ET1065">
        <v>10000</v>
      </c>
      <c r="EU1065">
        <v>10000</v>
      </c>
      <c r="EV1065">
        <v>10000</v>
      </c>
      <c r="EW1065">
        <v>10000</v>
      </c>
      <c r="EX1065">
        <v>10000</v>
      </c>
      <c r="EY1065">
        <v>10000</v>
      </c>
      <c r="EZ1065">
        <v>10000</v>
      </c>
      <c r="FA1065">
        <v>10000</v>
      </c>
      <c r="FB1065">
        <v>10000</v>
      </c>
      <c r="FC1065">
        <v>10000</v>
      </c>
      <c r="FD1065">
        <v>10000</v>
      </c>
      <c r="FE1065">
        <v>10000</v>
      </c>
      <c r="FF1065">
        <v>10000</v>
      </c>
      <c r="FG1065">
        <v>10000</v>
      </c>
      <c r="FH1065">
        <v>10000</v>
      </c>
      <c r="FI1065">
        <v>0</v>
      </c>
      <c r="FJ1065">
        <v>0</v>
      </c>
      <c r="FK1065">
        <v>0</v>
      </c>
      <c r="FL1065">
        <v>0</v>
      </c>
      <c r="FM1065">
        <v>0</v>
      </c>
      <c r="FN1065">
        <v>0</v>
      </c>
      <c r="FO1065">
        <v>0</v>
      </c>
      <c r="FP1065">
        <v>0</v>
      </c>
      <c r="FQ1065">
        <v>0</v>
      </c>
      <c r="FR1065">
        <v>0</v>
      </c>
      <c r="FS1065">
        <v>0</v>
      </c>
      <c r="FT1065">
        <v>0</v>
      </c>
      <c r="FU1065">
        <v>0</v>
      </c>
      <c r="FV1065">
        <v>0</v>
      </c>
      <c r="FW1065">
        <v>0</v>
      </c>
      <c r="FX1065">
        <v>0</v>
      </c>
      <c r="FY1065">
        <v>0</v>
      </c>
      <c r="FZ1065">
        <v>0</v>
      </c>
      <c r="GA1065">
        <v>0</v>
      </c>
      <c r="GB1065">
        <v>0</v>
      </c>
      <c r="GC1065">
        <v>0</v>
      </c>
      <c r="GD1065">
        <v>0</v>
      </c>
      <c r="GE1065">
        <v>0</v>
      </c>
      <c r="GF1065">
        <v>0</v>
      </c>
      <c r="GG1065">
        <v>0</v>
      </c>
      <c r="GH1065">
        <v>0</v>
      </c>
      <c r="GI1065">
        <v>0</v>
      </c>
      <c r="GJ1065">
        <v>0</v>
      </c>
      <c r="GK1065">
        <v>0</v>
      </c>
      <c r="GL1065">
        <v>0</v>
      </c>
      <c r="GM1065">
        <v>0</v>
      </c>
      <c r="GN1065">
        <v>0</v>
      </c>
      <c r="GO1065">
        <v>0</v>
      </c>
      <c r="GP1065">
        <v>0</v>
      </c>
      <c r="GQ1065">
        <v>0</v>
      </c>
      <c r="GR1065">
        <v>0</v>
      </c>
      <c r="GS1065">
        <v>0</v>
      </c>
      <c r="GT1065">
        <v>0</v>
      </c>
      <c r="GU1065">
        <v>0</v>
      </c>
      <c r="GV1065">
        <v>0</v>
      </c>
      <c r="GW1065">
        <v>0</v>
      </c>
      <c r="GX1065">
        <v>0</v>
      </c>
      <c r="GY1065">
        <v>0</v>
      </c>
      <c r="GZ1065">
        <v>0</v>
      </c>
      <c r="HA1065">
        <v>0</v>
      </c>
      <c r="HB1065">
        <v>0</v>
      </c>
      <c r="HC1065">
        <v>0</v>
      </c>
      <c r="HD1065">
        <v>0</v>
      </c>
      <c r="HE1065">
        <v>0</v>
      </c>
      <c r="HF1065">
        <v>0</v>
      </c>
      <c r="HG1065">
        <v>0</v>
      </c>
      <c r="HH1065">
        <v>0</v>
      </c>
      <c r="HI1065">
        <v>0</v>
      </c>
      <c r="HJ1065">
        <v>0</v>
      </c>
      <c r="HK1065">
        <v>0</v>
      </c>
      <c r="HL1065">
        <v>0</v>
      </c>
      <c r="HM1065">
        <v>0</v>
      </c>
      <c r="HN1065">
        <v>0</v>
      </c>
      <c r="HO1065">
        <v>0</v>
      </c>
      <c r="HP1065">
        <v>0</v>
      </c>
      <c r="HQ1065">
        <v>0</v>
      </c>
      <c r="HR1065">
        <v>0</v>
      </c>
      <c r="HS1065">
        <v>0</v>
      </c>
      <c r="HT1065">
        <v>0</v>
      </c>
      <c r="HU1065">
        <v>0</v>
      </c>
      <c r="HV1065">
        <v>0</v>
      </c>
      <c r="HW1065">
        <v>0</v>
      </c>
      <c r="HX1065">
        <v>0</v>
      </c>
      <c r="HY1065">
        <v>0</v>
      </c>
      <c r="HZ1065">
        <v>0</v>
      </c>
      <c r="IA1065">
        <v>0</v>
      </c>
      <c r="IB1065">
        <v>0</v>
      </c>
      <c r="IC1065">
        <v>0</v>
      </c>
      <c r="ID1065">
        <v>0</v>
      </c>
      <c r="IE1065">
        <v>0</v>
      </c>
      <c r="IF1065">
        <v>0</v>
      </c>
      <c r="IG1065">
        <v>0</v>
      </c>
      <c r="IH1065">
        <v>0</v>
      </c>
      <c r="II1065">
        <v>0</v>
      </c>
      <c r="IJ1065">
        <v>0</v>
      </c>
      <c r="IK1065">
        <v>0</v>
      </c>
    </row>
    <row r="1066" spans="13:245" hidden="1">
      <c r="M1066" s="340"/>
      <c r="N1066" t="s">
        <v>1024</v>
      </c>
      <c r="O1066">
        <v>2</v>
      </c>
      <c r="P1066">
        <v>38</v>
      </c>
      <c r="Q1066" s="183" t="str">
        <f t="shared" si="41"/>
        <v>SDH150238</v>
      </c>
      <c r="R1066">
        <v>662.5</v>
      </c>
      <c r="S1066">
        <v>2000</v>
      </c>
      <c r="T1066">
        <v>2000</v>
      </c>
      <c r="U1066">
        <v>2650</v>
      </c>
      <c r="V1066">
        <v>3312.5</v>
      </c>
      <c r="W1066">
        <v>3975</v>
      </c>
      <c r="X1066">
        <v>4637.5</v>
      </c>
      <c r="Y1066">
        <v>5300</v>
      </c>
      <c r="Z1066">
        <v>5962.5</v>
      </c>
      <c r="AA1066">
        <v>6625</v>
      </c>
      <c r="AB1066">
        <v>7287.5</v>
      </c>
      <c r="AC1066">
        <v>7950</v>
      </c>
      <c r="AD1066">
        <v>8612.5</v>
      </c>
      <c r="AE1066">
        <v>9275</v>
      </c>
      <c r="AF1066">
        <v>9937.5</v>
      </c>
      <c r="AG1066">
        <v>9937.5</v>
      </c>
      <c r="AH1066">
        <v>9937.5</v>
      </c>
      <c r="AI1066">
        <v>9937.5</v>
      </c>
      <c r="AJ1066">
        <v>9937.5</v>
      </c>
      <c r="AK1066">
        <v>9937.5</v>
      </c>
      <c r="AL1066">
        <v>9937.5</v>
      </c>
      <c r="AM1066">
        <v>9937.5</v>
      </c>
      <c r="AN1066">
        <v>9937.5</v>
      </c>
      <c r="AO1066">
        <v>9937.5</v>
      </c>
      <c r="AP1066">
        <v>9937.5</v>
      </c>
      <c r="AQ1066">
        <v>9937.5</v>
      </c>
      <c r="AR1066">
        <v>9937.5</v>
      </c>
      <c r="AS1066">
        <v>9937.5</v>
      </c>
      <c r="AT1066">
        <v>9937.5</v>
      </c>
      <c r="AU1066">
        <v>9937.5</v>
      </c>
      <c r="AV1066">
        <v>0</v>
      </c>
      <c r="AW1066">
        <v>0</v>
      </c>
      <c r="AX1066">
        <v>0</v>
      </c>
      <c r="AY1066">
        <v>0</v>
      </c>
      <c r="AZ1066">
        <v>0</v>
      </c>
      <c r="BA1066">
        <v>0</v>
      </c>
      <c r="BB1066">
        <v>0</v>
      </c>
      <c r="BC1066">
        <v>0</v>
      </c>
      <c r="BD1066">
        <v>0</v>
      </c>
      <c r="BE1066">
        <v>0</v>
      </c>
      <c r="BF1066">
        <v>0</v>
      </c>
      <c r="BG1066">
        <v>0</v>
      </c>
      <c r="BH1066">
        <v>0</v>
      </c>
      <c r="BI1066">
        <v>0</v>
      </c>
      <c r="BJ1066">
        <v>0</v>
      </c>
      <c r="BK1066">
        <v>0</v>
      </c>
      <c r="BL1066">
        <v>0</v>
      </c>
      <c r="BM1066">
        <v>0</v>
      </c>
      <c r="BN1066">
        <v>0</v>
      </c>
      <c r="BO1066">
        <v>0</v>
      </c>
      <c r="BP1066">
        <v>0</v>
      </c>
      <c r="BQ1066">
        <v>0</v>
      </c>
      <c r="BR1066">
        <v>0</v>
      </c>
      <c r="BS1066">
        <v>0</v>
      </c>
      <c r="BT1066">
        <v>0</v>
      </c>
      <c r="BU1066">
        <v>0</v>
      </c>
      <c r="BV1066">
        <v>0</v>
      </c>
      <c r="BW1066">
        <v>0</v>
      </c>
      <c r="BX1066">
        <v>0</v>
      </c>
      <c r="BY1066">
        <v>0</v>
      </c>
      <c r="BZ1066">
        <v>0</v>
      </c>
      <c r="CA1066">
        <v>0</v>
      </c>
      <c r="CB1066">
        <v>0</v>
      </c>
      <c r="CC1066">
        <v>0</v>
      </c>
      <c r="CD1066">
        <v>0</v>
      </c>
      <c r="CE1066">
        <v>0</v>
      </c>
      <c r="CF1066">
        <v>0</v>
      </c>
      <c r="CG1066">
        <v>0</v>
      </c>
      <c r="CH1066">
        <v>0</v>
      </c>
      <c r="CI1066">
        <v>0</v>
      </c>
      <c r="CJ1066">
        <v>0</v>
      </c>
      <c r="CK1066">
        <v>0</v>
      </c>
      <c r="CL1066">
        <v>0</v>
      </c>
      <c r="CM1066">
        <v>0</v>
      </c>
      <c r="CN1066">
        <v>0</v>
      </c>
      <c r="CO1066">
        <v>0</v>
      </c>
      <c r="CP1066">
        <v>0</v>
      </c>
      <c r="CQ1066">
        <v>0</v>
      </c>
      <c r="CR1066">
        <v>0</v>
      </c>
      <c r="CS1066">
        <v>0</v>
      </c>
      <c r="CT1066">
        <v>0</v>
      </c>
      <c r="CU1066">
        <v>0</v>
      </c>
      <c r="CV1066">
        <v>0</v>
      </c>
      <c r="CW1066">
        <v>0</v>
      </c>
      <c r="CX1066">
        <v>0</v>
      </c>
      <c r="CY1066">
        <v>0</v>
      </c>
      <c r="CZ1066">
        <v>0</v>
      </c>
      <c r="DA1066">
        <v>0</v>
      </c>
      <c r="DB1066">
        <v>0</v>
      </c>
      <c r="DC1066">
        <v>0</v>
      </c>
      <c r="DD1066">
        <v>0</v>
      </c>
      <c r="DE1066">
        <v>0</v>
      </c>
      <c r="DF1066">
        <v>0</v>
      </c>
      <c r="DG1066">
        <v>0</v>
      </c>
      <c r="DH1066">
        <v>0</v>
      </c>
      <c r="DI1066">
        <v>0</v>
      </c>
      <c r="DJ1066">
        <v>0</v>
      </c>
      <c r="DK1066">
        <v>0</v>
      </c>
      <c r="DL1066">
        <v>0</v>
      </c>
      <c r="DM1066">
        <v>0</v>
      </c>
      <c r="DN1066">
        <v>0</v>
      </c>
      <c r="DO1066">
        <v>0</v>
      </c>
      <c r="DP1066">
        <v>0</v>
      </c>
      <c r="DQ1066">
        <v>0</v>
      </c>
      <c r="DR1066">
        <v>0</v>
      </c>
      <c r="DS1066">
        <v>0</v>
      </c>
      <c r="DT1066">
        <v>0</v>
      </c>
      <c r="DU1066">
        <v>0</v>
      </c>
      <c r="DV1066">
        <v>0</v>
      </c>
      <c r="DW1066">
        <v>0</v>
      </c>
      <c r="DX1066">
        <v>0</v>
      </c>
      <c r="DZ1066" s="340"/>
      <c r="EA1066" t="s">
        <v>1024</v>
      </c>
      <c r="EB1066">
        <v>2</v>
      </c>
      <c r="EC1066">
        <v>38</v>
      </c>
      <c r="ED1066" s="183" t="str">
        <f t="shared" si="42"/>
        <v>SDH150238</v>
      </c>
      <c r="EE1066">
        <v>662.5</v>
      </c>
      <c r="EF1066">
        <v>10000</v>
      </c>
      <c r="EG1066">
        <v>10000</v>
      </c>
      <c r="EH1066">
        <v>10000</v>
      </c>
      <c r="EI1066">
        <v>10000</v>
      </c>
      <c r="EJ1066">
        <v>10000</v>
      </c>
      <c r="EK1066">
        <v>10000</v>
      </c>
      <c r="EL1066">
        <v>10000</v>
      </c>
      <c r="EM1066">
        <v>10000</v>
      </c>
      <c r="EN1066">
        <v>10000</v>
      </c>
      <c r="EO1066">
        <v>10000</v>
      </c>
      <c r="EP1066">
        <v>10000</v>
      </c>
      <c r="EQ1066">
        <v>10000</v>
      </c>
      <c r="ER1066">
        <v>10000</v>
      </c>
      <c r="ES1066">
        <v>10000</v>
      </c>
      <c r="ET1066">
        <v>10000</v>
      </c>
      <c r="EU1066">
        <v>10000</v>
      </c>
      <c r="EV1066">
        <v>10000</v>
      </c>
      <c r="EW1066">
        <v>10000</v>
      </c>
      <c r="EX1066">
        <v>10000</v>
      </c>
      <c r="EY1066">
        <v>10000</v>
      </c>
      <c r="EZ1066">
        <v>10000</v>
      </c>
      <c r="FA1066">
        <v>10000</v>
      </c>
      <c r="FB1066">
        <v>10000</v>
      </c>
      <c r="FC1066">
        <v>10000</v>
      </c>
      <c r="FD1066">
        <v>10000</v>
      </c>
      <c r="FE1066">
        <v>10000</v>
      </c>
      <c r="FF1066">
        <v>10000</v>
      </c>
      <c r="FG1066">
        <v>10000</v>
      </c>
      <c r="FH1066">
        <v>10000</v>
      </c>
      <c r="FI1066">
        <v>0</v>
      </c>
      <c r="FJ1066">
        <v>0</v>
      </c>
      <c r="FK1066">
        <v>0</v>
      </c>
      <c r="FL1066">
        <v>0</v>
      </c>
      <c r="FM1066">
        <v>0</v>
      </c>
      <c r="FN1066">
        <v>0</v>
      </c>
      <c r="FO1066">
        <v>0</v>
      </c>
      <c r="FP1066">
        <v>0</v>
      </c>
      <c r="FQ1066">
        <v>0</v>
      </c>
      <c r="FR1066">
        <v>0</v>
      </c>
      <c r="FS1066">
        <v>0</v>
      </c>
      <c r="FT1066">
        <v>0</v>
      </c>
      <c r="FU1066">
        <v>0</v>
      </c>
      <c r="FV1066">
        <v>0</v>
      </c>
      <c r="FW1066">
        <v>0</v>
      </c>
      <c r="FX1066">
        <v>0</v>
      </c>
      <c r="FY1066">
        <v>0</v>
      </c>
      <c r="FZ1066">
        <v>0</v>
      </c>
      <c r="GA1066">
        <v>0</v>
      </c>
      <c r="GB1066">
        <v>0</v>
      </c>
      <c r="GC1066">
        <v>0</v>
      </c>
      <c r="GD1066">
        <v>0</v>
      </c>
      <c r="GE1066">
        <v>0</v>
      </c>
      <c r="GF1066">
        <v>0</v>
      </c>
      <c r="GG1066">
        <v>0</v>
      </c>
      <c r="GH1066">
        <v>0</v>
      </c>
      <c r="GI1066">
        <v>0</v>
      </c>
      <c r="GJ1066">
        <v>0</v>
      </c>
      <c r="GK1066">
        <v>0</v>
      </c>
      <c r="GL1066">
        <v>0</v>
      </c>
      <c r="GM1066">
        <v>0</v>
      </c>
      <c r="GN1066">
        <v>0</v>
      </c>
      <c r="GO1066">
        <v>0</v>
      </c>
      <c r="GP1066">
        <v>0</v>
      </c>
      <c r="GQ1066">
        <v>0</v>
      </c>
      <c r="GR1066">
        <v>0</v>
      </c>
      <c r="GS1066">
        <v>0</v>
      </c>
      <c r="GT1066">
        <v>0</v>
      </c>
      <c r="GU1066">
        <v>0</v>
      </c>
      <c r="GV1066">
        <v>0</v>
      </c>
      <c r="GW1066">
        <v>0</v>
      </c>
      <c r="GX1066">
        <v>0</v>
      </c>
      <c r="GY1066">
        <v>0</v>
      </c>
      <c r="GZ1066">
        <v>0</v>
      </c>
      <c r="HA1066">
        <v>0</v>
      </c>
      <c r="HB1066">
        <v>0</v>
      </c>
      <c r="HC1066">
        <v>0</v>
      </c>
      <c r="HD1066">
        <v>0</v>
      </c>
      <c r="HE1066">
        <v>0</v>
      </c>
      <c r="HF1066">
        <v>0</v>
      </c>
      <c r="HG1066">
        <v>0</v>
      </c>
      <c r="HH1066">
        <v>0</v>
      </c>
      <c r="HI1066">
        <v>0</v>
      </c>
      <c r="HJ1066">
        <v>0</v>
      </c>
      <c r="HK1066">
        <v>0</v>
      </c>
      <c r="HL1066">
        <v>0</v>
      </c>
      <c r="HM1066">
        <v>0</v>
      </c>
      <c r="HN1066">
        <v>0</v>
      </c>
      <c r="HO1066">
        <v>0</v>
      </c>
      <c r="HP1066">
        <v>0</v>
      </c>
      <c r="HQ1066">
        <v>0</v>
      </c>
      <c r="HR1066">
        <v>0</v>
      </c>
      <c r="HS1066">
        <v>0</v>
      </c>
      <c r="HT1066">
        <v>0</v>
      </c>
      <c r="HU1066">
        <v>0</v>
      </c>
      <c r="HV1066">
        <v>0</v>
      </c>
      <c r="HW1066">
        <v>0</v>
      </c>
      <c r="HX1066">
        <v>0</v>
      </c>
      <c r="HY1066">
        <v>0</v>
      </c>
      <c r="HZ1066">
        <v>0</v>
      </c>
      <c r="IA1066">
        <v>0</v>
      </c>
      <c r="IB1066">
        <v>0</v>
      </c>
      <c r="IC1066">
        <v>0</v>
      </c>
      <c r="ID1066">
        <v>0</v>
      </c>
      <c r="IE1066">
        <v>0</v>
      </c>
      <c r="IF1066">
        <v>0</v>
      </c>
      <c r="IG1066">
        <v>0</v>
      </c>
      <c r="IH1066">
        <v>0</v>
      </c>
      <c r="II1066">
        <v>0</v>
      </c>
      <c r="IJ1066">
        <v>0</v>
      </c>
      <c r="IK1066">
        <v>0</v>
      </c>
    </row>
    <row r="1067" spans="13:245" hidden="1">
      <c r="M1067" s="340"/>
      <c r="N1067" t="s">
        <v>1024</v>
      </c>
      <c r="O1067">
        <v>2</v>
      </c>
      <c r="P1067">
        <v>39</v>
      </c>
      <c r="Q1067" s="183" t="str">
        <f t="shared" si="41"/>
        <v>SDH150239</v>
      </c>
      <c r="R1067">
        <v>667.80000000000007</v>
      </c>
      <c r="S1067">
        <v>2000</v>
      </c>
      <c r="T1067">
        <v>2003.4</v>
      </c>
      <c r="U1067">
        <v>2671.2000000000003</v>
      </c>
      <c r="V1067">
        <v>3339</v>
      </c>
      <c r="W1067">
        <v>4006.8</v>
      </c>
      <c r="X1067">
        <v>4674.6000000000004</v>
      </c>
      <c r="Y1067">
        <v>5342.4000000000005</v>
      </c>
      <c r="Z1067">
        <v>6010.2000000000007</v>
      </c>
      <c r="AA1067">
        <v>6678</v>
      </c>
      <c r="AB1067">
        <v>7345.8</v>
      </c>
      <c r="AC1067">
        <v>8013.6</v>
      </c>
      <c r="AD1067">
        <v>8681.4</v>
      </c>
      <c r="AE1067">
        <v>9349.2000000000007</v>
      </c>
      <c r="AF1067">
        <v>10017</v>
      </c>
      <c r="AG1067">
        <v>10017</v>
      </c>
      <c r="AH1067">
        <v>10017</v>
      </c>
      <c r="AI1067">
        <v>10017</v>
      </c>
      <c r="AJ1067">
        <v>10017</v>
      </c>
      <c r="AK1067">
        <v>10017</v>
      </c>
      <c r="AL1067">
        <v>10017</v>
      </c>
      <c r="AM1067">
        <v>10017</v>
      </c>
      <c r="AN1067">
        <v>10017</v>
      </c>
      <c r="AO1067">
        <v>10017</v>
      </c>
      <c r="AP1067">
        <v>10017</v>
      </c>
      <c r="AQ1067">
        <v>10017</v>
      </c>
      <c r="AR1067">
        <v>10017</v>
      </c>
      <c r="AS1067">
        <v>10017</v>
      </c>
      <c r="AT1067">
        <v>10017</v>
      </c>
      <c r="AU1067">
        <v>10017</v>
      </c>
      <c r="AV1067">
        <v>0</v>
      </c>
      <c r="AW1067">
        <v>0</v>
      </c>
      <c r="AX1067">
        <v>0</v>
      </c>
      <c r="AY1067">
        <v>0</v>
      </c>
      <c r="AZ1067">
        <v>0</v>
      </c>
      <c r="BA1067">
        <v>0</v>
      </c>
      <c r="BB1067">
        <v>0</v>
      </c>
      <c r="BC1067">
        <v>0</v>
      </c>
      <c r="BD1067">
        <v>0</v>
      </c>
      <c r="BE1067">
        <v>0</v>
      </c>
      <c r="BF1067">
        <v>0</v>
      </c>
      <c r="BG1067">
        <v>0</v>
      </c>
      <c r="BH1067">
        <v>0</v>
      </c>
      <c r="BI1067">
        <v>0</v>
      </c>
      <c r="BJ1067">
        <v>0</v>
      </c>
      <c r="BK1067">
        <v>0</v>
      </c>
      <c r="BL1067">
        <v>0</v>
      </c>
      <c r="BM1067">
        <v>0</v>
      </c>
      <c r="BN1067">
        <v>0</v>
      </c>
      <c r="BO1067">
        <v>0</v>
      </c>
      <c r="BP1067">
        <v>0</v>
      </c>
      <c r="BQ1067">
        <v>0</v>
      </c>
      <c r="BR1067">
        <v>0</v>
      </c>
      <c r="BS1067">
        <v>0</v>
      </c>
      <c r="BT1067">
        <v>0</v>
      </c>
      <c r="BU1067">
        <v>0</v>
      </c>
      <c r="BV1067">
        <v>0</v>
      </c>
      <c r="BW1067">
        <v>0</v>
      </c>
      <c r="BX1067">
        <v>0</v>
      </c>
      <c r="BY1067">
        <v>0</v>
      </c>
      <c r="BZ1067">
        <v>0</v>
      </c>
      <c r="CA1067">
        <v>0</v>
      </c>
      <c r="CB1067">
        <v>0</v>
      </c>
      <c r="CC1067">
        <v>0</v>
      </c>
      <c r="CD1067">
        <v>0</v>
      </c>
      <c r="CE1067">
        <v>0</v>
      </c>
      <c r="CF1067">
        <v>0</v>
      </c>
      <c r="CG1067">
        <v>0</v>
      </c>
      <c r="CH1067">
        <v>0</v>
      </c>
      <c r="CI1067">
        <v>0</v>
      </c>
      <c r="CJ1067">
        <v>0</v>
      </c>
      <c r="CK1067">
        <v>0</v>
      </c>
      <c r="CL1067">
        <v>0</v>
      </c>
      <c r="CM1067">
        <v>0</v>
      </c>
      <c r="CN1067">
        <v>0</v>
      </c>
      <c r="CO1067">
        <v>0</v>
      </c>
      <c r="CP1067">
        <v>0</v>
      </c>
      <c r="CQ1067">
        <v>0</v>
      </c>
      <c r="CR1067">
        <v>0</v>
      </c>
      <c r="CS1067">
        <v>0</v>
      </c>
      <c r="CT1067">
        <v>0</v>
      </c>
      <c r="CU1067">
        <v>0</v>
      </c>
      <c r="CV1067">
        <v>0</v>
      </c>
      <c r="CW1067">
        <v>0</v>
      </c>
      <c r="CX1067">
        <v>0</v>
      </c>
      <c r="CY1067">
        <v>0</v>
      </c>
      <c r="CZ1067">
        <v>0</v>
      </c>
      <c r="DA1067">
        <v>0</v>
      </c>
      <c r="DB1067">
        <v>0</v>
      </c>
      <c r="DC1067">
        <v>0</v>
      </c>
      <c r="DD1067">
        <v>0</v>
      </c>
      <c r="DE1067">
        <v>0</v>
      </c>
      <c r="DF1067">
        <v>0</v>
      </c>
      <c r="DG1067">
        <v>0</v>
      </c>
      <c r="DH1067">
        <v>0</v>
      </c>
      <c r="DI1067">
        <v>0</v>
      </c>
      <c r="DJ1067">
        <v>0</v>
      </c>
      <c r="DK1067">
        <v>0</v>
      </c>
      <c r="DL1067">
        <v>0</v>
      </c>
      <c r="DM1067">
        <v>0</v>
      </c>
      <c r="DN1067">
        <v>0</v>
      </c>
      <c r="DO1067">
        <v>0</v>
      </c>
      <c r="DP1067">
        <v>0</v>
      </c>
      <c r="DQ1067">
        <v>0</v>
      </c>
      <c r="DR1067">
        <v>0</v>
      </c>
      <c r="DS1067">
        <v>0</v>
      </c>
      <c r="DT1067">
        <v>0</v>
      </c>
      <c r="DU1067">
        <v>0</v>
      </c>
      <c r="DV1067">
        <v>0</v>
      </c>
      <c r="DW1067">
        <v>0</v>
      </c>
      <c r="DX1067">
        <v>0</v>
      </c>
      <c r="DZ1067" s="340"/>
      <c r="EA1067" t="s">
        <v>1024</v>
      </c>
      <c r="EB1067">
        <v>2</v>
      </c>
      <c r="EC1067">
        <v>39</v>
      </c>
      <c r="ED1067" s="183" t="str">
        <f t="shared" si="42"/>
        <v>SDH150239</v>
      </c>
      <c r="EE1067">
        <v>667.80000000000007</v>
      </c>
      <c r="EF1067">
        <v>10000</v>
      </c>
      <c r="EG1067">
        <v>10000</v>
      </c>
      <c r="EH1067">
        <v>10000</v>
      </c>
      <c r="EI1067">
        <v>10000</v>
      </c>
      <c r="EJ1067">
        <v>10000</v>
      </c>
      <c r="EK1067">
        <v>10000</v>
      </c>
      <c r="EL1067">
        <v>10000</v>
      </c>
      <c r="EM1067">
        <v>10000</v>
      </c>
      <c r="EN1067">
        <v>10000</v>
      </c>
      <c r="EO1067">
        <v>10000</v>
      </c>
      <c r="EP1067">
        <v>10000</v>
      </c>
      <c r="EQ1067">
        <v>10000</v>
      </c>
      <c r="ER1067">
        <v>10000</v>
      </c>
      <c r="ES1067">
        <v>10017</v>
      </c>
      <c r="ET1067">
        <v>10017</v>
      </c>
      <c r="EU1067">
        <v>10017</v>
      </c>
      <c r="EV1067">
        <v>10017</v>
      </c>
      <c r="EW1067">
        <v>10017</v>
      </c>
      <c r="EX1067">
        <v>10017</v>
      </c>
      <c r="EY1067">
        <v>10017</v>
      </c>
      <c r="EZ1067">
        <v>10017</v>
      </c>
      <c r="FA1067">
        <v>10017</v>
      </c>
      <c r="FB1067">
        <v>10017</v>
      </c>
      <c r="FC1067">
        <v>10017</v>
      </c>
      <c r="FD1067">
        <v>10017</v>
      </c>
      <c r="FE1067">
        <v>10017</v>
      </c>
      <c r="FF1067">
        <v>10017</v>
      </c>
      <c r="FG1067">
        <v>10017</v>
      </c>
      <c r="FH1067">
        <v>10017</v>
      </c>
      <c r="FI1067">
        <v>0</v>
      </c>
      <c r="FJ1067">
        <v>0</v>
      </c>
      <c r="FK1067">
        <v>0</v>
      </c>
      <c r="FL1067">
        <v>0</v>
      </c>
      <c r="FM1067">
        <v>0</v>
      </c>
      <c r="FN1067">
        <v>0</v>
      </c>
      <c r="FO1067">
        <v>0</v>
      </c>
      <c r="FP1067">
        <v>0</v>
      </c>
      <c r="FQ1067">
        <v>0</v>
      </c>
      <c r="FR1067">
        <v>0</v>
      </c>
      <c r="FS1067">
        <v>0</v>
      </c>
      <c r="FT1067">
        <v>0</v>
      </c>
      <c r="FU1067">
        <v>0</v>
      </c>
      <c r="FV1067">
        <v>0</v>
      </c>
      <c r="FW1067">
        <v>0</v>
      </c>
      <c r="FX1067">
        <v>0</v>
      </c>
      <c r="FY1067">
        <v>0</v>
      </c>
      <c r="FZ1067">
        <v>0</v>
      </c>
      <c r="GA1067">
        <v>0</v>
      </c>
      <c r="GB1067">
        <v>0</v>
      </c>
      <c r="GC1067">
        <v>0</v>
      </c>
      <c r="GD1067">
        <v>0</v>
      </c>
      <c r="GE1067">
        <v>0</v>
      </c>
      <c r="GF1067">
        <v>0</v>
      </c>
      <c r="GG1067">
        <v>0</v>
      </c>
      <c r="GH1067">
        <v>0</v>
      </c>
      <c r="GI1067">
        <v>0</v>
      </c>
      <c r="GJ1067">
        <v>0</v>
      </c>
      <c r="GK1067">
        <v>0</v>
      </c>
      <c r="GL1067">
        <v>0</v>
      </c>
      <c r="GM1067">
        <v>0</v>
      </c>
      <c r="GN1067">
        <v>0</v>
      </c>
      <c r="GO1067">
        <v>0</v>
      </c>
      <c r="GP1067">
        <v>0</v>
      </c>
      <c r="GQ1067">
        <v>0</v>
      </c>
      <c r="GR1067">
        <v>0</v>
      </c>
      <c r="GS1067">
        <v>0</v>
      </c>
      <c r="GT1067">
        <v>0</v>
      </c>
      <c r="GU1067">
        <v>0</v>
      </c>
      <c r="GV1067">
        <v>0</v>
      </c>
      <c r="GW1067">
        <v>0</v>
      </c>
      <c r="GX1067">
        <v>0</v>
      </c>
      <c r="GY1067">
        <v>0</v>
      </c>
      <c r="GZ1067">
        <v>0</v>
      </c>
      <c r="HA1067">
        <v>0</v>
      </c>
      <c r="HB1067">
        <v>0</v>
      </c>
      <c r="HC1067">
        <v>0</v>
      </c>
      <c r="HD1067">
        <v>0</v>
      </c>
      <c r="HE1067">
        <v>0</v>
      </c>
      <c r="HF1067">
        <v>0</v>
      </c>
      <c r="HG1067">
        <v>0</v>
      </c>
      <c r="HH1067">
        <v>0</v>
      </c>
      <c r="HI1067">
        <v>0</v>
      </c>
      <c r="HJ1067">
        <v>0</v>
      </c>
      <c r="HK1067">
        <v>0</v>
      </c>
      <c r="HL1067">
        <v>0</v>
      </c>
      <c r="HM1067">
        <v>0</v>
      </c>
      <c r="HN1067">
        <v>0</v>
      </c>
      <c r="HO1067">
        <v>0</v>
      </c>
      <c r="HP1067">
        <v>0</v>
      </c>
      <c r="HQ1067">
        <v>0</v>
      </c>
      <c r="HR1067">
        <v>0</v>
      </c>
      <c r="HS1067">
        <v>0</v>
      </c>
      <c r="HT1067">
        <v>0</v>
      </c>
      <c r="HU1067">
        <v>0</v>
      </c>
      <c r="HV1067">
        <v>0</v>
      </c>
      <c r="HW1067">
        <v>0</v>
      </c>
      <c r="HX1067">
        <v>0</v>
      </c>
      <c r="HY1067">
        <v>0</v>
      </c>
      <c r="HZ1067">
        <v>0</v>
      </c>
      <c r="IA1067">
        <v>0</v>
      </c>
      <c r="IB1067">
        <v>0</v>
      </c>
      <c r="IC1067">
        <v>0</v>
      </c>
      <c r="ID1067">
        <v>0</v>
      </c>
      <c r="IE1067">
        <v>0</v>
      </c>
      <c r="IF1067">
        <v>0</v>
      </c>
      <c r="IG1067">
        <v>0</v>
      </c>
      <c r="IH1067">
        <v>0</v>
      </c>
      <c r="II1067">
        <v>0</v>
      </c>
      <c r="IJ1067">
        <v>0</v>
      </c>
      <c r="IK1067">
        <v>0</v>
      </c>
    </row>
    <row r="1068" spans="13:245" hidden="1">
      <c r="M1068" s="340"/>
      <c r="N1068" t="s">
        <v>1024</v>
      </c>
      <c r="O1068">
        <v>2</v>
      </c>
      <c r="P1068">
        <v>40</v>
      </c>
      <c r="Q1068" s="183" t="str">
        <f t="shared" si="41"/>
        <v>SDH150240</v>
      </c>
      <c r="R1068">
        <v>667.80000000000007</v>
      </c>
      <c r="S1068">
        <v>2000</v>
      </c>
      <c r="T1068">
        <v>2003.4</v>
      </c>
      <c r="U1068">
        <v>2671.2000000000003</v>
      </c>
      <c r="V1068">
        <v>3339</v>
      </c>
      <c r="W1068">
        <v>4006.8</v>
      </c>
      <c r="X1068">
        <v>4674.6000000000004</v>
      </c>
      <c r="Y1068">
        <v>5342.4000000000005</v>
      </c>
      <c r="Z1068">
        <v>6010.2000000000007</v>
      </c>
      <c r="AA1068">
        <v>6678</v>
      </c>
      <c r="AB1068">
        <v>7345.8</v>
      </c>
      <c r="AC1068">
        <v>8013.6</v>
      </c>
      <c r="AD1068">
        <v>8681.4</v>
      </c>
      <c r="AE1068">
        <v>9349.2000000000007</v>
      </c>
      <c r="AF1068">
        <v>10017</v>
      </c>
      <c r="AG1068">
        <v>10017</v>
      </c>
      <c r="AH1068">
        <v>10017</v>
      </c>
      <c r="AI1068">
        <v>10017</v>
      </c>
      <c r="AJ1068">
        <v>10017</v>
      </c>
      <c r="AK1068">
        <v>10017</v>
      </c>
      <c r="AL1068">
        <v>10017</v>
      </c>
      <c r="AM1068">
        <v>10017</v>
      </c>
      <c r="AN1068">
        <v>10017</v>
      </c>
      <c r="AO1068">
        <v>10017</v>
      </c>
      <c r="AP1068">
        <v>10017</v>
      </c>
      <c r="AQ1068">
        <v>10017</v>
      </c>
      <c r="AR1068">
        <v>10017</v>
      </c>
      <c r="AS1068">
        <v>10017</v>
      </c>
      <c r="AT1068">
        <v>10017</v>
      </c>
      <c r="AU1068">
        <v>10017</v>
      </c>
      <c r="AV1068">
        <v>0</v>
      </c>
      <c r="AW1068">
        <v>0</v>
      </c>
      <c r="AX1068">
        <v>0</v>
      </c>
      <c r="AY1068">
        <v>0</v>
      </c>
      <c r="AZ1068">
        <v>0</v>
      </c>
      <c r="BA1068">
        <v>0</v>
      </c>
      <c r="BB1068">
        <v>0</v>
      </c>
      <c r="BC1068">
        <v>0</v>
      </c>
      <c r="BD1068">
        <v>0</v>
      </c>
      <c r="BE1068">
        <v>0</v>
      </c>
      <c r="BF1068">
        <v>0</v>
      </c>
      <c r="BG1068">
        <v>0</v>
      </c>
      <c r="BH1068">
        <v>0</v>
      </c>
      <c r="BI1068">
        <v>0</v>
      </c>
      <c r="BJ1068">
        <v>0</v>
      </c>
      <c r="BK1068">
        <v>0</v>
      </c>
      <c r="BL1068">
        <v>0</v>
      </c>
      <c r="BM1068">
        <v>0</v>
      </c>
      <c r="BN1068">
        <v>0</v>
      </c>
      <c r="BO1068">
        <v>0</v>
      </c>
      <c r="BP1068">
        <v>0</v>
      </c>
      <c r="BQ1068">
        <v>0</v>
      </c>
      <c r="BR1068">
        <v>0</v>
      </c>
      <c r="BS1068">
        <v>0</v>
      </c>
      <c r="BT1068">
        <v>0</v>
      </c>
      <c r="BU1068">
        <v>0</v>
      </c>
      <c r="BV1068">
        <v>0</v>
      </c>
      <c r="BW1068">
        <v>0</v>
      </c>
      <c r="BX1068">
        <v>0</v>
      </c>
      <c r="BY1068">
        <v>0</v>
      </c>
      <c r="BZ1068">
        <v>0</v>
      </c>
      <c r="CA1068">
        <v>0</v>
      </c>
      <c r="CB1068">
        <v>0</v>
      </c>
      <c r="CC1068">
        <v>0</v>
      </c>
      <c r="CD1068">
        <v>0</v>
      </c>
      <c r="CE1068">
        <v>0</v>
      </c>
      <c r="CF1068">
        <v>0</v>
      </c>
      <c r="CG1068">
        <v>0</v>
      </c>
      <c r="CH1068">
        <v>0</v>
      </c>
      <c r="CI1068">
        <v>0</v>
      </c>
      <c r="CJ1068">
        <v>0</v>
      </c>
      <c r="CK1068">
        <v>0</v>
      </c>
      <c r="CL1068">
        <v>0</v>
      </c>
      <c r="CM1068">
        <v>0</v>
      </c>
      <c r="CN1068">
        <v>0</v>
      </c>
      <c r="CO1068">
        <v>0</v>
      </c>
      <c r="CP1068">
        <v>0</v>
      </c>
      <c r="CQ1068">
        <v>0</v>
      </c>
      <c r="CR1068">
        <v>0</v>
      </c>
      <c r="CS1068">
        <v>0</v>
      </c>
      <c r="CT1068">
        <v>0</v>
      </c>
      <c r="CU1068">
        <v>0</v>
      </c>
      <c r="CV1068">
        <v>0</v>
      </c>
      <c r="CW1068">
        <v>0</v>
      </c>
      <c r="CX1068">
        <v>0</v>
      </c>
      <c r="CY1068">
        <v>0</v>
      </c>
      <c r="CZ1068">
        <v>0</v>
      </c>
      <c r="DA1068">
        <v>0</v>
      </c>
      <c r="DB1068">
        <v>0</v>
      </c>
      <c r="DC1068">
        <v>0</v>
      </c>
      <c r="DD1068">
        <v>0</v>
      </c>
      <c r="DE1068">
        <v>0</v>
      </c>
      <c r="DF1068">
        <v>0</v>
      </c>
      <c r="DG1068">
        <v>0</v>
      </c>
      <c r="DH1068">
        <v>0</v>
      </c>
      <c r="DI1068">
        <v>0</v>
      </c>
      <c r="DJ1068">
        <v>0</v>
      </c>
      <c r="DK1068">
        <v>0</v>
      </c>
      <c r="DL1068">
        <v>0</v>
      </c>
      <c r="DM1068">
        <v>0</v>
      </c>
      <c r="DN1068">
        <v>0</v>
      </c>
      <c r="DO1068">
        <v>0</v>
      </c>
      <c r="DP1068">
        <v>0</v>
      </c>
      <c r="DQ1068">
        <v>0</v>
      </c>
      <c r="DR1068">
        <v>0</v>
      </c>
      <c r="DS1068">
        <v>0</v>
      </c>
      <c r="DT1068">
        <v>0</v>
      </c>
      <c r="DU1068">
        <v>0</v>
      </c>
      <c r="DV1068">
        <v>0</v>
      </c>
      <c r="DW1068">
        <v>0</v>
      </c>
      <c r="DX1068">
        <v>0</v>
      </c>
      <c r="DZ1068" s="340"/>
      <c r="EA1068" t="s">
        <v>1024</v>
      </c>
      <c r="EB1068">
        <v>2</v>
      </c>
      <c r="EC1068">
        <v>40</v>
      </c>
      <c r="ED1068" s="183" t="str">
        <f t="shared" si="42"/>
        <v>SDH150240</v>
      </c>
      <c r="EE1068">
        <v>667.80000000000007</v>
      </c>
      <c r="EF1068">
        <v>10000</v>
      </c>
      <c r="EG1068">
        <v>10000</v>
      </c>
      <c r="EH1068">
        <v>10000</v>
      </c>
      <c r="EI1068">
        <v>10000</v>
      </c>
      <c r="EJ1068">
        <v>10000</v>
      </c>
      <c r="EK1068">
        <v>10000</v>
      </c>
      <c r="EL1068">
        <v>10000</v>
      </c>
      <c r="EM1068">
        <v>10000</v>
      </c>
      <c r="EN1068">
        <v>10000</v>
      </c>
      <c r="EO1068">
        <v>10000</v>
      </c>
      <c r="EP1068">
        <v>10000</v>
      </c>
      <c r="EQ1068">
        <v>10000</v>
      </c>
      <c r="ER1068">
        <v>10000</v>
      </c>
      <c r="ES1068">
        <v>10017</v>
      </c>
      <c r="ET1068">
        <v>10017</v>
      </c>
      <c r="EU1068">
        <v>10017</v>
      </c>
      <c r="EV1068">
        <v>10017</v>
      </c>
      <c r="EW1068">
        <v>10017</v>
      </c>
      <c r="EX1068">
        <v>10017</v>
      </c>
      <c r="EY1068">
        <v>10017</v>
      </c>
      <c r="EZ1068">
        <v>10017</v>
      </c>
      <c r="FA1068">
        <v>10017</v>
      </c>
      <c r="FB1068">
        <v>10017</v>
      </c>
      <c r="FC1068">
        <v>10017</v>
      </c>
      <c r="FD1068">
        <v>10017</v>
      </c>
      <c r="FE1068">
        <v>10017</v>
      </c>
      <c r="FF1068">
        <v>10017</v>
      </c>
      <c r="FG1068">
        <v>10017</v>
      </c>
      <c r="FH1068">
        <v>10017</v>
      </c>
      <c r="FI1068">
        <v>0</v>
      </c>
      <c r="FJ1068">
        <v>0</v>
      </c>
      <c r="FK1068">
        <v>0</v>
      </c>
      <c r="FL1068">
        <v>0</v>
      </c>
      <c r="FM1068">
        <v>0</v>
      </c>
      <c r="FN1068">
        <v>0</v>
      </c>
      <c r="FO1068">
        <v>0</v>
      </c>
      <c r="FP1068">
        <v>0</v>
      </c>
      <c r="FQ1068">
        <v>0</v>
      </c>
      <c r="FR1068">
        <v>0</v>
      </c>
      <c r="FS1068">
        <v>0</v>
      </c>
      <c r="FT1068">
        <v>0</v>
      </c>
      <c r="FU1068">
        <v>0</v>
      </c>
      <c r="FV1068">
        <v>0</v>
      </c>
      <c r="FW1068">
        <v>0</v>
      </c>
      <c r="FX1068">
        <v>0</v>
      </c>
      <c r="FY1068">
        <v>0</v>
      </c>
      <c r="FZ1068">
        <v>0</v>
      </c>
      <c r="GA1068">
        <v>0</v>
      </c>
      <c r="GB1068">
        <v>0</v>
      </c>
      <c r="GC1068">
        <v>0</v>
      </c>
      <c r="GD1068">
        <v>0</v>
      </c>
      <c r="GE1068">
        <v>0</v>
      </c>
      <c r="GF1068">
        <v>0</v>
      </c>
      <c r="GG1068">
        <v>0</v>
      </c>
      <c r="GH1068">
        <v>0</v>
      </c>
      <c r="GI1068">
        <v>0</v>
      </c>
      <c r="GJ1068">
        <v>0</v>
      </c>
      <c r="GK1068">
        <v>0</v>
      </c>
      <c r="GL1068">
        <v>0</v>
      </c>
      <c r="GM1068">
        <v>0</v>
      </c>
      <c r="GN1068">
        <v>0</v>
      </c>
      <c r="GO1068">
        <v>0</v>
      </c>
      <c r="GP1068">
        <v>0</v>
      </c>
      <c r="GQ1068">
        <v>0</v>
      </c>
      <c r="GR1068">
        <v>0</v>
      </c>
      <c r="GS1068">
        <v>0</v>
      </c>
      <c r="GT1068">
        <v>0</v>
      </c>
      <c r="GU1068">
        <v>0</v>
      </c>
      <c r="GV1068">
        <v>0</v>
      </c>
      <c r="GW1068">
        <v>0</v>
      </c>
      <c r="GX1068">
        <v>0</v>
      </c>
      <c r="GY1068">
        <v>0</v>
      </c>
      <c r="GZ1068">
        <v>0</v>
      </c>
      <c r="HA1068">
        <v>0</v>
      </c>
      <c r="HB1068">
        <v>0</v>
      </c>
      <c r="HC1068">
        <v>0</v>
      </c>
      <c r="HD1068">
        <v>0</v>
      </c>
      <c r="HE1068">
        <v>0</v>
      </c>
      <c r="HF1068">
        <v>0</v>
      </c>
      <c r="HG1068">
        <v>0</v>
      </c>
      <c r="HH1068">
        <v>0</v>
      </c>
      <c r="HI1068">
        <v>0</v>
      </c>
      <c r="HJ1068">
        <v>0</v>
      </c>
      <c r="HK1068">
        <v>0</v>
      </c>
      <c r="HL1068">
        <v>0</v>
      </c>
      <c r="HM1068">
        <v>0</v>
      </c>
      <c r="HN1068">
        <v>0</v>
      </c>
      <c r="HO1068">
        <v>0</v>
      </c>
      <c r="HP1068">
        <v>0</v>
      </c>
      <c r="HQ1068">
        <v>0</v>
      </c>
      <c r="HR1068">
        <v>0</v>
      </c>
      <c r="HS1068">
        <v>0</v>
      </c>
      <c r="HT1068">
        <v>0</v>
      </c>
      <c r="HU1068">
        <v>0</v>
      </c>
      <c r="HV1068">
        <v>0</v>
      </c>
      <c r="HW1068">
        <v>0</v>
      </c>
      <c r="HX1068">
        <v>0</v>
      </c>
      <c r="HY1068">
        <v>0</v>
      </c>
      <c r="HZ1068">
        <v>0</v>
      </c>
      <c r="IA1068">
        <v>0</v>
      </c>
      <c r="IB1068">
        <v>0</v>
      </c>
      <c r="IC1068">
        <v>0</v>
      </c>
      <c r="ID1068">
        <v>0</v>
      </c>
      <c r="IE1068">
        <v>0</v>
      </c>
      <c r="IF1068">
        <v>0</v>
      </c>
      <c r="IG1068">
        <v>0</v>
      </c>
      <c r="IH1068">
        <v>0</v>
      </c>
      <c r="II1068">
        <v>0</v>
      </c>
      <c r="IJ1068">
        <v>0</v>
      </c>
      <c r="IK1068">
        <v>0</v>
      </c>
    </row>
    <row r="1069" spans="13:245" hidden="1">
      <c r="M1069" s="340"/>
      <c r="N1069" t="s">
        <v>1024</v>
      </c>
      <c r="O1069">
        <v>2</v>
      </c>
      <c r="P1069">
        <v>41</v>
      </c>
      <c r="Q1069" s="183" t="str">
        <f t="shared" si="41"/>
        <v>SDH150241</v>
      </c>
      <c r="R1069">
        <v>673.1</v>
      </c>
      <c r="S1069">
        <v>2000</v>
      </c>
      <c r="T1069">
        <v>2019.3000000000002</v>
      </c>
      <c r="U1069">
        <v>2692.4</v>
      </c>
      <c r="V1069">
        <v>3365.5</v>
      </c>
      <c r="W1069">
        <v>4038.6000000000004</v>
      </c>
      <c r="X1069">
        <v>4711.7</v>
      </c>
      <c r="Y1069">
        <v>5384.8</v>
      </c>
      <c r="Z1069">
        <v>6057.9000000000005</v>
      </c>
      <c r="AA1069">
        <v>6731</v>
      </c>
      <c r="AB1069">
        <v>7404.1</v>
      </c>
      <c r="AC1069">
        <v>8077.2000000000007</v>
      </c>
      <c r="AD1069">
        <v>8750.3000000000011</v>
      </c>
      <c r="AE1069">
        <v>9423.4</v>
      </c>
      <c r="AF1069">
        <v>10096.5</v>
      </c>
      <c r="AG1069">
        <v>10096.5</v>
      </c>
      <c r="AH1069">
        <v>10096.5</v>
      </c>
      <c r="AI1069">
        <v>10096.5</v>
      </c>
      <c r="AJ1069">
        <v>10096.5</v>
      </c>
      <c r="AK1069">
        <v>10096.5</v>
      </c>
      <c r="AL1069">
        <v>10096.5</v>
      </c>
      <c r="AM1069">
        <v>10096.5</v>
      </c>
      <c r="AN1069">
        <v>10096.5</v>
      </c>
      <c r="AO1069">
        <v>10096.5</v>
      </c>
      <c r="AP1069">
        <v>10096.5</v>
      </c>
      <c r="AQ1069">
        <v>10096.5</v>
      </c>
      <c r="AR1069">
        <v>10096.5</v>
      </c>
      <c r="AS1069">
        <v>10096.5</v>
      </c>
      <c r="AT1069">
        <v>10096.5</v>
      </c>
      <c r="AU1069">
        <v>10096.5</v>
      </c>
      <c r="AV1069">
        <v>0</v>
      </c>
      <c r="AW1069">
        <v>0</v>
      </c>
      <c r="AX1069">
        <v>0</v>
      </c>
      <c r="AY1069">
        <v>0</v>
      </c>
      <c r="AZ1069">
        <v>0</v>
      </c>
      <c r="BA1069">
        <v>0</v>
      </c>
      <c r="BB1069">
        <v>0</v>
      </c>
      <c r="BC1069">
        <v>0</v>
      </c>
      <c r="BD1069">
        <v>0</v>
      </c>
      <c r="BE1069">
        <v>0</v>
      </c>
      <c r="BF1069">
        <v>0</v>
      </c>
      <c r="BG1069">
        <v>0</v>
      </c>
      <c r="BH1069">
        <v>0</v>
      </c>
      <c r="BI1069">
        <v>0</v>
      </c>
      <c r="BJ1069">
        <v>0</v>
      </c>
      <c r="BK1069">
        <v>0</v>
      </c>
      <c r="BL1069">
        <v>0</v>
      </c>
      <c r="BM1069">
        <v>0</v>
      </c>
      <c r="BN1069">
        <v>0</v>
      </c>
      <c r="BO1069">
        <v>0</v>
      </c>
      <c r="BP1069">
        <v>0</v>
      </c>
      <c r="BQ1069">
        <v>0</v>
      </c>
      <c r="BR1069">
        <v>0</v>
      </c>
      <c r="BS1069">
        <v>0</v>
      </c>
      <c r="BT1069">
        <v>0</v>
      </c>
      <c r="BU1069">
        <v>0</v>
      </c>
      <c r="BV1069">
        <v>0</v>
      </c>
      <c r="BW1069">
        <v>0</v>
      </c>
      <c r="BX1069">
        <v>0</v>
      </c>
      <c r="BY1069">
        <v>0</v>
      </c>
      <c r="BZ1069">
        <v>0</v>
      </c>
      <c r="CA1069">
        <v>0</v>
      </c>
      <c r="CB1069">
        <v>0</v>
      </c>
      <c r="CC1069">
        <v>0</v>
      </c>
      <c r="CD1069">
        <v>0</v>
      </c>
      <c r="CE1069">
        <v>0</v>
      </c>
      <c r="CF1069">
        <v>0</v>
      </c>
      <c r="CG1069">
        <v>0</v>
      </c>
      <c r="CH1069">
        <v>0</v>
      </c>
      <c r="CI1069">
        <v>0</v>
      </c>
      <c r="CJ1069">
        <v>0</v>
      </c>
      <c r="CK1069">
        <v>0</v>
      </c>
      <c r="CL1069">
        <v>0</v>
      </c>
      <c r="CM1069">
        <v>0</v>
      </c>
      <c r="CN1069">
        <v>0</v>
      </c>
      <c r="CO1069">
        <v>0</v>
      </c>
      <c r="CP1069">
        <v>0</v>
      </c>
      <c r="CQ1069">
        <v>0</v>
      </c>
      <c r="CR1069">
        <v>0</v>
      </c>
      <c r="CS1069">
        <v>0</v>
      </c>
      <c r="CT1069">
        <v>0</v>
      </c>
      <c r="CU1069">
        <v>0</v>
      </c>
      <c r="CV1069">
        <v>0</v>
      </c>
      <c r="CW1069">
        <v>0</v>
      </c>
      <c r="CX1069">
        <v>0</v>
      </c>
      <c r="CY1069">
        <v>0</v>
      </c>
      <c r="CZ1069">
        <v>0</v>
      </c>
      <c r="DA1069">
        <v>0</v>
      </c>
      <c r="DB1069">
        <v>0</v>
      </c>
      <c r="DC1069">
        <v>0</v>
      </c>
      <c r="DD1069">
        <v>0</v>
      </c>
      <c r="DE1069">
        <v>0</v>
      </c>
      <c r="DF1069">
        <v>0</v>
      </c>
      <c r="DG1069">
        <v>0</v>
      </c>
      <c r="DH1069">
        <v>0</v>
      </c>
      <c r="DI1069">
        <v>0</v>
      </c>
      <c r="DJ1069">
        <v>0</v>
      </c>
      <c r="DK1069">
        <v>0</v>
      </c>
      <c r="DL1069">
        <v>0</v>
      </c>
      <c r="DM1069">
        <v>0</v>
      </c>
      <c r="DN1069">
        <v>0</v>
      </c>
      <c r="DO1069">
        <v>0</v>
      </c>
      <c r="DP1069">
        <v>0</v>
      </c>
      <c r="DQ1069">
        <v>0</v>
      </c>
      <c r="DR1069">
        <v>0</v>
      </c>
      <c r="DS1069">
        <v>0</v>
      </c>
      <c r="DT1069">
        <v>0</v>
      </c>
      <c r="DU1069">
        <v>0</v>
      </c>
      <c r="DV1069">
        <v>0</v>
      </c>
      <c r="DW1069">
        <v>0</v>
      </c>
      <c r="DX1069">
        <v>0</v>
      </c>
      <c r="DZ1069" s="340"/>
      <c r="EA1069" t="s">
        <v>1024</v>
      </c>
      <c r="EB1069">
        <v>2</v>
      </c>
      <c r="EC1069">
        <v>41</v>
      </c>
      <c r="ED1069" s="183" t="str">
        <f t="shared" si="42"/>
        <v>SDH150241</v>
      </c>
      <c r="EE1069">
        <v>673.1</v>
      </c>
      <c r="EF1069">
        <v>10000</v>
      </c>
      <c r="EG1069">
        <v>10000</v>
      </c>
      <c r="EH1069">
        <v>10000</v>
      </c>
      <c r="EI1069">
        <v>10000</v>
      </c>
      <c r="EJ1069">
        <v>10000</v>
      </c>
      <c r="EK1069">
        <v>10000</v>
      </c>
      <c r="EL1069">
        <v>10000</v>
      </c>
      <c r="EM1069">
        <v>10000</v>
      </c>
      <c r="EN1069">
        <v>10000</v>
      </c>
      <c r="EO1069">
        <v>10000</v>
      </c>
      <c r="EP1069">
        <v>10000</v>
      </c>
      <c r="EQ1069">
        <v>10000</v>
      </c>
      <c r="ER1069">
        <v>10000</v>
      </c>
      <c r="ES1069">
        <v>10096.5</v>
      </c>
      <c r="ET1069">
        <v>10096.5</v>
      </c>
      <c r="EU1069">
        <v>10096.5</v>
      </c>
      <c r="EV1069">
        <v>10096.5</v>
      </c>
      <c r="EW1069">
        <v>10096.5</v>
      </c>
      <c r="EX1069">
        <v>10096.5</v>
      </c>
      <c r="EY1069">
        <v>10096.5</v>
      </c>
      <c r="EZ1069">
        <v>10096.5</v>
      </c>
      <c r="FA1069">
        <v>10096.5</v>
      </c>
      <c r="FB1069">
        <v>10096.5</v>
      </c>
      <c r="FC1069">
        <v>10096.5</v>
      </c>
      <c r="FD1069">
        <v>10096.5</v>
      </c>
      <c r="FE1069">
        <v>10096.5</v>
      </c>
      <c r="FF1069">
        <v>10096.5</v>
      </c>
      <c r="FG1069">
        <v>10096.5</v>
      </c>
      <c r="FH1069">
        <v>10096.5</v>
      </c>
      <c r="FI1069">
        <v>0</v>
      </c>
      <c r="FJ1069">
        <v>0</v>
      </c>
      <c r="FK1069">
        <v>0</v>
      </c>
      <c r="FL1069">
        <v>0</v>
      </c>
      <c r="FM1069">
        <v>0</v>
      </c>
      <c r="FN1069">
        <v>0</v>
      </c>
      <c r="FO1069">
        <v>0</v>
      </c>
      <c r="FP1069">
        <v>0</v>
      </c>
      <c r="FQ1069">
        <v>0</v>
      </c>
      <c r="FR1069">
        <v>0</v>
      </c>
      <c r="FS1069">
        <v>0</v>
      </c>
      <c r="FT1069">
        <v>0</v>
      </c>
      <c r="FU1069">
        <v>0</v>
      </c>
      <c r="FV1069">
        <v>0</v>
      </c>
      <c r="FW1069">
        <v>0</v>
      </c>
      <c r="FX1069">
        <v>0</v>
      </c>
      <c r="FY1069">
        <v>0</v>
      </c>
      <c r="FZ1069">
        <v>0</v>
      </c>
      <c r="GA1069">
        <v>0</v>
      </c>
      <c r="GB1069">
        <v>0</v>
      </c>
      <c r="GC1069">
        <v>0</v>
      </c>
      <c r="GD1069">
        <v>0</v>
      </c>
      <c r="GE1069">
        <v>0</v>
      </c>
      <c r="GF1069">
        <v>0</v>
      </c>
      <c r="GG1069">
        <v>0</v>
      </c>
      <c r="GH1069">
        <v>0</v>
      </c>
      <c r="GI1069">
        <v>0</v>
      </c>
      <c r="GJ1069">
        <v>0</v>
      </c>
      <c r="GK1069">
        <v>0</v>
      </c>
      <c r="GL1069">
        <v>0</v>
      </c>
      <c r="GM1069">
        <v>0</v>
      </c>
      <c r="GN1069">
        <v>0</v>
      </c>
      <c r="GO1069">
        <v>0</v>
      </c>
      <c r="GP1069">
        <v>0</v>
      </c>
      <c r="GQ1069">
        <v>0</v>
      </c>
      <c r="GR1069">
        <v>0</v>
      </c>
      <c r="GS1069">
        <v>0</v>
      </c>
      <c r="GT1069">
        <v>0</v>
      </c>
      <c r="GU1069">
        <v>0</v>
      </c>
      <c r="GV1069">
        <v>0</v>
      </c>
      <c r="GW1069">
        <v>0</v>
      </c>
      <c r="GX1069">
        <v>0</v>
      </c>
      <c r="GY1069">
        <v>0</v>
      </c>
      <c r="GZ1069">
        <v>0</v>
      </c>
      <c r="HA1069">
        <v>0</v>
      </c>
      <c r="HB1069">
        <v>0</v>
      </c>
      <c r="HC1069">
        <v>0</v>
      </c>
      <c r="HD1069">
        <v>0</v>
      </c>
      <c r="HE1069">
        <v>0</v>
      </c>
      <c r="HF1069">
        <v>0</v>
      </c>
      <c r="HG1069">
        <v>0</v>
      </c>
      <c r="HH1069">
        <v>0</v>
      </c>
      <c r="HI1069">
        <v>0</v>
      </c>
      <c r="HJ1069">
        <v>0</v>
      </c>
      <c r="HK1069">
        <v>0</v>
      </c>
      <c r="HL1069">
        <v>0</v>
      </c>
      <c r="HM1069">
        <v>0</v>
      </c>
      <c r="HN1069">
        <v>0</v>
      </c>
      <c r="HO1069">
        <v>0</v>
      </c>
      <c r="HP1069">
        <v>0</v>
      </c>
      <c r="HQ1069">
        <v>0</v>
      </c>
      <c r="HR1069">
        <v>0</v>
      </c>
      <c r="HS1069">
        <v>0</v>
      </c>
      <c r="HT1069">
        <v>0</v>
      </c>
      <c r="HU1069">
        <v>0</v>
      </c>
      <c r="HV1069">
        <v>0</v>
      </c>
      <c r="HW1069">
        <v>0</v>
      </c>
      <c r="HX1069">
        <v>0</v>
      </c>
      <c r="HY1069">
        <v>0</v>
      </c>
      <c r="HZ1069">
        <v>0</v>
      </c>
      <c r="IA1069">
        <v>0</v>
      </c>
      <c r="IB1069">
        <v>0</v>
      </c>
      <c r="IC1069">
        <v>0</v>
      </c>
      <c r="ID1069">
        <v>0</v>
      </c>
      <c r="IE1069">
        <v>0</v>
      </c>
      <c r="IF1069">
        <v>0</v>
      </c>
      <c r="IG1069">
        <v>0</v>
      </c>
      <c r="IH1069">
        <v>0</v>
      </c>
      <c r="II1069">
        <v>0</v>
      </c>
      <c r="IJ1069">
        <v>0</v>
      </c>
      <c r="IK1069">
        <v>0</v>
      </c>
    </row>
    <row r="1070" spans="13:245" hidden="1">
      <c r="M1070" s="340"/>
      <c r="N1070" t="s">
        <v>1024</v>
      </c>
      <c r="O1070">
        <v>2</v>
      </c>
      <c r="P1070">
        <v>42</v>
      </c>
      <c r="Q1070" s="183" t="str">
        <f t="shared" si="41"/>
        <v>SDH150242</v>
      </c>
      <c r="R1070">
        <v>678.40000000000009</v>
      </c>
      <c r="S1070">
        <v>2000</v>
      </c>
      <c r="T1070">
        <v>2035.2</v>
      </c>
      <c r="U1070">
        <v>2713.6000000000004</v>
      </c>
      <c r="V1070">
        <v>3392</v>
      </c>
      <c r="W1070">
        <v>4070.4</v>
      </c>
      <c r="X1070">
        <v>4748.8</v>
      </c>
      <c r="Y1070">
        <v>5427.2000000000007</v>
      </c>
      <c r="Z1070">
        <v>6105.6</v>
      </c>
      <c r="AA1070">
        <v>6784</v>
      </c>
      <c r="AB1070">
        <v>7462.4000000000005</v>
      </c>
      <c r="AC1070">
        <v>8140.8</v>
      </c>
      <c r="AD1070">
        <v>8819.2000000000007</v>
      </c>
      <c r="AE1070">
        <v>9497.6</v>
      </c>
      <c r="AF1070">
        <v>10176</v>
      </c>
      <c r="AG1070">
        <v>10176</v>
      </c>
      <c r="AH1070">
        <v>10176</v>
      </c>
      <c r="AI1070">
        <v>10176</v>
      </c>
      <c r="AJ1070">
        <v>10176</v>
      </c>
      <c r="AK1070">
        <v>10176</v>
      </c>
      <c r="AL1070">
        <v>10176</v>
      </c>
      <c r="AM1070">
        <v>10176</v>
      </c>
      <c r="AN1070">
        <v>10176</v>
      </c>
      <c r="AO1070">
        <v>10176</v>
      </c>
      <c r="AP1070">
        <v>10176</v>
      </c>
      <c r="AQ1070">
        <v>10176</v>
      </c>
      <c r="AR1070">
        <v>10176</v>
      </c>
      <c r="AS1070">
        <v>10176</v>
      </c>
      <c r="AT1070">
        <v>10176</v>
      </c>
      <c r="AU1070">
        <v>10176</v>
      </c>
      <c r="AV1070">
        <v>0</v>
      </c>
      <c r="AW1070">
        <v>0</v>
      </c>
      <c r="AX1070">
        <v>0</v>
      </c>
      <c r="AY1070">
        <v>0</v>
      </c>
      <c r="AZ1070">
        <v>0</v>
      </c>
      <c r="BA1070">
        <v>0</v>
      </c>
      <c r="BB1070">
        <v>0</v>
      </c>
      <c r="BC1070">
        <v>0</v>
      </c>
      <c r="BD1070">
        <v>0</v>
      </c>
      <c r="BE1070">
        <v>0</v>
      </c>
      <c r="BF1070">
        <v>0</v>
      </c>
      <c r="BG1070">
        <v>0</v>
      </c>
      <c r="BH1070">
        <v>0</v>
      </c>
      <c r="BI1070">
        <v>0</v>
      </c>
      <c r="BJ1070">
        <v>0</v>
      </c>
      <c r="BK1070">
        <v>0</v>
      </c>
      <c r="BL1070">
        <v>0</v>
      </c>
      <c r="BM1070">
        <v>0</v>
      </c>
      <c r="BN1070">
        <v>0</v>
      </c>
      <c r="BO1070">
        <v>0</v>
      </c>
      <c r="BP1070">
        <v>0</v>
      </c>
      <c r="BQ1070">
        <v>0</v>
      </c>
      <c r="BR1070">
        <v>0</v>
      </c>
      <c r="BS1070">
        <v>0</v>
      </c>
      <c r="BT1070">
        <v>0</v>
      </c>
      <c r="BU1070">
        <v>0</v>
      </c>
      <c r="BV1070">
        <v>0</v>
      </c>
      <c r="BW1070">
        <v>0</v>
      </c>
      <c r="BX1070">
        <v>0</v>
      </c>
      <c r="BY1070">
        <v>0</v>
      </c>
      <c r="BZ1070">
        <v>0</v>
      </c>
      <c r="CA1070">
        <v>0</v>
      </c>
      <c r="CB1070">
        <v>0</v>
      </c>
      <c r="CC1070">
        <v>0</v>
      </c>
      <c r="CD1070">
        <v>0</v>
      </c>
      <c r="CE1070">
        <v>0</v>
      </c>
      <c r="CF1070">
        <v>0</v>
      </c>
      <c r="CG1070">
        <v>0</v>
      </c>
      <c r="CH1070">
        <v>0</v>
      </c>
      <c r="CI1070">
        <v>0</v>
      </c>
      <c r="CJ1070">
        <v>0</v>
      </c>
      <c r="CK1070">
        <v>0</v>
      </c>
      <c r="CL1070">
        <v>0</v>
      </c>
      <c r="CM1070">
        <v>0</v>
      </c>
      <c r="CN1070">
        <v>0</v>
      </c>
      <c r="CO1070">
        <v>0</v>
      </c>
      <c r="CP1070">
        <v>0</v>
      </c>
      <c r="CQ1070">
        <v>0</v>
      </c>
      <c r="CR1070">
        <v>0</v>
      </c>
      <c r="CS1070">
        <v>0</v>
      </c>
      <c r="CT1070">
        <v>0</v>
      </c>
      <c r="CU1070">
        <v>0</v>
      </c>
      <c r="CV1070">
        <v>0</v>
      </c>
      <c r="CW1070">
        <v>0</v>
      </c>
      <c r="CX1070">
        <v>0</v>
      </c>
      <c r="CY1070">
        <v>0</v>
      </c>
      <c r="CZ1070">
        <v>0</v>
      </c>
      <c r="DA1070">
        <v>0</v>
      </c>
      <c r="DB1070">
        <v>0</v>
      </c>
      <c r="DC1070">
        <v>0</v>
      </c>
      <c r="DD1070">
        <v>0</v>
      </c>
      <c r="DE1070">
        <v>0</v>
      </c>
      <c r="DF1070">
        <v>0</v>
      </c>
      <c r="DG1070">
        <v>0</v>
      </c>
      <c r="DH1070">
        <v>0</v>
      </c>
      <c r="DI1070">
        <v>0</v>
      </c>
      <c r="DJ1070">
        <v>0</v>
      </c>
      <c r="DK1070">
        <v>0</v>
      </c>
      <c r="DL1070">
        <v>0</v>
      </c>
      <c r="DM1070">
        <v>0</v>
      </c>
      <c r="DN1070">
        <v>0</v>
      </c>
      <c r="DO1070">
        <v>0</v>
      </c>
      <c r="DP1070">
        <v>0</v>
      </c>
      <c r="DQ1070">
        <v>0</v>
      </c>
      <c r="DR1070">
        <v>0</v>
      </c>
      <c r="DS1070">
        <v>0</v>
      </c>
      <c r="DT1070">
        <v>0</v>
      </c>
      <c r="DU1070">
        <v>0</v>
      </c>
      <c r="DV1070">
        <v>0</v>
      </c>
      <c r="DW1070">
        <v>0</v>
      </c>
      <c r="DX1070">
        <v>0</v>
      </c>
      <c r="DZ1070" s="340"/>
      <c r="EA1070" t="s">
        <v>1024</v>
      </c>
      <c r="EB1070">
        <v>2</v>
      </c>
      <c r="EC1070">
        <v>42</v>
      </c>
      <c r="ED1070" s="183" t="str">
        <f t="shared" si="42"/>
        <v>SDH150242</v>
      </c>
      <c r="EE1070">
        <v>678.40000000000009</v>
      </c>
      <c r="EF1070">
        <v>10000</v>
      </c>
      <c r="EG1070">
        <v>10000</v>
      </c>
      <c r="EH1070">
        <v>10000</v>
      </c>
      <c r="EI1070">
        <v>10000</v>
      </c>
      <c r="EJ1070">
        <v>10000</v>
      </c>
      <c r="EK1070">
        <v>10000</v>
      </c>
      <c r="EL1070">
        <v>10000</v>
      </c>
      <c r="EM1070">
        <v>10000</v>
      </c>
      <c r="EN1070">
        <v>10000</v>
      </c>
      <c r="EO1070">
        <v>10000</v>
      </c>
      <c r="EP1070">
        <v>10000</v>
      </c>
      <c r="EQ1070">
        <v>10000</v>
      </c>
      <c r="ER1070">
        <v>10000</v>
      </c>
      <c r="ES1070">
        <v>10176</v>
      </c>
      <c r="ET1070">
        <v>10176</v>
      </c>
      <c r="EU1070">
        <v>10176</v>
      </c>
      <c r="EV1070">
        <v>10176</v>
      </c>
      <c r="EW1070">
        <v>10176</v>
      </c>
      <c r="EX1070">
        <v>10176</v>
      </c>
      <c r="EY1070">
        <v>10176</v>
      </c>
      <c r="EZ1070">
        <v>10176</v>
      </c>
      <c r="FA1070">
        <v>10176</v>
      </c>
      <c r="FB1070">
        <v>10176</v>
      </c>
      <c r="FC1070">
        <v>10176</v>
      </c>
      <c r="FD1070">
        <v>10176</v>
      </c>
      <c r="FE1070">
        <v>10176</v>
      </c>
      <c r="FF1070">
        <v>10176</v>
      </c>
      <c r="FG1070">
        <v>10176</v>
      </c>
      <c r="FH1070">
        <v>10176</v>
      </c>
      <c r="FI1070">
        <v>0</v>
      </c>
      <c r="FJ1070">
        <v>0</v>
      </c>
      <c r="FK1070">
        <v>0</v>
      </c>
      <c r="FL1070">
        <v>0</v>
      </c>
      <c r="FM1070">
        <v>0</v>
      </c>
      <c r="FN1070">
        <v>0</v>
      </c>
      <c r="FO1070">
        <v>0</v>
      </c>
      <c r="FP1070">
        <v>0</v>
      </c>
      <c r="FQ1070">
        <v>0</v>
      </c>
      <c r="FR1070">
        <v>0</v>
      </c>
      <c r="FS1070">
        <v>0</v>
      </c>
      <c r="FT1070">
        <v>0</v>
      </c>
      <c r="FU1070">
        <v>0</v>
      </c>
      <c r="FV1070">
        <v>0</v>
      </c>
      <c r="FW1070">
        <v>0</v>
      </c>
      <c r="FX1070">
        <v>0</v>
      </c>
      <c r="FY1070">
        <v>0</v>
      </c>
      <c r="FZ1070">
        <v>0</v>
      </c>
      <c r="GA1070">
        <v>0</v>
      </c>
      <c r="GB1070">
        <v>0</v>
      </c>
      <c r="GC1070">
        <v>0</v>
      </c>
      <c r="GD1070">
        <v>0</v>
      </c>
      <c r="GE1070">
        <v>0</v>
      </c>
      <c r="GF1070">
        <v>0</v>
      </c>
      <c r="GG1070">
        <v>0</v>
      </c>
      <c r="GH1070">
        <v>0</v>
      </c>
      <c r="GI1070">
        <v>0</v>
      </c>
      <c r="GJ1070">
        <v>0</v>
      </c>
      <c r="GK1070">
        <v>0</v>
      </c>
      <c r="GL1070">
        <v>0</v>
      </c>
      <c r="GM1070">
        <v>0</v>
      </c>
      <c r="GN1070">
        <v>0</v>
      </c>
      <c r="GO1070">
        <v>0</v>
      </c>
      <c r="GP1070">
        <v>0</v>
      </c>
      <c r="GQ1070">
        <v>0</v>
      </c>
      <c r="GR1070">
        <v>0</v>
      </c>
      <c r="GS1070">
        <v>0</v>
      </c>
      <c r="GT1070">
        <v>0</v>
      </c>
      <c r="GU1070">
        <v>0</v>
      </c>
      <c r="GV1070">
        <v>0</v>
      </c>
      <c r="GW1070">
        <v>0</v>
      </c>
      <c r="GX1070">
        <v>0</v>
      </c>
      <c r="GY1070">
        <v>0</v>
      </c>
      <c r="GZ1070">
        <v>0</v>
      </c>
      <c r="HA1070">
        <v>0</v>
      </c>
      <c r="HB1070">
        <v>0</v>
      </c>
      <c r="HC1070">
        <v>0</v>
      </c>
      <c r="HD1070">
        <v>0</v>
      </c>
      <c r="HE1070">
        <v>0</v>
      </c>
      <c r="HF1070">
        <v>0</v>
      </c>
      <c r="HG1070">
        <v>0</v>
      </c>
      <c r="HH1070">
        <v>0</v>
      </c>
      <c r="HI1070">
        <v>0</v>
      </c>
      <c r="HJ1070">
        <v>0</v>
      </c>
      <c r="HK1070">
        <v>0</v>
      </c>
      <c r="HL1070">
        <v>0</v>
      </c>
      <c r="HM1070">
        <v>0</v>
      </c>
      <c r="HN1070">
        <v>0</v>
      </c>
      <c r="HO1070">
        <v>0</v>
      </c>
      <c r="HP1070">
        <v>0</v>
      </c>
      <c r="HQ1070">
        <v>0</v>
      </c>
      <c r="HR1070">
        <v>0</v>
      </c>
      <c r="HS1070">
        <v>0</v>
      </c>
      <c r="HT1070">
        <v>0</v>
      </c>
      <c r="HU1070">
        <v>0</v>
      </c>
      <c r="HV1070">
        <v>0</v>
      </c>
      <c r="HW1070">
        <v>0</v>
      </c>
      <c r="HX1070">
        <v>0</v>
      </c>
      <c r="HY1070">
        <v>0</v>
      </c>
      <c r="HZ1070">
        <v>0</v>
      </c>
      <c r="IA1070">
        <v>0</v>
      </c>
      <c r="IB1070">
        <v>0</v>
      </c>
      <c r="IC1070">
        <v>0</v>
      </c>
      <c r="ID1070">
        <v>0</v>
      </c>
      <c r="IE1070">
        <v>0</v>
      </c>
      <c r="IF1070">
        <v>0</v>
      </c>
      <c r="IG1070">
        <v>0</v>
      </c>
      <c r="IH1070">
        <v>0</v>
      </c>
      <c r="II1070">
        <v>0</v>
      </c>
      <c r="IJ1070">
        <v>0</v>
      </c>
      <c r="IK1070">
        <v>0</v>
      </c>
    </row>
    <row r="1071" spans="13:245" hidden="1">
      <c r="M1071" s="340"/>
      <c r="N1071" t="s">
        <v>1024</v>
      </c>
      <c r="O1071">
        <v>2</v>
      </c>
      <c r="P1071">
        <v>43</v>
      </c>
      <c r="Q1071" s="183" t="str">
        <f t="shared" si="41"/>
        <v>SDH150243</v>
      </c>
      <c r="R1071">
        <v>689</v>
      </c>
      <c r="S1071">
        <v>2000</v>
      </c>
      <c r="T1071">
        <v>2067</v>
      </c>
      <c r="U1071">
        <v>2756</v>
      </c>
      <c r="V1071">
        <v>3445</v>
      </c>
      <c r="W1071">
        <v>4134</v>
      </c>
      <c r="X1071">
        <v>4823</v>
      </c>
      <c r="Y1071">
        <v>5512</v>
      </c>
      <c r="Z1071">
        <v>6201</v>
      </c>
      <c r="AA1071">
        <v>6890</v>
      </c>
      <c r="AB1071">
        <v>7579</v>
      </c>
      <c r="AC1071">
        <v>8268</v>
      </c>
      <c r="AD1071">
        <v>8957</v>
      </c>
      <c r="AE1071">
        <v>9646</v>
      </c>
      <c r="AF1071">
        <v>10335</v>
      </c>
      <c r="AG1071">
        <v>10335</v>
      </c>
      <c r="AH1071">
        <v>10335</v>
      </c>
      <c r="AI1071">
        <v>10335</v>
      </c>
      <c r="AJ1071">
        <v>10335</v>
      </c>
      <c r="AK1071">
        <v>10335</v>
      </c>
      <c r="AL1071">
        <v>10335</v>
      </c>
      <c r="AM1071">
        <v>10335</v>
      </c>
      <c r="AN1071">
        <v>10335</v>
      </c>
      <c r="AO1071">
        <v>10335</v>
      </c>
      <c r="AP1071">
        <v>10335</v>
      </c>
      <c r="AQ1071">
        <v>10335</v>
      </c>
      <c r="AR1071">
        <v>10335</v>
      </c>
      <c r="AS1071">
        <v>10335</v>
      </c>
      <c r="AT1071">
        <v>10335</v>
      </c>
      <c r="AU1071">
        <v>10335</v>
      </c>
      <c r="AV1071">
        <v>0</v>
      </c>
      <c r="AW1071">
        <v>0</v>
      </c>
      <c r="AX1071">
        <v>0</v>
      </c>
      <c r="AY1071">
        <v>0</v>
      </c>
      <c r="AZ1071">
        <v>0</v>
      </c>
      <c r="BA1071">
        <v>0</v>
      </c>
      <c r="BB1071">
        <v>0</v>
      </c>
      <c r="BC1071">
        <v>0</v>
      </c>
      <c r="BD1071">
        <v>0</v>
      </c>
      <c r="BE1071">
        <v>0</v>
      </c>
      <c r="BF1071">
        <v>0</v>
      </c>
      <c r="BG1071">
        <v>0</v>
      </c>
      <c r="BH1071">
        <v>0</v>
      </c>
      <c r="BI1071">
        <v>0</v>
      </c>
      <c r="BJ1071">
        <v>0</v>
      </c>
      <c r="BK1071">
        <v>0</v>
      </c>
      <c r="BL1071">
        <v>0</v>
      </c>
      <c r="BM1071">
        <v>0</v>
      </c>
      <c r="BN1071">
        <v>0</v>
      </c>
      <c r="BO1071">
        <v>0</v>
      </c>
      <c r="BP1071">
        <v>0</v>
      </c>
      <c r="BQ1071">
        <v>0</v>
      </c>
      <c r="BR1071">
        <v>0</v>
      </c>
      <c r="BS1071">
        <v>0</v>
      </c>
      <c r="BT1071">
        <v>0</v>
      </c>
      <c r="BU1071">
        <v>0</v>
      </c>
      <c r="BV1071">
        <v>0</v>
      </c>
      <c r="BW1071">
        <v>0</v>
      </c>
      <c r="BX1071">
        <v>0</v>
      </c>
      <c r="BY1071">
        <v>0</v>
      </c>
      <c r="BZ1071">
        <v>0</v>
      </c>
      <c r="CA1071">
        <v>0</v>
      </c>
      <c r="CB1071">
        <v>0</v>
      </c>
      <c r="CC1071">
        <v>0</v>
      </c>
      <c r="CD1071">
        <v>0</v>
      </c>
      <c r="CE1071">
        <v>0</v>
      </c>
      <c r="CF1071">
        <v>0</v>
      </c>
      <c r="CG1071">
        <v>0</v>
      </c>
      <c r="CH1071">
        <v>0</v>
      </c>
      <c r="CI1071">
        <v>0</v>
      </c>
      <c r="CJ1071">
        <v>0</v>
      </c>
      <c r="CK1071">
        <v>0</v>
      </c>
      <c r="CL1071">
        <v>0</v>
      </c>
      <c r="CM1071">
        <v>0</v>
      </c>
      <c r="CN1071">
        <v>0</v>
      </c>
      <c r="CO1071">
        <v>0</v>
      </c>
      <c r="CP1071">
        <v>0</v>
      </c>
      <c r="CQ1071">
        <v>0</v>
      </c>
      <c r="CR1071">
        <v>0</v>
      </c>
      <c r="CS1071">
        <v>0</v>
      </c>
      <c r="CT1071">
        <v>0</v>
      </c>
      <c r="CU1071">
        <v>0</v>
      </c>
      <c r="CV1071">
        <v>0</v>
      </c>
      <c r="CW1071">
        <v>0</v>
      </c>
      <c r="CX1071">
        <v>0</v>
      </c>
      <c r="CY1071">
        <v>0</v>
      </c>
      <c r="CZ1071">
        <v>0</v>
      </c>
      <c r="DA1071">
        <v>0</v>
      </c>
      <c r="DB1071">
        <v>0</v>
      </c>
      <c r="DC1071">
        <v>0</v>
      </c>
      <c r="DD1071">
        <v>0</v>
      </c>
      <c r="DE1071">
        <v>0</v>
      </c>
      <c r="DF1071">
        <v>0</v>
      </c>
      <c r="DG1071">
        <v>0</v>
      </c>
      <c r="DH1071">
        <v>0</v>
      </c>
      <c r="DI1071">
        <v>0</v>
      </c>
      <c r="DJ1071">
        <v>0</v>
      </c>
      <c r="DK1071">
        <v>0</v>
      </c>
      <c r="DL1071">
        <v>0</v>
      </c>
      <c r="DM1071">
        <v>0</v>
      </c>
      <c r="DN1071">
        <v>0</v>
      </c>
      <c r="DO1071">
        <v>0</v>
      </c>
      <c r="DP1071">
        <v>0</v>
      </c>
      <c r="DQ1071">
        <v>0</v>
      </c>
      <c r="DR1071">
        <v>0</v>
      </c>
      <c r="DS1071">
        <v>0</v>
      </c>
      <c r="DT1071">
        <v>0</v>
      </c>
      <c r="DU1071">
        <v>0</v>
      </c>
      <c r="DV1071">
        <v>0</v>
      </c>
      <c r="DW1071">
        <v>0</v>
      </c>
      <c r="DX1071">
        <v>0</v>
      </c>
      <c r="DZ1071" s="340"/>
      <c r="EA1071" t="s">
        <v>1024</v>
      </c>
      <c r="EB1071">
        <v>2</v>
      </c>
      <c r="EC1071">
        <v>43</v>
      </c>
      <c r="ED1071" s="183" t="str">
        <f t="shared" si="42"/>
        <v>SDH150243</v>
      </c>
      <c r="EE1071">
        <v>689</v>
      </c>
      <c r="EF1071">
        <v>10000</v>
      </c>
      <c r="EG1071">
        <v>10000</v>
      </c>
      <c r="EH1071">
        <v>10000</v>
      </c>
      <c r="EI1071">
        <v>10000</v>
      </c>
      <c r="EJ1071">
        <v>10000</v>
      </c>
      <c r="EK1071">
        <v>10000</v>
      </c>
      <c r="EL1071">
        <v>10000</v>
      </c>
      <c r="EM1071">
        <v>10000</v>
      </c>
      <c r="EN1071">
        <v>10000</v>
      </c>
      <c r="EO1071">
        <v>10000</v>
      </c>
      <c r="EP1071">
        <v>10000</v>
      </c>
      <c r="EQ1071">
        <v>10000</v>
      </c>
      <c r="ER1071">
        <v>10000</v>
      </c>
      <c r="ES1071">
        <v>10335</v>
      </c>
      <c r="ET1071">
        <v>10335</v>
      </c>
      <c r="EU1071">
        <v>10335</v>
      </c>
      <c r="EV1071">
        <v>10335</v>
      </c>
      <c r="EW1071">
        <v>10335</v>
      </c>
      <c r="EX1071">
        <v>10335</v>
      </c>
      <c r="EY1071">
        <v>10335</v>
      </c>
      <c r="EZ1071">
        <v>10335</v>
      </c>
      <c r="FA1071">
        <v>10335</v>
      </c>
      <c r="FB1071">
        <v>10335</v>
      </c>
      <c r="FC1071">
        <v>10335</v>
      </c>
      <c r="FD1071">
        <v>10335</v>
      </c>
      <c r="FE1071">
        <v>10335</v>
      </c>
      <c r="FF1071">
        <v>10335</v>
      </c>
      <c r="FG1071">
        <v>10335</v>
      </c>
      <c r="FH1071">
        <v>10335</v>
      </c>
      <c r="FI1071">
        <v>0</v>
      </c>
      <c r="FJ1071">
        <v>0</v>
      </c>
      <c r="FK1071">
        <v>0</v>
      </c>
      <c r="FL1071">
        <v>0</v>
      </c>
      <c r="FM1071">
        <v>0</v>
      </c>
      <c r="FN1071">
        <v>0</v>
      </c>
      <c r="FO1071">
        <v>0</v>
      </c>
      <c r="FP1071">
        <v>0</v>
      </c>
      <c r="FQ1071">
        <v>0</v>
      </c>
      <c r="FR1071">
        <v>0</v>
      </c>
      <c r="FS1071">
        <v>0</v>
      </c>
      <c r="FT1071">
        <v>0</v>
      </c>
      <c r="FU1071">
        <v>0</v>
      </c>
      <c r="FV1071">
        <v>0</v>
      </c>
      <c r="FW1071">
        <v>0</v>
      </c>
      <c r="FX1071">
        <v>0</v>
      </c>
      <c r="FY1071">
        <v>0</v>
      </c>
      <c r="FZ1071">
        <v>0</v>
      </c>
      <c r="GA1071">
        <v>0</v>
      </c>
      <c r="GB1071">
        <v>0</v>
      </c>
      <c r="GC1071">
        <v>0</v>
      </c>
      <c r="GD1071">
        <v>0</v>
      </c>
      <c r="GE1071">
        <v>0</v>
      </c>
      <c r="GF1071">
        <v>0</v>
      </c>
      <c r="GG1071">
        <v>0</v>
      </c>
      <c r="GH1071">
        <v>0</v>
      </c>
      <c r="GI1071">
        <v>0</v>
      </c>
      <c r="GJ1071">
        <v>0</v>
      </c>
      <c r="GK1071">
        <v>0</v>
      </c>
      <c r="GL1071">
        <v>0</v>
      </c>
      <c r="GM1071">
        <v>0</v>
      </c>
      <c r="GN1071">
        <v>0</v>
      </c>
      <c r="GO1071">
        <v>0</v>
      </c>
      <c r="GP1071">
        <v>0</v>
      </c>
      <c r="GQ1071">
        <v>0</v>
      </c>
      <c r="GR1071">
        <v>0</v>
      </c>
      <c r="GS1071">
        <v>0</v>
      </c>
      <c r="GT1071">
        <v>0</v>
      </c>
      <c r="GU1071">
        <v>0</v>
      </c>
      <c r="GV1071">
        <v>0</v>
      </c>
      <c r="GW1071">
        <v>0</v>
      </c>
      <c r="GX1071">
        <v>0</v>
      </c>
      <c r="GY1071">
        <v>0</v>
      </c>
      <c r="GZ1071">
        <v>0</v>
      </c>
      <c r="HA1071">
        <v>0</v>
      </c>
      <c r="HB1071">
        <v>0</v>
      </c>
      <c r="HC1071">
        <v>0</v>
      </c>
      <c r="HD1071">
        <v>0</v>
      </c>
      <c r="HE1071">
        <v>0</v>
      </c>
      <c r="HF1071">
        <v>0</v>
      </c>
      <c r="HG1071">
        <v>0</v>
      </c>
      <c r="HH1071">
        <v>0</v>
      </c>
      <c r="HI1071">
        <v>0</v>
      </c>
      <c r="HJ1071">
        <v>0</v>
      </c>
      <c r="HK1071">
        <v>0</v>
      </c>
      <c r="HL1071">
        <v>0</v>
      </c>
      <c r="HM1071">
        <v>0</v>
      </c>
      <c r="HN1071">
        <v>0</v>
      </c>
      <c r="HO1071">
        <v>0</v>
      </c>
      <c r="HP1071">
        <v>0</v>
      </c>
      <c r="HQ1071">
        <v>0</v>
      </c>
      <c r="HR1071">
        <v>0</v>
      </c>
      <c r="HS1071">
        <v>0</v>
      </c>
      <c r="HT1071">
        <v>0</v>
      </c>
      <c r="HU1071">
        <v>0</v>
      </c>
      <c r="HV1071">
        <v>0</v>
      </c>
      <c r="HW1071">
        <v>0</v>
      </c>
      <c r="HX1071">
        <v>0</v>
      </c>
      <c r="HY1071">
        <v>0</v>
      </c>
      <c r="HZ1071">
        <v>0</v>
      </c>
      <c r="IA1071">
        <v>0</v>
      </c>
      <c r="IB1071">
        <v>0</v>
      </c>
      <c r="IC1071">
        <v>0</v>
      </c>
      <c r="ID1071">
        <v>0</v>
      </c>
      <c r="IE1071">
        <v>0</v>
      </c>
      <c r="IF1071">
        <v>0</v>
      </c>
      <c r="IG1071">
        <v>0</v>
      </c>
      <c r="IH1071">
        <v>0</v>
      </c>
      <c r="II1071">
        <v>0</v>
      </c>
      <c r="IJ1071">
        <v>0</v>
      </c>
      <c r="IK1071">
        <v>0</v>
      </c>
    </row>
    <row r="1072" spans="13:245" hidden="1">
      <c r="M1072" s="340"/>
      <c r="N1072" t="s">
        <v>1024</v>
      </c>
      <c r="O1072">
        <v>2</v>
      </c>
      <c r="P1072">
        <v>44</v>
      </c>
      <c r="Q1072" s="183" t="str">
        <f t="shared" si="41"/>
        <v>SDH150244</v>
      </c>
      <c r="R1072">
        <v>710.2</v>
      </c>
      <c r="S1072">
        <v>2000</v>
      </c>
      <c r="T1072">
        <v>2130.6</v>
      </c>
      <c r="U1072">
        <v>2840.8</v>
      </c>
      <c r="V1072">
        <v>3551</v>
      </c>
      <c r="W1072">
        <v>4261.2</v>
      </c>
      <c r="X1072">
        <v>4971.4000000000005</v>
      </c>
      <c r="Y1072">
        <v>5681.6</v>
      </c>
      <c r="Z1072">
        <v>6391.8</v>
      </c>
      <c r="AA1072">
        <v>7102</v>
      </c>
      <c r="AB1072">
        <v>7812.2000000000007</v>
      </c>
      <c r="AC1072">
        <v>8522.4</v>
      </c>
      <c r="AD1072">
        <v>9232.6</v>
      </c>
      <c r="AE1072">
        <v>9942.8000000000011</v>
      </c>
      <c r="AF1072">
        <v>10653</v>
      </c>
      <c r="AG1072">
        <v>10653</v>
      </c>
      <c r="AH1072">
        <v>10653</v>
      </c>
      <c r="AI1072">
        <v>10653</v>
      </c>
      <c r="AJ1072">
        <v>10653</v>
      </c>
      <c r="AK1072">
        <v>10653</v>
      </c>
      <c r="AL1072">
        <v>10653</v>
      </c>
      <c r="AM1072">
        <v>10653</v>
      </c>
      <c r="AN1072">
        <v>10653</v>
      </c>
      <c r="AO1072">
        <v>10653</v>
      </c>
      <c r="AP1072">
        <v>10653</v>
      </c>
      <c r="AQ1072">
        <v>10653</v>
      </c>
      <c r="AR1072">
        <v>10653</v>
      </c>
      <c r="AS1072">
        <v>10653</v>
      </c>
      <c r="AT1072">
        <v>10653</v>
      </c>
      <c r="AU1072">
        <v>10653</v>
      </c>
      <c r="AV1072">
        <v>0</v>
      </c>
      <c r="AW1072">
        <v>0</v>
      </c>
      <c r="AX1072">
        <v>0</v>
      </c>
      <c r="AY1072">
        <v>0</v>
      </c>
      <c r="AZ1072">
        <v>0</v>
      </c>
      <c r="BA1072">
        <v>0</v>
      </c>
      <c r="BB1072">
        <v>0</v>
      </c>
      <c r="BC1072">
        <v>0</v>
      </c>
      <c r="BD1072">
        <v>0</v>
      </c>
      <c r="BE1072">
        <v>0</v>
      </c>
      <c r="BF1072">
        <v>0</v>
      </c>
      <c r="BG1072">
        <v>0</v>
      </c>
      <c r="BH1072">
        <v>0</v>
      </c>
      <c r="BI1072">
        <v>0</v>
      </c>
      <c r="BJ1072">
        <v>0</v>
      </c>
      <c r="BK1072">
        <v>0</v>
      </c>
      <c r="BL1072">
        <v>0</v>
      </c>
      <c r="BM1072">
        <v>0</v>
      </c>
      <c r="BN1072">
        <v>0</v>
      </c>
      <c r="BO1072">
        <v>0</v>
      </c>
      <c r="BP1072">
        <v>0</v>
      </c>
      <c r="BQ1072">
        <v>0</v>
      </c>
      <c r="BR1072">
        <v>0</v>
      </c>
      <c r="BS1072">
        <v>0</v>
      </c>
      <c r="BT1072">
        <v>0</v>
      </c>
      <c r="BU1072">
        <v>0</v>
      </c>
      <c r="BV1072">
        <v>0</v>
      </c>
      <c r="BW1072">
        <v>0</v>
      </c>
      <c r="BX1072">
        <v>0</v>
      </c>
      <c r="BY1072">
        <v>0</v>
      </c>
      <c r="BZ1072">
        <v>0</v>
      </c>
      <c r="CA1072">
        <v>0</v>
      </c>
      <c r="CB1072">
        <v>0</v>
      </c>
      <c r="CC1072">
        <v>0</v>
      </c>
      <c r="CD1072">
        <v>0</v>
      </c>
      <c r="CE1072">
        <v>0</v>
      </c>
      <c r="CF1072">
        <v>0</v>
      </c>
      <c r="CG1072">
        <v>0</v>
      </c>
      <c r="CH1072">
        <v>0</v>
      </c>
      <c r="CI1072">
        <v>0</v>
      </c>
      <c r="CJ1072">
        <v>0</v>
      </c>
      <c r="CK1072">
        <v>0</v>
      </c>
      <c r="CL1072">
        <v>0</v>
      </c>
      <c r="CM1072">
        <v>0</v>
      </c>
      <c r="CN1072">
        <v>0</v>
      </c>
      <c r="CO1072">
        <v>0</v>
      </c>
      <c r="CP1072">
        <v>0</v>
      </c>
      <c r="CQ1072">
        <v>0</v>
      </c>
      <c r="CR1072">
        <v>0</v>
      </c>
      <c r="CS1072">
        <v>0</v>
      </c>
      <c r="CT1072">
        <v>0</v>
      </c>
      <c r="CU1072">
        <v>0</v>
      </c>
      <c r="CV1072">
        <v>0</v>
      </c>
      <c r="CW1072">
        <v>0</v>
      </c>
      <c r="CX1072">
        <v>0</v>
      </c>
      <c r="CY1072">
        <v>0</v>
      </c>
      <c r="CZ1072">
        <v>0</v>
      </c>
      <c r="DA1072">
        <v>0</v>
      </c>
      <c r="DB1072">
        <v>0</v>
      </c>
      <c r="DC1072">
        <v>0</v>
      </c>
      <c r="DD1072">
        <v>0</v>
      </c>
      <c r="DE1072">
        <v>0</v>
      </c>
      <c r="DF1072">
        <v>0</v>
      </c>
      <c r="DG1072">
        <v>0</v>
      </c>
      <c r="DH1072">
        <v>0</v>
      </c>
      <c r="DI1072">
        <v>0</v>
      </c>
      <c r="DJ1072">
        <v>0</v>
      </c>
      <c r="DK1072">
        <v>0</v>
      </c>
      <c r="DL1072">
        <v>0</v>
      </c>
      <c r="DM1072">
        <v>0</v>
      </c>
      <c r="DN1072">
        <v>0</v>
      </c>
      <c r="DO1072">
        <v>0</v>
      </c>
      <c r="DP1072">
        <v>0</v>
      </c>
      <c r="DQ1072">
        <v>0</v>
      </c>
      <c r="DR1072">
        <v>0</v>
      </c>
      <c r="DS1072">
        <v>0</v>
      </c>
      <c r="DT1072">
        <v>0</v>
      </c>
      <c r="DU1072">
        <v>0</v>
      </c>
      <c r="DV1072">
        <v>0</v>
      </c>
      <c r="DW1072">
        <v>0</v>
      </c>
      <c r="DX1072">
        <v>0</v>
      </c>
      <c r="DZ1072" s="340"/>
      <c r="EA1072" t="s">
        <v>1024</v>
      </c>
      <c r="EB1072">
        <v>2</v>
      </c>
      <c r="EC1072">
        <v>44</v>
      </c>
      <c r="ED1072" s="183" t="str">
        <f t="shared" si="42"/>
        <v>SDH150244</v>
      </c>
      <c r="EE1072">
        <v>710.2</v>
      </c>
      <c r="EF1072">
        <v>10000</v>
      </c>
      <c r="EG1072">
        <v>10000</v>
      </c>
      <c r="EH1072">
        <v>10000</v>
      </c>
      <c r="EI1072">
        <v>10000</v>
      </c>
      <c r="EJ1072">
        <v>10000</v>
      </c>
      <c r="EK1072">
        <v>10000</v>
      </c>
      <c r="EL1072">
        <v>10000</v>
      </c>
      <c r="EM1072">
        <v>10000</v>
      </c>
      <c r="EN1072">
        <v>10000</v>
      </c>
      <c r="EO1072">
        <v>10000</v>
      </c>
      <c r="EP1072">
        <v>10000</v>
      </c>
      <c r="EQ1072">
        <v>10000</v>
      </c>
      <c r="ER1072">
        <v>10000</v>
      </c>
      <c r="ES1072">
        <v>10653</v>
      </c>
      <c r="ET1072">
        <v>10653</v>
      </c>
      <c r="EU1072">
        <v>10653</v>
      </c>
      <c r="EV1072">
        <v>10653</v>
      </c>
      <c r="EW1072">
        <v>10653</v>
      </c>
      <c r="EX1072">
        <v>10653</v>
      </c>
      <c r="EY1072">
        <v>10653</v>
      </c>
      <c r="EZ1072">
        <v>10653</v>
      </c>
      <c r="FA1072">
        <v>10653</v>
      </c>
      <c r="FB1072">
        <v>10653</v>
      </c>
      <c r="FC1072">
        <v>10653</v>
      </c>
      <c r="FD1072">
        <v>10653</v>
      </c>
      <c r="FE1072">
        <v>10653</v>
      </c>
      <c r="FF1072">
        <v>10653</v>
      </c>
      <c r="FG1072">
        <v>10653</v>
      </c>
      <c r="FH1072">
        <v>10653</v>
      </c>
      <c r="FI1072">
        <v>0</v>
      </c>
      <c r="FJ1072">
        <v>0</v>
      </c>
      <c r="FK1072">
        <v>0</v>
      </c>
      <c r="FL1072">
        <v>0</v>
      </c>
      <c r="FM1072">
        <v>0</v>
      </c>
      <c r="FN1072">
        <v>0</v>
      </c>
      <c r="FO1072">
        <v>0</v>
      </c>
      <c r="FP1072">
        <v>0</v>
      </c>
      <c r="FQ1072">
        <v>0</v>
      </c>
      <c r="FR1072">
        <v>0</v>
      </c>
      <c r="FS1072">
        <v>0</v>
      </c>
      <c r="FT1072">
        <v>0</v>
      </c>
      <c r="FU1072">
        <v>0</v>
      </c>
      <c r="FV1072">
        <v>0</v>
      </c>
      <c r="FW1072">
        <v>0</v>
      </c>
      <c r="FX1072">
        <v>0</v>
      </c>
      <c r="FY1072">
        <v>0</v>
      </c>
      <c r="FZ1072">
        <v>0</v>
      </c>
      <c r="GA1072">
        <v>0</v>
      </c>
      <c r="GB1072">
        <v>0</v>
      </c>
      <c r="GC1072">
        <v>0</v>
      </c>
      <c r="GD1072">
        <v>0</v>
      </c>
      <c r="GE1072">
        <v>0</v>
      </c>
      <c r="GF1072">
        <v>0</v>
      </c>
      <c r="GG1072">
        <v>0</v>
      </c>
      <c r="GH1072">
        <v>0</v>
      </c>
      <c r="GI1072">
        <v>0</v>
      </c>
      <c r="GJ1072">
        <v>0</v>
      </c>
      <c r="GK1072">
        <v>0</v>
      </c>
      <c r="GL1072">
        <v>0</v>
      </c>
      <c r="GM1072">
        <v>0</v>
      </c>
      <c r="GN1072">
        <v>0</v>
      </c>
      <c r="GO1072">
        <v>0</v>
      </c>
      <c r="GP1072">
        <v>0</v>
      </c>
      <c r="GQ1072">
        <v>0</v>
      </c>
      <c r="GR1072">
        <v>0</v>
      </c>
      <c r="GS1072">
        <v>0</v>
      </c>
      <c r="GT1072">
        <v>0</v>
      </c>
      <c r="GU1072">
        <v>0</v>
      </c>
      <c r="GV1072">
        <v>0</v>
      </c>
      <c r="GW1072">
        <v>0</v>
      </c>
      <c r="GX1072">
        <v>0</v>
      </c>
      <c r="GY1072">
        <v>0</v>
      </c>
      <c r="GZ1072">
        <v>0</v>
      </c>
      <c r="HA1072">
        <v>0</v>
      </c>
      <c r="HB1072">
        <v>0</v>
      </c>
      <c r="HC1072">
        <v>0</v>
      </c>
      <c r="HD1072">
        <v>0</v>
      </c>
      <c r="HE1072">
        <v>0</v>
      </c>
      <c r="HF1072">
        <v>0</v>
      </c>
      <c r="HG1072">
        <v>0</v>
      </c>
      <c r="HH1072">
        <v>0</v>
      </c>
      <c r="HI1072">
        <v>0</v>
      </c>
      <c r="HJ1072">
        <v>0</v>
      </c>
      <c r="HK1072">
        <v>0</v>
      </c>
      <c r="HL1072">
        <v>0</v>
      </c>
      <c r="HM1072">
        <v>0</v>
      </c>
      <c r="HN1072">
        <v>0</v>
      </c>
      <c r="HO1072">
        <v>0</v>
      </c>
      <c r="HP1072">
        <v>0</v>
      </c>
      <c r="HQ1072">
        <v>0</v>
      </c>
      <c r="HR1072">
        <v>0</v>
      </c>
      <c r="HS1072">
        <v>0</v>
      </c>
      <c r="HT1072">
        <v>0</v>
      </c>
      <c r="HU1072">
        <v>0</v>
      </c>
      <c r="HV1072">
        <v>0</v>
      </c>
      <c r="HW1072">
        <v>0</v>
      </c>
      <c r="HX1072">
        <v>0</v>
      </c>
      <c r="HY1072">
        <v>0</v>
      </c>
      <c r="HZ1072">
        <v>0</v>
      </c>
      <c r="IA1072">
        <v>0</v>
      </c>
      <c r="IB1072">
        <v>0</v>
      </c>
      <c r="IC1072">
        <v>0</v>
      </c>
      <c r="ID1072">
        <v>0</v>
      </c>
      <c r="IE1072">
        <v>0</v>
      </c>
      <c r="IF1072">
        <v>0</v>
      </c>
      <c r="IG1072">
        <v>0</v>
      </c>
      <c r="IH1072">
        <v>0</v>
      </c>
      <c r="II1072">
        <v>0</v>
      </c>
      <c r="IJ1072">
        <v>0</v>
      </c>
      <c r="IK1072">
        <v>0</v>
      </c>
    </row>
    <row r="1073" spans="13:245" hidden="1">
      <c r="M1073" s="340"/>
      <c r="N1073" t="s">
        <v>1024</v>
      </c>
      <c r="O1073">
        <v>2</v>
      </c>
      <c r="P1073">
        <v>45</v>
      </c>
      <c r="Q1073" s="183" t="str">
        <f t="shared" si="41"/>
        <v>SDH150245</v>
      </c>
      <c r="R1073">
        <v>742</v>
      </c>
      <c r="S1073">
        <v>2000</v>
      </c>
      <c r="T1073">
        <v>2226</v>
      </c>
      <c r="U1073">
        <v>2968</v>
      </c>
      <c r="V1073">
        <v>3710</v>
      </c>
      <c r="W1073">
        <v>4452</v>
      </c>
      <c r="X1073">
        <v>5194</v>
      </c>
      <c r="Y1073">
        <v>5936</v>
      </c>
      <c r="Z1073">
        <v>6678</v>
      </c>
      <c r="AA1073">
        <v>7420</v>
      </c>
      <c r="AB1073">
        <v>8162</v>
      </c>
      <c r="AC1073">
        <v>8904</v>
      </c>
      <c r="AD1073">
        <v>9646</v>
      </c>
      <c r="AE1073">
        <v>10388</v>
      </c>
      <c r="AF1073">
        <v>11130</v>
      </c>
      <c r="AG1073">
        <v>11130</v>
      </c>
      <c r="AH1073">
        <v>11130</v>
      </c>
      <c r="AI1073">
        <v>11130</v>
      </c>
      <c r="AJ1073">
        <v>11130</v>
      </c>
      <c r="AK1073">
        <v>11130</v>
      </c>
      <c r="AL1073">
        <v>11130</v>
      </c>
      <c r="AM1073">
        <v>11130</v>
      </c>
      <c r="AN1073">
        <v>11130</v>
      </c>
      <c r="AO1073">
        <v>11130</v>
      </c>
      <c r="AP1073">
        <v>11130</v>
      </c>
      <c r="AQ1073">
        <v>11130</v>
      </c>
      <c r="AR1073">
        <v>11130</v>
      </c>
      <c r="AS1073">
        <v>11130</v>
      </c>
      <c r="AT1073">
        <v>11130</v>
      </c>
      <c r="AU1073">
        <v>11130</v>
      </c>
      <c r="AV1073">
        <v>0</v>
      </c>
      <c r="AW1073">
        <v>0</v>
      </c>
      <c r="AX1073">
        <v>0</v>
      </c>
      <c r="AY1073">
        <v>0</v>
      </c>
      <c r="AZ1073">
        <v>0</v>
      </c>
      <c r="BA1073">
        <v>0</v>
      </c>
      <c r="BB1073">
        <v>0</v>
      </c>
      <c r="BC1073">
        <v>0</v>
      </c>
      <c r="BD1073">
        <v>0</v>
      </c>
      <c r="BE1073">
        <v>0</v>
      </c>
      <c r="BF1073">
        <v>0</v>
      </c>
      <c r="BG1073">
        <v>0</v>
      </c>
      <c r="BH1073">
        <v>0</v>
      </c>
      <c r="BI1073">
        <v>0</v>
      </c>
      <c r="BJ1073">
        <v>0</v>
      </c>
      <c r="BK1073">
        <v>0</v>
      </c>
      <c r="BL1073">
        <v>0</v>
      </c>
      <c r="BM1073">
        <v>0</v>
      </c>
      <c r="BN1073">
        <v>0</v>
      </c>
      <c r="BO1073">
        <v>0</v>
      </c>
      <c r="BP1073">
        <v>0</v>
      </c>
      <c r="BQ1073">
        <v>0</v>
      </c>
      <c r="BR1073">
        <v>0</v>
      </c>
      <c r="BS1073">
        <v>0</v>
      </c>
      <c r="BT1073">
        <v>0</v>
      </c>
      <c r="BU1073">
        <v>0</v>
      </c>
      <c r="BV1073">
        <v>0</v>
      </c>
      <c r="BW1073">
        <v>0</v>
      </c>
      <c r="BX1073">
        <v>0</v>
      </c>
      <c r="BY1073">
        <v>0</v>
      </c>
      <c r="BZ1073">
        <v>0</v>
      </c>
      <c r="CA1073">
        <v>0</v>
      </c>
      <c r="CB1073">
        <v>0</v>
      </c>
      <c r="CC1073">
        <v>0</v>
      </c>
      <c r="CD1073">
        <v>0</v>
      </c>
      <c r="CE1073">
        <v>0</v>
      </c>
      <c r="CF1073">
        <v>0</v>
      </c>
      <c r="CG1073">
        <v>0</v>
      </c>
      <c r="CH1073">
        <v>0</v>
      </c>
      <c r="CI1073">
        <v>0</v>
      </c>
      <c r="CJ1073">
        <v>0</v>
      </c>
      <c r="CK1073">
        <v>0</v>
      </c>
      <c r="CL1073">
        <v>0</v>
      </c>
      <c r="CM1073">
        <v>0</v>
      </c>
      <c r="CN1073">
        <v>0</v>
      </c>
      <c r="CO1073">
        <v>0</v>
      </c>
      <c r="CP1073">
        <v>0</v>
      </c>
      <c r="CQ1073">
        <v>0</v>
      </c>
      <c r="CR1073">
        <v>0</v>
      </c>
      <c r="CS1073">
        <v>0</v>
      </c>
      <c r="CT1073">
        <v>0</v>
      </c>
      <c r="CU1073">
        <v>0</v>
      </c>
      <c r="CV1073">
        <v>0</v>
      </c>
      <c r="CW1073">
        <v>0</v>
      </c>
      <c r="CX1073">
        <v>0</v>
      </c>
      <c r="CY1073">
        <v>0</v>
      </c>
      <c r="CZ1073">
        <v>0</v>
      </c>
      <c r="DA1073">
        <v>0</v>
      </c>
      <c r="DB1073">
        <v>0</v>
      </c>
      <c r="DC1073">
        <v>0</v>
      </c>
      <c r="DD1073">
        <v>0</v>
      </c>
      <c r="DE1073">
        <v>0</v>
      </c>
      <c r="DF1073">
        <v>0</v>
      </c>
      <c r="DG1073">
        <v>0</v>
      </c>
      <c r="DH1073">
        <v>0</v>
      </c>
      <c r="DI1073">
        <v>0</v>
      </c>
      <c r="DJ1073">
        <v>0</v>
      </c>
      <c r="DK1073">
        <v>0</v>
      </c>
      <c r="DL1073">
        <v>0</v>
      </c>
      <c r="DM1073">
        <v>0</v>
      </c>
      <c r="DN1073">
        <v>0</v>
      </c>
      <c r="DO1073">
        <v>0</v>
      </c>
      <c r="DP1073">
        <v>0</v>
      </c>
      <c r="DQ1073">
        <v>0</v>
      </c>
      <c r="DR1073">
        <v>0</v>
      </c>
      <c r="DS1073">
        <v>0</v>
      </c>
      <c r="DT1073">
        <v>0</v>
      </c>
      <c r="DU1073">
        <v>0</v>
      </c>
      <c r="DV1073">
        <v>0</v>
      </c>
      <c r="DW1073">
        <v>0</v>
      </c>
      <c r="DX1073">
        <v>0</v>
      </c>
      <c r="DZ1073" s="340"/>
      <c r="EA1073" t="s">
        <v>1024</v>
      </c>
      <c r="EB1073">
        <v>2</v>
      </c>
      <c r="EC1073">
        <v>45</v>
      </c>
      <c r="ED1073" s="183" t="str">
        <f t="shared" si="42"/>
        <v>SDH150245</v>
      </c>
      <c r="EE1073">
        <v>742</v>
      </c>
      <c r="EF1073">
        <v>10000</v>
      </c>
      <c r="EG1073">
        <v>10000</v>
      </c>
      <c r="EH1073">
        <v>10000</v>
      </c>
      <c r="EI1073">
        <v>10000</v>
      </c>
      <c r="EJ1073">
        <v>10000</v>
      </c>
      <c r="EK1073">
        <v>10000</v>
      </c>
      <c r="EL1073">
        <v>10000</v>
      </c>
      <c r="EM1073">
        <v>10000</v>
      </c>
      <c r="EN1073">
        <v>10000</v>
      </c>
      <c r="EO1073">
        <v>10000</v>
      </c>
      <c r="EP1073">
        <v>10000</v>
      </c>
      <c r="EQ1073">
        <v>10000</v>
      </c>
      <c r="ER1073">
        <v>10388</v>
      </c>
      <c r="ES1073">
        <v>11130</v>
      </c>
      <c r="ET1073">
        <v>11130</v>
      </c>
      <c r="EU1073">
        <v>11130</v>
      </c>
      <c r="EV1073">
        <v>11130</v>
      </c>
      <c r="EW1073">
        <v>11130</v>
      </c>
      <c r="EX1073">
        <v>11130</v>
      </c>
      <c r="EY1073">
        <v>11130</v>
      </c>
      <c r="EZ1073">
        <v>11130</v>
      </c>
      <c r="FA1073">
        <v>11130</v>
      </c>
      <c r="FB1073">
        <v>11130</v>
      </c>
      <c r="FC1073">
        <v>11130</v>
      </c>
      <c r="FD1073">
        <v>11130</v>
      </c>
      <c r="FE1073">
        <v>11130</v>
      </c>
      <c r="FF1073">
        <v>11130</v>
      </c>
      <c r="FG1073">
        <v>11130</v>
      </c>
      <c r="FH1073">
        <v>11130</v>
      </c>
      <c r="FI1073">
        <v>0</v>
      </c>
      <c r="FJ1073">
        <v>0</v>
      </c>
      <c r="FK1073">
        <v>0</v>
      </c>
      <c r="FL1073">
        <v>0</v>
      </c>
      <c r="FM1073">
        <v>0</v>
      </c>
      <c r="FN1073">
        <v>0</v>
      </c>
      <c r="FO1073">
        <v>0</v>
      </c>
      <c r="FP1073">
        <v>0</v>
      </c>
      <c r="FQ1073">
        <v>0</v>
      </c>
      <c r="FR1073">
        <v>0</v>
      </c>
      <c r="FS1073">
        <v>0</v>
      </c>
      <c r="FT1073">
        <v>0</v>
      </c>
      <c r="FU1073">
        <v>0</v>
      </c>
      <c r="FV1073">
        <v>0</v>
      </c>
      <c r="FW1073">
        <v>0</v>
      </c>
      <c r="FX1073">
        <v>0</v>
      </c>
      <c r="FY1073">
        <v>0</v>
      </c>
      <c r="FZ1073">
        <v>0</v>
      </c>
      <c r="GA1073">
        <v>0</v>
      </c>
      <c r="GB1073">
        <v>0</v>
      </c>
      <c r="GC1073">
        <v>0</v>
      </c>
      <c r="GD1073">
        <v>0</v>
      </c>
      <c r="GE1073">
        <v>0</v>
      </c>
      <c r="GF1073">
        <v>0</v>
      </c>
      <c r="GG1073">
        <v>0</v>
      </c>
      <c r="GH1073">
        <v>0</v>
      </c>
      <c r="GI1073">
        <v>0</v>
      </c>
      <c r="GJ1073">
        <v>0</v>
      </c>
      <c r="GK1073">
        <v>0</v>
      </c>
      <c r="GL1073">
        <v>0</v>
      </c>
      <c r="GM1073">
        <v>0</v>
      </c>
      <c r="GN1073">
        <v>0</v>
      </c>
      <c r="GO1073">
        <v>0</v>
      </c>
      <c r="GP1073">
        <v>0</v>
      </c>
      <c r="GQ1073">
        <v>0</v>
      </c>
      <c r="GR1073">
        <v>0</v>
      </c>
      <c r="GS1073">
        <v>0</v>
      </c>
      <c r="GT1073">
        <v>0</v>
      </c>
      <c r="GU1073">
        <v>0</v>
      </c>
      <c r="GV1073">
        <v>0</v>
      </c>
      <c r="GW1073">
        <v>0</v>
      </c>
      <c r="GX1073">
        <v>0</v>
      </c>
      <c r="GY1073">
        <v>0</v>
      </c>
      <c r="GZ1073">
        <v>0</v>
      </c>
      <c r="HA1073">
        <v>0</v>
      </c>
      <c r="HB1073">
        <v>0</v>
      </c>
      <c r="HC1073">
        <v>0</v>
      </c>
      <c r="HD1073">
        <v>0</v>
      </c>
      <c r="HE1073">
        <v>0</v>
      </c>
      <c r="HF1073">
        <v>0</v>
      </c>
      <c r="HG1073">
        <v>0</v>
      </c>
      <c r="HH1073">
        <v>0</v>
      </c>
      <c r="HI1073">
        <v>0</v>
      </c>
      <c r="HJ1073">
        <v>0</v>
      </c>
      <c r="HK1073">
        <v>0</v>
      </c>
      <c r="HL1073">
        <v>0</v>
      </c>
      <c r="HM1073">
        <v>0</v>
      </c>
      <c r="HN1073">
        <v>0</v>
      </c>
      <c r="HO1073">
        <v>0</v>
      </c>
      <c r="HP1073">
        <v>0</v>
      </c>
      <c r="HQ1073">
        <v>0</v>
      </c>
      <c r="HR1073">
        <v>0</v>
      </c>
      <c r="HS1073">
        <v>0</v>
      </c>
      <c r="HT1073">
        <v>0</v>
      </c>
      <c r="HU1073">
        <v>0</v>
      </c>
      <c r="HV1073">
        <v>0</v>
      </c>
      <c r="HW1073">
        <v>0</v>
      </c>
      <c r="HX1073">
        <v>0</v>
      </c>
      <c r="HY1073">
        <v>0</v>
      </c>
      <c r="HZ1073">
        <v>0</v>
      </c>
      <c r="IA1073">
        <v>0</v>
      </c>
      <c r="IB1073">
        <v>0</v>
      </c>
      <c r="IC1073">
        <v>0</v>
      </c>
      <c r="ID1073">
        <v>0</v>
      </c>
      <c r="IE1073">
        <v>0</v>
      </c>
      <c r="IF1073">
        <v>0</v>
      </c>
      <c r="IG1073">
        <v>0</v>
      </c>
      <c r="IH1073">
        <v>0</v>
      </c>
      <c r="II1073">
        <v>0</v>
      </c>
      <c r="IJ1073">
        <v>0</v>
      </c>
      <c r="IK1073">
        <v>0</v>
      </c>
    </row>
    <row r="1074" spans="13:245" hidden="1">
      <c r="M1074" s="340"/>
      <c r="N1074" t="s">
        <v>1024</v>
      </c>
      <c r="O1074">
        <v>2</v>
      </c>
      <c r="P1074">
        <v>46</v>
      </c>
      <c r="Q1074" s="183" t="str">
        <f t="shared" si="41"/>
        <v>SDH150246</v>
      </c>
      <c r="R1074">
        <v>768.5</v>
      </c>
      <c r="S1074">
        <v>2000</v>
      </c>
      <c r="T1074">
        <v>2305.5</v>
      </c>
      <c r="U1074">
        <v>3074</v>
      </c>
      <c r="V1074">
        <v>3842.5</v>
      </c>
      <c r="W1074">
        <v>4611</v>
      </c>
      <c r="X1074">
        <v>5379.5</v>
      </c>
      <c r="Y1074">
        <v>6148</v>
      </c>
      <c r="Z1074">
        <v>6916.5</v>
      </c>
      <c r="AA1074">
        <v>7685</v>
      </c>
      <c r="AB1074">
        <v>8453.5</v>
      </c>
      <c r="AC1074">
        <v>9222</v>
      </c>
      <c r="AD1074">
        <v>9990.5</v>
      </c>
      <c r="AE1074">
        <v>10759</v>
      </c>
      <c r="AF1074">
        <v>11527.5</v>
      </c>
      <c r="AG1074">
        <v>11527.5</v>
      </c>
      <c r="AH1074">
        <v>11527.5</v>
      </c>
      <c r="AI1074">
        <v>11527.5</v>
      </c>
      <c r="AJ1074">
        <v>11527.5</v>
      </c>
      <c r="AK1074">
        <v>11527.5</v>
      </c>
      <c r="AL1074">
        <v>11527.5</v>
      </c>
      <c r="AM1074">
        <v>11527.5</v>
      </c>
      <c r="AN1074">
        <v>11527.5</v>
      </c>
      <c r="AO1074">
        <v>11527.5</v>
      </c>
      <c r="AP1074">
        <v>11527.5</v>
      </c>
      <c r="AQ1074">
        <v>11527.5</v>
      </c>
      <c r="AR1074">
        <v>11527.5</v>
      </c>
      <c r="AS1074">
        <v>11527.5</v>
      </c>
      <c r="AT1074">
        <v>11527.5</v>
      </c>
      <c r="AU1074">
        <v>11527.5</v>
      </c>
      <c r="AV1074">
        <v>0</v>
      </c>
      <c r="AW1074">
        <v>0</v>
      </c>
      <c r="AX1074">
        <v>0</v>
      </c>
      <c r="AY1074">
        <v>0</v>
      </c>
      <c r="AZ1074">
        <v>0</v>
      </c>
      <c r="BA1074">
        <v>0</v>
      </c>
      <c r="BB1074">
        <v>0</v>
      </c>
      <c r="BC1074">
        <v>0</v>
      </c>
      <c r="BD1074">
        <v>0</v>
      </c>
      <c r="BE1074">
        <v>0</v>
      </c>
      <c r="BF1074">
        <v>0</v>
      </c>
      <c r="BG1074">
        <v>0</v>
      </c>
      <c r="BH1074">
        <v>0</v>
      </c>
      <c r="BI1074">
        <v>0</v>
      </c>
      <c r="BJ1074">
        <v>0</v>
      </c>
      <c r="BK1074">
        <v>0</v>
      </c>
      <c r="BL1074">
        <v>0</v>
      </c>
      <c r="BM1074">
        <v>0</v>
      </c>
      <c r="BN1074">
        <v>0</v>
      </c>
      <c r="BO1074">
        <v>0</v>
      </c>
      <c r="BP1074">
        <v>0</v>
      </c>
      <c r="BQ1074">
        <v>0</v>
      </c>
      <c r="BR1074">
        <v>0</v>
      </c>
      <c r="BS1074">
        <v>0</v>
      </c>
      <c r="BT1074">
        <v>0</v>
      </c>
      <c r="BU1074">
        <v>0</v>
      </c>
      <c r="BV1074">
        <v>0</v>
      </c>
      <c r="BW1074">
        <v>0</v>
      </c>
      <c r="BX1074">
        <v>0</v>
      </c>
      <c r="BY1074">
        <v>0</v>
      </c>
      <c r="BZ1074">
        <v>0</v>
      </c>
      <c r="CA1074">
        <v>0</v>
      </c>
      <c r="CB1074">
        <v>0</v>
      </c>
      <c r="CC1074">
        <v>0</v>
      </c>
      <c r="CD1074">
        <v>0</v>
      </c>
      <c r="CE1074">
        <v>0</v>
      </c>
      <c r="CF1074">
        <v>0</v>
      </c>
      <c r="CG1074">
        <v>0</v>
      </c>
      <c r="CH1074">
        <v>0</v>
      </c>
      <c r="CI1074">
        <v>0</v>
      </c>
      <c r="CJ1074">
        <v>0</v>
      </c>
      <c r="CK1074">
        <v>0</v>
      </c>
      <c r="CL1074">
        <v>0</v>
      </c>
      <c r="CM1074">
        <v>0</v>
      </c>
      <c r="CN1074">
        <v>0</v>
      </c>
      <c r="CO1074">
        <v>0</v>
      </c>
      <c r="CP1074">
        <v>0</v>
      </c>
      <c r="CQ1074">
        <v>0</v>
      </c>
      <c r="CR1074">
        <v>0</v>
      </c>
      <c r="CS1074">
        <v>0</v>
      </c>
      <c r="CT1074">
        <v>0</v>
      </c>
      <c r="CU1074">
        <v>0</v>
      </c>
      <c r="CV1074">
        <v>0</v>
      </c>
      <c r="CW1074">
        <v>0</v>
      </c>
      <c r="CX1074">
        <v>0</v>
      </c>
      <c r="CY1074">
        <v>0</v>
      </c>
      <c r="CZ1074">
        <v>0</v>
      </c>
      <c r="DA1074">
        <v>0</v>
      </c>
      <c r="DB1074">
        <v>0</v>
      </c>
      <c r="DC1074">
        <v>0</v>
      </c>
      <c r="DD1074">
        <v>0</v>
      </c>
      <c r="DE1074">
        <v>0</v>
      </c>
      <c r="DF1074">
        <v>0</v>
      </c>
      <c r="DG1074">
        <v>0</v>
      </c>
      <c r="DH1074">
        <v>0</v>
      </c>
      <c r="DI1074">
        <v>0</v>
      </c>
      <c r="DJ1074">
        <v>0</v>
      </c>
      <c r="DK1074">
        <v>0</v>
      </c>
      <c r="DL1074">
        <v>0</v>
      </c>
      <c r="DM1074">
        <v>0</v>
      </c>
      <c r="DN1074">
        <v>0</v>
      </c>
      <c r="DO1074">
        <v>0</v>
      </c>
      <c r="DP1074">
        <v>0</v>
      </c>
      <c r="DQ1074">
        <v>0</v>
      </c>
      <c r="DR1074">
        <v>0</v>
      </c>
      <c r="DS1074">
        <v>0</v>
      </c>
      <c r="DT1074">
        <v>0</v>
      </c>
      <c r="DU1074">
        <v>0</v>
      </c>
      <c r="DV1074">
        <v>0</v>
      </c>
      <c r="DW1074">
        <v>0</v>
      </c>
      <c r="DX1074">
        <v>0</v>
      </c>
      <c r="DZ1074" s="340"/>
      <c r="EA1074" t="s">
        <v>1024</v>
      </c>
      <c r="EB1074">
        <v>2</v>
      </c>
      <c r="EC1074">
        <v>46</v>
      </c>
      <c r="ED1074" s="183" t="str">
        <f t="shared" si="42"/>
        <v>SDH150246</v>
      </c>
      <c r="EE1074">
        <v>768.5</v>
      </c>
      <c r="EF1074">
        <v>10000</v>
      </c>
      <c r="EG1074">
        <v>10000</v>
      </c>
      <c r="EH1074">
        <v>10000</v>
      </c>
      <c r="EI1074">
        <v>10000</v>
      </c>
      <c r="EJ1074">
        <v>10000</v>
      </c>
      <c r="EK1074">
        <v>10000</v>
      </c>
      <c r="EL1074">
        <v>10000</v>
      </c>
      <c r="EM1074">
        <v>10000</v>
      </c>
      <c r="EN1074">
        <v>10000</v>
      </c>
      <c r="EO1074">
        <v>10000</v>
      </c>
      <c r="EP1074">
        <v>10000</v>
      </c>
      <c r="EQ1074">
        <v>10000</v>
      </c>
      <c r="ER1074">
        <v>10759</v>
      </c>
      <c r="ES1074">
        <v>11527.5</v>
      </c>
      <c r="ET1074">
        <v>11527.5</v>
      </c>
      <c r="EU1074">
        <v>11527.5</v>
      </c>
      <c r="EV1074">
        <v>11527.5</v>
      </c>
      <c r="EW1074">
        <v>11527.5</v>
      </c>
      <c r="EX1074">
        <v>11527.5</v>
      </c>
      <c r="EY1074">
        <v>11527.5</v>
      </c>
      <c r="EZ1074">
        <v>11527.5</v>
      </c>
      <c r="FA1074">
        <v>11527.5</v>
      </c>
      <c r="FB1074">
        <v>11527.5</v>
      </c>
      <c r="FC1074">
        <v>11527.5</v>
      </c>
      <c r="FD1074">
        <v>11527.5</v>
      </c>
      <c r="FE1074">
        <v>11527.5</v>
      </c>
      <c r="FF1074">
        <v>11527.5</v>
      </c>
      <c r="FG1074">
        <v>11527.5</v>
      </c>
      <c r="FH1074">
        <v>11527.5</v>
      </c>
      <c r="FI1074">
        <v>0</v>
      </c>
      <c r="FJ1074">
        <v>0</v>
      </c>
      <c r="FK1074">
        <v>0</v>
      </c>
      <c r="FL1074">
        <v>0</v>
      </c>
      <c r="FM1074">
        <v>0</v>
      </c>
      <c r="FN1074">
        <v>0</v>
      </c>
      <c r="FO1074">
        <v>0</v>
      </c>
      <c r="FP1074">
        <v>0</v>
      </c>
      <c r="FQ1074">
        <v>0</v>
      </c>
      <c r="FR1074">
        <v>0</v>
      </c>
      <c r="FS1074">
        <v>0</v>
      </c>
      <c r="FT1074">
        <v>0</v>
      </c>
      <c r="FU1074">
        <v>0</v>
      </c>
      <c r="FV1074">
        <v>0</v>
      </c>
      <c r="FW1074">
        <v>0</v>
      </c>
      <c r="FX1074">
        <v>0</v>
      </c>
      <c r="FY1074">
        <v>0</v>
      </c>
      <c r="FZ1074">
        <v>0</v>
      </c>
      <c r="GA1074">
        <v>0</v>
      </c>
      <c r="GB1074">
        <v>0</v>
      </c>
      <c r="GC1074">
        <v>0</v>
      </c>
      <c r="GD1074">
        <v>0</v>
      </c>
      <c r="GE1074">
        <v>0</v>
      </c>
      <c r="GF1074">
        <v>0</v>
      </c>
      <c r="GG1074">
        <v>0</v>
      </c>
      <c r="GH1074">
        <v>0</v>
      </c>
      <c r="GI1074">
        <v>0</v>
      </c>
      <c r="GJ1074">
        <v>0</v>
      </c>
      <c r="GK1074">
        <v>0</v>
      </c>
      <c r="GL1074">
        <v>0</v>
      </c>
      <c r="GM1074">
        <v>0</v>
      </c>
      <c r="GN1074">
        <v>0</v>
      </c>
      <c r="GO1074">
        <v>0</v>
      </c>
      <c r="GP1074">
        <v>0</v>
      </c>
      <c r="GQ1074">
        <v>0</v>
      </c>
      <c r="GR1074">
        <v>0</v>
      </c>
      <c r="GS1074">
        <v>0</v>
      </c>
      <c r="GT1074">
        <v>0</v>
      </c>
      <c r="GU1074">
        <v>0</v>
      </c>
      <c r="GV1074">
        <v>0</v>
      </c>
      <c r="GW1074">
        <v>0</v>
      </c>
      <c r="GX1074">
        <v>0</v>
      </c>
      <c r="GY1074">
        <v>0</v>
      </c>
      <c r="GZ1074">
        <v>0</v>
      </c>
      <c r="HA1074">
        <v>0</v>
      </c>
      <c r="HB1074">
        <v>0</v>
      </c>
      <c r="HC1074">
        <v>0</v>
      </c>
      <c r="HD1074">
        <v>0</v>
      </c>
      <c r="HE1074">
        <v>0</v>
      </c>
      <c r="HF1074">
        <v>0</v>
      </c>
      <c r="HG1074">
        <v>0</v>
      </c>
      <c r="HH1074">
        <v>0</v>
      </c>
      <c r="HI1074">
        <v>0</v>
      </c>
      <c r="HJ1074">
        <v>0</v>
      </c>
      <c r="HK1074">
        <v>0</v>
      </c>
      <c r="HL1074">
        <v>0</v>
      </c>
      <c r="HM1074">
        <v>0</v>
      </c>
      <c r="HN1074">
        <v>0</v>
      </c>
      <c r="HO1074">
        <v>0</v>
      </c>
      <c r="HP1074">
        <v>0</v>
      </c>
      <c r="HQ1074">
        <v>0</v>
      </c>
      <c r="HR1074">
        <v>0</v>
      </c>
      <c r="HS1074">
        <v>0</v>
      </c>
      <c r="HT1074">
        <v>0</v>
      </c>
      <c r="HU1074">
        <v>0</v>
      </c>
      <c r="HV1074">
        <v>0</v>
      </c>
      <c r="HW1074">
        <v>0</v>
      </c>
      <c r="HX1074">
        <v>0</v>
      </c>
      <c r="HY1074">
        <v>0</v>
      </c>
      <c r="HZ1074">
        <v>0</v>
      </c>
      <c r="IA1074">
        <v>0</v>
      </c>
      <c r="IB1074">
        <v>0</v>
      </c>
      <c r="IC1074">
        <v>0</v>
      </c>
      <c r="ID1074">
        <v>0</v>
      </c>
      <c r="IE1074">
        <v>0</v>
      </c>
      <c r="IF1074">
        <v>0</v>
      </c>
      <c r="IG1074">
        <v>0</v>
      </c>
      <c r="IH1074">
        <v>0</v>
      </c>
      <c r="II1074">
        <v>0</v>
      </c>
      <c r="IJ1074">
        <v>0</v>
      </c>
      <c r="IK1074">
        <v>0</v>
      </c>
    </row>
    <row r="1075" spans="13:245" hidden="1">
      <c r="M1075" s="340"/>
      <c r="N1075" t="s">
        <v>1024</v>
      </c>
      <c r="O1075">
        <v>2</v>
      </c>
      <c r="P1075">
        <v>47</v>
      </c>
      <c r="Q1075" s="183" t="str">
        <f t="shared" si="41"/>
        <v>SDH150247</v>
      </c>
      <c r="R1075">
        <v>795</v>
      </c>
      <c r="S1075">
        <v>2000</v>
      </c>
      <c r="T1075">
        <v>2385</v>
      </c>
      <c r="U1075">
        <v>3180</v>
      </c>
      <c r="V1075">
        <v>3975</v>
      </c>
      <c r="W1075">
        <v>4770</v>
      </c>
      <c r="X1075">
        <v>5565</v>
      </c>
      <c r="Y1075">
        <v>6360</v>
      </c>
      <c r="Z1075">
        <v>7155</v>
      </c>
      <c r="AA1075">
        <v>7950</v>
      </c>
      <c r="AB1075">
        <v>8745</v>
      </c>
      <c r="AC1075">
        <v>9540</v>
      </c>
      <c r="AD1075">
        <v>10335</v>
      </c>
      <c r="AE1075">
        <v>11130</v>
      </c>
      <c r="AF1075">
        <v>11925</v>
      </c>
      <c r="AG1075">
        <v>11925</v>
      </c>
      <c r="AH1075">
        <v>11925</v>
      </c>
      <c r="AI1075">
        <v>11925</v>
      </c>
      <c r="AJ1075">
        <v>11925</v>
      </c>
      <c r="AK1075">
        <v>11925</v>
      </c>
      <c r="AL1075">
        <v>11925</v>
      </c>
      <c r="AM1075">
        <v>11925</v>
      </c>
      <c r="AN1075">
        <v>11925</v>
      </c>
      <c r="AO1075">
        <v>11925</v>
      </c>
      <c r="AP1075">
        <v>11925</v>
      </c>
      <c r="AQ1075">
        <v>11925</v>
      </c>
      <c r="AR1075">
        <v>11925</v>
      </c>
      <c r="AS1075">
        <v>11925</v>
      </c>
      <c r="AT1075">
        <v>11925</v>
      </c>
      <c r="AU1075">
        <v>11925</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v>
      </c>
      <c r="CP1075">
        <v>0</v>
      </c>
      <c r="CQ1075">
        <v>0</v>
      </c>
      <c r="CR1075">
        <v>0</v>
      </c>
      <c r="CS1075">
        <v>0</v>
      </c>
      <c r="CT1075">
        <v>0</v>
      </c>
      <c r="CU1075">
        <v>0</v>
      </c>
      <c r="CV1075">
        <v>0</v>
      </c>
      <c r="CW1075">
        <v>0</v>
      </c>
      <c r="CX1075">
        <v>0</v>
      </c>
      <c r="CY1075">
        <v>0</v>
      </c>
      <c r="CZ1075">
        <v>0</v>
      </c>
      <c r="DA1075">
        <v>0</v>
      </c>
      <c r="DB1075">
        <v>0</v>
      </c>
      <c r="DC1075">
        <v>0</v>
      </c>
      <c r="DD1075">
        <v>0</v>
      </c>
      <c r="DE1075">
        <v>0</v>
      </c>
      <c r="DF1075">
        <v>0</v>
      </c>
      <c r="DG1075">
        <v>0</v>
      </c>
      <c r="DH1075">
        <v>0</v>
      </c>
      <c r="DI1075">
        <v>0</v>
      </c>
      <c r="DJ1075">
        <v>0</v>
      </c>
      <c r="DK1075">
        <v>0</v>
      </c>
      <c r="DL1075">
        <v>0</v>
      </c>
      <c r="DM1075">
        <v>0</v>
      </c>
      <c r="DN1075">
        <v>0</v>
      </c>
      <c r="DO1075">
        <v>0</v>
      </c>
      <c r="DP1075">
        <v>0</v>
      </c>
      <c r="DQ1075">
        <v>0</v>
      </c>
      <c r="DR1075">
        <v>0</v>
      </c>
      <c r="DS1075">
        <v>0</v>
      </c>
      <c r="DT1075">
        <v>0</v>
      </c>
      <c r="DU1075">
        <v>0</v>
      </c>
      <c r="DV1075">
        <v>0</v>
      </c>
      <c r="DW1075">
        <v>0</v>
      </c>
      <c r="DX1075">
        <v>0</v>
      </c>
      <c r="DZ1075" s="340"/>
      <c r="EA1075" t="s">
        <v>1024</v>
      </c>
      <c r="EB1075">
        <v>2</v>
      </c>
      <c r="EC1075">
        <v>47</v>
      </c>
      <c r="ED1075" s="183" t="str">
        <f t="shared" si="42"/>
        <v>SDH150247</v>
      </c>
      <c r="EE1075">
        <v>795</v>
      </c>
      <c r="EF1075">
        <v>10000</v>
      </c>
      <c r="EG1075">
        <v>10000</v>
      </c>
      <c r="EH1075">
        <v>10000</v>
      </c>
      <c r="EI1075">
        <v>10000</v>
      </c>
      <c r="EJ1075">
        <v>10000</v>
      </c>
      <c r="EK1075">
        <v>10000</v>
      </c>
      <c r="EL1075">
        <v>10000</v>
      </c>
      <c r="EM1075">
        <v>10000</v>
      </c>
      <c r="EN1075">
        <v>10000</v>
      </c>
      <c r="EO1075">
        <v>10000</v>
      </c>
      <c r="EP1075">
        <v>10000</v>
      </c>
      <c r="EQ1075">
        <v>10335</v>
      </c>
      <c r="ER1075">
        <v>11130</v>
      </c>
      <c r="ES1075">
        <v>11925</v>
      </c>
      <c r="ET1075">
        <v>11925</v>
      </c>
      <c r="EU1075">
        <v>11925</v>
      </c>
      <c r="EV1075">
        <v>11925</v>
      </c>
      <c r="EW1075">
        <v>11925</v>
      </c>
      <c r="EX1075">
        <v>11925</v>
      </c>
      <c r="EY1075">
        <v>11925</v>
      </c>
      <c r="EZ1075">
        <v>11925</v>
      </c>
      <c r="FA1075">
        <v>11925</v>
      </c>
      <c r="FB1075">
        <v>11925</v>
      </c>
      <c r="FC1075">
        <v>11925</v>
      </c>
      <c r="FD1075">
        <v>11925</v>
      </c>
      <c r="FE1075">
        <v>11925</v>
      </c>
      <c r="FF1075">
        <v>11925</v>
      </c>
      <c r="FG1075">
        <v>11925</v>
      </c>
      <c r="FH1075">
        <v>11925</v>
      </c>
      <c r="FI1075">
        <v>0</v>
      </c>
      <c r="FJ1075">
        <v>0</v>
      </c>
      <c r="FK1075">
        <v>0</v>
      </c>
      <c r="FL1075">
        <v>0</v>
      </c>
      <c r="FM1075">
        <v>0</v>
      </c>
      <c r="FN1075">
        <v>0</v>
      </c>
      <c r="FO1075">
        <v>0</v>
      </c>
      <c r="FP1075">
        <v>0</v>
      </c>
      <c r="FQ1075">
        <v>0</v>
      </c>
      <c r="FR1075">
        <v>0</v>
      </c>
      <c r="FS1075">
        <v>0</v>
      </c>
      <c r="FT1075">
        <v>0</v>
      </c>
      <c r="FU1075">
        <v>0</v>
      </c>
      <c r="FV1075">
        <v>0</v>
      </c>
      <c r="FW1075">
        <v>0</v>
      </c>
      <c r="FX1075">
        <v>0</v>
      </c>
      <c r="FY1075">
        <v>0</v>
      </c>
      <c r="FZ1075">
        <v>0</v>
      </c>
      <c r="GA1075">
        <v>0</v>
      </c>
      <c r="GB1075">
        <v>0</v>
      </c>
      <c r="GC1075">
        <v>0</v>
      </c>
      <c r="GD1075">
        <v>0</v>
      </c>
      <c r="GE1075">
        <v>0</v>
      </c>
      <c r="GF1075">
        <v>0</v>
      </c>
      <c r="GG1075">
        <v>0</v>
      </c>
      <c r="GH1075">
        <v>0</v>
      </c>
      <c r="GI1075">
        <v>0</v>
      </c>
      <c r="GJ1075">
        <v>0</v>
      </c>
      <c r="GK1075">
        <v>0</v>
      </c>
      <c r="GL1075">
        <v>0</v>
      </c>
      <c r="GM1075">
        <v>0</v>
      </c>
      <c r="GN1075">
        <v>0</v>
      </c>
      <c r="GO1075">
        <v>0</v>
      </c>
      <c r="GP1075">
        <v>0</v>
      </c>
      <c r="GQ1075">
        <v>0</v>
      </c>
      <c r="GR1075">
        <v>0</v>
      </c>
      <c r="GS1075">
        <v>0</v>
      </c>
      <c r="GT1075">
        <v>0</v>
      </c>
      <c r="GU1075">
        <v>0</v>
      </c>
      <c r="GV1075">
        <v>0</v>
      </c>
      <c r="GW1075">
        <v>0</v>
      </c>
      <c r="GX1075">
        <v>0</v>
      </c>
      <c r="GY1075">
        <v>0</v>
      </c>
      <c r="GZ1075">
        <v>0</v>
      </c>
      <c r="HA1075">
        <v>0</v>
      </c>
      <c r="HB1075">
        <v>0</v>
      </c>
      <c r="HC1075">
        <v>0</v>
      </c>
      <c r="HD1075">
        <v>0</v>
      </c>
      <c r="HE1075">
        <v>0</v>
      </c>
      <c r="HF1075">
        <v>0</v>
      </c>
      <c r="HG1075">
        <v>0</v>
      </c>
      <c r="HH1075">
        <v>0</v>
      </c>
      <c r="HI1075">
        <v>0</v>
      </c>
      <c r="HJ1075">
        <v>0</v>
      </c>
      <c r="HK1075">
        <v>0</v>
      </c>
      <c r="HL1075">
        <v>0</v>
      </c>
      <c r="HM1075">
        <v>0</v>
      </c>
      <c r="HN1075">
        <v>0</v>
      </c>
      <c r="HO1075">
        <v>0</v>
      </c>
      <c r="HP1075">
        <v>0</v>
      </c>
      <c r="HQ1075">
        <v>0</v>
      </c>
      <c r="HR1075">
        <v>0</v>
      </c>
      <c r="HS1075">
        <v>0</v>
      </c>
      <c r="HT1075">
        <v>0</v>
      </c>
      <c r="HU1075">
        <v>0</v>
      </c>
      <c r="HV1075">
        <v>0</v>
      </c>
      <c r="HW1075">
        <v>0</v>
      </c>
      <c r="HX1075">
        <v>0</v>
      </c>
      <c r="HY1075">
        <v>0</v>
      </c>
      <c r="HZ1075">
        <v>0</v>
      </c>
      <c r="IA1075">
        <v>0</v>
      </c>
      <c r="IB1075">
        <v>0</v>
      </c>
      <c r="IC1075">
        <v>0</v>
      </c>
      <c r="ID1075">
        <v>0</v>
      </c>
      <c r="IE1075">
        <v>0</v>
      </c>
      <c r="IF1075">
        <v>0</v>
      </c>
      <c r="IG1075">
        <v>0</v>
      </c>
      <c r="IH1075">
        <v>0</v>
      </c>
      <c r="II1075">
        <v>0</v>
      </c>
      <c r="IJ1075">
        <v>0</v>
      </c>
      <c r="IK1075">
        <v>0</v>
      </c>
    </row>
    <row r="1076" spans="13:245" hidden="1">
      <c r="M1076" s="340"/>
      <c r="N1076" t="s">
        <v>1024</v>
      </c>
      <c r="O1076">
        <v>2</v>
      </c>
      <c r="P1076">
        <v>48</v>
      </c>
      <c r="Q1076" s="183" t="str">
        <f t="shared" si="41"/>
        <v>SDH150248</v>
      </c>
      <c r="R1076">
        <v>826.80000000000007</v>
      </c>
      <c r="S1076">
        <v>2000</v>
      </c>
      <c r="T1076">
        <v>2480.4</v>
      </c>
      <c r="U1076">
        <v>3307.2000000000003</v>
      </c>
      <c r="V1076">
        <v>4134</v>
      </c>
      <c r="W1076">
        <v>4960.8</v>
      </c>
      <c r="X1076">
        <v>5787.6</v>
      </c>
      <c r="Y1076">
        <v>6614.4000000000005</v>
      </c>
      <c r="Z1076">
        <v>7441.2000000000007</v>
      </c>
      <c r="AA1076">
        <v>8268</v>
      </c>
      <c r="AB1076">
        <v>9094.8000000000011</v>
      </c>
      <c r="AC1076">
        <v>9921.6</v>
      </c>
      <c r="AD1076">
        <v>10748.4</v>
      </c>
      <c r="AE1076">
        <v>11575.2</v>
      </c>
      <c r="AF1076">
        <v>12402</v>
      </c>
      <c r="AG1076">
        <v>12402</v>
      </c>
      <c r="AH1076">
        <v>12402</v>
      </c>
      <c r="AI1076">
        <v>12402</v>
      </c>
      <c r="AJ1076">
        <v>12402</v>
      </c>
      <c r="AK1076">
        <v>12402</v>
      </c>
      <c r="AL1076">
        <v>12402</v>
      </c>
      <c r="AM1076">
        <v>12402</v>
      </c>
      <c r="AN1076">
        <v>12402</v>
      </c>
      <c r="AO1076">
        <v>12402</v>
      </c>
      <c r="AP1076">
        <v>12402</v>
      </c>
      <c r="AQ1076">
        <v>12402</v>
      </c>
      <c r="AR1076">
        <v>12402</v>
      </c>
      <c r="AS1076">
        <v>12402</v>
      </c>
      <c r="AT1076">
        <v>12402</v>
      </c>
      <c r="AU1076">
        <v>12402</v>
      </c>
      <c r="AV1076">
        <v>0</v>
      </c>
      <c r="AW1076">
        <v>0</v>
      </c>
      <c r="AX1076">
        <v>0</v>
      </c>
      <c r="AY1076">
        <v>0</v>
      </c>
      <c r="AZ1076">
        <v>0</v>
      </c>
      <c r="BA1076">
        <v>0</v>
      </c>
      <c r="BB1076">
        <v>0</v>
      </c>
      <c r="BC1076">
        <v>0</v>
      </c>
      <c r="BD1076">
        <v>0</v>
      </c>
      <c r="BE1076">
        <v>0</v>
      </c>
      <c r="BF1076">
        <v>0</v>
      </c>
      <c r="BG1076">
        <v>0</v>
      </c>
      <c r="BH1076">
        <v>0</v>
      </c>
      <c r="BI1076">
        <v>0</v>
      </c>
      <c r="BJ1076">
        <v>0</v>
      </c>
      <c r="BK1076">
        <v>0</v>
      </c>
      <c r="BL1076">
        <v>0</v>
      </c>
      <c r="BM1076">
        <v>0</v>
      </c>
      <c r="BN1076">
        <v>0</v>
      </c>
      <c r="BO1076">
        <v>0</v>
      </c>
      <c r="BP1076">
        <v>0</v>
      </c>
      <c r="BQ1076">
        <v>0</v>
      </c>
      <c r="BR1076">
        <v>0</v>
      </c>
      <c r="BS1076">
        <v>0</v>
      </c>
      <c r="BT1076">
        <v>0</v>
      </c>
      <c r="BU1076">
        <v>0</v>
      </c>
      <c r="BV1076">
        <v>0</v>
      </c>
      <c r="BW1076">
        <v>0</v>
      </c>
      <c r="BX1076">
        <v>0</v>
      </c>
      <c r="BY1076">
        <v>0</v>
      </c>
      <c r="BZ1076">
        <v>0</v>
      </c>
      <c r="CA1076">
        <v>0</v>
      </c>
      <c r="CB1076">
        <v>0</v>
      </c>
      <c r="CC1076">
        <v>0</v>
      </c>
      <c r="CD1076">
        <v>0</v>
      </c>
      <c r="CE1076">
        <v>0</v>
      </c>
      <c r="CF1076">
        <v>0</v>
      </c>
      <c r="CG1076">
        <v>0</v>
      </c>
      <c r="CH1076">
        <v>0</v>
      </c>
      <c r="CI1076">
        <v>0</v>
      </c>
      <c r="CJ1076">
        <v>0</v>
      </c>
      <c r="CK1076">
        <v>0</v>
      </c>
      <c r="CL1076">
        <v>0</v>
      </c>
      <c r="CM1076">
        <v>0</v>
      </c>
      <c r="CN1076">
        <v>0</v>
      </c>
      <c r="CO1076">
        <v>0</v>
      </c>
      <c r="CP1076">
        <v>0</v>
      </c>
      <c r="CQ1076">
        <v>0</v>
      </c>
      <c r="CR1076">
        <v>0</v>
      </c>
      <c r="CS1076">
        <v>0</v>
      </c>
      <c r="CT1076">
        <v>0</v>
      </c>
      <c r="CU1076">
        <v>0</v>
      </c>
      <c r="CV1076">
        <v>0</v>
      </c>
      <c r="CW1076">
        <v>0</v>
      </c>
      <c r="CX1076">
        <v>0</v>
      </c>
      <c r="CY1076">
        <v>0</v>
      </c>
      <c r="CZ1076">
        <v>0</v>
      </c>
      <c r="DA1076">
        <v>0</v>
      </c>
      <c r="DB1076">
        <v>0</v>
      </c>
      <c r="DC1076">
        <v>0</v>
      </c>
      <c r="DD1076">
        <v>0</v>
      </c>
      <c r="DE1076">
        <v>0</v>
      </c>
      <c r="DF1076">
        <v>0</v>
      </c>
      <c r="DG1076">
        <v>0</v>
      </c>
      <c r="DH1076">
        <v>0</v>
      </c>
      <c r="DI1076">
        <v>0</v>
      </c>
      <c r="DJ1076">
        <v>0</v>
      </c>
      <c r="DK1076">
        <v>0</v>
      </c>
      <c r="DL1076">
        <v>0</v>
      </c>
      <c r="DM1076">
        <v>0</v>
      </c>
      <c r="DN1076">
        <v>0</v>
      </c>
      <c r="DO1076">
        <v>0</v>
      </c>
      <c r="DP1076">
        <v>0</v>
      </c>
      <c r="DQ1076">
        <v>0</v>
      </c>
      <c r="DR1076">
        <v>0</v>
      </c>
      <c r="DS1076">
        <v>0</v>
      </c>
      <c r="DT1076">
        <v>0</v>
      </c>
      <c r="DU1076">
        <v>0</v>
      </c>
      <c r="DV1076">
        <v>0</v>
      </c>
      <c r="DW1076">
        <v>0</v>
      </c>
      <c r="DX1076">
        <v>0</v>
      </c>
      <c r="DZ1076" s="340"/>
      <c r="EA1076" t="s">
        <v>1024</v>
      </c>
      <c r="EB1076">
        <v>2</v>
      </c>
      <c r="EC1076">
        <v>48</v>
      </c>
      <c r="ED1076" s="183" t="str">
        <f t="shared" si="42"/>
        <v>SDH150248</v>
      </c>
      <c r="EE1076">
        <v>826.80000000000007</v>
      </c>
      <c r="EF1076">
        <v>10000</v>
      </c>
      <c r="EG1076">
        <v>10000</v>
      </c>
      <c r="EH1076">
        <v>10000</v>
      </c>
      <c r="EI1076">
        <v>10000</v>
      </c>
      <c r="EJ1076">
        <v>10000</v>
      </c>
      <c r="EK1076">
        <v>10000</v>
      </c>
      <c r="EL1076">
        <v>10000</v>
      </c>
      <c r="EM1076">
        <v>10000</v>
      </c>
      <c r="EN1076">
        <v>10000</v>
      </c>
      <c r="EO1076">
        <v>10000</v>
      </c>
      <c r="EP1076">
        <v>10000</v>
      </c>
      <c r="EQ1076">
        <v>10748.4</v>
      </c>
      <c r="ER1076">
        <v>11575.2</v>
      </c>
      <c r="ES1076">
        <v>12402</v>
      </c>
      <c r="ET1076">
        <v>12402</v>
      </c>
      <c r="EU1076">
        <v>12402</v>
      </c>
      <c r="EV1076">
        <v>12402</v>
      </c>
      <c r="EW1076">
        <v>12402</v>
      </c>
      <c r="EX1076">
        <v>12402</v>
      </c>
      <c r="EY1076">
        <v>12402</v>
      </c>
      <c r="EZ1076">
        <v>12402</v>
      </c>
      <c r="FA1076">
        <v>12402</v>
      </c>
      <c r="FB1076">
        <v>12402</v>
      </c>
      <c r="FC1076">
        <v>12402</v>
      </c>
      <c r="FD1076">
        <v>12402</v>
      </c>
      <c r="FE1076">
        <v>12402</v>
      </c>
      <c r="FF1076">
        <v>12402</v>
      </c>
      <c r="FG1076">
        <v>12402</v>
      </c>
      <c r="FH1076">
        <v>12402</v>
      </c>
      <c r="FI1076">
        <v>0</v>
      </c>
      <c r="FJ1076">
        <v>0</v>
      </c>
      <c r="FK1076">
        <v>0</v>
      </c>
      <c r="FL1076">
        <v>0</v>
      </c>
      <c r="FM1076">
        <v>0</v>
      </c>
      <c r="FN1076">
        <v>0</v>
      </c>
      <c r="FO1076">
        <v>0</v>
      </c>
      <c r="FP1076">
        <v>0</v>
      </c>
      <c r="FQ1076">
        <v>0</v>
      </c>
      <c r="FR1076">
        <v>0</v>
      </c>
      <c r="FS1076">
        <v>0</v>
      </c>
      <c r="FT1076">
        <v>0</v>
      </c>
      <c r="FU1076">
        <v>0</v>
      </c>
      <c r="FV1076">
        <v>0</v>
      </c>
      <c r="FW1076">
        <v>0</v>
      </c>
      <c r="FX1076">
        <v>0</v>
      </c>
      <c r="FY1076">
        <v>0</v>
      </c>
      <c r="FZ1076">
        <v>0</v>
      </c>
      <c r="GA1076">
        <v>0</v>
      </c>
      <c r="GB1076">
        <v>0</v>
      </c>
      <c r="GC1076">
        <v>0</v>
      </c>
      <c r="GD1076">
        <v>0</v>
      </c>
      <c r="GE1076">
        <v>0</v>
      </c>
      <c r="GF1076">
        <v>0</v>
      </c>
      <c r="GG1076">
        <v>0</v>
      </c>
      <c r="GH1076">
        <v>0</v>
      </c>
      <c r="GI1076">
        <v>0</v>
      </c>
      <c r="GJ1076">
        <v>0</v>
      </c>
      <c r="GK1076">
        <v>0</v>
      </c>
      <c r="GL1076">
        <v>0</v>
      </c>
      <c r="GM1076">
        <v>0</v>
      </c>
      <c r="GN1076">
        <v>0</v>
      </c>
      <c r="GO1076">
        <v>0</v>
      </c>
      <c r="GP1076">
        <v>0</v>
      </c>
      <c r="GQ1076">
        <v>0</v>
      </c>
      <c r="GR1076">
        <v>0</v>
      </c>
      <c r="GS1076">
        <v>0</v>
      </c>
      <c r="GT1076">
        <v>0</v>
      </c>
      <c r="GU1076">
        <v>0</v>
      </c>
      <c r="GV1076">
        <v>0</v>
      </c>
      <c r="GW1076">
        <v>0</v>
      </c>
      <c r="GX1076">
        <v>0</v>
      </c>
      <c r="GY1076">
        <v>0</v>
      </c>
      <c r="GZ1076">
        <v>0</v>
      </c>
      <c r="HA1076">
        <v>0</v>
      </c>
      <c r="HB1076">
        <v>0</v>
      </c>
      <c r="HC1076">
        <v>0</v>
      </c>
      <c r="HD1076">
        <v>0</v>
      </c>
      <c r="HE1076">
        <v>0</v>
      </c>
      <c r="HF1076">
        <v>0</v>
      </c>
      <c r="HG1076">
        <v>0</v>
      </c>
      <c r="HH1076">
        <v>0</v>
      </c>
      <c r="HI1076">
        <v>0</v>
      </c>
      <c r="HJ1076">
        <v>0</v>
      </c>
      <c r="HK1076">
        <v>0</v>
      </c>
      <c r="HL1076">
        <v>0</v>
      </c>
      <c r="HM1076">
        <v>0</v>
      </c>
      <c r="HN1076">
        <v>0</v>
      </c>
      <c r="HO1076">
        <v>0</v>
      </c>
      <c r="HP1076">
        <v>0</v>
      </c>
      <c r="HQ1076">
        <v>0</v>
      </c>
      <c r="HR1076">
        <v>0</v>
      </c>
      <c r="HS1076">
        <v>0</v>
      </c>
      <c r="HT1076">
        <v>0</v>
      </c>
      <c r="HU1076">
        <v>0</v>
      </c>
      <c r="HV1076">
        <v>0</v>
      </c>
      <c r="HW1076">
        <v>0</v>
      </c>
      <c r="HX1076">
        <v>0</v>
      </c>
      <c r="HY1076">
        <v>0</v>
      </c>
      <c r="HZ1076">
        <v>0</v>
      </c>
      <c r="IA1076">
        <v>0</v>
      </c>
      <c r="IB1076">
        <v>0</v>
      </c>
      <c r="IC1076">
        <v>0</v>
      </c>
      <c r="ID1076">
        <v>0</v>
      </c>
      <c r="IE1076">
        <v>0</v>
      </c>
      <c r="IF1076">
        <v>0</v>
      </c>
      <c r="IG1076">
        <v>0</v>
      </c>
      <c r="IH1076">
        <v>0</v>
      </c>
      <c r="II1076">
        <v>0</v>
      </c>
      <c r="IJ1076">
        <v>0</v>
      </c>
      <c r="IK1076">
        <v>0</v>
      </c>
    </row>
    <row r="1077" spans="13:245" hidden="1">
      <c r="M1077" s="340"/>
      <c r="N1077" t="s">
        <v>1024</v>
      </c>
      <c r="O1077">
        <v>2</v>
      </c>
      <c r="P1077">
        <v>49</v>
      </c>
      <c r="Q1077" s="183" t="str">
        <f t="shared" si="41"/>
        <v>SDH150249</v>
      </c>
      <c r="R1077">
        <v>853.30000000000007</v>
      </c>
      <c r="S1077">
        <v>2000</v>
      </c>
      <c r="T1077">
        <v>2559.9</v>
      </c>
      <c r="U1077">
        <v>3413.2000000000003</v>
      </c>
      <c r="V1077">
        <v>4266.5</v>
      </c>
      <c r="W1077">
        <v>5119.8</v>
      </c>
      <c r="X1077">
        <v>5973.1</v>
      </c>
      <c r="Y1077">
        <v>6826.4000000000005</v>
      </c>
      <c r="Z1077">
        <v>7679.7000000000007</v>
      </c>
      <c r="AA1077">
        <v>8533</v>
      </c>
      <c r="AB1077">
        <v>9386.3000000000011</v>
      </c>
      <c r="AC1077">
        <v>10239.6</v>
      </c>
      <c r="AD1077">
        <v>11092.900000000001</v>
      </c>
      <c r="AE1077">
        <v>11946.2</v>
      </c>
      <c r="AF1077">
        <v>12799.5</v>
      </c>
      <c r="AG1077">
        <v>12799.5</v>
      </c>
      <c r="AH1077">
        <v>12799.5</v>
      </c>
      <c r="AI1077">
        <v>12799.5</v>
      </c>
      <c r="AJ1077">
        <v>12799.5</v>
      </c>
      <c r="AK1077">
        <v>12799.5</v>
      </c>
      <c r="AL1077">
        <v>12799.5</v>
      </c>
      <c r="AM1077">
        <v>12799.5</v>
      </c>
      <c r="AN1077">
        <v>12799.5</v>
      </c>
      <c r="AO1077">
        <v>12799.5</v>
      </c>
      <c r="AP1077">
        <v>12799.5</v>
      </c>
      <c r="AQ1077">
        <v>12799.5</v>
      </c>
      <c r="AR1077">
        <v>12799.5</v>
      </c>
      <c r="AS1077">
        <v>12799.5</v>
      </c>
      <c r="AT1077">
        <v>12799.5</v>
      </c>
      <c r="AU1077">
        <v>12799.5</v>
      </c>
      <c r="AV1077">
        <v>0</v>
      </c>
      <c r="AW1077">
        <v>0</v>
      </c>
      <c r="AX1077">
        <v>0</v>
      </c>
      <c r="AY1077">
        <v>0</v>
      </c>
      <c r="AZ1077">
        <v>0</v>
      </c>
      <c r="BA1077">
        <v>0</v>
      </c>
      <c r="BB1077">
        <v>0</v>
      </c>
      <c r="BC1077">
        <v>0</v>
      </c>
      <c r="BD1077">
        <v>0</v>
      </c>
      <c r="BE1077">
        <v>0</v>
      </c>
      <c r="BF1077">
        <v>0</v>
      </c>
      <c r="BG1077">
        <v>0</v>
      </c>
      <c r="BH1077">
        <v>0</v>
      </c>
      <c r="BI1077">
        <v>0</v>
      </c>
      <c r="BJ1077">
        <v>0</v>
      </c>
      <c r="BK1077">
        <v>0</v>
      </c>
      <c r="BL1077">
        <v>0</v>
      </c>
      <c r="BM1077">
        <v>0</v>
      </c>
      <c r="BN1077">
        <v>0</v>
      </c>
      <c r="BO1077">
        <v>0</v>
      </c>
      <c r="BP1077">
        <v>0</v>
      </c>
      <c r="BQ1077">
        <v>0</v>
      </c>
      <c r="BR1077">
        <v>0</v>
      </c>
      <c r="BS1077">
        <v>0</v>
      </c>
      <c r="BT1077">
        <v>0</v>
      </c>
      <c r="BU1077">
        <v>0</v>
      </c>
      <c r="BV1077">
        <v>0</v>
      </c>
      <c r="BW1077">
        <v>0</v>
      </c>
      <c r="BX1077">
        <v>0</v>
      </c>
      <c r="BY1077">
        <v>0</v>
      </c>
      <c r="BZ1077">
        <v>0</v>
      </c>
      <c r="CA1077">
        <v>0</v>
      </c>
      <c r="CB1077">
        <v>0</v>
      </c>
      <c r="CC1077">
        <v>0</v>
      </c>
      <c r="CD1077">
        <v>0</v>
      </c>
      <c r="CE1077">
        <v>0</v>
      </c>
      <c r="CF1077">
        <v>0</v>
      </c>
      <c r="CG1077">
        <v>0</v>
      </c>
      <c r="CH1077">
        <v>0</v>
      </c>
      <c r="CI1077">
        <v>0</v>
      </c>
      <c r="CJ1077">
        <v>0</v>
      </c>
      <c r="CK1077">
        <v>0</v>
      </c>
      <c r="CL1077">
        <v>0</v>
      </c>
      <c r="CM1077">
        <v>0</v>
      </c>
      <c r="CN1077">
        <v>0</v>
      </c>
      <c r="CO1077">
        <v>0</v>
      </c>
      <c r="CP1077">
        <v>0</v>
      </c>
      <c r="CQ1077">
        <v>0</v>
      </c>
      <c r="CR1077">
        <v>0</v>
      </c>
      <c r="CS1077">
        <v>0</v>
      </c>
      <c r="CT1077">
        <v>0</v>
      </c>
      <c r="CU1077">
        <v>0</v>
      </c>
      <c r="CV1077">
        <v>0</v>
      </c>
      <c r="CW1077">
        <v>0</v>
      </c>
      <c r="CX1077">
        <v>0</v>
      </c>
      <c r="CY1077">
        <v>0</v>
      </c>
      <c r="CZ1077">
        <v>0</v>
      </c>
      <c r="DA1077">
        <v>0</v>
      </c>
      <c r="DB1077">
        <v>0</v>
      </c>
      <c r="DC1077">
        <v>0</v>
      </c>
      <c r="DD1077">
        <v>0</v>
      </c>
      <c r="DE1077">
        <v>0</v>
      </c>
      <c r="DF1077">
        <v>0</v>
      </c>
      <c r="DG1077">
        <v>0</v>
      </c>
      <c r="DH1077">
        <v>0</v>
      </c>
      <c r="DI1077">
        <v>0</v>
      </c>
      <c r="DJ1077">
        <v>0</v>
      </c>
      <c r="DK1077">
        <v>0</v>
      </c>
      <c r="DL1077">
        <v>0</v>
      </c>
      <c r="DM1077">
        <v>0</v>
      </c>
      <c r="DN1077">
        <v>0</v>
      </c>
      <c r="DO1077">
        <v>0</v>
      </c>
      <c r="DP1077">
        <v>0</v>
      </c>
      <c r="DQ1077">
        <v>0</v>
      </c>
      <c r="DR1077">
        <v>0</v>
      </c>
      <c r="DS1077">
        <v>0</v>
      </c>
      <c r="DT1077">
        <v>0</v>
      </c>
      <c r="DU1077">
        <v>0</v>
      </c>
      <c r="DV1077">
        <v>0</v>
      </c>
      <c r="DW1077">
        <v>0</v>
      </c>
      <c r="DX1077">
        <v>0</v>
      </c>
      <c r="DZ1077" s="340"/>
      <c r="EA1077" t="s">
        <v>1024</v>
      </c>
      <c r="EB1077">
        <v>2</v>
      </c>
      <c r="EC1077">
        <v>49</v>
      </c>
      <c r="ED1077" s="183" t="str">
        <f t="shared" si="42"/>
        <v>SDH150249</v>
      </c>
      <c r="EE1077">
        <v>853.30000000000007</v>
      </c>
      <c r="EF1077">
        <v>10000</v>
      </c>
      <c r="EG1077">
        <v>10000</v>
      </c>
      <c r="EH1077">
        <v>10000</v>
      </c>
      <c r="EI1077">
        <v>10000</v>
      </c>
      <c r="EJ1077">
        <v>10000</v>
      </c>
      <c r="EK1077">
        <v>10000</v>
      </c>
      <c r="EL1077">
        <v>10000</v>
      </c>
      <c r="EM1077">
        <v>10000</v>
      </c>
      <c r="EN1077">
        <v>10000</v>
      </c>
      <c r="EO1077">
        <v>10000</v>
      </c>
      <c r="EP1077">
        <v>10239.6</v>
      </c>
      <c r="EQ1077">
        <v>11092.9</v>
      </c>
      <c r="ER1077">
        <v>11946.2</v>
      </c>
      <c r="ES1077">
        <v>12799.5</v>
      </c>
      <c r="ET1077">
        <v>12799.5</v>
      </c>
      <c r="EU1077">
        <v>12799.5</v>
      </c>
      <c r="EV1077">
        <v>12799.5</v>
      </c>
      <c r="EW1077">
        <v>12799.5</v>
      </c>
      <c r="EX1077">
        <v>12799.5</v>
      </c>
      <c r="EY1077">
        <v>12799.5</v>
      </c>
      <c r="EZ1077">
        <v>12799.5</v>
      </c>
      <c r="FA1077">
        <v>12799.5</v>
      </c>
      <c r="FB1077">
        <v>12799.5</v>
      </c>
      <c r="FC1077">
        <v>12799.5</v>
      </c>
      <c r="FD1077">
        <v>12799.5</v>
      </c>
      <c r="FE1077">
        <v>12799.5</v>
      </c>
      <c r="FF1077">
        <v>12799.5</v>
      </c>
      <c r="FG1077">
        <v>12799.5</v>
      </c>
      <c r="FH1077">
        <v>12799.5</v>
      </c>
      <c r="FI1077">
        <v>0</v>
      </c>
      <c r="FJ1077">
        <v>0</v>
      </c>
      <c r="FK1077">
        <v>0</v>
      </c>
      <c r="FL1077">
        <v>0</v>
      </c>
      <c r="FM1077">
        <v>0</v>
      </c>
      <c r="FN1077">
        <v>0</v>
      </c>
      <c r="FO1077">
        <v>0</v>
      </c>
      <c r="FP1077">
        <v>0</v>
      </c>
      <c r="FQ1077">
        <v>0</v>
      </c>
      <c r="FR1077">
        <v>0</v>
      </c>
      <c r="FS1077">
        <v>0</v>
      </c>
      <c r="FT1077">
        <v>0</v>
      </c>
      <c r="FU1077">
        <v>0</v>
      </c>
      <c r="FV1077">
        <v>0</v>
      </c>
      <c r="FW1077">
        <v>0</v>
      </c>
      <c r="FX1077">
        <v>0</v>
      </c>
      <c r="FY1077">
        <v>0</v>
      </c>
      <c r="FZ1077">
        <v>0</v>
      </c>
      <c r="GA1077">
        <v>0</v>
      </c>
      <c r="GB1077">
        <v>0</v>
      </c>
      <c r="GC1077">
        <v>0</v>
      </c>
      <c r="GD1077">
        <v>0</v>
      </c>
      <c r="GE1077">
        <v>0</v>
      </c>
      <c r="GF1077">
        <v>0</v>
      </c>
      <c r="GG1077">
        <v>0</v>
      </c>
      <c r="GH1077">
        <v>0</v>
      </c>
      <c r="GI1077">
        <v>0</v>
      </c>
      <c r="GJ1077">
        <v>0</v>
      </c>
      <c r="GK1077">
        <v>0</v>
      </c>
      <c r="GL1077">
        <v>0</v>
      </c>
      <c r="GM1077">
        <v>0</v>
      </c>
      <c r="GN1077">
        <v>0</v>
      </c>
      <c r="GO1077">
        <v>0</v>
      </c>
      <c r="GP1077">
        <v>0</v>
      </c>
      <c r="GQ1077">
        <v>0</v>
      </c>
      <c r="GR1077">
        <v>0</v>
      </c>
      <c r="GS1077">
        <v>0</v>
      </c>
      <c r="GT1077">
        <v>0</v>
      </c>
      <c r="GU1077">
        <v>0</v>
      </c>
      <c r="GV1077">
        <v>0</v>
      </c>
      <c r="GW1077">
        <v>0</v>
      </c>
      <c r="GX1077">
        <v>0</v>
      </c>
      <c r="GY1077">
        <v>0</v>
      </c>
      <c r="GZ1077">
        <v>0</v>
      </c>
      <c r="HA1077">
        <v>0</v>
      </c>
      <c r="HB1077">
        <v>0</v>
      </c>
      <c r="HC1077">
        <v>0</v>
      </c>
      <c r="HD1077">
        <v>0</v>
      </c>
      <c r="HE1077">
        <v>0</v>
      </c>
      <c r="HF1077">
        <v>0</v>
      </c>
      <c r="HG1077">
        <v>0</v>
      </c>
      <c r="HH1077">
        <v>0</v>
      </c>
      <c r="HI1077">
        <v>0</v>
      </c>
      <c r="HJ1077">
        <v>0</v>
      </c>
      <c r="HK1077">
        <v>0</v>
      </c>
      <c r="HL1077">
        <v>0</v>
      </c>
      <c r="HM1077">
        <v>0</v>
      </c>
      <c r="HN1077">
        <v>0</v>
      </c>
      <c r="HO1077">
        <v>0</v>
      </c>
      <c r="HP1077">
        <v>0</v>
      </c>
      <c r="HQ1077">
        <v>0</v>
      </c>
      <c r="HR1077">
        <v>0</v>
      </c>
      <c r="HS1077">
        <v>0</v>
      </c>
      <c r="HT1077">
        <v>0</v>
      </c>
      <c r="HU1077">
        <v>0</v>
      </c>
      <c r="HV1077">
        <v>0</v>
      </c>
      <c r="HW1077">
        <v>0</v>
      </c>
      <c r="HX1077">
        <v>0</v>
      </c>
      <c r="HY1077">
        <v>0</v>
      </c>
      <c r="HZ1077">
        <v>0</v>
      </c>
      <c r="IA1077">
        <v>0</v>
      </c>
      <c r="IB1077">
        <v>0</v>
      </c>
      <c r="IC1077">
        <v>0</v>
      </c>
      <c r="ID1077">
        <v>0</v>
      </c>
      <c r="IE1077">
        <v>0</v>
      </c>
      <c r="IF1077">
        <v>0</v>
      </c>
      <c r="IG1077">
        <v>0</v>
      </c>
      <c r="IH1077">
        <v>0</v>
      </c>
      <c r="II1077">
        <v>0</v>
      </c>
      <c r="IJ1077">
        <v>0</v>
      </c>
      <c r="IK1077">
        <v>0</v>
      </c>
    </row>
    <row r="1078" spans="13:245" hidden="1">
      <c r="M1078" s="340"/>
      <c r="N1078" t="s">
        <v>1024</v>
      </c>
      <c r="O1078">
        <v>2</v>
      </c>
      <c r="P1078">
        <v>50</v>
      </c>
      <c r="Q1078" s="183" t="str">
        <f t="shared" si="41"/>
        <v>SDH150250</v>
      </c>
      <c r="R1078">
        <v>890.40000000000009</v>
      </c>
      <c r="S1078">
        <v>2000</v>
      </c>
      <c r="T1078">
        <v>2671.2000000000003</v>
      </c>
      <c r="U1078">
        <v>3561.6000000000004</v>
      </c>
      <c r="V1078">
        <v>4452</v>
      </c>
      <c r="W1078">
        <v>5342.4000000000005</v>
      </c>
      <c r="X1078">
        <v>6232.8</v>
      </c>
      <c r="Y1078">
        <v>7123.2000000000007</v>
      </c>
      <c r="Z1078">
        <v>8013.6</v>
      </c>
      <c r="AA1078">
        <v>8904</v>
      </c>
      <c r="AB1078">
        <v>9794.4</v>
      </c>
      <c r="AC1078">
        <v>10684.800000000001</v>
      </c>
      <c r="AD1078">
        <v>11575.2</v>
      </c>
      <c r="AE1078">
        <v>12465.6</v>
      </c>
      <c r="AF1078">
        <v>13356</v>
      </c>
      <c r="AG1078">
        <v>13356</v>
      </c>
      <c r="AH1078">
        <v>13356</v>
      </c>
      <c r="AI1078">
        <v>13356</v>
      </c>
      <c r="AJ1078">
        <v>13356</v>
      </c>
      <c r="AK1078">
        <v>13356</v>
      </c>
      <c r="AL1078">
        <v>13356</v>
      </c>
      <c r="AM1078">
        <v>13356</v>
      </c>
      <c r="AN1078">
        <v>13356</v>
      </c>
      <c r="AO1078">
        <v>13356</v>
      </c>
      <c r="AP1078">
        <v>13356</v>
      </c>
      <c r="AQ1078">
        <v>13356</v>
      </c>
      <c r="AR1078">
        <v>13356</v>
      </c>
      <c r="AS1078">
        <v>13356</v>
      </c>
      <c r="AT1078">
        <v>13356</v>
      </c>
      <c r="AU1078">
        <v>13356</v>
      </c>
      <c r="AV1078">
        <v>0</v>
      </c>
      <c r="AW1078">
        <v>0</v>
      </c>
      <c r="AX1078">
        <v>0</v>
      </c>
      <c r="AY1078">
        <v>0</v>
      </c>
      <c r="AZ1078">
        <v>0</v>
      </c>
      <c r="BA1078">
        <v>0</v>
      </c>
      <c r="BB1078">
        <v>0</v>
      </c>
      <c r="BC1078">
        <v>0</v>
      </c>
      <c r="BD1078">
        <v>0</v>
      </c>
      <c r="BE1078">
        <v>0</v>
      </c>
      <c r="BF1078">
        <v>0</v>
      </c>
      <c r="BG1078">
        <v>0</v>
      </c>
      <c r="BH1078">
        <v>0</v>
      </c>
      <c r="BI1078">
        <v>0</v>
      </c>
      <c r="BJ1078">
        <v>0</v>
      </c>
      <c r="BK1078">
        <v>0</v>
      </c>
      <c r="BL1078">
        <v>0</v>
      </c>
      <c r="BM1078">
        <v>0</v>
      </c>
      <c r="BN1078">
        <v>0</v>
      </c>
      <c r="BO1078">
        <v>0</v>
      </c>
      <c r="BP1078">
        <v>0</v>
      </c>
      <c r="BQ1078">
        <v>0</v>
      </c>
      <c r="BR1078">
        <v>0</v>
      </c>
      <c r="BS1078">
        <v>0</v>
      </c>
      <c r="BT1078">
        <v>0</v>
      </c>
      <c r="BU1078">
        <v>0</v>
      </c>
      <c r="BV1078">
        <v>0</v>
      </c>
      <c r="BW1078">
        <v>0</v>
      </c>
      <c r="BX1078">
        <v>0</v>
      </c>
      <c r="BY1078">
        <v>0</v>
      </c>
      <c r="BZ1078">
        <v>0</v>
      </c>
      <c r="CA1078">
        <v>0</v>
      </c>
      <c r="CB1078">
        <v>0</v>
      </c>
      <c r="CC1078">
        <v>0</v>
      </c>
      <c r="CD1078">
        <v>0</v>
      </c>
      <c r="CE1078">
        <v>0</v>
      </c>
      <c r="CF1078">
        <v>0</v>
      </c>
      <c r="CG1078">
        <v>0</v>
      </c>
      <c r="CH1078">
        <v>0</v>
      </c>
      <c r="CI1078">
        <v>0</v>
      </c>
      <c r="CJ1078">
        <v>0</v>
      </c>
      <c r="CK1078">
        <v>0</v>
      </c>
      <c r="CL1078">
        <v>0</v>
      </c>
      <c r="CM1078">
        <v>0</v>
      </c>
      <c r="CN1078">
        <v>0</v>
      </c>
      <c r="CO1078">
        <v>0</v>
      </c>
      <c r="CP1078">
        <v>0</v>
      </c>
      <c r="CQ1078">
        <v>0</v>
      </c>
      <c r="CR1078">
        <v>0</v>
      </c>
      <c r="CS1078">
        <v>0</v>
      </c>
      <c r="CT1078">
        <v>0</v>
      </c>
      <c r="CU1078">
        <v>0</v>
      </c>
      <c r="CV1078">
        <v>0</v>
      </c>
      <c r="CW1078">
        <v>0</v>
      </c>
      <c r="CX1078">
        <v>0</v>
      </c>
      <c r="CY1078">
        <v>0</v>
      </c>
      <c r="CZ1078">
        <v>0</v>
      </c>
      <c r="DA1078">
        <v>0</v>
      </c>
      <c r="DB1078">
        <v>0</v>
      </c>
      <c r="DC1078">
        <v>0</v>
      </c>
      <c r="DD1078">
        <v>0</v>
      </c>
      <c r="DE1078">
        <v>0</v>
      </c>
      <c r="DF1078">
        <v>0</v>
      </c>
      <c r="DG1078">
        <v>0</v>
      </c>
      <c r="DH1078">
        <v>0</v>
      </c>
      <c r="DI1078">
        <v>0</v>
      </c>
      <c r="DJ1078">
        <v>0</v>
      </c>
      <c r="DK1078">
        <v>0</v>
      </c>
      <c r="DL1078">
        <v>0</v>
      </c>
      <c r="DM1078">
        <v>0</v>
      </c>
      <c r="DN1078">
        <v>0</v>
      </c>
      <c r="DO1078">
        <v>0</v>
      </c>
      <c r="DP1078">
        <v>0</v>
      </c>
      <c r="DQ1078">
        <v>0</v>
      </c>
      <c r="DR1078">
        <v>0</v>
      </c>
      <c r="DS1078">
        <v>0</v>
      </c>
      <c r="DT1078">
        <v>0</v>
      </c>
      <c r="DU1078">
        <v>0</v>
      </c>
      <c r="DV1078">
        <v>0</v>
      </c>
      <c r="DW1078">
        <v>0</v>
      </c>
      <c r="DX1078">
        <v>0</v>
      </c>
      <c r="DZ1078" s="340"/>
      <c r="EA1078" t="s">
        <v>1024</v>
      </c>
      <c r="EB1078">
        <v>2</v>
      </c>
      <c r="EC1078">
        <v>50</v>
      </c>
      <c r="ED1078" s="183" t="str">
        <f t="shared" si="42"/>
        <v>SDH150250</v>
      </c>
      <c r="EE1078">
        <v>890.40000000000009</v>
      </c>
      <c r="EF1078">
        <v>10000</v>
      </c>
      <c r="EG1078">
        <v>10000</v>
      </c>
      <c r="EH1078">
        <v>10000</v>
      </c>
      <c r="EI1078">
        <v>10000</v>
      </c>
      <c r="EJ1078">
        <v>10000</v>
      </c>
      <c r="EK1078">
        <v>10000</v>
      </c>
      <c r="EL1078">
        <v>10000</v>
      </c>
      <c r="EM1078">
        <v>10000</v>
      </c>
      <c r="EN1078">
        <v>10000</v>
      </c>
      <c r="EO1078">
        <v>10000</v>
      </c>
      <c r="EP1078">
        <v>10684.8</v>
      </c>
      <c r="EQ1078">
        <v>11575.2</v>
      </c>
      <c r="ER1078">
        <v>12465.6</v>
      </c>
      <c r="ES1078">
        <v>13356</v>
      </c>
      <c r="ET1078">
        <v>13356</v>
      </c>
      <c r="EU1078">
        <v>13356</v>
      </c>
      <c r="EV1078">
        <v>13356</v>
      </c>
      <c r="EW1078">
        <v>13356</v>
      </c>
      <c r="EX1078">
        <v>13356</v>
      </c>
      <c r="EY1078">
        <v>13356</v>
      </c>
      <c r="EZ1078">
        <v>13356</v>
      </c>
      <c r="FA1078">
        <v>13356</v>
      </c>
      <c r="FB1078">
        <v>13356</v>
      </c>
      <c r="FC1078">
        <v>13356</v>
      </c>
      <c r="FD1078">
        <v>13356</v>
      </c>
      <c r="FE1078">
        <v>13356</v>
      </c>
      <c r="FF1078">
        <v>13356</v>
      </c>
      <c r="FG1078">
        <v>13356</v>
      </c>
      <c r="FH1078">
        <v>13356</v>
      </c>
      <c r="FI1078">
        <v>0</v>
      </c>
      <c r="FJ1078">
        <v>0</v>
      </c>
      <c r="FK1078">
        <v>0</v>
      </c>
      <c r="FL1078">
        <v>0</v>
      </c>
      <c r="FM1078">
        <v>0</v>
      </c>
      <c r="FN1078">
        <v>0</v>
      </c>
      <c r="FO1078">
        <v>0</v>
      </c>
      <c r="FP1078">
        <v>0</v>
      </c>
      <c r="FQ1078">
        <v>0</v>
      </c>
      <c r="FR1078">
        <v>0</v>
      </c>
      <c r="FS1078">
        <v>0</v>
      </c>
      <c r="FT1078">
        <v>0</v>
      </c>
      <c r="FU1078">
        <v>0</v>
      </c>
      <c r="FV1078">
        <v>0</v>
      </c>
      <c r="FW1078">
        <v>0</v>
      </c>
      <c r="FX1078">
        <v>0</v>
      </c>
      <c r="FY1078">
        <v>0</v>
      </c>
      <c r="FZ1078">
        <v>0</v>
      </c>
      <c r="GA1078">
        <v>0</v>
      </c>
      <c r="GB1078">
        <v>0</v>
      </c>
      <c r="GC1078">
        <v>0</v>
      </c>
      <c r="GD1078">
        <v>0</v>
      </c>
      <c r="GE1078">
        <v>0</v>
      </c>
      <c r="GF1078">
        <v>0</v>
      </c>
      <c r="GG1078">
        <v>0</v>
      </c>
      <c r="GH1078">
        <v>0</v>
      </c>
      <c r="GI1078">
        <v>0</v>
      </c>
      <c r="GJ1078">
        <v>0</v>
      </c>
      <c r="GK1078">
        <v>0</v>
      </c>
      <c r="GL1078">
        <v>0</v>
      </c>
      <c r="GM1078">
        <v>0</v>
      </c>
      <c r="GN1078">
        <v>0</v>
      </c>
      <c r="GO1078">
        <v>0</v>
      </c>
      <c r="GP1078">
        <v>0</v>
      </c>
      <c r="GQ1078">
        <v>0</v>
      </c>
      <c r="GR1078">
        <v>0</v>
      </c>
      <c r="GS1078">
        <v>0</v>
      </c>
      <c r="GT1078">
        <v>0</v>
      </c>
      <c r="GU1078">
        <v>0</v>
      </c>
      <c r="GV1078">
        <v>0</v>
      </c>
      <c r="GW1078">
        <v>0</v>
      </c>
      <c r="GX1078">
        <v>0</v>
      </c>
      <c r="GY1078">
        <v>0</v>
      </c>
      <c r="GZ1078">
        <v>0</v>
      </c>
      <c r="HA1078">
        <v>0</v>
      </c>
      <c r="HB1078">
        <v>0</v>
      </c>
      <c r="HC1078">
        <v>0</v>
      </c>
      <c r="HD1078">
        <v>0</v>
      </c>
      <c r="HE1078">
        <v>0</v>
      </c>
      <c r="HF1078">
        <v>0</v>
      </c>
      <c r="HG1078">
        <v>0</v>
      </c>
      <c r="HH1078">
        <v>0</v>
      </c>
      <c r="HI1078">
        <v>0</v>
      </c>
      <c r="HJ1078">
        <v>0</v>
      </c>
      <c r="HK1078">
        <v>0</v>
      </c>
      <c r="HL1078">
        <v>0</v>
      </c>
      <c r="HM1078">
        <v>0</v>
      </c>
      <c r="HN1078">
        <v>0</v>
      </c>
      <c r="HO1078">
        <v>0</v>
      </c>
      <c r="HP1078">
        <v>0</v>
      </c>
      <c r="HQ1078">
        <v>0</v>
      </c>
      <c r="HR1078">
        <v>0</v>
      </c>
      <c r="HS1078">
        <v>0</v>
      </c>
      <c r="HT1078">
        <v>0</v>
      </c>
      <c r="HU1078">
        <v>0</v>
      </c>
      <c r="HV1078">
        <v>0</v>
      </c>
      <c r="HW1078">
        <v>0</v>
      </c>
      <c r="HX1078">
        <v>0</v>
      </c>
      <c r="HY1078">
        <v>0</v>
      </c>
      <c r="HZ1078">
        <v>0</v>
      </c>
      <c r="IA1078">
        <v>0</v>
      </c>
      <c r="IB1078">
        <v>0</v>
      </c>
      <c r="IC1078">
        <v>0</v>
      </c>
      <c r="ID1078">
        <v>0</v>
      </c>
      <c r="IE1078">
        <v>0</v>
      </c>
      <c r="IF1078">
        <v>0</v>
      </c>
      <c r="IG1078">
        <v>0</v>
      </c>
      <c r="IH1078">
        <v>0</v>
      </c>
      <c r="II1078">
        <v>0</v>
      </c>
      <c r="IJ1078">
        <v>0</v>
      </c>
      <c r="IK1078">
        <v>0</v>
      </c>
    </row>
    <row r="1079" spans="13:245" hidden="1">
      <c r="M1079" s="340"/>
      <c r="N1079" t="s">
        <v>1024</v>
      </c>
      <c r="O1079">
        <v>2</v>
      </c>
      <c r="P1079">
        <v>51</v>
      </c>
      <c r="Q1079" s="183" t="str">
        <f t="shared" si="41"/>
        <v>SDH150251</v>
      </c>
      <c r="R1079">
        <v>938.1</v>
      </c>
      <c r="S1079">
        <v>2000</v>
      </c>
      <c r="T1079">
        <v>2814.3</v>
      </c>
      <c r="U1079">
        <v>3752.4</v>
      </c>
      <c r="V1079">
        <v>4690.5</v>
      </c>
      <c r="W1079">
        <v>5628.6</v>
      </c>
      <c r="X1079">
        <v>6566.7000000000007</v>
      </c>
      <c r="Y1079">
        <v>7504.8</v>
      </c>
      <c r="Z1079">
        <v>8442.9</v>
      </c>
      <c r="AA1079">
        <v>9381</v>
      </c>
      <c r="AB1079">
        <v>10319.1</v>
      </c>
      <c r="AC1079">
        <v>11257.2</v>
      </c>
      <c r="AD1079">
        <v>12195.300000000001</v>
      </c>
      <c r="AE1079">
        <v>13133.400000000001</v>
      </c>
      <c r="AF1079">
        <v>14071.5</v>
      </c>
      <c r="AG1079">
        <v>14071.5</v>
      </c>
      <c r="AH1079">
        <v>14071.5</v>
      </c>
      <c r="AI1079">
        <v>14071.5</v>
      </c>
      <c r="AJ1079">
        <v>14071.5</v>
      </c>
      <c r="AK1079">
        <v>14071.5</v>
      </c>
      <c r="AL1079">
        <v>14071.5</v>
      </c>
      <c r="AM1079">
        <v>14071.5</v>
      </c>
      <c r="AN1079">
        <v>14071.5</v>
      </c>
      <c r="AO1079">
        <v>14071.5</v>
      </c>
      <c r="AP1079">
        <v>14071.5</v>
      </c>
      <c r="AQ1079">
        <v>14071.5</v>
      </c>
      <c r="AR1079">
        <v>14071.5</v>
      </c>
      <c r="AS1079">
        <v>14071.5</v>
      </c>
      <c r="AT1079">
        <v>14071.5</v>
      </c>
      <c r="AU1079">
        <v>14071.5</v>
      </c>
      <c r="AV1079">
        <v>0</v>
      </c>
      <c r="AW1079">
        <v>0</v>
      </c>
      <c r="AX1079">
        <v>0</v>
      </c>
      <c r="AY1079">
        <v>0</v>
      </c>
      <c r="AZ1079">
        <v>0</v>
      </c>
      <c r="BA1079">
        <v>0</v>
      </c>
      <c r="BB1079">
        <v>0</v>
      </c>
      <c r="BC1079">
        <v>0</v>
      </c>
      <c r="BD1079">
        <v>0</v>
      </c>
      <c r="BE1079">
        <v>0</v>
      </c>
      <c r="BF1079">
        <v>0</v>
      </c>
      <c r="BG1079">
        <v>0</v>
      </c>
      <c r="BH1079">
        <v>0</v>
      </c>
      <c r="BI1079">
        <v>0</v>
      </c>
      <c r="BJ1079">
        <v>0</v>
      </c>
      <c r="BK1079">
        <v>0</v>
      </c>
      <c r="BL1079">
        <v>0</v>
      </c>
      <c r="BM1079">
        <v>0</v>
      </c>
      <c r="BN1079">
        <v>0</v>
      </c>
      <c r="BO1079">
        <v>0</v>
      </c>
      <c r="BP1079">
        <v>0</v>
      </c>
      <c r="BQ1079">
        <v>0</v>
      </c>
      <c r="BR1079">
        <v>0</v>
      </c>
      <c r="BS1079">
        <v>0</v>
      </c>
      <c r="BT1079">
        <v>0</v>
      </c>
      <c r="BU1079">
        <v>0</v>
      </c>
      <c r="BV1079">
        <v>0</v>
      </c>
      <c r="BW1079">
        <v>0</v>
      </c>
      <c r="BX1079">
        <v>0</v>
      </c>
      <c r="BY1079">
        <v>0</v>
      </c>
      <c r="BZ1079">
        <v>0</v>
      </c>
      <c r="CA1079">
        <v>0</v>
      </c>
      <c r="CB1079">
        <v>0</v>
      </c>
      <c r="CC1079">
        <v>0</v>
      </c>
      <c r="CD1079">
        <v>0</v>
      </c>
      <c r="CE1079">
        <v>0</v>
      </c>
      <c r="CF1079">
        <v>0</v>
      </c>
      <c r="CG1079">
        <v>0</v>
      </c>
      <c r="CH1079">
        <v>0</v>
      </c>
      <c r="CI1079">
        <v>0</v>
      </c>
      <c r="CJ1079">
        <v>0</v>
      </c>
      <c r="CK1079">
        <v>0</v>
      </c>
      <c r="CL1079">
        <v>0</v>
      </c>
      <c r="CM1079">
        <v>0</v>
      </c>
      <c r="CN1079">
        <v>0</v>
      </c>
      <c r="CO1079">
        <v>0</v>
      </c>
      <c r="CP1079">
        <v>0</v>
      </c>
      <c r="CQ1079">
        <v>0</v>
      </c>
      <c r="CR1079">
        <v>0</v>
      </c>
      <c r="CS1079">
        <v>0</v>
      </c>
      <c r="CT1079">
        <v>0</v>
      </c>
      <c r="CU1079">
        <v>0</v>
      </c>
      <c r="CV1079">
        <v>0</v>
      </c>
      <c r="CW1079">
        <v>0</v>
      </c>
      <c r="CX1079">
        <v>0</v>
      </c>
      <c r="CY1079">
        <v>0</v>
      </c>
      <c r="CZ1079">
        <v>0</v>
      </c>
      <c r="DA1079">
        <v>0</v>
      </c>
      <c r="DB1079">
        <v>0</v>
      </c>
      <c r="DC1079">
        <v>0</v>
      </c>
      <c r="DD1079">
        <v>0</v>
      </c>
      <c r="DE1079">
        <v>0</v>
      </c>
      <c r="DF1079">
        <v>0</v>
      </c>
      <c r="DG1079">
        <v>0</v>
      </c>
      <c r="DH1079">
        <v>0</v>
      </c>
      <c r="DI1079">
        <v>0</v>
      </c>
      <c r="DJ1079">
        <v>0</v>
      </c>
      <c r="DK1079">
        <v>0</v>
      </c>
      <c r="DL1079">
        <v>0</v>
      </c>
      <c r="DM1079">
        <v>0</v>
      </c>
      <c r="DN1079">
        <v>0</v>
      </c>
      <c r="DO1079">
        <v>0</v>
      </c>
      <c r="DP1079">
        <v>0</v>
      </c>
      <c r="DQ1079">
        <v>0</v>
      </c>
      <c r="DR1079">
        <v>0</v>
      </c>
      <c r="DS1079">
        <v>0</v>
      </c>
      <c r="DT1079">
        <v>0</v>
      </c>
      <c r="DU1079">
        <v>0</v>
      </c>
      <c r="DV1079">
        <v>0</v>
      </c>
      <c r="DW1079">
        <v>0</v>
      </c>
      <c r="DX1079">
        <v>0</v>
      </c>
      <c r="DZ1079" s="340"/>
      <c r="EA1079" t="s">
        <v>1024</v>
      </c>
      <c r="EB1079">
        <v>2</v>
      </c>
      <c r="EC1079">
        <v>51</v>
      </c>
      <c r="ED1079" s="183" t="str">
        <f t="shared" si="42"/>
        <v>SDH150251</v>
      </c>
      <c r="EE1079">
        <v>938.1</v>
      </c>
      <c r="EF1079">
        <v>10000</v>
      </c>
      <c r="EG1079">
        <v>10000</v>
      </c>
      <c r="EH1079">
        <v>10000</v>
      </c>
      <c r="EI1079">
        <v>10000</v>
      </c>
      <c r="EJ1079">
        <v>10000</v>
      </c>
      <c r="EK1079">
        <v>10000</v>
      </c>
      <c r="EL1079">
        <v>10000</v>
      </c>
      <c r="EM1079">
        <v>10000</v>
      </c>
      <c r="EN1079">
        <v>10000</v>
      </c>
      <c r="EO1079">
        <v>10319.1</v>
      </c>
      <c r="EP1079">
        <v>11257.2</v>
      </c>
      <c r="EQ1079">
        <v>12195.3</v>
      </c>
      <c r="ER1079">
        <v>13133.4</v>
      </c>
      <c r="ES1079">
        <v>14071.5</v>
      </c>
      <c r="ET1079">
        <v>14071.5</v>
      </c>
      <c r="EU1079">
        <v>14071.5</v>
      </c>
      <c r="EV1079">
        <v>14071.5</v>
      </c>
      <c r="EW1079">
        <v>14071.5</v>
      </c>
      <c r="EX1079">
        <v>14071.5</v>
      </c>
      <c r="EY1079">
        <v>14071.5</v>
      </c>
      <c r="EZ1079">
        <v>14071.5</v>
      </c>
      <c r="FA1079">
        <v>14071.5</v>
      </c>
      <c r="FB1079">
        <v>14071.5</v>
      </c>
      <c r="FC1079">
        <v>14071.5</v>
      </c>
      <c r="FD1079">
        <v>14071.5</v>
      </c>
      <c r="FE1079">
        <v>14071.5</v>
      </c>
      <c r="FF1079">
        <v>14071.5</v>
      </c>
      <c r="FG1079">
        <v>14071.5</v>
      </c>
      <c r="FH1079">
        <v>14071.5</v>
      </c>
      <c r="FI1079">
        <v>0</v>
      </c>
      <c r="FJ1079">
        <v>0</v>
      </c>
      <c r="FK1079">
        <v>0</v>
      </c>
      <c r="FL1079">
        <v>0</v>
      </c>
      <c r="FM1079">
        <v>0</v>
      </c>
      <c r="FN1079">
        <v>0</v>
      </c>
      <c r="FO1079">
        <v>0</v>
      </c>
      <c r="FP1079">
        <v>0</v>
      </c>
      <c r="FQ1079">
        <v>0</v>
      </c>
      <c r="FR1079">
        <v>0</v>
      </c>
      <c r="FS1079">
        <v>0</v>
      </c>
      <c r="FT1079">
        <v>0</v>
      </c>
      <c r="FU1079">
        <v>0</v>
      </c>
      <c r="FV1079">
        <v>0</v>
      </c>
      <c r="FW1079">
        <v>0</v>
      </c>
      <c r="FX1079">
        <v>0</v>
      </c>
      <c r="FY1079">
        <v>0</v>
      </c>
      <c r="FZ1079">
        <v>0</v>
      </c>
      <c r="GA1079">
        <v>0</v>
      </c>
      <c r="GB1079">
        <v>0</v>
      </c>
      <c r="GC1079">
        <v>0</v>
      </c>
      <c r="GD1079">
        <v>0</v>
      </c>
      <c r="GE1079">
        <v>0</v>
      </c>
      <c r="GF1079">
        <v>0</v>
      </c>
      <c r="GG1079">
        <v>0</v>
      </c>
      <c r="GH1079">
        <v>0</v>
      </c>
      <c r="GI1079">
        <v>0</v>
      </c>
      <c r="GJ1079">
        <v>0</v>
      </c>
      <c r="GK1079">
        <v>0</v>
      </c>
      <c r="GL1079">
        <v>0</v>
      </c>
      <c r="GM1079">
        <v>0</v>
      </c>
      <c r="GN1079">
        <v>0</v>
      </c>
      <c r="GO1079">
        <v>0</v>
      </c>
      <c r="GP1079">
        <v>0</v>
      </c>
      <c r="GQ1079">
        <v>0</v>
      </c>
      <c r="GR1079">
        <v>0</v>
      </c>
      <c r="GS1079">
        <v>0</v>
      </c>
      <c r="GT1079">
        <v>0</v>
      </c>
      <c r="GU1079">
        <v>0</v>
      </c>
      <c r="GV1079">
        <v>0</v>
      </c>
      <c r="GW1079">
        <v>0</v>
      </c>
      <c r="GX1079">
        <v>0</v>
      </c>
      <c r="GY1079">
        <v>0</v>
      </c>
      <c r="GZ1079">
        <v>0</v>
      </c>
      <c r="HA1079">
        <v>0</v>
      </c>
      <c r="HB1079">
        <v>0</v>
      </c>
      <c r="HC1079">
        <v>0</v>
      </c>
      <c r="HD1079">
        <v>0</v>
      </c>
      <c r="HE1079">
        <v>0</v>
      </c>
      <c r="HF1079">
        <v>0</v>
      </c>
      <c r="HG1079">
        <v>0</v>
      </c>
      <c r="HH1079">
        <v>0</v>
      </c>
      <c r="HI1079">
        <v>0</v>
      </c>
      <c r="HJ1079">
        <v>0</v>
      </c>
      <c r="HK1079">
        <v>0</v>
      </c>
      <c r="HL1079">
        <v>0</v>
      </c>
      <c r="HM1079">
        <v>0</v>
      </c>
      <c r="HN1079">
        <v>0</v>
      </c>
      <c r="HO1079">
        <v>0</v>
      </c>
      <c r="HP1079">
        <v>0</v>
      </c>
      <c r="HQ1079">
        <v>0</v>
      </c>
      <c r="HR1079">
        <v>0</v>
      </c>
      <c r="HS1079">
        <v>0</v>
      </c>
      <c r="HT1079">
        <v>0</v>
      </c>
      <c r="HU1079">
        <v>0</v>
      </c>
      <c r="HV1079">
        <v>0</v>
      </c>
      <c r="HW1079">
        <v>0</v>
      </c>
      <c r="HX1079">
        <v>0</v>
      </c>
      <c r="HY1079">
        <v>0</v>
      </c>
      <c r="HZ1079">
        <v>0</v>
      </c>
      <c r="IA1079">
        <v>0</v>
      </c>
      <c r="IB1079">
        <v>0</v>
      </c>
      <c r="IC1079">
        <v>0</v>
      </c>
      <c r="ID1079">
        <v>0</v>
      </c>
      <c r="IE1079">
        <v>0</v>
      </c>
      <c r="IF1079">
        <v>0</v>
      </c>
      <c r="IG1079">
        <v>0</v>
      </c>
      <c r="IH1079">
        <v>0</v>
      </c>
      <c r="II1079">
        <v>0</v>
      </c>
      <c r="IJ1079">
        <v>0</v>
      </c>
      <c r="IK1079">
        <v>0</v>
      </c>
    </row>
    <row r="1080" spans="13:245" hidden="1">
      <c r="M1080" s="340"/>
      <c r="N1080" t="s">
        <v>1024</v>
      </c>
      <c r="O1080">
        <v>2</v>
      </c>
      <c r="P1080">
        <v>52</v>
      </c>
      <c r="Q1080" s="183" t="str">
        <f t="shared" si="41"/>
        <v>SDH150252</v>
      </c>
      <c r="R1080">
        <v>980.5</v>
      </c>
      <c r="S1080">
        <v>2000</v>
      </c>
      <c r="T1080">
        <v>2941.5</v>
      </c>
      <c r="U1080">
        <v>3922</v>
      </c>
      <c r="V1080">
        <v>4902.5</v>
      </c>
      <c r="W1080">
        <v>5883</v>
      </c>
      <c r="X1080">
        <v>6863.5</v>
      </c>
      <c r="Y1080">
        <v>7844</v>
      </c>
      <c r="Z1080">
        <v>8824.5</v>
      </c>
      <c r="AA1080">
        <v>9805</v>
      </c>
      <c r="AB1080">
        <v>10785.5</v>
      </c>
      <c r="AC1080">
        <v>11766</v>
      </c>
      <c r="AD1080">
        <v>12746.5</v>
      </c>
      <c r="AE1080">
        <v>13727</v>
      </c>
      <c r="AF1080">
        <v>14707.5</v>
      </c>
      <c r="AG1080">
        <v>14707.5</v>
      </c>
      <c r="AH1080">
        <v>14707.5</v>
      </c>
      <c r="AI1080">
        <v>14707.5</v>
      </c>
      <c r="AJ1080">
        <v>14707.5</v>
      </c>
      <c r="AK1080">
        <v>14707.5</v>
      </c>
      <c r="AL1080">
        <v>14707.5</v>
      </c>
      <c r="AM1080">
        <v>14707.5</v>
      </c>
      <c r="AN1080">
        <v>14707.5</v>
      </c>
      <c r="AO1080">
        <v>14707.5</v>
      </c>
      <c r="AP1080">
        <v>14707.5</v>
      </c>
      <c r="AQ1080">
        <v>14707.5</v>
      </c>
      <c r="AR1080">
        <v>14707.5</v>
      </c>
      <c r="AS1080">
        <v>14707.5</v>
      </c>
      <c r="AT1080">
        <v>14707.5</v>
      </c>
      <c r="AU1080">
        <v>14707.5</v>
      </c>
      <c r="AV1080">
        <v>0</v>
      </c>
      <c r="AW1080">
        <v>0</v>
      </c>
      <c r="AX1080">
        <v>0</v>
      </c>
      <c r="AY1080">
        <v>0</v>
      </c>
      <c r="AZ1080">
        <v>0</v>
      </c>
      <c r="BA1080">
        <v>0</v>
      </c>
      <c r="BB1080">
        <v>0</v>
      </c>
      <c r="BC1080">
        <v>0</v>
      </c>
      <c r="BD1080">
        <v>0</v>
      </c>
      <c r="BE1080">
        <v>0</v>
      </c>
      <c r="BF1080">
        <v>0</v>
      </c>
      <c r="BG1080">
        <v>0</v>
      </c>
      <c r="BH1080">
        <v>0</v>
      </c>
      <c r="BI1080">
        <v>0</v>
      </c>
      <c r="BJ1080">
        <v>0</v>
      </c>
      <c r="BK1080">
        <v>0</v>
      </c>
      <c r="BL1080">
        <v>0</v>
      </c>
      <c r="BM1080">
        <v>0</v>
      </c>
      <c r="BN1080">
        <v>0</v>
      </c>
      <c r="BO1080">
        <v>0</v>
      </c>
      <c r="BP1080">
        <v>0</v>
      </c>
      <c r="BQ1080">
        <v>0</v>
      </c>
      <c r="BR1080">
        <v>0</v>
      </c>
      <c r="BS1080">
        <v>0</v>
      </c>
      <c r="BT1080">
        <v>0</v>
      </c>
      <c r="BU1080">
        <v>0</v>
      </c>
      <c r="BV1080">
        <v>0</v>
      </c>
      <c r="BW1080">
        <v>0</v>
      </c>
      <c r="BX1080">
        <v>0</v>
      </c>
      <c r="BY1080">
        <v>0</v>
      </c>
      <c r="BZ1080">
        <v>0</v>
      </c>
      <c r="CA1080">
        <v>0</v>
      </c>
      <c r="CB1080">
        <v>0</v>
      </c>
      <c r="CC1080">
        <v>0</v>
      </c>
      <c r="CD1080">
        <v>0</v>
      </c>
      <c r="CE1080">
        <v>0</v>
      </c>
      <c r="CF1080">
        <v>0</v>
      </c>
      <c r="CG1080">
        <v>0</v>
      </c>
      <c r="CH1080">
        <v>0</v>
      </c>
      <c r="CI1080">
        <v>0</v>
      </c>
      <c r="CJ1080">
        <v>0</v>
      </c>
      <c r="CK1080">
        <v>0</v>
      </c>
      <c r="CL1080">
        <v>0</v>
      </c>
      <c r="CM1080">
        <v>0</v>
      </c>
      <c r="CN1080">
        <v>0</v>
      </c>
      <c r="CO1080">
        <v>0</v>
      </c>
      <c r="CP1080">
        <v>0</v>
      </c>
      <c r="CQ1080">
        <v>0</v>
      </c>
      <c r="CR1080">
        <v>0</v>
      </c>
      <c r="CS1080">
        <v>0</v>
      </c>
      <c r="CT1080">
        <v>0</v>
      </c>
      <c r="CU1080">
        <v>0</v>
      </c>
      <c r="CV1080">
        <v>0</v>
      </c>
      <c r="CW1080">
        <v>0</v>
      </c>
      <c r="CX1080">
        <v>0</v>
      </c>
      <c r="CY1080">
        <v>0</v>
      </c>
      <c r="CZ1080">
        <v>0</v>
      </c>
      <c r="DA1080">
        <v>0</v>
      </c>
      <c r="DB1080">
        <v>0</v>
      </c>
      <c r="DC1080">
        <v>0</v>
      </c>
      <c r="DD1080">
        <v>0</v>
      </c>
      <c r="DE1080">
        <v>0</v>
      </c>
      <c r="DF1080">
        <v>0</v>
      </c>
      <c r="DG1080">
        <v>0</v>
      </c>
      <c r="DH1080">
        <v>0</v>
      </c>
      <c r="DI1080">
        <v>0</v>
      </c>
      <c r="DJ1080">
        <v>0</v>
      </c>
      <c r="DK1080">
        <v>0</v>
      </c>
      <c r="DL1080">
        <v>0</v>
      </c>
      <c r="DM1080">
        <v>0</v>
      </c>
      <c r="DN1080">
        <v>0</v>
      </c>
      <c r="DO1080">
        <v>0</v>
      </c>
      <c r="DP1080">
        <v>0</v>
      </c>
      <c r="DQ1080">
        <v>0</v>
      </c>
      <c r="DR1080">
        <v>0</v>
      </c>
      <c r="DS1080">
        <v>0</v>
      </c>
      <c r="DT1080">
        <v>0</v>
      </c>
      <c r="DU1080">
        <v>0</v>
      </c>
      <c r="DV1080">
        <v>0</v>
      </c>
      <c r="DW1080">
        <v>0</v>
      </c>
      <c r="DX1080">
        <v>0</v>
      </c>
      <c r="DZ1080" s="340"/>
      <c r="EA1080" t="s">
        <v>1024</v>
      </c>
      <c r="EB1080">
        <v>2</v>
      </c>
      <c r="EC1080">
        <v>52</v>
      </c>
      <c r="ED1080" s="183" t="str">
        <f t="shared" si="42"/>
        <v>SDH150252</v>
      </c>
      <c r="EE1080">
        <v>980.5</v>
      </c>
      <c r="EF1080">
        <v>10000</v>
      </c>
      <c r="EG1080">
        <v>10000</v>
      </c>
      <c r="EH1080">
        <v>10000</v>
      </c>
      <c r="EI1080">
        <v>10000</v>
      </c>
      <c r="EJ1080">
        <v>10000</v>
      </c>
      <c r="EK1080">
        <v>10000</v>
      </c>
      <c r="EL1080">
        <v>10000</v>
      </c>
      <c r="EM1080">
        <v>10000</v>
      </c>
      <c r="EN1080">
        <v>10000</v>
      </c>
      <c r="EO1080">
        <v>10785.5</v>
      </c>
      <c r="EP1080">
        <v>11766</v>
      </c>
      <c r="EQ1080">
        <v>12746.5</v>
      </c>
      <c r="ER1080">
        <v>13727</v>
      </c>
      <c r="ES1080">
        <v>14707.5</v>
      </c>
      <c r="ET1080">
        <v>14707.5</v>
      </c>
      <c r="EU1080">
        <v>14707.5</v>
      </c>
      <c r="EV1080">
        <v>14707.5</v>
      </c>
      <c r="EW1080">
        <v>14707.5</v>
      </c>
      <c r="EX1080">
        <v>14707.5</v>
      </c>
      <c r="EY1080">
        <v>14707.5</v>
      </c>
      <c r="EZ1080">
        <v>14707.5</v>
      </c>
      <c r="FA1080">
        <v>14707.5</v>
      </c>
      <c r="FB1080">
        <v>14707.5</v>
      </c>
      <c r="FC1080">
        <v>14707.5</v>
      </c>
      <c r="FD1080">
        <v>14707.5</v>
      </c>
      <c r="FE1080">
        <v>14707.5</v>
      </c>
      <c r="FF1080">
        <v>14707.5</v>
      </c>
      <c r="FG1080">
        <v>14707.5</v>
      </c>
      <c r="FH1080">
        <v>14707.5</v>
      </c>
      <c r="FI1080">
        <v>0</v>
      </c>
      <c r="FJ1080">
        <v>0</v>
      </c>
      <c r="FK1080">
        <v>0</v>
      </c>
      <c r="FL1080">
        <v>0</v>
      </c>
      <c r="FM1080">
        <v>0</v>
      </c>
      <c r="FN1080">
        <v>0</v>
      </c>
      <c r="FO1080">
        <v>0</v>
      </c>
      <c r="FP1080">
        <v>0</v>
      </c>
      <c r="FQ1080">
        <v>0</v>
      </c>
      <c r="FR1080">
        <v>0</v>
      </c>
      <c r="FS1080">
        <v>0</v>
      </c>
      <c r="FT1080">
        <v>0</v>
      </c>
      <c r="FU1080">
        <v>0</v>
      </c>
      <c r="FV1080">
        <v>0</v>
      </c>
      <c r="FW1080">
        <v>0</v>
      </c>
      <c r="FX1080">
        <v>0</v>
      </c>
      <c r="FY1080">
        <v>0</v>
      </c>
      <c r="FZ1080">
        <v>0</v>
      </c>
      <c r="GA1080">
        <v>0</v>
      </c>
      <c r="GB1080">
        <v>0</v>
      </c>
      <c r="GC1080">
        <v>0</v>
      </c>
      <c r="GD1080">
        <v>0</v>
      </c>
      <c r="GE1080">
        <v>0</v>
      </c>
      <c r="GF1080">
        <v>0</v>
      </c>
      <c r="GG1080">
        <v>0</v>
      </c>
      <c r="GH1080">
        <v>0</v>
      </c>
      <c r="GI1080">
        <v>0</v>
      </c>
      <c r="GJ1080">
        <v>0</v>
      </c>
      <c r="GK1080">
        <v>0</v>
      </c>
      <c r="GL1080">
        <v>0</v>
      </c>
      <c r="GM1080">
        <v>0</v>
      </c>
      <c r="GN1080">
        <v>0</v>
      </c>
      <c r="GO1080">
        <v>0</v>
      </c>
      <c r="GP1080">
        <v>0</v>
      </c>
      <c r="GQ1080">
        <v>0</v>
      </c>
      <c r="GR1080">
        <v>0</v>
      </c>
      <c r="GS1080">
        <v>0</v>
      </c>
      <c r="GT1080">
        <v>0</v>
      </c>
      <c r="GU1080">
        <v>0</v>
      </c>
      <c r="GV1080">
        <v>0</v>
      </c>
      <c r="GW1080">
        <v>0</v>
      </c>
      <c r="GX1080">
        <v>0</v>
      </c>
      <c r="GY1080">
        <v>0</v>
      </c>
      <c r="GZ1080">
        <v>0</v>
      </c>
      <c r="HA1080">
        <v>0</v>
      </c>
      <c r="HB1080">
        <v>0</v>
      </c>
      <c r="HC1080">
        <v>0</v>
      </c>
      <c r="HD1080">
        <v>0</v>
      </c>
      <c r="HE1080">
        <v>0</v>
      </c>
      <c r="HF1080">
        <v>0</v>
      </c>
      <c r="HG1080">
        <v>0</v>
      </c>
      <c r="HH1080">
        <v>0</v>
      </c>
      <c r="HI1080">
        <v>0</v>
      </c>
      <c r="HJ1080">
        <v>0</v>
      </c>
      <c r="HK1080">
        <v>0</v>
      </c>
      <c r="HL1080">
        <v>0</v>
      </c>
      <c r="HM1080">
        <v>0</v>
      </c>
      <c r="HN1080">
        <v>0</v>
      </c>
      <c r="HO1080">
        <v>0</v>
      </c>
      <c r="HP1080">
        <v>0</v>
      </c>
      <c r="HQ1080">
        <v>0</v>
      </c>
      <c r="HR1080">
        <v>0</v>
      </c>
      <c r="HS1080">
        <v>0</v>
      </c>
      <c r="HT1080">
        <v>0</v>
      </c>
      <c r="HU1080">
        <v>0</v>
      </c>
      <c r="HV1080">
        <v>0</v>
      </c>
      <c r="HW1080">
        <v>0</v>
      </c>
      <c r="HX1080">
        <v>0</v>
      </c>
      <c r="HY1080">
        <v>0</v>
      </c>
      <c r="HZ1080">
        <v>0</v>
      </c>
      <c r="IA1080">
        <v>0</v>
      </c>
      <c r="IB1080">
        <v>0</v>
      </c>
      <c r="IC1080">
        <v>0</v>
      </c>
      <c r="ID1080">
        <v>0</v>
      </c>
      <c r="IE1080">
        <v>0</v>
      </c>
      <c r="IF1080">
        <v>0</v>
      </c>
      <c r="IG1080">
        <v>0</v>
      </c>
      <c r="IH1080">
        <v>0</v>
      </c>
      <c r="II1080">
        <v>0</v>
      </c>
      <c r="IJ1080">
        <v>0</v>
      </c>
      <c r="IK1080">
        <v>0</v>
      </c>
    </row>
    <row r="1081" spans="13:245" hidden="1">
      <c r="M1081" s="340"/>
      <c r="N1081" t="s">
        <v>1024</v>
      </c>
      <c r="O1081">
        <v>2</v>
      </c>
      <c r="P1081">
        <v>53</v>
      </c>
      <c r="Q1081" s="183" t="str">
        <f t="shared" si="41"/>
        <v>SDH150253</v>
      </c>
      <c r="R1081">
        <v>1028.2</v>
      </c>
      <c r="S1081">
        <v>2056.4</v>
      </c>
      <c r="T1081">
        <v>3084.6000000000004</v>
      </c>
      <c r="U1081">
        <v>4112.8</v>
      </c>
      <c r="V1081">
        <v>5141</v>
      </c>
      <c r="W1081">
        <v>6169.2000000000007</v>
      </c>
      <c r="X1081">
        <v>7197.4000000000005</v>
      </c>
      <c r="Y1081">
        <v>8225.6</v>
      </c>
      <c r="Z1081">
        <v>9253.8000000000011</v>
      </c>
      <c r="AA1081">
        <v>10282</v>
      </c>
      <c r="AB1081">
        <v>11310.2</v>
      </c>
      <c r="AC1081">
        <v>12338.400000000001</v>
      </c>
      <c r="AD1081">
        <v>13366.6</v>
      </c>
      <c r="AE1081">
        <v>14394.800000000001</v>
      </c>
      <c r="AF1081">
        <v>15423</v>
      </c>
      <c r="AG1081">
        <v>15423</v>
      </c>
      <c r="AH1081">
        <v>15423</v>
      </c>
      <c r="AI1081">
        <v>15423</v>
      </c>
      <c r="AJ1081">
        <v>15423</v>
      </c>
      <c r="AK1081">
        <v>15423</v>
      </c>
      <c r="AL1081">
        <v>15423</v>
      </c>
      <c r="AM1081">
        <v>15423</v>
      </c>
      <c r="AN1081">
        <v>15423</v>
      </c>
      <c r="AO1081">
        <v>15423</v>
      </c>
      <c r="AP1081">
        <v>15423</v>
      </c>
      <c r="AQ1081">
        <v>15423</v>
      </c>
      <c r="AR1081">
        <v>15423</v>
      </c>
      <c r="AS1081">
        <v>15423</v>
      </c>
      <c r="AT1081">
        <v>15423</v>
      </c>
      <c r="AU1081">
        <v>15423</v>
      </c>
      <c r="AV1081">
        <v>0</v>
      </c>
      <c r="AW1081">
        <v>0</v>
      </c>
      <c r="AX1081">
        <v>0</v>
      </c>
      <c r="AY1081">
        <v>0</v>
      </c>
      <c r="AZ1081">
        <v>0</v>
      </c>
      <c r="BA1081">
        <v>0</v>
      </c>
      <c r="BB1081">
        <v>0</v>
      </c>
      <c r="BC1081">
        <v>0</v>
      </c>
      <c r="BD1081">
        <v>0</v>
      </c>
      <c r="BE1081">
        <v>0</v>
      </c>
      <c r="BF1081">
        <v>0</v>
      </c>
      <c r="BG1081">
        <v>0</v>
      </c>
      <c r="BH1081">
        <v>0</v>
      </c>
      <c r="BI1081">
        <v>0</v>
      </c>
      <c r="BJ1081">
        <v>0</v>
      </c>
      <c r="BK1081">
        <v>0</v>
      </c>
      <c r="BL1081">
        <v>0</v>
      </c>
      <c r="BM1081">
        <v>0</v>
      </c>
      <c r="BN1081">
        <v>0</v>
      </c>
      <c r="BO1081">
        <v>0</v>
      </c>
      <c r="BP1081">
        <v>0</v>
      </c>
      <c r="BQ1081">
        <v>0</v>
      </c>
      <c r="BR1081">
        <v>0</v>
      </c>
      <c r="BS1081">
        <v>0</v>
      </c>
      <c r="BT1081">
        <v>0</v>
      </c>
      <c r="BU1081">
        <v>0</v>
      </c>
      <c r="BV1081">
        <v>0</v>
      </c>
      <c r="BW1081">
        <v>0</v>
      </c>
      <c r="BX1081">
        <v>0</v>
      </c>
      <c r="BY1081">
        <v>0</v>
      </c>
      <c r="BZ1081">
        <v>0</v>
      </c>
      <c r="CA1081">
        <v>0</v>
      </c>
      <c r="CB1081">
        <v>0</v>
      </c>
      <c r="CC1081">
        <v>0</v>
      </c>
      <c r="CD1081">
        <v>0</v>
      </c>
      <c r="CE1081">
        <v>0</v>
      </c>
      <c r="CF1081">
        <v>0</v>
      </c>
      <c r="CG1081">
        <v>0</v>
      </c>
      <c r="CH1081">
        <v>0</v>
      </c>
      <c r="CI1081">
        <v>0</v>
      </c>
      <c r="CJ1081">
        <v>0</v>
      </c>
      <c r="CK1081">
        <v>0</v>
      </c>
      <c r="CL1081">
        <v>0</v>
      </c>
      <c r="CM1081">
        <v>0</v>
      </c>
      <c r="CN1081">
        <v>0</v>
      </c>
      <c r="CO1081">
        <v>0</v>
      </c>
      <c r="CP1081">
        <v>0</v>
      </c>
      <c r="CQ1081">
        <v>0</v>
      </c>
      <c r="CR1081">
        <v>0</v>
      </c>
      <c r="CS1081">
        <v>0</v>
      </c>
      <c r="CT1081">
        <v>0</v>
      </c>
      <c r="CU1081">
        <v>0</v>
      </c>
      <c r="CV1081">
        <v>0</v>
      </c>
      <c r="CW1081">
        <v>0</v>
      </c>
      <c r="CX1081">
        <v>0</v>
      </c>
      <c r="CY1081">
        <v>0</v>
      </c>
      <c r="CZ1081">
        <v>0</v>
      </c>
      <c r="DA1081">
        <v>0</v>
      </c>
      <c r="DB1081">
        <v>0</v>
      </c>
      <c r="DC1081">
        <v>0</v>
      </c>
      <c r="DD1081">
        <v>0</v>
      </c>
      <c r="DE1081">
        <v>0</v>
      </c>
      <c r="DF1081">
        <v>0</v>
      </c>
      <c r="DG1081">
        <v>0</v>
      </c>
      <c r="DH1081">
        <v>0</v>
      </c>
      <c r="DI1081">
        <v>0</v>
      </c>
      <c r="DJ1081">
        <v>0</v>
      </c>
      <c r="DK1081">
        <v>0</v>
      </c>
      <c r="DL1081">
        <v>0</v>
      </c>
      <c r="DM1081">
        <v>0</v>
      </c>
      <c r="DN1081">
        <v>0</v>
      </c>
      <c r="DO1081">
        <v>0</v>
      </c>
      <c r="DP1081">
        <v>0</v>
      </c>
      <c r="DQ1081">
        <v>0</v>
      </c>
      <c r="DR1081">
        <v>0</v>
      </c>
      <c r="DS1081">
        <v>0</v>
      </c>
      <c r="DT1081">
        <v>0</v>
      </c>
      <c r="DU1081">
        <v>0</v>
      </c>
      <c r="DV1081">
        <v>0</v>
      </c>
      <c r="DW1081">
        <v>0</v>
      </c>
      <c r="DX1081">
        <v>0</v>
      </c>
      <c r="DZ1081" s="340"/>
      <c r="EA1081" t="s">
        <v>1024</v>
      </c>
      <c r="EB1081">
        <v>2</v>
      </c>
      <c r="EC1081">
        <v>53</v>
      </c>
      <c r="ED1081" s="183" t="str">
        <f t="shared" si="42"/>
        <v>SDH150253</v>
      </c>
      <c r="EE1081">
        <v>1028.2</v>
      </c>
      <c r="EF1081">
        <v>10000</v>
      </c>
      <c r="EG1081">
        <v>10000</v>
      </c>
      <c r="EH1081">
        <v>10000</v>
      </c>
      <c r="EI1081">
        <v>10000</v>
      </c>
      <c r="EJ1081">
        <v>10000</v>
      </c>
      <c r="EK1081">
        <v>10000</v>
      </c>
      <c r="EL1081">
        <v>10000</v>
      </c>
      <c r="EM1081">
        <v>10000</v>
      </c>
      <c r="EN1081">
        <v>10282</v>
      </c>
      <c r="EO1081">
        <v>11310.2</v>
      </c>
      <c r="EP1081">
        <v>12338.4</v>
      </c>
      <c r="EQ1081">
        <v>13366.6</v>
      </c>
      <c r="ER1081">
        <v>14394.8</v>
      </c>
      <c r="ES1081">
        <v>15423</v>
      </c>
      <c r="ET1081">
        <v>15423</v>
      </c>
      <c r="EU1081">
        <v>15423</v>
      </c>
      <c r="EV1081">
        <v>15423</v>
      </c>
      <c r="EW1081">
        <v>15423</v>
      </c>
      <c r="EX1081">
        <v>15423</v>
      </c>
      <c r="EY1081">
        <v>15423</v>
      </c>
      <c r="EZ1081">
        <v>15423</v>
      </c>
      <c r="FA1081">
        <v>15423</v>
      </c>
      <c r="FB1081">
        <v>15423</v>
      </c>
      <c r="FC1081">
        <v>15423</v>
      </c>
      <c r="FD1081">
        <v>15423</v>
      </c>
      <c r="FE1081">
        <v>15423</v>
      </c>
      <c r="FF1081">
        <v>15423</v>
      </c>
      <c r="FG1081">
        <v>15423</v>
      </c>
      <c r="FH1081">
        <v>15423</v>
      </c>
      <c r="FI1081">
        <v>0</v>
      </c>
      <c r="FJ1081">
        <v>0</v>
      </c>
      <c r="FK1081">
        <v>0</v>
      </c>
      <c r="FL1081">
        <v>0</v>
      </c>
      <c r="FM1081">
        <v>0</v>
      </c>
      <c r="FN1081">
        <v>0</v>
      </c>
      <c r="FO1081">
        <v>0</v>
      </c>
      <c r="FP1081">
        <v>0</v>
      </c>
      <c r="FQ1081">
        <v>0</v>
      </c>
      <c r="FR1081">
        <v>0</v>
      </c>
      <c r="FS1081">
        <v>0</v>
      </c>
      <c r="FT1081">
        <v>0</v>
      </c>
      <c r="FU1081">
        <v>0</v>
      </c>
      <c r="FV1081">
        <v>0</v>
      </c>
      <c r="FW1081">
        <v>0</v>
      </c>
      <c r="FX1081">
        <v>0</v>
      </c>
      <c r="FY1081">
        <v>0</v>
      </c>
      <c r="FZ1081">
        <v>0</v>
      </c>
      <c r="GA1081">
        <v>0</v>
      </c>
      <c r="GB1081">
        <v>0</v>
      </c>
      <c r="GC1081">
        <v>0</v>
      </c>
      <c r="GD1081">
        <v>0</v>
      </c>
      <c r="GE1081">
        <v>0</v>
      </c>
      <c r="GF1081">
        <v>0</v>
      </c>
      <c r="GG1081">
        <v>0</v>
      </c>
      <c r="GH1081">
        <v>0</v>
      </c>
      <c r="GI1081">
        <v>0</v>
      </c>
      <c r="GJ1081">
        <v>0</v>
      </c>
      <c r="GK1081">
        <v>0</v>
      </c>
      <c r="GL1081">
        <v>0</v>
      </c>
      <c r="GM1081">
        <v>0</v>
      </c>
      <c r="GN1081">
        <v>0</v>
      </c>
      <c r="GO1081">
        <v>0</v>
      </c>
      <c r="GP1081">
        <v>0</v>
      </c>
      <c r="GQ1081">
        <v>0</v>
      </c>
      <c r="GR1081">
        <v>0</v>
      </c>
      <c r="GS1081">
        <v>0</v>
      </c>
      <c r="GT1081">
        <v>0</v>
      </c>
      <c r="GU1081">
        <v>0</v>
      </c>
      <c r="GV1081">
        <v>0</v>
      </c>
      <c r="GW1081">
        <v>0</v>
      </c>
      <c r="GX1081">
        <v>0</v>
      </c>
      <c r="GY1081">
        <v>0</v>
      </c>
      <c r="GZ1081">
        <v>0</v>
      </c>
      <c r="HA1081">
        <v>0</v>
      </c>
      <c r="HB1081">
        <v>0</v>
      </c>
      <c r="HC1081">
        <v>0</v>
      </c>
      <c r="HD1081">
        <v>0</v>
      </c>
      <c r="HE1081">
        <v>0</v>
      </c>
      <c r="HF1081">
        <v>0</v>
      </c>
      <c r="HG1081">
        <v>0</v>
      </c>
      <c r="HH1081">
        <v>0</v>
      </c>
      <c r="HI1081">
        <v>0</v>
      </c>
      <c r="HJ1081">
        <v>0</v>
      </c>
      <c r="HK1081">
        <v>0</v>
      </c>
      <c r="HL1081">
        <v>0</v>
      </c>
      <c r="HM1081">
        <v>0</v>
      </c>
      <c r="HN1081">
        <v>0</v>
      </c>
      <c r="HO1081">
        <v>0</v>
      </c>
      <c r="HP1081">
        <v>0</v>
      </c>
      <c r="HQ1081">
        <v>0</v>
      </c>
      <c r="HR1081">
        <v>0</v>
      </c>
      <c r="HS1081">
        <v>0</v>
      </c>
      <c r="HT1081">
        <v>0</v>
      </c>
      <c r="HU1081">
        <v>0</v>
      </c>
      <c r="HV1081">
        <v>0</v>
      </c>
      <c r="HW1081">
        <v>0</v>
      </c>
      <c r="HX1081">
        <v>0</v>
      </c>
      <c r="HY1081">
        <v>0</v>
      </c>
      <c r="HZ1081">
        <v>0</v>
      </c>
      <c r="IA1081">
        <v>0</v>
      </c>
      <c r="IB1081">
        <v>0</v>
      </c>
      <c r="IC1081">
        <v>0</v>
      </c>
      <c r="ID1081">
        <v>0</v>
      </c>
      <c r="IE1081">
        <v>0</v>
      </c>
      <c r="IF1081">
        <v>0</v>
      </c>
      <c r="IG1081">
        <v>0</v>
      </c>
      <c r="IH1081">
        <v>0</v>
      </c>
      <c r="II1081">
        <v>0</v>
      </c>
      <c r="IJ1081">
        <v>0</v>
      </c>
      <c r="IK1081">
        <v>0</v>
      </c>
    </row>
    <row r="1082" spans="13:245" hidden="1">
      <c r="M1082" s="340"/>
      <c r="N1082" t="s">
        <v>1024</v>
      </c>
      <c r="O1082">
        <v>2</v>
      </c>
      <c r="P1082">
        <v>54</v>
      </c>
      <c r="Q1082" s="183" t="str">
        <f t="shared" si="41"/>
        <v>SDH150254</v>
      </c>
      <c r="R1082">
        <v>1070.6000000000001</v>
      </c>
      <c r="S1082">
        <v>2141.2000000000003</v>
      </c>
      <c r="T1082">
        <v>3211.8</v>
      </c>
      <c r="U1082">
        <v>4282.4000000000005</v>
      </c>
      <c r="V1082">
        <v>5353</v>
      </c>
      <c r="W1082">
        <v>6423.6</v>
      </c>
      <c r="X1082">
        <v>7494.2000000000007</v>
      </c>
      <c r="Y1082">
        <v>8564.8000000000011</v>
      </c>
      <c r="Z1082">
        <v>9635.4</v>
      </c>
      <c r="AA1082">
        <v>10706</v>
      </c>
      <c r="AB1082">
        <v>11776.6</v>
      </c>
      <c r="AC1082">
        <v>12847.2</v>
      </c>
      <c r="AD1082">
        <v>13917.800000000001</v>
      </c>
      <c r="AE1082">
        <v>14988.400000000001</v>
      </c>
      <c r="AF1082">
        <v>16059</v>
      </c>
      <c r="AG1082">
        <v>16059</v>
      </c>
      <c r="AH1082">
        <v>16059</v>
      </c>
      <c r="AI1082">
        <v>16059</v>
      </c>
      <c r="AJ1082">
        <v>16059</v>
      </c>
      <c r="AK1082">
        <v>16059</v>
      </c>
      <c r="AL1082">
        <v>16059</v>
      </c>
      <c r="AM1082">
        <v>16059</v>
      </c>
      <c r="AN1082">
        <v>16059</v>
      </c>
      <c r="AO1082">
        <v>16059</v>
      </c>
      <c r="AP1082">
        <v>16059</v>
      </c>
      <c r="AQ1082">
        <v>16059</v>
      </c>
      <c r="AR1082">
        <v>16059</v>
      </c>
      <c r="AS1082">
        <v>16059</v>
      </c>
      <c r="AT1082">
        <v>16059</v>
      </c>
      <c r="AU1082">
        <v>16059</v>
      </c>
      <c r="AV1082">
        <v>0</v>
      </c>
      <c r="AW1082">
        <v>0</v>
      </c>
      <c r="AX1082">
        <v>0</v>
      </c>
      <c r="AY1082">
        <v>0</v>
      </c>
      <c r="AZ1082">
        <v>0</v>
      </c>
      <c r="BA1082">
        <v>0</v>
      </c>
      <c r="BB1082">
        <v>0</v>
      </c>
      <c r="BC1082">
        <v>0</v>
      </c>
      <c r="BD1082">
        <v>0</v>
      </c>
      <c r="BE1082">
        <v>0</v>
      </c>
      <c r="BF1082">
        <v>0</v>
      </c>
      <c r="BG1082">
        <v>0</v>
      </c>
      <c r="BH1082">
        <v>0</v>
      </c>
      <c r="BI1082">
        <v>0</v>
      </c>
      <c r="BJ1082">
        <v>0</v>
      </c>
      <c r="BK1082">
        <v>0</v>
      </c>
      <c r="BL1082">
        <v>0</v>
      </c>
      <c r="BM1082">
        <v>0</v>
      </c>
      <c r="BN1082">
        <v>0</v>
      </c>
      <c r="BO1082">
        <v>0</v>
      </c>
      <c r="BP1082">
        <v>0</v>
      </c>
      <c r="BQ1082">
        <v>0</v>
      </c>
      <c r="BR1082">
        <v>0</v>
      </c>
      <c r="BS1082">
        <v>0</v>
      </c>
      <c r="BT1082">
        <v>0</v>
      </c>
      <c r="BU1082">
        <v>0</v>
      </c>
      <c r="BV1082">
        <v>0</v>
      </c>
      <c r="BW1082">
        <v>0</v>
      </c>
      <c r="BX1082">
        <v>0</v>
      </c>
      <c r="BY1082">
        <v>0</v>
      </c>
      <c r="BZ1082">
        <v>0</v>
      </c>
      <c r="CA1082">
        <v>0</v>
      </c>
      <c r="CB1082">
        <v>0</v>
      </c>
      <c r="CC1082">
        <v>0</v>
      </c>
      <c r="CD1082">
        <v>0</v>
      </c>
      <c r="CE1082">
        <v>0</v>
      </c>
      <c r="CF1082">
        <v>0</v>
      </c>
      <c r="CG1082">
        <v>0</v>
      </c>
      <c r="CH1082">
        <v>0</v>
      </c>
      <c r="CI1082">
        <v>0</v>
      </c>
      <c r="CJ1082">
        <v>0</v>
      </c>
      <c r="CK1082">
        <v>0</v>
      </c>
      <c r="CL1082">
        <v>0</v>
      </c>
      <c r="CM1082">
        <v>0</v>
      </c>
      <c r="CN1082">
        <v>0</v>
      </c>
      <c r="CO1082">
        <v>0</v>
      </c>
      <c r="CP1082">
        <v>0</v>
      </c>
      <c r="CQ1082">
        <v>0</v>
      </c>
      <c r="CR1082">
        <v>0</v>
      </c>
      <c r="CS1082">
        <v>0</v>
      </c>
      <c r="CT1082">
        <v>0</v>
      </c>
      <c r="CU1082">
        <v>0</v>
      </c>
      <c r="CV1082">
        <v>0</v>
      </c>
      <c r="CW1082">
        <v>0</v>
      </c>
      <c r="CX1082">
        <v>0</v>
      </c>
      <c r="CY1082">
        <v>0</v>
      </c>
      <c r="CZ1082">
        <v>0</v>
      </c>
      <c r="DA1082">
        <v>0</v>
      </c>
      <c r="DB1082">
        <v>0</v>
      </c>
      <c r="DC1082">
        <v>0</v>
      </c>
      <c r="DD1082">
        <v>0</v>
      </c>
      <c r="DE1082">
        <v>0</v>
      </c>
      <c r="DF1082">
        <v>0</v>
      </c>
      <c r="DG1082">
        <v>0</v>
      </c>
      <c r="DH1082">
        <v>0</v>
      </c>
      <c r="DI1082">
        <v>0</v>
      </c>
      <c r="DJ1082">
        <v>0</v>
      </c>
      <c r="DK1082">
        <v>0</v>
      </c>
      <c r="DL1082">
        <v>0</v>
      </c>
      <c r="DM1082">
        <v>0</v>
      </c>
      <c r="DN1082">
        <v>0</v>
      </c>
      <c r="DO1082">
        <v>0</v>
      </c>
      <c r="DP1082">
        <v>0</v>
      </c>
      <c r="DQ1082">
        <v>0</v>
      </c>
      <c r="DR1082">
        <v>0</v>
      </c>
      <c r="DS1082">
        <v>0</v>
      </c>
      <c r="DT1082">
        <v>0</v>
      </c>
      <c r="DU1082">
        <v>0</v>
      </c>
      <c r="DV1082">
        <v>0</v>
      </c>
      <c r="DW1082">
        <v>0</v>
      </c>
      <c r="DX1082">
        <v>0</v>
      </c>
      <c r="DZ1082" s="340"/>
      <c r="EA1082" t="s">
        <v>1024</v>
      </c>
      <c r="EB1082">
        <v>2</v>
      </c>
      <c r="EC1082">
        <v>54</v>
      </c>
      <c r="ED1082" s="183" t="str">
        <f t="shared" si="42"/>
        <v>SDH150254</v>
      </c>
      <c r="EE1082">
        <v>1070.6000000000001</v>
      </c>
      <c r="EF1082">
        <v>10000</v>
      </c>
      <c r="EG1082">
        <v>10000</v>
      </c>
      <c r="EH1082">
        <v>10000</v>
      </c>
      <c r="EI1082">
        <v>10000</v>
      </c>
      <c r="EJ1082">
        <v>10000</v>
      </c>
      <c r="EK1082">
        <v>10000</v>
      </c>
      <c r="EL1082">
        <v>10000</v>
      </c>
      <c r="EM1082">
        <v>10000</v>
      </c>
      <c r="EN1082">
        <v>10706</v>
      </c>
      <c r="EO1082">
        <v>11776.6</v>
      </c>
      <c r="EP1082">
        <v>12847.2</v>
      </c>
      <c r="EQ1082">
        <v>13917.8</v>
      </c>
      <c r="ER1082">
        <v>14988.4</v>
      </c>
      <c r="ES1082">
        <v>16059</v>
      </c>
      <c r="ET1082">
        <v>16059</v>
      </c>
      <c r="EU1082">
        <v>16059</v>
      </c>
      <c r="EV1082">
        <v>16059</v>
      </c>
      <c r="EW1082">
        <v>16059</v>
      </c>
      <c r="EX1082">
        <v>16059</v>
      </c>
      <c r="EY1082">
        <v>16059</v>
      </c>
      <c r="EZ1082">
        <v>16059</v>
      </c>
      <c r="FA1082">
        <v>16059</v>
      </c>
      <c r="FB1082">
        <v>16059</v>
      </c>
      <c r="FC1082">
        <v>16059</v>
      </c>
      <c r="FD1082">
        <v>16059</v>
      </c>
      <c r="FE1082">
        <v>16059</v>
      </c>
      <c r="FF1082">
        <v>16059</v>
      </c>
      <c r="FG1082">
        <v>16059</v>
      </c>
      <c r="FH1082">
        <v>16059</v>
      </c>
      <c r="FI1082">
        <v>0</v>
      </c>
      <c r="FJ1082">
        <v>0</v>
      </c>
      <c r="FK1082">
        <v>0</v>
      </c>
      <c r="FL1082">
        <v>0</v>
      </c>
      <c r="FM1082">
        <v>0</v>
      </c>
      <c r="FN1082">
        <v>0</v>
      </c>
      <c r="FO1082">
        <v>0</v>
      </c>
      <c r="FP1082">
        <v>0</v>
      </c>
      <c r="FQ1082">
        <v>0</v>
      </c>
      <c r="FR1082">
        <v>0</v>
      </c>
      <c r="FS1082">
        <v>0</v>
      </c>
      <c r="FT1082">
        <v>0</v>
      </c>
      <c r="FU1082">
        <v>0</v>
      </c>
      <c r="FV1082">
        <v>0</v>
      </c>
      <c r="FW1082">
        <v>0</v>
      </c>
      <c r="FX1082">
        <v>0</v>
      </c>
      <c r="FY1082">
        <v>0</v>
      </c>
      <c r="FZ1082">
        <v>0</v>
      </c>
      <c r="GA1082">
        <v>0</v>
      </c>
      <c r="GB1082">
        <v>0</v>
      </c>
      <c r="GC1082">
        <v>0</v>
      </c>
      <c r="GD1082">
        <v>0</v>
      </c>
      <c r="GE1082">
        <v>0</v>
      </c>
      <c r="GF1082">
        <v>0</v>
      </c>
      <c r="GG1082">
        <v>0</v>
      </c>
      <c r="GH1082">
        <v>0</v>
      </c>
      <c r="GI1082">
        <v>0</v>
      </c>
      <c r="GJ1082">
        <v>0</v>
      </c>
      <c r="GK1082">
        <v>0</v>
      </c>
      <c r="GL1082">
        <v>0</v>
      </c>
      <c r="GM1082">
        <v>0</v>
      </c>
      <c r="GN1082">
        <v>0</v>
      </c>
      <c r="GO1082">
        <v>0</v>
      </c>
      <c r="GP1082">
        <v>0</v>
      </c>
      <c r="GQ1082">
        <v>0</v>
      </c>
      <c r="GR1082">
        <v>0</v>
      </c>
      <c r="GS1082">
        <v>0</v>
      </c>
      <c r="GT1082">
        <v>0</v>
      </c>
      <c r="GU1082">
        <v>0</v>
      </c>
      <c r="GV1082">
        <v>0</v>
      </c>
      <c r="GW1082">
        <v>0</v>
      </c>
      <c r="GX1082">
        <v>0</v>
      </c>
      <c r="GY1082">
        <v>0</v>
      </c>
      <c r="GZ1082">
        <v>0</v>
      </c>
      <c r="HA1082">
        <v>0</v>
      </c>
      <c r="HB1082">
        <v>0</v>
      </c>
      <c r="HC1082">
        <v>0</v>
      </c>
      <c r="HD1082">
        <v>0</v>
      </c>
      <c r="HE1082">
        <v>0</v>
      </c>
      <c r="HF1082">
        <v>0</v>
      </c>
      <c r="HG1082">
        <v>0</v>
      </c>
      <c r="HH1082">
        <v>0</v>
      </c>
      <c r="HI1082">
        <v>0</v>
      </c>
      <c r="HJ1082">
        <v>0</v>
      </c>
      <c r="HK1082">
        <v>0</v>
      </c>
      <c r="HL1082">
        <v>0</v>
      </c>
      <c r="HM1082">
        <v>0</v>
      </c>
      <c r="HN1082">
        <v>0</v>
      </c>
      <c r="HO1082">
        <v>0</v>
      </c>
      <c r="HP1082">
        <v>0</v>
      </c>
      <c r="HQ1082">
        <v>0</v>
      </c>
      <c r="HR1082">
        <v>0</v>
      </c>
      <c r="HS1082">
        <v>0</v>
      </c>
      <c r="HT1082">
        <v>0</v>
      </c>
      <c r="HU1082">
        <v>0</v>
      </c>
      <c r="HV1082">
        <v>0</v>
      </c>
      <c r="HW1082">
        <v>0</v>
      </c>
      <c r="HX1082">
        <v>0</v>
      </c>
      <c r="HY1082">
        <v>0</v>
      </c>
      <c r="HZ1082">
        <v>0</v>
      </c>
      <c r="IA1082">
        <v>0</v>
      </c>
      <c r="IB1082">
        <v>0</v>
      </c>
      <c r="IC1082">
        <v>0</v>
      </c>
      <c r="ID1082">
        <v>0</v>
      </c>
      <c r="IE1082">
        <v>0</v>
      </c>
      <c r="IF1082">
        <v>0</v>
      </c>
      <c r="IG1082">
        <v>0</v>
      </c>
      <c r="IH1082">
        <v>0</v>
      </c>
      <c r="II1082">
        <v>0</v>
      </c>
      <c r="IJ1082">
        <v>0</v>
      </c>
      <c r="IK1082">
        <v>0</v>
      </c>
    </row>
    <row r="1083" spans="13:245" hidden="1">
      <c r="M1083" s="340"/>
      <c r="N1083" t="s">
        <v>1024</v>
      </c>
      <c r="O1083">
        <v>2</v>
      </c>
      <c r="P1083">
        <v>55</v>
      </c>
      <c r="Q1083" s="183" t="str">
        <f t="shared" si="41"/>
        <v>SDH150255</v>
      </c>
      <c r="R1083">
        <v>1113</v>
      </c>
      <c r="S1083">
        <v>2226</v>
      </c>
      <c r="T1083">
        <v>3339</v>
      </c>
      <c r="U1083">
        <v>4452</v>
      </c>
      <c r="V1083">
        <v>5565</v>
      </c>
      <c r="W1083">
        <v>6678</v>
      </c>
      <c r="X1083">
        <v>7791</v>
      </c>
      <c r="Y1083">
        <v>8904</v>
      </c>
      <c r="Z1083">
        <v>10017</v>
      </c>
      <c r="AA1083">
        <v>11130</v>
      </c>
      <c r="AB1083">
        <v>12243</v>
      </c>
      <c r="AC1083">
        <v>13356</v>
      </c>
      <c r="AD1083">
        <v>14469</v>
      </c>
      <c r="AE1083">
        <v>15582</v>
      </c>
      <c r="AF1083">
        <v>16695</v>
      </c>
      <c r="AG1083">
        <v>16695</v>
      </c>
      <c r="AH1083">
        <v>16695</v>
      </c>
      <c r="AI1083">
        <v>16695</v>
      </c>
      <c r="AJ1083">
        <v>16695</v>
      </c>
      <c r="AK1083">
        <v>16695</v>
      </c>
      <c r="AL1083">
        <v>16695</v>
      </c>
      <c r="AM1083">
        <v>16695</v>
      </c>
      <c r="AN1083">
        <v>16695</v>
      </c>
      <c r="AO1083">
        <v>16695</v>
      </c>
      <c r="AP1083">
        <v>16695</v>
      </c>
      <c r="AQ1083">
        <v>16695</v>
      </c>
      <c r="AR1083">
        <v>16695</v>
      </c>
      <c r="AS1083">
        <v>16695</v>
      </c>
      <c r="AT1083">
        <v>16695</v>
      </c>
      <c r="AU1083">
        <v>16695</v>
      </c>
      <c r="AV1083">
        <v>0</v>
      </c>
      <c r="AW1083">
        <v>0</v>
      </c>
      <c r="AX1083">
        <v>0</v>
      </c>
      <c r="AY1083">
        <v>0</v>
      </c>
      <c r="AZ1083">
        <v>0</v>
      </c>
      <c r="BA1083">
        <v>0</v>
      </c>
      <c r="BB1083">
        <v>0</v>
      </c>
      <c r="BC1083">
        <v>0</v>
      </c>
      <c r="BD1083">
        <v>0</v>
      </c>
      <c r="BE1083">
        <v>0</v>
      </c>
      <c r="BF1083">
        <v>0</v>
      </c>
      <c r="BG1083">
        <v>0</v>
      </c>
      <c r="BH1083">
        <v>0</v>
      </c>
      <c r="BI1083">
        <v>0</v>
      </c>
      <c r="BJ1083">
        <v>0</v>
      </c>
      <c r="BK1083">
        <v>0</v>
      </c>
      <c r="BL1083">
        <v>0</v>
      </c>
      <c r="BM1083">
        <v>0</v>
      </c>
      <c r="BN1083">
        <v>0</v>
      </c>
      <c r="BO1083">
        <v>0</v>
      </c>
      <c r="BP1083">
        <v>0</v>
      </c>
      <c r="BQ1083">
        <v>0</v>
      </c>
      <c r="BR1083">
        <v>0</v>
      </c>
      <c r="BS1083">
        <v>0</v>
      </c>
      <c r="BT1083">
        <v>0</v>
      </c>
      <c r="BU1083">
        <v>0</v>
      </c>
      <c r="BV1083">
        <v>0</v>
      </c>
      <c r="BW1083">
        <v>0</v>
      </c>
      <c r="BX1083">
        <v>0</v>
      </c>
      <c r="BY1083">
        <v>0</v>
      </c>
      <c r="BZ1083">
        <v>0</v>
      </c>
      <c r="CA1083">
        <v>0</v>
      </c>
      <c r="CB1083">
        <v>0</v>
      </c>
      <c r="CC1083">
        <v>0</v>
      </c>
      <c r="CD1083">
        <v>0</v>
      </c>
      <c r="CE1083">
        <v>0</v>
      </c>
      <c r="CF1083">
        <v>0</v>
      </c>
      <c r="CG1083">
        <v>0</v>
      </c>
      <c r="CH1083">
        <v>0</v>
      </c>
      <c r="CI1083">
        <v>0</v>
      </c>
      <c r="CJ1083">
        <v>0</v>
      </c>
      <c r="CK1083">
        <v>0</v>
      </c>
      <c r="CL1083">
        <v>0</v>
      </c>
      <c r="CM1083">
        <v>0</v>
      </c>
      <c r="CN1083">
        <v>0</v>
      </c>
      <c r="CO1083">
        <v>0</v>
      </c>
      <c r="CP1083">
        <v>0</v>
      </c>
      <c r="CQ1083">
        <v>0</v>
      </c>
      <c r="CR1083">
        <v>0</v>
      </c>
      <c r="CS1083">
        <v>0</v>
      </c>
      <c r="CT1083">
        <v>0</v>
      </c>
      <c r="CU1083">
        <v>0</v>
      </c>
      <c r="CV1083">
        <v>0</v>
      </c>
      <c r="CW1083">
        <v>0</v>
      </c>
      <c r="CX1083">
        <v>0</v>
      </c>
      <c r="CY1083">
        <v>0</v>
      </c>
      <c r="CZ1083">
        <v>0</v>
      </c>
      <c r="DA1083">
        <v>0</v>
      </c>
      <c r="DB1083">
        <v>0</v>
      </c>
      <c r="DC1083">
        <v>0</v>
      </c>
      <c r="DD1083">
        <v>0</v>
      </c>
      <c r="DE1083">
        <v>0</v>
      </c>
      <c r="DF1083">
        <v>0</v>
      </c>
      <c r="DG1083">
        <v>0</v>
      </c>
      <c r="DH1083">
        <v>0</v>
      </c>
      <c r="DI1083">
        <v>0</v>
      </c>
      <c r="DJ1083">
        <v>0</v>
      </c>
      <c r="DK1083">
        <v>0</v>
      </c>
      <c r="DL1083">
        <v>0</v>
      </c>
      <c r="DM1083">
        <v>0</v>
      </c>
      <c r="DN1083">
        <v>0</v>
      </c>
      <c r="DO1083">
        <v>0</v>
      </c>
      <c r="DP1083">
        <v>0</v>
      </c>
      <c r="DQ1083">
        <v>0</v>
      </c>
      <c r="DR1083">
        <v>0</v>
      </c>
      <c r="DS1083">
        <v>0</v>
      </c>
      <c r="DT1083">
        <v>0</v>
      </c>
      <c r="DU1083">
        <v>0</v>
      </c>
      <c r="DV1083">
        <v>0</v>
      </c>
      <c r="DW1083">
        <v>0</v>
      </c>
      <c r="DX1083">
        <v>0</v>
      </c>
      <c r="DZ1083" s="340"/>
      <c r="EA1083" t="s">
        <v>1024</v>
      </c>
      <c r="EB1083">
        <v>2</v>
      </c>
      <c r="EC1083">
        <v>55</v>
      </c>
      <c r="ED1083" s="183" t="str">
        <f t="shared" si="42"/>
        <v>SDH150255</v>
      </c>
      <c r="EE1083">
        <v>1113</v>
      </c>
      <c r="EF1083">
        <v>10000</v>
      </c>
      <c r="EG1083">
        <v>10000</v>
      </c>
      <c r="EH1083">
        <v>10000</v>
      </c>
      <c r="EI1083">
        <v>10000</v>
      </c>
      <c r="EJ1083">
        <v>10000</v>
      </c>
      <c r="EK1083">
        <v>10000</v>
      </c>
      <c r="EL1083">
        <v>10000</v>
      </c>
      <c r="EM1083">
        <v>10017</v>
      </c>
      <c r="EN1083">
        <v>11130</v>
      </c>
      <c r="EO1083">
        <v>12243</v>
      </c>
      <c r="EP1083">
        <v>13356</v>
      </c>
      <c r="EQ1083">
        <v>14469</v>
      </c>
      <c r="ER1083">
        <v>15582</v>
      </c>
      <c r="ES1083">
        <v>16695</v>
      </c>
      <c r="ET1083">
        <v>16695</v>
      </c>
      <c r="EU1083">
        <v>16695</v>
      </c>
      <c r="EV1083">
        <v>16695</v>
      </c>
      <c r="EW1083">
        <v>16695</v>
      </c>
      <c r="EX1083">
        <v>16695</v>
      </c>
      <c r="EY1083">
        <v>16695</v>
      </c>
      <c r="EZ1083">
        <v>16695</v>
      </c>
      <c r="FA1083">
        <v>16695</v>
      </c>
      <c r="FB1083">
        <v>16695</v>
      </c>
      <c r="FC1083">
        <v>16695</v>
      </c>
      <c r="FD1083">
        <v>16695</v>
      </c>
      <c r="FE1083">
        <v>16695</v>
      </c>
      <c r="FF1083">
        <v>16695</v>
      </c>
      <c r="FG1083">
        <v>16695</v>
      </c>
      <c r="FH1083">
        <v>16695</v>
      </c>
      <c r="FI1083">
        <v>0</v>
      </c>
      <c r="FJ1083">
        <v>0</v>
      </c>
      <c r="FK1083">
        <v>0</v>
      </c>
      <c r="FL1083">
        <v>0</v>
      </c>
      <c r="FM1083">
        <v>0</v>
      </c>
      <c r="FN1083">
        <v>0</v>
      </c>
      <c r="FO1083">
        <v>0</v>
      </c>
      <c r="FP1083">
        <v>0</v>
      </c>
      <c r="FQ1083">
        <v>0</v>
      </c>
      <c r="FR1083">
        <v>0</v>
      </c>
      <c r="FS1083">
        <v>0</v>
      </c>
      <c r="FT1083">
        <v>0</v>
      </c>
      <c r="FU1083">
        <v>0</v>
      </c>
      <c r="FV1083">
        <v>0</v>
      </c>
      <c r="FW1083">
        <v>0</v>
      </c>
      <c r="FX1083">
        <v>0</v>
      </c>
      <c r="FY1083">
        <v>0</v>
      </c>
      <c r="FZ1083">
        <v>0</v>
      </c>
      <c r="GA1083">
        <v>0</v>
      </c>
      <c r="GB1083">
        <v>0</v>
      </c>
      <c r="GC1083">
        <v>0</v>
      </c>
      <c r="GD1083">
        <v>0</v>
      </c>
      <c r="GE1083">
        <v>0</v>
      </c>
      <c r="GF1083">
        <v>0</v>
      </c>
      <c r="GG1083">
        <v>0</v>
      </c>
      <c r="GH1083">
        <v>0</v>
      </c>
      <c r="GI1083">
        <v>0</v>
      </c>
      <c r="GJ1083">
        <v>0</v>
      </c>
      <c r="GK1083">
        <v>0</v>
      </c>
      <c r="GL1083">
        <v>0</v>
      </c>
      <c r="GM1083">
        <v>0</v>
      </c>
      <c r="GN1083">
        <v>0</v>
      </c>
      <c r="GO1083">
        <v>0</v>
      </c>
      <c r="GP1083">
        <v>0</v>
      </c>
      <c r="GQ1083">
        <v>0</v>
      </c>
      <c r="GR1083">
        <v>0</v>
      </c>
      <c r="GS1083">
        <v>0</v>
      </c>
      <c r="GT1083">
        <v>0</v>
      </c>
      <c r="GU1083">
        <v>0</v>
      </c>
      <c r="GV1083">
        <v>0</v>
      </c>
      <c r="GW1083">
        <v>0</v>
      </c>
      <c r="GX1083">
        <v>0</v>
      </c>
      <c r="GY1083">
        <v>0</v>
      </c>
      <c r="GZ1083">
        <v>0</v>
      </c>
      <c r="HA1083">
        <v>0</v>
      </c>
      <c r="HB1083">
        <v>0</v>
      </c>
      <c r="HC1083">
        <v>0</v>
      </c>
      <c r="HD1083">
        <v>0</v>
      </c>
      <c r="HE1083">
        <v>0</v>
      </c>
      <c r="HF1083">
        <v>0</v>
      </c>
      <c r="HG1083">
        <v>0</v>
      </c>
      <c r="HH1083">
        <v>0</v>
      </c>
      <c r="HI1083">
        <v>0</v>
      </c>
      <c r="HJ1083">
        <v>0</v>
      </c>
      <c r="HK1083">
        <v>0</v>
      </c>
      <c r="HL1083">
        <v>0</v>
      </c>
      <c r="HM1083">
        <v>0</v>
      </c>
      <c r="HN1083">
        <v>0</v>
      </c>
      <c r="HO1083">
        <v>0</v>
      </c>
      <c r="HP1083">
        <v>0</v>
      </c>
      <c r="HQ1083">
        <v>0</v>
      </c>
      <c r="HR1083">
        <v>0</v>
      </c>
      <c r="HS1083">
        <v>0</v>
      </c>
      <c r="HT1083">
        <v>0</v>
      </c>
      <c r="HU1083">
        <v>0</v>
      </c>
      <c r="HV1083">
        <v>0</v>
      </c>
      <c r="HW1083">
        <v>0</v>
      </c>
      <c r="HX1083">
        <v>0</v>
      </c>
      <c r="HY1083">
        <v>0</v>
      </c>
      <c r="HZ1083">
        <v>0</v>
      </c>
      <c r="IA1083">
        <v>0</v>
      </c>
      <c r="IB1083">
        <v>0</v>
      </c>
      <c r="IC1083">
        <v>0</v>
      </c>
      <c r="ID1083">
        <v>0</v>
      </c>
      <c r="IE1083">
        <v>0</v>
      </c>
      <c r="IF1083">
        <v>0</v>
      </c>
      <c r="IG1083">
        <v>0</v>
      </c>
      <c r="IH1083">
        <v>0</v>
      </c>
      <c r="II1083">
        <v>0</v>
      </c>
      <c r="IJ1083">
        <v>0</v>
      </c>
      <c r="IK1083">
        <v>0</v>
      </c>
    </row>
    <row r="1084" spans="13:245" hidden="1">
      <c r="M1084" s="340"/>
      <c r="N1084" t="s">
        <v>944</v>
      </c>
      <c r="O1084">
        <v>1</v>
      </c>
      <c r="P1084">
        <v>0</v>
      </c>
      <c r="Q1084" s="183" t="str">
        <f t="shared" si="41"/>
        <v>SDH200100</v>
      </c>
      <c r="R1084">
        <v>429.3</v>
      </c>
      <c r="S1084">
        <v>2000</v>
      </c>
      <c r="T1084">
        <v>2000</v>
      </c>
      <c r="U1084">
        <v>2000</v>
      </c>
      <c r="V1084">
        <v>2146.5</v>
      </c>
      <c r="W1084">
        <v>2575.8000000000002</v>
      </c>
      <c r="X1084">
        <v>3005.1000000000004</v>
      </c>
      <c r="Y1084">
        <v>3434.4</v>
      </c>
      <c r="Z1084">
        <v>3863.7000000000003</v>
      </c>
      <c r="AA1084">
        <v>4293</v>
      </c>
      <c r="AB1084">
        <v>4722.3</v>
      </c>
      <c r="AC1084">
        <v>5151.6000000000004</v>
      </c>
      <c r="AD1084">
        <v>5580.9000000000005</v>
      </c>
      <c r="AE1084">
        <v>6010.2000000000007</v>
      </c>
      <c r="AF1084">
        <v>6439.5</v>
      </c>
      <c r="AG1084">
        <v>6868.8</v>
      </c>
      <c r="AH1084">
        <v>7298.1</v>
      </c>
      <c r="AI1084">
        <v>7727.4000000000005</v>
      </c>
      <c r="AJ1084">
        <v>8156.7000000000007</v>
      </c>
      <c r="AK1084">
        <v>8586</v>
      </c>
      <c r="AL1084">
        <v>8586</v>
      </c>
      <c r="AM1084">
        <v>8586</v>
      </c>
      <c r="AN1084">
        <v>8586</v>
      </c>
      <c r="AO1084">
        <v>8586</v>
      </c>
      <c r="AP1084">
        <v>8586</v>
      </c>
      <c r="AQ1084">
        <v>8586</v>
      </c>
      <c r="AR1084">
        <v>8586</v>
      </c>
      <c r="AS1084">
        <v>8586</v>
      </c>
      <c r="AT1084">
        <v>8586</v>
      </c>
      <c r="AU1084">
        <v>8586</v>
      </c>
      <c r="AV1084">
        <v>8586</v>
      </c>
      <c r="AW1084">
        <v>8586</v>
      </c>
      <c r="AX1084">
        <v>8586</v>
      </c>
      <c r="AY1084">
        <v>8586</v>
      </c>
      <c r="AZ1084">
        <v>8586</v>
      </c>
      <c r="BA1084">
        <v>0</v>
      </c>
      <c r="BB1084">
        <v>0</v>
      </c>
      <c r="BC1084">
        <v>0</v>
      </c>
      <c r="BD1084">
        <v>0</v>
      </c>
      <c r="BE1084">
        <v>0</v>
      </c>
      <c r="BF1084">
        <v>0</v>
      </c>
      <c r="BG1084">
        <v>0</v>
      </c>
      <c r="BH1084">
        <v>0</v>
      </c>
      <c r="BI1084">
        <v>0</v>
      </c>
      <c r="BJ1084">
        <v>0</v>
      </c>
      <c r="BK1084">
        <v>0</v>
      </c>
      <c r="BL1084">
        <v>0</v>
      </c>
      <c r="BM1084">
        <v>0</v>
      </c>
      <c r="BN1084">
        <v>0</v>
      </c>
      <c r="BO1084">
        <v>0</v>
      </c>
      <c r="BP1084">
        <v>0</v>
      </c>
      <c r="BQ1084">
        <v>0</v>
      </c>
      <c r="BR1084">
        <v>0</v>
      </c>
      <c r="BS1084">
        <v>0</v>
      </c>
      <c r="BT1084">
        <v>0</v>
      </c>
      <c r="BU1084">
        <v>0</v>
      </c>
      <c r="BV1084">
        <v>0</v>
      </c>
      <c r="BW1084">
        <v>0</v>
      </c>
      <c r="BX1084">
        <v>0</v>
      </c>
      <c r="BY1084">
        <v>0</v>
      </c>
      <c r="BZ1084">
        <v>0</v>
      </c>
      <c r="CA1084">
        <v>0</v>
      </c>
      <c r="CB1084">
        <v>0</v>
      </c>
      <c r="CC1084">
        <v>0</v>
      </c>
      <c r="CD1084">
        <v>0</v>
      </c>
      <c r="CE1084">
        <v>0</v>
      </c>
      <c r="CF1084">
        <v>0</v>
      </c>
      <c r="CG1084">
        <v>0</v>
      </c>
      <c r="CH1084">
        <v>0</v>
      </c>
      <c r="CI1084">
        <v>0</v>
      </c>
      <c r="CJ1084">
        <v>0</v>
      </c>
      <c r="CK1084">
        <v>0</v>
      </c>
      <c r="CL1084">
        <v>0</v>
      </c>
      <c r="CM1084">
        <v>0</v>
      </c>
      <c r="CN1084">
        <v>0</v>
      </c>
      <c r="CO1084">
        <v>0</v>
      </c>
      <c r="CP1084">
        <v>0</v>
      </c>
      <c r="CQ1084">
        <v>0</v>
      </c>
      <c r="CR1084">
        <v>0</v>
      </c>
      <c r="CS1084">
        <v>0</v>
      </c>
      <c r="CT1084">
        <v>0</v>
      </c>
      <c r="CU1084">
        <v>0</v>
      </c>
      <c r="CV1084">
        <v>0</v>
      </c>
      <c r="CW1084">
        <v>0</v>
      </c>
      <c r="CX1084">
        <v>0</v>
      </c>
      <c r="CY1084">
        <v>0</v>
      </c>
      <c r="CZ1084">
        <v>0</v>
      </c>
      <c r="DA1084">
        <v>0</v>
      </c>
      <c r="DB1084">
        <v>0</v>
      </c>
      <c r="DC1084">
        <v>0</v>
      </c>
      <c r="DD1084">
        <v>0</v>
      </c>
      <c r="DE1084">
        <v>0</v>
      </c>
      <c r="DF1084">
        <v>0</v>
      </c>
      <c r="DG1084">
        <v>0</v>
      </c>
      <c r="DH1084">
        <v>0</v>
      </c>
      <c r="DI1084">
        <v>0</v>
      </c>
      <c r="DJ1084">
        <v>0</v>
      </c>
      <c r="DK1084">
        <v>0</v>
      </c>
      <c r="DL1084">
        <v>0</v>
      </c>
      <c r="DM1084">
        <v>0</v>
      </c>
      <c r="DN1084">
        <v>0</v>
      </c>
      <c r="DO1084">
        <v>0</v>
      </c>
      <c r="DP1084">
        <v>0</v>
      </c>
      <c r="DQ1084">
        <v>0</v>
      </c>
      <c r="DR1084">
        <v>0</v>
      </c>
      <c r="DS1084">
        <v>0</v>
      </c>
      <c r="DT1084">
        <v>0</v>
      </c>
      <c r="DU1084">
        <v>0</v>
      </c>
      <c r="DV1084">
        <v>0</v>
      </c>
      <c r="DW1084">
        <v>0</v>
      </c>
      <c r="DX1084">
        <v>0</v>
      </c>
      <c r="DZ1084" s="340"/>
      <c r="EA1084" t="s">
        <v>944</v>
      </c>
      <c r="EB1084">
        <v>1</v>
      </c>
      <c r="EC1084">
        <v>0</v>
      </c>
      <c r="ED1084" s="183" t="str">
        <f t="shared" si="42"/>
        <v>SDH200100</v>
      </c>
      <c r="EE1084">
        <v>429.3</v>
      </c>
      <c r="EF1084">
        <v>10000</v>
      </c>
      <c r="EG1084">
        <v>10000</v>
      </c>
      <c r="EH1084">
        <v>10000</v>
      </c>
      <c r="EI1084">
        <v>10000</v>
      </c>
      <c r="EJ1084">
        <v>10000</v>
      </c>
      <c r="EK1084">
        <v>10000</v>
      </c>
      <c r="EL1084">
        <v>10000</v>
      </c>
      <c r="EM1084">
        <v>10000</v>
      </c>
      <c r="EN1084">
        <v>10000</v>
      </c>
      <c r="EO1084">
        <v>10000</v>
      </c>
      <c r="EP1084">
        <v>10000</v>
      </c>
      <c r="EQ1084">
        <v>10000</v>
      </c>
      <c r="ER1084">
        <v>10000</v>
      </c>
      <c r="ES1084">
        <v>10000</v>
      </c>
      <c r="ET1084">
        <v>10000</v>
      </c>
      <c r="EU1084">
        <v>10000</v>
      </c>
      <c r="EV1084">
        <v>10000</v>
      </c>
      <c r="EW1084">
        <v>10000</v>
      </c>
      <c r="EX1084">
        <v>10000</v>
      </c>
      <c r="EY1084">
        <v>10000</v>
      </c>
      <c r="EZ1084">
        <v>10000</v>
      </c>
      <c r="FA1084">
        <v>10000</v>
      </c>
      <c r="FB1084">
        <v>10000</v>
      </c>
      <c r="FC1084">
        <v>10000</v>
      </c>
      <c r="FD1084">
        <v>10000</v>
      </c>
      <c r="FE1084">
        <v>10000</v>
      </c>
      <c r="FF1084">
        <v>10000</v>
      </c>
      <c r="FG1084">
        <v>10000</v>
      </c>
      <c r="FH1084">
        <v>10000</v>
      </c>
      <c r="FI1084">
        <v>10000</v>
      </c>
      <c r="FJ1084">
        <v>10000</v>
      </c>
      <c r="FK1084">
        <v>10000</v>
      </c>
      <c r="FL1084">
        <v>10000</v>
      </c>
      <c r="FM1084">
        <v>10000</v>
      </c>
      <c r="FN1084">
        <v>0</v>
      </c>
      <c r="FO1084">
        <v>0</v>
      </c>
      <c r="FP1084">
        <v>0</v>
      </c>
      <c r="FQ1084">
        <v>0</v>
      </c>
      <c r="FR1084">
        <v>0</v>
      </c>
      <c r="FS1084">
        <v>0</v>
      </c>
      <c r="FT1084">
        <v>0</v>
      </c>
      <c r="FU1084">
        <v>0</v>
      </c>
      <c r="FV1084">
        <v>0</v>
      </c>
      <c r="FW1084">
        <v>0</v>
      </c>
      <c r="FX1084">
        <v>0</v>
      </c>
      <c r="FY1084">
        <v>0</v>
      </c>
      <c r="FZ1084">
        <v>0</v>
      </c>
      <c r="GA1084">
        <v>0</v>
      </c>
      <c r="GB1084">
        <v>0</v>
      </c>
      <c r="GC1084">
        <v>0</v>
      </c>
      <c r="GD1084">
        <v>0</v>
      </c>
      <c r="GE1084">
        <v>0</v>
      </c>
      <c r="GF1084">
        <v>0</v>
      </c>
      <c r="GG1084">
        <v>0</v>
      </c>
      <c r="GH1084">
        <v>0</v>
      </c>
      <c r="GI1084">
        <v>0</v>
      </c>
      <c r="GJ1084">
        <v>0</v>
      </c>
      <c r="GK1084">
        <v>0</v>
      </c>
      <c r="GL1084">
        <v>0</v>
      </c>
      <c r="GM1084">
        <v>0</v>
      </c>
      <c r="GN1084">
        <v>0</v>
      </c>
      <c r="GO1084">
        <v>0</v>
      </c>
      <c r="GP1084">
        <v>0</v>
      </c>
      <c r="GQ1084">
        <v>0</v>
      </c>
      <c r="GR1084">
        <v>0</v>
      </c>
      <c r="GS1084">
        <v>0</v>
      </c>
      <c r="GT1084">
        <v>0</v>
      </c>
      <c r="GU1084">
        <v>0</v>
      </c>
      <c r="GV1084">
        <v>0</v>
      </c>
      <c r="GW1084">
        <v>0</v>
      </c>
      <c r="GX1084">
        <v>0</v>
      </c>
      <c r="GY1084">
        <v>0</v>
      </c>
      <c r="GZ1084">
        <v>0</v>
      </c>
      <c r="HA1084">
        <v>0</v>
      </c>
      <c r="HB1084">
        <v>0</v>
      </c>
      <c r="HC1084">
        <v>0</v>
      </c>
      <c r="HD1084">
        <v>0</v>
      </c>
      <c r="HE1084">
        <v>0</v>
      </c>
      <c r="HF1084">
        <v>0</v>
      </c>
      <c r="HG1084">
        <v>0</v>
      </c>
      <c r="HH1084">
        <v>0</v>
      </c>
      <c r="HI1084">
        <v>0</v>
      </c>
      <c r="HJ1084">
        <v>0</v>
      </c>
      <c r="HK1084">
        <v>0</v>
      </c>
      <c r="HL1084">
        <v>0</v>
      </c>
      <c r="HM1084">
        <v>0</v>
      </c>
      <c r="HN1084">
        <v>0</v>
      </c>
      <c r="HO1084">
        <v>0</v>
      </c>
      <c r="HP1084">
        <v>0</v>
      </c>
      <c r="HQ1084">
        <v>0</v>
      </c>
      <c r="HR1084">
        <v>0</v>
      </c>
      <c r="HS1084">
        <v>0</v>
      </c>
      <c r="HT1084">
        <v>0</v>
      </c>
      <c r="HU1084">
        <v>0</v>
      </c>
      <c r="HV1084">
        <v>0</v>
      </c>
      <c r="HW1084">
        <v>0</v>
      </c>
      <c r="HX1084">
        <v>0</v>
      </c>
      <c r="HY1084">
        <v>0</v>
      </c>
      <c r="HZ1084">
        <v>0</v>
      </c>
      <c r="IA1084">
        <v>0</v>
      </c>
      <c r="IB1084">
        <v>0</v>
      </c>
      <c r="IC1084">
        <v>0</v>
      </c>
      <c r="ID1084">
        <v>0</v>
      </c>
      <c r="IE1084">
        <v>0</v>
      </c>
      <c r="IF1084">
        <v>0</v>
      </c>
      <c r="IG1084">
        <v>0</v>
      </c>
      <c r="IH1084">
        <v>0</v>
      </c>
      <c r="II1084">
        <v>0</v>
      </c>
      <c r="IJ1084">
        <v>0</v>
      </c>
      <c r="IK1084">
        <v>0</v>
      </c>
    </row>
    <row r="1085" spans="13:245" hidden="1">
      <c r="M1085" s="340"/>
      <c r="N1085" t="s">
        <v>944</v>
      </c>
      <c r="O1085">
        <v>1</v>
      </c>
      <c r="P1085">
        <v>1</v>
      </c>
      <c r="Q1085" s="183" t="str">
        <f t="shared" si="41"/>
        <v>SDH200101</v>
      </c>
      <c r="R1085">
        <v>429.3</v>
      </c>
      <c r="S1085">
        <v>2000</v>
      </c>
      <c r="T1085">
        <v>2000</v>
      </c>
      <c r="U1085">
        <v>2000</v>
      </c>
      <c r="V1085">
        <v>2146.5</v>
      </c>
      <c r="W1085">
        <v>2575.8000000000002</v>
      </c>
      <c r="X1085">
        <v>3005.1000000000004</v>
      </c>
      <c r="Y1085">
        <v>3434.4</v>
      </c>
      <c r="Z1085">
        <v>3863.7000000000003</v>
      </c>
      <c r="AA1085">
        <v>4293</v>
      </c>
      <c r="AB1085">
        <v>4722.3</v>
      </c>
      <c r="AC1085">
        <v>5151.6000000000004</v>
      </c>
      <c r="AD1085">
        <v>5580.9000000000005</v>
      </c>
      <c r="AE1085">
        <v>6010.2000000000007</v>
      </c>
      <c r="AF1085">
        <v>6439.5</v>
      </c>
      <c r="AG1085">
        <v>6868.8</v>
      </c>
      <c r="AH1085">
        <v>7298.1</v>
      </c>
      <c r="AI1085">
        <v>7727.4000000000005</v>
      </c>
      <c r="AJ1085">
        <v>8156.7000000000007</v>
      </c>
      <c r="AK1085">
        <v>8586</v>
      </c>
      <c r="AL1085">
        <v>8586</v>
      </c>
      <c r="AM1085">
        <v>8586</v>
      </c>
      <c r="AN1085">
        <v>8586</v>
      </c>
      <c r="AO1085">
        <v>8586</v>
      </c>
      <c r="AP1085">
        <v>8586</v>
      </c>
      <c r="AQ1085">
        <v>8586</v>
      </c>
      <c r="AR1085">
        <v>8586</v>
      </c>
      <c r="AS1085">
        <v>8586</v>
      </c>
      <c r="AT1085">
        <v>8586</v>
      </c>
      <c r="AU1085">
        <v>8586</v>
      </c>
      <c r="AV1085">
        <v>8586</v>
      </c>
      <c r="AW1085">
        <v>8586</v>
      </c>
      <c r="AX1085">
        <v>8586</v>
      </c>
      <c r="AY1085">
        <v>8586</v>
      </c>
      <c r="AZ1085">
        <v>8586</v>
      </c>
      <c r="BA1085">
        <v>0</v>
      </c>
      <c r="BB1085">
        <v>0</v>
      </c>
      <c r="BC1085">
        <v>0</v>
      </c>
      <c r="BD1085">
        <v>0</v>
      </c>
      <c r="BE1085">
        <v>0</v>
      </c>
      <c r="BF1085">
        <v>0</v>
      </c>
      <c r="BG1085">
        <v>0</v>
      </c>
      <c r="BH1085">
        <v>0</v>
      </c>
      <c r="BI1085">
        <v>0</v>
      </c>
      <c r="BJ1085">
        <v>0</v>
      </c>
      <c r="BK1085">
        <v>0</v>
      </c>
      <c r="BL1085">
        <v>0</v>
      </c>
      <c r="BM1085">
        <v>0</v>
      </c>
      <c r="BN1085">
        <v>0</v>
      </c>
      <c r="BO1085">
        <v>0</v>
      </c>
      <c r="BP1085">
        <v>0</v>
      </c>
      <c r="BQ1085">
        <v>0</v>
      </c>
      <c r="BR1085">
        <v>0</v>
      </c>
      <c r="BS1085">
        <v>0</v>
      </c>
      <c r="BT1085">
        <v>0</v>
      </c>
      <c r="BU1085">
        <v>0</v>
      </c>
      <c r="BV1085">
        <v>0</v>
      </c>
      <c r="BW1085">
        <v>0</v>
      </c>
      <c r="BX1085">
        <v>0</v>
      </c>
      <c r="BY1085">
        <v>0</v>
      </c>
      <c r="BZ1085">
        <v>0</v>
      </c>
      <c r="CA1085">
        <v>0</v>
      </c>
      <c r="CB1085">
        <v>0</v>
      </c>
      <c r="CC1085">
        <v>0</v>
      </c>
      <c r="CD1085">
        <v>0</v>
      </c>
      <c r="CE1085">
        <v>0</v>
      </c>
      <c r="CF1085">
        <v>0</v>
      </c>
      <c r="CG1085">
        <v>0</v>
      </c>
      <c r="CH1085">
        <v>0</v>
      </c>
      <c r="CI1085">
        <v>0</v>
      </c>
      <c r="CJ1085">
        <v>0</v>
      </c>
      <c r="CK1085">
        <v>0</v>
      </c>
      <c r="CL1085">
        <v>0</v>
      </c>
      <c r="CM1085">
        <v>0</v>
      </c>
      <c r="CN1085">
        <v>0</v>
      </c>
      <c r="CO1085">
        <v>0</v>
      </c>
      <c r="CP1085">
        <v>0</v>
      </c>
      <c r="CQ1085">
        <v>0</v>
      </c>
      <c r="CR1085">
        <v>0</v>
      </c>
      <c r="CS1085">
        <v>0</v>
      </c>
      <c r="CT1085">
        <v>0</v>
      </c>
      <c r="CU1085">
        <v>0</v>
      </c>
      <c r="CV1085">
        <v>0</v>
      </c>
      <c r="CW1085">
        <v>0</v>
      </c>
      <c r="CX1085">
        <v>0</v>
      </c>
      <c r="CY1085">
        <v>0</v>
      </c>
      <c r="CZ1085">
        <v>0</v>
      </c>
      <c r="DA1085">
        <v>0</v>
      </c>
      <c r="DB1085">
        <v>0</v>
      </c>
      <c r="DC1085">
        <v>0</v>
      </c>
      <c r="DD1085">
        <v>0</v>
      </c>
      <c r="DE1085">
        <v>0</v>
      </c>
      <c r="DF1085">
        <v>0</v>
      </c>
      <c r="DG1085">
        <v>0</v>
      </c>
      <c r="DH1085">
        <v>0</v>
      </c>
      <c r="DI1085">
        <v>0</v>
      </c>
      <c r="DJ1085">
        <v>0</v>
      </c>
      <c r="DK1085">
        <v>0</v>
      </c>
      <c r="DL1085">
        <v>0</v>
      </c>
      <c r="DM1085">
        <v>0</v>
      </c>
      <c r="DN1085">
        <v>0</v>
      </c>
      <c r="DO1085">
        <v>0</v>
      </c>
      <c r="DP1085">
        <v>0</v>
      </c>
      <c r="DQ1085">
        <v>0</v>
      </c>
      <c r="DR1085">
        <v>0</v>
      </c>
      <c r="DS1085">
        <v>0</v>
      </c>
      <c r="DT1085">
        <v>0</v>
      </c>
      <c r="DU1085">
        <v>0</v>
      </c>
      <c r="DV1085">
        <v>0</v>
      </c>
      <c r="DW1085">
        <v>0</v>
      </c>
      <c r="DX1085">
        <v>0</v>
      </c>
      <c r="DZ1085" s="340"/>
      <c r="EA1085" t="s">
        <v>944</v>
      </c>
      <c r="EB1085">
        <v>1</v>
      </c>
      <c r="EC1085">
        <v>1</v>
      </c>
      <c r="ED1085" s="183" t="str">
        <f t="shared" si="42"/>
        <v>SDH200101</v>
      </c>
      <c r="EE1085">
        <v>429.3</v>
      </c>
      <c r="EF1085">
        <v>10000</v>
      </c>
      <c r="EG1085">
        <v>10000</v>
      </c>
      <c r="EH1085">
        <v>10000</v>
      </c>
      <c r="EI1085">
        <v>10000</v>
      </c>
      <c r="EJ1085">
        <v>10000</v>
      </c>
      <c r="EK1085">
        <v>10000</v>
      </c>
      <c r="EL1085">
        <v>10000</v>
      </c>
      <c r="EM1085">
        <v>10000</v>
      </c>
      <c r="EN1085">
        <v>10000</v>
      </c>
      <c r="EO1085">
        <v>10000</v>
      </c>
      <c r="EP1085">
        <v>10000</v>
      </c>
      <c r="EQ1085">
        <v>10000</v>
      </c>
      <c r="ER1085">
        <v>10000</v>
      </c>
      <c r="ES1085">
        <v>10000</v>
      </c>
      <c r="ET1085">
        <v>10000</v>
      </c>
      <c r="EU1085">
        <v>10000</v>
      </c>
      <c r="EV1085">
        <v>10000</v>
      </c>
      <c r="EW1085">
        <v>10000</v>
      </c>
      <c r="EX1085">
        <v>10000</v>
      </c>
      <c r="EY1085">
        <v>10000</v>
      </c>
      <c r="EZ1085">
        <v>10000</v>
      </c>
      <c r="FA1085">
        <v>10000</v>
      </c>
      <c r="FB1085">
        <v>10000</v>
      </c>
      <c r="FC1085">
        <v>10000</v>
      </c>
      <c r="FD1085">
        <v>10000</v>
      </c>
      <c r="FE1085">
        <v>10000</v>
      </c>
      <c r="FF1085">
        <v>10000</v>
      </c>
      <c r="FG1085">
        <v>10000</v>
      </c>
      <c r="FH1085">
        <v>10000</v>
      </c>
      <c r="FI1085">
        <v>10000</v>
      </c>
      <c r="FJ1085">
        <v>10000</v>
      </c>
      <c r="FK1085">
        <v>10000</v>
      </c>
      <c r="FL1085">
        <v>10000</v>
      </c>
      <c r="FM1085">
        <v>10000</v>
      </c>
      <c r="FN1085">
        <v>0</v>
      </c>
      <c r="FO1085">
        <v>0</v>
      </c>
      <c r="FP1085">
        <v>0</v>
      </c>
      <c r="FQ1085">
        <v>0</v>
      </c>
      <c r="FR1085">
        <v>0</v>
      </c>
      <c r="FS1085">
        <v>0</v>
      </c>
      <c r="FT1085">
        <v>0</v>
      </c>
      <c r="FU1085">
        <v>0</v>
      </c>
      <c r="FV1085">
        <v>0</v>
      </c>
      <c r="FW1085">
        <v>0</v>
      </c>
      <c r="FX1085">
        <v>0</v>
      </c>
      <c r="FY1085">
        <v>0</v>
      </c>
      <c r="FZ1085">
        <v>0</v>
      </c>
      <c r="GA1085">
        <v>0</v>
      </c>
      <c r="GB1085">
        <v>0</v>
      </c>
      <c r="GC1085">
        <v>0</v>
      </c>
      <c r="GD1085">
        <v>0</v>
      </c>
      <c r="GE1085">
        <v>0</v>
      </c>
      <c r="GF1085">
        <v>0</v>
      </c>
      <c r="GG1085">
        <v>0</v>
      </c>
      <c r="GH1085">
        <v>0</v>
      </c>
      <c r="GI1085">
        <v>0</v>
      </c>
      <c r="GJ1085">
        <v>0</v>
      </c>
      <c r="GK1085">
        <v>0</v>
      </c>
      <c r="GL1085">
        <v>0</v>
      </c>
      <c r="GM1085">
        <v>0</v>
      </c>
      <c r="GN1085">
        <v>0</v>
      </c>
      <c r="GO1085">
        <v>0</v>
      </c>
      <c r="GP1085">
        <v>0</v>
      </c>
      <c r="GQ1085">
        <v>0</v>
      </c>
      <c r="GR1085">
        <v>0</v>
      </c>
      <c r="GS1085">
        <v>0</v>
      </c>
      <c r="GT1085">
        <v>0</v>
      </c>
      <c r="GU1085">
        <v>0</v>
      </c>
      <c r="GV1085">
        <v>0</v>
      </c>
      <c r="GW1085">
        <v>0</v>
      </c>
      <c r="GX1085">
        <v>0</v>
      </c>
      <c r="GY1085">
        <v>0</v>
      </c>
      <c r="GZ1085">
        <v>0</v>
      </c>
      <c r="HA1085">
        <v>0</v>
      </c>
      <c r="HB1085">
        <v>0</v>
      </c>
      <c r="HC1085">
        <v>0</v>
      </c>
      <c r="HD1085">
        <v>0</v>
      </c>
      <c r="HE1085">
        <v>0</v>
      </c>
      <c r="HF1085">
        <v>0</v>
      </c>
      <c r="HG1085">
        <v>0</v>
      </c>
      <c r="HH1085">
        <v>0</v>
      </c>
      <c r="HI1085">
        <v>0</v>
      </c>
      <c r="HJ1085">
        <v>0</v>
      </c>
      <c r="HK1085">
        <v>0</v>
      </c>
      <c r="HL1085">
        <v>0</v>
      </c>
      <c r="HM1085">
        <v>0</v>
      </c>
      <c r="HN1085">
        <v>0</v>
      </c>
      <c r="HO1085">
        <v>0</v>
      </c>
      <c r="HP1085">
        <v>0</v>
      </c>
      <c r="HQ1085">
        <v>0</v>
      </c>
      <c r="HR1085">
        <v>0</v>
      </c>
      <c r="HS1085">
        <v>0</v>
      </c>
      <c r="HT1085">
        <v>0</v>
      </c>
      <c r="HU1085">
        <v>0</v>
      </c>
      <c r="HV1085">
        <v>0</v>
      </c>
      <c r="HW1085">
        <v>0</v>
      </c>
      <c r="HX1085">
        <v>0</v>
      </c>
      <c r="HY1085">
        <v>0</v>
      </c>
      <c r="HZ1085">
        <v>0</v>
      </c>
      <c r="IA1085">
        <v>0</v>
      </c>
      <c r="IB1085">
        <v>0</v>
      </c>
      <c r="IC1085">
        <v>0</v>
      </c>
      <c r="ID1085">
        <v>0</v>
      </c>
      <c r="IE1085">
        <v>0</v>
      </c>
      <c r="IF1085">
        <v>0</v>
      </c>
      <c r="IG1085">
        <v>0</v>
      </c>
      <c r="IH1085">
        <v>0</v>
      </c>
      <c r="II1085">
        <v>0</v>
      </c>
      <c r="IJ1085">
        <v>0</v>
      </c>
      <c r="IK1085">
        <v>0</v>
      </c>
    </row>
    <row r="1086" spans="13:245" hidden="1">
      <c r="M1086" s="340"/>
      <c r="N1086" t="s">
        <v>944</v>
      </c>
      <c r="O1086">
        <v>1</v>
      </c>
      <c r="P1086">
        <v>2</v>
      </c>
      <c r="Q1086" s="183" t="str">
        <f t="shared" si="41"/>
        <v>SDH200102</v>
      </c>
      <c r="R1086">
        <v>429.3</v>
      </c>
      <c r="S1086">
        <v>2000</v>
      </c>
      <c r="T1086">
        <v>2000</v>
      </c>
      <c r="U1086">
        <v>2000</v>
      </c>
      <c r="V1086">
        <v>2146.5</v>
      </c>
      <c r="W1086">
        <v>2575.8000000000002</v>
      </c>
      <c r="X1086">
        <v>3005.1000000000004</v>
      </c>
      <c r="Y1086">
        <v>3434.4</v>
      </c>
      <c r="Z1086">
        <v>3863.7000000000003</v>
      </c>
      <c r="AA1086">
        <v>4293</v>
      </c>
      <c r="AB1086">
        <v>4722.3</v>
      </c>
      <c r="AC1086">
        <v>5151.6000000000004</v>
      </c>
      <c r="AD1086">
        <v>5580.9000000000005</v>
      </c>
      <c r="AE1086">
        <v>6010.2000000000007</v>
      </c>
      <c r="AF1086">
        <v>6439.5</v>
      </c>
      <c r="AG1086">
        <v>6868.8</v>
      </c>
      <c r="AH1086">
        <v>7298.1</v>
      </c>
      <c r="AI1086">
        <v>7727.4000000000005</v>
      </c>
      <c r="AJ1086">
        <v>8156.7000000000007</v>
      </c>
      <c r="AK1086">
        <v>8586</v>
      </c>
      <c r="AL1086">
        <v>8586</v>
      </c>
      <c r="AM1086">
        <v>8586</v>
      </c>
      <c r="AN1086">
        <v>8586</v>
      </c>
      <c r="AO1086">
        <v>8586</v>
      </c>
      <c r="AP1086">
        <v>8586</v>
      </c>
      <c r="AQ1086">
        <v>8586</v>
      </c>
      <c r="AR1086">
        <v>8586</v>
      </c>
      <c r="AS1086">
        <v>8586</v>
      </c>
      <c r="AT1086">
        <v>8586</v>
      </c>
      <c r="AU1086">
        <v>8586</v>
      </c>
      <c r="AV1086">
        <v>8586</v>
      </c>
      <c r="AW1086">
        <v>8586</v>
      </c>
      <c r="AX1086">
        <v>8586</v>
      </c>
      <c r="AY1086">
        <v>8586</v>
      </c>
      <c r="AZ1086">
        <v>8586</v>
      </c>
      <c r="BA1086">
        <v>0</v>
      </c>
      <c r="BB1086">
        <v>0</v>
      </c>
      <c r="BC1086">
        <v>0</v>
      </c>
      <c r="BD1086">
        <v>0</v>
      </c>
      <c r="BE1086">
        <v>0</v>
      </c>
      <c r="BF1086">
        <v>0</v>
      </c>
      <c r="BG1086">
        <v>0</v>
      </c>
      <c r="BH1086">
        <v>0</v>
      </c>
      <c r="BI1086">
        <v>0</v>
      </c>
      <c r="BJ1086">
        <v>0</v>
      </c>
      <c r="BK1086">
        <v>0</v>
      </c>
      <c r="BL1086">
        <v>0</v>
      </c>
      <c r="BM1086">
        <v>0</v>
      </c>
      <c r="BN1086">
        <v>0</v>
      </c>
      <c r="BO1086">
        <v>0</v>
      </c>
      <c r="BP1086">
        <v>0</v>
      </c>
      <c r="BQ1086">
        <v>0</v>
      </c>
      <c r="BR1086">
        <v>0</v>
      </c>
      <c r="BS1086">
        <v>0</v>
      </c>
      <c r="BT1086">
        <v>0</v>
      </c>
      <c r="BU1086">
        <v>0</v>
      </c>
      <c r="BV1086">
        <v>0</v>
      </c>
      <c r="BW1086">
        <v>0</v>
      </c>
      <c r="BX1086">
        <v>0</v>
      </c>
      <c r="BY1086">
        <v>0</v>
      </c>
      <c r="BZ1086">
        <v>0</v>
      </c>
      <c r="CA1086">
        <v>0</v>
      </c>
      <c r="CB1086">
        <v>0</v>
      </c>
      <c r="CC1086">
        <v>0</v>
      </c>
      <c r="CD1086">
        <v>0</v>
      </c>
      <c r="CE1086">
        <v>0</v>
      </c>
      <c r="CF1086">
        <v>0</v>
      </c>
      <c r="CG1086">
        <v>0</v>
      </c>
      <c r="CH1086">
        <v>0</v>
      </c>
      <c r="CI1086">
        <v>0</v>
      </c>
      <c r="CJ1086">
        <v>0</v>
      </c>
      <c r="CK1086">
        <v>0</v>
      </c>
      <c r="CL1086">
        <v>0</v>
      </c>
      <c r="CM1086">
        <v>0</v>
      </c>
      <c r="CN1086">
        <v>0</v>
      </c>
      <c r="CO1086">
        <v>0</v>
      </c>
      <c r="CP1086">
        <v>0</v>
      </c>
      <c r="CQ1086">
        <v>0</v>
      </c>
      <c r="CR1086">
        <v>0</v>
      </c>
      <c r="CS1086">
        <v>0</v>
      </c>
      <c r="CT1086">
        <v>0</v>
      </c>
      <c r="CU1086">
        <v>0</v>
      </c>
      <c r="CV1086">
        <v>0</v>
      </c>
      <c r="CW1086">
        <v>0</v>
      </c>
      <c r="CX1086">
        <v>0</v>
      </c>
      <c r="CY1086">
        <v>0</v>
      </c>
      <c r="CZ1086">
        <v>0</v>
      </c>
      <c r="DA1086">
        <v>0</v>
      </c>
      <c r="DB1086">
        <v>0</v>
      </c>
      <c r="DC1086">
        <v>0</v>
      </c>
      <c r="DD1086">
        <v>0</v>
      </c>
      <c r="DE1086">
        <v>0</v>
      </c>
      <c r="DF1086">
        <v>0</v>
      </c>
      <c r="DG1086">
        <v>0</v>
      </c>
      <c r="DH1086">
        <v>0</v>
      </c>
      <c r="DI1086">
        <v>0</v>
      </c>
      <c r="DJ1086">
        <v>0</v>
      </c>
      <c r="DK1086">
        <v>0</v>
      </c>
      <c r="DL1086">
        <v>0</v>
      </c>
      <c r="DM1086">
        <v>0</v>
      </c>
      <c r="DN1086">
        <v>0</v>
      </c>
      <c r="DO1086">
        <v>0</v>
      </c>
      <c r="DP1086">
        <v>0</v>
      </c>
      <c r="DQ1086">
        <v>0</v>
      </c>
      <c r="DR1086">
        <v>0</v>
      </c>
      <c r="DS1086">
        <v>0</v>
      </c>
      <c r="DT1086">
        <v>0</v>
      </c>
      <c r="DU1086">
        <v>0</v>
      </c>
      <c r="DV1086">
        <v>0</v>
      </c>
      <c r="DW1086">
        <v>0</v>
      </c>
      <c r="DX1086">
        <v>0</v>
      </c>
      <c r="DZ1086" s="340"/>
      <c r="EA1086" t="s">
        <v>944</v>
      </c>
      <c r="EB1086">
        <v>1</v>
      </c>
      <c r="EC1086">
        <v>2</v>
      </c>
      <c r="ED1086" s="183" t="str">
        <f t="shared" si="42"/>
        <v>SDH200102</v>
      </c>
      <c r="EE1086">
        <v>429.3</v>
      </c>
      <c r="EF1086">
        <v>10000</v>
      </c>
      <c r="EG1086">
        <v>10000</v>
      </c>
      <c r="EH1086">
        <v>10000</v>
      </c>
      <c r="EI1086">
        <v>10000</v>
      </c>
      <c r="EJ1086">
        <v>10000</v>
      </c>
      <c r="EK1086">
        <v>10000</v>
      </c>
      <c r="EL1086">
        <v>10000</v>
      </c>
      <c r="EM1086">
        <v>10000</v>
      </c>
      <c r="EN1086">
        <v>10000</v>
      </c>
      <c r="EO1086">
        <v>10000</v>
      </c>
      <c r="EP1086">
        <v>10000</v>
      </c>
      <c r="EQ1086">
        <v>10000</v>
      </c>
      <c r="ER1086">
        <v>10000</v>
      </c>
      <c r="ES1086">
        <v>10000</v>
      </c>
      <c r="ET1086">
        <v>10000</v>
      </c>
      <c r="EU1086">
        <v>10000</v>
      </c>
      <c r="EV1086">
        <v>10000</v>
      </c>
      <c r="EW1086">
        <v>10000</v>
      </c>
      <c r="EX1086">
        <v>10000</v>
      </c>
      <c r="EY1086">
        <v>10000</v>
      </c>
      <c r="EZ1086">
        <v>10000</v>
      </c>
      <c r="FA1086">
        <v>10000</v>
      </c>
      <c r="FB1086">
        <v>10000</v>
      </c>
      <c r="FC1086">
        <v>10000</v>
      </c>
      <c r="FD1086">
        <v>10000</v>
      </c>
      <c r="FE1086">
        <v>10000</v>
      </c>
      <c r="FF1086">
        <v>10000</v>
      </c>
      <c r="FG1086">
        <v>10000</v>
      </c>
      <c r="FH1086">
        <v>10000</v>
      </c>
      <c r="FI1086">
        <v>10000</v>
      </c>
      <c r="FJ1086">
        <v>10000</v>
      </c>
      <c r="FK1086">
        <v>10000</v>
      </c>
      <c r="FL1086">
        <v>10000</v>
      </c>
      <c r="FM1086">
        <v>10000</v>
      </c>
      <c r="FN1086">
        <v>0</v>
      </c>
      <c r="FO1086">
        <v>0</v>
      </c>
      <c r="FP1086">
        <v>0</v>
      </c>
      <c r="FQ1086">
        <v>0</v>
      </c>
      <c r="FR1086">
        <v>0</v>
      </c>
      <c r="FS1086">
        <v>0</v>
      </c>
      <c r="FT1086">
        <v>0</v>
      </c>
      <c r="FU1086">
        <v>0</v>
      </c>
      <c r="FV1086">
        <v>0</v>
      </c>
      <c r="FW1086">
        <v>0</v>
      </c>
      <c r="FX1086">
        <v>0</v>
      </c>
      <c r="FY1086">
        <v>0</v>
      </c>
      <c r="FZ1086">
        <v>0</v>
      </c>
      <c r="GA1086">
        <v>0</v>
      </c>
      <c r="GB1086">
        <v>0</v>
      </c>
      <c r="GC1086">
        <v>0</v>
      </c>
      <c r="GD1086">
        <v>0</v>
      </c>
      <c r="GE1086">
        <v>0</v>
      </c>
      <c r="GF1086">
        <v>0</v>
      </c>
      <c r="GG1086">
        <v>0</v>
      </c>
      <c r="GH1086">
        <v>0</v>
      </c>
      <c r="GI1086">
        <v>0</v>
      </c>
      <c r="GJ1086">
        <v>0</v>
      </c>
      <c r="GK1086">
        <v>0</v>
      </c>
      <c r="GL1086">
        <v>0</v>
      </c>
      <c r="GM1086">
        <v>0</v>
      </c>
      <c r="GN1086">
        <v>0</v>
      </c>
      <c r="GO1086">
        <v>0</v>
      </c>
      <c r="GP1086">
        <v>0</v>
      </c>
      <c r="GQ1086">
        <v>0</v>
      </c>
      <c r="GR1086">
        <v>0</v>
      </c>
      <c r="GS1086">
        <v>0</v>
      </c>
      <c r="GT1086">
        <v>0</v>
      </c>
      <c r="GU1086">
        <v>0</v>
      </c>
      <c r="GV1086">
        <v>0</v>
      </c>
      <c r="GW1086">
        <v>0</v>
      </c>
      <c r="GX1086">
        <v>0</v>
      </c>
      <c r="GY1086">
        <v>0</v>
      </c>
      <c r="GZ1086">
        <v>0</v>
      </c>
      <c r="HA1086">
        <v>0</v>
      </c>
      <c r="HB1086">
        <v>0</v>
      </c>
      <c r="HC1086">
        <v>0</v>
      </c>
      <c r="HD1086">
        <v>0</v>
      </c>
      <c r="HE1086">
        <v>0</v>
      </c>
      <c r="HF1086">
        <v>0</v>
      </c>
      <c r="HG1086">
        <v>0</v>
      </c>
      <c r="HH1086">
        <v>0</v>
      </c>
      <c r="HI1086">
        <v>0</v>
      </c>
      <c r="HJ1086">
        <v>0</v>
      </c>
      <c r="HK1086">
        <v>0</v>
      </c>
      <c r="HL1086">
        <v>0</v>
      </c>
      <c r="HM1086">
        <v>0</v>
      </c>
      <c r="HN1086">
        <v>0</v>
      </c>
      <c r="HO1086">
        <v>0</v>
      </c>
      <c r="HP1086">
        <v>0</v>
      </c>
      <c r="HQ1086">
        <v>0</v>
      </c>
      <c r="HR1086">
        <v>0</v>
      </c>
      <c r="HS1086">
        <v>0</v>
      </c>
      <c r="HT1086">
        <v>0</v>
      </c>
      <c r="HU1086">
        <v>0</v>
      </c>
      <c r="HV1086">
        <v>0</v>
      </c>
      <c r="HW1086">
        <v>0</v>
      </c>
      <c r="HX1086">
        <v>0</v>
      </c>
      <c r="HY1086">
        <v>0</v>
      </c>
      <c r="HZ1086">
        <v>0</v>
      </c>
      <c r="IA1086">
        <v>0</v>
      </c>
      <c r="IB1086">
        <v>0</v>
      </c>
      <c r="IC1086">
        <v>0</v>
      </c>
      <c r="ID1086">
        <v>0</v>
      </c>
      <c r="IE1086">
        <v>0</v>
      </c>
      <c r="IF1086">
        <v>0</v>
      </c>
      <c r="IG1086">
        <v>0</v>
      </c>
      <c r="IH1086">
        <v>0</v>
      </c>
      <c r="II1086">
        <v>0</v>
      </c>
      <c r="IJ1086">
        <v>0</v>
      </c>
      <c r="IK1086">
        <v>0</v>
      </c>
    </row>
    <row r="1087" spans="13:245" hidden="1">
      <c r="M1087" s="340"/>
      <c r="N1087" t="s">
        <v>944</v>
      </c>
      <c r="O1087">
        <v>1</v>
      </c>
      <c r="P1087">
        <v>3</v>
      </c>
      <c r="Q1087" s="183" t="str">
        <f t="shared" si="41"/>
        <v>SDH200103</v>
      </c>
      <c r="R1087">
        <v>429.3</v>
      </c>
      <c r="S1087">
        <v>2000</v>
      </c>
      <c r="T1087">
        <v>2000</v>
      </c>
      <c r="U1087">
        <v>2000</v>
      </c>
      <c r="V1087">
        <v>2146.5</v>
      </c>
      <c r="W1087">
        <v>2575.8000000000002</v>
      </c>
      <c r="X1087">
        <v>3005.1000000000004</v>
      </c>
      <c r="Y1087">
        <v>3434.4</v>
      </c>
      <c r="Z1087">
        <v>3863.7000000000003</v>
      </c>
      <c r="AA1087">
        <v>4293</v>
      </c>
      <c r="AB1087">
        <v>4722.3</v>
      </c>
      <c r="AC1087">
        <v>5151.6000000000004</v>
      </c>
      <c r="AD1087">
        <v>5580.9000000000005</v>
      </c>
      <c r="AE1087">
        <v>6010.2000000000007</v>
      </c>
      <c r="AF1087">
        <v>6439.5</v>
      </c>
      <c r="AG1087">
        <v>6868.8</v>
      </c>
      <c r="AH1087">
        <v>7298.1</v>
      </c>
      <c r="AI1087">
        <v>7727.4000000000005</v>
      </c>
      <c r="AJ1087">
        <v>8156.7000000000007</v>
      </c>
      <c r="AK1087">
        <v>8586</v>
      </c>
      <c r="AL1087">
        <v>8586</v>
      </c>
      <c r="AM1087">
        <v>8586</v>
      </c>
      <c r="AN1087">
        <v>8586</v>
      </c>
      <c r="AO1087">
        <v>8586</v>
      </c>
      <c r="AP1087">
        <v>8586</v>
      </c>
      <c r="AQ1087">
        <v>8586</v>
      </c>
      <c r="AR1087">
        <v>8586</v>
      </c>
      <c r="AS1087">
        <v>8586</v>
      </c>
      <c r="AT1087">
        <v>8586</v>
      </c>
      <c r="AU1087">
        <v>8586</v>
      </c>
      <c r="AV1087">
        <v>8586</v>
      </c>
      <c r="AW1087">
        <v>8586</v>
      </c>
      <c r="AX1087">
        <v>8586</v>
      </c>
      <c r="AY1087">
        <v>8586</v>
      </c>
      <c r="AZ1087">
        <v>8586</v>
      </c>
      <c r="BA1087">
        <v>0</v>
      </c>
      <c r="BB1087">
        <v>0</v>
      </c>
      <c r="BC1087">
        <v>0</v>
      </c>
      <c r="BD1087">
        <v>0</v>
      </c>
      <c r="BE1087">
        <v>0</v>
      </c>
      <c r="BF1087">
        <v>0</v>
      </c>
      <c r="BG1087">
        <v>0</v>
      </c>
      <c r="BH1087">
        <v>0</v>
      </c>
      <c r="BI1087">
        <v>0</v>
      </c>
      <c r="BJ1087">
        <v>0</v>
      </c>
      <c r="BK1087">
        <v>0</v>
      </c>
      <c r="BL1087">
        <v>0</v>
      </c>
      <c r="BM1087">
        <v>0</v>
      </c>
      <c r="BN1087">
        <v>0</v>
      </c>
      <c r="BO1087">
        <v>0</v>
      </c>
      <c r="BP1087">
        <v>0</v>
      </c>
      <c r="BQ1087">
        <v>0</v>
      </c>
      <c r="BR1087">
        <v>0</v>
      </c>
      <c r="BS1087">
        <v>0</v>
      </c>
      <c r="BT1087">
        <v>0</v>
      </c>
      <c r="BU1087">
        <v>0</v>
      </c>
      <c r="BV1087">
        <v>0</v>
      </c>
      <c r="BW1087">
        <v>0</v>
      </c>
      <c r="BX1087">
        <v>0</v>
      </c>
      <c r="BY1087">
        <v>0</v>
      </c>
      <c r="BZ1087">
        <v>0</v>
      </c>
      <c r="CA1087">
        <v>0</v>
      </c>
      <c r="CB1087">
        <v>0</v>
      </c>
      <c r="CC1087">
        <v>0</v>
      </c>
      <c r="CD1087">
        <v>0</v>
      </c>
      <c r="CE1087">
        <v>0</v>
      </c>
      <c r="CF1087">
        <v>0</v>
      </c>
      <c r="CG1087">
        <v>0</v>
      </c>
      <c r="CH1087">
        <v>0</v>
      </c>
      <c r="CI1087">
        <v>0</v>
      </c>
      <c r="CJ1087">
        <v>0</v>
      </c>
      <c r="CK1087">
        <v>0</v>
      </c>
      <c r="CL1087">
        <v>0</v>
      </c>
      <c r="CM1087">
        <v>0</v>
      </c>
      <c r="CN1087">
        <v>0</v>
      </c>
      <c r="CO1087">
        <v>0</v>
      </c>
      <c r="CP1087">
        <v>0</v>
      </c>
      <c r="CQ1087">
        <v>0</v>
      </c>
      <c r="CR1087">
        <v>0</v>
      </c>
      <c r="CS1087">
        <v>0</v>
      </c>
      <c r="CT1087">
        <v>0</v>
      </c>
      <c r="CU1087">
        <v>0</v>
      </c>
      <c r="CV1087">
        <v>0</v>
      </c>
      <c r="CW1087">
        <v>0</v>
      </c>
      <c r="CX1087">
        <v>0</v>
      </c>
      <c r="CY1087">
        <v>0</v>
      </c>
      <c r="CZ1087">
        <v>0</v>
      </c>
      <c r="DA1087">
        <v>0</v>
      </c>
      <c r="DB1087">
        <v>0</v>
      </c>
      <c r="DC1087">
        <v>0</v>
      </c>
      <c r="DD1087">
        <v>0</v>
      </c>
      <c r="DE1087">
        <v>0</v>
      </c>
      <c r="DF1087">
        <v>0</v>
      </c>
      <c r="DG1087">
        <v>0</v>
      </c>
      <c r="DH1087">
        <v>0</v>
      </c>
      <c r="DI1087">
        <v>0</v>
      </c>
      <c r="DJ1087">
        <v>0</v>
      </c>
      <c r="DK1087">
        <v>0</v>
      </c>
      <c r="DL1087">
        <v>0</v>
      </c>
      <c r="DM1087">
        <v>0</v>
      </c>
      <c r="DN1087">
        <v>0</v>
      </c>
      <c r="DO1087">
        <v>0</v>
      </c>
      <c r="DP1087">
        <v>0</v>
      </c>
      <c r="DQ1087">
        <v>0</v>
      </c>
      <c r="DR1087">
        <v>0</v>
      </c>
      <c r="DS1087">
        <v>0</v>
      </c>
      <c r="DT1087">
        <v>0</v>
      </c>
      <c r="DU1087">
        <v>0</v>
      </c>
      <c r="DV1087">
        <v>0</v>
      </c>
      <c r="DW1087">
        <v>0</v>
      </c>
      <c r="DX1087">
        <v>0</v>
      </c>
      <c r="DZ1087" s="340"/>
      <c r="EA1087" t="s">
        <v>944</v>
      </c>
      <c r="EB1087">
        <v>1</v>
      </c>
      <c r="EC1087">
        <v>3</v>
      </c>
      <c r="ED1087" s="183" t="str">
        <f t="shared" si="42"/>
        <v>SDH200103</v>
      </c>
      <c r="EE1087">
        <v>429.3</v>
      </c>
      <c r="EF1087">
        <v>10000</v>
      </c>
      <c r="EG1087">
        <v>10000</v>
      </c>
      <c r="EH1087">
        <v>10000</v>
      </c>
      <c r="EI1087">
        <v>10000</v>
      </c>
      <c r="EJ1087">
        <v>10000</v>
      </c>
      <c r="EK1087">
        <v>10000</v>
      </c>
      <c r="EL1087">
        <v>10000</v>
      </c>
      <c r="EM1087">
        <v>10000</v>
      </c>
      <c r="EN1087">
        <v>10000</v>
      </c>
      <c r="EO1087">
        <v>10000</v>
      </c>
      <c r="EP1087">
        <v>10000</v>
      </c>
      <c r="EQ1087">
        <v>10000</v>
      </c>
      <c r="ER1087">
        <v>10000</v>
      </c>
      <c r="ES1087">
        <v>10000</v>
      </c>
      <c r="ET1087">
        <v>10000</v>
      </c>
      <c r="EU1087">
        <v>10000</v>
      </c>
      <c r="EV1087">
        <v>10000</v>
      </c>
      <c r="EW1087">
        <v>10000</v>
      </c>
      <c r="EX1087">
        <v>10000</v>
      </c>
      <c r="EY1087">
        <v>10000</v>
      </c>
      <c r="EZ1087">
        <v>10000</v>
      </c>
      <c r="FA1087">
        <v>10000</v>
      </c>
      <c r="FB1087">
        <v>10000</v>
      </c>
      <c r="FC1087">
        <v>10000</v>
      </c>
      <c r="FD1087">
        <v>10000</v>
      </c>
      <c r="FE1087">
        <v>10000</v>
      </c>
      <c r="FF1087">
        <v>10000</v>
      </c>
      <c r="FG1087">
        <v>10000</v>
      </c>
      <c r="FH1087">
        <v>10000</v>
      </c>
      <c r="FI1087">
        <v>10000</v>
      </c>
      <c r="FJ1087">
        <v>10000</v>
      </c>
      <c r="FK1087">
        <v>10000</v>
      </c>
      <c r="FL1087">
        <v>10000</v>
      </c>
      <c r="FM1087">
        <v>10000</v>
      </c>
      <c r="FN1087">
        <v>0</v>
      </c>
      <c r="FO1087">
        <v>0</v>
      </c>
      <c r="FP1087">
        <v>0</v>
      </c>
      <c r="FQ1087">
        <v>0</v>
      </c>
      <c r="FR1087">
        <v>0</v>
      </c>
      <c r="FS1087">
        <v>0</v>
      </c>
      <c r="FT1087">
        <v>0</v>
      </c>
      <c r="FU1087">
        <v>0</v>
      </c>
      <c r="FV1087">
        <v>0</v>
      </c>
      <c r="FW1087">
        <v>0</v>
      </c>
      <c r="FX1087">
        <v>0</v>
      </c>
      <c r="FY1087">
        <v>0</v>
      </c>
      <c r="FZ1087">
        <v>0</v>
      </c>
      <c r="GA1087">
        <v>0</v>
      </c>
      <c r="GB1087">
        <v>0</v>
      </c>
      <c r="GC1087">
        <v>0</v>
      </c>
      <c r="GD1087">
        <v>0</v>
      </c>
      <c r="GE1087">
        <v>0</v>
      </c>
      <c r="GF1087">
        <v>0</v>
      </c>
      <c r="GG1087">
        <v>0</v>
      </c>
      <c r="GH1087">
        <v>0</v>
      </c>
      <c r="GI1087">
        <v>0</v>
      </c>
      <c r="GJ1087">
        <v>0</v>
      </c>
      <c r="GK1087">
        <v>0</v>
      </c>
      <c r="GL1087">
        <v>0</v>
      </c>
      <c r="GM1087">
        <v>0</v>
      </c>
      <c r="GN1087">
        <v>0</v>
      </c>
      <c r="GO1087">
        <v>0</v>
      </c>
      <c r="GP1087">
        <v>0</v>
      </c>
      <c r="GQ1087">
        <v>0</v>
      </c>
      <c r="GR1087">
        <v>0</v>
      </c>
      <c r="GS1087">
        <v>0</v>
      </c>
      <c r="GT1087">
        <v>0</v>
      </c>
      <c r="GU1087">
        <v>0</v>
      </c>
      <c r="GV1087">
        <v>0</v>
      </c>
      <c r="GW1087">
        <v>0</v>
      </c>
      <c r="GX1087">
        <v>0</v>
      </c>
      <c r="GY1087">
        <v>0</v>
      </c>
      <c r="GZ1087">
        <v>0</v>
      </c>
      <c r="HA1087">
        <v>0</v>
      </c>
      <c r="HB1087">
        <v>0</v>
      </c>
      <c r="HC1087">
        <v>0</v>
      </c>
      <c r="HD1087">
        <v>0</v>
      </c>
      <c r="HE1087">
        <v>0</v>
      </c>
      <c r="HF1087">
        <v>0</v>
      </c>
      <c r="HG1087">
        <v>0</v>
      </c>
      <c r="HH1087">
        <v>0</v>
      </c>
      <c r="HI1087">
        <v>0</v>
      </c>
      <c r="HJ1087">
        <v>0</v>
      </c>
      <c r="HK1087">
        <v>0</v>
      </c>
      <c r="HL1087">
        <v>0</v>
      </c>
      <c r="HM1087">
        <v>0</v>
      </c>
      <c r="HN1087">
        <v>0</v>
      </c>
      <c r="HO1087">
        <v>0</v>
      </c>
      <c r="HP1087">
        <v>0</v>
      </c>
      <c r="HQ1087">
        <v>0</v>
      </c>
      <c r="HR1087">
        <v>0</v>
      </c>
      <c r="HS1087">
        <v>0</v>
      </c>
      <c r="HT1087">
        <v>0</v>
      </c>
      <c r="HU1087">
        <v>0</v>
      </c>
      <c r="HV1087">
        <v>0</v>
      </c>
      <c r="HW1087">
        <v>0</v>
      </c>
      <c r="HX1087">
        <v>0</v>
      </c>
      <c r="HY1087">
        <v>0</v>
      </c>
      <c r="HZ1087">
        <v>0</v>
      </c>
      <c r="IA1087">
        <v>0</v>
      </c>
      <c r="IB1087">
        <v>0</v>
      </c>
      <c r="IC1087">
        <v>0</v>
      </c>
      <c r="ID1087">
        <v>0</v>
      </c>
      <c r="IE1087">
        <v>0</v>
      </c>
      <c r="IF1087">
        <v>0</v>
      </c>
      <c r="IG1087">
        <v>0</v>
      </c>
      <c r="IH1087">
        <v>0</v>
      </c>
      <c r="II1087">
        <v>0</v>
      </c>
      <c r="IJ1087">
        <v>0</v>
      </c>
      <c r="IK1087">
        <v>0</v>
      </c>
    </row>
    <row r="1088" spans="13:245" hidden="1">
      <c r="M1088" s="340"/>
      <c r="N1088" t="s">
        <v>944</v>
      </c>
      <c r="O1088">
        <v>1</v>
      </c>
      <c r="P1088">
        <v>4</v>
      </c>
      <c r="Q1088" s="183" t="str">
        <f t="shared" si="41"/>
        <v>SDH200104</v>
      </c>
      <c r="R1088">
        <v>429.3</v>
      </c>
      <c r="S1088">
        <v>2000</v>
      </c>
      <c r="T1088">
        <v>2000</v>
      </c>
      <c r="U1088">
        <v>2000</v>
      </c>
      <c r="V1088">
        <v>2146.5</v>
      </c>
      <c r="W1088">
        <v>2575.8000000000002</v>
      </c>
      <c r="X1088">
        <v>3005.1000000000004</v>
      </c>
      <c r="Y1088">
        <v>3434.4</v>
      </c>
      <c r="Z1088">
        <v>3863.7000000000003</v>
      </c>
      <c r="AA1088">
        <v>4293</v>
      </c>
      <c r="AB1088">
        <v>4722.3</v>
      </c>
      <c r="AC1088">
        <v>5151.6000000000004</v>
      </c>
      <c r="AD1088">
        <v>5580.9000000000005</v>
      </c>
      <c r="AE1088">
        <v>6010.2000000000007</v>
      </c>
      <c r="AF1088">
        <v>6439.5</v>
      </c>
      <c r="AG1088">
        <v>6868.8</v>
      </c>
      <c r="AH1088">
        <v>7298.1</v>
      </c>
      <c r="AI1088">
        <v>7727.4000000000005</v>
      </c>
      <c r="AJ1088">
        <v>8156.7000000000007</v>
      </c>
      <c r="AK1088">
        <v>8586</v>
      </c>
      <c r="AL1088">
        <v>8586</v>
      </c>
      <c r="AM1088">
        <v>8586</v>
      </c>
      <c r="AN1088">
        <v>8586</v>
      </c>
      <c r="AO1088">
        <v>8586</v>
      </c>
      <c r="AP1088">
        <v>8586</v>
      </c>
      <c r="AQ1088">
        <v>8586</v>
      </c>
      <c r="AR1088">
        <v>8586</v>
      </c>
      <c r="AS1088">
        <v>8586</v>
      </c>
      <c r="AT1088">
        <v>8586</v>
      </c>
      <c r="AU1088">
        <v>8586</v>
      </c>
      <c r="AV1088">
        <v>8586</v>
      </c>
      <c r="AW1088">
        <v>8586</v>
      </c>
      <c r="AX1088">
        <v>8586</v>
      </c>
      <c r="AY1088">
        <v>8586</v>
      </c>
      <c r="AZ1088">
        <v>8586</v>
      </c>
      <c r="BA1088">
        <v>0</v>
      </c>
      <c r="BB1088">
        <v>0</v>
      </c>
      <c r="BC1088">
        <v>0</v>
      </c>
      <c r="BD1088">
        <v>0</v>
      </c>
      <c r="BE1088">
        <v>0</v>
      </c>
      <c r="BF1088">
        <v>0</v>
      </c>
      <c r="BG1088">
        <v>0</v>
      </c>
      <c r="BH1088">
        <v>0</v>
      </c>
      <c r="BI1088">
        <v>0</v>
      </c>
      <c r="BJ1088">
        <v>0</v>
      </c>
      <c r="BK1088">
        <v>0</v>
      </c>
      <c r="BL1088">
        <v>0</v>
      </c>
      <c r="BM1088">
        <v>0</v>
      </c>
      <c r="BN1088">
        <v>0</v>
      </c>
      <c r="BO1088">
        <v>0</v>
      </c>
      <c r="BP1088">
        <v>0</v>
      </c>
      <c r="BQ1088">
        <v>0</v>
      </c>
      <c r="BR1088">
        <v>0</v>
      </c>
      <c r="BS1088">
        <v>0</v>
      </c>
      <c r="BT1088">
        <v>0</v>
      </c>
      <c r="BU1088">
        <v>0</v>
      </c>
      <c r="BV1088">
        <v>0</v>
      </c>
      <c r="BW1088">
        <v>0</v>
      </c>
      <c r="BX1088">
        <v>0</v>
      </c>
      <c r="BY1088">
        <v>0</v>
      </c>
      <c r="BZ1088">
        <v>0</v>
      </c>
      <c r="CA1088">
        <v>0</v>
      </c>
      <c r="CB1088">
        <v>0</v>
      </c>
      <c r="CC1088">
        <v>0</v>
      </c>
      <c r="CD1088">
        <v>0</v>
      </c>
      <c r="CE1088">
        <v>0</v>
      </c>
      <c r="CF1088">
        <v>0</v>
      </c>
      <c r="CG1088">
        <v>0</v>
      </c>
      <c r="CH1088">
        <v>0</v>
      </c>
      <c r="CI1088">
        <v>0</v>
      </c>
      <c r="CJ1088">
        <v>0</v>
      </c>
      <c r="CK1088">
        <v>0</v>
      </c>
      <c r="CL1088">
        <v>0</v>
      </c>
      <c r="CM1088">
        <v>0</v>
      </c>
      <c r="CN1088">
        <v>0</v>
      </c>
      <c r="CO1088">
        <v>0</v>
      </c>
      <c r="CP1088">
        <v>0</v>
      </c>
      <c r="CQ1088">
        <v>0</v>
      </c>
      <c r="CR1088">
        <v>0</v>
      </c>
      <c r="CS1088">
        <v>0</v>
      </c>
      <c r="CT1088">
        <v>0</v>
      </c>
      <c r="CU1088">
        <v>0</v>
      </c>
      <c r="CV1088">
        <v>0</v>
      </c>
      <c r="CW1088">
        <v>0</v>
      </c>
      <c r="CX1088">
        <v>0</v>
      </c>
      <c r="CY1088">
        <v>0</v>
      </c>
      <c r="CZ1088">
        <v>0</v>
      </c>
      <c r="DA1088">
        <v>0</v>
      </c>
      <c r="DB1088">
        <v>0</v>
      </c>
      <c r="DC1088">
        <v>0</v>
      </c>
      <c r="DD1088">
        <v>0</v>
      </c>
      <c r="DE1088">
        <v>0</v>
      </c>
      <c r="DF1088">
        <v>0</v>
      </c>
      <c r="DG1088">
        <v>0</v>
      </c>
      <c r="DH1088">
        <v>0</v>
      </c>
      <c r="DI1088">
        <v>0</v>
      </c>
      <c r="DJ1088">
        <v>0</v>
      </c>
      <c r="DK1088">
        <v>0</v>
      </c>
      <c r="DL1088">
        <v>0</v>
      </c>
      <c r="DM1088">
        <v>0</v>
      </c>
      <c r="DN1088">
        <v>0</v>
      </c>
      <c r="DO1088">
        <v>0</v>
      </c>
      <c r="DP1088">
        <v>0</v>
      </c>
      <c r="DQ1088">
        <v>0</v>
      </c>
      <c r="DR1088">
        <v>0</v>
      </c>
      <c r="DS1088">
        <v>0</v>
      </c>
      <c r="DT1088">
        <v>0</v>
      </c>
      <c r="DU1088">
        <v>0</v>
      </c>
      <c r="DV1088">
        <v>0</v>
      </c>
      <c r="DW1088">
        <v>0</v>
      </c>
      <c r="DX1088">
        <v>0</v>
      </c>
      <c r="DZ1088" s="340"/>
      <c r="EA1088" t="s">
        <v>944</v>
      </c>
      <c r="EB1088">
        <v>1</v>
      </c>
      <c r="EC1088">
        <v>4</v>
      </c>
      <c r="ED1088" s="183" t="str">
        <f t="shared" si="42"/>
        <v>SDH200104</v>
      </c>
      <c r="EE1088">
        <v>429.3</v>
      </c>
      <c r="EF1088">
        <v>10000</v>
      </c>
      <c r="EG1088">
        <v>10000</v>
      </c>
      <c r="EH1088">
        <v>10000</v>
      </c>
      <c r="EI1088">
        <v>10000</v>
      </c>
      <c r="EJ1088">
        <v>10000</v>
      </c>
      <c r="EK1088">
        <v>10000</v>
      </c>
      <c r="EL1088">
        <v>10000</v>
      </c>
      <c r="EM1088">
        <v>10000</v>
      </c>
      <c r="EN1088">
        <v>10000</v>
      </c>
      <c r="EO1088">
        <v>10000</v>
      </c>
      <c r="EP1088">
        <v>10000</v>
      </c>
      <c r="EQ1088">
        <v>10000</v>
      </c>
      <c r="ER1088">
        <v>10000</v>
      </c>
      <c r="ES1088">
        <v>10000</v>
      </c>
      <c r="ET1088">
        <v>10000</v>
      </c>
      <c r="EU1088">
        <v>10000</v>
      </c>
      <c r="EV1088">
        <v>10000</v>
      </c>
      <c r="EW1088">
        <v>10000</v>
      </c>
      <c r="EX1088">
        <v>10000</v>
      </c>
      <c r="EY1088">
        <v>10000</v>
      </c>
      <c r="EZ1088">
        <v>10000</v>
      </c>
      <c r="FA1088">
        <v>10000</v>
      </c>
      <c r="FB1088">
        <v>10000</v>
      </c>
      <c r="FC1088">
        <v>10000</v>
      </c>
      <c r="FD1088">
        <v>10000</v>
      </c>
      <c r="FE1088">
        <v>10000</v>
      </c>
      <c r="FF1088">
        <v>10000</v>
      </c>
      <c r="FG1088">
        <v>10000</v>
      </c>
      <c r="FH1088">
        <v>10000</v>
      </c>
      <c r="FI1088">
        <v>10000</v>
      </c>
      <c r="FJ1088">
        <v>10000</v>
      </c>
      <c r="FK1088">
        <v>10000</v>
      </c>
      <c r="FL1088">
        <v>10000</v>
      </c>
      <c r="FM1088">
        <v>10000</v>
      </c>
      <c r="FN1088">
        <v>0</v>
      </c>
      <c r="FO1088">
        <v>0</v>
      </c>
      <c r="FP1088">
        <v>0</v>
      </c>
      <c r="FQ1088">
        <v>0</v>
      </c>
      <c r="FR1088">
        <v>0</v>
      </c>
      <c r="FS1088">
        <v>0</v>
      </c>
      <c r="FT1088">
        <v>0</v>
      </c>
      <c r="FU1088">
        <v>0</v>
      </c>
      <c r="FV1088">
        <v>0</v>
      </c>
      <c r="FW1088">
        <v>0</v>
      </c>
      <c r="FX1088">
        <v>0</v>
      </c>
      <c r="FY1088">
        <v>0</v>
      </c>
      <c r="FZ1088">
        <v>0</v>
      </c>
      <c r="GA1088">
        <v>0</v>
      </c>
      <c r="GB1088">
        <v>0</v>
      </c>
      <c r="GC1088">
        <v>0</v>
      </c>
      <c r="GD1088">
        <v>0</v>
      </c>
      <c r="GE1088">
        <v>0</v>
      </c>
      <c r="GF1088">
        <v>0</v>
      </c>
      <c r="GG1088">
        <v>0</v>
      </c>
      <c r="GH1088">
        <v>0</v>
      </c>
      <c r="GI1088">
        <v>0</v>
      </c>
      <c r="GJ1088">
        <v>0</v>
      </c>
      <c r="GK1088">
        <v>0</v>
      </c>
      <c r="GL1088">
        <v>0</v>
      </c>
      <c r="GM1088">
        <v>0</v>
      </c>
      <c r="GN1088">
        <v>0</v>
      </c>
      <c r="GO1088">
        <v>0</v>
      </c>
      <c r="GP1088">
        <v>0</v>
      </c>
      <c r="GQ1088">
        <v>0</v>
      </c>
      <c r="GR1088">
        <v>0</v>
      </c>
      <c r="GS1088">
        <v>0</v>
      </c>
      <c r="GT1088">
        <v>0</v>
      </c>
      <c r="GU1088">
        <v>0</v>
      </c>
      <c r="GV1088">
        <v>0</v>
      </c>
      <c r="GW1088">
        <v>0</v>
      </c>
      <c r="GX1088">
        <v>0</v>
      </c>
      <c r="GY1088">
        <v>0</v>
      </c>
      <c r="GZ1088">
        <v>0</v>
      </c>
      <c r="HA1088">
        <v>0</v>
      </c>
      <c r="HB1088">
        <v>0</v>
      </c>
      <c r="HC1088">
        <v>0</v>
      </c>
      <c r="HD1088">
        <v>0</v>
      </c>
      <c r="HE1088">
        <v>0</v>
      </c>
      <c r="HF1088">
        <v>0</v>
      </c>
      <c r="HG1088">
        <v>0</v>
      </c>
      <c r="HH1088">
        <v>0</v>
      </c>
      <c r="HI1088">
        <v>0</v>
      </c>
      <c r="HJ1088">
        <v>0</v>
      </c>
      <c r="HK1088">
        <v>0</v>
      </c>
      <c r="HL1088">
        <v>0</v>
      </c>
      <c r="HM1088">
        <v>0</v>
      </c>
      <c r="HN1088">
        <v>0</v>
      </c>
      <c r="HO1088">
        <v>0</v>
      </c>
      <c r="HP1088">
        <v>0</v>
      </c>
      <c r="HQ1088">
        <v>0</v>
      </c>
      <c r="HR1088">
        <v>0</v>
      </c>
      <c r="HS1088">
        <v>0</v>
      </c>
      <c r="HT1088">
        <v>0</v>
      </c>
      <c r="HU1088">
        <v>0</v>
      </c>
      <c r="HV1088">
        <v>0</v>
      </c>
      <c r="HW1088">
        <v>0</v>
      </c>
      <c r="HX1088">
        <v>0</v>
      </c>
      <c r="HY1088">
        <v>0</v>
      </c>
      <c r="HZ1088">
        <v>0</v>
      </c>
      <c r="IA1088">
        <v>0</v>
      </c>
      <c r="IB1088">
        <v>0</v>
      </c>
      <c r="IC1088">
        <v>0</v>
      </c>
      <c r="ID1088">
        <v>0</v>
      </c>
      <c r="IE1088">
        <v>0</v>
      </c>
      <c r="IF1088">
        <v>0</v>
      </c>
      <c r="IG1088">
        <v>0</v>
      </c>
      <c r="IH1088">
        <v>0</v>
      </c>
      <c r="II1088">
        <v>0</v>
      </c>
      <c r="IJ1088">
        <v>0</v>
      </c>
      <c r="IK1088">
        <v>0</v>
      </c>
    </row>
    <row r="1089" spans="13:245" hidden="1">
      <c r="M1089" s="340"/>
      <c r="N1089" t="s">
        <v>944</v>
      </c>
      <c r="O1089">
        <v>1</v>
      </c>
      <c r="P1089">
        <v>5</v>
      </c>
      <c r="Q1089" s="183" t="str">
        <f t="shared" si="41"/>
        <v>SDH200105</v>
      </c>
      <c r="R1089">
        <v>429.3</v>
      </c>
      <c r="S1089">
        <v>2000</v>
      </c>
      <c r="T1089">
        <v>2000</v>
      </c>
      <c r="U1089">
        <v>2000</v>
      </c>
      <c r="V1089">
        <v>2146.5</v>
      </c>
      <c r="W1089">
        <v>2575.8000000000002</v>
      </c>
      <c r="X1089">
        <v>3005.1000000000004</v>
      </c>
      <c r="Y1089">
        <v>3434.4</v>
      </c>
      <c r="Z1089">
        <v>3863.7000000000003</v>
      </c>
      <c r="AA1089">
        <v>4293</v>
      </c>
      <c r="AB1089">
        <v>4722.3</v>
      </c>
      <c r="AC1089">
        <v>5151.6000000000004</v>
      </c>
      <c r="AD1089">
        <v>5580.9000000000005</v>
      </c>
      <c r="AE1089">
        <v>6010.2000000000007</v>
      </c>
      <c r="AF1089">
        <v>6439.5</v>
      </c>
      <c r="AG1089">
        <v>6868.8</v>
      </c>
      <c r="AH1089">
        <v>7298.1</v>
      </c>
      <c r="AI1089">
        <v>7727.4000000000005</v>
      </c>
      <c r="AJ1089">
        <v>8156.7000000000007</v>
      </c>
      <c r="AK1089">
        <v>8586</v>
      </c>
      <c r="AL1089">
        <v>8586</v>
      </c>
      <c r="AM1089">
        <v>8586</v>
      </c>
      <c r="AN1089">
        <v>8586</v>
      </c>
      <c r="AO1089">
        <v>8586</v>
      </c>
      <c r="AP1089">
        <v>8586</v>
      </c>
      <c r="AQ1089">
        <v>8586</v>
      </c>
      <c r="AR1089">
        <v>8586</v>
      </c>
      <c r="AS1089">
        <v>8586</v>
      </c>
      <c r="AT1089">
        <v>8586</v>
      </c>
      <c r="AU1089">
        <v>8586</v>
      </c>
      <c r="AV1089">
        <v>8586</v>
      </c>
      <c r="AW1089">
        <v>8586</v>
      </c>
      <c r="AX1089">
        <v>8586</v>
      </c>
      <c r="AY1089">
        <v>8586</v>
      </c>
      <c r="AZ1089">
        <v>8586</v>
      </c>
      <c r="BA1089">
        <v>0</v>
      </c>
      <c r="BB1089">
        <v>0</v>
      </c>
      <c r="BC1089">
        <v>0</v>
      </c>
      <c r="BD1089">
        <v>0</v>
      </c>
      <c r="BE1089">
        <v>0</v>
      </c>
      <c r="BF1089">
        <v>0</v>
      </c>
      <c r="BG1089">
        <v>0</v>
      </c>
      <c r="BH1089">
        <v>0</v>
      </c>
      <c r="BI1089">
        <v>0</v>
      </c>
      <c r="BJ1089">
        <v>0</v>
      </c>
      <c r="BK1089">
        <v>0</v>
      </c>
      <c r="BL1089">
        <v>0</v>
      </c>
      <c r="BM1089">
        <v>0</v>
      </c>
      <c r="BN1089">
        <v>0</v>
      </c>
      <c r="BO1089">
        <v>0</v>
      </c>
      <c r="BP1089">
        <v>0</v>
      </c>
      <c r="BQ1089">
        <v>0</v>
      </c>
      <c r="BR1089">
        <v>0</v>
      </c>
      <c r="BS1089">
        <v>0</v>
      </c>
      <c r="BT1089">
        <v>0</v>
      </c>
      <c r="BU1089">
        <v>0</v>
      </c>
      <c r="BV1089">
        <v>0</v>
      </c>
      <c r="BW1089">
        <v>0</v>
      </c>
      <c r="BX1089">
        <v>0</v>
      </c>
      <c r="BY1089">
        <v>0</v>
      </c>
      <c r="BZ1089">
        <v>0</v>
      </c>
      <c r="CA1089">
        <v>0</v>
      </c>
      <c r="CB1089">
        <v>0</v>
      </c>
      <c r="CC1089">
        <v>0</v>
      </c>
      <c r="CD1089">
        <v>0</v>
      </c>
      <c r="CE1089">
        <v>0</v>
      </c>
      <c r="CF1089">
        <v>0</v>
      </c>
      <c r="CG1089">
        <v>0</v>
      </c>
      <c r="CH1089">
        <v>0</v>
      </c>
      <c r="CI1089">
        <v>0</v>
      </c>
      <c r="CJ1089">
        <v>0</v>
      </c>
      <c r="CK1089">
        <v>0</v>
      </c>
      <c r="CL1089">
        <v>0</v>
      </c>
      <c r="CM1089">
        <v>0</v>
      </c>
      <c r="CN1089">
        <v>0</v>
      </c>
      <c r="CO1089">
        <v>0</v>
      </c>
      <c r="CP1089">
        <v>0</v>
      </c>
      <c r="CQ1089">
        <v>0</v>
      </c>
      <c r="CR1089">
        <v>0</v>
      </c>
      <c r="CS1089">
        <v>0</v>
      </c>
      <c r="CT1089">
        <v>0</v>
      </c>
      <c r="CU1089">
        <v>0</v>
      </c>
      <c r="CV1089">
        <v>0</v>
      </c>
      <c r="CW1089">
        <v>0</v>
      </c>
      <c r="CX1089">
        <v>0</v>
      </c>
      <c r="CY1089">
        <v>0</v>
      </c>
      <c r="CZ1089">
        <v>0</v>
      </c>
      <c r="DA1089">
        <v>0</v>
      </c>
      <c r="DB1089">
        <v>0</v>
      </c>
      <c r="DC1089">
        <v>0</v>
      </c>
      <c r="DD1089">
        <v>0</v>
      </c>
      <c r="DE1089">
        <v>0</v>
      </c>
      <c r="DF1089">
        <v>0</v>
      </c>
      <c r="DG1089">
        <v>0</v>
      </c>
      <c r="DH1089">
        <v>0</v>
      </c>
      <c r="DI1089">
        <v>0</v>
      </c>
      <c r="DJ1089">
        <v>0</v>
      </c>
      <c r="DK1089">
        <v>0</v>
      </c>
      <c r="DL1089">
        <v>0</v>
      </c>
      <c r="DM1089">
        <v>0</v>
      </c>
      <c r="DN1089">
        <v>0</v>
      </c>
      <c r="DO1089">
        <v>0</v>
      </c>
      <c r="DP1089">
        <v>0</v>
      </c>
      <c r="DQ1089">
        <v>0</v>
      </c>
      <c r="DR1089">
        <v>0</v>
      </c>
      <c r="DS1089">
        <v>0</v>
      </c>
      <c r="DT1089">
        <v>0</v>
      </c>
      <c r="DU1089">
        <v>0</v>
      </c>
      <c r="DV1089">
        <v>0</v>
      </c>
      <c r="DW1089">
        <v>0</v>
      </c>
      <c r="DX1089">
        <v>0</v>
      </c>
      <c r="DZ1089" s="340"/>
      <c r="EA1089" t="s">
        <v>944</v>
      </c>
      <c r="EB1089">
        <v>1</v>
      </c>
      <c r="EC1089">
        <v>5</v>
      </c>
      <c r="ED1089" s="183" t="str">
        <f t="shared" si="42"/>
        <v>SDH200105</v>
      </c>
      <c r="EE1089">
        <v>429.3</v>
      </c>
      <c r="EF1089">
        <v>10000</v>
      </c>
      <c r="EG1089">
        <v>10000</v>
      </c>
      <c r="EH1089">
        <v>10000</v>
      </c>
      <c r="EI1089">
        <v>10000</v>
      </c>
      <c r="EJ1089">
        <v>10000</v>
      </c>
      <c r="EK1089">
        <v>10000</v>
      </c>
      <c r="EL1089">
        <v>10000</v>
      </c>
      <c r="EM1089">
        <v>10000</v>
      </c>
      <c r="EN1089">
        <v>10000</v>
      </c>
      <c r="EO1089">
        <v>10000</v>
      </c>
      <c r="EP1089">
        <v>10000</v>
      </c>
      <c r="EQ1089">
        <v>10000</v>
      </c>
      <c r="ER1089">
        <v>10000</v>
      </c>
      <c r="ES1089">
        <v>10000</v>
      </c>
      <c r="ET1089">
        <v>10000</v>
      </c>
      <c r="EU1089">
        <v>10000</v>
      </c>
      <c r="EV1089">
        <v>10000</v>
      </c>
      <c r="EW1089">
        <v>10000</v>
      </c>
      <c r="EX1089">
        <v>10000</v>
      </c>
      <c r="EY1089">
        <v>10000</v>
      </c>
      <c r="EZ1089">
        <v>10000</v>
      </c>
      <c r="FA1089">
        <v>10000</v>
      </c>
      <c r="FB1089">
        <v>10000</v>
      </c>
      <c r="FC1089">
        <v>10000</v>
      </c>
      <c r="FD1089">
        <v>10000</v>
      </c>
      <c r="FE1089">
        <v>10000</v>
      </c>
      <c r="FF1089">
        <v>10000</v>
      </c>
      <c r="FG1089">
        <v>10000</v>
      </c>
      <c r="FH1089">
        <v>10000</v>
      </c>
      <c r="FI1089">
        <v>10000</v>
      </c>
      <c r="FJ1089">
        <v>10000</v>
      </c>
      <c r="FK1089">
        <v>10000</v>
      </c>
      <c r="FL1089">
        <v>10000</v>
      </c>
      <c r="FM1089">
        <v>10000</v>
      </c>
      <c r="FN1089">
        <v>0</v>
      </c>
      <c r="FO1089">
        <v>0</v>
      </c>
      <c r="FP1089">
        <v>0</v>
      </c>
      <c r="FQ1089">
        <v>0</v>
      </c>
      <c r="FR1089">
        <v>0</v>
      </c>
      <c r="FS1089">
        <v>0</v>
      </c>
      <c r="FT1089">
        <v>0</v>
      </c>
      <c r="FU1089">
        <v>0</v>
      </c>
      <c r="FV1089">
        <v>0</v>
      </c>
      <c r="FW1089">
        <v>0</v>
      </c>
      <c r="FX1089">
        <v>0</v>
      </c>
      <c r="FY1089">
        <v>0</v>
      </c>
      <c r="FZ1089">
        <v>0</v>
      </c>
      <c r="GA1089">
        <v>0</v>
      </c>
      <c r="GB1089">
        <v>0</v>
      </c>
      <c r="GC1089">
        <v>0</v>
      </c>
      <c r="GD1089">
        <v>0</v>
      </c>
      <c r="GE1089">
        <v>0</v>
      </c>
      <c r="GF1089">
        <v>0</v>
      </c>
      <c r="GG1089">
        <v>0</v>
      </c>
      <c r="GH1089">
        <v>0</v>
      </c>
      <c r="GI1089">
        <v>0</v>
      </c>
      <c r="GJ1089">
        <v>0</v>
      </c>
      <c r="GK1089">
        <v>0</v>
      </c>
      <c r="GL1089">
        <v>0</v>
      </c>
      <c r="GM1089">
        <v>0</v>
      </c>
      <c r="GN1089">
        <v>0</v>
      </c>
      <c r="GO1089">
        <v>0</v>
      </c>
      <c r="GP1089">
        <v>0</v>
      </c>
      <c r="GQ1089">
        <v>0</v>
      </c>
      <c r="GR1089">
        <v>0</v>
      </c>
      <c r="GS1089">
        <v>0</v>
      </c>
      <c r="GT1089">
        <v>0</v>
      </c>
      <c r="GU1089">
        <v>0</v>
      </c>
      <c r="GV1089">
        <v>0</v>
      </c>
      <c r="GW1089">
        <v>0</v>
      </c>
      <c r="GX1089">
        <v>0</v>
      </c>
      <c r="GY1089">
        <v>0</v>
      </c>
      <c r="GZ1089">
        <v>0</v>
      </c>
      <c r="HA1089">
        <v>0</v>
      </c>
      <c r="HB1089">
        <v>0</v>
      </c>
      <c r="HC1089">
        <v>0</v>
      </c>
      <c r="HD1089">
        <v>0</v>
      </c>
      <c r="HE1089">
        <v>0</v>
      </c>
      <c r="HF1089">
        <v>0</v>
      </c>
      <c r="HG1089">
        <v>0</v>
      </c>
      <c r="HH1089">
        <v>0</v>
      </c>
      <c r="HI1089">
        <v>0</v>
      </c>
      <c r="HJ1089">
        <v>0</v>
      </c>
      <c r="HK1089">
        <v>0</v>
      </c>
      <c r="HL1089">
        <v>0</v>
      </c>
      <c r="HM1089">
        <v>0</v>
      </c>
      <c r="HN1089">
        <v>0</v>
      </c>
      <c r="HO1089">
        <v>0</v>
      </c>
      <c r="HP1089">
        <v>0</v>
      </c>
      <c r="HQ1089">
        <v>0</v>
      </c>
      <c r="HR1089">
        <v>0</v>
      </c>
      <c r="HS1089">
        <v>0</v>
      </c>
      <c r="HT1089">
        <v>0</v>
      </c>
      <c r="HU1089">
        <v>0</v>
      </c>
      <c r="HV1089">
        <v>0</v>
      </c>
      <c r="HW1089">
        <v>0</v>
      </c>
      <c r="HX1089">
        <v>0</v>
      </c>
      <c r="HY1089">
        <v>0</v>
      </c>
      <c r="HZ1089">
        <v>0</v>
      </c>
      <c r="IA1089">
        <v>0</v>
      </c>
      <c r="IB1089">
        <v>0</v>
      </c>
      <c r="IC1089">
        <v>0</v>
      </c>
      <c r="ID1089">
        <v>0</v>
      </c>
      <c r="IE1089">
        <v>0</v>
      </c>
      <c r="IF1089">
        <v>0</v>
      </c>
      <c r="IG1089">
        <v>0</v>
      </c>
      <c r="IH1089">
        <v>0</v>
      </c>
      <c r="II1089">
        <v>0</v>
      </c>
      <c r="IJ1089">
        <v>0</v>
      </c>
      <c r="IK1089">
        <v>0</v>
      </c>
    </row>
    <row r="1090" spans="13:245" hidden="1">
      <c r="M1090" s="340"/>
      <c r="N1090" t="s">
        <v>944</v>
      </c>
      <c r="O1090">
        <v>1</v>
      </c>
      <c r="P1090">
        <v>6</v>
      </c>
      <c r="Q1090" s="183" t="str">
        <f t="shared" si="41"/>
        <v>SDH200106</v>
      </c>
      <c r="R1090">
        <v>429.3</v>
      </c>
      <c r="S1090">
        <v>2000</v>
      </c>
      <c r="T1090">
        <v>2000</v>
      </c>
      <c r="U1090">
        <v>2000</v>
      </c>
      <c r="V1090">
        <v>2146.5</v>
      </c>
      <c r="W1090">
        <v>2575.8000000000002</v>
      </c>
      <c r="X1090">
        <v>3005.1000000000004</v>
      </c>
      <c r="Y1090">
        <v>3434.4</v>
      </c>
      <c r="Z1090">
        <v>3863.7000000000003</v>
      </c>
      <c r="AA1090">
        <v>4293</v>
      </c>
      <c r="AB1090">
        <v>4722.3</v>
      </c>
      <c r="AC1090">
        <v>5151.6000000000004</v>
      </c>
      <c r="AD1090">
        <v>5580.9000000000005</v>
      </c>
      <c r="AE1090">
        <v>6010.2000000000007</v>
      </c>
      <c r="AF1090">
        <v>6439.5</v>
      </c>
      <c r="AG1090">
        <v>6868.8</v>
      </c>
      <c r="AH1090">
        <v>7298.1</v>
      </c>
      <c r="AI1090">
        <v>7727.4000000000005</v>
      </c>
      <c r="AJ1090">
        <v>8156.7000000000007</v>
      </c>
      <c r="AK1090">
        <v>8586</v>
      </c>
      <c r="AL1090">
        <v>8586</v>
      </c>
      <c r="AM1090">
        <v>8586</v>
      </c>
      <c r="AN1090">
        <v>8586</v>
      </c>
      <c r="AO1090">
        <v>8586</v>
      </c>
      <c r="AP1090">
        <v>8586</v>
      </c>
      <c r="AQ1090">
        <v>8586</v>
      </c>
      <c r="AR1090">
        <v>8586</v>
      </c>
      <c r="AS1090">
        <v>8586</v>
      </c>
      <c r="AT1090">
        <v>8586</v>
      </c>
      <c r="AU1090">
        <v>8586</v>
      </c>
      <c r="AV1090">
        <v>8586</v>
      </c>
      <c r="AW1090">
        <v>8586</v>
      </c>
      <c r="AX1090">
        <v>8586</v>
      </c>
      <c r="AY1090">
        <v>8586</v>
      </c>
      <c r="AZ1090">
        <v>8586</v>
      </c>
      <c r="BA1090">
        <v>0</v>
      </c>
      <c r="BB1090">
        <v>0</v>
      </c>
      <c r="BC1090">
        <v>0</v>
      </c>
      <c r="BD1090">
        <v>0</v>
      </c>
      <c r="BE1090">
        <v>0</v>
      </c>
      <c r="BF1090">
        <v>0</v>
      </c>
      <c r="BG1090">
        <v>0</v>
      </c>
      <c r="BH1090">
        <v>0</v>
      </c>
      <c r="BI1090">
        <v>0</v>
      </c>
      <c r="BJ1090">
        <v>0</v>
      </c>
      <c r="BK1090">
        <v>0</v>
      </c>
      <c r="BL1090">
        <v>0</v>
      </c>
      <c r="BM1090">
        <v>0</v>
      </c>
      <c r="BN1090">
        <v>0</v>
      </c>
      <c r="BO1090">
        <v>0</v>
      </c>
      <c r="BP1090">
        <v>0</v>
      </c>
      <c r="BQ1090">
        <v>0</v>
      </c>
      <c r="BR1090">
        <v>0</v>
      </c>
      <c r="BS1090">
        <v>0</v>
      </c>
      <c r="BT1090">
        <v>0</v>
      </c>
      <c r="BU1090">
        <v>0</v>
      </c>
      <c r="BV1090">
        <v>0</v>
      </c>
      <c r="BW1090">
        <v>0</v>
      </c>
      <c r="BX1090">
        <v>0</v>
      </c>
      <c r="BY1090">
        <v>0</v>
      </c>
      <c r="BZ1090">
        <v>0</v>
      </c>
      <c r="CA1090">
        <v>0</v>
      </c>
      <c r="CB1090">
        <v>0</v>
      </c>
      <c r="CC1090">
        <v>0</v>
      </c>
      <c r="CD1090">
        <v>0</v>
      </c>
      <c r="CE1090">
        <v>0</v>
      </c>
      <c r="CF1090">
        <v>0</v>
      </c>
      <c r="CG1090">
        <v>0</v>
      </c>
      <c r="CH1090">
        <v>0</v>
      </c>
      <c r="CI1090">
        <v>0</v>
      </c>
      <c r="CJ1090">
        <v>0</v>
      </c>
      <c r="CK1090">
        <v>0</v>
      </c>
      <c r="CL1090">
        <v>0</v>
      </c>
      <c r="CM1090">
        <v>0</v>
      </c>
      <c r="CN1090">
        <v>0</v>
      </c>
      <c r="CO1090">
        <v>0</v>
      </c>
      <c r="CP1090">
        <v>0</v>
      </c>
      <c r="CQ1090">
        <v>0</v>
      </c>
      <c r="CR1090">
        <v>0</v>
      </c>
      <c r="CS1090">
        <v>0</v>
      </c>
      <c r="CT1090">
        <v>0</v>
      </c>
      <c r="CU1090">
        <v>0</v>
      </c>
      <c r="CV1090">
        <v>0</v>
      </c>
      <c r="CW1090">
        <v>0</v>
      </c>
      <c r="CX1090">
        <v>0</v>
      </c>
      <c r="CY1090">
        <v>0</v>
      </c>
      <c r="CZ1090">
        <v>0</v>
      </c>
      <c r="DA1090">
        <v>0</v>
      </c>
      <c r="DB1090">
        <v>0</v>
      </c>
      <c r="DC1090">
        <v>0</v>
      </c>
      <c r="DD1090">
        <v>0</v>
      </c>
      <c r="DE1090">
        <v>0</v>
      </c>
      <c r="DF1090">
        <v>0</v>
      </c>
      <c r="DG1090">
        <v>0</v>
      </c>
      <c r="DH1090">
        <v>0</v>
      </c>
      <c r="DI1090">
        <v>0</v>
      </c>
      <c r="DJ1090">
        <v>0</v>
      </c>
      <c r="DK1090">
        <v>0</v>
      </c>
      <c r="DL1090">
        <v>0</v>
      </c>
      <c r="DM1090">
        <v>0</v>
      </c>
      <c r="DN1090">
        <v>0</v>
      </c>
      <c r="DO1090">
        <v>0</v>
      </c>
      <c r="DP1090">
        <v>0</v>
      </c>
      <c r="DQ1090">
        <v>0</v>
      </c>
      <c r="DR1090">
        <v>0</v>
      </c>
      <c r="DS1090">
        <v>0</v>
      </c>
      <c r="DT1090">
        <v>0</v>
      </c>
      <c r="DU1090">
        <v>0</v>
      </c>
      <c r="DV1090">
        <v>0</v>
      </c>
      <c r="DW1090">
        <v>0</v>
      </c>
      <c r="DX1090">
        <v>0</v>
      </c>
      <c r="DZ1090" s="340"/>
      <c r="EA1090" t="s">
        <v>944</v>
      </c>
      <c r="EB1090">
        <v>1</v>
      </c>
      <c r="EC1090">
        <v>6</v>
      </c>
      <c r="ED1090" s="183" t="str">
        <f t="shared" si="42"/>
        <v>SDH200106</v>
      </c>
      <c r="EE1090">
        <v>429.3</v>
      </c>
      <c r="EF1090">
        <v>10000</v>
      </c>
      <c r="EG1090">
        <v>10000</v>
      </c>
      <c r="EH1090">
        <v>10000</v>
      </c>
      <c r="EI1090">
        <v>10000</v>
      </c>
      <c r="EJ1090">
        <v>10000</v>
      </c>
      <c r="EK1090">
        <v>10000</v>
      </c>
      <c r="EL1090">
        <v>10000</v>
      </c>
      <c r="EM1090">
        <v>10000</v>
      </c>
      <c r="EN1090">
        <v>10000</v>
      </c>
      <c r="EO1090">
        <v>10000</v>
      </c>
      <c r="EP1090">
        <v>10000</v>
      </c>
      <c r="EQ1090">
        <v>10000</v>
      </c>
      <c r="ER1090">
        <v>10000</v>
      </c>
      <c r="ES1090">
        <v>10000</v>
      </c>
      <c r="ET1090">
        <v>10000</v>
      </c>
      <c r="EU1090">
        <v>10000</v>
      </c>
      <c r="EV1090">
        <v>10000</v>
      </c>
      <c r="EW1090">
        <v>10000</v>
      </c>
      <c r="EX1090">
        <v>10000</v>
      </c>
      <c r="EY1090">
        <v>10000</v>
      </c>
      <c r="EZ1090">
        <v>10000</v>
      </c>
      <c r="FA1090">
        <v>10000</v>
      </c>
      <c r="FB1090">
        <v>10000</v>
      </c>
      <c r="FC1090">
        <v>10000</v>
      </c>
      <c r="FD1090">
        <v>10000</v>
      </c>
      <c r="FE1090">
        <v>10000</v>
      </c>
      <c r="FF1090">
        <v>10000</v>
      </c>
      <c r="FG1090">
        <v>10000</v>
      </c>
      <c r="FH1090">
        <v>10000</v>
      </c>
      <c r="FI1090">
        <v>10000</v>
      </c>
      <c r="FJ1090">
        <v>10000</v>
      </c>
      <c r="FK1090">
        <v>10000</v>
      </c>
      <c r="FL1090">
        <v>10000</v>
      </c>
      <c r="FM1090">
        <v>10000</v>
      </c>
      <c r="FN1090">
        <v>0</v>
      </c>
      <c r="FO1090">
        <v>0</v>
      </c>
      <c r="FP1090">
        <v>0</v>
      </c>
      <c r="FQ1090">
        <v>0</v>
      </c>
      <c r="FR1090">
        <v>0</v>
      </c>
      <c r="FS1090">
        <v>0</v>
      </c>
      <c r="FT1090">
        <v>0</v>
      </c>
      <c r="FU1090">
        <v>0</v>
      </c>
      <c r="FV1090">
        <v>0</v>
      </c>
      <c r="FW1090">
        <v>0</v>
      </c>
      <c r="FX1090">
        <v>0</v>
      </c>
      <c r="FY1090">
        <v>0</v>
      </c>
      <c r="FZ1090">
        <v>0</v>
      </c>
      <c r="GA1090">
        <v>0</v>
      </c>
      <c r="GB1090">
        <v>0</v>
      </c>
      <c r="GC1090">
        <v>0</v>
      </c>
      <c r="GD1090">
        <v>0</v>
      </c>
      <c r="GE1090">
        <v>0</v>
      </c>
      <c r="GF1090">
        <v>0</v>
      </c>
      <c r="GG1090">
        <v>0</v>
      </c>
      <c r="GH1090">
        <v>0</v>
      </c>
      <c r="GI1090">
        <v>0</v>
      </c>
      <c r="GJ1090">
        <v>0</v>
      </c>
      <c r="GK1090">
        <v>0</v>
      </c>
      <c r="GL1090">
        <v>0</v>
      </c>
      <c r="GM1090">
        <v>0</v>
      </c>
      <c r="GN1090">
        <v>0</v>
      </c>
      <c r="GO1090">
        <v>0</v>
      </c>
      <c r="GP1090">
        <v>0</v>
      </c>
      <c r="GQ1090">
        <v>0</v>
      </c>
      <c r="GR1090">
        <v>0</v>
      </c>
      <c r="GS1090">
        <v>0</v>
      </c>
      <c r="GT1090">
        <v>0</v>
      </c>
      <c r="GU1090">
        <v>0</v>
      </c>
      <c r="GV1090">
        <v>0</v>
      </c>
      <c r="GW1090">
        <v>0</v>
      </c>
      <c r="GX1090">
        <v>0</v>
      </c>
      <c r="GY1090">
        <v>0</v>
      </c>
      <c r="GZ1090">
        <v>0</v>
      </c>
      <c r="HA1090">
        <v>0</v>
      </c>
      <c r="HB1090">
        <v>0</v>
      </c>
      <c r="HC1090">
        <v>0</v>
      </c>
      <c r="HD1090">
        <v>0</v>
      </c>
      <c r="HE1090">
        <v>0</v>
      </c>
      <c r="HF1090">
        <v>0</v>
      </c>
      <c r="HG1090">
        <v>0</v>
      </c>
      <c r="HH1090">
        <v>0</v>
      </c>
      <c r="HI1090">
        <v>0</v>
      </c>
      <c r="HJ1090">
        <v>0</v>
      </c>
      <c r="HK1090">
        <v>0</v>
      </c>
      <c r="HL1090">
        <v>0</v>
      </c>
      <c r="HM1090">
        <v>0</v>
      </c>
      <c r="HN1090">
        <v>0</v>
      </c>
      <c r="HO1090">
        <v>0</v>
      </c>
      <c r="HP1090">
        <v>0</v>
      </c>
      <c r="HQ1090">
        <v>0</v>
      </c>
      <c r="HR1090">
        <v>0</v>
      </c>
      <c r="HS1090">
        <v>0</v>
      </c>
      <c r="HT1090">
        <v>0</v>
      </c>
      <c r="HU1090">
        <v>0</v>
      </c>
      <c r="HV1090">
        <v>0</v>
      </c>
      <c r="HW1090">
        <v>0</v>
      </c>
      <c r="HX1090">
        <v>0</v>
      </c>
      <c r="HY1090">
        <v>0</v>
      </c>
      <c r="HZ1090">
        <v>0</v>
      </c>
      <c r="IA1090">
        <v>0</v>
      </c>
      <c r="IB1090">
        <v>0</v>
      </c>
      <c r="IC1090">
        <v>0</v>
      </c>
      <c r="ID1090">
        <v>0</v>
      </c>
      <c r="IE1090">
        <v>0</v>
      </c>
      <c r="IF1090">
        <v>0</v>
      </c>
      <c r="IG1090">
        <v>0</v>
      </c>
      <c r="IH1090">
        <v>0</v>
      </c>
      <c r="II1090">
        <v>0</v>
      </c>
      <c r="IJ1090">
        <v>0</v>
      </c>
      <c r="IK1090">
        <v>0</v>
      </c>
    </row>
    <row r="1091" spans="13:245" hidden="1">
      <c r="M1091" s="340"/>
      <c r="N1091" t="s">
        <v>944</v>
      </c>
      <c r="O1091">
        <v>1</v>
      </c>
      <c r="P1091">
        <v>7</v>
      </c>
      <c r="Q1091" s="183" t="str">
        <f t="shared" si="41"/>
        <v>SDH200107</v>
      </c>
      <c r="R1091">
        <v>429.3</v>
      </c>
      <c r="S1091">
        <v>2000</v>
      </c>
      <c r="T1091">
        <v>2000</v>
      </c>
      <c r="U1091">
        <v>2000</v>
      </c>
      <c r="V1091">
        <v>2146.5</v>
      </c>
      <c r="W1091">
        <v>2575.8000000000002</v>
      </c>
      <c r="X1091">
        <v>3005.1000000000004</v>
      </c>
      <c r="Y1091">
        <v>3434.4</v>
      </c>
      <c r="Z1091">
        <v>3863.7000000000003</v>
      </c>
      <c r="AA1091">
        <v>4293</v>
      </c>
      <c r="AB1091">
        <v>4722.3</v>
      </c>
      <c r="AC1091">
        <v>5151.6000000000004</v>
      </c>
      <c r="AD1091">
        <v>5580.9000000000005</v>
      </c>
      <c r="AE1091">
        <v>6010.2000000000007</v>
      </c>
      <c r="AF1091">
        <v>6439.5</v>
      </c>
      <c r="AG1091">
        <v>6868.8</v>
      </c>
      <c r="AH1091">
        <v>7298.1</v>
      </c>
      <c r="AI1091">
        <v>7727.4000000000005</v>
      </c>
      <c r="AJ1091">
        <v>8156.7000000000007</v>
      </c>
      <c r="AK1091">
        <v>8586</v>
      </c>
      <c r="AL1091">
        <v>8586</v>
      </c>
      <c r="AM1091">
        <v>8586</v>
      </c>
      <c r="AN1091">
        <v>8586</v>
      </c>
      <c r="AO1091">
        <v>8586</v>
      </c>
      <c r="AP1091">
        <v>8586</v>
      </c>
      <c r="AQ1091">
        <v>8586</v>
      </c>
      <c r="AR1091">
        <v>8586</v>
      </c>
      <c r="AS1091">
        <v>8586</v>
      </c>
      <c r="AT1091">
        <v>8586</v>
      </c>
      <c r="AU1091">
        <v>8586</v>
      </c>
      <c r="AV1091">
        <v>8586</v>
      </c>
      <c r="AW1091">
        <v>8586</v>
      </c>
      <c r="AX1091">
        <v>8586</v>
      </c>
      <c r="AY1091">
        <v>8586</v>
      </c>
      <c r="AZ1091">
        <v>8586</v>
      </c>
      <c r="BA1091">
        <v>0</v>
      </c>
      <c r="BB1091">
        <v>0</v>
      </c>
      <c r="BC1091">
        <v>0</v>
      </c>
      <c r="BD1091">
        <v>0</v>
      </c>
      <c r="BE1091">
        <v>0</v>
      </c>
      <c r="BF1091">
        <v>0</v>
      </c>
      <c r="BG1091">
        <v>0</v>
      </c>
      <c r="BH1091">
        <v>0</v>
      </c>
      <c r="BI1091">
        <v>0</v>
      </c>
      <c r="BJ1091">
        <v>0</v>
      </c>
      <c r="BK1091">
        <v>0</v>
      </c>
      <c r="BL1091">
        <v>0</v>
      </c>
      <c r="BM1091">
        <v>0</v>
      </c>
      <c r="BN1091">
        <v>0</v>
      </c>
      <c r="BO1091">
        <v>0</v>
      </c>
      <c r="BP1091">
        <v>0</v>
      </c>
      <c r="BQ1091">
        <v>0</v>
      </c>
      <c r="BR1091">
        <v>0</v>
      </c>
      <c r="BS1091">
        <v>0</v>
      </c>
      <c r="BT1091">
        <v>0</v>
      </c>
      <c r="BU1091">
        <v>0</v>
      </c>
      <c r="BV1091">
        <v>0</v>
      </c>
      <c r="BW1091">
        <v>0</v>
      </c>
      <c r="BX1091">
        <v>0</v>
      </c>
      <c r="BY1091">
        <v>0</v>
      </c>
      <c r="BZ1091">
        <v>0</v>
      </c>
      <c r="CA1091">
        <v>0</v>
      </c>
      <c r="CB1091">
        <v>0</v>
      </c>
      <c r="CC1091">
        <v>0</v>
      </c>
      <c r="CD1091">
        <v>0</v>
      </c>
      <c r="CE1091">
        <v>0</v>
      </c>
      <c r="CF1091">
        <v>0</v>
      </c>
      <c r="CG1091">
        <v>0</v>
      </c>
      <c r="CH1091">
        <v>0</v>
      </c>
      <c r="CI1091">
        <v>0</v>
      </c>
      <c r="CJ1091">
        <v>0</v>
      </c>
      <c r="CK1091">
        <v>0</v>
      </c>
      <c r="CL1091">
        <v>0</v>
      </c>
      <c r="CM1091">
        <v>0</v>
      </c>
      <c r="CN1091">
        <v>0</v>
      </c>
      <c r="CO1091">
        <v>0</v>
      </c>
      <c r="CP1091">
        <v>0</v>
      </c>
      <c r="CQ1091">
        <v>0</v>
      </c>
      <c r="CR1091">
        <v>0</v>
      </c>
      <c r="CS1091">
        <v>0</v>
      </c>
      <c r="CT1091">
        <v>0</v>
      </c>
      <c r="CU1091">
        <v>0</v>
      </c>
      <c r="CV1091">
        <v>0</v>
      </c>
      <c r="CW1091">
        <v>0</v>
      </c>
      <c r="CX1091">
        <v>0</v>
      </c>
      <c r="CY1091">
        <v>0</v>
      </c>
      <c r="CZ1091">
        <v>0</v>
      </c>
      <c r="DA1091">
        <v>0</v>
      </c>
      <c r="DB1091">
        <v>0</v>
      </c>
      <c r="DC1091">
        <v>0</v>
      </c>
      <c r="DD1091">
        <v>0</v>
      </c>
      <c r="DE1091">
        <v>0</v>
      </c>
      <c r="DF1091">
        <v>0</v>
      </c>
      <c r="DG1091">
        <v>0</v>
      </c>
      <c r="DH1091">
        <v>0</v>
      </c>
      <c r="DI1091">
        <v>0</v>
      </c>
      <c r="DJ1091">
        <v>0</v>
      </c>
      <c r="DK1091">
        <v>0</v>
      </c>
      <c r="DL1091">
        <v>0</v>
      </c>
      <c r="DM1091">
        <v>0</v>
      </c>
      <c r="DN1091">
        <v>0</v>
      </c>
      <c r="DO1091">
        <v>0</v>
      </c>
      <c r="DP1091">
        <v>0</v>
      </c>
      <c r="DQ1091">
        <v>0</v>
      </c>
      <c r="DR1091">
        <v>0</v>
      </c>
      <c r="DS1091">
        <v>0</v>
      </c>
      <c r="DT1091">
        <v>0</v>
      </c>
      <c r="DU1091">
        <v>0</v>
      </c>
      <c r="DV1091">
        <v>0</v>
      </c>
      <c r="DW1091">
        <v>0</v>
      </c>
      <c r="DX1091">
        <v>0</v>
      </c>
      <c r="DZ1091" s="340"/>
      <c r="EA1091" t="s">
        <v>944</v>
      </c>
      <c r="EB1091">
        <v>1</v>
      </c>
      <c r="EC1091">
        <v>7</v>
      </c>
      <c r="ED1091" s="183" t="str">
        <f t="shared" si="42"/>
        <v>SDH200107</v>
      </c>
      <c r="EE1091">
        <v>429.3</v>
      </c>
      <c r="EF1091">
        <v>10000</v>
      </c>
      <c r="EG1091">
        <v>10000</v>
      </c>
      <c r="EH1091">
        <v>10000</v>
      </c>
      <c r="EI1091">
        <v>10000</v>
      </c>
      <c r="EJ1091">
        <v>10000</v>
      </c>
      <c r="EK1091">
        <v>10000</v>
      </c>
      <c r="EL1091">
        <v>10000</v>
      </c>
      <c r="EM1091">
        <v>10000</v>
      </c>
      <c r="EN1091">
        <v>10000</v>
      </c>
      <c r="EO1091">
        <v>10000</v>
      </c>
      <c r="EP1091">
        <v>10000</v>
      </c>
      <c r="EQ1091">
        <v>10000</v>
      </c>
      <c r="ER1091">
        <v>10000</v>
      </c>
      <c r="ES1091">
        <v>10000</v>
      </c>
      <c r="ET1091">
        <v>10000</v>
      </c>
      <c r="EU1091">
        <v>10000</v>
      </c>
      <c r="EV1091">
        <v>10000</v>
      </c>
      <c r="EW1091">
        <v>10000</v>
      </c>
      <c r="EX1091">
        <v>10000</v>
      </c>
      <c r="EY1091">
        <v>10000</v>
      </c>
      <c r="EZ1091">
        <v>10000</v>
      </c>
      <c r="FA1091">
        <v>10000</v>
      </c>
      <c r="FB1091">
        <v>10000</v>
      </c>
      <c r="FC1091">
        <v>10000</v>
      </c>
      <c r="FD1091">
        <v>10000</v>
      </c>
      <c r="FE1091">
        <v>10000</v>
      </c>
      <c r="FF1091">
        <v>10000</v>
      </c>
      <c r="FG1091">
        <v>10000</v>
      </c>
      <c r="FH1091">
        <v>10000</v>
      </c>
      <c r="FI1091">
        <v>10000</v>
      </c>
      <c r="FJ1091">
        <v>10000</v>
      </c>
      <c r="FK1091">
        <v>10000</v>
      </c>
      <c r="FL1091">
        <v>10000</v>
      </c>
      <c r="FM1091">
        <v>10000</v>
      </c>
      <c r="FN1091">
        <v>0</v>
      </c>
      <c r="FO1091">
        <v>0</v>
      </c>
      <c r="FP1091">
        <v>0</v>
      </c>
      <c r="FQ1091">
        <v>0</v>
      </c>
      <c r="FR1091">
        <v>0</v>
      </c>
      <c r="FS1091">
        <v>0</v>
      </c>
      <c r="FT1091">
        <v>0</v>
      </c>
      <c r="FU1091">
        <v>0</v>
      </c>
      <c r="FV1091">
        <v>0</v>
      </c>
      <c r="FW1091">
        <v>0</v>
      </c>
      <c r="FX1091">
        <v>0</v>
      </c>
      <c r="FY1091">
        <v>0</v>
      </c>
      <c r="FZ1091">
        <v>0</v>
      </c>
      <c r="GA1091">
        <v>0</v>
      </c>
      <c r="GB1091">
        <v>0</v>
      </c>
      <c r="GC1091">
        <v>0</v>
      </c>
      <c r="GD1091">
        <v>0</v>
      </c>
      <c r="GE1091">
        <v>0</v>
      </c>
      <c r="GF1091">
        <v>0</v>
      </c>
      <c r="GG1091">
        <v>0</v>
      </c>
      <c r="GH1091">
        <v>0</v>
      </c>
      <c r="GI1091">
        <v>0</v>
      </c>
      <c r="GJ1091">
        <v>0</v>
      </c>
      <c r="GK1091">
        <v>0</v>
      </c>
      <c r="GL1091">
        <v>0</v>
      </c>
      <c r="GM1091">
        <v>0</v>
      </c>
      <c r="GN1091">
        <v>0</v>
      </c>
      <c r="GO1091">
        <v>0</v>
      </c>
      <c r="GP1091">
        <v>0</v>
      </c>
      <c r="GQ1091">
        <v>0</v>
      </c>
      <c r="GR1091">
        <v>0</v>
      </c>
      <c r="GS1091">
        <v>0</v>
      </c>
      <c r="GT1091">
        <v>0</v>
      </c>
      <c r="GU1091">
        <v>0</v>
      </c>
      <c r="GV1091">
        <v>0</v>
      </c>
      <c r="GW1091">
        <v>0</v>
      </c>
      <c r="GX1091">
        <v>0</v>
      </c>
      <c r="GY1091">
        <v>0</v>
      </c>
      <c r="GZ1091">
        <v>0</v>
      </c>
      <c r="HA1091">
        <v>0</v>
      </c>
      <c r="HB1091">
        <v>0</v>
      </c>
      <c r="HC1091">
        <v>0</v>
      </c>
      <c r="HD1091">
        <v>0</v>
      </c>
      <c r="HE1091">
        <v>0</v>
      </c>
      <c r="HF1091">
        <v>0</v>
      </c>
      <c r="HG1091">
        <v>0</v>
      </c>
      <c r="HH1091">
        <v>0</v>
      </c>
      <c r="HI1091">
        <v>0</v>
      </c>
      <c r="HJ1091">
        <v>0</v>
      </c>
      <c r="HK1091">
        <v>0</v>
      </c>
      <c r="HL1091">
        <v>0</v>
      </c>
      <c r="HM1091">
        <v>0</v>
      </c>
      <c r="HN1091">
        <v>0</v>
      </c>
      <c r="HO1091">
        <v>0</v>
      </c>
      <c r="HP1091">
        <v>0</v>
      </c>
      <c r="HQ1091">
        <v>0</v>
      </c>
      <c r="HR1091">
        <v>0</v>
      </c>
      <c r="HS1091">
        <v>0</v>
      </c>
      <c r="HT1091">
        <v>0</v>
      </c>
      <c r="HU1091">
        <v>0</v>
      </c>
      <c r="HV1091">
        <v>0</v>
      </c>
      <c r="HW1091">
        <v>0</v>
      </c>
      <c r="HX1091">
        <v>0</v>
      </c>
      <c r="HY1091">
        <v>0</v>
      </c>
      <c r="HZ1091">
        <v>0</v>
      </c>
      <c r="IA1091">
        <v>0</v>
      </c>
      <c r="IB1091">
        <v>0</v>
      </c>
      <c r="IC1091">
        <v>0</v>
      </c>
      <c r="ID1091">
        <v>0</v>
      </c>
      <c r="IE1091">
        <v>0</v>
      </c>
      <c r="IF1091">
        <v>0</v>
      </c>
      <c r="IG1091">
        <v>0</v>
      </c>
      <c r="IH1091">
        <v>0</v>
      </c>
      <c r="II1091">
        <v>0</v>
      </c>
      <c r="IJ1091">
        <v>0</v>
      </c>
      <c r="IK1091">
        <v>0</v>
      </c>
    </row>
    <row r="1092" spans="13:245" hidden="1">
      <c r="M1092" s="340"/>
      <c r="N1092" t="s">
        <v>944</v>
      </c>
      <c r="O1092">
        <v>1</v>
      </c>
      <c r="P1092">
        <v>8</v>
      </c>
      <c r="Q1092" s="183" t="str">
        <f t="shared" si="41"/>
        <v>SDH200108</v>
      </c>
      <c r="R1092">
        <v>429.3</v>
      </c>
      <c r="S1092">
        <v>2000</v>
      </c>
      <c r="T1092">
        <v>2000</v>
      </c>
      <c r="U1092">
        <v>2000</v>
      </c>
      <c r="V1092">
        <v>2146.5</v>
      </c>
      <c r="W1092">
        <v>2575.8000000000002</v>
      </c>
      <c r="X1092">
        <v>3005.1000000000004</v>
      </c>
      <c r="Y1092">
        <v>3434.4</v>
      </c>
      <c r="Z1092">
        <v>3863.7000000000003</v>
      </c>
      <c r="AA1092">
        <v>4293</v>
      </c>
      <c r="AB1092">
        <v>4722.3</v>
      </c>
      <c r="AC1092">
        <v>5151.6000000000004</v>
      </c>
      <c r="AD1092">
        <v>5580.9000000000005</v>
      </c>
      <c r="AE1092">
        <v>6010.2000000000007</v>
      </c>
      <c r="AF1092">
        <v>6439.5</v>
      </c>
      <c r="AG1092">
        <v>6868.8</v>
      </c>
      <c r="AH1092">
        <v>7298.1</v>
      </c>
      <c r="AI1092">
        <v>7727.4000000000005</v>
      </c>
      <c r="AJ1092">
        <v>8156.7000000000007</v>
      </c>
      <c r="AK1092">
        <v>8586</v>
      </c>
      <c r="AL1092">
        <v>8586</v>
      </c>
      <c r="AM1092">
        <v>8586</v>
      </c>
      <c r="AN1092">
        <v>8586</v>
      </c>
      <c r="AO1092">
        <v>8586</v>
      </c>
      <c r="AP1092">
        <v>8586</v>
      </c>
      <c r="AQ1092">
        <v>8586</v>
      </c>
      <c r="AR1092">
        <v>8586</v>
      </c>
      <c r="AS1092">
        <v>8586</v>
      </c>
      <c r="AT1092">
        <v>8586</v>
      </c>
      <c r="AU1092">
        <v>8586</v>
      </c>
      <c r="AV1092">
        <v>8586</v>
      </c>
      <c r="AW1092">
        <v>8586</v>
      </c>
      <c r="AX1092">
        <v>8586</v>
      </c>
      <c r="AY1092">
        <v>8586</v>
      </c>
      <c r="AZ1092">
        <v>8586</v>
      </c>
      <c r="BA1092">
        <v>0</v>
      </c>
      <c r="BB1092">
        <v>0</v>
      </c>
      <c r="BC1092">
        <v>0</v>
      </c>
      <c r="BD1092">
        <v>0</v>
      </c>
      <c r="BE1092">
        <v>0</v>
      </c>
      <c r="BF1092">
        <v>0</v>
      </c>
      <c r="BG1092">
        <v>0</v>
      </c>
      <c r="BH1092">
        <v>0</v>
      </c>
      <c r="BI1092">
        <v>0</v>
      </c>
      <c r="BJ1092">
        <v>0</v>
      </c>
      <c r="BK1092">
        <v>0</v>
      </c>
      <c r="BL1092">
        <v>0</v>
      </c>
      <c r="BM1092">
        <v>0</v>
      </c>
      <c r="BN1092">
        <v>0</v>
      </c>
      <c r="BO1092">
        <v>0</v>
      </c>
      <c r="BP1092">
        <v>0</v>
      </c>
      <c r="BQ1092">
        <v>0</v>
      </c>
      <c r="BR1092">
        <v>0</v>
      </c>
      <c r="BS1092">
        <v>0</v>
      </c>
      <c r="BT1092">
        <v>0</v>
      </c>
      <c r="BU1092">
        <v>0</v>
      </c>
      <c r="BV1092">
        <v>0</v>
      </c>
      <c r="BW1092">
        <v>0</v>
      </c>
      <c r="BX1092">
        <v>0</v>
      </c>
      <c r="BY1092">
        <v>0</v>
      </c>
      <c r="BZ1092">
        <v>0</v>
      </c>
      <c r="CA1092">
        <v>0</v>
      </c>
      <c r="CB1092">
        <v>0</v>
      </c>
      <c r="CC1092">
        <v>0</v>
      </c>
      <c r="CD1092">
        <v>0</v>
      </c>
      <c r="CE1092">
        <v>0</v>
      </c>
      <c r="CF1092">
        <v>0</v>
      </c>
      <c r="CG1092">
        <v>0</v>
      </c>
      <c r="CH1092">
        <v>0</v>
      </c>
      <c r="CI1092">
        <v>0</v>
      </c>
      <c r="CJ1092">
        <v>0</v>
      </c>
      <c r="CK1092">
        <v>0</v>
      </c>
      <c r="CL1092">
        <v>0</v>
      </c>
      <c r="CM1092">
        <v>0</v>
      </c>
      <c r="CN1092">
        <v>0</v>
      </c>
      <c r="CO1092">
        <v>0</v>
      </c>
      <c r="CP1092">
        <v>0</v>
      </c>
      <c r="CQ1092">
        <v>0</v>
      </c>
      <c r="CR1092">
        <v>0</v>
      </c>
      <c r="CS1092">
        <v>0</v>
      </c>
      <c r="CT1092">
        <v>0</v>
      </c>
      <c r="CU1092">
        <v>0</v>
      </c>
      <c r="CV1092">
        <v>0</v>
      </c>
      <c r="CW1092">
        <v>0</v>
      </c>
      <c r="CX1092">
        <v>0</v>
      </c>
      <c r="CY1092">
        <v>0</v>
      </c>
      <c r="CZ1092">
        <v>0</v>
      </c>
      <c r="DA1092">
        <v>0</v>
      </c>
      <c r="DB1092">
        <v>0</v>
      </c>
      <c r="DC1092">
        <v>0</v>
      </c>
      <c r="DD1092">
        <v>0</v>
      </c>
      <c r="DE1092">
        <v>0</v>
      </c>
      <c r="DF1092">
        <v>0</v>
      </c>
      <c r="DG1092">
        <v>0</v>
      </c>
      <c r="DH1092">
        <v>0</v>
      </c>
      <c r="DI1092">
        <v>0</v>
      </c>
      <c r="DJ1092">
        <v>0</v>
      </c>
      <c r="DK1092">
        <v>0</v>
      </c>
      <c r="DL1092">
        <v>0</v>
      </c>
      <c r="DM1092">
        <v>0</v>
      </c>
      <c r="DN1092">
        <v>0</v>
      </c>
      <c r="DO1092">
        <v>0</v>
      </c>
      <c r="DP1092">
        <v>0</v>
      </c>
      <c r="DQ1092">
        <v>0</v>
      </c>
      <c r="DR1092">
        <v>0</v>
      </c>
      <c r="DS1092">
        <v>0</v>
      </c>
      <c r="DT1092">
        <v>0</v>
      </c>
      <c r="DU1092">
        <v>0</v>
      </c>
      <c r="DV1092">
        <v>0</v>
      </c>
      <c r="DW1092">
        <v>0</v>
      </c>
      <c r="DX1092">
        <v>0</v>
      </c>
      <c r="DZ1092" s="340"/>
      <c r="EA1092" t="s">
        <v>944</v>
      </c>
      <c r="EB1092">
        <v>1</v>
      </c>
      <c r="EC1092">
        <v>8</v>
      </c>
      <c r="ED1092" s="183" t="str">
        <f t="shared" si="42"/>
        <v>SDH200108</v>
      </c>
      <c r="EE1092">
        <v>429.3</v>
      </c>
      <c r="EF1092">
        <v>10000</v>
      </c>
      <c r="EG1092">
        <v>10000</v>
      </c>
      <c r="EH1092">
        <v>10000</v>
      </c>
      <c r="EI1092">
        <v>10000</v>
      </c>
      <c r="EJ1092">
        <v>10000</v>
      </c>
      <c r="EK1092">
        <v>10000</v>
      </c>
      <c r="EL1092">
        <v>10000</v>
      </c>
      <c r="EM1092">
        <v>10000</v>
      </c>
      <c r="EN1092">
        <v>10000</v>
      </c>
      <c r="EO1092">
        <v>10000</v>
      </c>
      <c r="EP1092">
        <v>10000</v>
      </c>
      <c r="EQ1092">
        <v>10000</v>
      </c>
      <c r="ER1092">
        <v>10000</v>
      </c>
      <c r="ES1092">
        <v>10000</v>
      </c>
      <c r="ET1092">
        <v>10000</v>
      </c>
      <c r="EU1092">
        <v>10000</v>
      </c>
      <c r="EV1092">
        <v>10000</v>
      </c>
      <c r="EW1092">
        <v>10000</v>
      </c>
      <c r="EX1092">
        <v>10000</v>
      </c>
      <c r="EY1092">
        <v>10000</v>
      </c>
      <c r="EZ1092">
        <v>10000</v>
      </c>
      <c r="FA1092">
        <v>10000</v>
      </c>
      <c r="FB1092">
        <v>10000</v>
      </c>
      <c r="FC1092">
        <v>10000</v>
      </c>
      <c r="FD1092">
        <v>10000</v>
      </c>
      <c r="FE1092">
        <v>10000</v>
      </c>
      <c r="FF1092">
        <v>10000</v>
      </c>
      <c r="FG1092">
        <v>10000</v>
      </c>
      <c r="FH1092">
        <v>10000</v>
      </c>
      <c r="FI1092">
        <v>10000</v>
      </c>
      <c r="FJ1092">
        <v>10000</v>
      </c>
      <c r="FK1092">
        <v>10000</v>
      </c>
      <c r="FL1092">
        <v>10000</v>
      </c>
      <c r="FM1092">
        <v>10000</v>
      </c>
      <c r="FN1092">
        <v>0</v>
      </c>
      <c r="FO1092">
        <v>0</v>
      </c>
      <c r="FP1092">
        <v>0</v>
      </c>
      <c r="FQ1092">
        <v>0</v>
      </c>
      <c r="FR1092">
        <v>0</v>
      </c>
      <c r="FS1092">
        <v>0</v>
      </c>
      <c r="FT1092">
        <v>0</v>
      </c>
      <c r="FU1092">
        <v>0</v>
      </c>
      <c r="FV1092">
        <v>0</v>
      </c>
      <c r="FW1092">
        <v>0</v>
      </c>
      <c r="FX1092">
        <v>0</v>
      </c>
      <c r="FY1092">
        <v>0</v>
      </c>
      <c r="FZ1092">
        <v>0</v>
      </c>
      <c r="GA1092">
        <v>0</v>
      </c>
      <c r="GB1092">
        <v>0</v>
      </c>
      <c r="GC1092">
        <v>0</v>
      </c>
      <c r="GD1092">
        <v>0</v>
      </c>
      <c r="GE1092">
        <v>0</v>
      </c>
      <c r="GF1092">
        <v>0</v>
      </c>
      <c r="GG1092">
        <v>0</v>
      </c>
      <c r="GH1092">
        <v>0</v>
      </c>
      <c r="GI1092">
        <v>0</v>
      </c>
      <c r="GJ1092">
        <v>0</v>
      </c>
      <c r="GK1092">
        <v>0</v>
      </c>
      <c r="GL1092">
        <v>0</v>
      </c>
      <c r="GM1092">
        <v>0</v>
      </c>
      <c r="GN1092">
        <v>0</v>
      </c>
      <c r="GO1092">
        <v>0</v>
      </c>
      <c r="GP1092">
        <v>0</v>
      </c>
      <c r="GQ1092">
        <v>0</v>
      </c>
      <c r="GR1092">
        <v>0</v>
      </c>
      <c r="GS1092">
        <v>0</v>
      </c>
      <c r="GT1092">
        <v>0</v>
      </c>
      <c r="GU1092">
        <v>0</v>
      </c>
      <c r="GV1092">
        <v>0</v>
      </c>
      <c r="GW1092">
        <v>0</v>
      </c>
      <c r="GX1092">
        <v>0</v>
      </c>
      <c r="GY1092">
        <v>0</v>
      </c>
      <c r="GZ1092">
        <v>0</v>
      </c>
      <c r="HA1092">
        <v>0</v>
      </c>
      <c r="HB1092">
        <v>0</v>
      </c>
      <c r="HC1092">
        <v>0</v>
      </c>
      <c r="HD1092">
        <v>0</v>
      </c>
      <c r="HE1092">
        <v>0</v>
      </c>
      <c r="HF1092">
        <v>0</v>
      </c>
      <c r="HG1092">
        <v>0</v>
      </c>
      <c r="HH1092">
        <v>0</v>
      </c>
      <c r="HI1092">
        <v>0</v>
      </c>
      <c r="HJ1092">
        <v>0</v>
      </c>
      <c r="HK1092">
        <v>0</v>
      </c>
      <c r="HL1092">
        <v>0</v>
      </c>
      <c r="HM1092">
        <v>0</v>
      </c>
      <c r="HN1092">
        <v>0</v>
      </c>
      <c r="HO1092">
        <v>0</v>
      </c>
      <c r="HP1092">
        <v>0</v>
      </c>
      <c r="HQ1092">
        <v>0</v>
      </c>
      <c r="HR1092">
        <v>0</v>
      </c>
      <c r="HS1092">
        <v>0</v>
      </c>
      <c r="HT1092">
        <v>0</v>
      </c>
      <c r="HU1092">
        <v>0</v>
      </c>
      <c r="HV1092">
        <v>0</v>
      </c>
      <c r="HW1092">
        <v>0</v>
      </c>
      <c r="HX1092">
        <v>0</v>
      </c>
      <c r="HY1092">
        <v>0</v>
      </c>
      <c r="HZ1092">
        <v>0</v>
      </c>
      <c r="IA1092">
        <v>0</v>
      </c>
      <c r="IB1092">
        <v>0</v>
      </c>
      <c r="IC1092">
        <v>0</v>
      </c>
      <c r="ID1092">
        <v>0</v>
      </c>
      <c r="IE1092">
        <v>0</v>
      </c>
      <c r="IF1092">
        <v>0</v>
      </c>
      <c r="IG1092">
        <v>0</v>
      </c>
      <c r="IH1092">
        <v>0</v>
      </c>
      <c r="II1092">
        <v>0</v>
      </c>
      <c r="IJ1092">
        <v>0</v>
      </c>
      <c r="IK1092">
        <v>0</v>
      </c>
    </row>
    <row r="1093" spans="13:245" hidden="1">
      <c r="M1093" s="340"/>
      <c r="N1093" t="s">
        <v>944</v>
      </c>
      <c r="O1093">
        <v>1</v>
      </c>
      <c r="P1093">
        <v>9</v>
      </c>
      <c r="Q1093" s="183" t="str">
        <f t="shared" si="41"/>
        <v>SDH200109</v>
      </c>
      <c r="R1093">
        <v>429.3</v>
      </c>
      <c r="S1093">
        <v>2000</v>
      </c>
      <c r="T1093">
        <v>2000</v>
      </c>
      <c r="U1093">
        <v>2000</v>
      </c>
      <c r="V1093">
        <v>2146.5</v>
      </c>
      <c r="W1093">
        <v>2575.8000000000002</v>
      </c>
      <c r="X1093">
        <v>3005.1000000000004</v>
      </c>
      <c r="Y1093">
        <v>3434.4</v>
      </c>
      <c r="Z1093">
        <v>3863.7000000000003</v>
      </c>
      <c r="AA1093">
        <v>4293</v>
      </c>
      <c r="AB1093">
        <v>4722.3</v>
      </c>
      <c r="AC1093">
        <v>5151.6000000000004</v>
      </c>
      <c r="AD1093">
        <v>5580.9000000000005</v>
      </c>
      <c r="AE1093">
        <v>6010.2000000000007</v>
      </c>
      <c r="AF1093">
        <v>6439.5</v>
      </c>
      <c r="AG1093">
        <v>6868.8</v>
      </c>
      <c r="AH1093">
        <v>7298.1</v>
      </c>
      <c r="AI1093">
        <v>7727.4000000000005</v>
      </c>
      <c r="AJ1093">
        <v>8156.7000000000007</v>
      </c>
      <c r="AK1093">
        <v>8586</v>
      </c>
      <c r="AL1093">
        <v>8586</v>
      </c>
      <c r="AM1093">
        <v>8586</v>
      </c>
      <c r="AN1093">
        <v>8586</v>
      </c>
      <c r="AO1093">
        <v>8586</v>
      </c>
      <c r="AP1093">
        <v>8586</v>
      </c>
      <c r="AQ1093">
        <v>8586</v>
      </c>
      <c r="AR1093">
        <v>8586</v>
      </c>
      <c r="AS1093">
        <v>8586</v>
      </c>
      <c r="AT1093">
        <v>8586</v>
      </c>
      <c r="AU1093">
        <v>8586</v>
      </c>
      <c r="AV1093">
        <v>8586</v>
      </c>
      <c r="AW1093">
        <v>8586</v>
      </c>
      <c r="AX1093">
        <v>8586</v>
      </c>
      <c r="AY1093">
        <v>8586</v>
      </c>
      <c r="AZ1093">
        <v>8586</v>
      </c>
      <c r="BA1093">
        <v>0</v>
      </c>
      <c r="BB1093">
        <v>0</v>
      </c>
      <c r="BC1093">
        <v>0</v>
      </c>
      <c r="BD1093">
        <v>0</v>
      </c>
      <c r="BE1093">
        <v>0</v>
      </c>
      <c r="BF1093">
        <v>0</v>
      </c>
      <c r="BG1093">
        <v>0</v>
      </c>
      <c r="BH1093">
        <v>0</v>
      </c>
      <c r="BI1093">
        <v>0</v>
      </c>
      <c r="BJ1093">
        <v>0</v>
      </c>
      <c r="BK1093">
        <v>0</v>
      </c>
      <c r="BL1093">
        <v>0</v>
      </c>
      <c r="BM1093">
        <v>0</v>
      </c>
      <c r="BN1093">
        <v>0</v>
      </c>
      <c r="BO1093">
        <v>0</v>
      </c>
      <c r="BP1093">
        <v>0</v>
      </c>
      <c r="BQ1093">
        <v>0</v>
      </c>
      <c r="BR1093">
        <v>0</v>
      </c>
      <c r="BS1093">
        <v>0</v>
      </c>
      <c r="BT1093">
        <v>0</v>
      </c>
      <c r="BU1093">
        <v>0</v>
      </c>
      <c r="BV1093">
        <v>0</v>
      </c>
      <c r="BW1093">
        <v>0</v>
      </c>
      <c r="BX1093">
        <v>0</v>
      </c>
      <c r="BY1093">
        <v>0</v>
      </c>
      <c r="BZ1093">
        <v>0</v>
      </c>
      <c r="CA1093">
        <v>0</v>
      </c>
      <c r="CB1093">
        <v>0</v>
      </c>
      <c r="CC1093">
        <v>0</v>
      </c>
      <c r="CD1093">
        <v>0</v>
      </c>
      <c r="CE1093">
        <v>0</v>
      </c>
      <c r="CF1093">
        <v>0</v>
      </c>
      <c r="CG1093">
        <v>0</v>
      </c>
      <c r="CH1093">
        <v>0</v>
      </c>
      <c r="CI1093">
        <v>0</v>
      </c>
      <c r="CJ1093">
        <v>0</v>
      </c>
      <c r="CK1093">
        <v>0</v>
      </c>
      <c r="CL1093">
        <v>0</v>
      </c>
      <c r="CM1093">
        <v>0</v>
      </c>
      <c r="CN1093">
        <v>0</v>
      </c>
      <c r="CO1093">
        <v>0</v>
      </c>
      <c r="CP1093">
        <v>0</v>
      </c>
      <c r="CQ1093">
        <v>0</v>
      </c>
      <c r="CR1093">
        <v>0</v>
      </c>
      <c r="CS1093">
        <v>0</v>
      </c>
      <c r="CT1093">
        <v>0</v>
      </c>
      <c r="CU1093">
        <v>0</v>
      </c>
      <c r="CV1093">
        <v>0</v>
      </c>
      <c r="CW1093">
        <v>0</v>
      </c>
      <c r="CX1093">
        <v>0</v>
      </c>
      <c r="CY1093">
        <v>0</v>
      </c>
      <c r="CZ1093">
        <v>0</v>
      </c>
      <c r="DA1093">
        <v>0</v>
      </c>
      <c r="DB1093">
        <v>0</v>
      </c>
      <c r="DC1093">
        <v>0</v>
      </c>
      <c r="DD1093">
        <v>0</v>
      </c>
      <c r="DE1093">
        <v>0</v>
      </c>
      <c r="DF1093">
        <v>0</v>
      </c>
      <c r="DG1093">
        <v>0</v>
      </c>
      <c r="DH1093">
        <v>0</v>
      </c>
      <c r="DI1093">
        <v>0</v>
      </c>
      <c r="DJ1093">
        <v>0</v>
      </c>
      <c r="DK1093">
        <v>0</v>
      </c>
      <c r="DL1093">
        <v>0</v>
      </c>
      <c r="DM1093">
        <v>0</v>
      </c>
      <c r="DN1093">
        <v>0</v>
      </c>
      <c r="DO1093">
        <v>0</v>
      </c>
      <c r="DP1093">
        <v>0</v>
      </c>
      <c r="DQ1093">
        <v>0</v>
      </c>
      <c r="DR1093">
        <v>0</v>
      </c>
      <c r="DS1093">
        <v>0</v>
      </c>
      <c r="DT1093">
        <v>0</v>
      </c>
      <c r="DU1093">
        <v>0</v>
      </c>
      <c r="DV1093">
        <v>0</v>
      </c>
      <c r="DW1093">
        <v>0</v>
      </c>
      <c r="DX1093">
        <v>0</v>
      </c>
      <c r="DZ1093" s="340"/>
      <c r="EA1093" t="s">
        <v>944</v>
      </c>
      <c r="EB1093">
        <v>1</v>
      </c>
      <c r="EC1093">
        <v>9</v>
      </c>
      <c r="ED1093" s="183" t="str">
        <f t="shared" si="42"/>
        <v>SDH200109</v>
      </c>
      <c r="EE1093">
        <v>429.3</v>
      </c>
      <c r="EF1093">
        <v>10000</v>
      </c>
      <c r="EG1093">
        <v>10000</v>
      </c>
      <c r="EH1093">
        <v>10000</v>
      </c>
      <c r="EI1093">
        <v>10000</v>
      </c>
      <c r="EJ1093">
        <v>10000</v>
      </c>
      <c r="EK1093">
        <v>10000</v>
      </c>
      <c r="EL1093">
        <v>10000</v>
      </c>
      <c r="EM1093">
        <v>10000</v>
      </c>
      <c r="EN1093">
        <v>10000</v>
      </c>
      <c r="EO1093">
        <v>10000</v>
      </c>
      <c r="EP1093">
        <v>10000</v>
      </c>
      <c r="EQ1093">
        <v>10000</v>
      </c>
      <c r="ER1093">
        <v>10000</v>
      </c>
      <c r="ES1093">
        <v>10000</v>
      </c>
      <c r="ET1093">
        <v>10000</v>
      </c>
      <c r="EU1093">
        <v>10000</v>
      </c>
      <c r="EV1093">
        <v>10000</v>
      </c>
      <c r="EW1093">
        <v>10000</v>
      </c>
      <c r="EX1093">
        <v>10000</v>
      </c>
      <c r="EY1093">
        <v>10000</v>
      </c>
      <c r="EZ1093">
        <v>10000</v>
      </c>
      <c r="FA1093">
        <v>10000</v>
      </c>
      <c r="FB1093">
        <v>10000</v>
      </c>
      <c r="FC1093">
        <v>10000</v>
      </c>
      <c r="FD1093">
        <v>10000</v>
      </c>
      <c r="FE1093">
        <v>10000</v>
      </c>
      <c r="FF1093">
        <v>10000</v>
      </c>
      <c r="FG1093">
        <v>10000</v>
      </c>
      <c r="FH1093">
        <v>10000</v>
      </c>
      <c r="FI1093">
        <v>10000</v>
      </c>
      <c r="FJ1093">
        <v>10000</v>
      </c>
      <c r="FK1093">
        <v>10000</v>
      </c>
      <c r="FL1093">
        <v>10000</v>
      </c>
      <c r="FM1093">
        <v>10000</v>
      </c>
      <c r="FN1093">
        <v>0</v>
      </c>
      <c r="FO1093">
        <v>0</v>
      </c>
      <c r="FP1093">
        <v>0</v>
      </c>
      <c r="FQ1093">
        <v>0</v>
      </c>
      <c r="FR1093">
        <v>0</v>
      </c>
      <c r="FS1093">
        <v>0</v>
      </c>
      <c r="FT1093">
        <v>0</v>
      </c>
      <c r="FU1093">
        <v>0</v>
      </c>
      <c r="FV1093">
        <v>0</v>
      </c>
      <c r="FW1093">
        <v>0</v>
      </c>
      <c r="FX1093">
        <v>0</v>
      </c>
      <c r="FY1093">
        <v>0</v>
      </c>
      <c r="FZ1093">
        <v>0</v>
      </c>
      <c r="GA1093">
        <v>0</v>
      </c>
      <c r="GB1093">
        <v>0</v>
      </c>
      <c r="GC1093">
        <v>0</v>
      </c>
      <c r="GD1093">
        <v>0</v>
      </c>
      <c r="GE1093">
        <v>0</v>
      </c>
      <c r="GF1093">
        <v>0</v>
      </c>
      <c r="GG1093">
        <v>0</v>
      </c>
      <c r="GH1093">
        <v>0</v>
      </c>
      <c r="GI1093">
        <v>0</v>
      </c>
      <c r="GJ1093">
        <v>0</v>
      </c>
      <c r="GK1093">
        <v>0</v>
      </c>
      <c r="GL1093">
        <v>0</v>
      </c>
      <c r="GM1093">
        <v>0</v>
      </c>
      <c r="GN1093">
        <v>0</v>
      </c>
      <c r="GO1093">
        <v>0</v>
      </c>
      <c r="GP1093">
        <v>0</v>
      </c>
      <c r="GQ1093">
        <v>0</v>
      </c>
      <c r="GR1093">
        <v>0</v>
      </c>
      <c r="GS1093">
        <v>0</v>
      </c>
      <c r="GT1093">
        <v>0</v>
      </c>
      <c r="GU1093">
        <v>0</v>
      </c>
      <c r="GV1093">
        <v>0</v>
      </c>
      <c r="GW1093">
        <v>0</v>
      </c>
      <c r="GX1093">
        <v>0</v>
      </c>
      <c r="GY1093">
        <v>0</v>
      </c>
      <c r="GZ1093">
        <v>0</v>
      </c>
      <c r="HA1093">
        <v>0</v>
      </c>
      <c r="HB1093">
        <v>0</v>
      </c>
      <c r="HC1093">
        <v>0</v>
      </c>
      <c r="HD1093">
        <v>0</v>
      </c>
      <c r="HE1093">
        <v>0</v>
      </c>
      <c r="HF1093">
        <v>0</v>
      </c>
      <c r="HG1093">
        <v>0</v>
      </c>
      <c r="HH1093">
        <v>0</v>
      </c>
      <c r="HI1093">
        <v>0</v>
      </c>
      <c r="HJ1093">
        <v>0</v>
      </c>
      <c r="HK1093">
        <v>0</v>
      </c>
      <c r="HL1093">
        <v>0</v>
      </c>
      <c r="HM1093">
        <v>0</v>
      </c>
      <c r="HN1093">
        <v>0</v>
      </c>
      <c r="HO1093">
        <v>0</v>
      </c>
      <c r="HP1093">
        <v>0</v>
      </c>
      <c r="HQ1093">
        <v>0</v>
      </c>
      <c r="HR1093">
        <v>0</v>
      </c>
      <c r="HS1093">
        <v>0</v>
      </c>
      <c r="HT1093">
        <v>0</v>
      </c>
      <c r="HU1093">
        <v>0</v>
      </c>
      <c r="HV1093">
        <v>0</v>
      </c>
      <c r="HW1093">
        <v>0</v>
      </c>
      <c r="HX1093">
        <v>0</v>
      </c>
      <c r="HY1093">
        <v>0</v>
      </c>
      <c r="HZ1093">
        <v>0</v>
      </c>
      <c r="IA1093">
        <v>0</v>
      </c>
      <c r="IB1093">
        <v>0</v>
      </c>
      <c r="IC1093">
        <v>0</v>
      </c>
      <c r="ID1093">
        <v>0</v>
      </c>
      <c r="IE1093">
        <v>0</v>
      </c>
      <c r="IF1093">
        <v>0</v>
      </c>
      <c r="IG1093">
        <v>0</v>
      </c>
      <c r="IH1093">
        <v>0</v>
      </c>
      <c r="II1093">
        <v>0</v>
      </c>
      <c r="IJ1093">
        <v>0</v>
      </c>
      <c r="IK1093">
        <v>0</v>
      </c>
    </row>
    <row r="1094" spans="13:245" hidden="1">
      <c r="M1094" s="340"/>
      <c r="N1094" t="s">
        <v>944</v>
      </c>
      <c r="O1094">
        <v>1</v>
      </c>
      <c r="P1094">
        <v>10</v>
      </c>
      <c r="Q1094" s="183" t="str">
        <f t="shared" si="41"/>
        <v>SDH200110</v>
      </c>
      <c r="R1094">
        <v>429.3</v>
      </c>
      <c r="S1094">
        <v>2000</v>
      </c>
      <c r="T1094">
        <v>2000</v>
      </c>
      <c r="U1094">
        <v>2000</v>
      </c>
      <c r="V1094">
        <v>2146.5</v>
      </c>
      <c r="W1094">
        <v>2575.8000000000002</v>
      </c>
      <c r="X1094">
        <v>3005.1000000000004</v>
      </c>
      <c r="Y1094">
        <v>3434.4</v>
      </c>
      <c r="Z1094">
        <v>3863.7000000000003</v>
      </c>
      <c r="AA1094">
        <v>4293</v>
      </c>
      <c r="AB1094">
        <v>4722.3</v>
      </c>
      <c r="AC1094">
        <v>5151.6000000000004</v>
      </c>
      <c r="AD1094">
        <v>5580.9000000000005</v>
      </c>
      <c r="AE1094">
        <v>6010.2000000000007</v>
      </c>
      <c r="AF1094">
        <v>6439.5</v>
      </c>
      <c r="AG1094">
        <v>6868.8</v>
      </c>
      <c r="AH1094">
        <v>7298.1</v>
      </c>
      <c r="AI1094">
        <v>7727.4000000000005</v>
      </c>
      <c r="AJ1094">
        <v>8156.7000000000007</v>
      </c>
      <c r="AK1094">
        <v>8586</v>
      </c>
      <c r="AL1094">
        <v>8586</v>
      </c>
      <c r="AM1094">
        <v>8586</v>
      </c>
      <c r="AN1094">
        <v>8586</v>
      </c>
      <c r="AO1094">
        <v>8586</v>
      </c>
      <c r="AP1094">
        <v>8586</v>
      </c>
      <c r="AQ1094">
        <v>8586</v>
      </c>
      <c r="AR1094">
        <v>8586</v>
      </c>
      <c r="AS1094">
        <v>8586</v>
      </c>
      <c r="AT1094">
        <v>8586</v>
      </c>
      <c r="AU1094">
        <v>8586</v>
      </c>
      <c r="AV1094">
        <v>8586</v>
      </c>
      <c r="AW1094">
        <v>8586</v>
      </c>
      <c r="AX1094">
        <v>8586</v>
      </c>
      <c r="AY1094">
        <v>8586</v>
      </c>
      <c r="AZ1094">
        <v>8586</v>
      </c>
      <c r="BA1094">
        <v>0</v>
      </c>
      <c r="BB1094">
        <v>0</v>
      </c>
      <c r="BC1094">
        <v>0</v>
      </c>
      <c r="BD1094">
        <v>0</v>
      </c>
      <c r="BE1094">
        <v>0</v>
      </c>
      <c r="BF1094">
        <v>0</v>
      </c>
      <c r="BG1094">
        <v>0</v>
      </c>
      <c r="BH1094">
        <v>0</v>
      </c>
      <c r="BI1094">
        <v>0</v>
      </c>
      <c r="BJ1094">
        <v>0</v>
      </c>
      <c r="BK1094">
        <v>0</v>
      </c>
      <c r="BL1094">
        <v>0</v>
      </c>
      <c r="BM1094">
        <v>0</v>
      </c>
      <c r="BN1094">
        <v>0</v>
      </c>
      <c r="BO1094">
        <v>0</v>
      </c>
      <c r="BP1094">
        <v>0</v>
      </c>
      <c r="BQ1094">
        <v>0</v>
      </c>
      <c r="BR1094">
        <v>0</v>
      </c>
      <c r="BS1094">
        <v>0</v>
      </c>
      <c r="BT1094">
        <v>0</v>
      </c>
      <c r="BU1094">
        <v>0</v>
      </c>
      <c r="BV1094">
        <v>0</v>
      </c>
      <c r="BW1094">
        <v>0</v>
      </c>
      <c r="BX1094">
        <v>0</v>
      </c>
      <c r="BY1094">
        <v>0</v>
      </c>
      <c r="BZ1094">
        <v>0</v>
      </c>
      <c r="CA1094">
        <v>0</v>
      </c>
      <c r="CB1094">
        <v>0</v>
      </c>
      <c r="CC1094">
        <v>0</v>
      </c>
      <c r="CD1094">
        <v>0</v>
      </c>
      <c r="CE1094">
        <v>0</v>
      </c>
      <c r="CF1094">
        <v>0</v>
      </c>
      <c r="CG1094">
        <v>0</v>
      </c>
      <c r="CH1094">
        <v>0</v>
      </c>
      <c r="CI1094">
        <v>0</v>
      </c>
      <c r="CJ1094">
        <v>0</v>
      </c>
      <c r="CK1094">
        <v>0</v>
      </c>
      <c r="CL1094">
        <v>0</v>
      </c>
      <c r="CM1094">
        <v>0</v>
      </c>
      <c r="CN1094">
        <v>0</v>
      </c>
      <c r="CO1094">
        <v>0</v>
      </c>
      <c r="CP1094">
        <v>0</v>
      </c>
      <c r="CQ1094">
        <v>0</v>
      </c>
      <c r="CR1094">
        <v>0</v>
      </c>
      <c r="CS1094">
        <v>0</v>
      </c>
      <c r="CT1094">
        <v>0</v>
      </c>
      <c r="CU1094">
        <v>0</v>
      </c>
      <c r="CV1094">
        <v>0</v>
      </c>
      <c r="CW1094">
        <v>0</v>
      </c>
      <c r="CX1094">
        <v>0</v>
      </c>
      <c r="CY1094">
        <v>0</v>
      </c>
      <c r="CZ1094">
        <v>0</v>
      </c>
      <c r="DA1094">
        <v>0</v>
      </c>
      <c r="DB1094">
        <v>0</v>
      </c>
      <c r="DC1094">
        <v>0</v>
      </c>
      <c r="DD1094">
        <v>0</v>
      </c>
      <c r="DE1094">
        <v>0</v>
      </c>
      <c r="DF1094">
        <v>0</v>
      </c>
      <c r="DG1094">
        <v>0</v>
      </c>
      <c r="DH1094">
        <v>0</v>
      </c>
      <c r="DI1094">
        <v>0</v>
      </c>
      <c r="DJ1094">
        <v>0</v>
      </c>
      <c r="DK1094">
        <v>0</v>
      </c>
      <c r="DL1094">
        <v>0</v>
      </c>
      <c r="DM1094">
        <v>0</v>
      </c>
      <c r="DN1094">
        <v>0</v>
      </c>
      <c r="DO1094">
        <v>0</v>
      </c>
      <c r="DP1094">
        <v>0</v>
      </c>
      <c r="DQ1094">
        <v>0</v>
      </c>
      <c r="DR1094">
        <v>0</v>
      </c>
      <c r="DS1094">
        <v>0</v>
      </c>
      <c r="DT1094">
        <v>0</v>
      </c>
      <c r="DU1094">
        <v>0</v>
      </c>
      <c r="DV1094">
        <v>0</v>
      </c>
      <c r="DW1094">
        <v>0</v>
      </c>
      <c r="DX1094">
        <v>0</v>
      </c>
      <c r="DZ1094" s="340"/>
      <c r="EA1094" t="s">
        <v>944</v>
      </c>
      <c r="EB1094">
        <v>1</v>
      </c>
      <c r="EC1094">
        <v>10</v>
      </c>
      <c r="ED1094" s="183" t="str">
        <f t="shared" si="42"/>
        <v>SDH200110</v>
      </c>
      <c r="EE1094">
        <v>429.3</v>
      </c>
      <c r="EF1094">
        <v>10000</v>
      </c>
      <c r="EG1094">
        <v>10000</v>
      </c>
      <c r="EH1094">
        <v>10000</v>
      </c>
      <c r="EI1094">
        <v>10000</v>
      </c>
      <c r="EJ1094">
        <v>10000</v>
      </c>
      <c r="EK1094">
        <v>10000</v>
      </c>
      <c r="EL1094">
        <v>10000</v>
      </c>
      <c r="EM1094">
        <v>10000</v>
      </c>
      <c r="EN1094">
        <v>10000</v>
      </c>
      <c r="EO1094">
        <v>10000</v>
      </c>
      <c r="EP1094">
        <v>10000</v>
      </c>
      <c r="EQ1094">
        <v>10000</v>
      </c>
      <c r="ER1094">
        <v>10000</v>
      </c>
      <c r="ES1094">
        <v>10000</v>
      </c>
      <c r="ET1094">
        <v>10000</v>
      </c>
      <c r="EU1094">
        <v>10000</v>
      </c>
      <c r="EV1094">
        <v>10000</v>
      </c>
      <c r="EW1094">
        <v>10000</v>
      </c>
      <c r="EX1094">
        <v>10000</v>
      </c>
      <c r="EY1094">
        <v>10000</v>
      </c>
      <c r="EZ1094">
        <v>10000</v>
      </c>
      <c r="FA1094">
        <v>10000</v>
      </c>
      <c r="FB1094">
        <v>10000</v>
      </c>
      <c r="FC1094">
        <v>10000</v>
      </c>
      <c r="FD1094">
        <v>10000</v>
      </c>
      <c r="FE1094">
        <v>10000</v>
      </c>
      <c r="FF1094">
        <v>10000</v>
      </c>
      <c r="FG1094">
        <v>10000</v>
      </c>
      <c r="FH1094">
        <v>10000</v>
      </c>
      <c r="FI1094">
        <v>10000</v>
      </c>
      <c r="FJ1094">
        <v>10000</v>
      </c>
      <c r="FK1094">
        <v>10000</v>
      </c>
      <c r="FL1094">
        <v>10000</v>
      </c>
      <c r="FM1094">
        <v>10000</v>
      </c>
      <c r="FN1094">
        <v>0</v>
      </c>
      <c r="FO1094">
        <v>0</v>
      </c>
      <c r="FP1094">
        <v>0</v>
      </c>
      <c r="FQ1094">
        <v>0</v>
      </c>
      <c r="FR1094">
        <v>0</v>
      </c>
      <c r="FS1094">
        <v>0</v>
      </c>
      <c r="FT1094">
        <v>0</v>
      </c>
      <c r="FU1094">
        <v>0</v>
      </c>
      <c r="FV1094">
        <v>0</v>
      </c>
      <c r="FW1094">
        <v>0</v>
      </c>
      <c r="FX1094">
        <v>0</v>
      </c>
      <c r="FY1094">
        <v>0</v>
      </c>
      <c r="FZ1094">
        <v>0</v>
      </c>
      <c r="GA1094">
        <v>0</v>
      </c>
      <c r="GB1094">
        <v>0</v>
      </c>
      <c r="GC1094">
        <v>0</v>
      </c>
      <c r="GD1094">
        <v>0</v>
      </c>
      <c r="GE1094">
        <v>0</v>
      </c>
      <c r="GF1094">
        <v>0</v>
      </c>
      <c r="GG1094">
        <v>0</v>
      </c>
      <c r="GH1094">
        <v>0</v>
      </c>
      <c r="GI1094">
        <v>0</v>
      </c>
      <c r="GJ1094">
        <v>0</v>
      </c>
      <c r="GK1094">
        <v>0</v>
      </c>
      <c r="GL1094">
        <v>0</v>
      </c>
      <c r="GM1094">
        <v>0</v>
      </c>
      <c r="GN1094">
        <v>0</v>
      </c>
      <c r="GO1094">
        <v>0</v>
      </c>
      <c r="GP1094">
        <v>0</v>
      </c>
      <c r="GQ1094">
        <v>0</v>
      </c>
      <c r="GR1094">
        <v>0</v>
      </c>
      <c r="GS1094">
        <v>0</v>
      </c>
      <c r="GT1094">
        <v>0</v>
      </c>
      <c r="GU1094">
        <v>0</v>
      </c>
      <c r="GV1094">
        <v>0</v>
      </c>
      <c r="GW1094">
        <v>0</v>
      </c>
      <c r="GX1094">
        <v>0</v>
      </c>
      <c r="GY1094">
        <v>0</v>
      </c>
      <c r="GZ1094">
        <v>0</v>
      </c>
      <c r="HA1094">
        <v>0</v>
      </c>
      <c r="HB1094">
        <v>0</v>
      </c>
      <c r="HC1094">
        <v>0</v>
      </c>
      <c r="HD1094">
        <v>0</v>
      </c>
      <c r="HE1094">
        <v>0</v>
      </c>
      <c r="HF1094">
        <v>0</v>
      </c>
      <c r="HG1094">
        <v>0</v>
      </c>
      <c r="HH1094">
        <v>0</v>
      </c>
      <c r="HI1094">
        <v>0</v>
      </c>
      <c r="HJ1094">
        <v>0</v>
      </c>
      <c r="HK1094">
        <v>0</v>
      </c>
      <c r="HL1094">
        <v>0</v>
      </c>
      <c r="HM1094">
        <v>0</v>
      </c>
      <c r="HN1094">
        <v>0</v>
      </c>
      <c r="HO1094">
        <v>0</v>
      </c>
      <c r="HP1094">
        <v>0</v>
      </c>
      <c r="HQ1094">
        <v>0</v>
      </c>
      <c r="HR1094">
        <v>0</v>
      </c>
      <c r="HS1094">
        <v>0</v>
      </c>
      <c r="HT1094">
        <v>0</v>
      </c>
      <c r="HU1094">
        <v>0</v>
      </c>
      <c r="HV1094">
        <v>0</v>
      </c>
      <c r="HW1094">
        <v>0</v>
      </c>
      <c r="HX1094">
        <v>0</v>
      </c>
      <c r="HY1094">
        <v>0</v>
      </c>
      <c r="HZ1094">
        <v>0</v>
      </c>
      <c r="IA1094">
        <v>0</v>
      </c>
      <c r="IB1094">
        <v>0</v>
      </c>
      <c r="IC1094">
        <v>0</v>
      </c>
      <c r="ID1094">
        <v>0</v>
      </c>
      <c r="IE1094">
        <v>0</v>
      </c>
      <c r="IF1094">
        <v>0</v>
      </c>
      <c r="IG1094">
        <v>0</v>
      </c>
      <c r="IH1094">
        <v>0</v>
      </c>
      <c r="II1094">
        <v>0</v>
      </c>
      <c r="IJ1094">
        <v>0</v>
      </c>
      <c r="IK1094">
        <v>0</v>
      </c>
    </row>
    <row r="1095" spans="13:245" hidden="1">
      <c r="M1095" s="340"/>
      <c r="N1095" t="s">
        <v>944</v>
      </c>
      <c r="O1095">
        <v>1</v>
      </c>
      <c r="P1095">
        <v>11</v>
      </c>
      <c r="Q1095" s="183" t="str">
        <f t="shared" si="41"/>
        <v>SDH200111</v>
      </c>
      <c r="R1095">
        <v>429.3</v>
      </c>
      <c r="S1095">
        <v>2000</v>
      </c>
      <c r="T1095">
        <v>2000</v>
      </c>
      <c r="U1095">
        <v>2000</v>
      </c>
      <c r="V1095">
        <v>2146.5</v>
      </c>
      <c r="W1095">
        <v>2575.8000000000002</v>
      </c>
      <c r="X1095">
        <v>3005.1000000000004</v>
      </c>
      <c r="Y1095">
        <v>3434.4</v>
      </c>
      <c r="Z1095">
        <v>3863.7000000000003</v>
      </c>
      <c r="AA1095">
        <v>4293</v>
      </c>
      <c r="AB1095">
        <v>4722.3</v>
      </c>
      <c r="AC1095">
        <v>5151.6000000000004</v>
      </c>
      <c r="AD1095">
        <v>5580.9000000000005</v>
      </c>
      <c r="AE1095">
        <v>6010.2000000000007</v>
      </c>
      <c r="AF1095">
        <v>6439.5</v>
      </c>
      <c r="AG1095">
        <v>6868.8</v>
      </c>
      <c r="AH1095">
        <v>7298.1</v>
      </c>
      <c r="AI1095">
        <v>7727.4000000000005</v>
      </c>
      <c r="AJ1095">
        <v>8156.7000000000007</v>
      </c>
      <c r="AK1095">
        <v>8586</v>
      </c>
      <c r="AL1095">
        <v>8586</v>
      </c>
      <c r="AM1095">
        <v>8586</v>
      </c>
      <c r="AN1095">
        <v>8586</v>
      </c>
      <c r="AO1095">
        <v>8586</v>
      </c>
      <c r="AP1095">
        <v>8586</v>
      </c>
      <c r="AQ1095">
        <v>8586</v>
      </c>
      <c r="AR1095">
        <v>8586</v>
      </c>
      <c r="AS1095">
        <v>8586</v>
      </c>
      <c r="AT1095">
        <v>8586</v>
      </c>
      <c r="AU1095">
        <v>8586</v>
      </c>
      <c r="AV1095">
        <v>8586</v>
      </c>
      <c r="AW1095">
        <v>8586</v>
      </c>
      <c r="AX1095">
        <v>8586</v>
      </c>
      <c r="AY1095">
        <v>8586</v>
      </c>
      <c r="AZ1095">
        <v>8586</v>
      </c>
      <c r="BA1095">
        <v>0</v>
      </c>
      <c r="BB1095">
        <v>0</v>
      </c>
      <c r="BC1095">
        <v>0</v>
      </c>
      <c r="BD1095">
        <v>0</v>
      </c>
      <c r="BE1095">
        <v>0</v>
      </c>
      <c r="BF1095">
        <v>0</v>
      </c>
      <c r="BG1095">
        <v>0</v>
      </c>
      <c r="BH1095">
        <v>0</v>
      </c>
      <c r="BI1095">
        <v>0</v>
      </c>
      <c r="BJ1095">
        <v>0</v>
      </c>
      <c r="BK1095">
        <v>0</v>
      </c>
      <c r="BL1095">
        <v>0</v>
      </c>
      <c r="BM1095">
        <v>0</v>
      </c>
      <c r="BN1095">
        <v>0</v>
      </c>
      <c r="BO1095">
        <v>0</v>
      </c>
      <c r="BP1095">
        <v>0</v>
      </c>
      <c r="BQ1095">
        <v>0</v>
      </c>
      <c r="BR1095">
        <v>0</v>
      </c>
      <c r="BS1095">
        <v>0</v>
      </c>
      <c r="BT1095">
        <v>0</v>
      </c>
      <c r="BU1095">
        <v>0</v>
      </c>
      <c r="BV1095">
        <v>0</v>
      </c>
      <c r="BW1095">
        <v>0</v>
      </c>
      <c r="BX1095">
        <v>0</v>
      </c>
      <c r="BY1095">
        <v>0</v>
      </c>
      <c r="BZ1095">
        <v>0</v>
      </c>
      <c r="CA1095">
        <v>0</v>
      </c>
      <c r="CB1095">
        <v>0</v>
      </c>
      <c r="CC1095">
        <v>0</v>
      </c>
      <c r="CD1095">
        <v>0</v>
      </c>
      <c r="CE1095">
        <v>0</v>
      </c>
      <c r="CF1095">
        <v>0</v>
      </c>
      <c r="CG1095">
        <v>0</v>
      </c>
      <c r="CH1095">
        <v>0</v>
      </c>
      <c r="CI1095">
        <v>0</v>
      </c>
      <c r="CJ1095">
        <v>0</v>
      </c>
      <c r="CK1095">
        <v>0</v>
      </c>
      <c r="CL1095">
        <v>0</v>
      </c>
      <c r="CM1095">
        <v>0</v>
      </c>
      <c r="CN1095">
        <v>0</v>
      </c>
      <c r="CO1095">
        <v>0</v>
      </c>
      <c r="CP1095">
        <v>0</v>
      </c>
      <c r="CQ1095">
        <v>0</v>
      </c>
      <c r="CR1095">
        <v>0</v>
      </c>
      <c r="CS1095">
        <v>0</v>
      </c>
      <c r="CT1095">
        <v>0</v>
      </c>
      <c r="CU1095">
        <v>0</v>
      </c>
      <c r="CV1095">
        <v>0</v>
      </c>
      <c r="CW1095">
        <v>0</v>
      </c>
      <c r="CX1095">
        <v>0</v>
      </c>
      <c r="CY1095">
        <v>0</v>
      </c>
      <c r="CZ1095">
        <v>0</v>
      </c>
      <c r="DA1095">
        <v>0</v>
      </c>
      <c r="DB1095">
        <v>0</v>
      </c>
      <c r="DC1095">
        <v>0</v>
      </c>
      <c r="DD1095">
        <v>0</v>
      </c>
      <c r="DE1095">
        <v>0</v>
      </c>
      <c r="DF1095">
        <v>0</v>
      </c>
      <c r="DG1095">
        <v>0</v>
      </c>
      <c r="DH1095">
        <v>0</v>
      </c>
      <c r="DI1095">
        <v>0</v>
      </c>
      <c r="DJ1095">
        <v>0</v>
      </c>
      <c r="DK1095">
        <v>0</v>
      </c>
      <c r="DL1095">
        <v>0</v>
      </c>
      <c r="DM1095">
        <v>0</v>
      </c>
      <c r="DN1095">
        <v>0</v>
      </c>
      <c r="DO1095">
        <v>0</v>
      </c>
      <c r="DP1095">
        <v>0</v>
      </c>
      <c r="DQ1095">
        <v>0</v>
      </c>
      <c r="DR1095">
        <v>0</v>
      </c>
      <c r="DS1095">
        <v>0</v>
      </c>
      <c r="DT1095">
        <v>0</v>
      </c>
      <c r="DU1095">
        <v>0</v>
      </c>
      <c r="DV1095">
        <v>0</v>
      </c>
      <c r="DW1095">
        <v>0</v>
      </c>
      <c r="DX1095">
        <v>0</v>
      </c>
      <c r="DZ1095" s="340"/>
      <c r="EA1095" t="s">
        <v>944</v>
      </c>
      <c r="EB1095">
        <v>1</v>
      </c>
      <c r="EC1095">
        <v>11</v>
      </c>
      <c r="ED1095" s="183" t="str">
        <f t="shared" si="42"/>
        <v>SDH200111</v>
      </c>
      <c r="EE1095">
        <v>429.3</v>
      </c>
      <c r="EF1095">
        <v>10000</v>
      </c>
      <c r="EG1095">
        <v>10000</v>
      </c>
      <c r="EH1095">
        <v>10000</v>
      </c>
      <c r="EI1095">
        <v>10000</v>
      </c>
      <c r="EJ1095">
        <v>10000</v>
      </c>
      <c r="EK1095">
        <v>10000</v>
      </c>
      <c r="EL1095">
        <v>10000</v>
      </c>
      <c r="EM1095">
        <v>10000</v>
      </c>
      <c r="EN1095">
        <v>10000</v>
      </c>
      <c r="EO1095">
        <v>10000</v>
      </c>
      <c r="EP1095">
        <v>10000</v>
      </c>
      <c r="EQ1095">
        <v>10000</v>
      </c>
      <c r="ER1095">
        <v>10000</v>
      </c>
      <c r="ES1095">
        <v>10000</v>
      </c>
      <c r="ET1095">
        <v>10000</v>
      </c>
      <c r="EU1095">
        <v>10000</v>
      </c>
      <c r="EV1095">
        <v>10000</v>
      </c>
      <c r="EW1095">
        <v>10000</v>
      </c>
      <c r="EX1095">
        <v>10000</v>
      </c>
      <c r="EY1095">
        <v>10000</v>
      </c>
      <c r="EZ1095">
        <v>10000</v>
      </c>
      <c r="FA1095">
        <v>10000</v>
      </c>
      <c r="FB1095">
        <v>10000</v>
      </c>
      <c r="FC1095">
        <v>10000</v>
      </c>
      <c r="FD1095">
        <v>10000</v>
      </c>
      <c r="FE1095">
        <v>10000</v>
      </c>
      <c r="FF1095">
        <v>10000</v>
      </c>
      <c r="FG1095">
        <v>10000</v>
      </c>
      <c r="FH1095">
        <v>10000</v>
      </c>
      <c r="FI1095">
        <v>10000</v>
      </c>
      <c r="FJ1095">
        <v>10000</v>
      </c>
      <c r="FK1095">
        <v>10000</v>
      </c>
      <c r="FL1095">
        <v>10000</v>
      </c>
      <c r="FM1095">
        <v>10000</v>
      </c>
      <c r="FN1095">
        <v>0</v>
      </c>
      <c r="FO1095">
        <v>0</v>
      </c>
      <c r="FP1095">
        <v>0</v>
      </c>
      <c r="FQ1095">
        <v>0</v>
      </c>
      <c r="FR1095">
        <v>0</v>
      </c>
      <c r="FS1095">
        <v>0</v>
      </c>
      <c r="FT1095">
        <v>0</v>
      </c>
      <c r="FU1095">
        <v>0</v>
      </c>
      <c r="FV1095">
        <v>0</v>
      </c>
      <c r="FW1095">
        <v>0</v>
      </c>
      <c r="FX1095">
        <v>0</v>
      </c>
      <c r="FY1095">
        <v>0</v>
      </c>
      <c r="FZ1095">
        <v>0</v>
      </c>
      <c r="GA1095">
        <v>0</v>
      </c>
      <c r="GB1095">
        <v>0</v>
      </c>
      <c r="GC1095">
        <v>0</v>
      </c>
      <c r="GD1095">
        <v>0</v>
      </c>
      <c r="GE1095">
        <v>0</v>
      </c>
      <c r="GF1095">
        <v>0</v>
      </c>
      <c r="GG1095">
        <v>0</v>
      </c>
      <c r="GH1095">
        <v>0</v>
      </c>
      <c r="GI1095">
        <v>0</v>
      </c>
      <c r="GJ1095">
        <v>0</v>
      </c>
      <c r="GK1095">
        <v>0</v>
      </c>
      <c r="GL1095">
        <v>0</v>
      </c>
      <c r="GM1095">
        <v>0</v>
      </c>
      <c r="GN1095">
        <v>0</v>
      </c>
      <c r="GO1095">
        <v>0</v>
      </c>
      <c r="GP1095">
        <v>0</v>
      </c>
      <c r="GQ1095">
        <v>0</v>
      </c>
      <c r="GR1095">
        <v>0</v>
      </c>
      <c r="GS1095">
        <v>0</v>
      </c>
      <c r="GT1095">
        <v>0</v>
      </c>
      <c r="GU1095">
        <v>0</v>
      </c>
      <c r="GV1095">
        <v>0</v>
      </c>
      <c r="GW1095">
        <v>0</v>
      </c>
      <c r="GX1095">
        <v>0</v>
      </c>
      <c r="GY1095">
        <v>0</v>
      </c>
      <c r="GZ1095">
        <v>0</v>
      </c>
      <c r="HA1095">
        <v>0</v>
      </c>
      <c r="HB1095">
        <v>0</v>
      </c>
      <c r="HC1095">
        <v>0</v>
      </c>
      <c r="HD1095">
        <v>0</v>
      </c>
      <c r="HE1095">
        <v>0</v>
      </c>
      <c r="HF1095">
        <v>0</v>
      </c>
      <c r="HG1095">
        <v>0</v>
      </c>
      <c r="HH1095">
        <v>0</v>
      </c>
      <c r="HI1095">
        <v>0</v>
      </c>
      <c r="HJ1095">
        <v>0</v>
      </c>
      <c r="HK1095">
        <v>0</v>
      </c>
      <c r="HL1095">
        <v>0</v>
      </c>
      <c r="HM1095">
        <v>0</v>
      </c>
      <c r="HN1095">
        <v>0</v>
      </c>
      <c r="HO1095">
        <v>0</v>
      </c>
      <c r="HP1095">
        <v>0</v>
      </c>
      <c r="HQ1095">
        <v>0</v>
      </c>
      <c r="HR1095">
        <v>0</v>
      </c>
      <c r="HS1095">
        <v>0</v>
      </c>
      <c r="HT1095">
        <v>0</v>
      </c>
      <c r="HU1095">
        <v>0</v>
      </c>
      <c r="HV1095">
        <v>0</v>
      </c>
      <c r="HW1095">
        <v>0</v>
      </c>
      <c r="HX1095">
        <v>0</v>
      </c>
      <c r="HY1095">
        <v>0</v>
      </c>
      <c r="HZ1095">
        <v>0</v>
      </c>
      <c r="IA1095">
        <v>0</v>
      </c>
      <c r="IB1095">
        <v>0</v>
      </c>
      <c r="IC1095">
        <v>0</v>
      </c>
      <c r="ID1095">
        <v>0</v>
      </c>
      <c r="IE1095">
        <v>0</v>
      </c>
      <c r="IF1095">
        <v>0</v>
      </c>
      <c r="IG1095">
        <v>0</v>
      </c>
      <c r="IH1095">
        <v>0</v>
      </c>
      <c r="II1095">
        <v>0</v>
      </c>
      <c r="IJ1095">
        <v>0</v>
      </c>
      <c r="IK1095">
        <v>0</v>
      </c>
    </row>
    <row r="1096" spans="13:245" hidden="1">
      <c r="M1096" s="340"/>
      <c r="N1096" t="s">
        <v>944</v>
      </c>
      <c r="O1096">
        <v>1</v>
      </c>
      <c r="P1096">
        <v>12</v>
      </c>
      <c r="Q1096" s="183" t="str">
        <f t="shared" si="41"/>
        <v>SDH200112</v>
      </c>
      <c r="R1096">
        <v>429.3</v>
      </c>
      <c r="S1096">
        <v>2000</v>
      </c>
      <c r="T1096">
        <v>2000</v>
      </c>
      <c r="U1096">
        <v>2000</v>
      </c>
      <c r="V1096">
        <v>2146.5</v>
      </c>
      <c r="W1096">
        <v>2575.8000000000002</v>
      </c>
      <c r="X1096">
        <v>3005.1000000000004</v>
      </c>
      <c r="Y1096">
        <v>3434.4</v>
      </c>
      <c r="Z1096">
        <v>3863.7000000000003</v>
      </c>
      <c r="AA1096">
        <v>4293</v>
      </c>
      <c r="AB1096">
        <v>4722.3</v>
      </c>
      <c r="AC1096">
        <v>5151.6000000000004</v>
      </c>
      <c r="AD1096">
        <v>5580.9000000000005</v>
      </c>
      <c r="AE1096">
        <v>6010.2000000000007</v>
      </c>
      <c r="AF1096">
        <v>6439.5</v>
      </c>
      <c r="AG1096">
        <v>6868.8</v>
      </c>
      <c r="AH1096">
        <v>7298.1</v>
      </c>
      <c r="AI1096">
        <v>7727.4000000000005</v>
      </c>
      <c r="AJ1096">
        <v>8156.7000000000007</v>
      </c>
      <c r="AK1096">
        <v>8586</v>
      </c>
      <c r="AL1096">
        <v>8586</v>
      </c>
      <c r="AM1096">
        <v>8586</v>
      </c>
      <c r="AN1096">
        <v>8586</v>
      </c>
      <c r="AO1096">
        <v>8586</v>
      </c>
      <c r="AP1096">
        <v>8586</v>
      </c>
      <c r="AQ1096">
        <v>8586</v>
      </c>
      <c r="AR1096">
        <v>8586</v>
      </c>
      <c r="AS1096">
        <v>8586</v>
      </c>
      <c r="AT1096">
        <v>8586</v>
      </c>
      <c r="AU1096">
        <v>8586</v>
      </c>
      <c r="AV1096">
        <v>8586</v>
      </c>
      <c r="AW1096">
        <v>8586</v>
      </c>
      <c r="AX1096">
        <v>8586</v>
      </c>
      <c r="AY1096">
        <v>8586</v>
      </c>
      <c r="AZ1096">
        <v>8586</v>
      </c>
      <c r="BA1096">
        <v>0</v>
      </c>
      <c r="BB1096">
        <v>0</v>
      </c>
      <c r="BC1096">
        <v>0</v>
      </c>
      <c r="BD1096">
        <v>0</v>
      </c>
      <c r="BE1096">
        <v>0</v>
      </c>
      <c r="BF1096">
        <v>0</v>
      </c>
      <c r="BG1096">
        <v>0</v>
      </c>
      <c r="BH1096">
        <v>0</v>
      </c>
      <c r="BI1096">
        <v>0</v>
      </c>
      <c r="BJ1096">
        <v>0</v>
      </c>
      <c r="BK1096">
        <v>0</v>
      </c>
      <c r="BL1096">
        <v>0</v>
      </c>
      <c r="BM1096">
        <v>0</v>
      </c>
      <c r="BN1096">
        <v>0</v>
      </c>
      <c r="BO1096">
        <v>0</v>
      </c>
      <c r="BP1096">
        <v>0</v>
      </c>
      <c r="BQ1096">
        <v>0</v>
      </c>
      <c r="BR1096">
        <v>0</v>
      </c>
      <c r="BS1096">
        <v>0</v>
      </c>
      <c r="BT1096">
        <v>0</v>
      </c>
      <c r="BU1096">
        <v>0</v>
      </c>
      <c r="BV1096">
        <v>0</v>
      </c>
      <c r="BW1096">
        <v>0</v>
      </c>
      <c r="BX1096">
        <v>0</v>
      </c>
      <c r="BY1096">
        <v>0</v>
      </c>
      <c r="BZ1096">
        <v>0</v>
      </c>
      <c r="CA1096">
        <v>0</v>
      </c>
      <c r="CB1096">
        <v>0</v>
      </c>
      <c r="CC1096">
        <v>0</v>
      </c>
      <c r="CD1096">
        <v>0</v>
      </c>
      <c r="CE1096">
        <v>0</v>
      </c>
      <c r="CF1096">
        <v>0</v>
      </c>
      <c r="CG1096">
        <v>0</v>
      </c>
      <c r="CH1096">
        <v>0</v>
      </c>
      <c r="CI1096">
        <v>0</v>
      </c>
      <c r="CJ1096">
        <v>0</v>
      </c>
      <c r="CK1096">
        <v>0</v>
      </c>
      <c r="CL1096">
        <v>0</v>
      </c>
      <c r="CM1096">
        <v>0</v>
      </c>
      <c r="CN1096">
        <v>0</v>
      </c>
      <c r="CO1096">
        <v>0</v>
      </c>
      <c r="CP1096">
        <v>0</v>
      </c>
      <c r="CQ1096">
        <v>0</v>
      </c>
      <c r="CR1096">
        <v>0</v>
      </c>
      <c r="CS1096">
        <v>0</v>
      </c>
      <c r="CT1096">
        <v>0</v>
      </c>
      <c r="CU1096">
        <v>0</v>
      </c>
      <c r="CV1096">
        <v>0</v>
      </c>
      <c r="CW1096">
        <v>0</v>
      </c>
      <c r="CX1096">
        <v>0</v>
      </c>
      <c r="CY1096">
        <v>0</v>
      </c>
      <c r="CZ1096">
        <v>0</v>
      </c>
      <c r="DA1096">
        <v>0</v>
      </c>
      <c r="DB1096">
        <v>0</v>
      </c>
      <c r="DC1096">
        <v>0</v>
      </c>
      <c r="DD1096">
        <v>0</v>
      </c>
      <c r="DE1096">
        <v>0</v>
      </c>
      <c r="DF1096">
        <v>0</v>
      </c>
      <c r="DG1096">
        <v>0</v>
      </c>
      <c r="DH1096">
        <v>0</v>
      </c>
      <c r="DI1096">
        <v>0</v>
      </c>
      <c r="DJ1096">
        <v>0</v>
      </c>
      <c r="DK1096">
        <v>0</v>
      </c>
      <c r="DL1096">
        <v>0</v>
      </c>
      <c r="DM1096">
        <v>0</v>
      </c>
      <c r="DN1096">
        <v>0</v>
      </c>
      <c r="DO1096">
        <v>0</v>
      </c>
      <c r="DP1096">
        <v>0</v>
      </c>
      <c r="DQ1096">
        <v>0</v>
      </c>
      <c r="DR1096">
        <v>0</v>
      </c>
      <c r="DS1096">
        <v>0</v>
      </c>
      <c r="DT1096">
        <v>0</v>
      </c>
      <c r="DU1096">
        <v>0</v>
      </c>
      <c r="DV1096">
        <v>0</v>
      </c>
      <c r="DW1096">
        <v>0</v>
      </c>
      <c r="DX1096">
        <v>0</v>
      </c>
      <c r="DZ1096" s="340"/>
      <c r="EA1096" t="s">
        <v>944</v>
      </c>
      <c r="EB1096">
        <v>1</v>
      </c>
      <c r="EC1096">
        <v>12</v>
      </c>
      <c r="ED1096" s="183" t="str">
        <f t="shared" si="42"/>
        <v>SDH200112</v>
      </c>
      <c r="EE1096">
        <v>429.3</v>
      </c>
      <c r="EF1096">
        <v>10000</v>
      </c>
      <c r="EG1096">
        <v>10000</v>
      </c>
      <c r="EH1096">
        <v>10000</v>
      </c>
      <c r="EI1096">
        <v>10000</v>
      </c>
      <c r="EJ1096">
        <v>10000</v>
      </c>
      <c r="EK1096">
        <v>10000</v>
      </c>
      <c r="EL1096">
        <v>10000</v>
      </c>
      <c r="EM1096">
        <v>10000</v>
      </c>
      <c r="EN1096">
        <v>10000</v>
      </c>
      <c r="EO1096">
        <v>10000</v>
      </c>
      <c r="EP1096">
        <v>10000</v>
      </c>
      <c r="EQ1096">
        <v>10000</v>
      </c>
      <c r="ER1096">
        <v>10000</v>
      </c>
      <c r="ES1096">
        <v>10000</v>
      </c>
      <c r="ET1096">
        <v>10000</v>
      </c>
      <c r="EU1096">
        <v>10000</v>
      </c>
      <c r="EV1096">
        <v>10000</v>
      </c>
      <c r="EW1096">
        <v>10000</v>
      </c>
      <c r="EX1096">
        <v>10000</v>
      </c>
      <c r="EY1096">
        <v>10000</v>
      </c>
      <c r="EZ1096">
        <v>10000</v>
      </c>
      <c r="FA1096">
        <v>10000</v>
      </c>
      <c r="FB1096">
        <v>10000</v>
      </c>
      <c r="FC1096">
        <v>10000</v>
      </c>
      <c r="FD1096">
        <v>10000</v>
      </c>
      <c r="FE1096">
        <v>10000</v>
      </c>
      <c r="FF1096">
        <v>10000</v>
      </c>
      <c r="FG1096">
        <v>10000</v>
      </c>
      <c r="FH1096">
        <v>10000</v>
      </c>
      <c r="FI1096">
        <v>10000</v>
      </c>
      <c r="FJ1096">
        <v>10000</v>
      </c>
      <c r="FK1096">
        <v>10000</v>
      </c>
      <c r="FL1096">
        <v>10000</v>
      </c>
      <c r="FM1096">
        <v>10000</v>
      </c>
      <c r="FN1096">
        <v>0</v>
      </c>
      <c r="FO1096">
        <v>0</v>
      </c>
      <c r="FP1096">
        <v>0</v>
      </c>
      <c r="FQ1096">
        <v>0</v>
      </c>
      <c r="FR1096">
        <v>0</v>
      </c>
      <c r="FS1096">
        <v>0</v>
      </c>
      <c r="FT1096">
        <v>0</v>
      </c>
      <c r="FU1096">
        <v>0</v>
      </c>
      <c r="FV1096">
        <v>0</v>
      </c>
      <c r="FW1096">
        <v>0</v>
      </c>
      <c r="FX1096">
        <v>0</v>
      </c>
      <c r="FY1096">
        <v>0</v>
      </c>
      <c r="FZ1096">
        <v>0</v>
      </c>
      <c r="GA1096">
        <v>0</v>
      </c>
      <c r="GB1096">
        <v>0</v>
      </c>
      <c r="GC1096">
        <v>0</v>
      </c>
      <c r="GD1096">
        <v>0</v>
      </c>
      <c r="GE1096">
        <v>0</v>
      </c>
      <c r="GF1096">
        <v>0</v>
      </c>
      <c r="GG1096">
        <v>0</v>
      </c>
      <c r="GH1096">
        <v>0</v>
      </c>
      <c r="GI1096">
        <v>0</v>
      </c>
      <c r="GJ1096">
        <v>0</v>
      </c>
      <c r="GK1096">
        <v>0</v>
      </c>
      <c r="GL1096">
        <v>0</v>
      </c>
      <c r="GM1096">
        <v>0</v>
      </c>
      <c r="GN1096">
        <v>0</v>
      </c>
      <c r="GO1096">
        <v>0</v>
      </c>
      <c r="GP1096">
        <v>0</v>
      </c>
      <c r="GQ1096">
        <v>0</v>
      </c>
      <c r="GR1096">
        <v>0</v>
      </c>
      <c r="GS1096">
        <v>0</v>
      </c>
      <c r="GT1096">
        <v>0</v>
      </c>
      <c r="GU1096">
        <v>0</v>
      </c>
      <c r="GV1096">
        <v>0</v>
      </c>
      <c r="GW1096">
        <v>0</v>
      </c>
      <c r="GX1096">
        <v>0</v>
      </c>
      <c r="GY1096">
        <v>0</v>
      </c>
      <c r="GZ1096">
        <v>0</v>
      </c>
      <c r="HA1096">
        <v>0</v>
      </c>
      <c r="HB1096">
        <v>0</v>
      </c>
      <c r="HC1096">
        <v>0</v>
      </c>
      <c r="HD1096">
        <v>0</v>
      </c>
      <c r="HE1096">
        <v>0</v>
      </c>
      <c r="HF1096">
        <v>0</v>
      </c>
      <c r="HG1096">
        <v>0</v>
      </c>
      <c r="HH1096">
        <v>0</v>
      </c>
      <c r="HI1096">
        <v>0</v>
      </c>
      <c r="HJ1096">
        <v>0</v>
      </c>
      <c r="HK1096">
        <v>0</v>
      </c>
      <c r="HL1096">
        <v>0</v>
      </c>
      <c r="HM1096">
        <v>0</v>
      </c>
      <c r="HN1096">
        <v>0</v>
      </c>
      <c r="HO1096">
        <v>0</v>
      </c>
      <c r="HP1096">
        <v>0</v>
      </c>
      <c r="HQ1096">
        <v>0</v>
      </c>
      <c r="HR1096">
        <v>0</v>
      </c>
      <c r="HS1096">
        <v>0</v>
      </c>
      <c r="HT1096">
        <v>0</v>
      </c>
      <c r="HU1096">
        <v>0</v>
      </c>
      <c r="HV1096">
        <v>0</v>
      </c>
      <c r="HW1096">
        <v>0</v>
      </c>
      <c r="HX1096">
        <v>0</v>
      </c>
      <c r="HY1096">
        <v>0</v>
      </c>
      <c r="HZ1096">
        <v>0</v>
      </c>
      <c r="IA1096">
        <v>0</v>
      </c>
      <c r="IB1096">
        <v>0</v>
      </c>
      <c r="IC1096">
        <v>0</v>
      </c>
      <c r="ID1096">
        <v>0</v>
      </c>
      <c r="IE1096">
        <v>0</v>
      </c>
      <c r="IF1096">
        <v>0</v>
      </c>
      <c r="IG1096">
        <v>0</v>
      </c>
      <c r="IH1096">
        <v>0</v>
      </c>
      <c r="II1096">
        <v>0</v>
      </c>
      <c r="IJ1096">
        <v>0</v>
      </c>
      <c r="IK1096">
        <v>0</v>
      </c>
    </row>
    <row r="1097" spans="13:245" hidden="1">
      <c r="M1097" s="340"/>
      <c r="N1097" t="s">
        <v>944</v>
      </c>
      <c r="O1097">
        <v>1</v>
      </c>
      <c r="P1097">
        <v>13</v>
      </c>
      <c r="Q1097" s="183" t="str">
        <f t="shared" si="41"/>
        <v>SDH200113</v>
      </c>
      <c r="R1097">
        <v>429.3</v>
      </c>
      <c r="S1097">
        <v>2000</v>
      </c>
      <c r="T1097">
        <v>2000</v>
      </c>
      <c r="U1097">
        <v>2000</v>
      </c>
      <c r="V1097">
        <v>2146.5</v>
      </c>
      <c r="W1097">
        <v>2575.8000000000002</v>
      </c>
      <c r="X1097">
        <v>3005.1000000000004</v>
      </c>
      <c r="Y1097">
        <v>3434.4</v>
      </c>
      <c r="Z1097">
        <v>3863.7000000000003</v>
      </c>
      <c r="AA1097">
        <v>4293</v>
      </c>
      <c r="AB1097">
        <v>4722.3</v>
      </c>
      <c r="AC1097">
        <v>5151.6000000000004</v>
      </c>
      <c r="AD1097">
        <v>5580.9000000000005</v>
      </c>
      <c r="AE1097">
        <v>6010.2000000000007</v>
      </c>
      <c r="AF1097">
        <v>6439.5</v>
      </c>
      <c r="AG1097">
        <v>6868.8</v>
      </c>
      <c r="AH1097">
        <v>7298.1</v>
      </c>
      <c r="AI1097">
        <v>7727.4000000000005</v>
      </c>
      <c r="AJ1097">
        <v>8156.7000000000007</v>
      </c>
      <c r="AK1097">
        <v>8586</v>
      </c>
      <c r="AL1097">
        <v>8586</v>
      </c>
      <c r="AM1097">
        <v>8586</v>
      </c>
      <c r="AN1097">
        <v>8586</v>
      </c>
      <c r="AO1097">
        <v>8586</v>
      </c>
      <c r="AP1097">
        <v>8586</v>
      </c>
      <c r="AQ1097">
        <v>8586</v>
      </c>
      <c r="AR1097">
        <v>8586</v>
      </c>
      <c r="AS1097">
        <v>8586</v>
      </c>
      <c r="AT1097">
        <v>8586</v>
      </c>
      <c r="AU1097">
        <v>8586</v>
      </c>
      <c r="AV1097">
        <v>8586</v>
      </c>
      <c r="AW1097">
        <v>8586</v>
      </c>
      <c r="AX1097">
        <v>8586</v>
      </c>
      <c r="AY1097">
        <v>8586</v>
      </c>
      <c r="AZ1097">
        <v>8586</v>
      </c>
      <c r="BA1097">
        <v>0</v>
      </c>
      <c r="BB1097">
        <v>0</v>
      </c>
      <c r="BC1097">
        <v>0</v>
      </c>
      <c r="BD1097">
        <v>0</v>
      </c>
      <c r="BE1097">
        <v>0</v>
      </c>
      <c r="BF1097">
        <v>0</v>
      </c>
      <c r="BG1097">
        <v>0</v>
      </c>
      <c r="BH1097">
        <v>0</v>
      </c>
      <c r="BI1097">
        <v>0</v>
      </c>
      <c r="BJ1097">
        <v>0</v>
      </c>
      <c r="BK1097">
        <v>0</v>
      </c>
      <c r="BL1097">
        <v>0</v>
      </c>
      <c r="BM1097">
        <v>0</v>
      </c>
      <c r="BN1097">
        <v>0</v>
      </c>
      <c r="BO1097">
        <v>0</v>
      </c>
      <c r="BP1097">
        <v>0</v>
      </c>
      <c r="BQ1097">
        <v>0</v>
      </c>
      <c r="BR1097">
        <v>0</v>
      </c>
      <c r="BS1097">
        <v>0</v>
      </c>
      <c r="BT1097">
        <v>0</v>
      </c>
      <c r="BU1097">
        <v>0</v>
      </c>
      <c r="BV1097">
        <v>0</v>
      </c>
      <c r="BW1097">
        <v>0</v>
      </c>
      <c r="BX1097">
        <v>0</v>
      </c>
      <c r="BY1097">
        <v>0</v>
      </c>
      <c r="BZ1097">
        <v>0</v>
      </c>
      <c r="CA1097">
        <v>0</v>
      </c>
      <c r="CB1097">
        <v>0</v>
      </c>
      <c r="CC1097">
        <v>0</v>
      </c>
      <c r="CD1097">
        <v>0</v>
      </c>
      <c r="CE1097">
        <v>0</v>
      </c>
      <c r="CF1097">
        <v>0</v>
      </c>
      <c r="CG1097">
        <v>0</v>
      </c>
      <c r="CH1097">
        <v>0</v>
      </c>
      <c r="CI1097">
        <v>0</v>
      </c>
      <c r="CJ1097">
        <v>0</v>
      </c>
      <c r="CK1097">
        <v>0</v>
      </c>
      <c r="CL1097">
        <v>0</v>
      </c>
      <c r="CM1097">
        <v>0</v>
      </c>
      <c r="CN1097">
        <v>0</v>
      </c>
      <c r="CO1097">
        <v>0</v>
      </c>
      <c r="CP1097">
        <v>0</v>
      </c>
      <c r="CQ1097">
        <v>0</v>
      </c>
      <c r="CR1097">
        <v>0</v>
      </c>
      <c r="CS1097">
        <v>0</v>
      </c>
      <c r="CT1097">
        <v>0</v>
      </c>
      <c r="CU1097">
        <v>0</v>
      </c>
      <c r="CV1097">
        <v>0</v>
      </c>
      <c r="CW1097">
        <v>0</v>
      </c>
      <c r="CX1097">
        <v>0</v>
      </c>
      <c r="CY1097">
        <v>0</v>
      </c>
      <c r="CZ1097">
        <v>0</v>
      </c>
      <c r="DA1097">
        <v>0</v>
      </c>
      <c r="DB1097">
        <v>0</v>
      </c>
      <c r="DC1097">
        <v>0</v>
      </c>
      <c r="DD1097">
        <v>0</v>
      </c>
      <c r="DE1097">
        <v>0</v>
      </c>
      <c r="DF1097">
        <v>0</v>
      </c>
      <c r="DG1097">
        <v>0</v>
      </c>
      <c r="DH1097">
        <v>0</v>
      </c>
      <c r="DI1097">
        <v>0</v>
      </c>
      <c r="DJ1097">
        <v>0</v>
      </c>
      <c r="DK1097">
        <v>0</v>
      </c>
      <c r="DL1097">
        <v>0</v>
      </c>
      <c r="DM1097">
        <v>0</v>
      </c>
      <c r="DN1097">
        <v>0</v>
      </c>
      <c r="DO1097">
        <v>0</v>
      </c>
      <c r="DP1097">
        <v>0</v>
      </c>
      <c r="DQ1097">
        <v>0</v>
      </c>
      <c r="DR1097">
        <v>0</v>
      </c>
      <c r="DS1097">
        <v>0</v>
      </c>
      <c r="DT1097">
        <v>0</v>
      </c>
      <c r="DU1097">
        <v>0</v>
      </c>
      <c r="DV1097">
        <v>0</v>
      </c>
      <c r="DW1097">
        <v>0</v>
      </c>
      <c r="DX1097">
        <v>0</v>
      </c>
      <c r="DZ1097" s="340"/>
      <c r="EA1097" t="s">
        <v>944</v>
      </c>
      <c r="EB1097">
        <v>1</v>
      </c>
      <c r="EC1097">
        <v>13</v>
      </c>
      <c r="ED1097" s="183" t="str">
        <f t="shared" si="42"/>
        <v>SDH200113</v>
      </c>
      <c r="EE1097">
        <v>429.3</v>
      </c>
      <c r="EF1097">
        <v>10000</v>
      </c>
      <c r="EG1097">
        <v>10000</v>
      </c>
      <c r="EH1097">
        <v>10000</v>
      </c>
      <c r="EI1097">
        <v>10000</v>
      </c>
      <c r="EJ1097">
        <v>10000</v>
      </c>
      <c r="EK1097">
        <v>10000</v>
      </c>
      <c r="EL1097">
        <v>10000</v>
      </c>
      <c r="EM1097">
        <v>10000</v>
      </c>
      <c r="EN1097">
        <v>10000</v>
      </c>
      <c r="EO1097">
        <v>10000</v>
      </c>
      <c r="EP1097">
        <v>10000</v>
      </c>
      <c r="EQ1097">
        <v>10000</v>
      </c>
      <c r="ER1097">
        <v>10000</v>
      </c>
      <c r="ES1097">
        <v>10000</v>
      </c>
      <c r="ET1097">
        <v>10000</v>
      </c>
      <c r="EU1097">
        <v>10000</v>
      </c>
      <c r="EV1097">
        <v>10000</v>
      </c>
      <c r="EW1097">
        <v>10000</v>
      </c>
      <c r="EX1097">
        <v>10000</v>
      </c>
      <c r="EY1097">
        <v>10000</v>
      </c>
      <c r="EZ1097">
        <v>10000</v>
      </c>
      <c r="FA1097">
        <v>10000</v>
      </c>
      <c r="FB1097">
        <v>10000</v>
      </c>
      <c r="FC1097">
        <v>10000</v>
      </c>
      <c r="FD1097">
        <v>10000</v>
      </c>
      <c r="FE1097">
        <v>10000</v>
      </c>
      <c r="FF1097">
        <v>10000</v>
      </c>
      <c r="FG1097">
        <v>10000</v>
      </c>
      <c r="FH1097">
        <v>10000</v>
      </c>
      <c r="FI1097">
        <v>10000</v>
      </c>
      <c r="FJ1097">
        <v>10000</v>
      </c>
      <c r="FK1097">
        <v>10000</v>
      </c>
      <c r="FL1097">
        <v>10000</v>
      </c>
      <c r="FM1097">
        <v>10000</v>
      </c>
      <c r="FN1097">
        <v>0</v>
      </c>
      <c r="FO1097">
        <v>0</v>
      </c>
      <c r="FP1097">
        <v>0</v>
      </c>
      <c r="FQ1097">
        <v>0</v>
      </c>
      <c r="FR1097">
        <v>0</v>
      </c>
      <c r="FS1097">
        <v>0</v>
      </c>
      <c r="FT1097">
        <v>0</v>
      </c>
      <c r="FU1097">
        <v>0</v>
      </c>
      <c r="FV1097">
        <v>0</v>
      </c>
      <c r="FW1097">
        <v>0</v>
      </c>
      <c r="FX1097">
        <v>0</v>
      </c>
      <c r="FY1097">
        <v>0</v>
      </c>
      <c r="FZ1097">
        <v>0</v>
      </c>
      <c r="GA1097">
        <v>0</v>
      </c>
      <c r="GB1097">
        <v>0</v>
      </c>
      <c r="GC1097">
        <v>0</v>
      </c>
      <c r="GD1097">
        <v>0</v>
      </c>
      <c r="GE1097">
        <v>0</v>
      </c>
      <c r="GF1097">
        <v>0</v>
      </c>
      <c r="GG1097">
        <v>0</v>
      </c>
      <c r="GH1097">
        <v>0</v>
      </c>
      <c r="GI1097">
        <v>0</v>
      </c>
      <c r="GJ1097">
        <v>0</v>
      </c>
      <c r="GK1097">
        <v>0</v>
      </c>
      <c r="GL1097">
        <v>0</v>
      </c>
      <c r="GM1097">
        <v>0</v>
      </c>
      <c r="GN1097">
        <v>0</v>
      </c>
      <c r="GO1097">
        <v>0</v>
      </c>
      <c r="GP1097">
        <v>0</v>
      </c>
      <c r="GQ1097">
        <v>0</v>
      </c>
      <c r="GR1097">
        <v>0</v>
      </c>
      <c r="GS1097">
        <v>0</v>
      </c>
      <c r="GT1097">
        <v>0</v>
      </c>
      <c r="GU1097">
        <v>0</v>
      </c>
      <c r="GV1097">
        <v>0</v>
      </c>
      <c r="GW1097">
        <v>0</v>
      </c>
      <c r="GX1097">
        <v>0</v>
      </c>
      <c r="GY1097">
        <v>0</v>
      </c>
      <c r="GZ1097">
        <v>0</v>
      </c>
      <c r="HA1097">
        <v>0</v>
      </c>
      <c r="HB1097">
        <v>0</v>
      </c>
      <c r="HC1097">
        <v>0</v>
      </c>
      <c r="HD1097">
        <v>0</v>
      </c>
      <c r="HE1097">
        <v>0</v>
      </c>
      <c r="HF1097">
        <v>0</v>
      </c>
      <c r="HG1097">
        <v>0</v>
      </c>
      <c r="HH1097">
        <v>0</v>
      </c>
      <c r="HI1097">
        <v>0</v>
      </c>
      <c r="HJ1097">
        <v>0</v>
      </c>
      <c r="HK1097">
        <v>0</v>
      </c>
      <c r="HL1097">
        <v>0</v>
      </c>
      <c r="HM1097">
        <v>0</v>
      </c>
      <c r="HN1097">
        <v>0</v>
      </c>
      <c r="HO1097">
        <v>0</v>
      </c>
      <c r="HP1097">
        <v>0</v>
      </c>
      <c r="HQ1097">
        <v>0</v>
      </c>
      <c r="HR1097">
        <v>0</v>
      </c>
      <c r="HS1097">
        <v>0</v>
      </c>
      <c r="HT1097">
        <v>0</v>
      </c>
      <c r="HU1097">
        <v>0</v>
      </c>
      <c r="HV1097">
        <v>0</v>
      </c>
      <c r="HW1097">
        <v>0</v>
      </c>
      <c r="HX1097">
        <v>0</v>
      </c>
      <c r="HY1097">
        <v>0</v>
      </c>
      <c r="HZ1097">
        <v>0</v>
      </c>
      <c r="IA1097">
        <v>0</v>
      </c>
      <c r="IB1097">
        <v>0</v>
      </c>
      <c r="IC1097">
        <v>0</v>
      </c>
      <c r="ID1097">
        <v>0</v>
      </c>
      <c r="IE1097">
        <v>0</v>
      </c>
      <c r="IF1097">
        <v>0</v>
      </c>
      <c r="IG1097">
        <v>0</v>
      </c>
      <c r="IH1097">
        <v>0</v>
      </c>
      <c r="II1097">
        <v>0</v>
      </c>
      <c r="IJ1097">
        <v>0</v>
      </c>
      <c r="IK1097">
        <v>0</v>
      </c>
    </row>
    <row r="1098" spans="13:245" hidden="1">
      <c r="M1098" s="340"/>
      <c r="N1098" t="s">
        <v>944</v>
      </c>
      <c r="O1098">
        <v>1</v>
      </c>
      <c r="P1098">
        <v>14</v>
      </c>
      <c r="Q1098" s="183" t="str">
        <f t="shared" si="41"/>
        <v>SDH200114</v>
      </c>
      <c r="R1098">
        <v>429.3</v>
      </c>
      <c r="S1098">
        <v>2000</v>
      </c>
      <c r="T1098">
        <v>2000</v>
      </c>
      <c r="U1098">
        <v>2000</v>
      </c>
      <c r="V1098">
        <v>2146.5</v>
      </c>
      <c r="W1098">
        <v>2575.8000000000002</v>
      </c>
      <c r="X1098">
        <v>3005.1000000000004</v>
      </c>
      <c r="Y1098">
        <v>3434.4</v>
      </c>
      <c r="Z1098">
        <v>3863.7000000000003</v>
      </c>
      <c r="AA1098">
        <v>4293</v>
      </c>
      <c r="AB1098">
        <v>4722.3</v>
      </c>
      <c r="AC1098">
        <v>5151.6000000000004</v>
      </c>
      <c r="AD1098">
        <v>5580.9000000000005</v>
      </c>
      <c r="AE1098">
        <v>6010.2000000000007</v>
      </c>
      <c r="AF1098">
        <v>6439.5</v>
      </c>
      <c r="AG1098">
        <v>6868.8</v>
      </c>
      <c r="AH1098">
        <v>7298.1</v>
      </c>
      <c r="AI1098">
        <v>7727.4000000000005</v>
      </c>
      <c r="AJ1098">
        <v>8156.7000000000007</v>
      </c>
      <c r="AK1098">
        <v>8586</v>
      </c>
      <c r="AL1098">
        <v>8586</v>
      </c>
      <c r="AM1098">
        <v>8586</v>
      </c>
      <c r="AN1098">
        <v>8586</v>
      </c>
      <c r="AO1098">
        <v>8586</v>
      </c>
      <c r="AP1098">
        <v>8586</v>
      </c>
      <c r="AQ1098">
        <v>8586</v>
      </c>
      <c r="AR1098">
        <v>8586</v>
      </c>
      <c r="AS1098">
        <v>8586</v>
      </c>
      <c r="AT1098">
        <v>8586</v>
      </c>
      <c r="AU1098">
        <v>8586</v>
      </c>
      <c r="AV1098">
        <v>8586</v>
      </c>
      <c r="AW1098">
        <v>8586</v>
      </c>
      <c r="AX1098">
        <v>8586</v>
      </c>
      <c r="AY1098">
        <v>8586</v>
      </c>
      <c r="AZ1098">
        <v>8586</v>
      </c>
      <c r="BA1098">
        <v>0</v>
      </c>
      <c r="BB1098">
        <v>0</v>
      </c>
      <c r="BC1098">
        <v>0</v>
      </c>
      <c r="BD1098">
        <v>0</v>
      </c>
      <c r="BE1098">
        <v>0</v>
      </c>
      <c r="BF1098">
        <v>0</v>
      </c>
      <c r="BG1098">
        <v>0</v>
      </c>
      <c r="BH1098">
        <v>0</v>
      </c>
      <c r="BI1098">
        <v>0</v>
      </c>
      <c r="BJ1098">
        <v>0</v>
      </c>
      <c r="BK1098">
        <v>0</v>
      </c>
      <c r="BL1098">
        <v>0</v>
      </c>
      <c r="BM1098">
        <v>0</v>
      </c>
      <c r="BN1098">
        <v>0</v>
      </c>
      <c r="BO1098">
        <v>0</v>
      </c>
      <c r="BP1098">
        <v>0</v>
      </c>
      <c r="BQ1098">
        <v>0</v>
      </c>
      <c r="BR1098">
        <v>0</v>
      </c>
      <c r="BS1098">
        <v>0</v>
      </c>
      <c r="BT1098">
        <v>0</v>
      </c>
      <c r="BU1098">
        <v>0</v>
      </c>
      <c r="BV1098">
        <v>0</v>
      </c>
      <c r="BW1098">
        <v>0</v>
      </c>
      <c r="BX1098">
        <v>0</v>
      </c>
      <c r="BY1098">
        <v>0</v>
      </c>
      <c r="BZ1098">
        <v>0</v>
      </c>
      <c r="CA1098">
        <v>0</v>
      </c>
      <c r="CB1098">
        <v>0</v>
      </c>
      <c r="CC1098">
        <v>0</v>
      </c>
      <c r="CD1098">
        <v>0</v>
      </c>
      <c r="CE1098">
        <v>0</v>
      </c>
      <c r="CF1098">
        <v>0</v>
      </c>
      <c r="CG1098">
        <v>0</v>
      </c>
      <c r="CH1098">
        <v>0</v>
      </c>
      <c r="CI1098">
        <v>0</v>
      </c>
      <c r="CJ1098">
        <v>0</v>
      </c>
      <c r="CK1098">
        <v>0</v>
      </c>
      <c r="CL1098">
        <v>0</v>
      </c>
      <c r="CM1098">
        <v>0</v>
      </c>
      <c r="CN1098">
        <v>0</v>
      </c>
      <c r="CO1098">
        <v>0</v>
      </c>
      <c r="CP1098">
        <v>0</v>
      </c>
      <c r="CQ1098">
        <v>0</v>
      </c>
      <c r="CR1098">
        <v>0</v>
      </c>
      <c r="CS1098">
        <v>0</v>
      </c>
      <c r="CT1098">
        <v>0</v>
      </c>
      <c r="CU1098">
        <v>0</v>
      </c>
      <c r="CV1098">
        <v>0</v>
      </c>
      <c r="CW1098">
        <v>0</v>
      </c>
      <c r="CX1098">
        <v>0</v>
      </c>
      <c r="CY1098">
        <v>0</v>
      </c>
      <c r="CZ1098">
        <v>0</v>
      </c>
      <c r="DA1098">
        <v>0</v>
      </c>
      <c r="DB1098">
        <v>0</v>
      </c>
      <c r="DC1098">
        <v>0</v>
      </c>
      <c r="DD1098">
        <v>0</v>
      </c>
      <c r="DE1098">
        <v>0</v>
      </c>
      <c r="DF1098">
        <v>0</v>
      </c>
      <c r="DG1098">
        <v>0</v>
      </c>
      <c r="DH1098">
        <v>0</v>
      </c>
      <c r="DI1098">
        <v>0</v>
      </c>
      <c r="DJ1098">
        <v>0</v>
      </c>
      <c r="DK1098">
        <v>0</v>
      </c>
      <c r="DL1098">
        <v>0</v>
      </c>
      <c r="DM1098">
        <v>0</v>
      </c>
      <c r="DN1098">
        <v>0</v>
      </c>
      <c r="DO1098">
        <v>0</v>
      </c>
      <c r="DP1098">
        <v>0</v>
      </c>
      <c r="DQ1098">
        <v>0</v>
      </c>
      <c r="DR1098">
        <v>0</v>
      </c>
      <c r="DS1098">
        <v>0</v>
      </c>
      <c r="DT1098">
        <v>0</v>
      </c>
      <c r="DU1098">
        <v>0</v>
      </c>
      <c r="DV1098">
        <v>0</v>
      </c>
      <c r="DW1098">
        <v>0</v>
      </c>
      <c r="DX1098">
        <v>0</v>
      </c>
      <c r="DZ1098" s="340"/>
      <c r="EA1098" t="s">
        <v>944</v>
      </c>
      <c r="EB1098">
        <v>1</v>
      </c>
      <c r="EC1098">
        <v>14</v>
      </c>
      <c r="ED1098" s="183" t="str">
        <f t="shared" si="42"/>
        <v>SDH200114</v>
      </c>
      <c r="EE1098">
        <v>429.3</v>
      </c>
      <c r="EF1098">
        <v>10000</v>
      </c>
      <c r="EG1098">
        <v>10000</v>
      </c>
      <c r="EH1098">
        <v>10000</v>
      </c>
      <c r="EI1098">
        <v>10000</v>
      </c>
      <c r="EJ1098">
        <v>10000</v>
      </c>
      <c r="EK1098">
        <v>10000</v>
      </c>
      <c r="EL1098">
        <v>10000</v>
      </c>
      <c r="EM1098">
        <v>10000</v>
      </c>
      <c r="EN1098">
        <v>10000</v>
      </c>
      <c r="EO1098">
        <v>10000</v>
      </c>
      <c r="EP1098">
        <v>10000</v>
      </c>
      <c r="EQ1098">
        <v>10000</v>
      </c>
      <c r="ER1098">
        <v>10000</v>
      </c>
      <c r="ES1098">
        <v>10000</v>
      </c>
      <c r="ET1098">
        <v>10000</v>
      </c>
      <c r="EU1098">
        <v>10000</v>
      </c>
      <c r="EV1098">
        <v>10000</v>
      </c>
      <c r="EW1098">
        <v>10000</v>
      </c>
      <c r="EX1098">
        <v>10000</v>
      </c>
      <c r="EY1098">
        <v>10000</v>
      </c>
      <c r="EZ1098">
        <v>10000</v>
      </c>
      <c r="FA1098">
        <v>10000</v>
      </c>
      <c r="FB1098">
        <v>10000</v>
      </c>
      <c r="FC1098">
        <v>10000</v>
      </c>
      <c r="FD1098">
        <v>10000</v>
      </c>
      <c r="FE1098">
        <v>10000</v>
      </c>
      <c r="FF1098">
        <v>10000</v>
      </c>
      <c r="FG1098">
        <v>10000</v>
      </c>
      <c r="FH1098">
        <v>10000</v>
      </c>
      <c r="FI1098">
        <v>10000</v>
      </c>
      <c r="FJ1098">
        <v>10000</v>
      </c>
      <c r="FK1098">
        <v>10000</v>
      </c>
      <c r="FL1098">
        <v>10000</v>
      </c>
      <c r="FM1098">
        <v>10000</v>
      </c>
      <c r="FN1098">
        <v>0</v>
      </c>
      <c r="FO1098">
        <v>0</v>
      </c>
      <c r="FP1098">
        <v>0</v>
      </c>
      <c r="FQ1098">
        <v>0</v>
      </c>
      <c r="FR1098">
        <v>0</v>
      </c>
      <c r="FS1098">
        <v>0</v>
      </c>
      <c r="FT1098">
        <v>0</v>
      </c>
      <c r="FU1098">
        <v>0</v>
      </c>
      <c r="FV1098">
        <v>0</v>
      </c>
      <c r="FW1098">
        <v>0</v>
      </c>
      <c r="FX1098">
        <v>0</v>
      </c>
      <c r="FY1098">
        <v>0</v>
      </c>
      <c r="FZ1098">
        <v>0</v>
      </c>
      <c r="GA1098">
        <v>0</v>
      </c>
      <c r="GB1098">
        <v>0</v>
      </c>
      <c r="GC1098">
        <v>0</v>
      </c>
      <c r="GD1098">
        <v>0</v>
      </c>
      <c r="GE1098">
        <v>0</v>
      </c>
      <c r="GF1098">
        <v>0</v>
      </c>
      <c r="GG1098">
        <v>0</v>
      </c>
      <c r="GH1098">
        <v>0</v>
      </c>
      <c r="GI1098">
        <v>0</v>
      </c>
      <c r="GJ1098">
        <v>0</v>
      </c>
      <c r="GK1098">
        <v>0</v>
      </c>
      <c r="GL1098">
        <v>0</v>
      </c>
      <c r="GM1098">
        <v>0</v>
      </c>
      <c r="GN1098">
        <v>0</v>
      </c>
      <c r="GO1098">
        <v>0</v>
      </c>
      <c r="GP1098">
        <v>0</v>
      </c>
      <c r="GQ1098">
        <v>0</v>
      </c>
      <c r="GR1098">
        <v>0</v>
      </c>
      <c r="GS1098">
        <v>0</v>
      </c>
      <c r="GT1098">
        <v>0</v>
      </c>
      <c r="GU1098">
        <v>0</v>
      </c>
      <c r="GV1098">
        <v>0</v>
      </c>
      <c r="GW1098">
        <v>0</v>
      </c>
      <c r="GX1098">
        <v>0</v>
      </c>
      <c r="GY1098">
        <v>0</v>
      </c>
      <c r="GZ1098">
        <v>0</v>
      </c>
      <c r="HA1098">
        <v>0</v>
      </c>
      <c r="HB1098">
        <v>0</v>
      </c>
      <c r="HC1098">
        <v>0</v>
      </c>
      <c r="HD1098">
        <v>0</v>
      </c>
      <c r="HE1098">
        <v>0</v>
      </c>
      <c r="HF1098">
        <v>0</v>
      </c>
      <c r="HG1098">
        <v>0</v>
      </c>
      <c r="HH1098">
        <v>0</v>
      </c>
      <c r="HI1098">
        <v>0</v>
      </c>
      <c r="HJ1098">
        <v>0</v>
      </c>
      <c r="HK1098">
        <v>0</v>
      </c>
      <c r="HL1098">
        <v>0</v>
      </c>
      <c r="HM1098">
        <v>0</v>
      </c>
      <c r="HN1098">
        <v>0</v>
      </c>
      <c r="HO1098">
        <v>0</v>
      </c>
      <c r="HP1098">
        <v>0</v>
      </c>
      <c r="HQ1098">
        <v>0</v>
      </c>
      <c r="HR1098">
        <v>0</v>
      </c>
      <c r="HS1098">
        <v>0</v>
      </c>
      <c r="HT1098">
        <v>0</v>
      </c>
      <c r="HU1098">
        <v>0</v>
      </c>
      <c r="HV1098">
        <v>0</v>
      </c>
      <c r="HW1098">
        <v>0</v>
      </c>
      <c r="HX1098">
        <v>0</v>
      </c>
      <c r="HY1098">
        <v>0</v>
      </c>
      <c r="HZ1098">
        <v>0</v>
      </c>
      <c r="IA1098">
        <v>0</v>
      </c>
      <c r="IB1098">
        <v>0</v>
      </c>
      <c r="IC1098">
        <v>0</v>
      </c>
      <c r="ID1098">
        <v>0</v>
      </c>
      <c r="IE1098">
        <v>0</v>
      </c>
      <c r="IF1098">
        <v>0</v>
      </c>
      <c r="IG1098">
        <v>0</v>
      </c>
      <c r="IH1098">
        <v>0</v>
      </c>
      <c r="II1098">
        <v>0</v>
      </c>
      <c r="IJ1098">
        <v>0</v>
      </c>
      <c r="IK1098">
        <v>0</v>
      </c>
    </row>
    <row r="1099" spans="13:245" hidden="1">
      <c r="M1099" s="340"/>
      <c r="N1099" t="s">
        <v>944</v>
      </c>
      <c r="O1099">
        <v>1</v>
      </c>
      <c r="P1099">
        <v>15</v>
      </c>
      <c r="Q1099" s="183" t="str">
        <f t="shared" si="41"/>
        <v>SDH200115</v>
      </c>
      <c r="R1099">
        <v>429.3</v>
      </c>
      <c r="S1099">
        <v>2000</v>
      </c>
      <c r="T1099">
        <v>2000</v>
      </c>
      <c r="U1099">
        <v>2000</v>
      </c>
      <c r="V1099">
        <v>2146.5</v>
      </c>
      <c r="W1099">
        <v>2575.8000000000002</v>
      </c>
      <c r="X1099">
        <v>3005.1000000000004</v>
      </c>
      <c r="Y1099">
        <v>3434.4</v>
      </c>
      <c r="Z1099">
        <v>3863.7000000000003</v>
      </c>
      <c r="AA1099">
        <v>4293</v>
      </c>
      <c r="AB1099">
        <v>4722.3</v>
      </c>
      <c r="AC1099">
        <v>5151.6000000000004</v>
      </c>
      <c r="AD1099">
        <v>5580.9000000000005</v>
      </c>
      <c r="AE1099">
        <v>6010.2000000000007</v>
      </c>
      <c r="AF1099">
        <v>6439.5</v>
      </c>
      <c r="AG1099">
        <v>6868.8</v>
      </c>
      <c r="AH1099">
        <v>7298.1</v>
      </c>
      <c r="AI1099">
        <v>7727.4000000000005</v>
      </c>
      <c r="AJ1099">
        <v>8156.7000000000007</v>
      </c>
      <c r="AK1099">
        <v>8586</v>
      </c>
      <c r="AL1099">
        <v>8586</v>
      </c>
      <c r="AM1099">
        <v>8586</v>
      </c>
      <c r="AN1099">
        <v>8586</v>
      </c>
      <c r="AO1099">
        <v>8586</v>
      </c>
      <c r="AP1099">
        <v>8586</v>
      </c>
      <c r="AQ1099">
        <v>8586</v>
      </c>
      <c r="AR1099">
        <v>8586</v>
      </c>
      <c r="AS1099">
        <v>8586</v>
      </c>
      <c r="AT1099">
        <v>8586</v>
      </c>
      <c r="AU1099">
        <v>8586</v>
      </c>
      <c r="AV1099">
        <v>8586</v>
      </c>
      <c r="AW1099">
        <v>8586</v>
      </c>
      <c r="AX1099">
        <v>8586</v>
      </c>
      <c r="AY1099">
        <v>8586</v>
      </c>
      <c r="AZ1099">
        <v>8586</v>
      </c>
      <c r="BA1099">
        <v>0</v>
      </c>
      <c r="BB1099">
        <v>0</v>
      </c>
      <c r="BC1099">
        <v>0</v>
      </c>
      <c r="BD1099">
        <v>0</v>
      </c>
      <c r="BE1099">
        <v>0</v>
      </c>
      <c r="BF1099">
        <v>0</v>
      </c>
      <c r="BG1099">
        <v>0</v>
      </c>
      <c r="BH1099">
        <v>0</v>
      </c>
      <c r="BI1099">
        <v>0</v>
      </c>
      <c r="BJ1099">
        <v>0</v>
      </c>
      <c r="BK1099">
        <v>0</v>
      </c>
      <c r="BL1099">
        <v>0</v>
      </c>
      <c r="BM1099">
        <v>0</v>
      </c>
      <c r="BN1099">
        <v>0</v>
      </c>
      <c r="BO1099">
        <v>0</v>
      </c>
      <c r="BP1099">
        <v>0</v>
      </c>
      <c r="BQ1099">
        <v>0</v>
      </c>
      <c r="BR1099">
        <v>0</v>
      </c>
      <c r="BS1099">
        <v>0</v>
      </c>
      <c r="BT1099">
        <v>0</v>
      </c>
      <c r="BU1099">
        <v>0</v>
      </c>
      <c r="BV1099">
        <v>0</v>
      </c>
      <c r="BW1099">
        <v>0</v>
      </c>
      <c r="BX1099">
        <v>0</v>
      </c>
      <c r="BY1099">
        <v>0</v>
      </c>
      <c r="BZ1099">
        <v>0</v>
      </c>
      <c r="CA1099">
        <v>0</v>
      </c>
      <c r="CB1099">
        <v>0</v>
      </c>
      <c r="CC1099">
        <v>0</v>
      </c>
      <c r="CD1099">
        <v>0</v>
      </c>
      <c r="CE1099">
        <v>0</v>
      </c>
      <c r="CF1099">
        <v>0</v>
      </c>
      <c r="CG1099">
        <v>0</v>
      </c>
      <c r="CH1099">
        <v>0</v>
      </c>
      <c r="CI1099">
        <v>0</v>
      </c>
      <c r="CJ1099">
        <v>0</v>
      </c>
      <c r="CK1099">
        <v>0</v>
      </c>
      <c r="CL1099">
        <v>0</v>
      </c>
      <c r="CM1099">
        <v>0</v>
      </c>
      <c r="CN1099">
        <v>0</v>
      </c>
      <c r="CO1099">
        <v>0</v>
      </c>
      <c r="CP1099">
        <v>0</v>
      </c>
      <c r="CQ1099">
        <v>0</v>
      </c>
      <c r="CR1099">
        <v>0</v>
      </c>
      <c r="CS1099">
        <v>0</v>
      </c>
      <c r="CT1099">
        <v>0</v>
      </c>
      <c r="CU1099">
        <v>0</v>
      </c>
      <c r="CV1099">
        <v>0</v>
      </c>
      <c r="CW1099">
        <v>0</v>
      </c>
      <c r="CX1099">
        <v>0</v>
      </c>
      <c r="CY1099">
        <v>0</v>
      </c>
      <c r="CZ1099">
        <v>0</v>
      </c>
      <c r="DA1099">
        <v>0</v>
      </c>
      <c r="DB1099">
        <v>0</v>
      </c>
      <c r="DC1099">
        <v>0</v>
      </c>
      <c r="DD1099">
        <v>0</v>
      </c>
      <c r="DE1099">
        <v>0</v>
      </c>
      <c r="DF1099">
        <v>0</v>
      </c>
      <c r="DG1099">
        <v>0</v>
      </c>
      <c r="DH1099">
        <v>0</v>
      </c>
      <c r="DI1099">
        <v>0</v>
      </c>
      <c r="DJ1099">
        <v>0</v>
      </c>
      <c r="DK1099">
        <v>0</v>
      </c>
      <c r="DL1099">
        <v>0</v>
      </c>
      <c r="DM1099">
        <v>0</v>
      </c>
      <c r="DN1099">
        <v>0</v>
      </c>
      <c r="DO1099">
        <v>0</v>
      </c>
      <c r="DP1099">
        <v>0</v>
      </c>
      <c r="DQ1099">
        <v>0</v>
      </c>
      <c r="DR1099">
        <v>0</v>
      </c>
      <c r="DS1099">
        <v>0</v>
      </c>
      <c r="DT1099">
        <v>0</v>
      </c>
      <c r="DU1099">
        <v>0</v>
      </c>
      <c r="DV1099">
        <v>0</v>
      </c>
      <c r="DW1099">
        <v>0</v>
      </c>
      <c r="DX1099">
        <v>0</v>
      </c>
      <c r="DZ1099" s="340"/>
      <c r="EA1099" t="s">
        <v>944</v>
      </c>
      <c r="EB1099">
        <v>1</v>
      </c>
      <c r="EC1099">
        <v>15</v>
      </c>
      <c r="ED1099" s="183" t="str">
        <f t="shared" si="42"/>
        <v>SDH200115</v>
      </c>
      <c r="EE1099">
        <v>429.3</v>
      </c>
      <c r="EF1099">
        <v>10000</v>
      </c>
      <c r="EG1099">
        <v>10000</v>
      </c>
      <c r="EH1099">
        <v>10000</v>
      </c>
      <c r="EI1099">
        <v>10000</v>
      </c>
      <c r="EJ1099">
        <v>10000</v>
      </c>
      <c r="EK1099">
        <v>10000</v>
      </c>
      <c r="EL1099">
        <v>10000</v>
      </c>
      <c r="EM1099">
        <v>10000</v>
      </c>
      <c r="EN1099">
        <v>10000</v>
      </c>
      <c r="EO1099">
        <v>10000</v>
      </c>
      <c r="EP1099">
        <v>10000</v>
      </c>
      <c r="EQ1099">
        <v>10000</v>
      </c>
      <c r="ER1099">
        <v>10000</v>
      </c>
      <c r="ES1099">
        <v>10000</v>
      </c>
      <c r="ET1099">
        <v>10000</v>
      </c>
      <c r="EU1099">
        <v>10000</v>
      </c>
      <c r="EV1099">
        <v>10000</v>
      </c>
      <c r="EW1099">
        <v>10000</v>
      </c>
      <c r="EX1099">
        <v>10000</v>
      </c>
      <c r="EY1099">
        <v>10000</v>
      </c>
      <c r="EZ1099">
        <v>10000</v>
      </c>
      <c r="FA1099">
        <v>10000</v>
      </c>
      <c r="FB1099">
        <v>10000</v>
      </c>
      <c r="FC1099">
        <v>10000</v>
      </c>
      <c r="FD1099">
        <v>10000</v>
      </c>
      <c r="FE1099">
        <v>10000</v>
      </c>
      <c r="FF1099">
        <v>10000</v>
      </c>
      <c r="FG1099">
        <v>10000</v>
      </c>
      <c r="FH1099">
        <v>10000</v>
      </c>
      <c r="FI1099">
        <v>10000</v>
      </c>
      <c r="FJ1099">
        <v>10000</v>
      </c>
      <c r="FK1099">
        <v>10000</v>
      </c>
      <c r="FL1099">
        <v>10000</v>
      </c>
      <c r="FM1099">
        <v>10000</v>
      </c>
      <c r="FN1099">
        <v>0</v>
      </c>
      <c r="FO1099">
        <v>0</v>
      </c>
      <c r="FP1099">
        <v>0</v>
      </c>
      <c r="FQ1099">
        <v>0</v>
      </c>
      <c r="FR1099">
        <v>0</v>
      </c>
      <c r="FS1099">
        <v>0</v>
      </c>
      <c r="FT1099">
        <v>0</v>
      </c>
      <c r="FU1099">
        <v>0</v>
      </c>
      <c r="FV1099">
        <v>0</v>
      </c>
      <c r="FW1099">
        <v>0</v>
      </c>
      <c r="FX1099">
        <v>0</v>
      </c>
      <c r="FY1099">
        <v>0</v>
      </c>
      <c r="FZ1099">
        <v>0</v>
      </c>
      <c r="GA1099">
        <v>0</v>
      </c>
      <c r="GB1099">
        <v>0</v>
      </c>
      <c r="GC1099">
        <v>0</v>
      </c>
      <c r="GD1099">
        <v>0</v>
      </c>
      <c r="GE1099">
        <v>0</v>
      </c>
      <c r="GF1099">
        <v>0</v>
      </c>
      <c r="GG1099">
        <v>0</v>
      </c>
      <c r="GH1099">
        <v>0</v>
      </c>
      <c r="GI1099">
        <v>0</v>
      </c>
      <c r="GJ1099">
        <v>0</v>
      </c>
      <c r="GK1099">
        <v>0</v>
      </c>
      <c r="GL1099">
        <v>0</v>
      </c>
      <c r="GM1099">
        <v>0</v>
      </c>
      <c r="GN1099">
        <v>0</v>
      </c>
      <c r="GO1099">
        <v>0</v>
      </c>
      <c r="GP1099">
        <v>0</v>
      </c>
      <c r="GQ1099">
        <v>0</v>
      </c>
      <c r="GR1099">
        <v>0</v>
      </c>
      <c r="GS1099">
        <v>0</v>
      </c>
      <c r="GT1099">
        <v>0</v>
      </c>
      <c r="GU1099">
        <v>0</v>
      </c>
      <c r="GV1099">
        <v>0</v>
      </c>
      <c r="GW1099">
        <v>0</v>
      </c>
      <c r="GX1099">
        <v>0</v>
      </c>
      <c r="GY1099">
        <v>0</v>
      </c>
      <c r="GZ1099">
        <v>0</v>
      </c>
      <c r="HA1099">
        <v>0</v>
      </c>
      <c r="HB1099">
        <v>0</v>
      </c>
      <c r="HC1099">
        <v>0</v>
      </c>
      <c r="HD1099">
        <v>0</v>
      </c>
      <c r="HE1099">
        <v>0</v>
      </c>
      <c r="HF1099">
        <v>0</v>
      </c>
      <c r="HG1099">
        <v>0</v>
      </c>
      <c r="HH1099">
        <v>0</v>
      </c>
      <c r="HI1099">
        <v>0</v>
      </c>
      <c r="HJ1099">
        <v>0</v>
      </c>
      <c r="HK1099">
        <v>0</v>
      </c>
      <c r="HL1099">
        <v>0</v>
      </c>
      <c r="HM1099">
        <v>0</v>
      </c>
      <c r="HN1099">
        <v>0</v>
      </c>
      <c r="HO1099">
        <v>0</v>
      </c>
      <c r="HP1099">
        <v>0</v>
      </c>
      <c r="HQ1099">
        <v>0</v>
      </c>
      <c r="HR1099">
        <v>0</v>
      </c>
      <c r="HS1099">
        <v>0</v>
      </c>
      <c r="HT1099">
        <v>0</v>
      </c>
      <c r="HU1099">
        <v>0</v>
      </c>
      <c r="HV1099">
        <v>0</v>
      </c>
      <c r="HW1099">
        <v>0</v>
      </c>
      <c r="HX1099">
        <v>0</v>
      </c>
      <c r="HY1099">
        <v>0</v>
      </c>
      <c r="HZ1099">
        <v>0</v>
      </c>
      <c r="IA1099">
        <v>0</v>
      </c>
      <c r="IB1099">
        <v>0</v>
      </c>
      <c r="IC1099">
        <v>0</v>
      </c>
      <c r="ID1099">
        <v>0</v>
      </c>
      <c r="IE1099">
        <v>0</v>
      </c>
      <c r="IF1099">
        <v>0</v>
      </c>
      <c r="IG1099">
        <v>0</v>
      </c>
      <c r="IH1099">
        <v>0</v>
      </c>
      <c r="II1099">
        <v>0</v>
      </c>
      <c r="IJ1099">
        <v>0</v>
      </c>
      <c r="IK1099">
        <v>0</v>
      </c>
    </row>
    <row r="1100" spans="13:245" hidden="1">
      <c r="M1100" s="340"/>
      <c r="N1100" t="s">
        <v>944</v>
      </c>
      <c r="O1100">
        <v>1</v>
      </c>
      <c r="P1100">
        <v>16</v>
      </c>
      <c r="Q1100" s="183" t="str">
        <f t="shared" si="41"/>
        <v>SDH200116</v>
      </c>
      <c r="R1100">
        <v>434.6</v>
      </c>
      <c r="S1100">
        <v>2000</v>
      </c>
      <c r="T1100">
        <v>2000</v>
      </c>
      <c r="U1100">
        <v>2000</v>
      </c>
      <c r="V1100">
        <v>2173</v>
      </c>
      <c r="W1100">
        <v>2607.6</v>
      </c>
      <c r="X1100">
        <v>3042.2000000000003</v>
      </c>
      <c r="Y1100">
        <v>3476.8</v>
      </c>
      <c r="Z1100">
        <v>3911.4</v>
      </c>
      <c r="AA1100">
        <v>4346</v>
      </c>
      <c r="AB1100">
        <v>4780.6000000000004</v>
      </c>
      <c r="AC1100">
        <v>5215.2</v>
      </c>
      <c r="AD1100">
        <v>5649.8</v>
      </c>
      <c r="AE1100">
        <v>6084.4000000000005</v>
      </c>
      <c r="AF1100">
        <v>6519</v>
      </c>
      <c r="AG1100">
        <v>6953.6</v>
      </c>
      <c r="AH1100">
        <v>7388.2000000000007</v>
      </c>
      <c r="AI1100">
        <v>7822.8</v>
      </c>
      <c r="AJ1100">
        <v>8257.4</v>
      </c>
      <c r="AK1100">
        <v>8692</v>
      </c>
      <c r="AL1100">
        <v>8692</v>
      </c>
      <c r="AM1100">
        <v>8692</v>
      </c>
      <c r="AN1100">
        <v>8692</v>
      </c>
      <c r="AO1100">
        <v>8692</v>
      </c>
      <c r="AP1100">
        <v>8692</v>
      </c>
      <c r="AQ1100">
        <v>8692</v>
      </c>
      <c r="AR1100">
        <v>8692</v>
      </c>
      <c r="AS1100">
        <v>8692</v>
      </c>
      <c r="AT1100">
        <v>8692</v>
      </c>
      <c r="AU1100">
        <v>8692</v>
      </c>
      <c r="AV1100">
        <v>8692</v>
      </c>
      <c r="AW1100">
        <v>8692</v>
      </c>
      <c r="AX1100">
        <v>8692</v>
      </c>
      <c r="AY1100">
        <v>8692</v>
      </c>
      <c r="AZ1100">
        <v>8692</v>
      </c>
      <c r="BA1100">
        <v>0</v>
      </c>
      <c r="BB1100">
        <v>0</v>
      </c>
      <c r="BC1100">
        <v>0</v>
      </c>
      <c r="BD1100">
        <v>0</v>
      </c>
      <c r="BE1100">
        <v>0</v>
      </c>
      <c r="BF1100">
        <v>0</v>
      </c>
      <c r="BG1100">
        <v>0</v>
      </c>
      <c r="BH1100">
        <v>0</v>
      </c>
      <c r="BI1100">
        <v>0</v>
      </c>
      <c r="BJ1100">
        <v>0</v>
      </c>
      <c r="BK1100">
        <v>0</v>
      </c>
      <c r="BL1100">
        <v>0</v>
      </c>
      <c r="BM1100">
        <v>0</v>
      </c>
      <c r="BN1100">
        <v>0</v>
      </c>
      <c r="BO1100">
        <v>0</v>
      </c>
      <c r="BP1100">
        <v>0</v>
      </c>
      <c r="BQ1100">
        <v>0</v>
      </c>
      <c r="BR1100">
        <v>0</v>
      </c>
      <c r="BS1100">
        <v>0</v>
      </c>
      <c r="BT1100">
        <v>0</v>
      </c>
      <c r="BU1100">
        <v>0</v>
      </c>
      <c r="BV1100">
        <v>0</v>
      </c>
      <c r="BW1100">
        <v>0</v>
      </c>
      <c r="BX1100">
        <v>0</v>
      </c>
      <c r="BY1100">
        <v>0</v>
      </c>
      <c r="BZ1100">
        <v>0</v>
      </c>
      <c r="CA1100">
        <v>0</v>
      </c>
      <c r="CB1100">
        <v>0</v>
      </c>
      <c r="CC1100">
        <v>0</v>
      </c>
      <c r="CD1100">
        <v>0</v>
      </c>
      <c r="CE1100">
        <v>0</v>
      </c>
      <c r="CF1100">
        <v>0</v>
      </c>
      <c r="CG1100">
        <v>0</v>
      </c>
      <c r="CH1100">
        <v>0</v>
      </c>
      <c r="CI1100">
        <v>0</v>
      </c>
      <c r="CJ1100">
        <v>0</v>
      </c>
      <c r="CK1100">
        <v>0</v>
      </c>
      <c r="CL1100">
        <v>0</v>
      </c>
      <c r="CM1100">
        <v>0</v>
      </c>
      <c r="CN1100">
        <v>0</v>
      </c>
      <c r="CO1100">
        <v>0</v>
      </c>
      <c r="CP1100">
        <v>0</v>
      </c>
      <c r="CQ1100">
        <v>0</v>
      </c>
      <c r="CR1100">
        <v>0</v>
      </c>
      <c r="CS1100">
        <v>0</v>
      </c>
      <c r="CT1100">
        <v>0</v>
      </c>
      <c r="CU1100">
        <v>0</v>
      </c>
      <c r="CV1100">
        <v>0</v>
      </c>
      <c r="CW1100">
        <v>0</v>
      </c>
      <c r="CX1100">
        <v>0</v>
      </c>
      <c r="CY1100">
        <v>0</v>
      </c>
      <c r="CZ1100">
        <v>0</v>
      </c>
      <c r="DA1100">
        <v>0</v>
      </c>
      <c r="DB1100">
        <v>0</v>
      </c>
      <c r="DC1100">
        <v>0</v>
      </c>
      <c r="DD1100">
        <v>0</v>
      </c>
      <c r="DE1100">
        <v>0</v>
      </c>
      <c r="DF1100">
        <v>0</v>
      </c>
      <c r="DG1100">
        <v>0</v>
      </c>
      <c r="DH1100">
        <v>0</v>
      </c>
      <c r="DI1100">
        <v>0</v>
      </c>
      <c r="DJ1100">
        <v>0</v>
      </c>
      <c r="DK1100">
        <v>0</v>
      </c>
      <c r="DL1100">
        <v>0</v>
      </c>
      <c r="DM1100">
        <v>0</v>
      </c>
      <c r="DN1100">
        <v>0</v>
      </c>
      <c r="DO1100">
        <v>0</v>
      </c>
      <c r="DP1100">
        <v>0</v>
      </c>
      <c r="DQ1100">
        <v>0</v>
      </c>
      <c r="DR1100">
        <v>0</v>
      </c>
      <c r="DS1100">
        <v>0</v>
      </c>
      <c r="DT1100">
        <v>0</v>
      </c>
      <c r="DU1100">
        <v>0</v>
      </c>
      <c r="DV1100">
        <v>0</v>
      </c>
      <c r="DW1100">
        <v>0</v>
      </c>
      <c r="DX1100">
        <v>0</v>
      </c>
      <c r="DZ1100" s="340"/>
      <c r="EA1100" t="s">
        <v>944</v>
      </c>
      <c r="EB1100">
        <v>1</v>
      </c>
      <c r="EC1100">
        <v>16</v>
      </c>
      <c r="ED1100" s="183" t="str">
        <f t="shared" si="42"/>
        <v>SDH200116</v>
      </c>
      <c r="EE1100">
        <v>434.6</v>
      </c>
      <c r="EF1100">
        <v>10000</v>
      </c>
      <c r="EG1100">
        <v>10000</v>
      </c>
      <c r="EH1100">
        <v>10000</v>
      </c>
      <c r="EI1100">
        <v>10000</v>
      </c>
      <c r="EJ1100">
        <v>10000</v>
      </c>
      <c r="EK1100">
        <v>10000</v>
      </c>
      <c r="EL1100">
        <v>10000</v>
      </c>
      <c r="EM1100">
        <v>10000</v>
      </c>
      <c r="EN1100">
        <v>10000</v>
      </c>
      <c r="EO1100">
        <v>10000</v>
      </c>
      <c r="EP1100">
        <v>10000</v>
      </c>
      <c r="EQ1100">
        <v>10000</v>
      </c>
      <c r="ER1100">
        <v>10000</v>
      </c>
      <c r="ES1100">
        <v>10000</v>
      </c>
      <c r="ET1100">
        <v>10000</v>
      </c>
      <c r="EU1100">
        <v>10000</v>
      </c>
      <c r="EV1100">
        <v>10000</v>
      </c>
      <c r="EW1100">
        <v>10000</v>
      </c>
      <c r="EX1100">
        <v>10000</v>
      </c>
      <c r="EY1100">
        <v>10000</v>
      </c>
      <c r="EZ1100">
        <v>10000</v>
      </c>
      <c r="FA1100">
        <v>10000</v>
      </c>
      <c r="FB1100">
        <v>10000</v>
      </c>
      <c r="FC1100">
        <v>10000</v>
      </c>
      <c r="FD1100">
        <v>10000</v>
      </c>
      <c r="FE1100">
        <v>10000</v>
      </c>
      <c r="FF1100">
        <v>10000</v>
      </c>
      <c r="FG1100">
        <v>10000</v>
      </c>
      <c r="FH1100">
        <v>10000</v>
      </c>
      <c r="FI1100">
        <v>10000</v>
      </c>
      <c r="FJ1100">
        <v>10000</v>
      </c>
      <c r="FK1100">
        <v>10000</v>
      </c>
      <c r="FL1100">
        <v>10000</v>
      </c>
      <c r="FM1100">
        <v>10000</v>
      </c>
      <c r="FN1100">
        <v>0</v>
      </c>
      <c r="FO1100">
        <v>0</v>
      </c>
      <c r="FP1100">
        <v>0</v>
      </c>
      <c r="FQ1100">
        <v>0</v>
      </c>
      <c r="FR1100">
        <v>0</v>
      </c>
      <c r="FS1100">
        <v>0</v>
      </c>
      <c r="FT1100">
        <v>0</v>
      </c>
      <c r="FU1100">
        <v>0</v>
      </c>
      <c r="FV1100">
        <v>0</v>
      </c>
      <c r="FW1100">
        <v>0</v>
      </c>
      <c r="FX1100">
        <v>0</v>
      </c>
      <c r="FY1100">
        <v>0</v>
      </c>
      <c r="FZ1100">
        <v>0</v>
      </c>
      <c r="GA1100">
        <v>0</v>
      </c>
      <c r="GB1100">
        <v>0</v>
      </c>
      <c r="GC1100">
        <v>0</v>
      </c>
      <c r="GD1100">
        <v>0</v>
      </c>
      <c r="GE1100">
        <v>0</v>
      </c>
      <c r="GF1100">
        <v>0</v>
      </c>
      <c r="GG1100">
        <v>0</v>
      </c>
      <c r="GH1100">
        <v>0</v>
      </c>
      <c r="GI1100">
        <v>0</v>
      </c>
      <c r="GJ1100">
        <v>0</v>
      </c>
      <c r="GK1100">
        <v>0</v>
      </c>
      <c r="GL1100">
        <v>0</v>
      </c>
      <c r="GM1100">
        <v>0</v>
      </c>
      <c r="GN1100">
        <v>0</v>
      </c>
      <c r="GO1100">
        <v>0</v>
      </c>
      <c r="GP1100">
        <v>0</v>
      </c>
      <c r="GQ1100">
        <v>0</v>
      </c>
      <c r="GR1100">
        <v>0</v>
      </c>
      <c r="GS1100">
        <v>0</v>
      </c>
      <c r="GT1100">
        <v>0</v>
      </c>
      <c r="GU1100">
        <v>0</v>
      </c>
      <c r="GV1100">
        <v>0</v>
      </c>
      <c r="GW1100">
        <v>0</v>
      </c>
      <c r="GX1100">
        <v>0</v>
      </c>
      <c r="GY1100">
        <v>0</v>
      </c>
      <c r="GZ1100">
        <v>0</v>
      </c>
      <c r="HA1100">
        <v>0</v>
      </c>
      <c r="HB1100">
        <v>0</v>
      </c>
      <c r="HC1100">
        <v>0</v>
      </c>
      <c r="HD1100">
        <v>0</v>
      </c>
      <c r="HE1100">
        <v>0</v>
      </c>
      <c r="HF1100">
        <v>0</v>
      </c>
      <c r="HG1100">
        <v>0</v>
      </c>
      <c r="HH1100">
        <v>0</v>
      </c>
      <c r="HI1100">
        <v>0</v>
      </c>
      <c r="HJ1100">
        <v>0</v>
      </c>
      <c r="HK1100">
        <v>0</v>
      </c>
      <c r="HL1100">
        <v>0</v>
      </c>
      <c r="HM1100">
        <v>0</v>
      </c>
      <c r="HN1100">
        <v>0</v>
      </c>
      <c r="HO1100">
        <v>0</v>
      </c>
      <c r="HP1100">
        <v>0</v>
      </c>
      <c r="HQ1100">
        <v>0</v>
      </c>
      <c r="HR1100">
        <v>0</v>
      </c>
      <c r="HS1100">
        <v>0</v>
      </c>
      <c r="HT1100">
        <v>0</v>
      </c>
      <c r="HU1100">
        <v>0</v>
      </c>
      <c r="HV1100">
        <v>0</v>
      </c>
      <c r="HW1100">
        <v>0</v>
      </c>
      <c r="HX1100">
        <v>0</v>
      </c>
      <c r="HY1100">
        <v>0</v>
      </c>
      <c r="HZ1100">
        <v>0</v>
      </c>
      <c r="IA1100">
        <v>0</v>
      </c>
      <c r="IB1100">
        <v>0</v>
      </c>
      <c r="IC1100">
        <v>0</v>
      </c>
      <c r="ID1100">
        <v>0</v>
      </c>
      <c r="IE1100">
        <v>0</v>
      </c>
      <c r="IF1100">
        <v>0</v>
      </c>
      <c r="IG1100">
        <v>0</v>
      </c>
      <c r="IH1100">
        <v>0</v>
      </c>
      <c r="II1100">
        <v>0</v>
      </c>
      <c r="IJ1100">
        <v>0</v>
      </c>
      <c r="IK1100">
        <v>0</v>
      </c>
    </row>
    <row r="1101" spans="13:245" hidden="1">
      <c r="M1101" s="340"/>
      <c r="N1101" t="s">
        <v>944</v>
      </c>
      <c r="O1101">
        <v>1</v>
      </c>
      <c r="P1101">
        <v>17</v>
      </c>
      <c r="Q1101" s="183" t="str">
        <f t="shared" si="41"/>
        <v>SDH200117</v>
      </c>
      <c r="R1101">
        <v>434.6</v>
      </c>
      <c r="S1101">
        <v>2000</v>
      </c>
      <c r="T1101">
        <v>2000</v>
      </c>
      <c r="U1101">
        <v>2000</v>
      </c>
      <c r="V1101">
        <v>2173</v>
      </c>
      <c r="W1101">
        <v>2607.6</v>
      </c>
      <c r="X1101">
        <v>3042.2000000000003</v>
      </c>
      <c r="Y1101">
        <v>3476.8</v>
      </c>
      <c r="Z1101">
        <v>3911.4</v>
      </c>
      <c r="AA1101">
        <v>4346</v>
      </c>
      <c r="AB1101">
        <v>4780.6000000000004</v>
      </c>
      <c r="AC1101">
        <v>5215.2</v>
      </c>
      <c r="AD1101">
        <v>5649.8</v>
      </c>
      <c r="AE1101">
        <v>6084.4000000000005</v>
      </c>
      <c r="AF1101">
        <v>6519</v>
      </c>
      <c r="AG1101">
        <v>6953.6</v>
      </c>
      <c r="AH1101">
        <v>7388.2000000000007</v>
      </c>
      <c r="AI1101">
        <v>7822.8</v>
      </c>
      <c r="AJ1101">
        <v>8257.4</v>
      </c>
      <c r="AK1101">
        <v>8692</v>
      </c>
      <c r="AL1101">
        <v>8692</v>
      </c>
      <c r="AM1101">
        <v>8692</v>
      </c>
      <c r="AN1101">
        <v>8692</v>
      </c>
      <c r="AO1101">
        <v>8692</v>
      </c>
      <c r="AP1101">
        <v>8692</v>
      </c>
      <c r="AQ1101">
        <v>8692</v>
      </c>
      <c r="AR1101">
        <v>8692</v>
      </c>
      <c r="AS1101">
        <v>8692</v>
      </c>
      <c r="AT1101">
        <v>8692</v>
      </c>
      <c r="AU1101">
        <v>8692</v>
      </c>
      <c r="AV1101">
        <v>8692</v>
      </c>
      <c r="AW1101">
        <v>8692</v>
      </c>
      <c r="AX1101">
        <v>8692</v>
      </c>
      <c r="AY1101">
        <v>8692</v>
      </c>
      <c r="AZ1101">
        <v>8692</v>
      </c>
      <c r="BA1101">
        <v>0</v>
      </c>
      <c r="BB1101">
        <v>0</v>
      </c>
      <c r="BC1101">
        <v>0</v>
      </c>
      <c r="BD1101">
        <v>0</v>
      </c>
      <c r="BE1101">
        <v>0</v>
      </c>
      <c r="BF1101">
        <v>0</v>
      </c>
      <c r="BG1101">
        <v>0</v>
      </c>
      <c r="BH1101">
        <v>0</v>
      </c>
      <c r="BI1101">
        <v>0</v>
      </c>
      <c r="BJ1101">
        <v>0</v>
      </c>
      <c r="BK1101">
        <v>0</v>
      </c>
      <c r="BL1101">
        <v>0</v>
      </c>
      <c r="BM1101">
        <v>0</v>
      </c>
      <c r="BN1101">
        <v>0</v>
      </c>
      <c r="BO1101">
        <v>0</v>
      </c>
      <c r="BP1101">
        <v>0</v>
      </c>
      <c r="BQ1101">
        <v>0</v>
      </c>
      <c r="BR1101">
        <v>0</v>
      </c>
      <c r="BS1101">
        <v>0</v>
      </c>
      <c r="BT1101">
        <v>0</v>
      </c>
      <c r="BU1101">
        <v>0</v>
      </c>
      <c r="BV1101">
        <v>0</v>
      </c>
      <c r="BW1101">
        <v>0</v>
      </c>
      <c r="BX1101">
        <v>0</v>
      </c>
      <c r="BY1101">
        <v>0</v>
      </c>
      <c r="BZ1101">
        <v>0</v>
      </c>
      <c r="CA1101">
        <v>0</v>
      </c>
      <c r="CB1101">
        <v>0</v>
      </c>
      <c r="CC1101">
        <v>0</v>
      </c>
      <c r="CD1101">
        <v>0</v>
      </c>
      <c r="CE1101">
        <v>0</v>
      </c>
      <c r="CF1101">
        <v>0</v>
      </c>
      <c r="CG1101">
        <v>0</v>
      </c>
      <c r="CH1101">
        <v>0</v>
      </c>
      <c r="CI1101">
        <v>0</v>
      </c>
      <c r="CJ1101">
        <v>0</v>
      </c>
      <c r="CK1101">
        <v>0</v>
      </c>
      <c r="CL1101">
        <v>0</v>
      </c>
      <c r="CM1101">
        <v>0</v>
      </c>
      <c r="CN1101">
        <v>0</v>
      </c>
      <c r="CO1101">
        <v>0</v>
      </c>
      <c r="CP1101">
        <v>0</v>
      </c>
      <c r="CQ1101">
        <v>0</v>
      </c>
      <c r="CR1101">
        <v>0</v>
      </c>
      <c r="CS1101">
        <v>0</v>
      </c>
      <c r="CT1101">
        <v>0</v>
      </c>
      <c r="CU1101">
        <v>0</v>
      </c>
      <c r="CV1101">
        <v>0</v>
      </c>
      <c r="CW1101">
        <v>0</v>
      </c>
      <c r="CX1101">
        <v>0</v>
      </c>
      <c r="CY1101">
        <v>0</v>
      </c>
      <c r="CZ1101">
        <v>0</v>
      </c>
      <c r="DA1101">
        <v>0</v>
      </c>
      <c r="DB1101">
        <v>0</v>
      </c>
      <c r="DC1101">
        <v>0</v>
      </c>
      <c r="DD1101">
        <v>0</v>
      </c>
      <c r="DE1101">
        <v>0</v>
      </c>
      <c r="DF1101">
        <v>0</v>
      </c>
      <c r="DG1101">
        <v>0</v>
      </c>
      <c r="DH1101">
        <v>0</v>
      </c>
      <c r="DI1101">
        <v>0</v>
      </c>
      <c r="DJ1101">
        <v>0</v>
      </c>
      <c r="DK1101">
        <v>0</v>
      </c>
      <c r="DL1101">
        <v>0</v>
      </c>
      <c r="DM1101">
        <v>0</v>
      </c>
      <c r="DN1101">
        <v>0</v>
      </c>
      <c r="DO1101">
        <v>0</v>
      </c>
      <c r="DP1101">
        <v>0</v>
      </c>
      <c r="DQ1101">
        <v>0</v>
      </c>
      <c r="DR1101">
        <v>0</v>
      </c>
      <c r="DS1101">
        <v>0</v>
      </c>
      <c r="DT1101">
        <v>0</v>
      </c>
      <c r="DU1101">
        <v>0</v>
      </c>
      <c r="DV1101">
        <v>0</v>
      </c>
      <c r="DW1101">
        <v>0</v>
      </c>
      <c r="DX1101">
        <v>0</v>
      </c>
      <c r="DZ1101" s="340"/>
      <c r="EA1101" t="s">
        <v>944</v>
      </c>
      <c r="EB1101">
        <v>1</v>
      </c>
      <c r="EC1101">
        <v>17</v>
      </c>
      <c r="ED1101" s="183" t="str">
        <f t="shared" si="42"/>
        <v>SDH200117</v>
      </c>
      <c r="EE1101">
        <v>434.6</v>
      </c>
      <c r="EF1101">
        <v>10000</v>
      </c>
      <c r="EG1101">
        <v>10000</v>
      </c>
      <c r="EH1101">
        <v>10000</v>
      </c>
      <c r="EI1101">
        <v>10000</v>
      </c>
      <c r="EJ1101">
        <v>10000</v>
      </c>
      <c r="EK1101">
        <v>10000</v>
      </c>
      <c r="EL1101">
        <v>10000</v>
      </c>
      <c r="EM1101">
        <v>10000</v>
      </c>
      <c r="EN1101">
        <v>10000</v>
      </c>
      <c r="EO1101">
        <v>10000</v>
      </c>
      <c r="EP1101">
        <v>10000</v>
      </c>
      <c r="EQ1101">
        <v>10000</v>
      </c>
      <c r="ER1101">
        <v>10000</v>
      </c>
      <c r="ES1101">
        <v>10000</v>
      </c>
      <c r="ET1101">
        <v>10000</v>
      </c>
      <c r="EU1101">
        <v>10000</v>
      </c>
      <c r="EV1101">
        <v>10000</v>
      </c>
      <c r="EW1101">
        <v>10000</v>
      </c>
      <c r="EX1101">
        <v>10000</v>
      </c>
      <c r="EY1101">
        <v>10000</v>
      </c>
      <c r="EZ1101">
        <v>10000</v>
      </c>
      <c r="FA1101">
        <v>10000</v>
      </c>
      <c r="FB1101">
        <v>10000</v>
      </c>
      <c r="FC1101">
        <v>10000</v>
      </c>
      <c r="FD1101">
        <v>10000</v>
      </c>
      <c r="FE1101">
        <v>10000</v>
      </c>
      <c r="FF1101">
        <v>10000</v>
      </c>
      <c r="FG1101">
        <v>10000</v>
      </c>
      <c r="FH1101">
        <v>10000</v>
      </c>
      <c r="FI1101">
        <v>10000</v>
      </c>
      <c r="FJ1101">
        <v>10000</v>
      </c>
      <c r="FK1101">
        <v>10000</v>
      </c>
      <c r="FL1101">
        <v>10000</v>
      </c>
      <c r="FM1101">
        <v>10000</v>
      </c>
      <c r="FN1101">
        <v>0</v>
      </c>
      <c r="FO1101">
        <v>0</v>
      </c>
      <c r="FP1101">
        <v>0</v>
      </c>
      <c r="FQ1101">
        <v>0</v>
      </c>
      <c r="FR1101">
        <v>0</v>
      </c>
      <c r="FS1101">
        <v>0</v>
      </c>
      <c r="FT1101">
        <v>0</v>
      </c>
      <c r="FU1101">
        <v>0</v>
      </c>
      <c r="FV1101">
        <v>0</v>
      </c>
      <c r="FW1101">
        <v>0</v>
      </c>
      <c r="FX1101">
        <v>0</v>
      </c>
      <c r="FY1101">
        <v>0</v>
      </c>
      <c r="FZ1101">
        <v>0</v>
      </c>
      <c r="GA1101">
        <v>0</v>
      </c>
      <c r="GB1101">
        <v>0</v>
      </c>
      <c r="GC1101">
        <v>0</v>
      </c>
      <c r="GD1101">
        <v>0</v>
      </c>
      <c r="GE1101">
        <v>0</v>
      </c>
      <c r="GF1101">
        <v>0</v>
      </c>
      <c r="GG1101">
        <v>0</v>
      </c>
      <c r="GH1101">
        <v>0</v>
      </c>
      <c r="GI1101">
        <v>0</v>
      </c>
      <c r="GJ1101">
        <v>0</v>
      </c>
      <c r="GK1101">
        <v>0</v>
      </c>
      <c r="GL1101">
        <v>0</v>
      </c>
      <c r="GM1101">
        <v>0</v>
      </c>
      <c r="GN1101">
        <v>0</v>
      </c>
      <c r="GO1101">
        <v>0</v>
      </c>
      <c r="GP1101">
        <v>0</v>
      </c>
      <c r="GQ1101">
        <v>0</v>
      </c>
      <c r="GR1101">
        <v>0</v>
      </c>
      <c r="GS1101">
        <v>0</v>
      </c>
      <c r="GT1101">
        <v>0</v>
      </c>
      <c r="GU1101">
        <v>0</v>
      </c>
      <c r="GV1101">
        <v>0</v>
      </c>
      <c r="GW1101">
        <v>0</v>
      </c>
      <c r="GX1101">
        <v>0</v>
      </c>
      <c r="GY1101">
        <v>0</v>
      </c>
      <c r="GZ1101">
        <v>0</v>
      </c>
      <c r="HA1101">
        <v>0</v>
      </c>
      <c r="HB1101">
        <v>0</v>
      </c>
      <c r="HC1101">
        <v>0</v>
      </c>
      <c r="HD1101">
        <v>0</v>
      </c>
      <c r="HE1101">
        <v>0</v>
      </c>
      <c r="HF1101">
        <v>0</v>
      </c>
      <c r="HG1101">
        <v>0</v>
      </c>
      <c r="HH1101">
        <v>0</v>
      </c>
      <c r="HI1101">
        <v>0</v>
      </c>
      <c r="HJ1101">
        <v>0</v>
      </c>
      <c r="HK1101">
        <v>0</v>
      </c>
      <c r="HL1101">
        <v>0</v>
      </c>
      <c r="HM1101">
        <v>0</v>
      </c>
      <c r="HN1101">
        <v>0</v>
      </c>
      <c r="HO1101">
        <v>0</v>
      </c>
      <c r="HP1101">
        <v>0</v>
      </c>
      <c r="HQ1101">
        <v>0</v>
      </c>
      <c r="HR1101">
        <v>0</v>
      </c>
      <c r="HS1101">
        <v>0</v>
      </c>
      <c r="HT1101">
        <v>0</v>
      </c>
      <c r="HU1101">
        <v>0</v>
      </c>
      <c r="HV1101">
        <v>0</v>
      </c>
      <c r="HW1101">
        <v>0</v>
      </c>
      <c r="HX1101">
        <v>0</v>
      </c>
      <c r="HY1101">
        <v>0</v>
      </c>
      <c r="HZ1101">
        <v>0</v>
      </c>
      <c r="IA1101">
        <v>0</v>
      </c>
      <c r="IB1101">
        <v>0</v>
      </c>
      <c r="IC1101">
        <v>0</v>
      </c>
      <c r="ID1101">
        <v>0</v>
      </c>
      <c r="IE1101">
        <v>0</v>
      </c>
      <c r="IF1101">
        <v>0</v>
      </c>
      <c r="IG1101">
        <v>0</v>
      </c>
      <c r="IH1101">
        <v>0</v>
      </c>
      <c r="II1101">
        <v>0</v>
      </c>
      <c r="IJ1101">
        <v>0</v>
      </c>
      <c r="IK1101">
        <v>0</v>
      </c>
    </row>
    <row r="1102" spans="13:245" hidden="1">
      <c r="M1102" s="340"/>
      <c r="N1102" t="s">
        <v>944</v>
      </c>
      <c r="O1102">
        <v>1</v>
      </c>
      <c r="P1102">
        <v>18</v>
      </c>
      <c r="Q1102" s="183" t="str">
        <f t="shared" si="41"/>
        <v>SDH200118</v>
      </c>
      <c r="R1102">
        <v>434.6</v>
      </c>
      <c r="S1102">
        <v>2000</v>
      </c>
      <c r="T1102">
        <v>2000</v>
      </c>
      <c r="U1102">
        <v>2000</v>
      </c>
      <c r="V1102">
        <v>2173</v>
      </c>
      <c r="W1102">
        <v>2607.6</v>
      </c>
      <c r="X1102">
        <v>3042.2000000000003</v>
      </c>
      <c r="Y1102">
        <v>3476.8</v>
      </c>
      <c r="Z1102">
        <v>3911.4</v>
      </c>
      <c r="AA1102">
        <v>4346</v>
      </c>
      <c r="AB1102">
        <v>4780.6000000000004</v>
      </c>
      <c r="AC1102">
        <v>5215.2</v>
      </c>
      <c r="AD1102">
        <v>5649.8</v>
      </c>
      <c r="AE1102">
        <v>6084.4000000000005</v>
      </c>
      <c r="AF1102">
        <v>6519</v>
      </c>
      <c r="AG1102">
        <v>6953.6</v>
      </c>
      <c r="AH1102">
        <v>7388.2000000000007</v>
      </c>
      <c r="AI1102">
        <v>7822.8</v>
      </c>
      <c r="AJ1102">
        <v>8257.4</v>
      </c>
      <c r="AK1102">
        <v>8692</v>
      </c>
      <c r="AL1102">
        <v>8692</v>
      </c>
      <c r="AM1102">
        <v>8692</v>
      </c>
      <c r="AN1102">
        <v>8692</v>
      </c>
      <c r="AO1102">
        <v>8692</v>
      </c>
      <c r="AP1102">
        <v>8692</v>
      </c>
      <c r="AQ1102">
        <v>8692</v>
      </c>
      <c r="AR1102">
        <v>8692</v>
      </c>
      <c r="AS1102">
        <v>8692</v>
      </c>
      <c r="AT1102">
        <v>8692</v>
      </c>
      <c r="AU1102">
        <v>8692</v>
      </c>
      <c r="AV1102">
        <v>8692</v>
      </c>
      <c r="AW1102">
        <v>8692</v>
      </c>
      <c r="AX1102">
        <v>8692</v>
      </c>
      <c r="AY1102">
        <v>8692</v>
      </c>
      <c r="AZ1102">
        <v>8692</v>
      </c>
      <c r="BA1102">
        <v>0</v>
      </c>
      <c r="BB1102">
        <v>0</v>
      </c>
      <c r="BC1102">
        <v>0</v>
      </c>
      <c r="BD1102">
        <v>0</v>
      </c>
      <c r="BE1102">
        <v>0</v>
      </c>
      <c r="BF1102">
        <v>0</v>
      </c>
      <c r="BG1102">
        <v>0</v>
      </c>
      <c r="BH1102">
        <v>0</v>
      </c>
      <c r="BI1102">
        <v>0</v>
      </c>
      <c r="BJ1102">
        <v>0</v>
      </c>
      <c r="BK1102">
        <v>0</v>
      </c>
      <c r="BL1102">
        <v>0</v>
      </c>
      <c r="BM1102">
        <v>0</v>
      </c>
      <c r="BN1102">
        <v>0</v>
      </c>
      <c r="BO1102">
        <v>0</v>
      </c>
      <c r="BP1102">
        <v>0</v>
      </c>
      <c r="BQ1102">
        <v>0</v>
      </c>
      <c r="BR1102">
        <v>0</v>
      </c>
      <c r="BS1102">
        <v>0</v>
      </c>
      <c r="BT1102">
        <v>0</v>
      </c>
      <c r="BU1102">
        <v>0</v>
      </c>
      <c r="BV1102">
        <v>0</v>
      </c>
      <c r="BW1102">
        <v>0</v>
      </c>
      <c r="BX1102">
        <v>0</v>
      </c>
      <c r="BY1102">
        <v>0</v>
      </c>
      <c r="BZ1102">
        <v>0</v>
      </c>
      <c r="CA1102">
        <v>0</v>
      </c>
      <c r="CB1102">
        <v>0</v>
      </c>
      <c r="CC1102">
        <v>0</v>
      </c>
      <c r="CD1102">
        <v>0</v>
      </c>
      <c r="CE1102">
        <v>0</v>
      </c>
      <c r="CF1102">
        <v>0</v>
      </c>
      <c r="CG1102">
        <v>0</v>
      </c>
      <c r="CH1102">
        <v>0</v>
      </c>
      <c r="CI1102">
        <v>0</v>
      </c>
      <c r="CJ1102">
        <v>0</v>
      </c>
      <c r="CK1102">
        <v>0</v>
      </c>
      <c r="CL1102">
        <v>0</v>
      </c>
      <c r="CM1102">
        <v>0</v>
      </c>
      <c r="CN1102">
        <v>0</v>
      </c>
      <c r="CO1102">
        <v>0</v>
      </c>
      <c r="CP1102">
        <v>0</v>
      </c>
      <c r="CQ1102">
        <v>0</v>
      </c>
      <c r="CR1102">
        <v>0</v>
      </c>
      <c r="CS1102">
        <v>0</v>
      </c>
      <c r="CT1102">
        <v>0</v>
      </c>
      <c r="CU1102">
        <v>0</v>
      </c>
      <c r="CV1102">
        <v>0</v>
      </c>
      <c r="CW1102">
        <v>0</v>
      </c>
      <c r="CX1102">
        <v>0</v>
      </c>
      <c r="CY1102">
        <v>0</v>
      </c>
      <c r="CZ1102">
        <v>0</v>
      </c>
      <c r="DA1102">
        <v>0</v>
      </c>
      <c r="DB1102">
        <v>0</v>
      </c>
      <c r="DC1102">
        <v>0</v>
      </c>
      <c r="DD1102">
        <v>0</v>
      </c>
      <c r="DE1102">
        <v>0</v>
      </c>
      <c r="DF1102">
        <v>0</v>
      </c>
      <c r="DG1102">
        <v>0</v>
      </c>
      <c r="DH1102">
        <v>0</v>
      </c>
      <c r="DI1102">
        <v>0</v>
      </c>
      <c r="DJ1102">
        <v>0</v>
      </c>
      <c r="DK1102">
        <v>0</v>
      </c>
      <c r="DL1102">
        <v>0</v>
      </c>
      <c r="DM1102">
        <v>0</v>
      </c>
      <c r="DN1102">
        <v>0</v>
      </c>
      <c r="DO1102">
        <v>0</v>
      </c>
      <c r="DP1102">
        <v>0</v>
      </c>
      <c r="DQ1102">
        <v>0</v>
      </c>
      <c r="DR1102">
        <v>0</v>
      </c>
      <c r="DS1102">
        <v>0</v>
      </c>
      <c r="DT1102">
        <v>0</v>
      </c>
      <c r="DU1102">
        <v>0</v>
      </c>
      <c r="DV1102">
        <v>0</v>
      </c>
      <c r="DW1102">
        <v>0</v>
      </c>
      <c r="DX1102">
        <v>0</v>
      </c>
      <c r="DZ1102" s="340"/>
      <c r="EA1102" t="s">
        <v>944</v>
      </c>
      <c r="EB1102">
        <v>1</v>
      </c>
      <c r="EC1102">
        <v>18</v>
      </c>
      <c r="ED1102" s="183" t="str">
        <f t="shared" si="42"/>
        <v>SDH200118</v>
      </c>
      <c r="EE1102">
        <v>434.6</v>
      </c>
      <c r="EF1102">
        <v>10000</v>
      </c>
      <c r="EG1102">
        <v>10000</v>
      </c>
      <c r="EH1102">
        <v>10000</v>
      </c>
      <c r="EI1102">
        <v>10000</v>
      </c>
      <c r="EJ1102">
        <v>10000</v>
      </c>
      <c r="EK1102">
        <v>10000</v>
      </c>
      <c r="EL1102">
        <v>10000</v>
      </c>
      <c r="EM1102">
        <v>10000</v>
      </c>
      <c r="EN1102">
        <v>10000</v>
      </c>
      <c r="EO1102">
        <v>10000</v>
      </c>
      <c r="EP1102">
        <v>10000</v>
      </c>
      <c r="EQ1102">
        <v>10000</v>
      </c>
      <c r="ER1102">
        <v>10000</v>
      </c>
      <c r="ES1102">
        <v>10000</v>
      </c>
      <c r="ET1102">
        <v>10000</v>
      </c>
      <c r="EU1102">
        <v>10000</v>
      </c>
      <c r="EV1102">
        <v>10000</v>
      </c>
      <c r="EW1102">
        <v>10000</v>
      </c>
      <c r="EX1102">
        <v>10000</v>
      </c>
      <c r="EY1102">
        <v>10000</v>
      </c>
      <c r="EZ1102">
        <v>10000</v>
      </c>
      <c r="FA1102">
        <v>10000</v>
      </c>
      <c r="FB1102">
        <v>10000</v>
      </c>
      <c r="FC1102">
        <v>10000</v>
      </c>
      <c r="FD1102">
        <v>10000</v>
      </c>
      <c r="FE1102">
        <v>10000</v>
      </c>
      <c r="FF1102">
        <v>10000</v>
      </c>
      <c r="FG1102">
        <v>10000</v>
      </c>
      <c r="FH1102">
        <v>10000</v>
      </c>
      <c r="FI1102">
        <v>10000</v>
      </c>
      <c r="FJ1102">
        <v>10000</v>
      </c>
      <c r="FK1102">
        <v>10000</v>
      </c>
      <c r="FL1102">
        <v>10000</v>
      </c>
      <c r="FM1102">
        <v>10000</v>
      </c>
      <c r="FN1102">
        <v>0</v>
      </c>
      <c r="FO1102">
        <v>0</v>
      </c>
      <c r="FP1102">
        <v>0</v>
      </c>
      <c r="FQ1102">
        <v>0</v>
      </c>
      <c r="FR1102">
        <v>0</v>
      </c>
      <c r="FS1102">
        <v>0</v>
      </c>
      <c r="FT1102">
        <v>0</v>
      </c>
      <c r="FU1102">
        <v>0</v>
      </c>
      <c r="FV1102">
        <v>0</v>
      </c>
      <c r="FW1102">
        <v>0</v>
      </c>
      <c r="FX1102">
        <v>0</v>
      </c>
      <c r="FY1102">
        <v>0</v>
      </c>
      <c r="FZ1102">
        <v>0</v>
      </c>
      <c r="GA1102">
        <v>0</v>
      </c>
      <c r="GB1102">
        <v>0</v>
      </c>
      <c r="GC1102">
        <v>0</v>
      </c>
      <c r="GD1102">
        <v>0</v>
      </c>
      <c r="GE1102">
        <v>0</v>
      </c>
      <c r="GF1102">
        <v>0</v>
      </c>
      <c r="GG1102">
        <v>0</v>
      </c>
      <c r="GH1102">
        <v>0</v>
      </c>
      <c r="GI1102">
        <v>0</v>
      </c>
      <c r="GJ1102">
        <v>0</v>
      </c>
      <c r="GK1102">
        <v>0</v>
      </c>
      <c r="GL1102">
        <v>0</v>
      </c>
      <c r="GM1102">
        <v>0</v>
      </c>
      <c r="GN1102">
        <v>0</v>
      </c>
      <c r="GO1102">
        <v>0</v>
      </c>
      <c r="GP1102">
        <v>0</v>
      </c>
      <c r="GQ1102">
        <v>0</v>
      </c>
      <c r="GR1102">
        <v>0</v>
      </c>
      <c r="GS1102">
        <v>0</v>
      </c>
      <c r="GT1102">
        <v>0</v>
      </c>
      <c r="GU1102">
        <v>0</v>
      </c>
      <c r="GV1102">
        <v>0</v>
      </c>
      <c r="GW1102">
        <v>0</v>
      </c>
      <c r="GX1102">
        <v>0</v>
      </c>
      <c r="GY1102">
        <v>0</v>
      </c>
      <c r="GZ1102">
        <v>0</v>
      </c>
      <c r="HA1102">
        <v>0</v>
      </c>
      <c r="HB1102">
        <v>0</v>
      </c>
      <c r="HC1102">
        <v>0</v>
      </c>
      <c r="HD1102">
        <v>0</v>
      </c>
      <c r="HE1102">
        <v>0</v>
      </c>
      <c r="HF1102">
        <v>0</v>
      </c>
      <c r="HG1102">
        <v>0</v>
      </c>
      <c r="HH1102">
        <v>0</v>
      </c>
      <c r="HI1102">
        <v>0</v>
      </c>
      <c r="HJ1102">
        <v>0</v>
      </c>
      <c r="HK1102">
        <v>0</v>
      </c>
      <c r="HL1102">
        <v>0</v>
      </c>
      <c r="HM1102">
        <v>0</v>
      </c>
      <c r="HN1102">
        <v>0</v>
      </c>
      <c r="HO1102">
        <v>0</v>
      </c>
      <c r="HP1102">
        <v>0</v>
      </c>
      <c r="HQ1102">
        <v>0</v>
      </c>
      <c r="HR1102">
        <v>0</v>
      </c>
      <c r="HS1102">
        <v>0</v>
      </c>
      <c r="HT1102">
        <v>0</v>
      </c>
      <c r="HU1102">
        <v>0</v>
      </c>
      <c r="HV1102">
        <v>0</v>
      </c>
      <c r="HW1102">
        <v>0</v>
      </c>
      <c r="HX1102">
        <v>0</v>
      </c>
      <c r="HY1102">
        <v>0</v>
      </c>
      <c r="HZ1102">
        <v>0</v>
      </c>
      <c r="IA1102">
        <v>0</v>
      </c>
      <c r="IB1102">
        <v>0</v>
      </c>
      <c r="IC1102">
        <v>0</v>
      </c>
      <c r="ID1102">
        <v>0</v>
      </c>
      <c r="IE1102">
        <v>0</v>
      </c>
      <c r="IF1102">
        <v>0</v>
      </c>
      <c r="IG1102">
        <v>0</v>
      </c>
      <c r="IH1102">
        <v>0</v>
      </c>
      <c r="II1102">
        <v>0</v>
      </c>
      <c r="IJ1102">
        <v>0</v>
      </c>
      <c r="IK1102">
        <v>0</v>
      </c>
    </row>
    <row r="1103" spans="13:245" hidden="1">
      <c r="M1103" s="340"/>
      <c r="N1103" t="s">
        <v>944</v>
      </c>
      <c r="O1103">
        <v>1</v>
      </c>
      <c r="P1103">
        <v>19</v>
      </c>
      <c r="Q1103" s="183" t="str">
        <f t="shared" si="41"/>
        <v>SDH200119</v>
      </c>
      <c r="R1103">
        <v>434.6</v>
      </c>
      <c r="S1103">
        <v>2000</v>
      </c>
      <c r="T1103">
        <v>2000</v>
      </c>
      <c r="U1103">
        <v>2000</v>
      </c>
      <c r="V1103">
        <v>2173</v>
      </c>
      <c r="W1103">
        <v>2607.6</v>
      </c>
      <c r="X1103">
        <v>3042.2000000000003</v>
      </c>
      <c r="Y1103">
        <v>3476.8</v>
      </c>
      <c r="Z1103">
        <v>3911.4</v>
      </c>
      <c r="AA1103">
        <v>4346</v>
      </c>
      <c r="AB1103">
        <v>4780.6000000000004</v>
      </c>
      <c r="AC1103">
        <v>5215.2</v>
      </c>
      <c r="AD1103">
        <v>5649.8</v>
      </c>
      <c r="AE1103">
        <v>6084.4000000000005</v>
      </c>
      <c r="AF1103">
        <v>6519</v>
      </c>
      <c r="AG1103">
        <v>6953.6</v>
      </c>
      <c r="AH1103">
        <v>7388.2000000000007</v>
      </c>
      <c r="AI1103">
        <v>7822.8</v>
      </c>
      <c r="AJ1103">
        <v>8257.4</v>
      </c>
      <c r="AK1103">
        <v>8692</v>
      </c>
      <c r="AL1103">
        <v>8692</v>
      </c>
      <c r="AM1103">
        <v>8692</v>
      </c>
      <c r="AN1103">
        <v>8692</v>
      </c>
      <c r="AO1103">
        <v>8692</v>
      </c>
      <c r="AP1103">
        <v>8692</v>
      </c>
      <c r="AQ1103">
        <v>8692</v>
      </c>
      <c r="AR1103">
        <v>8692</v>
      </c>
      <c r="AS1103">
        <v>8692</v>
      </c>
      <c r="AT1103">
        <v>8692</v>
      </c>
      <c r="AU1103">
        <v>8692</v>
      </c>
      <c r="AV1103">
        <v>8692</v>
      </c>
      <c r="AW1103">
        <v>8692</v>
      </c>
      <c r="AX1103">
        <v>8692</v>
      </c>
      <c r="AY1103">
        <v>8692</v>
      </c>
      <c r="AZ1103">
        <v>8692</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0</v>
      </c>
      <c r="CP1103">
        <v>0</v>
      </c>
      <c r="CQ1103">
        <v>0</v>
      </c>
      <c r="CR1103">
        <v>0</v>
      </c>
      <c r="CS1103">
        <v>0</v>
      </c>
      <c r="CT1103">
        <v>0</v>
      </c>
      <c r="CU1103">
        <v>0</v>
      </c>
      <c r="CV1103">
        <v>0</v>
      </c>
      <c r="CW1103">
        <v>0</v>
      </c>
      <c r="CX1103">
        <v>0</v>
      </c>
      <c r="CY1103">
        <v>0</v>
      </c>
      <c r="CZ1103">
        <v>0</v>
      </c>
      <c r="DA1103">
        <v>0</v>
      </c>
      <c r="DB1103">
        <v>0</v>
      </c>
      <c r="DC1103">
        <v>0</v>
      </c>
      <c r="DD1103">
        <v>0</v>
      </c>
      <c r="DE1103">
        <v>0</v>
      </c>
      <c r="DF1103">
        <v>0</v>
      </c>
      <c r="DG1103">
        <v>0</v>
      </c>
      <c r="DH1103">
        <v>0</v>
      </c>
      <c r="DI1103">
        <v>0</v>
      </c>
      <c r="DJ1103">
        <v>0</v>
      </c>
      <c r="DK1103">
        <v>0</v>
      </c>
      <c r="DL1103">
        <v>0</v>
      </c>
      <c r="DM1103">
        <v>0</v>
      </c>
      <c r="DN1103">
        <v>0</v>
      </c>
      <c r="DO1103">
        <v>0</v>
      </c>
      <c r="DP1103">
        <v>0</v>
      </c>
      <c r="DQ1103">
        <v>0</v>
      </c>
      <c r="DR1103">
        <v>0</v>
      </c>
      <c r="DS1103">
        <v>0</v>
      </c>
      <c r="DT1103">
        <v>0</v>
      </c>
      <c r="DU1103">
        <v>0</v>
      </c>
      <c r="DV1103">
        <v>0</v>
      </c>
      <c r="DW1103">
        <v>0</v>
      </c>
      <c r="DX1103">
        <v>0</v>
      </c>
      <c r="DZ1103" s="340"/>
      <c r="EA1103" t="s">
        <v>944</v>
      </c>
      <c r="EB1103">
        <v>1</v>
      </c>
      <c r="EC1103">
        <v>19</v>
      </c>
      <c r="ED1103" s="183" t="str">
        <f t="shared" si="42"/>
        <v>SDH200119</v>
      </c>
      <c r="EE1103">
        <v>434.6</v>
      </c>
      <c r="EF1103">
        <v>10000</v>
      </c>
      <c r="EG1103">
        <v>10000</v>
      </c>
      <c r="EH1103">
        <v>10000</v>
      </c>
      <c r="EI1103">
        <v>10000</v>
      </c>
      <c r="EJ1103">
        <v>10000</v>
      </c>
      <c r="EK1103">
        <v>10000</v>
      </c>
      <c r="EL1103">
        <v>10000</v>
      </c>
      <c r="EM1103">
        <v>10000</v>
      </c>
      <c r="EN1103">
        <v>10000</v>
      </c>
      <c r="EO1103">
        <v>10000</v>
      </c>
      <c r="EP1103">
        <v>10000</v>
      </c>
      <c r="EQ1103">
        <v>10000</v>
      </c>
      <c r="ER1103">
        <v>10000</v>
      </c>
      <c r="ES1103">
        <v>10000</v>
      </c>
      <c r="ET1103">
        <v>10000</v>
      </c>
      <c r="EU1103">
        <v>10000</v>
      </c>
      <c r="EV1103">
        <v>10000</v>
      </c>
      <c r="EW1103">
        <v>10000</v>
      </c>
      <c r="EX1103">
        <v>10000</v>
      </c>
      <c r="EY1103">
        <v>10000</v>
      </c>
      <c r="EZ1103">
        <v>10000</v>
      </c>
      <c r="FA1103">
        <v>10000</v>
      </c>
      <c r="FB1103">
        <v>10000</v>
      </c>
      <c r="FC1103">
        <v>10000</v>
      </c>
      <c r="FD1103">
        <v>10000</v>
      </c>
      <c r="FE1103">
        <v>10000</v>
      </c>
      <c r="FF1103">
        <v>10000</v>
      </c>
      <c r="FG1103">
        <v>10000</v>
      </c>
      <c r="FH1103">
        <v>10000</v>
      </c>
      <c r="FI1103">
        <v>10000</v>
      </c>
      <c r="FJ1103">
        <v>10000</v>
      </c>
      <c r="FK1103">
        <v>10000</v>
      </c>
      <c r="FL1103">
        <v>10000</v>
      </c>
      <c r="FM1103">
        <v>10000</v>
      </c>
      <c r="FN1103">
        <v>0</v>
      </c>
      <c r="FO1103">
        <v>0</v>
      </c>
      <c r="FP1103">
        <v>0</v>
      </c>
      <c r="FQ1103">
        <v>0</v>
      </c>
      <c r="FR1103">
        <v>0</v>
      </c>
      <c r="FS1103">
        <v>0</v>
      </c>
      <c r="FT1103">
        <v>0</v>
      </c>
      <c r="FU1103">
        <v>0</v>
      </c>
      <c r="FV1103">
        <v>0</v>
      </c>
      <c r="FW1103">
        <v>0</v>
      </c>
      <c r="FX1103">
        <v>0</v>
      </c>
      <c r="FY1103">
        <v>0</v>
      </c>
      <c r="FZ1103">
        <v>0</v>
      </c>
      <c r="GA1103">
        <v>0</v>
      </c>
      <c r="GB1103">
        <v>0</v>
      </c>
      <c r="GC1103">
        <v>0</v>
      </c>
      <c r="GD1103">
        <v>0</v>
      </c>
      <c r="GE1103">
        <v>0</v>
      </c>
      <c r="GF1103">
        <v>0</v>
      </c>
      <c r="GG1103">
        <v>0</v>
      </c>
      <c r="GH1103">
        <v>0</v>
      </c>
      <c r="GI1103">
        <v>0</v>
      </c>
      <c r="GJ1103">
        <v>0</v>
      </c>
      <c r="GK1103">
        <v>0</v>
      </c>
      <c r="GL1103">
        <v>0</v>
      </c>
      <c r="GM1103">
        <v>0</v>
      </c>
      <c r="GN1103">
        <v>0</v>
      </c>
      <c r="GO1103">
        <v>0</v>
      </c>
      <c r="GP1103">
        <v>0</v>
      </c>
      <c r="GQ1103">
        <v>0</v>
      </c>
      <c r="GR1103">
        <v>0</v>
      </c>
      <c r="GS1103">
        <v>0</v>
      </c>
      <c r="GT1103">
        <v>0</v>
      </c>
      <c r="GU1103">
        <v>0</v>
      </c>
      <c r="GV1103">
        <v>0</v>
      </c>
      <c r="GW1103">
        <v>0</v>
      </c>
      <c r="GX1103">
        <v>0</v>
      </c>
      <c r="GY1103">
        <v>0</v>
      </c>
      <c r="GZ1103">
        <v>0</v>
      </c>
      <c r="HA1103">
        <v>0</v>
      </c>
      <c r="HB1103">
        <v>0</v>
      </c>
      <c r="HC1103">
        <v>0</v>
      </c>
      <c r="HD1103">
        <v>0</v>
      </c>
      <c r="HE1103">
        <v>0</v>
      </c>
      <c r="HF1103">
        <v>0</v>
      </c>
      <c r="HG1103">
        <v>0</v>
      </c>
      <c r="HH1103">
        <v>0</v>
      </c>
      <c r="HI1103">
        <v>0</v>
      </c>
      <c r="HJ1103">
        <v>0</v>
      </c>
      <c r="HK1103">
        <v>0</v>
      </c>
      <c r="HL1103">
        <v>0</v>
      </c>
      <c r="HM1103">
        <v>0</v>
      </c>
      <c r="HN1103">
        <v>0</v>
      </c>
      <c r="HO1103">
        <v>0</v>
      </c>
      <c r="HP1103">
        <v>0</v>
      </c>
      <c r="HQ1103">
        <v>0</v>
      </c>
      <c r="HR1103">
        <v>0</v>
      </c>
      <c r="HS1103">
        <v>0</v>
      </c>
      <c r="HT1103">
        <v>0</v>
      </c>
      <c r="HU1103">
        <v>0</v>
      </c>
      <c r="HV1103">
        <v>0</v>
      </c>
      <c r="HW1103">
        <v>0</v>
      </c>
      <c r="HX1103">
        <v>0</v>
      </c>
      <c r="HY1103">
        <v>0</v>
      </c>
      <c r="HZ1103">
        <v>0</v>
      </c>
      <c r="IA1103">
        <v>0</v>
      </c>
      <c r="IB1103">
        <v>0</v>
      </c>
      <c r="IC1103">
        <v>0</v>
      </c>
      <c r="ID1103">
        <v>0</v>
      </c>
      <c r="IE1103">
        <v>0</v>
      </c>
      <c r="IF1103">
        <v>0</v>
      </c>
      <c r="IG1103">
        <v>0</v>
      </c>
      <c r="IH1103">
        <v>0</v>
      </c>
      <c r="II1103">
        <v>0</v>
      </c>
      <c r="IJ1103">
        <v>0</v>
      </c>
      <c r="IK1103">
        <v>0</v>
      </c>
    </row>
    <row r="1104" spans="13:245" hidden="1">
      <c r="M1104" s="340"/>
      <c r="N1104" t="s">
        <v>944</v>
      </c>
      <c r="O1104">
        <v>1</v>
      </c>
      <c r="P1104">
        <v>20</v>
      </c>
      <c r="Q1104" s="183" t="str">
        <f t="shared" ref="Q1104:Q1167" si="43">N1104&amp;TEXT(O1104,"00")&amp;TEXT(P1104,"00")</f>
        <v>SDH200120</v>
      </c>
      <c r="R1104">
        <v>434.6</v>
      </c>
      <c r="S1104">
        <v>2000</v>
      </c>
      <c r="T1104">
        <v>2000</v>
      </c>
      <c r="U1104">
        <v>2000</v>
      </c>
      <c r="V1104">
        <v>2173</v>
      </c>
      <c r="W1104">
        <v>2607.6</v>
      </c>
      <c r="X1104">
        <v>3042.2000000000003</v>
      </c>
      <c r="Y1104">
        <v>3476.8</v>
      </c>
      <c r="Z1104">
        <v>3911.4</v>
      </c>
      <c r="AA1104">
        <v>4346</v>
      </c>
      <c r="AB1104">
        <v>4780.6000000000004</v>
      </c>
      <c r="AC1104">
        <v>5215.2</v>
      </c>
      <c r="AD1104">
        <v>5649.8</v>
      </c>
      <c r="AE1104">
        <v>6084.4000000000005</v>
      </c>
      <c r="AF1104">
        <v>6519</v>
      </c>
      <c r="AG1104">
        <v>6953.6</v>
      </c>
      <c r="AH1104">
        <v>7388.2000000000007</v>
      </c>
      <c r="AI1104">
        <v>7822.8</v>
      </c>
      <c r="AJ1104">
        <v>8257.4</v>
      </c>
      <c r="AK1104">
        <v>8692</v>
      </c>
      <c r="AL1104">
        <v>8692</v>
      </c>
      <c r="AM1104">
        <v>8692</v>
      </c>
      <c r="AN1104">
        <v>8692</v>
      </c>
      <c r="AO1104">
        <v>8692</v>
      </c>
      <c r="AP1104">
        <v>8692</v>
      </c>
      <c r="AQ1104">
        <v>8692</v>
      </c>
      <c r="AR1104">
        <v>8692</v>
      </c>
      <c r="AS1104">
        <v>8692</v>
      </c>
      <c r="AT1104">
        <v>8692</v>
      </c>
      <c r="AU1104">
        <v>8692</v>
      </c>
      <c r="AV1104">
        <v>8692</v>
      </c>
      <c r="AW1104">
        <v>8692</v>
      </c>
      <c r="AX1104">
        <v>8692</v>
      </c>
      <c r="AY1104">
        <v>8692</v>
      </c>
      <c r="AZ1104">
        <v>8692</v>
      </c>
      <c r="BA1104">
        <v>0</v>
      </c>
      <c r="BB1104">
        <v>0</v>
      </c>
      <c r="BC1104">
        <v>0</v>
      </c>
      <c r="BD1104">
        <v>0</v>
      </c>
      <c r="BE1104">
        <v>0</v>
      </c>
      <c r="BF1104">
        <v>0</v>
      </c>
      <c r="BG1104">
        <v>0</v>
      </c>
      <c r="BH1104">
        <v>0</v>
      </c>
      <c r="BI1104">
        <v>0</v>
      </c>
      <c r="BJ1104">
        <v>0</v>
      </c>
      <c r="BK1104">
        <v>0</v>
      </c>
      <c r="BL1104">
        <v>0</v>
      </c>
      <c r="BM1104">
        <v>0</v>
      </c>
      <c r="BN1104">
        <v>0</v>
      </c>
      <c r="BO1104">
        <v>0</v>
      </c>
      <c r="BP1104">
        <v>0</v>
      </c>
      <c r="BQ1104">
        <v>0</v>
      </c>
      <c r="BR1104">
        <v>0</v>
      </c>
      <c r="BS1104">
        <v>0</v>
      </c>
      <c r="BT1104">
        <v>0</v>
      </c>
      <c r="BU1104">
        <v>0</v>
      </c>
      <c r="BV1104">
        <v>0</v>
      </c>
      <c r="BW1104">
        <v>0</v>
      </c>
      <c r="BX1104">
        <v>0</v>
      </c>
      <c r="BY1104">
        <v>0</v>
      </c>
      <c r="BZ1104">
        <v>0</v>
      </c>
      <c r="CA1104">
        <v>0</v>
      </c>
      <c r="CB1104">
        <v>0</v>
      </c>
      <c r="CC1104">
        <v>0</v>
      </c>
      <c r="CD1104">
        <v>0</v>
      </c>
      <c r="CE1104">
        <v>0</v>
      </c>
      <c r="CF1104">
        <v>0</v>
      </c>
      <c r="CG1104">
        <v>0</v>
      </c>
      <c r="CH1104">
        <v>0</v>
      </c>
      <c r="CI1104">
        <v>0</v>
      </c>
      <c r="CJ1104">
        <v>0</v>
      </c>
      <c r="CK1104">
        <v>0</v>
      </c>
      <c r="CL1104">
        <v>0</v>
      </c>
      <c r="CM1104">
        <v>0</v>
      </c>
      <c r="CN1104">
        <v>0</v>
      </c>
      <c r="CO1104">
        <v>0</v>
      </c>
      <c r="CP1104">
        <v>0</v>
      </c>
      <c r="CQ1104">
        <v>0</v>
      </c>
      <c r="CR1104">
        <v>0</v>
      </c>
      <c r="CS1104">
        <v>0</v>
      </c>
      <c r="CT1104">
        <v>0</v>
      </c>
      <c r="CU1104">
        <v>0</v>
      </c>
      <c r="CV1104">
        <v>0</v>
      </c>
      <c r="CW1104">
        <v>0</v>
      </c>
      <c r="CX1104">
        <v>0</v>
      </c>
      <c r="CY1104">
        <v>0</v>
      </c>
      <c r="CZ1104">
        <v>0</v>
      </c>
      <c r="DA1104">
        <v>0</v>
      </c>
      <c r="DB1104">
        <v>0</v>
      </c>
      <c r="DC1104">
        <v>0</v>
      </c>
      <c r="DD1104">
        <v>0</v>
      </c>
      <c r="DE1104">
        <v>0</v>
      </c>
      <c r="DF1104">
        <v>0</v>
      </c>
      <c r="DG1104">
        <v>0</v>
      </c>
      <c r="DH1104">
        <v>0</v>
      </c>
      <c r="DI1104">
        <v>0</v>
      </c>
      <c r="DJ1104">
        <v>0</v>
      </c>
      <c r="DK1104">
        <v>0</v>
      </c>
      <c r="DL1104">
        <v>0</v>
      </c>
      <c r="DM1104">
        <v>0</v>
      </c>
      <c r="DN1104">
        <v>0</v>
      </c>
      <c r="DO1104">
        <v>0</v>
      </c>
      <c r="DP1104">
        <v>0</v>
      </c>
      <c r="DQ1104">
        <v>0</v>
      </c>
      <c r="DR1104">
        <v>0</v>
      </c>
      <c r="DS1104">
        <v>0</v>
      </c>
      <c r="DT1104">
        <v>0</v>
      </c>
      <c r="DU1104">
        <v>0</v>
      </c>
      <c r="DV1104">
        <v>0</v>
      </c>
      <c r="DW1104">
        <v>0</v>
      </c>
      <c r="DX1104">
        <v>0</v>
      </c>
      <c r="DZ1104" s="340"/>
      <c r="EA1104" t="s">
        <v>944</v>
      </c>
      <c r="EB1104">
        <v>1</v>
      </c>
      <c r="EC1104">
        <v>20</v>
      </c>
      <c r="ED1104" s="183" t="str">
        <f t="shared" ref="ED1104:ED1167" si="44">EA1104&amp;TEXT(EB1104,"00")&amp;TEXT(EC1104,"00")</f>
        <v>SDH200120</v>
      </c>
      <c r="EE1104">
        <v>434.6</v>
      </c>
      <c r="EF1104">
        <v>10000</v>
      </c>
      <c r="EG1104">
        <v>10000</v>
      </c>
      <c r="EH1104">
        <v>10000</v>
      </c>
      <c r="EI1104">
        <v>10000</v>
      </c>
      <c r="EJ1104">
        <v>10000</v>
      </c>
      <c r="EK1104">
        <v>10000</v>
      </c>
      <c r="EL1104">
        <v>10000</v>
      </c>
      <c r="EM1104">
        <v>10000</v>
      </c>
      <c r="EN1104">
        <v>10000</v>
      </c>
      <c r="EO1104">
        <v>10000</v>
      </c>
      <c r="EP1104">
        <v>10000</v>
      </c>
      <c r="EQ1104">
        <v>10000</v>
      </c>
      <c r="ER1104">
        <v>10000</v>
      </c>
      <c r="ES1104">
        <v>10000</v>
      </c>
      <c r="ET1104">
        <v>10000</v>
      </c>
      <c r="EU1104">
        <v>10000</v>
      </c>
      <c r="EV1104">
        <v>10000</v>
      </c>
      <c r="EW1104">
        <v>10000</v>
      </c>
      <c r="EX1104">
        <v>10000</v>
      </c>
      <c r="EY1104">
        <v>10000</v>
      </c>
      <c r="EZ1104">
        <v>10000</v>
      </c>
      <c r="FA1104">
        <v>10000</v>
      </c>
      <c r="FB1104">
        <v>10000</v>
      </c>
      <c r="FC1104">
        <v>10000</v>
      </c>
      <c r="FD1104">
        <v>10000</v>
      </c>
      <c r="FE1104">
        <v>10000</v>
      </c>
      <c r="FF1104">
        <v>10000</v>
      </c>
      <c r="FG1104">
        <v>10000</v>
      </c>
      <c r="FH1104">
        <v>10000</v>
      </c>
      <c r="FI1104">
        <v>10000</v>
      </c>
      <c r="FJ1104">
        <v>10000</v>
      </c>
      <c r="FK1104">
        <v>10000</v>
      </c>
      <c r="FL1104">
        <v>10000</v>
      </c>
      <c r="FM1104">
        <v>10000</v>
      </c>
      <c r="FN1104">
        <v>0</v>
      </c>
      <c r="FO1104">
        <v>0</v>
      </c>
      <c r="FP1104">
        <v>0</v>
      </c>
      <c r="FQ1104">
        <v>0</v>
      </c>
      <c r="FR1104">
        <v>0</v>
      </c>
      <c r="FS1104">
        <v>0</v>
      </c>
      <c r="FT1104">
        <v>0</v>
      </c>
      <c r="FU1104">
        <v>0</v>
      </c>
      <c r="FV1104">
        <v>0</v>
      </c>
      <c r="FW1104">
        <v>0</v>
      </c>
      <c r="FX1104">
        <v>0</v>
      </c>
      <c r="FY1104">
        <v>0</v>
      </c>
      <c r="FZ1104">
        <v>0</v>
      </c>
      <c r="GA1104">
        <v>0</v>
      </c>
      <c r="GB1104">
        <v>0</v>
      </c>
      <c r="GC1104">
        <v>0</v>
      </c>
      <c r="GD1104">
        <v>0</v>
      </c>
      <c r="GE1104">
        <v>0</v>
      </c>
      <c r="GF1104">
        <v>0</v>
      </c>
      <c r="GG1104">
        <v>0</v>
      </c>
      <c r="GH1104">
        <v>0</v>
      </c>
      <c r="GI1104">
        <v>0</v>
      </c>
      <c r="GJ1104">
        <v>0</v>
      </c>
      <c r="GK1104">
        <v>0</v>
      </c>
      <c r="GL1104">
        <v>0</v>
      </c>
      <c r="GM1104">
        <v>0</v>
      </c>
      <c r="GN1104">
        <v>0</v>
      </c>
      <c r="GO1104">
        <v>0</v>
      </c>
      <c r="GP1104">
        <v>0</v>
      </c>
      <c r="GQ1104">
        <v>0</v>
      </c>
      <c r="GR1104">
        <v>0</v>
      </c>
      <c r="GS1104">
        <v>0</v>
      </c>
      <c r="GT1104">
        <v>0</v>
      </c>
      <c r="GU1104">
        <v>0</v>
      </c>
      <c r="GV1104">
        <v>0</v>
      </c>
      <c r="GW1104">
        <v>0</v>
      </c>
      <c r="GX1104">
        <v>0</v>
      </c>
      <c r="GY1104">
        <v>0</v>
      </c>
      <c r="GZ1104">
        <v>0</v>
      </c>
      <c r="HA1104">
        <v>0</v>
      </c>
      <c r="HB1104">
        <v>0</v>
      </c>
      <c r="HC1104">
        <v>0</v>
      </c>
      <c r="HD1104">
        <v>0</v>
      </c>
      <c r="HE1104">
        <v>0</v>
      </c>
      <c r="HF1104">
        <v>0</v>
      </c>
      <c r="HG1104">
        <v>0</v>
      </c>
      <c r="HH1104">
        <v>0</v>
      </c>
      <c r="HI1104">
        <v>0</v>
      </c>
      <c r="HJ1104">
        <v>0</v>
      </c>
      <c r="HK1104">
        <v>0</v>
      </c>
      <c r="HL1104">
        <v>0</v>
      </c>
      <c r="HM1104">
        <v>0</v>
      </c>
      <c r="HN1104">
        <v>0</v>
      </c>
      <c r="HO1104">
        <v>0</v>
      </c>
      <c r="HP1104">
        <v>0</v>
      </c>
      <c r="HQ1104">
        <v>0</v>
      </c>
      <c r="HR1104">
        <v>0</v>
      </c>
      <c r="HS1104">
        <v>0</v>
      </c>
      <c r="HT1104">
        <v>0</v>
      </c>
      <c r="HU1104">
        <v>0</v>
      </c>
      <c r="HV1104">
        <v>0</v>
      </c>
      <c r="HW1104">
        <v>0</v>
      </c>
      <c r="HX1104">
        <v>0</v>
      </c>
      <c r="HY1104">
        <v>0</v>
      </c>
      <c r="HZ1104">
        <v>0</v>
      </c>
      <c r="IA1104">
        <v>0</v>
      </c>
      <c r="IB1104">
        <v>0</v>
      </c>
      <c r="IC1104">
        <v>0</v>
      </c>
      <c r="ID1104">
        <v>0</v>
      </c>
      <c r="IE1104">
        <v>0</v>
      </c>
      <c r="IF1104">
        <v>0</v>
      </c>
      <c r="IG1104">
        <v>0</v>
      </c>
      <c r="IH1104">
        <v>0</v>
      </c>
      <c r="II1104">
        <v>0</v>
      </c>
      <c r="IJ1104">
        <v>0</v>
      </c>
      <c r="IK1104">
        <v>0</v>
      </c>
    </row>
    <row r="1105" spans="13:245" hidden="1">
      <c r="M1105" s="340"/>
      <c r="N1105" t="s">
        <v>944</v>
      </c>
      <c r="O1105">
        <v>1</v>
      </c>
      <c r="P1105">
        <v>21</v>
      </c>
      <c r="Q1105" s="183" t="str">
        <f t="shared" si="43"/>
        <v>SDH200121</v>
      </c>
      <c r="R1105">
        <v>439.90000000000003</v>
      </c>
      <c r="S1105">
        <v>2000</v>
      </c>
      <c r="T1105">
        <v>2000</v>
      </c>
      <c r="U1105">
        <v>2000</v>
      </c>
      <c r="V1105">
        <v>2199.5</v>
      </c>
      <c r="W1105">
        <v>2639.4</v>
      </c>
      <c r="X1105">
        <v>3079.3</v>
      </c>
      <c r="Y1105">
        <v>3519.2000000000003</v>
      </c>
      <c r="Z1105">
        <v>3959.1000000000004</v>
      </c>
      <c r="AA1105">
        <v>4399</v>
      </c>
      <c r="AB1105">
        <v>4838.9000000000005</v>
      </c>
      <c r="AC1105">
        <v>5278.8</v>
      </c>
      <c r="AD1105">
        <v>5718.7000000000007</v>
      </c>
      <c r="AE1105">
        <v>6158.6</v>
      </c>
      <c r="AF1105">
        <v>6598.5</v>
      </c>
      <c r="AG1105">
        <v>7038.4000000000005</v>
      </c>
      <c r="AH1105">
        <v>7478.3</v>
      </c>
      <c r="AI1105">
        <v>7918.2000000000007</v>
      </c>
      <c r="AJ1105">
        <v>8358.1</v>
      </c>
      <c r="AK1105">
        <v>8798</v>
      </c>
      <c r="AL1105">
        <v>8798</v>
      </c>
      <c r="AM1105">
        <v>8798</v>
      </c>
      <c r="AN1105">
        <v>8798</v>
      </c>
      <c r="AO1105">
        <v>8798</v>
      </c>
      <c r="AP1105">
        <v>8798</v>
      </c>
      <c r="AQ1105">
        <v>8798</v>
      </c>
      <c r="AR1105">
        <v>8798</v>
      </c>
      <c r="AS1105">
        <v>8798</v>
      </c>
      <c r="AT1105">
        <v>8798</v>
      </c>
      <c r="AU1105">
        <v>8798</v>
      </c>
      <c r="AV1105">
        <v>8798</v>
      </c>
      <c r="AW1105">
        <v>8798</v>
      </c>
      <c r="AX1105">
        <v>8798</v>
      </c>
      <c r="AY1105">
        <v>8798</v>
      </c>
      <c r="AZ1105">
        <v>8798</v>
      </c>
      <c r="BA1105">
        <v>0</v>
      </c>
      <c r="BB1105">
        <v>0</v>
      </c>
      <c r="BC1105">
        <v>0</v>
      </c>
      <c r="BD1105">
        <v>0</v>
      </c>
      <c r="BE1105">
        <v>0</v>
      </c>
      <c r="BF1105">
        <v>0</v>
      </c>
      <c r="BG1105">
        <v>0</v>
      </c>
      <c r="BH1105">
        <v>0</v>
      </c>
      <c r="BI1105">
        <v>0</v>
      </c>
      <c r="BJ1105">
        <v>0</v>
      </c>
      <c r="BK1105">
        <v>0</v>
      </c>
      <c r="BL1105">
        <v>0</v>
      </c>
      <c r="BM1105">
        <v>0</v>
      </c>
      <c r="BN1105">
        <v>0</v>
      </c>
      <c r="BO1105">
        <v>0</v>
      </c>
      <c r="BP1105">
        <v>0</v>
      </c>
      <c r="BQ1105">
        <v>0</v>
      </c>
      <c r="BR1105">
        <v>0</v>
      </c>
      <c r="BS1105">
        <v>0</v>
      </c>
      <c r="BT1105">
        <v>0</v>
      </c>
      <c r="BU1105">
        <v>0</v>
      </c>
      <c r="BV1105">
        <v>0</v>
      </c>
      <c r="BW1105">
        <v>0</v>
      </c>
      <c r="BX1105">
        <v>0</v>
      </c>
      <c r="BY1105">
        <v>0</v>
      </c>
      <c r="BZ1105">
        <v>0</v>
      </c>
      <c r="CA1105">
        <v>0</v>
      </c>
      <c r="CB1105">
        <v>0</v>
      </c>
      <c r="CC1105">
        <v>0</v>
      </c>
      <c r="CD1105">
        <v>0</v>
      </c>
      <c r="CE1105">
        <v>0</v>
      </c>
      <c r="CF1105">
        <v>0</v>
      </c>
      <c r="CG1105">
        <v>0</v>
      </c>
      <c r="CH1105">
        <v>0</v>
      </c>
      <c r="CI1105">
        <v>0</v>
      </c>
      <c r="CJ1105">
        <v>0</v>
      </c>
      <c r="CK1105">
        <v>0</v>
      </c>
      <c r="CL1105">
        <v>0</v>
      </c>
      <c r="CM1105">
        <v>0</v>
      </c>
      <c r="CN1105">
        <v>0</v>
      </c>
      <c r="CO1105">
        <v>0</v>
      </c>
      <c r="CP1105">
        <v>0</v>
      </c>
      <c r="CQ1105">
        <v>0</v>
      </c>
      <c r="CR1105">
        <v>0</v>
      </c>
      <c r="CS1105">
        <v>0</v>
      </c>
      <c r="CT1105">
        <v>0</v>
      </c>
      <c r="CU1105">
        <v>0</v>
      </c>
      <c r="CV1105">
        <v>0</v>
      </c>
      <c r="CW1105">
        <v>0</v>
      </c>
      <c r="CX1105">
        <v>0</v>
      </c>
      <c r="CY1105">
        <v>0</v>
      </c>
      <c r="CZ1105">
        <v>0</v>
      </c>
      <c r="DA1105">
        <v>0</v>
      </c>
      <c r="DB1105">
        <v>0</v>
      </c>
      <c r="DC1105">
        <v>0</v>
      </c>
      <c r="DD1105">
        <v>0</v>
      </c>
      <c r="DE1105">
        <v>0</v>
      </c>
      <c r="DF1105">
        <v>0</v>
      </c>
      <c r="DG1105">
        <v>0</v>
      </c>
      <c r="DH1105">
        <v>0</v>
      </c>
      <c r="DI1105">
        <v>0</v>
      </c>
      <c r="DJ1105">
        <v>0</v>
      </c>
      <c r="DK1105">
        <v>0</v>
      </c>
      <c r="DL1105">
        <v>0</v>
      </c>
      <c r="DM1105">
        <v>0</v>
      </c>
      <c r="DN1105">
        <v>0</v>
      </c>
      <c r="DO1105">
        <v>0</v>
      </c>
      <c r="DP1105">
        <v>0</v>
      </c>
      <c r="DQ1105">
        <v>0</v>
      </c>
      <c r="DR1105">
        <v>0</v>
      </c>
      <c r="DS1105">
        <v>0</v>
      </c>
      <c r="DT1105">
        <v>0</v>
      </c>
      <c r="DU1105">
        <v>0</v>
      </c>
      <c r="DV1105">
        <v>0</v>
      </c>
      <c r="DW1105">
        <v>0</v>
      </c>
      <c r="DX1105">
        <v>0</v>
      </c>
      <c r="DZ1105" s="340"/>
      <c r="EA1105" t="s">
        <v>944</v>
      </c>
      <c r="EB1105">
        <v>1</v>
      </c>
      <c r="EC1105">
        <v>21</v>
      </c>
      <c r="ED1105" s="183" t="str">
        <f t="shared" si="44"/>
        <v>SDH200121</v>
      </c>
      <c r="EE1105">
        <v>439.90000000000003</v>
      </c>
      <c r="EF1105">
        <v>10000</v>
      </c>
      <c r="EG1105">
        <v>10000</v>
      </c>
      <c r="EH1105">
        <v>10000</v>
      </c>
      <c r="EI1105">
        <v>10000</v>
      </c>
      <c r="EJ1105">
        <v>10000</v>
      </c>
      <c r="EK1105">
        <v>10000</v>
      </c>
      <c r="EL1105">
        <v>10000</v>
      </c>
      <c r="EM1105">
        <v>10000</v>
      </c>
      <c r="EN1105">
        <v>10000</v>
      </c>
      <c r="EO1105">
        <v>10000</v>
      </c>
      <c r="EP1105">
        <v>10000</v>
      </c>
      <c r="EQ1105">
        <v>10000</v>
      </c>
      <c r="ER1105">
        <v>10000</v>
      </c>
      <c r="ES1105">
        <v>10000</v>
      </c>
      <c r="ET1105">
        <v>10000</v>
      </c>
      <c r="EU1105">
        <v>10000</v>
      </c>
      <c r="EV1105">
        <v>10000</v>
      </c>
      <c r="EW1105">
        <v>10000</v>
      </c>
      <c r="EX1105">
        <v>10000</v>
      </c>
      <c r="EY1105">
        <v>10000</v>
      </c>
      <c r="EZ1105">
        <v>10000</v>
      </c>
      <c r="FA1105">
        <v>10000</v>
      </c>
      <c r="FB1105">
        <v>10000</v>
      </c>
      <c r="FC1105">
        <v>10000</v>
      </c>
      <c r="FD1105">
        <v>10000</v>
      </c>
      <c r="FE1105">
        <v>10000</v>
      </c>
      <c r="FF1105">
        <v>10000</v>
      </c>
      <c r="FG1105">
        <v>10000</v>
      </c>
      <c r="FH1105">
        <v>10000</v>
      </c>
      <c r="FI1105">
        <v>10000</v>
      </c>
      <c r="FJ1105">
        <v>10000</v>
      </c>
      <c r="FK1105">
        <v>10000</v>
      </c>
      <c r="FL1105">
        <v>10000</v>
      </c>
      <c r="FM1105">
        <v>10000</v>
      </c>
      <c r="FN1105">
        <v>0</v>
      </c>
      <c r="FO1105">
        <v>0</v>
      </c>
      <c r="FP1105">
        <v>0</v>
      </c>
      <c r="FQ1105">
        <v>0</v>
      </c>
      <c r="FR1105">
        <v>0</v>
      </c>
      <c r="FS1105">
        <v>0</v>
      </c>
      <c r="FT1105">
        <v>0</v>
      </c>
      <c r="FU1105">
        <v>0</v>
      </c>
      <c r="FV1105">
        <v>0</v>
      </c>
      <c r="FW1105">
        <v>0</v>
      </c>
      <c r="FX1105">
        <v>0</v>
      </c>
      <c r="FY1105">
        <v>0</v>
      </c>
      <c r="FZ1105">
        <v>0</v>
      </c>
      <c r="GA1105">
        <v>0</v>
      </c>
      <c r="GB1105">
        <v>0</v>
      </c>
      <c r="GC1105">
        <v>0</v>
      </c>
      <c r="GD1105">
        <v>0</v>
      </c>
      <c r="GE1105">
        <v>0</v>
      </c>
      <c r="GF1105">
        <v>0</v>
      </c>
      <c r="GG1105">
        <v>0</v>
      </c>
      <c r="GH1105">
        <v>0</v>
      </c>
      <c r="GI1105">
        <v>0</v>
      </c>
      <c r="GJ1105">
        <v>0</v>
      </c>
      <c r="GK1105">
        <v>0</v>
      </c>
      <c r="GL1105">
        <v>0</v>
      </c>
      <c r="GM1105">
        <v>0</v>
      </c>
      <c r="GN1105">
        <v>0</v>
      </c>
      <c r="GO1105">
        <v>0</v>
      </c>
      <c r="GP1105">
        <v>0</v>
      </c>
      <c r="GQ1105">
        <v>0</v>
      </c>
      <c r="GR1105">
        <v>0</v>
      </c>
      <c r="GS1105">
        <v>0</v>
      </c>
      <c r="GT1105">
        <v>0</v>
      </c>
      <c r="GU1105">
        <v>0</v>
      </c>
      <c r="GV1105">
        <v>0</v>
      </c>
      <c r="GW1105">
        <v>0</v>
      </c>
      <c r="GX1105">
        <v>0</v>
      </c>
      <c r="GY1105">
        <v>0</v>
      </c>
      <c r="GZ1105">
        <v>0</v>
      </c>
      <c r="HA1105">
        <v>0</v>
      </c>
      <c r="HB1105">
        <v>0</v>
      </c>
      <c r="HC1105">
        <v>0</v>
      </c>
      <c r="HD1105">
        <v>0</v>
      </c>
      <c r="HE1105">
        <v>0</v>
      </c>
      <c r="HF1105">
        <v>0</v>
      </c>
      <c r="HG1105">
        <v>0</v>
      </c>
      <c r="HH1105">
        <v>0</v>
      </c>
      <c r="HI1105">
        <v>0</v>
      </c>
      <c r="HJ1105">
        <v>0</v>
      </c>
      <c r="HK1105">
        <v>0</v>
      </c>
      <c r="HL1105">
        <v>0</v>
      </c>
      <c r="HM1105">
        <v>0</v>
      </c>
      <c r="HN1105">
        <v>0</v>
      </c>
      <c r="HO1105">
        <v>0</v>
      </c>
      <c r="HP1105">
        <v>0</v>
      </c>
      <c r="HQ1105">
        <v>0</v>
      </c>
      <c r="HR1105">
        <v>0</v>
      </c>
      <c r="HS1105">
        <v>0</v>
      </c>
      <c r="HT1105">
        <v>0</v>
      </c>
      <c r="HU1105">
        <v>0</v>
      </c>
      <c r="HV1105">
        <v>0</v>
      </c>
      <c r="HW1105">
        <v>0</v>
      </c>
      <c r="HX1105">
        <v>0</v>
      </c>
      <c r="HY1105">
        <v>0</v>
      </c>
      <c r="HZ1105">
        <v>0</v>
      </c>
      <c r="IA1105">
        <v>0</v>
      </c>
      <c r="IB1105">
        <v>0</v>
      </c>
      <c r="IC1105">
        <v>0</v>
      </c>
      <c r="ID1105">
        <v>0</v>
      </c>
      <c r="IE1105">
        <v>0</v>
      </c>
      <c r="IF1105">
        <v>0</v>
      </c>
      <c r="IG1105">
        <v>0</v>
      </c>
      <c r="IH1105">
        <v>0</v>
      </c>
      <c r="II1105">
        <v>0</v>
      </c>
      <c r="IJ1105">
        <v>0</v>
      </c>
      <c r="IK1105">
        <v>0</v>
      </c>
    </row>
    <row r="1106" spans="13:245" hidden="1">
      <c r="M1106" s="340"/>
      <c r="N1106" t="s">
        <v>944</v>
      </c>
      <c r="O1106">
        <v>1</v>
      </c>
      <c r="P1106">
        <v>22</v>
      </c>
      <c r="Q1106" s="183" t="str">
        <f t="shared" si="43"/>
        <v>SDH200122</v>
      </c>
      <c r="R1106">
        <v>439.90000000000003</v>
      </c>
      <c r="S1106">
        <v>2000</v>
      </c>
      <c r="T1106">
        <v>2000</v>
      </c>
      <c r="U1106">
        <v>2000</v>
      </c>
      <c r="V1106">
        <v>2199.5</v>
      </c>
      <c r="W1106">
        <v>2639.4</v>
      </c>
      <c r="X1106">
        <v>3079.3</v>
      </c>
      <c r="Y1106">
        <v>3519.2000000000003</v>
      </c>
      <c r="Z1106">
        <v>3959.1000000000004</v>
      </c>
      <c r="AA1106">
        <v>4399</v>
      </c>
      <c r="AB1106">
        <v>4838.9000000000005</v>
      </c>
      <c r="AC1106">
        <v>5278.8</v>
      </c>
      <c r="AD1106">
        <v>5718.7000000000007</v>
      </c>
      <c r="AE1106">
        <v>6158.6</v>
      </c>
      <c r="AF1106">
        <v>6598.5</v>
      </c>
      <c r="AG1106">
        <v>7038.4000000000005</v>
      </c>
      <c r="AH1106">
        <v>7478.3</v>
      </c>
      <c r="AI1106">
        <v>7918.2000000000007</v>
      </c>
      <c r="AJ1106">
        <v>8358.1</v>
      </c>
      <c r="AK1106">
        <v>8798</v>
      </c>
      <c r="AL1106">
        <v>8798</v>
      </c>
      <c r="AM1106">
        <v>8798</v>
      </c>
      <c r="AN1106">
        <v>8798</v>
      </c>
      <c r="AO1106">
        <v>8798</v>
      </c>
      <c r="AP1106">
        <v>8798</v>
      </c>
      <c r="AQ1106">
        <v>8798</v>
      </c>
      <c r="AR1106">
        <v>8798</v>
      </c>
      <c r="AS1106">
        <v>8798</v>
      </c>
      <c r="AT1106">
        <v>8798</v>
      </c>
      <c r="AU1106">
        <v>8798</v>
      </c>
      <c r="AV1106">
        <v>8798</v>
      </c>
      <c r="AW1106">
        <v>8798</v>
      </c>
      <c r="AX1106">
        <v>8798</v>
      </c>
      <c r="AY1106">
        <v>8798</v>
      </c>
      <c r="AZ1106">
        <v>8798</v>
      </c>
      <c r="BA1106">
        <v>0</v>
      </c>
      <c r="BB1106">
        <v>0</v>
      </c>
      <c r="BC1106">
        <v>0</v>
      </c>
      <c r="BD1106">
        <v>0</v>
      </c>
      <c r="BE1106">
        <v>0</v>
      </c>
      <c r="BF1106">
        <v>0</v>
      </c>
      <c r="BG1106">
        <v>0</v>
      </c>
      <c r="BH1106">
        <v>0</v>
      </c>
      <c r="BI1106">
        <v>0</v>
      </c>
      <c r="BJ1106">
        <v>0</v>
      </c>
      <c r="BK1106">
        <v>0</v>
      </c>
      <c r="BL1106">
        <v>0</v>
      </c>
      <c r="BM1106">
        <v>0</v>
      </c>
      <c r="BN1106">
        <v>0</v>
      </c>
      <c r="BO1106">
        <v>0</v>
      </c>
      <c r="BP1106">
        <v>0</v>
      </c>
      <c r="BQ1106">
        <v>0</v>
      </c>
      <c r="BR1106">
        <v>0</v>
      </c>
      <c r="BS1106">
        <v>0</v>
      </c>
      <c r="BT1106">
        <v>0</v>
      </c>
      <c r="BU1106">
        <v>0</v>
      </c>
      <c r="BV1106">
        <v>0</v>
      </c>
      <c r="BW1106">
        <v>0</v>
      </c>
      <c r="BX1106">
        <v>0</v>
      </c>
      <c r="BY1106">
        <v>0</v>
      </c>
      <c r="BZ1106">
        <v>0</v>
      </c>
      <c r="CA1106">
        <v>0</v>
      </c>
      <c r="CB1106">
        <v>0</v>
      </c>
      <c r="CC1106">
        <v>0</v>
      </c>
      <c r="CD1106">
        <v>0</v>
      </c>
      <c r="CE1106">
        <v>0</v>
      </c>
      <c r="CF1106">
        <v>0</v>
      </c>
      <c r="CG1106">
        <v>0</v>
      </c>
      <c r="CH1106">
        <v>0</v>
      </c>
      <c r="CI1106">
        <v>0</v>
      </c>
      <c r="CJ1106">
        <v>0</v>
      </c>
      <c r="CK1106">
        <v>0</v>
      </c>
      <c r="CL1106">
        <v>0</v>
      </c>
      <c r="CM1106">
        <v>0</v>
      </c>
      <c r="CN1106">
        <v>0</v>
      </c>
      <c r="CO1106">
        <v>0</v>
      </c>
      <c r="CP1106">
        <v>0</v>
      </c>
      <c r="CQ1106">
        <v>0</v>
      </c>
      <c r="CR1106">
        <v>0</v>
      </c>
      <c r="CS1106">
        <v>0</v>
      </c>
      <c r="CT1106">
        <v>0</v>
      </c>
      <c r="CU1106">
        <v>0</v>
      </c>
      <c r="CV1106">
        <v>0</v>
      </c>
      <c r="CW1106">
        <v>0</v>
      </c>
      <c r="CX1106">
        <v>0</v>
      </c>
      <c r="CY1106">
        <v>0</v>
      </c>
      <c r="CZ1106">
        <v>0</v>
      </c>
      <c r="DA1106">
        <v>0</v>
      </c>
      <c r="DB1106">
        <v>0</v>
      </c>
      <c r="DC1106">
        <v>0</v>
      </c>
      <c r="DD1106">
        <v>0</v>
      </c>
      <c r="DE1106">
        <v>0</v>
      </c>
      <c r="DF1106">
        <v>0</v>
      </c>
      <c r="DG1106">
        <v>0</v>
      </c>
      <c r="DH1106">
        <v>0</v>
      </c>
      <c r="DI1106">
        <v>0</v>
      </c>
      <c r="DJ1106">
        <v>0</v>
      </c>
      <c r="DK1106">
        <v>0</v>
      </c>
      <c r="DL1106">
        <v>0</v>
      </c>
      <c r="DM1106">
        <v>0</v>
      </c>
      <c r="DN1106">
        <v>0</v>
      </c>
      <c r="DO1106">
        <v>0</v>
      </c>
      <c r="DP1106">
        <v>0</v>
      </c>
      <c r="DQ1106">
        <v>0</v>
      </c>
      <c r="DR1106">
        <v>0</v>
      </c>
      <c r="DS1106">
        <v>0</v>
      </c>
      <c r="DT1106">
        <v>0</v>
      </c>
      <c r="DU1106">
        <v>0</v>
      </c>
      <c r="DV1106">
        <v>0</v>
      </c>
      <c r="DW1106">
        <v>0</v>
      </c>
      <c r="DX1106">
        <v>0</v>
      </c>
      <c r="DZ1106" s="340"/>
      <c r="EA1106" t="s">
        <v>944</v>
      </c>
      <c r="EB1106">
        <v>1</v>
      </c>
      <c r="EC1106">
        <v>22</v>
      </c>
      <c r="ED1106" s="183" t="str">
        <f t="shared" si="44"/>
        <v>SDH200122</v>
      </c>
      <c r="EE1106">
        <v>439.90000000000003</v>
      </c>
      <c r="EF1106">
        <v>10000</v>
      </c>
      <c r="EG1106">
        <v>10000</v>
      </c>
      <c r="EH1106">
        <v>10000</v>
      </c>
      <c r="EI1106">
        <v>10000</v>
      </c>
      <c r="EJ1106">
        <v>10000</v>
      </c>
      <c r="EK1106">
        <v>10000</v>
      </c>
      <c r="EL1106">
        <v>10000</v>
      </c>
      <c r="EM1106">
        <v>10000</v>
      </c>
      <c r="EN1106">
        <v>10000</v>
      </c>
      <c r="EO1106">
        <v>10000</v>
      </c>
      <c r="EP1106">
        <v>10000</v>
      </c>
      <c r="EQ1106">
        <v>10000</v>
      </c>
      <c r="ER1106">
        <v>10000</v>
      </c>
      <c r="ES1106">
        <v>10000</v>
      </c>
      <c r="ET1106">
        <v>10000</v>
      </c>
      <c r="EU1106">
        <v>10000</v>
      </c>
      <c r="EV1106">
        <v>10000</v>
      </c>
      <c r="EW1106">
        <v>10000</v>
      </c>
      <c r="EX1106">
        <v>10000</v>
      </c>
      <c r="EY1106">
        <v>10000</v>
      </c>
      <c r="EZ1106">
        <v>10000</v>
      </c>
      <c r="FA1106">
        <v>10000</v>
      </c>
      <c r="FB1106">
        <v>10000</v>
      </c>
      <c r="FC1106">
        <v>10000</v>
      </c>
      <c r="FD1106">
        <v>10000</v>
      </c>
      <c r="FE1106">
        <v>10000</v>
      </c>
      <c r="FF1106">
        <v>10000</v>
      </c>
      <c r="FG1106">
        <v>10000</v>
      </c>
      <c r="FH1106">
        <v>10000</v>
      </c>
      <c r="FI1106">
        <v>10000</v>
      </c>
      <c r="FJ1106">
        <v>10000</v>
      </c>
      <c r="FK1106">
        <v>10000</v>
      </c>
      <c r="FL1106">
        <v>10000</v>
      </c>
      <c r="FM1106">
        <v>10000</v>
      </c>
      <c r="FN1106">
        <v>0</v>
      </c>
      <c r="FO1106">
        <v>0</v>
      </c>
      <c r="FP1106">
        <v>0</v>
      </c>
      <c r="FQ1106">
        <v>0</v>
      </c>
      <c r="FR1106">
        <v>0</v>
      </c>
      <c r="FS1106">
        <v>0</v>
      </c>
      <c r="FT1106">
        <v>0</v>
      </c>
      <c r="FU1106">
        <v>0</v>
      </c>
      <c r="FV1106">
        <v>0</v>
      </c>
      <c r="FW1106">
        <v>0</v>
      </c>
      <c r="FX1106">
        <v>0</v>
      </c>
      <c r="FY1106">
        <v>0</v>
      </c>
      <c r="FZ1106">
        <v>0</v>
      </c>
      <c r="GA1106">
        <v>0</v>
      </c>
      <c r="GB1106">
        <v>0</v>
      </c>
      <c r="GC1106">
        <v>0</v>
      </c>
      <c r="GD1106">
        <v>0</v>
      </c>
      <c r="GE1106">
        <v>0</v>
      </c>
      <c r="GF1106">
        <v>0</v>
      </c>
      <c r="GG1106">
        <v>0</v>
      </c>
      <c r="GH1106">
        <v>0</v>
      </c>
      <c r="GI1106">
        <v>0</v>
      </c>
      <c r="GJ1106">
        <v>0</v>
      </c>
      <c r="GK1106">
        <v>0</v>
      </c>
      <c r="GL1106">
        <v>0</v>
      </c>
      <c r="GM1106">
        <v>0</v>
      </c>
      <c r="GN1106">
        <v>0</v>
      </c>
      <c r="GO1106">
        <v>0</v>
      </c>
      <c r="GP1106">
        <v>0</v>
      </c>
      <c r="GQ1106">
        <v>0</v>
      </c>
      <c r="GR1106">
        <v>0</v>
      </c>
      <c r="GS1106">
        <v>0</v>
      </c>
      <c r="GT1106">
        <v>0</v>
      </c>
      <c r="GU1106">
        <v>0</v>
      </c>
      <c r="GV1106">
        <v>0</v>
      </c>
      <c r="GW1106">
        <v>0</v>
      </c>
      <c r="GX1106">
        <v>0</v>
      </c>
      <c r="GY1106">
        <v>0</v>
      </c>
      <c r="GZ1106">
        <v>0</v>
      </c>
      <c r="HA1106">
        <v>0</v>
      </c>
      <c r="HB1106">
        <v>0</v>
      </c>
      <c r="HC1106">
        <v>0</v>
      </c>
      <c r="HD1106">
        <v>0</v>
      </c>
      <c r="HE1106">
        <v>0</v>
      </c>
      <c r="HF1106">
        <v>0</v>
      </c>
      <c r="HG1106">
        <v>0</v>
      </c>
      <c r="HH1106">
        <v>0</v>
      </c>
      <c r="HI1106">
        <v>0</v>
      </c>
      <c r="HJ1106">
        <v>0</v>
      </c>
      <c r="HK1106">
        <v>0</v>
      </c>
      <c r="HL1106">
        <v>0</v>
      </c>
      <c r="HM1106">
        <v>0</v>
      </c>
      <c r="HN1106">
        <v>0</v>
      </c>
      <c r="HO1106">
        <v>0</v>
      </c>
      <c r="HP1106">
        <v>0</v>
      </c>
      <c r="HQ1106">
        <v>0</v>
      </c>
      <c r="HR1106">
        <v>0</v>
      </c>
      <c r="HS1106">
        <v>0</v>
      </c>
      <c r="HT1106">
        <v>0</v>
      </c>
      <c r="HU1106">
        <v>0</v>
      </c>
      <c r="HV1106">
        <v>0</v>
      </c>
      <c r="HW1106">
        <v>0</v>
      </c>
      <c r="HX1106">
        <v>0</v>
      </c>
      <c r="HY1106">
        <v>0</v>
      </c>
      <c r="HZ1106">
        <v>0</v>
      </c>
      <c r="IA1106">
        <v>0</v>
      </c>
      <c r="IB1106">
        <v>0</v>
      </c>
      <c r="IC1106">
        <v>0</v>
      </c>
      <c r="ID1106">
        <v>0</v>
      </c>
      <c r="IE1106">
        <v>0</v>
      </c>
      <c r="IF1106">
        <v>0</v>
      </c>
      <c r="IG1106">
        <v>0</v>
      </c>
      <c r="IH1106">
        <v>0</v>
      </c>
      <c r="II1106">
        <v>0</v>
      </c>
      <c r="IJ1106">
        <v>0</v>
      </c>
      <c r="IK1106">
        <v>0</v>
      </c>
    </row>
    <row r="1107" spans="13:245" hidden="1">
      <c r="M1107" s="340"/>
      <c r="N1107" t="s">
        <v>944</v>
      </c>
      <c r="O1107">
        <v>1</v>
      </c>
      <c r="P1107">
        <v>23</v>
      </c>
      <c r="Q1107" s="183" t="str">
        <f t="shared" si="43"/>
        <v>SDH200123</v>
      </c>
      <c r="R1107">
        <v>439.90000000000003</v>
      </c>
      <c r="S1107">
        <v>2000</v>
      </c>
      <c r="T1107">
        <v>2000</v>
      </c>
      <c r="U1107">
        <v>2000</v>
      </c>
      <c r="V1107">
        <v>2199.5</v>
      </c>
      <c r="W1107">
        <v>2639.4</v>
      </c>
      <c r="X1107">
        <v>3079.3</v>
      </c>
      <c r="Y1107">
        <v>3519.2000000000003</v>
      </c>
      <c r="Z1107">
        <v>3959.1000000000004</v>
      </c>
      <c r="AA1107">
        <v>4399</v>
      </c>
      <c r="AB1107">
        <v>4838.9000000000005</v>
      </c>
      <c r="AC1107">
        <v>5278.8</v>
      </c>
      <c r="AD1107">
        <v>5718.7000000000007</v>
      </c>
      <c r="AE1107">
        <v>6158.6</v>
      </c>
      <c r="AF1107">
        <v>6598.5</v>
      </c>
      <c r="AG1107">
        <v>7038.4000000000005</v>
      </c>
      <c r="AH1107">
        <v>7478.3</v>
      </c>
      <c r="AI1107">
        <v>7918.2000000000007</v>
      </c>
      <c r="AJ1107">
        <v>8358.1</v>
      </c>
      <c r="AK1107">
        <v>8798</v>
      </c>
      <c r="AL1107">
        <v>8798</v>
      </c>
      <c r="AM1107">
        <v>8798</v>
      </c>
      <c r="AN1107">
        <v>8798</v>
      </c>
      <c r="AO1107">
        <v>8798</v>
      </c>
      <c r="AP1107">
        <v>8798</v>
      </c>
      <c r="AQ1107">
        <v>8798</v>
      </c>
      <c r="AR1107">
        <v>8798</v>
      </c>
      <c r="AS1107">
        <v>8798</v>
      </c>
      <c r="AT1107">
        <v>8798</v>
      </c>
      <c r="AU1107">
        <v>8798</v>
      </c>
      <c r="AV1107">
        <v>8798</v>
      </c>
      <c r="AW1107">
        <v>8798</v>
      </c>
      <c r="AX1107">
        <v>8798</v>
      </c>
      <c r="AY1107">
        <v>8798</v>
      </c>
      <c r="AZ1107">
        <v>8798</v>
      </c>
      <c r="BA1107">
        <v>0</v>
      </c>
      <c r="BB1107">
        <v>0</v>
      </c>
      <c r="BC1107">
        <v>0</v>
      </c>
      <c r="BD1107">
        <v>0</v>
      </c>
      <c r="BE1107">
        <v>0</v>
      </c>
      <c r="BF1107">
        <v>0</v>
      </c>
      <c r="BG1107">
        <v>0</v>
      </c>
      <c r="BH1107">
        <v>0</v>
      </c>
      <c r="BI1107">
        <v>0</v>
      </c>
      <c r="BJ1107">
        <v>0</v>
      </c>
      <c r="BK1107">
        <v>0</v>
      </c>
      <c r="BL1107">
        <v>0</v>
      </c>
      <c r="BM1107">
        <v>0</v>
      </c>
      <c r="BN1107">
        <v>0</v>
      </c>
      <c r="BO1107">
        <v>0</v>
      </c>
      <c r="BP1107">
        <v>0</v>
      </c>
      <c r="BQ1107">
        <v>0</v>
      </c>
      <c r="BR1107">
        <v>0</v>
      </c>
      <c r="BS1107">
        <v>0</v>
      </c>
      <c r="BT1107">
        <v>0</v>
      </c>
      <c r="BU1107">
        <v>0</v>
      </c>
      <c r="BV1107">
        <v>0</v>
      </c>
      <c r="BW1107">
        <v>0</v>
      </c>
      <c r="BX1107">
        <v>0</v>
      </c>
      <c r="BY1107">
        <v>0</v>
      </c>
      <c r="BZ1107">
        <v>0</v>
      </c>
      <c r="CA1107">
        <v>0</v>
      </c>
      <c r="CB1107">
        <v>0</v>
      </c>
      <c r="CC1107">
        <v>0</v>
      </c>
      <c r="CD1107">
        <v>0</v>
      </c>
      <c r="CE1107">
        <v>0</v>
      </c>
      <c r="CF1107">
        <v>0</v>
      </c>
      <c r="CG1107">
        <v>0</v>
      </c>
      <c r="CH1107">
        <v>0</v>
      </c>
      <c r="CI1107">
        <v>0</v>
      </c>
      <c r="CJ1107">
        <v>0</v>
      </c>
      <c r="CK1107">
        <v>0</v>
      </c>
      <c r="CL1107">
        <v>0</v>
      </c>
      <c r="CM1107">
        <v>0</v>
      </c>
      <c r="CN1107">
        <v>0</v>
      </c>
      <c r="CO1107">
        <v>0</v>
      </c>
      <c r="CP1107">
        <v>0</v>
      </c>
      <c r="CQ1107">
        <v>0</v>
      </c>
      <c r="CR1107">
        <v>0</v>
      </c>
      <c r="CS1107">
        <v>0</v>
      </c>
      <c r="CT1107">
        <v>0</v>
      </c>
      <c r="CU1107">
        <v>0</v>
      </c>
      <c r="CV1107">
        <v>0</v>
      </c>
      <c r="CW1107">
        <v>0</v>
      </c>
      <c r="CX1107">
        <v>0</v>
      </c>
      <c r="CY1107">
        <v>0</v>
      </c>
      <c r="CZ1107">
        <v>0</v>
      </c>
      <c r="DA1107">
        <v>0</v>
      </c>
      <c r="DB1107">
        <v>0</v>
      </c>
      <c r="DC1107">
        <v>0</v>
      </c>
      <c r="DD1107">
        <v>0</v>
      </c>
      <c r="DE1107">
        <v>0</v>
      </c>
      <c r="DF1107">
        <v>0</v>
      </c>
      <c r="DG1107">
        <v>0</v>
      </c>
      <c r="DH1107">
        <v>0</v>
      </c>
      <c r="DI1107">
        <v>0</v>
      </c>
      <c r="DJ1107">
        <v>0</v>
      </c>
      <c r="DK1107">
        <v>0</v>
      </c>
      <c r="DL1107">
        <v>0</v>
      </c>
      <c r="DM1107">
        <v>0</v>
      </c>
      <c r="DN1107">
        <v>0</v>
      </c>
      <c r="DO1107">
        <v>0</v>
      </c>
      <c r="DP1107">
        <v>0</v>
      </c>
      <c r="DQ1107">
        <v>0</v>
      </c>
      <c r="DR1107">
        <v>0</v>
      </c>
      <c r="DS1107">
        <v>0</v>
      </c>
      <c r="DT1107">
        <v>0</v>
      </c>
      <c r="DU1107">
        <v>0</v>
      </c>
      <c r="DV1107">
        <v>0</v>
      </c>
      <c r="DW1107">
        <v>0</v>
      </c>
      <c r="DX1107">
        <v>0</v>
      </c>
      <c r="DZ1107" s="340"/>
      <c r="EA1107" t="s">
        <v>944</v>
      </c>
      <c r="EB1107">
        <v>1</v>
      </c>
      <c r="EC1107">
        <v>23</v>
      </c>
      <c r="ED1107" s="183" t="str">
        <f t="shared" si="44"/>
        <v>SDH200123</v>
      </c>
      <c r="EE1107">
        <v>439.90000000000003</v>
      </c>
      <c r="EF1107">
        <v>10000</v>
      </c>
      <c r="EG1107">
        <v>10000</v>
      </c>
      <c r="EH1107">
        <v>10000</v>
      </c>
      <c r="EI1107">
        <v>10000</v>
      </c>
      <c r="EJ1107">
        <v>10000</v>
      </c>
      <c r="EK1107">
        <v>10000</v>
      </c>
      <c r="EL1107">
        <v>10000</v>
      </c>
      <c r="EM1107">
        <v>10000</v>
      </c>
      <c r="EN1107">
        <v>10000</v>
      </c>
      <c r="EO1107">
        <v>10000</v>
      </c>
      <c r="EP1107">
        <v>10000</v>
      </c>
      <c r="EQ1107">
        <v>10000</v>
      </c>
      <c r="ER1107">
        <v>10000</v>
      </c>
      <c r="ES1107">
        <v>10000</v>
      </c>
      <c r="ET1107">
        <v>10000</v>
      </c>
      <c r="EU1107">
        <v>10000</v>
      </c>
      <c r="EV1107">
        <v>10000</v>
      </c>
      <c r="EW1107">
        <v>10000</v>
      </c>
      <c r="EX1107">
        <v>10000</v>
      </c>
      <c r="EY1107">
        <v>10000</v>
      </c>
      <c r="EZ1107">
        <v>10000</v>
      </c>
      <c r="FA1107">
        <v>10000</v>
      </c>
      <c r="FB1107">
        <v>10000</v>
      </c>
      <c r="FC1107">
        <v>10000</v>
      </c>
      <c r="FD1107">
        <v>10000</v>
      </c>
      <c r="FE1107">
        <v>10000</v>
      </c>
      <c r="FF1107">
        <v>10000</v>
      </c>
      <c r="FG1107">
        <v>10000</v>
      </c>
      <c r="FH1107">
        <v>10000</v>
      </c>
      <c r="FI1107">
        <v>10000</v>
      </c>
      <c r="FJ1107">
        <v>10000</v>
      </c>
      <c r="FK1107">
        <v>10000</v>
      </c>
      <c r="FL1107">
        <v>10000</v>
      </c>
      <c r="FM1107">
        <v>10000</v>
      </c>
      <c r="FN1107">
        <v>0</v>
      </c>
      <c r="FO1107">
        <v>0</v>
      </c>
      <c r="FP1107">
        <v>0</v>
      </c>
      <c r="FQ1107">
        <v>0</v>
      </c>
      <c r="FR1107">
        <v>0</v>
      </c>
      <c r="FS1107">
        <v>0</v>
      </c>
      <c r="FT1107">
        <v>0</v>
      </c>
      <c r="FU1107">
        <v>0</v>
      </c>
      <c r="FV1107">
        <v>0</v>
      </c>
      <c r="FW1107">
        <v>0</v>
      </c>
      <c r="FX1107">
        <v>0</v>
      </c>
      <c r="FY1107">
        <v>0</v>
      </c>
      <c r="FZ1107">
        <v>0</v>
      </c>
      <c r="GA1107">
        <v>0</v>
      </c>
      <c r="GB1107">
        <v>0</v>
      </c>
      <c r="GC1107">
        <v>0</v>
      </c>
      <c r="GD1107">
        <v>0</v>
      </c>
      <c r="GE1107">
        <v>0</v>
      </c>
      <c r="GF1107">
        <v>0</v>
      </c>
      <c r="GG1107">
        <v>0</v>
      </c>
      <c r="GH1107">
        <v>0</v>
      </c>
      <c r="GI1107">
        <v>0</v>
      </c>
      <c r="GJ1107">
        <v>0</v>
      </c>
      <c r="GK1107">
        <v>0</v>
      </c>
      <c r="GL1107">
        <v>0</v>
      </c>
      <c r="GM1107">
        <v>0</v>
      </c>
      <c r="GN1107">
        <v>0</v>
      </c>
      <c r="GO1107">
        <v>0</v>
      </c>
      <c r="GP1107">
        <v>0</v>
      </c>
      <c r="GQ1107">
        <v>0</v>
      </c>
      <c r="GR1107">
        <v>0</v>
      </c>
      <c r="GS1107">
        <v>0</v>
      </c>
      <c r="GT1107">
        <v>0</v>
      </c>
      <c r="GU1107">
        <v>0</v>
      </c>
      <c r="GV1107">
        <v>0</v>
      </c>
      <c r="GW1107">
        <v>0</v>
      </c>
      <c r="GX1107">
        <v>0</v>
      </c>
      <c r="GY1107">
        <v>0</v>
      </c>
      <c r="GZ1107">
        <v>0</v>
      </c>
      <c r="HA1107">
        <v>0</v>
      </c>
      <c r="HB1107">
        <v>0</v>
      </c>
      <c r="HC1107">
        <v>0</v>
      </c>
      <c r="HD1107">
        <v>0</v>
      </c>
      <c r="HE1107">
        <v>0</v>
      </c>
      <c r="HF1107">
        <v>0</v>
      </c>
      <c r="HG1107">
        <v>0</v>
      </c>
      <c r="HH1107">
        <v>0</v>
      </c>
      <c r="HI1107">
        <v>0</v>
      </c>
      <c r="HJ1107">
        <v>0</v>
      </c>
      <c r="HK1107">
        <v>0</v>
      </c>
      <c r="HL1107">
        <v>0</v>
      </c>
      <c r="HM1107">
        <v>0</v>
      </c>
      <c r="HN1107">
        <v>0</v>
      </c>
      <c r="HO1107">
        <v>0</v>
      </c>
      <c r="HP1107">
        <v>0</v>
      </c>
      <c r="HQ1107">
        <v>0</v>
      </c>
      <c r="HR1107">
        <v>0</v>
      </c>
      <c r="HS1107">
        <v>0</v>
      </c>
      <c r="HT1107">
        <v>0</v>
      </c>
      <c r="HU1107">
        <v>0</v>
      </c>
      <c r="HV1107">
        <v>0</v>
      </c>
      <c r="HW1107">
        <v>0</v>
      </c>
      <c r="HX1107">
        <v>0</v>
      </c>
      <c r="HY1107">
        <v>0</v>
      </c>
      <c r="HZ1107">
        <v>0</v>
      </c>
      <c r="IA1107">
        <v>0</v>
      </c>
      <c r="IB1107">
        <v>0</v>
      </c>
      <c r="IC1107">
        <v>0</v>
      </c>
      <c r="ID1107">
        <v>0</v>
      </c>
      <c r="IE1107">
        <v>0</v>
      </c>
      <c r="IF1107">
        <v>0</v>
      </c>
      <c r="IG1107">
        <v>0</v>
      </c>
      <c r="IH1107">
        <v>0</v>
      </c>
      <c r="II1107">
        <v>0</v>
      </c>
      <c r="IJ1107">
        <v>0</v>
      </c>
      <c r="IK1107">
        <v>0</v>
      </c>
    </row>
    <row r="1108" spans="13:245" hidden="1">
      <c r="M1108" s="340"/>
      <c r="N1108" t="s">
        <v>944</v>
      </c>
      <c r="O1108">
        <v>1</v>
      </c>
      <c r="P1108">
        <v>24</v>
      </c>
      <c r="Q1108" s="183" t="str">
        <f t="shared" si="43"/>
        <v>SDH200124</v>
      </c>
      <c r="R1108">
        <v>439.90000000000003</v>
      </c>
      <c r="S1108">
        <v>2000</v>
      </c>
      <c r="T1108">
        <v>2000</v>
      </c>
      <c r="U1108">
        <v>2000</v>
      </c>
      <c r="V1108">
        <v>2199.5</v>
      </c>
      <c r="W1108">
        <v>2639.4</v>
      </c>
      <c r="X1108">
        <v>3079.3</v>
      </c>
      <c r="Y1108">
        <v>3519.2000000000003</v>
      </c>
      <c r="Z1108">
        <v>3959.1000000000004</v>
      </c>
      <c r="AA1108">
        <v>4399</v>
      </c>
      <c r="AB1108">
        <v>4838.9000000000005</v>
      </c>
      <c r="AC1108">
        <v>5278.8</v>
      </c>
      <c r="AD1108">
        <v>5718.7000000000007</v>
      </c>
      <c r="AE1108">
        <v>6158.6</v>
      </c>
      <c r="AF1108">
        <v>6598.5</v>
      </c>
      <c r="AG1108">
        <v>7038.4000000000005</v>
      </c>
      <c r="AH1108">
        <v>7478.3</v>
      </c>
      <c r="AI1108">
        <v>7918.2000000000007</v>
      </c>
      <c r="AJ1108">
        <v>8358.1</v>
      </c>
      <c r="AK1108">
        <v>8798</v>
      </c>
      <c r="AL1108">
        <v>8798</v>
      </c>
      <c r="AM1108">
        <v>8798</v>
      </c>
      <c r="AN1108">
        <v>8798</v>
      </c>
      <c r="AO1108">
        <v>8798</v>
      </c>
      <c r="AP1108">
        <v>8798</v>
      </c>
      <c r="AQ1108">
        <v>8798</v>
      </c>
      <c r="AR1108">
        <v>8798</v>
      </c>
      <c r="AS1108">
        <v>8798</v>
      </c>
      <c r="AT1108">
        <v>8798</v>
      </c>
      <c r="AU1108">
        <v>8798</v>
      </c>
      <c r="AV1108">
        <v>8798</v>
      </c>
      <c r="AW1108">
        <v>8798</v>
      </c>
      <c r="AX1108">
        <v>8798</v>
      </c>
      <c r="AY1108">
        <v>8798</v>
      </c>
      <c r="AZ1108">
        <v>8798</v>
      </c>
      <c r="BA1108">
        <v>0</v>
      </c>
      <c r="BB1108">
        <v>0</v>
      </c>
      <c r="BC1108">
        <v>0</v>
      </c>
      <c r="BD1108">
        <v>0</v>
      </c>
      <c r="BE1108">
        <v>0</v>
      </c>
      <c r="BF1108">
        <v>0</v>
      </c>
      <c r="BG1108">
        <v>0</v>
      </c>
      <c r="BH1108">
        <v>0</v>
      </c>
      <c r="BI1108">
        <v>0</v>
      </c>
      <c r="BJ1108">
        <v>0</v>
      </c>
      <c r="BK1108">
        <v>0</v>
      </c>
      <c r="BL1108">
        <v>0</v>
      </c>
      <c r="BM1108">
        <v>0</v>
      </c>
      <c r="BN1108">
        <v>0</v>
      </c>
      <c r="BO1108">
        <v>0</v>
      </c>
      <c r="BP1108">
        <v>0</v>
      </c>
      <c r="BQ1108">
        <v>0</v>
      </c>
      <c r="BR1108">
        <v>0</v>
      </c>
      <c r="BS1108">
        <v>0</v>
      </c>
      <c r="BT1108">
        <v>0</v>
      </c>
      <c r="BU1108">
        <v>0</v>
      </c>
      <c r="BV1108">
        <v>0</v>
      </c>
      <c r="BW1108">
        <v>0</v>
      </c>
      <c r="BX1108">
        <v>0</v>
      </c>
      <c r="BY1108">
        <v>0</v>
      </c>
      <c r="BZ1108">
        <v>0</v>
      </c>
      <c r="CA1108">
        <v>0</v>
      </c>
      <c r="CB1108">
        <v>0</v>
      </c>
      <c r="CC1108">
        <v>0</v>
      </c>
      <c r="CD1108">
        <v>0</v>
      </c>
      <c r="CE1108">
        <v>0</v>
      </c>
      <c r="CF1108">
        <v>0</v>
      </c>
      <c r="CG1108">
        <v>0</v>
      </c>
      <c r="CH1108">
        <v>0</v>
      </c>
      <c r="CI1108">
        <v>0</v>
      </c>
      <c r="CJ1108">
        <v>0</v>
      </c>
      <c r="CK1108">
        <v>0</v>
      </c>
      <c r="CL1108">
        <v>0</v>
      </c>
      <c r="CM1108">
        <v>0</v>
      </c>
      <c r="CN1108">
        <v>0</v>
      </c>
      <c r="CO1108">
        <v>0</v>
      </c>
      <c r="CP1108">
        <v>0</v>
      </c>
      <c r="CQ1108">
        <v>0</v>
      </c>
      <c r="CR1108">
        <v>0</v>
      </c>
      <c r="CS1108">
        <v>0</v>
      </c>
      <c r="CT1108">
        <v>0</v>
      </c>
      <c r="CU1108">
        <v>0</v>
      </c>
      <c r="CV1108">
        <v>0</v>
      </c>
      <c r="CW1108">
        <v>0</v>
      </c>
      <c r="CX1108">
        <v>0</v>
      </c>
      <c r="CY1108">
        <v>0</v>
      </c>
      <c r="CZ1108">
        <v>0</v>
      </c>
      <c r="DA1108">
        <v>0</v>
      </c>
      <c r="DB1108">
        <v>0</v>
      </c>
      <c r="DC1108">
        <v>0</v>
      </c>
      <c r="DD1108">
        <v>0</v>
      </c>
      <c r="DE1108">
        <v>0</v>
      </c>
      <c r="DF1108">
        <v>0</v>
      </c>
      <c r="DG1108">
        <v>0</v>
      </c>
      <c r="DH1108">
        <v>0</v>
      </c>
      <c r="DI1108">
        <v>0</v>
      </c>
      <c r="DJ1108">
        <v>0</v>
      </c>
      <c r="DK1108">
        <v>0</v>
      </c>
      <c r="DL1108">
        <v>0</v>
      </c>
      <c r="DM1108">
        <v>0</v>
      </c>
      <c r="DN1108">
        <v>0</v>
      </c>
      <c r="DO1108">
        <v>0</v>
      </c>
      <c r="DP1108">
        <v>0</v>
      </c>
      <c r="DQ1108">
        <v>0</v>
      </c>
      <c r="DR1108">
        <v>0</v>
      </c>
      <c r="DS1108">
        <v>0</v>
      </c>
      <c r="DT1108">
        <v>0</v>
      </c>
      <c r="DU1108">
        <v>0</v>
      </c>
      <c r="DV1108">
        <v>0</v>
      </c>
      <c r="DW1108">
        <v>0</v>
      </c>
      <c r="DX1108">
        <v>0</v>
      </c>
      <c r="DZ1108" s="340"/>
      <c r="EA1108" t="s">
        <v>944</v>
      </c>
      <c r="EB1108">
        <v>1</v>
      </c>
      <c r="EC1108">
        <v>24</v>
      </c>
      <c r="ED1108" s="183" t="str">
        <f t="shared" si="44"/>
        <v>SDH200124</v>
      </c>
      <c r="EE1108">
        <v>439.90000000000003</v>
      </c>
      <c r="EF1108">
        <v>10000</v>
      </c>
      <c r="EG1108">
        <v>10000</v>
      </c>
      <c r="EH1108">
        <v>10000</v>
      </c>
      <c r="EI1108">
        <v>10000</v>
      </c>
      <c r="EJ1108">
        <v>10000</v>
      </c>
      <c r="EK1108">
        <v>10000</v>
      </c>
      <c r="EL1108">
        <v>10000</v>
      </c>
      <c r="EM1108">
        <v>10000</v>
      </c>
      <c r="EN1108">
        <v>10000</v>
      </c>
      <c r="EO1108">
        <v>10000</v>
      </c>
      <c r="EP1108">
        <v>10000</v>
      </c>
      <c r="EQ1108">
        <v>10000</v>
      </c>
      <c r="ER1108">
        <v>10000</v>
      </c>
      <c r="ES1108">
        <v>10000</v>
      </c>
      <c r="ET1108">
        <v>10000</v>
      </c>
      <c r="EU1108">
        <v>10000</v>
      </c>
      <c r="EV1108">
        <v>10000</v>
      </c>
      <c r="EW1108">
        <v>10000</v>
      </c>
      <c r="EX1108">
        <v>10000</v>
      </c>
      <c r="EY1108">
        <v>10000</v>
      </c>
      <c r="EZ1108">
        <v>10000</v>
      </c>
      <c r="FA1108">
        <v>10000</v>
      </c>
      <c r="FB1108">
        <v>10000</v>
      </c>
      <c r="FC1108">
        <v>10000</v>
      </c>
      <c r="FD1108">
        <v>10000</v>
      </c>
      <c r="FE1108">
        <v>10000</v>
      </c>
      <c r="FF1108">
        <v>10000</v>
      </c>
      <c r="FG1108">
        <v>10000</v>
      </c>
      <c r="FH1108">
        <v>10000</v>
      </c>
      <c r="FI1108">
        <v>10000</v>
      </c>
      <c r="FJ1108">
        <v>10000</v>
      </c>
      <c r="FK1108">
        <v>10000</v>
      </c>
      <c r="FL1108">
        <v>10000</v>
      </c>
      <c r="FM1108">
        <v>10000</v>
      </c>
      <c r="FN1108">
        <v>0</v>
      </c>
      <c r="FO1108">
        <v>0</v>
      </c>
      <c r="FP1108">
        <v>0</v>
      </c>
      <c r="FQ1108">
        <v>0</v>
      </c>
      <c r="FR1108">
        <v>0</v>
      </c>
      <c r="FS1108">
        <v>0</v>
      </c>
      <c r="FT1108">
        <v>0</v>
      </c>
      <c r="FU1108">
        <v>0</v>
      </c>
      <c r="FV1108">
        <v>0</v>
      </c>
      <c r="FW1108">
        <v>0</v>
      </c>
      <c r="FX1108">
        <v>0</v>
      </c>
      <c r="FY1108">
        <v>0</v>
      </c>
      <c r="FZ1108">
        <v>0</v>
      </c>
      <c r="GA1108">
        <v>0</v>
      </c>
      <c r="GB1108">
        <v>0</v>
      </c>
      <c r="GC1108">
        <v>0</v>
      </c>
      <c r="GD1108">
        <v>0</v>
      </c>
      <c r="GE1108">
        <v>0</v>
      </c>
      <c r="GF1108">
        <v>0</v>
      </c>
      <c r="GG1108">
        <v>0</v>
      </c>
      <c r="GH1108">
        <v>0</v>
      </c>
      <c r="GI1108">
        <v>0</v>
      </c>
      <c r="GJ1108">
        <v>0</v>
      </c>
      <c r="GK1108">
        <v>0</v>
      </c>
      <c r="GL1108">
        <v>0</v>
      </c>
      <c r="GM1108">
        <v>0</v>
      </c>
      <c r="GN1108">
        <v>0</v>
      </c>
      <c r="GO1108">
        <v>0</v>
      </c>
      <c r="GP1108">
        <v>0</v>
      </c>
      <c r="GQ1108">
        <v>0</v>
      </c>
      <c r="GR1108">
        <v>0</v>
      </c>
      <c r="GS1108">
        <v>0</v>
      </c>
      <c r="GT1108">
        <v>0</v>
      </c>
      <c r="GU1108">
        <v>0</v>
      </c>
      <c r="GV1108">
        <v>0</v>
      </c>
      <c r="GW1108">
        <v>0</v>
      </c>
      <c r="GX1108">
        <v>0</v>
      </c>
      <c r="GY1108">
        <v>0</v>
      </c>
      <c r="GZ1108">
        <v>0</v>
      </c>
      <c r="HA1108">
        <v>0</v>
      </c>
      <c r="HB1108">
        <v>0</v>
      </c>
      <c r="HC1108">
        <v>0</v>
      </c>
      <c r="HD1108">
        <v>0</v>
      </c>
      <c r="HE1108">
        <v>0</v>
      </c>
      <c r="HF1108">
        <v>0</v>
      </c>
      <c r="HG1108">
        <v>0</v>
      </c>
      <c r="HH1108">
        <v>0</v>
      </c>
      <c r="HI1108">
        <v>0</v>
      </c>
      <c r="HJ1108">
        <v>0</v>
      </c>
      <c r="HK1108">
        <v>0</v>
      </c>
      <c r="HL1108">
        <v>0</v>
      </c>
      <c r="HM1108">
        <v>0</v>
      </c>
      <c r="HN1108">
        <v>0</v>
      </c>
      <c r="HO1108">
        <v>0</v>
      </c>
      <c r="HP1108">
        <v>0</v>
      </c>
      <c r="HQ1108">
        <v>0</v>
      </c>
      <c r="HR1108">
        <v>0</v>
      </c>
      <c r="HS1108">
        <v>0</v>
      </c>
      <c r="HT1108">
        <v>0</v>
      </c>
      <c r="HU1108">
        <v>0</v>
      </c>
      <c r="HV1108">
        <v>0</v>
      </c>
      <c r="HW1108">
        <v>0</v>
      </c>
      <c r="HX1108">
        <v>0</v>
      </c>
      <c r="HY1108">
        <v>0</v>
      </c>
      <c r="HZ1108">
        <v>0</v>
      </c>
      <c r="IA1108">
        <v>0</v>
      </c>
      <c r="IB1108">
        <v>0</v>
      </c>
      <c r="IC1108">
        <v>0</v>
      </c>
      <c r="ID1108">
        <v>0</v>
      </c>
      <c r="IE1108">
        <v>0</v>
      </c>
      <c r="IF1108">
        <v>0</v>
      </c>
      <c r="IG1108">
        <v>0</v>
      </c>
      <c r="IH1108">
        <v>0</v>
      </c>
      <c r="II1108">
        <v>0</v>
      </c>
      <c r="IJ1108">
        <v>0</v>
      </c>
      <c r="IK1108">
        <v>0</v>
      </c>
    </row>
    <row r="1109" spans="13:245" hidden="1">
      <c r="M1109" s="340"/>
      <c r="N1109" t="s">
        <v>944</v>
      </c>
      <c r="O1109">
        <v>1</v>
      </c>
      <c r="P1109">
        <v>25</v>
      </c>
      <c r="Q1109" s="183" t="str">
        <f t="shared" si="43"/>
        <v>SDH200125</v>
      </c>
      <c r="R1109">
        <v>445.20000000000005</v>
      </c>
      <c r="S1109">
        <v>2000</v>
      </c>
      <c r="T1109">
        <v>2000</v>
      </c>
      <c r="U1109">
        <v>2000</v>
      </c>
      <c r="V1109">
        <v>2226</v>
      </c>
      <c r="W1109">
        <v>2671.2000000000003</v>
      </c>
      <c r="X1109">
        <v>3116.4</v>
      </c>
      <c r="Y1109">
        <v>3561.6000000000004</v>
      </c>
      <c r="Z1109">
        <v>4006.8</v>
      </c>
      <c r="AA1109">
        <v>4452</v>
      </c>
      <c r="AB1109">
        <v>4897.2</v>
      </c>
      <c r="AC1109">
        <v>5342.4000000000005</v>
      </c>
      <c r="AD1109">
        <v>5787.6</v>
      </c>
      <c r="AE1109">
        <v>6232.8</v>
      </c>
      <c r="AF1109">
        <v>6678</v>
      </c>
      <c r="AG1109">
        <v>7123.2000000000007</v>
      </c>
      <c r="AH1109">
        <v>7568.4000000000005</v>
      </c>
      <c r="AI1109">
        <v>8013.6</v>
      </c>
      <c r="AJ1109">
        <v>8458.8000000000011</v>
      </c>
      <c r="AK1109">
        <v>8904</v>
      </c>
      <c r="AL1109">
        <v>8904</v>
      </c>
      <c r="AM1109">
        <v>8904</v>
      </c>
      <c r="AN1109">
        <v>8904</v>
      </c>
      <c r="AO1109">
        <v>8904</v>
      </c>
      <c r="AP1109">
        <v>8904</v>
      </c>
      <c r="AQ1109">
        <v>8904</v>
      </c>
      <c r="AR1109">
        <v>8904</v>
      </c>
      <c r="AS1109">
        <v>8904</v>
      </c>
      <c r="AT1109">
        <v>8904</v>
      </c>
      <c r="AU1109">
        <v>8904</v>
      </c>
      <c r="AV1109">
        <v>8904</v>
      </c>
      <c r="AW1109">
        <v>8904</v>
      </c>
      <c r="AX1109">
        <v>8904</v>
      </c>
      <c r="AY1109">
        <v>8904</v>
      </c>
      <c r="AZ1109">
        <v>8904</v>
      </c>
      <c r="BA1109">
        <v>0</v>
      </c>
      <c r="BB1109">
        <v>0</v>
      </c>
      <c r="BC1109">
        <v>0</v>
      </c>
      <c r="BD1109">
        <v>0</v>
      </c>
      <c r="BE1109">
        <v>0</v>
      </c>
      <c r="BF1109">
        <v>0</v>
      </c>
      <c r="BG1109">
        <v>0</v>
      </c>
      <c r="BH1109">
        <v>0</v>
      </c>
      <c r="BI1109">
        <v>0</v>
      </c>
      <c r="BJ1109">
        <v>0</v>
      </c>
      <c r="BK1109">
        <v>0</v>
      </c>
      <c r="BL1109">
        <v>0</v>
      </c>
      <c r="BM1109">
        <v>0</v>
      </c>
      <c r="BN1109">
        <v>0</v>
      </c>
      <c r="BO1109">
        <v>0</v>
      </c>
      <c r="BP1109">
        <v>0</v>
      </c>
      <c r="BQ1109">
        <v>0</v>
      </c>
      <c r="BR1109">
        <v>0</v>
      </c>
      <c r="BS1109">
        <v>0</v>
      </c>
      <c r="BT1109">
        <v>0</v>
      </c>
      <c r="BU1109">
        <v>0</v>
      </c>
      <c r="BV1109">
        <v>0</v>
      </c>
      <c r="BW1109">
        <v>0</v>
      </c>
      <c r="BX1109">
        <v>0</v>
      </c>
      <c r="BY1109">
        <v>0</v>
      </c>
      <c r="BZ1109">
        <v>0</v>
      </c>
      <c r="CA1109">
        <v>0</v>
      </c>
      <c r="CB1109">
        <v>0</v>
      </c>
      <c r="CC1109">
        <v>0</v>
      </c>
      <c r="CD1109">
        <v>0</v>
      </c>
      <c r="CE1109">
        <v>0</v>
      </c>
      <c r="CF1109">
        <v>0</v>
      </c>
      <c r="CG1109">
        <v>0</v>
      </c>
      <c r="CH1109">
        <v>0</v>
      </c>
      <c r="CI1109">
        <v>0</v>
      </c>
      <c r="CJ1109">
        <v>0</v>
      </c>
      <c r="CK1109">
        <v>0</v>
      </c>
      <c r="CL1109">
        <v>0</v>
      </c>
      <c r="CM1109">
        <v>0</v>
      </c>
      <c r="CN1109">
        <v>0</v>
      </c>
      <c r="CO1109">
        <v>0</v>
      </c>
      <c r="CP1109">
        <v>0</v>
      </c>
      <c r="CQ1109">
        <v>0</v>
      </c>
      <c r="CR1109">
        <v>0</v>
      </c>
      <c r="CS1109">
        <v>0</v>
      </c>
      <c r="CT1109">
        <v>0</v>
      </c>
      <c r="CU1109">
        <v>0</v>
      </c>
      <c r="CV1109">
        <v>0</v>
      </c>
      <c r="CW1109">
        <v>0</v>
      </c>
      <c r="CX1109">
        <v>0</v>
      </c>
      <c r="CY1109">
        <v>0</v>
      </c>
      <c r="CZ1109">
        <v>0</v>
      </c>
      <c r="DA1109">
        <v>0</v>
      </c>
      <c r="DB1109">
        <v>0</v>
      </c>
      <c r="DC1109">
        <v>0</v>
      </c>
      <c r="DD1109">
        <v>0</v>
      </c>
      <c r="DE1109">
        <v>0</v>
      </c>
      <c r="DF1109">
        <v>0</v>
      </c>
      <c r="DG1109">
        <v>0</v>
      </c>
      <c r="DH1109">
        <v>0</v>
      </c>
      <c r="DI1109">
        <v>0</v>
      </c>
      <c r="DJ1109">
        <v>0</v>
      </c>
      <c r="DK1109">
        <v>0</v>
      </c>
      <c r="DL1109">
        <v>0</v>
      </c>
      <c r="DM1109">
        <v>0</v>
      </c>
      <c r="DN1109">
        <v>0</v>
      </c>
      <c r="DO1109">
        <v>0</v>
      </c>
      <c r="DP1109">
        <v>0</v>
      </c>
      <c r="DQ1109">
        <v>0</v>
      </c>
      <c r="DR1109">
        <v>0</v>
      </c>
      <c r="DS1109">
        <v>0</v>
      </c>
      <c r="DT1109">
        <v>0</v>
      </c>
      <c r="DU1109">
        <v>0</v>
      </c>
      <c r="DV1109">
        <v>0</v>
      </c>
      <c r="DW1109">
        <v>0</v>
      </c>
      <c r="DX1109">
        <v>0</v>
      </c>
      <c r="DZ1109" s="340"/>
      <c r="EA1109" t="s">
        <v>944</v>
      </c>
      <c r="EB1109">
        <v>1</v>
      </c>
      <c r="EC1109">
        <v>25</v>
      </c>
      <c r="ED1109" s="183" t="str">
        <f t="shared" si="44"/>
        <v>SDH200125</v>
      </c>
      <c r="EE1109">
        <v>445.20000000000005</v>
      </c>
      <c r="EF1109">
        <v>10000</v>
      </c>
      <c r="EG1109">
        <v>10000</v>
      </c>
      <c r="EH1109">
        <v>10000</v>
      </c>
      <c r="EI1109">
        <v>10000</v>
      </c>
      <c r="EJ1109">
        <v>10000</v>
      </c>
      <c r="EK1109">
        <v>10000</v>
      </c>
      <c r="EL1109">
        <v>10000</v>
      </c>
      <c r="EM1109">
        <v>10000</v>
      </c>
      <c r="EN1109">
        <v>10000</v>
      </c>
      <c r="EO1109">
        <v>10000</v>
      </c>
      <c r="EP1109">
        <v>10000</v>
      </c>
      <c r="EQ1109">
        <v>10000</v>
      </c>
      <c r="ER1109">
        <v>10000</v>
      </c>
      <c r="ES1109">
        <v>10000</v>
      </c>
      <c r="ET1109">
        <v>10000</v>
      </c>
      <c r="EU1109">
        <v>10000</v>
      </c>
      <c r="EV1109">
        <v>10000</v>
      </c>
      <c r="EW1109">
        <v>10000</v>
      </c>
      <c r="EX1109">
        <v>10000</v>
      </c>
      <c r="EY1109">
        <v>10000</v>
      </c>
      <c r="EZ1109">
        <v>10000</v>
      </c>
      <c r="FA1109">
        <v>10000</v>
      </c>
      <c r="FB1109">
        <v>10000</v>
      </c>
      <c r="FC1109">
        <v>10000</v>
      </c>
      <c r="FD1109">
        <v>10000</v>
      </c>
      <c r="FE1109">
        <v>10000</v>
      </c>
      <c r="FF1109">
        <v>10000</v>
      </c>
      <c r="FG1109">
        <v>10000</v>
      </c>
      <c r="FH1109">
        <v>10000</v>
      </c>
      <c r="FI1109">
        <v>10000</v>
      </c>
      <c r="FJ1109">
        <v>10000</v>
      </c>
      <c r="FK1109">
        <v>10000</v>
      </c>
      <c r="FL1109">
        <v>10000</v>
      </c>
      <c r="FM1109">
        <v>10000</v>
      </c>
      <c r="FN1109">
        <v>0</v>
      </c>
      <c r="FO1109">
        <v>0</v>
      </c>
      <c r="FP1109">
        <v>0</v>
      </c>
      <c r="FQ1109">
        <v>0</v>
      </c>
      <c r="FR1109">
        <v>0</v>
      </c>
      <c r="FS1109">
        <v>0</v>
      </c>
      <c r="FT1109">
        <v>0</v>
      </c>
      <c r="FU1109">
        <v>0</v>
      </c>
      <c r="FV1109">
        <v>0</v>
      </c>
      <c r="FW1109">
        <v>0</v>
      </c>
      <c r="FX1109">
        <v>0</v>
      </c>
      <c r="FY1109">
        <v>0</v>
      </c>
      <c r="FZ1109">
        <v>0</v>
      </c>
      <c r="GA1109">
        <v>0</v>
      </c>
      <c r="GB1109">
        <v>0</v>
      </c>
      <c r="GC1109">
        <v>0</v>
      </c>
      <c r="GD1109">
        <v>0</v>
      </c>
      <c r="GE1109">
        <v>0</v>
      </c>
      <c r="GF1109">
        <v>0</v>
      </c>
      <c r="GG1109">
        <v>0</v>
      </c>
      <c r="GH1109">
        <v>0</v>
      </c>
      <c r="GI1109">
        <v>0</v>
      </c>
      <c r="GJ1109">
        <v>0</v>
      </c>
      <c r="GK1109">
        <v>0</v>
      </c>
      <c r="GL1109">
        <v>0</v>
      </c>
      <c r="GM1109">
        <v>0</v>
      </c>
      <c r="GN1109">
        <v>0</v>
      </c>
      <c r="GO1109">
        <v>0</v>
      </c>
      <c r="GP1109">
        <v>0</v>
      </c>
      <c r="GQ1109">
        <v>0</v>
      </c>
      <c r="GR1109">
        <v>0</v>
      </c>
      <c r="GS1109">
        <v>0</v>
      </c>
      <c r="GT1109">
        <v>0</v>
      </c>
      <c r="GU1109">
        <v>0</v>
      </c>
      <c r="GV1109">
        <v>0</v>
      </c>
      <c r="GW1109">
        <v>0</v>
      </c>
      <c r="GX1109">
        <v>0</v>
      </c>
      <c r="GY1109">
        <v>0</v>
      </c>
      <c r="GZ1109">
        <v>0</v>
      </c>
      <c r="HA1109">
        <v>0</v>
      </c>
      <c r="HB1109">
        <v>0</v>
      </c>
      <c r="HC1109">
        <v>0</v>
      </c>
      <c r="HD1109">
        <v>0</v>
      </c>
      <c r="HE1109">
        <v>0</v>
      </c>
      <c r="HF1109">
        <v>0</v>
      </c>
      <c r="HG1109">
        <v>0</v>
      </c>
      <c r="HH1109">
        <v>0</v>
      </c>
      <c r="HI1109">
        <v>0</v>
      </c>
      <c r="HJ1109">
        <v>0</v>
      </c>
      <c r="HK1109">
        <v>0</v>
      </c>
      <c r="HL1109">
        <v>0</v>
      </c>
      <c r="HM1109">
        <v>0</v>
      </c>
      <c r="HN1109">
        <v>0</v>
      </c>
      <c r="HO1109">
        <v>0</v>
      </c>
      <c r="HP1109">
        <v>0</v>
      </c>
      <c r="HQ1109">
        <v>0</v>
      </c>
      <c r="HR1109">
        <v>0</v>
      </c>
      <c r="HS1109">
        <v>0</v>
      </c>
      <c r="HT1109">
        <v>0</v>
      </c>
      <c r="HU1109">
        <v>0</v>
      </c>
      <c r="HV1109">
        <v>0</v>
      </c>
      <c r="HW1109">
        <v>0</v>
      </c>
      <c r="HX1109">
        <v>0</v>
      </c>
      <c r="HY1109">
        <v>0</v>
      </c>
      <c r="HZ1109">
        <v>0</v>
      </c>
      <c r="IA1109">
        <v>0</v>
      </c>
      <c r="IB1109">
        <v>0</v>
      </c>
      <c r="IC1109">
        <v>0</v>
      </c>
      <c r="ID1109">
        <v>0</v>
      </c>
      <c r="IE1109">
        <v>0</v>
      </c>
      <c r="IF1109">
        <v>0</v>
      </c>
      <c r="IG1109">
        <v>0</v>
      </c>
      <c r="IH1109">
        <v>0</v>
      </c>
      <c r="II1109">
        <v>0</v>
      </c>
      <c r="IJ1109">
        <v>0</v>
      </c>
      <c r="IK1109">
        <v>0</v>
      </c>
    </row>
    <row r="1110" spans="13:245" hidden="1">
      <c r="M1110" s="340"/>
      <c r="N1110" t="s">
        <v>944</v>
      </c>
      <c r="O1110">
        <v>1</v>
      </c>
      <c r="P1110">
        <v>26</v>
      </c>
      <c r="Q1110" s="183" t="str">
        <f t="shared" si="43"/>
        <v>SDH200126</v>
      </c>
      <c r="R1110">
        <v>445.20000000000005</v>
      </c>
      <c r="S1110">
        <v>2000</v>
      </c>
      <c r="T1110">
        <v>2000</v>
      </c>
      <c r="U1110">
        <v>2000</v>
      </c>
      <c r="V1110">
        <v>2226</v>
      </c>
      <c r="W1110">
        <v>2671.2000000000003</v>
      </c>
      <c r="X1110">
        <v>3116.4</v>
      </c>
      <c r="Y1110">
        <v>3561.6000000000004</v>
      </c>
      <c r="Z1110">
        <v>4006.8</v>
      </c>
      <c r="AA1110">
        <v>4452</v>
      </c>
      <c r="AB1110">
        <v>4897.2</v>
      </c>
      <c r="AC1110">
        <v>5342.4000000000005</v>
      </c>
      <c r="AD1110">
        <v>5787.6</v>
      </c>
      <c r="AE1110">
        <v>6232.8</v>
      </c>
      <c r="AF1110">
        <v>6678</v>
      </c>
      <c r="AG1110">
        <v>7123.2000000000007</v>
      </c>
      <c r="AH1110">
        <v>7568.4000000000005</v>
      </c>
      <c r="AI1110">
        <v>8013.6</v>
      </c>
      <c r="AJ1110">
        <v>8458.8000000000011</v>
      </c>
      <c r="AK1110">
        <v>8904</v>
      </c>
      <c r="AL1110">
        <v>8904</v>
      </c>
      <c r="AM1110">
        <v>8904</v>
      </c>
      <c r="AN1110">
        <v>8904</v>
      </c>
      <c r="AO1110">
        <v>8904</v>
      </c>
      <c r="AP1110">
        <v>8904</v>
      </c>
      <c r="AQ1110">
        <v>8904</v>
      </c>
      <c r="AR1110">
        <v>8904</v>
      </c>
      <c r="AS1110">
        <v>8904</v>
      </c>
      <c r="AT1110">
        <v>8904</v>
      </c>
      <c r="AU1110">
        <v>8904</v>
      </c>
      <c r="AV1110">
        <v>8904</v>
      </c>
      <c r="AW1110">
        <v>8904</v>
      </c>
      <c r="AX1110">
        <v>8904</v>
      </c>
      <c r="AY1110">
        <v>8904</v>
      </c>
      <c r="AZ1110">
        <v>8904</v>
      </c>
      <c r="BA1110">
        <v>0</v>
      </c>
      <c r="BB1110">
        <v>0</v>
      </c>
      <c r="BC1110">
        <v>0</v>
      </c>
      <c r="BD1110">
        <v>0</v>
      </c>
      <c r="BE1110">
        <v>0</v>
      </c>
      <c r="BF1110">
        <v>0</v>
      </c>
      <c r="BG1110">
        <v>0</v>
      </c>
      <c r="BH1110">
        <v>0</v>
      </c>
      <c r="BI1110">
        <v>0</v>
      </c>
      <c r="BJ1110">
        <v>0</v>
      </c>
      <c r="BK1110">
        <v>0</v>
      </c>
      <c r="BL1110">
        <v>0</v>
      </c>
      <c r="BM1110">
        <v>0</v>
      </c>
      <c r="BN1110">
        <v>0</v>
      </c>
      <c r="BO1110">
        <v>0</v>
      </c>
      <c r="BP1110">
        <v>0</v>
      </c>
      <c r="BQ1110">
        <v>0</v>
      </c>
      <c r="BR1110">
        <v>0</v>
      </c>
      <c r="BS1110">
        <v>0</v>
      </c>
      <c r="BT1110">
        <v>0</v>
      </c>
      <c r="BU1110">
        <v>0</v>
      </c>
      <c r="BV1110">
        <v>0</v>
      </c>
      <c r="BW1110">
        <v>0</v>
      </c>
      <c r="BX1110">
        <v>0</v>
      </c>
      <c r="BY1110">
        <v>0</v>
      </c>
      <c r="BZ1110">
        <v>0</v>
      </c>
      <c r="CA1110">
        <v>0</v>
      </c>
      <c r="CB1110">
        <v>0</v>
      </c>
      <c r="CC1110">
        <v>0</v>
      </c>
      <c r="CD1110">
        <v>0</v>
      </c>
      <c r="CE1110">
        <v>0</v>
      </c>
      <c r="CF1110">
        <v>0</v>
      </c>
      <c r="CG1110">
        <v>0</v>
      </c>
      <c r="CH1110">
        <v>0</v>
      </c>
      <c r="CI1110">
        <v>0</v>
      </c>
      <c r="CJ1110">
        <v>0</v>
      </c>
      <c r="CK1110">
        <v>0</v>
      </c>
      <c r="CL1110">
        <v>0</v>
      </c>
      <c r="CM1110">
        <v>0</v>
      </c>
      <c r="CN1110">
        <v>0</v>
      </c>
      <c r="CO1110">
        <v>0</v>
      </c>
      <c r="CP1110">
        <v>0</v>
      </c>
      <c r="CQ1110">
        <v>0</v>
      </c>
      <c r="CR1110">
        <v>0</v>
      </c>
      <c r="CS1110">
        <v>0</v>
      </c>
      <c r="CT1110">
        <v>0</v>
      </c>
      <c r="CU1110">
        <v>0</v>
      </c>
      <c r="CV1110">
        <v>0</v>
      </c>
      <c r="CW1110">
        <v>0</v>
      </c>
      <c r="CX1110">
        <v>0</v>
      </c>
      <c r="CY1110">
        <v>0</v>
      </c>
      <c r="CZ1110">
        <v>0</v>
      </c>
      <c r="DA1110">
        <v>0</v>
      </c>
      <c r="DB1110">
        <v>0</v>
      </c>
      <c r="DC1110">
        <v>0</v>
      </c>
      <c r="DD1110">
        <v>0</v>
      </c>
      <c r="DE1110">
        <v>0</v>
      </c>
      <c r="DF1110">
        <v>0</v>
      </c>
      <c r="DG1110">
        <v>0</v>
      </c>
      <c r="DH1110">
        <v>0</v>
      </c>
      <c r="DI1110">
        <v>0</v>
      </c>
      <c r="DJ1110">
        <v>0</v>
      </c>
      <c r="DK1110">
        <v>0</v>
      </c>
      <c r="DL1110">
        <v>0</v>
      </c>
      <c r="DM1110">
        <v>0</v>
      </c>
      <c r="DN1110">
        <v>0</v>
      </c>
      <c r="DO1110">
        <v>0</v>
      </c>
      <c r="DP1110">
        <v>0</v>
      </c>
      <c r="DQ1110">
        <v>0</v>
      </c>
      <c r="DR1110">
        <v>0</v>
      </c>
      <c r="DS1110">
        <v>0</v>
      </c>
      <c r="DT1110">
        <v>0</v>
      </c>
      <c r="DU1110">
        <v>0</v>
      </c>
      <c r="DV1110">
        <v>0</v>
      </c>
      <c r="DW1110">
        <v>0</v>
      </c>
      <c r="DX1110">
        <v>0</v>
      </c>
      <c r="DZ1110" s="340"/>
      <c r="EA1110" t="s">
        <v>944</v>
      </c>
      <c r="EB1110">
        <v>1</v>
      </c>
      <c r="EC1110">
        <v>26</v>
      </c>
      <c r="ED1110" s="183" t="str">
        <f t="shared" si="44"/>
        <v>SDH200126</v>
      </c>
      <c r="EE1110">
        <v>445.20000000000005</v>
      </c>
      <c r="EF1110">
        <v>10000</v>
      </c>
      <c r="EG1110">
        <v>10000</v>
      </c>
      <c r="EH1110">
        <v>10000</v>
      </c>
      <c r="EI1110">
        <v>10000</v>
      </c>
      <c r="EJ1110">
        <v>10000</v>
      </c>
      <c r="EK1110">
        <v>10000</v>
      </c>
      <c r="EL1110">
        <v>10000</v>
      </c>
      <c r="EM1110">
        <v>10000</v>
      </c>
      <c r="EN1110">
        <v>10000</v>
      </c>
      <c r="EO1110">
        <v>10000</v>
      </c>
      <c r="EP1110">
        <v>10000</v>
      </c>
      <c r="EQ1110">
        <v>10000</v>
      </c>
      <c r="ER1110">
        <v>10000</v>
      </c>
      <c r="ES1110">
        <v>10000</v>
      </c>
      <c r="ET1110">
        <v>10000</v>
      </c>
      <c r="EU1110">
        <v>10000</v>
      </c>
      <c r="EV1110">
        <v>10000</v>
      </c>
      <c r="EW1110">
        <v>10000</v>
      </c>
      <c r="EX1110">
        <v>10000</v>
      </c>
      <c r="EY1110">
        <v>10000</v>
      </c>
      <c r="EZ1110">
        <v>10000</v>
      </c>
      <c r="FA1110">
        <v>10000</v>
      </c>
      <c r="FB1110">
        <v>10000</v>
      </c>
      <c r="FC1110">
        <v>10000</v>
      </c>
      <c r="FD1110">
        <v>10000</v>
      </c>
      <c r="FE1110">
        <v>10000</v>
      </c>
      <c r="FF1110">
        <v>10000</v>
      </c>
      <c r="FG1110">
        <v>10000</v>
      </c>
      <c r="FH1110">
        <v>10000</v>
      </c>
      <c r="FI1110">
        <v>10000</v>
      </c>
      <c r="FJ1110">
        <v>10000</v>
      </c>
      <c r="FK1110">
        <v>10000</v>
      </c>
      <c r="FL1110">
        <v>10000</v>
      </c>
      <c r="FM1110">
        <v>10000</v>
      </c>
      <c r="FN1110">
        <v>0</v>
      </c>
      <c r="FO1110">
        <v>0</v>
      </c>
      <c r="FP1110">
        <v>0</v>
      </c>
      <c r="FQ1110">
        <v>0</v>
      </c>
      <c r="FR1110">
        <v>0</v>
      </c>
      <c r="FS1110">
        <v>0</v>
      </c>
      <c r="FT1110">
        <v>0</v>
      </c>
      <c r="FU1110">
        <v>0</v>
      </c>
      <c r="FV1110">
        <v>0</v>
      </c>
      <c r="FW1110">
        <v>0</v>
      </c>
      <c r="FX1110">
        <v>0</v>
      </c>
      <c r="FY1110">
        <v>0</v>
      </c>
      <c r="FZ1110">
        <v>0</v>
      </c>
      <c r="GA1110">
        <v>0</v>
      </c>
      <c r="GB1110">
        <v>0</v>
      </c>
      <c r="GC1110">
        <v>0</v>
      </c>
      <c r="GD1110">
        <v>0</v>
      </c>
      <c r="GE1110">
        <v>0</v>
      </c>
      <c r="GF1110">
        <v>0</v>
      </c>
      <c r="GG1110">
        <v>0</v>
      </c>
      <c r="GH1110">
        <v>0</v>
      </c>
      <c r="GI1110">
        <v>0</v>
      </c>
      <c r="GJ1110">
        <v>0</v>
      </c>
      <c r="GK1110">
        <v>0</v>
      </c>
      <c r="GL1110">
        <v>0</v>
      </c>
      <c r="GM1110">
        <v>0</v>
      </c>
      <c r="GN1110">
        <v>0</v>
      </c>
      <c r="GO1110">
        <v>0</v>
      </c>
      <c r="GP1110">
        <v>0</v>
      </c>
      <c r="GQ1110">
        <v>0</v>
      </c>
      <c r="GR1110">
        <v>0</v>
      </c>
      <c r="GS1110">
        <v>0</v>
      </c>
      <c r="GT1110">
        <v>0</v>
      </c>
      <c r="GU1110">
        <v>0</v>
      </c>
      <c r="GV1110">
        <v>0</v>
      </c>
      <c r="GW1110">
        <v>0</v>
      </c>
      <c r="GX1110">
        <v>0</v>
      </c>
      <c r="GY1110">
        <v>0</v>
      </c>
      <c r="GZ1110">
        <v>0</v>
      </c>
      <c r="HA1110">
        <v>0</v>
      </c>
      <c r="HB1110">
        <v>0</v>
      </c>
      <c r="HC1110">
        <v>0</v>
      </c>
      <c r="HD1110">
        <v>0</v>
      </c>
      <c r="HE1110">
        <v>0</v>
      </c>
      <c r="HF1110">
        <v>0</v>
      </c>
      <c r="HG1110">
        <v>0</v>
      </c>
      <c r="HH1110">
        <v>0</v>
      </c>
      <c r="HI1110">
        <v>0</v>
      </c>
      <c r="HJ1110">
        <v>0</v>
      </c>
      <c r="HK1110">
        <v>0</v>
      </c>
      <c r="HL1110">
        <v>0</v>
      </c>
      <c r="HM1110">
        <v>0</v>
      </c>
      <c r="HN1110">
        <v>0</v>
      </c>
      <c r="HO1110">
        <v>0</v>
      </c>
      <c r="HP1110">
        <v>0</v>
      </c>
      <c r="HQ1110">
        <v>0</v>
      </c>
      <c r="HR1110">
        <v>0</v>
      </c>
      <c r="HS1110">
        <v>0</v>
      </c>
      <c r="HT1110">
        <v>0</v>
      </c>
      <c r="HU1110">
        <v>0</v>
      </c>
      <c r="HV1110">
        <v>0</v>
      </c>
      <c r="HW1110">
        <v>0</v>
      </c>
      <c r="HX1110">
        <v>0</v>
      </c>
      <c r="HY1110">
        <v>0</v>
      </c>
      <c r="HZ1110">
        <v>0</v>
      </c>
      <c r="IA1110">
        <v>0</v>
      </c>
      <c r="IB1110">
        <v>0</v>
      </c>
      <c r="IC1110">
        <v>0</v>
      </c>
      <c r="ID1110">
        <v>0</v>
      </c>
      <c r="IE1110">
        <v>0</v>
      </c>
      <c r="IF1110">
        <v>0</v>
      </c>
      <c r="IG1110">
        <v>0</v>
      </c>
      <c r="IH1110">
        <v>0</v>
      </c>
      <c r="II1110">
        <v>0</v>
      </c>
      <c r="IJ1110">
        <v>0</v>
      </c>
      <c r="IK1110">
        <v>0</v>
      </c>
    </row>
    <row r="1111" spans="13:245" hidden="1">
      <c r="M1111" s="340"/>
      <c r="N1111" t="s">
        <v>944</v>
      </c>
      <c r="O1111">
        <v>1</v>
      </c>
      <c r="P1111">
        <v>27</v>
      </c>
      <c r="Q1111" s="183" t="str">
        <f t="shared" si="43"/>
        <v>SDH200127</v>
      </c>
      <c r="R1111">
        <v>450.5</v>
      </c>
      <c r="S1111">
        <v>2000</v>
      </c>
      <c r="T1111">
        <v>2000</v>
      </c>
      <c r="U1111">
        <v>2000</v>
      </c>
      <c r="V1111">
        <v>2252.5</v>
      </c>
      <c r="W1111">
        <v>2703</v>
      </c>
      <c r="X1111">
        <v>3153.5</v>
      </c>
      <c r="Y1111">
        <v>3604</v>
      </c>
      <c r="Z1111">
        <v>4054.5</v>
      </c>
      <c r="AA1111">
        <v>4505</v>
      </c>
      <c r="AB1111">
        <v>4955.5</v>
      </c>
      <c r="AC1111">
        <v>5406</v>
      </c>
      <c r="AD1111">
        <v>5856.5</v>
      </c>
      <c r="AE1111">
        <v>6307</v>
      </c>
      <c r="AF1111">
        <v>6757.5</v>
      </c>
      <c r="AG1111">
        <v>7208</v>
      </c>
      <c r="AH1111">
        <v>7658.5</v>
      </c>
      <c r="AI1111">
        <v>8109</v>
      </c>
      <c r="AJ1111">
        <v>8559.5</v>
      </c>
      <c r="AK1111">
        <v>9010</v>
      </c>
      <c r="AL1111">
        <v>9010</v>
      </c>
      <c r="AM1111">
        <v>9010</v>
      </c>
      <c r="AN1111">
        <v>9010</v>
      </c>
      <c r="AO1111">
        <v>9010</v>
      </c>
      <c r="AP1111">
        <v>9010</v>
      </c>
      <c r="AQ1111">
        <v>9010</v>
      </c>
      <c r="AR1111">
        <v>9010</v>
      </c>
      <c r="AS1111">
        <v>9010</v>
      </c>
      <c r="AT1111">
        <v>9010</v>
      </c>
      <c r="AU1111">
        <v>9010</v>
      </c>
      <c r="AV1111">
        <v>9010</v>
      </c>
      <c r="AW1111">
        <v>9010</v>
      </c>
      <c r="AX1111">
        <v>9010</v>
      </c>
      <c r="AY1111">
        <v>9010</v>
      </c>
      <c r="AZ1111">
        <v>9010</v>
      </c>
      <c r="BA1111">
        <v>0</v>
      </c>
      <c r="BB1111">
        <v>0</v>
      </c>
      <c r="BC1111">
        <v>0</v>
      </c>
      <c r="BD1111">
        <v>0</v>
      </c>
      <c r="BE1111">
        <v>0</v>
      </c>
      <c r="BF1111">
        <v>0</v>
      </c>
      <c r="BG1111">
        <v>0</v>
      </c>
      <c r="BH1111">
        <v>0</v>
      </c>
      <c r="BI1111">
        <v>0</v>
      </c>
      <c r="BJ1111">
        <v>0</v>
      </c>
      <c r="BK1111">
        <v>0</v>
      </c>
      <c r="BL1111">
        <v>0</v>
      </c>
      <c r="BM1111">
        <v>0</v>
      </c>
      <c r="BN1111">
        <v>0</v>
      </c>
      <c r="BO1111">
        <v>0</v>
      </c>
      <c r="BP1111">
        <v>0</v>
      </c>
      <c r="BQ1111">
        <v>0</v>
      </c>
      <c r="BR1111">
        <v>0</v>
      </c>
      <c r="BS1111">
        <v>0</v>
      </c>
      <c r="BT1111">
        <v>0</v>
      </c>
      <c r="BU1111">
        <v>0</v>
      </c>
      <c r="BV1111">
        <v>0</v>
      </c>
      <c r="BW1111">
        <v>0</v>
      </c>
      <c r="BX1111">
        <v>0</v>
      </c>
      <c r="BY1111">
        <v>0</v>
      </c>
      <c r="BZ1111">
        <v>0</v>
      </c>
      <c r="CA1111">
        <v>0</v>
      </c>
      <c r="CB1111">
        <v>0</v>
      </c>
      <c r="CC1111">
        <v>0</v>
      </c>
      <c r="CD1111">
        <v>0</v>
      </c>
      <c r="CE1111">
        <v>0</v>
      </c>
      <c r="CF1111">
        <v>0</v>
      </c>
      <c r="CG1111">
        <v>0</v>
      </c>
      <c r="CH1111">
        <v>0</v>
      </c>
      <c r="CI1111">
        <v>0</v>
      </c>
      <c r="CJ1111">
        <v>0</v>
      </c>
      <c r="CK1111">
        <v>0</v>
      </c>
      <c r="CL1111">
        <v>0</v>
      </c>
      <c r="CM1111">
        <v>0</v>
      </c>
      <c r="CN1111">
        <v>0</v>
      </c>
      <c r="CO1111">
        <v>0</v>
      </c>
      <c r="CP1111">
        <v>0</v>
      </c>
      <c r="CQ1111">
        <v>0</v>
      </c>
      <c r="CR1111">
        <v>0</v>
      </c>
      <c r="CS1111">
        <v>0</v>
      </c>
      <c r="CT1111">
        <v>0</v>
      </c>
      <c r="CU1111">
        <v>0</v>
      </c>
      <c r="CV1111">
        <v>0</v>
      </c>
      <c r="CW1111">
        <v>0</v>
      </c>
      <c r="CX1111">
        <v>0</v>
      </c>
      <c r="CY1111">
        <v>0</v>
      </c>
      <c r="CZ1111">
        <v>0</v>
      </c>
      <c r="DA1111">
        <v>0</v>
      </c>
      <c r="DB1111">
        <v>0</v>
      </c>
      <c r="DC1111">
        <v>0</v>
      </c>
      <c r="DD1111">
        <v>0</v>
      </c>
      <c r="DE1111">
        <v>0</v>
      </c>
      <c r="DF1111">
        <v>0</v>
      </c>
      <c r="DG1111">
        <v>0</v>
      </c>
      <c r="DH1111">
        <v>0</v>
      </c>
      <c r="DI1111">
        <v>0</v>
      </c>
      <c r="DJ1111">
        <v>0</v>
      </c>
      <c r="DK1111">
        <v>0</v>
      </c>
      <c r="DL1111">
        <v>0</v>
      </c>
      <c r="DM1111">
        <v>0</v>
      </c>
      <c r="DN1111">
        <v>0</v>
      </c>
      <c r="DO1111">
        <v>0</v>
      </c>
      <c r="DP1111">
        <v>0</v>
      </c>
      <c r="DQ1111">
        <v>0</v>
      </c>
      <c r="DR1111">
        <v>0</v>
      </c>
      <c r="DS1111">
        <v>0</v>
      </c>
      <c r="DT1111">
        <v>0</v>
      </c>
      <c r="DU1111">
        <v>0</v>
      </c>
      <c r="DV1111">
        <v>0</v>
      </c>
      <c r="DW1111">
        <v>0</v>
      </c>
      <c r="DX1111">
        <v>0</v>
      </c>
      <c r="DZ1111" s="340"/>
      <c r="EA1111" t="s">
        <v>944</v>
      </c>
      <c r="EB1111">
        <v>1</v>
      </c>
      <c r="EC1111">
        <v>27</v>
      </c>
      <c r="ED1111" s="183" t="str">
        <f t="shared" si="44"/>
        <v>SDH200127</v>
      </c>
      <c r="EE1111">
        <v>450.5</v>
      </c>
      <c r="EF1111">
        <v>10000</v>
      </c>
      <c r="EG1111">
        <v>10000</v>
      </c>
      <c r="EH1111">
        <v>10000</v>
      </c>
      <c r="EI1111">
        <v>10000</v>
      </c>
      <c r="EJ1111">
        <v>10000</v>
      </c>
      <c r="EK1111">
        <v>10000</v>
      </c>
      <c r="EL1111">
        <v>10000</v>
      </c>
      <c r="EM1111">
        <v>10000</v>
      </c>
      <c r="EN1111">
        <v>10000</v>
      </c>
      <c r="EO1111">
        <v>10000</v>
      </c>
      <c r="EP1111">
        <v>10000</v>
      </c>
      <c r="EQ1111">
        <v>10000</v>
      </c>
      <c r="ER1111">
        <v>10000</v>
      </c>
      <c r="ES1111">
        <v>10000</v>
      </c>
      <c r="ET1111">
        <v>10000</v>
      </c>
      <c r="EU1111">
        <v>10000</v>
      </c>
      <c r="EV1111">
        <v>10000</v>
      </c>
      <c r="EW1111">
        <v>10000</v>
      </c>
      <c r="EX1111">
        <v>10000</v>
      </c>
      <c r="EY1111">
        <v>10000</v>
      </c>
      <c r="EZ1111">
        <v>10000</v>
      </c>
      <c r="FA1111">
        <v>10000</v>
      </c>
      <c r="FB1111">
        <v>10000</v>
      </c>
      <c r="FC1111">
        <v>10000</v>
      </c>
      <c r="FD1111">
        <v>10000</v>
      </c>
      <c r="FE1111">
        <v>10000</v>
      </c>
      <c r="FF1111">
        <v>10000</v>
      </c>
      <c r="FG1111">
        <v>10000</v>
      </c>
      <c r="FH1111">
        <v>10000</v>
      </c>
      <c r="FI1111">
        <v>10000</v>
      </c>
      <c r="FJ1111">
        <v>10000</v>
      </c>
      <c r="FK1111">
        <v>10000</v>
      </c>
      <c r="FL1111">
        <v>10000</v>
      </c>
      <c r="FM1111">
        <v>10000</v>
      </c>
      <c r="FN1111">
        <v>0</v>
      </c>
      <c r="FO1111">
        <v>0</v>
      </c>
      <c r="FP1111">
        <v>0</v>
      </c>
      <c r="FQ1111">
        <v>0</v>
      </c>
      <c r="FR1111">
        <v>0</v>
      </c>
      <c r="FS1111">
        <v>0</v>
      </c>
      <c r="FT1111">
        <v>0</v>
      </c>
      <c r="FU1111">
        <v>0</v>
      </c>
      <c r="FV1111">
        <v>0</v>
      </c>
      <c r="FW1111">
        <v>0</v>
      </c>
      <c r="FX1111">
        <v>0</v>
      </c>
      <c r="FY1111">
        <v>0</v>
      </c>
      <c r="FZ1111">
        <v>0</v>
      </c>
      <c r="GA1111">
        <v>0</v>
      </c>
      <c r="GB1111">
        <v>0</v>
      </c>
      <c r="GC1111">
        <v>0</v>
      </c>
      <c r="GD1111">
        <v>0</v>
      </c>
      <c r="GE1111">
        <v>0</v>
      </c>
      <c r="GF1111">
        <v>0</v>
      </c>
      <c r="GG1111">
        <v>0</v>
      </c>
      <c r="GH1111">
        <v>0</v>
      </c>
      <c r="GI1111">
        <v>0</v>
      </c>
      <c r="GJ1111">
        <v>0</v>
      </c>
      <c r="GK1111">
        <v>0</v>
      </c>
      <c r="GL1111">
        <v>0</v>
      </c>
      <c r="GM1111">
        <v>0</v>
      </c>
      <c r="GN1111">
        <v>0</v>
      </c>
      <c r="GO1111">
        <v>0</v>
      </c>
      <c r="GP1111">
        <v>0</v>
      </c>
      <c r="GQ1111">
        <v>0</v>
      </c>
      <c r="GR1111">
        <v>0</v>
      </c>
      <c r="GS1111">
        <v>0</v>
      </c>
      <c r="GT1111">
        <v>0</v>
      </c>
      <c r="GU1111">
        <v>0</v>
      </c>
      <c r="GV1111">
        <v>0</v>
      </c>
      <c r="GW1111">
        <v>0</v>
      </c>
      <c r="GX1111">
        <v>0</v>
      </c>
      <c r="GY1111">
        <v>0</v>
      </c>
      <c r="GZ1111">
        <v>0</v>
      </c>
      <c r="HA1111">
        <v>0</v>
      </c>
      <c r="HB1111">
        <v>0</v>
      </c>
      <c r="HC1111">
        <v>0</v>
      </c>
      <c r="HD1111">
        <v>0</v>
      </c>
      <c r="HE1111">
        <v>0</v>
      </c>
      <c r="HF1111">
        <v>0</v>
      </c>
      <c r="HG1111">
        <v>0</v>
      </c>
      <c r="HH1111">
        <v>0</v>
      </c>
      <c r="HI1111">
        <v>0</v>
      </c>
      <c r="HJ1111">
        <v>0</v>
      </c>
      <c r="HK1111">
        <v>0</v>
      </c>
      <c r="HL1111">
        <v>0</v>
      </c>
      <c r="HM1111">
        <v>0</v>
      </c>
      <c r="HN1111">
        <v>0</v>
      </c>
      <c r="HO1111">
        <v>0</v>
      </c>
      <c r="HP1111">
        <v>0</v>
      </c>
      <c r="HQ1111">
        <v>0</v>
      </c>
      <c r="HR1111">
        <v>0</v>
      </c>
      <c r="HS1111">
        <v>0</v>
      </c>
      <c r="HT1111">
        <v>0</v>
      </c>
      <c r="HU1111">
        <v>0</v>
      </c>
      <c r="HV1111">
        <v>0</v>
      </c>
      <c r="HW1111">
        <v>0</v>
      </c>
      <c r="HX1111">
        <v>0</v>
      </c>
      <c r="HY1111">
        <v>0</v>
      </c>
      <c r="HZ1111">
        <v>0</v>
      </c>
      <c r="IA1111">
        <v>0</v>
      </c>
      <c r="IB1111">
        <v>0</v>
      </c>
      <c r="IC1111">
        <v>0</v>
      </c>
      <c r="ID1111">
        <v>0</v>
      </c>
      <c r="IE1111">
        <v>0</v>
      </c>
      <c r="IF1111">
        <v>0</v>
      </c>
      <c r="IG1111">
        <v>0</v>
      </c>
      <c r="IH1111">
        <v>0</v>
      </c>
      <c r="II1111">
        <v>0</v>
      </c>
      <c r="IJ1111">
        <v>0</v>
      </c>
      <c r="IK1111">
        <v>0</v>
      </c>
    </row>
    <row r="1112" spans="13:245" hidden="1">
      <c r="M1112" s="340"/>
      <c r="N1112" t="s">
        <v>944</v>
      </c>
      <c r="O1112">
        <v>1</v>
      </c>
      <c r="P1112">
        <v>28</v>
      </c>
      <c r="Q1112" s="183" t="str">
        <f t="shared" si="43"/>
        <v>SDH200128</v>
      </c>
      <c r="R1112">
        <v>450.5</v>
      </c>
      <c r="S1112">
        <v>2000</v>
      </c>
      <c r="T1112">
        <v>2000</v>
      </c>
      <c r="U1112">
        <v>2000</v>
      </c>
      <c r="V1112">
        <v>2252.5</v>
      </c>
      <c r="W1112">
        <v>2703</v>
      </c>
      <c r="X1112">
        <v>3153.5</v>
      </c>
      <c r="Y1112">
        <v>3604</v>
      </c>
      <c r="Z1112">
        <v>4054.5</v>
      </c>
      <c r="AA1112">
        <v>4505</v>
      </c>
      <c r="AB1112">
        <v>4955.5</v>
      </c>
      <c r="AC1112">
        <v>5406</v>
      </c>
      <c r="AD1112">
        <v>5856.5</v>
      </c>
      <c r="AE1112">
        <v>6307</v>
      </c>
      <c r="AF1112">
        <v>6757.5</v>
      </c>
      <c r="AG1112">
        <v>7208</v>
      </c>
      <c r="AH1112">
        <v>7658.5</v>
      </c>
      <c r="AI1112">
        <v>8109</v>
      </c>
      <c r="AJ1112">
        <v>8559.5</v>
      </c>
      <c r="AK1112">
        <v>9010</v>
      </c>
      <c r="AL1112">
        <v>9010</v>
      </c>
      <c r="AM1112">
        <v>9010</v>
      </c>
      <c r="AN1112">
        <v>9010</v>
      </c>
      <c r="AO1112">
        <v>9010</v>
      </c>
      <c r="AP1112">
        <v>9010</v>
      </c>
      <c r="AQ1112">
        <v>9010</v>
      </c>
      <c r="AR1112">
        <v>9010</v>
      </c>
      <c r="AS1112">
        <v>9010</v>
      </c>
      <c r="AT1112">
        <v>9010</v>
      </c>
      <c r="AU1112">
        <v>9010</v>
      </c>
      <c r="AV1112">
        <v>9010</v>
      </c>
      <c r="AW1112">
        <v>9010</v>
      </c>
      <c r="AX1112">
        <v>9010</v>
      </c>
      <c r="AY1112">
        <v>9010</v>
      </c>
      <c r="AZ1112">
        <v>9010</v>
      </c>
      <c r="BA1112">
        <v>0</v>
      </c>
      <c r="BB1112">
        <v>0</v>
      </c>
      <c r="BC1112">
        <v>0</v>
      </c>
      <c r="BD1112">
        <v>0</v>
      </c>
      <c r="BE1112">
        <v>0</v>
      </c>
      <c r="BF1112">
        <v>0</v>
      </c>
      <c r="BG1112">
        <v>0</v>
      </c>
      <c r="BH1112">
        <v>0</v>
      </c>
      <c r="BI1112">
        <v>0</v>
      </c>
      <c r="BJ1112">
        <v>0</v>
      </c>
      <c r="BK1112">
        <v>0</v>
      </c>
      <c r="BL1112">
        <v>0</v>
      </c>
      <c r="BM1112">
        <v>0</v>
      </c>
      <c r="BN1112">
        <v>0</v>
      </c>
      <c r="BO1112">
        <v>0</v>
      </c>
      <c r="BP1112">
        <v>0</v>
      </c>
      <c r="BQ1112">
        <v>0</v>
      </c>
      <c r="BR1112">
        <v>0</v>
      </c>
      <c r="BS1112">
        <v>0</v>
      </c>
      <c r="BT1112">
        <v>0</v>
      </c>
      <c r="BU1112">
        <v>0</v>
      </c>
      <c r="BV1112">
        <v>0</v>
      </c>
      <c r="BW1112">
        <v>0</v>
      </c>
      <c r="BX1112">
        <v>0</v>
      </c>
      <c r="BY1112">
        <v>0</v>
      </c>
      <c r="BZ1112">
        <v>0</v>
      </c>
      <c r="CA1112">
        <v>0</v>
      </c>
      <c r="CB1112">
        <v>0</v>
      </c>
      <c r="CC1112">
        <v>0</v>
      </c>
      <c r="CD1112">
        <v>0</v>
      </c>
      <c r="CE1112">
        <v>0</v>
      </c>
      <c r="CF1112">
        <v>0</v>
      </c>
      <c r="CG1112">
        <v>0</v>
      </c>
      <c r="CH1112">
        <v>0</v>
      </c>
      <c r="CI1112">
        <v>0</v>
      </c>
      <c r="CJ1112">
        <v>0</v>
      </c>
      <c r="CK1112">
        <v>0</v>
      </c>
      <c r="CL1112">
        <v>0</v>
      </c>
      <c r="CM1112">
        <v>0</v>
      </c>
      <c r="CN1112">
        <v>0</v>
      </c>
      <c r="CO1112">
        <v>0</v>
      </c>
      <c r="CP1112">
        <v>0</v>
      </c>
      <c r="CQ1112">
        <v>0</v>
      </c>
      <c r="CR1112">
        <v>0</v>
      </c>
      <c r="CS1112">
        <v>0</v>
      </c>
      <c r="CT1112">
        <v>0</v>
      </c>
      <c r="CU1112">
        <v>0</v>
      </c>
      <c r="CV1112">
        <v>0</v>
      </c>
      <c r="CW1112">
        <v>0</v>
      </c>
      <c r="CX1112">
        <v>0</v>
      </c>
      <c r="CY1112">
        <v>0</v>
      </c>
      <c r="CZ1112">
        <v>0</v>
      </c>
      <c r="DA1112">
        <v>0</v>
      </c>
      <c r="DB1112">
        <v>0</v>
      </c>
      <c r="DC1112">
        <v>0</v>
      </c>
      <c r="DD1112">
        <v>0</v>
      </c>
      <c r="DE1112">
        <v>0</v>
      </c>
      <c r="DF1112">
        <v>0</v>
      </c>
      <c r="DG1112">
        <v>0</v>
      </c>
      <c r="DH1112">
        <v>0</v>
      </c>
      <c r="DI1112">
        <v>0</v>
      </c>
      <c r="DJ1112">
        <v>0</v>
      </c>
      <c r="DK1112">
        <v>0</v>
      </c>
      <c r="DL1112">
        <v>0</v>
      </c>
      <c r="DM1112">
        <v>0</v>
      </c>
      <c r="DN1112">
        <v>0</v>
      </c>
      <c r="DO1112">
        <v>0</v>
      </c>
      <c r="DP1112">
        <v>0</v>
      </c>
      <c r="DQ1112">
        <v>0</v>
      </c>
      <c r="DR1112">
        <v>0</v>
      </c>
      <c r="DS1112">
        <v>0</v>
      </c>
      <c r="DT1112">
        <v>0</v>
      </c>
      <c r="DU1112">
        <v>0</v>
      </c>
      <c r="DV1112">
        <v>0</v>
      </c>
      <c r="DW1112">
        <v>0</v>
      </c>
      <c r="DX1112">
        <v>0</v>
      </c>
      <c r="DZ1112" s="340"/>
      <c r="EA1112" t="s">
        <v>944</v>
      </c>
      <c r="EB1112">
        <v>1</v>
      </c>
      <c r="EC1112">
        <v>28</v>
      </c>
      <c r="ED1112" s="183" t="str">
        <f t="shared" si="44"/>
        <v>SDH200128</v>
      </c>
      <c r="EE1112">
        <v>450.5</v>
      </c>
      <c r="EF1112">
        <v>10000</v>
      </c>
      <c r="EG1112">
        <v>10000</v>
      </c>
      <c r="EH1112">
        <v>10000</v>
      </c>
      <c r="EI1112">
        <v>10000</v>
      </c>
      <c r="EJ1112">
        <v>10000</v>
      </c>
      <c r="EK1112">
        <v>10000</v>
      </c>
      <c r="EL1112">
        <v>10000</v>
      </c>
      <c r="EM1112">
        <v>10000</v>
      </c>
      <c r="EN1112">
        <v>10000</v>
      </c>
      <c r="EO1112">
        <v>10000</v>
      </c>
      <c r="EP1112">
        <v>10000</v>
      </c>
      <c r="EQ1112">
        <v>10000</v>
      </c>
      <c r="ER1112">
        <v>10000</v>
      </c>
      <c r="ES1112">
        <v>10000</v>
      </c>
      <c r="ET1112">
        <v>10000</v>
      </c>
      <c r="EU1112">
        <v>10000</v>
      </c>
      <c r="EV1112">
        <v>10000</v>
      </c>
      <c r="EW1112">
        <v>10000</v>
      </c>
      <c r="EX1112">
        <v>10000</v>
      </c>
      <c r="EY1112">
        <v>10000</v>
      </c>
      <c r="EZ1112">
        <v>10000</v>
      </c>
      <c r="FA1112">
        <v>10000</v>
      </c>
      <c r="FB1112">
        <v>10000</v>
      </c>
      <c r="FC1112">
        <v>10000</v>
      </c>
      <c r="FD1112">
        <v>10000</v>
      </c>
      <c r="FE1112">
        <v>10000</v>
      </c>
      <c r="FF1112">
        <v>10000</v>
      </c>
      <c r="FG1112">
        <v>10000</v>
      </c>
      <c r="FH1112">
        <v>10000</v>
      </c>
      <c r="FI1112">
        <v>10000</v>
      </c>
      <c r="FJ1112">
        <v>10000</v>
      </c>
      <c r="FK1112">
        <v>10000</v>
      </c>
      <c r="FL1112">
        <v>10000</v>
      </c>
      <c r="FM1112">
        <v>10000</v>
      </c>
      <c r="FN1112">
        <v>0</v>
      </c>
      <c r="FO1112">
        <v>0</v>
      </c>
      <c r="FP1112">
        <v>0</v>
      </c>
      <c r="FQ1112">
        <v>0</v>
      </c>
      <c r="FR1112">
        <v>0</v>
      </c>
      <c r="FS1112">
        <v>0</v>
      </c>
      <c r="FT1112">
        <v>0</v>
      </c>
      <c r="FU1112">
        <v>0</v>
      </c>
      <c r="FV1112">
        <v>0</v>
      </c>
      <c r="FW1112">
        <v>0</v>
      </c>
      <c r="FX1112">
        <v>0</v>
      </c>
      <c r="FY1112">
        <v>0</v>
      </c>
      <c r="FZ1112">
        <v>0</v>
      </c>
      <c r="GA1112">
        <v>0</v>
      </c>
      <c r="GB1112">
        <v>0</v>
      </c>
      <c r="GC1112">
        <v>0</v>
      </c>
      <c r="GD1112">
        <v>0</v>
      </c>
      <c r="GE1112">
        <v>0</v>
      </c>
      <c r="GF1112">
        <v>0</v>
      </c>
      <c r="GG1112">
        <v>0</v>
      </c>
      <c r="GH1112">
        <v>0</v>
      </c>
      <c r="GI1112">
        <v>0</v>
      </c>
      <c r="GJ1112">
        <v>0</v>
      </c>
      <c r="GK1112">
        <v>0</v>
      </c>
      <c r="GL1112">
        <v>0</v>
      </c>
      <c r="GM1112">
        <v>0</v>
      </c>
      <c r="GN1112">
        <v>0</v>
      </c>
      <c r="GO1112">
        <v>0</v>
      </c>
      <c r="GP1112">
        <v>0</v>
      </c>
      <c r="GQ1112">
        <v>0</v>
      </c>
      <c r="GR1112">
        <v>0</v>
      </c>
      <c r="GS1112">
        <v>0</v>
      </c>
      <c r="GT1112">
        <v>0</v>
      </c>
      <c r="GU1112">
        <v>0</v>
      </c>
      <c r="GV1112">
        <v>0</v>
      </c>
      <c r="GW1112">
        <v>0</v>
      </c>
      <c r="GX1112">
        <v>0</v>
      </c>
      <c r="GY1112">
        <v>0</v>
      </c>
      <c r="GZ1112">
        <v>0</v>
      </c>
      <c r="HA1112">
        <v>0</v>
      </c>
      <c r="HB1112">
        <v>0</v>
      </c>
      <c r="HC1112">
        <v>0</v>
      </c>
      <c r="HD1112">
        <v>0</v>
      </c>
      <c r="HE1112">
        <v>0</v>
      </c>
      <c r="HF1112">
        <v>0</v>
      </c>
      <c r="HG1112">
        <v>0</v>
      </c>
      <c r="HH1112">
        <v>0</v>
      </c>
      <c r="HI1112">
        <v>0</v>
      </c>
      <c r="HJ1112">
        <v>0</v>
      </c>
      <c r="HK1112">
        <v>0</v>
      </c>
      <c r="HL1112">
        <v>0</v>
      </c>
      <c r="HM1112">
        <v>0</v>
      </c>
      <c r="HN1112">
        <v>0</v>
      </c>
      <c r="HO1112">
        <v>0</v>
      </c>
      <c r="HP1112">
        <v>0</v>
      </c>
      <c r="HQ1112">
        <v>0</v>
      </c>
      <c r="HR1112">
        <v>0</v>
      </c>
      <c r="HS1112">
        <v>0</v>
      </c>
      <c r="HT1112">
        <v>0</v>
      </c>
      <c r="HU1112">
        <v>0</v>
      </c>
      <c r="HV1112">
        <v>0</v>
      </c>
      <c r="HW1112">
        <v>0</v>
      </c>
      <c r="HX1112">
        <v>0</v>
      </c>
      <c r="HY1112">
        <v>0</v>
      </c>
      <c r="HZ1112">
        <v>0</v>
      </c>
      <c r="IA1112">
        <v>0</v>
      </c>
      <c r="IB1112">
        <v>0</v>
      </c>
      <c r="IC1112">
        <v>0</v>
      </c>
      <c r="ID1112">
        <v>0</v>
      </c>
      <c r="IE1112">
        <v>0</v>
      </c>
      <c r="IF1112">
        <v>0</v>
      </c>
      <c r="IG1112">
        <v>0</v>
      </c>
      <c r="IH1112">
        <v>0</v>
      </c>
      <c r="II1112">
        <v>0</v>
      </c>
      <c r="IJ1112">
        <v>0</v>
      </c>
      <c r="IK1112">
        <v>0</v>
      </c>
    </row>
    <row r="1113" spans="13:245" hidden="1">
      <c r="M1113" s="340"/>
      <c r="N1113" t="s">
        <v>944</v>
      </c>
      <c r="O1113">
        <v>1</v>
      </c>
      <c r="P1113">
        <v>29</v>
      </c>
      <c r="Q1113" s="183" t="str">
        <f t="shared" si="43"/>
        <v>SDH200129</v>
      </c>
      <c r="R1113">
        <v>461.1</v>
      </c>
      <c r="S1113">
        <v>2000</v>
      </c>
      <c r="T1113">
        <v>2000</v>
      </c>
      <c r="U1113">
        <v>2000</v>
      </c>
      <c r="V1113">
        <v>2305.5</v>
      </c>
      <c r="W1113">
        <v>2766.6000000000004</v>
      </c>
      <c r="X1113">
        <v>3227.7000000000003</v>
      </c>
      <c r="Y1113">
        <v>3688.8</v>
      </c>
      <c r="Z1113">
        <v>4149.9000000000005</v>
      </c>
      <c r="AA1113">
        <v>4611</v>
      </c>
      <c r="AB1113">
        <v>5072.1000000000004</v>
      </c>
      <c r="AC1113">
        <v>5533.2000000000007</v>
      </c>
      <c r="AD1113">
        <v>5994.3</v>
      </c>
      <c r="AE1113">
        <v>6455.4000000000005</v>
      </c>
      <c r="AF1113">
        <v>6916.5</v>
      </c>
      <c r="AG1113">
        <v>7377.6</v>
      </c>
      <c r="AH1113">
        <v>7838.7000000000007</v>
      </c>
      <c r="AI1113">
        <v>8299.8000000000011</v>
      </c>
      <c r="AJ1113">
        <v>8760.9</v>
      </c>
      <c r="AK1113">
        <v>9222</v>
      </c>
      <c r="AL1113">
        <v>9222</v>
      </c>
      <c r="AM1113">
        <v>9222</v>
      </c>
      <c r="AN1113">
        <v>9222</v>
      </c>
      <c r="AO1113">
        <v>9222</v>
      </c>
      <c r="AP1113">
        <v>9222</v>
      </c>
      <c r="AQ1113">
        <v>9222</v>
      </c>
      <c r="AR1113">
        <v>9222</v>
      </c>
      <c r="AS1113">
        <v>9222</v>
      </c>
      <c r="AT1113">
        <v>9222</v>
      </c>
      <c r="AU1113">
        <v>9222</v>
      </c>
      <c r="AV1113">
        <v>9222</v>
      </c>
      <c r="AW1113">
        <v>9222</v>
      </c>
      <c r="AX1113">
        <v>9222</v>
      </c>
      <c r="AY1113">
        <v>9222</v>
      </c>
      <c r="AZ1113">
        <v>9222</v>
      </c>
      <c r="BA1113">
        <v>0</v>
      </c>
      <c r="BB1113">
        <v>0</v>
      </c>
      <c r="BC1113">
        <v>0</v>
      </c>
      <c r="BD1113">
        <v>0</v>
      </c>
      <c r="BE1113">
        <v>0</v>
      </c>
      <c r="BF1113">
        <v>0</v>
      </c>
      <c r="BG1113">
        <v>0</v>
      </c>
      <c r="BH1113">
        <v>0</v>
      </c>
      <c r="BI1113">
        <v>0</v>
      </c>
      <c r="BJ1113">
        <v>0</v>
      </c>
      <c r="BK1113">
        <v>0</v>
      </c>
      <c r="BL1113">
        <v>0</v>
      </c>
      <c r="BM1113">
        <v>0</v>
      </c>
      <c r="BN1113">
        <v>0</v>
      </c>
      <c r="BO1113">
        <v>0</v>
      </c>
      <c r="BP1113">
        <v>0</v>
      </c>
      <c r="BQ1113">
        <v>0</v>
      </c>
      <c r="BR1113">
        <v>0</v>
      </c>
      <c r="BS1113">
        <v>0</v>
      </c>
      <c r="BT1113">
        <v>0</v>
      </c>
      <c r="BU1113">
        <v>0</v>
      </c>
      <c r="BV1113">
        <v>0</v>
      </c>
      <c r="BW1113">
        <v>0</v>
      </c>
      <c r="BX1113">
        <v>0</v>
      </c>
      <c r="BY1113">
        <v>0</v>
      </c>
      <c r="BZ1113">
        <v>0</v>
      </c>
      <c r="CA1113">
        <v>0</v>
      </c>
      <c r="CB1113">
        <v>0</v>
      </c>
      <c r="CC1113">
        <v>0</v>
      </c>
      <c r="CD1113">
        <v>0</v>
      </c>
      <c r="CE1113">
        <v>0</v>
      </c>
      <c r="CF1113">
        <v>0</v>
      </c>
      <c r="CG1113">
        <v>0</v>
      </c>
      <c r="CH1113">
        <v>0</v>
      </c>
      <c r="CI1113">
        <v>0</v>
      </c>
      <c r="CJ1113">
        <v>0</v>
      </c>
      <c r="CK1113">
        <v>0</v>
      </c>
      <c r="CL1113">
        <v>0</v>
      </c>
      <c r="CM1113">
        <v>0</v>
      </c>
      <c r="CN1113">
        <v>0</v>
      </c>
      <c r="CO1113">
        <v>0</v>
      </c>
      <c r="CP1113">
        <v>0</v>
      </c>
      <c r="CQ1113">
        <v>0</v>
      </c>
      <c r="CR1113">
        <v>0</v>
      </c>
      <c r="CS1113">
        <v>0</v>
      </c>
      <c r="CT1113">
        <v>0</v>
      </c>
      <c r="CU1113">
        <v>0</v>
      </c>
      <c r="CV1113">
        <v>0</v>
      </c>
      <c r="CW1113">
        <v>0</v>
      </c>
      <c r="CX1113">
        <v>0</v>
      </c>
      <c r="CY1113">
        <v>0</v>
      </c>
      <c r="CZ1113">
        <v>0</v>
      </c>
      <c r="DA1113">
        <v>0</v>
      </c>
      <c r="DB1113">
        <v>0</v>
      </c>
      <c r="DC1113">
        <v>0</v>
      </c>
      <c r="DD1113">
        <v>0</v>
      </c>
      <c r="DE1113">
        <v>0</v>
      </c>
      <c r="DF1113">
        <v>0</v>
      </c>
      <c r="DG1113">
        <v>0</v>
      </c>
      <c r="DH1113">
        <v>0</v>
      </c>
      <c r="DI1113">
        <v>0</v>
      </c>
      <c r="DJ1113">
        <v>0</v>
      </c>
      <c r="DK1113">
        <v>0</v>
      </c>
      <c r="DL1113">
        <v>0</v>
      </c>
      <c r="DM1113">
        <v>0</v>
      </c>
      <c r="DN1113">
        <v>0</v>
      </c>
      <c r="DO1113">
        <v>0</v>
      </c>
      <c r="DP1113">
        <v>0</v>
      </c>
      <c r="DQ1113">
        <v>0</v>
      </c>
      <c r="DR1113">
        <v>0</v>
      </c>
      <c r="DS1113">
        <v>0</v>
      </c>
      <c r="DT1113">
        <v>0</v>
      </c>
      <c r="DU1113">
        <v>0</v>
      </c>
      <c r="DV1113">
        <v>0</v>
      </c>
      <c r="DW1113">
        <v>0</v>
      </c>
      <c r="DX1113">
        <v>0</v>
      </c>
      <c r="DZ1113" s="340"/>
      <c r="EA1113" t="s">
        <v>944</v>
      </c>
      <c r="EB1113">
        <v>1</v>
      </c>
      <c r="EC1113">
        <v>29</v>
      </c>
      <c r="ED1113" s="183" t="str">
        <f t="shared" si="44"/>
        <v>SDH200129</v>
      </c>
      <c r="EE1113">
        <v>461.1</v>
      </c>
      <c r="EF1113">
        <v>10000</v>
      </c>
      <c r="EG1113">
        <v>10000</v>
      </c>
      <c r="EH1113">
        <v>10000</v>
      </c>
      <c r="EI1113">
        <v>10000</v>
      </c>
      <c r="EJ1113">
        <v>10000</v>
      </c>
      <c r="EK1113">
        <v>10000</v>
      </c>
      <c r="EL1113">
        <v>10000</v>
      </c>
      <c r="EM1113">
        <v>10000</v>
      </c>
      <c r="EN1113">
        <v>10000</v>
      </c>
      <c r="EO1113">
        <v>10000</v>
      </c>
      <c r="EP1113">
        <v>10000</v>
      </c>
      <c r="EQ1113">
        <v>10000</v>
      </c>
      <c r="ER1113">
        <v>10000</v>
      </c>
      <c r="ES1113">
        <v>10000</v>
      </c>
      <c r="ET1113">
        <v>10000</v>
      </c>
      <c r="EU1113">
        <v>10000</v>
      </c>
      <c r="EV1113">
        <v>10000</v>
      </c>
      <c r="EW1113">
        <v>10000</v>
      </c>
      <c r="EX1113">
        <v>10000</v>
      </c>
      <c r="EY1113">
        <v>10000</v>
      </c>
      <c r="EZ1113">
        <v>10000</v>
      </c>
      <c r="FA1113">
        <v>10000</v>
      </c>
      <c r="FB1113">
        <v>10000</v>
      </c>
      <c r="FC1113">
        <v>10000</v>
      </c>
      <c r="FD1113">
        <v>10000</v>
      </c>
      <c r="FE1113">
        <v>10000</v>
      </c>
      <c r="FF1113">
        <v>10000</v>
      </c>
      <c r="FG1113">
        <v>10000</v>
      </c>
      <c r="FH1113">
        <v>10000</v>
      </c>
      <c r="FI1113">
        <v>10000</v>
      </c>
      <c r="FJ1113">
        <v>10000</v>
      </c>
      <c r="FK1113">
        <v>10000</v>
      </c>
      <c r="FL1113">
        <v>10000</v>
      </c>
      <c r="FM1113">
        <v>10000</v>
      </c>
      <c r="FN1113">
        <v>0</v>
      </c>
      <c r="FO1113">
        <v>0</v>
      </c>
      <c r="FP1113">
        <v>0</v>
      </c>
      <c r="FQ1113">
        <v>0</v>
      </c>
      <c r="FR1113">
        <v>0</v>
      </c>
      <c r="FS1113">
        <v>0</v>
      </c>
      <c r="FT1113">
        <v>0</v>
      </c>
      <c r="FU1113">
        <v>0</v>
      </c>
      <c r="FV1113">
        <v>0</v>
      </c>
      <c r="FW1113">
        <v>0</v>
      </c>
      <c r="FX1113">
        <v>0</v>
      </c>
      <c r="FY1113">
        <v>0</v>
      </c>
      <c r="FZ1113">
        <v>0</v>
      </c>
      <c r="GA1113">
        <v>0</v>
      </c>
      <c r="GB1113">
        <v>0</v>
      </c>
      <c r="GC1113">
        <v>0</v>
      </c>
      <c r="GD1113">
        <v>0</v>
      </c>
      <c r="GE1113">
        <v>0</v>
      </c>
      <c r="GF1113">
        <v>0</v>
      </c>
      <c r="GG1113">
        <v>0</v>
      </c>
      <c r="GH1113">
        <v>0</v>
      </c>
      <c r="GI1113">
        <v>0</v>
      </c>
      <c r="GJ1113">
        <v>0</v>
      </c>
      <c r="GK1113">
        <v>0</v>
      </c>
      <c r="GL1113">
        <v>0</v>
      </c>
      <c r="GM1113">
        <v>0</v>
      </c>
      <c r="GN1113">
        <v>0</v>
      </c>
      <c r="GO1113">
        <v>0</v>
      </c>
      <c r="GP1113">
        <v>0</v>
      </c>
      <c r="GQ1113">
        <v>0</v>
      </c>
      <c r="GR1113">
        <v>0</v>
      </c>
      <c r="GS1113">
        <v>0</v>
      </c>
      <c r="GT1113">
        <v>0</v>
      </c>
      <c r="GU1113">
        <v>0</v>
      </c>
      <c r="GV1113">
        <v>0</v>
      </c>
      <c r="GW1113">
        <v>0</v>
      </c>
      <c r="GX1113">
        <v>0</v>
      </c>
      <c r="GY1113">
        <v>0</v>
      </c>
      <c r="GZ1113">
        <v>0</v>
      </c>
      <c r="HA1113">
        <v>0</v>
      </c>
      <c r="HB1113">
        <v>0</v>
      </c>
      <c r="HC1113">
        <v>0</v>
      </c>
      <c r="HD1113">
        <v>0</v>
      </c>
      <c r="HE1113">
        <v>0</v>
      </c>
      <c r="HF1113">
        <v>0</v>
      </c>
      <c r="HG1113">
        <v>0</v>
      </c>
      <c r="HH1113">
        <v>0</v>
      </c>
      <c r="HI1113">
        <v>0</v>
      </c>
      <c r="HJ1113">
        <v>0</v>
      </c>
      <c r="HK1113">
        <v>0</v>
      </c>
      <c r="HL1113">
        <v>0</v>
      </c>
      <c r="HM1113">
        <v>0</v>
      </c>
      <c r="HN1113">
        <v>0</v>
      </c>
      <c r="HO1113">
        <v>0</v>
      </c>
      <c r="HP1113">
        <v>0</v>
      </c>
      <c r="HQ1113">
        <v>0</v>
      </c>
      <c r="HR1113">
        <v>0</v>
      </c>
      <c r="HS1113">
        <v>0</v>
      </c>
      <c r="HT1113">
        <v>0</v>
      </c>
      <c r="HU1113">
        <v>0</v>
      </c>
      <c r="HV1113">
        <v>0</v>
      </c>
      <c r="HW1113">
        <v>0</v>
      </c>
      <c r="HX1113">
        <v>0</v>
      </c>
      <c r="HY1113">
        <v>0</v>
      </c>
      <c r="HZ1113">
        <v>0</v>
      </c>
      <c r="IA1113">
        <v>0</v>
      </c>
      <c r="IB1113">
        <v>0</v>
      </c>
      <c r="IC1113">
        <v>0</v>
      </c>
      <c r="ID1113">
        <v>0</v>
      </c>
      <c r="IE1113">
        <v>0</v>
      </c>
      <c r="IF1113">
        <v>0</v>
      </c>
      <c r="IG1113">
        <v>0</v>
      </c>
      <c r="IH1113">
        <v>0</v>
      </c>
      <c r="II1113">
        <v>0</v>
      </c>
      <c r="IJ1113">
        <v>0</v>
      </c>
      <c r="IK1113">
        <v>0</v>
      </c>
    </row>
    <row r="1114" spans="13:245" hidden="1">
      <c r="M1114" s="340"/>
      <c r="N1114" t="s">
        <v>944</v>
      </c>
      <c r="O1114">
        <v>1</v>
      </c>
      <c r="P1114">
        <v>30</v>
      </c>
      <c r="Q1114" s="183" t="str">
        <f t="shared" si="43"/>
        <v>SDH200130</v>
      </c>
      <c r="R1114">
        <v>461.1</v>
      </c>
      <c r="S1114">
        <v>2000</v>
      </c>
      <c r="T1114">
        <v>2000</v>
      </c>
      <c r="U1114">
        <v>2000</v>
      </c>
      <c r="V1114">
        <v>2305.5</v>
      </c>
      <c r="W1114">
        <v>2766.6000000000004</v>
      </c>
      <c r="X1114">
        <v>3227.7000000000003</v>
      </c>
      <c r="Y1114">
        <v>3688.8</v>
      </c>
      <c r="Z1114">
        <v>4149.9000000000005</v>
      </c>
      <c r="AA1114">
        <v>4611</v>
      </c>
      <c r="AB1114">
        <v>5072.1000000000004</v>
      </c>
      <c r="AC1114">
        <v>5533.2000000000007</v>
      </c>
      <c r="AD1114">
        <v>5994.3</v>
      </c>
      <c r="AE1114">
        <v>6455.4000000000005</v>
      </c>
      <c r="AF1114">
        <v>6916.5</v>
      </c>
      <c r="AG1114">
        <v>7377.6</v>
      </c>
      <c r="AH1114">
        <v>7838.7000000000007</v>
      </c>
      <c r="AI1114">
        <v>8299.8000000000011</v>
      </c>
      <c r="AJ1114">
        <v>8760.9</v>
      </c>
      <c r="AK1114">
        <v>9222</v>
      </c>
      <c r="AL1114">
        <v>9222</v>
      </c>
      <c r="AM1114">
        <v>9222</v>
      </c>
      <c r="AN1114">
        <v>9222</v>
      </c>
      <c r="AO1114">
        <v>9222</v>
      </c>
      <c r="AP1114">
        <v>9222</v>
      </c>
      <c r="AQ1114">
        <v>9222</v>
      </c>
      <c r="AR1114">
        <v>9222</v>
      </c>
      <c r="AS1114">
        <v>9222</v>
      </c>
      <c r="AT1114">
        <v>9222</v>
      </c>
      <c r="AU1114">
        <v>9222</v>
      </c>
      <c r="AV1114">
        <v>9222</v>
      </c>
      <c r="AW1114">
        <v>9222</v>
      </c>
      <c r="AX1114">
        <v>9222</v>
      </c>
      <c r="AY1114">
        <v>9222</v>
      </c>
      <c r="AZ1114">
        <v>9222</v>
      </c>
      <c r="BA1114">
        <v>0</v>
      </c>
      <c r="BB1114">
        <v>0</v>
      </c>
      <c r="BC1114">
        <v>0</v>
      </c>
      <c r="BD1114">
        <v>0</v>
      </c>
      <c r="BE1114">
        <v>0</v>
      </c>
      <c r="BF1114">
        <v>0</v>
      </c>
      <c r="BG1114">
        <v>0</v>
      </c>
      <c r="BH1114">
        <v>0</v>
      </c>
      <c r="BI1114">
        <v>0</v>
      </c>
      <c r="BJ1114">
        <v>0</v>
      </c>
      <c r="BK1114">
        <v>0</v>
      </c>
      <c r="BL1114">
        <v>0</v>
      </c>
      <c r="BM1114">
        <v>0</v>
      </c>
      <c r="BN1114">
        <v>0</v>
      </c>
      <c r="BO1114">
        <v>0</v>
      </c>
      <c r="BP1114">
        <v>0</v>
      </c>
      <c r="BQ1114">
        <v>0</v>
      </c>
      <c r="BR1114">
        <v>0</v>
      </c>
      <c r="BS1114">
        <v>0</v>
      </c>
      <c r="BT1114">
        <v>0</v>
      </c>
      <c r="BU1114">
        <v>0</v>
      </c>
      <c r="BV1114">
        <v>0</v>
      </c>
      <c r="BW1114">
        <v>0</v>
      </c>
      <c r="BX1114">
        <v>0</v>
      </c>
      <c r="BY1114">
        <v>0</v>
      </c>
      <c r="BZ1114">
        <v>0</v>
      </c>
      <c r="CA1114">
        <v>0</v>
      </c>
      <c r="CB1114">
        <v>0</v>
      </c>
      <c r="CC1114">
        <v>0</v>
      </c>
      <c r="CD1114">
        <v>0</v>
      </c>
      <c r="CE1114">
        <v>0</v>
      </c>
      <c r="CF1114">
        <v>0</v>
      </c>
      <c r="CG1114">
        <v>0</v>
      </c>
      <c r="CH1114">
        <v>0</v>
      </c>
      <c r="CI1114">
        <v>0</v>
      </c>
      <c r="CJ1114">
        <v>0</v>
      </c>
      <c r="CK1114">
        <v>0</v>
      </c>
      <c r="CL1114">
        <v>0</v>
      </c>
      <c r="CM1114">
        <v>0</v>
      </c>
      <c r="CN1114">
        <v>0</v>
      </c>
      <c r="CO1114">
        <v>0</v>
      </c>
      <c r="CP1114">
        <v>0</v>
      </c>
      <c r="CQ1114">
        <v>0</v>
      </c>
      <c r="CR1114">
        <v>0</v>
      </c>
      <c r="CS1114">
        <v>0</v>
      </c>
      <c r="CT1114">
        <v>0</v>
      </c>
      <c r="CU1114">
        <v>0</v>
      </c>
      <c r="CV1114">
        <v>0</v>
      </c>
      <c r="CW1114">
        <v>0</v>
      </c>
      <c r="CX1114">
        <v>0</v>
      </c>
      <c r="CY1114">
        <v>0</v>
      </c>
      <c r="CZ1114">
        <v>0</v>
      </c>
      <c r="DA1114">
        <v>0</v>
      </c>
      <c r="DB1114">
        <v>0</v>
      </c>
      <c r="DC1114">
        <v>0</v>
      </c>
      <c r="DD1114">
        <v>0</v>
      </c>
      <c r="DE1114">
        <v>0</v>
      </c>
      <c r="DF1114">
        <v>0</v>
      </c>
      <c r="DG1114">
        <v>0</v>
      </c>
      <c r="DH1114">
        <v>0</v>
      </c>
      <c r="DI1114">
        <v>0</v>
      </c>
      <c r="DJ1114">
        <v>0</v>
      </c>
      <c r="DK1114">
        <v>0</v>
      </c>
      <c r="DL1114">
        <v>0</v>
      </c>
      <c r="DM1114">
        <v>0</v>
      </c>
      <c r="DN1114">
        <v>0</v>
      </c>
      <c r="DO1114">
        <v>0</v>
      </c>
      <c r="DP1114">
        <v>0</v>
      </c>
      <c r="DQ1114">
        <v>0</v>
      </c>
      <c r="DR1114">
        <v>0</v>
      </c>
      <c r="DS1114">
        <v>0</v>
      </c>
      <c r="DT1114">
        <v>0</v>
      </c>
      <c r="DU1114">
        <v>0</v>
      </c>
      <c r="DV1114">
        <v>0</v>
      </c>
      <c r="DW1114">
        <v>0</v>
      </c>
      <c r="DX1114">
        <v>0</v>
      </c>
      <c r="DZ1114" s="340"/>
      <c r="EA1114" t="s">
        <v>944</v>
      </c>
      <c r="EB1114">
        <v>1</v>
      </c>
      <c r="EC1114">
        <v>30</v>
      </c>
      <c r="ED1114" s="183" t="str">
        <f t="shared" si="44"/>
        <v>SDH200130</v>
      </c>
      <c r="EE1114">
        <v>461.1</v>
      </c>
      <c r="EF1114">
        <v>10000</v>
      </c>
      <c r="EG1114">
        <v>10000</v>
      </c>
      <c r="EH1114">
        <v>10000</v>
      </c>
      <c r="EI1114">
        <v>10000</v>
      </c>
      <c r="EJ1114">
        <v>10000</v>
      </c>
      <c r="EK1114">
        <v>10000</v>
      </c>
      <c r="EL1114">
        <v>10000</v>
      </c>
      <c r="EM1114">
        <v>10000</v>
      </c>
      <c r="EN1114">
        <v>10000</v>
      </c>
      <c r="EO1114">
        <v>10000</v>
      </c>
      <c r="EP1114">
        <v>10000</v>
      </c>
      <c r="EQ1114">
        <v>10000</v>
      </c>
      <c r="ER1114">
        <v>10000</v>
      </c>
      <c r="ES1114">
        <v>10000</v>
      </c>
      <c r="ET1114">
        <v>10000</v>
      </c>
      <c r="EU1114">
        <v>10000</v>
      </c>
      <c r="EV1114">
        <v>10000</v>
      </c>
      <c r="EW1114">
        <v>10000</v>
      </c>
      <c r="EX1114">
        <v>10000</v>
      </c>
      <c r="EY1114">
        <v>10000</v>
      </c>
      <c r="EZ1114">
        <v>10000</v>
      </c>
      <c r="FA1114">
        <v>10000</v>
      </c>
      <c r="FB1114">
        <v>10000</v>
      </c>
      <c r="FC1114">
        <v>10000</v>
      </c>
      <c r="FD1114">
        <v>10000</v>
      </c>
      <c r="FE1114">
        <v>10000</v>
      </c>
      <c r="FF1114">
        <v>10000</v>
      </c>
      <c r="FG1114">
        <v>10000</v>
      </c>
      <c r="FH1114">
        <v>10000</v>
      </c>
      <c r="FI1114">
        <v>10000</v>
      </c>
      <c r="FJ1114">
        <v>10000</v>
      </c>
      <c r="FK1114">
        <v>10000</v>
      </c>
      <c r="FL1114">
        <v>10000</v>
      </c>
      <c r="FM1114">
        <v>10000</v>
      </c>
      <c r="FN1114">
        <v>0</v>
      </c>
      <c r="FO1114">
        <v>0</v>
      </c>
      <c r="FP1114">
        <v>0</v>
      </c>
      <c r="FQ1114">
        <v>0</v>
      </c>
      <c r="FR1114">
        <v>0</v>
      </c>
      <c r="FS1114">
        <v>0</v>
      </c>
      <c r="FT1114">
        <v>0</v>
      </c>
      <c r="FU1114">
        <v>0</v>
      </c>
      <c r="FV1114">
        <v>0</v>
      </c>
      <c r="FW1114">
        <v>0</v>
      </c>
      <c r="FX1114">
        <v>0</v>
      </c>
      <c r="FY1114">
        <v>0</v>
      </c>
      <c r="FZ1114">
        <v>0</v>
      </c>
      <c r="GA1114">
        <v>0</v>
      </c>
      <c r="GB1114">
        <v>0</v>
      </c>
      <c r="GC1114">
        <v>0</v>
      </c>
      <c r="GD1114">
        <v>0</v>
      </c>
      <c r="GE1114">
        <v>0</v>
      </c>
      <c r="GF1114">
        <v>0</v>
      </c>
      <c r="GG1114">
        <v>0</v>
      </c>
      <c r="GH1114">
        <v>0</v>
      </c>
      <c r="GI1114">
        <v>0</v>
      </c>
      <c r="GJ1114">
        <v>0</v>
      </c>
      <c r="GK1114">
        <v>0</v>
      </c>
      <c r="GL1114">
        <v>0</v>
      </c>
      <c r="GM1114">
        <v>0</v>
      </c>
      <c r="GN1114">
        <v>0</v>
      </c>
      <c r="GO1114">
        <v>0</v>
      </c>
      <c r="GP1114">
        <v>0</v>
      </c>
      <c r="GQ1114">
        <v>0</v>
      </c>
      <c r="GR1114">
        <v>0</v>
      </c>
      <c r="GS1114">
        <v>0</v>
      </c>
      <c r="GT1114">
        <v>0</v>
      </c>
      <c r="GU1114">
        <v>0</v>
      </c>
      <c r="GV1114">
        <v>0</v>
      </c>
      <c r="GW1114">
        <v>0</v>
      </c>
      <c r="GX1114">
        <v>0</v>
      </c>
      <c r="GY1114">
        <v>0</v>
      </c>
      <c r="GZ1114">
        <v>0</v>
      </c>
      <c r="HA1114">
        <v>0</v>
      </c>
      <c r="HB1114">
        <v>0</v>
      </c>
      <c r="HC1114">
        <v>0</v>
      </c>
      <c r="HD1114">
        <v>0</v>
      </c>
      <c r="HE1114">
        <v>0</v>
      </c>
      <c r="HF1114">
        <v>0</v>
      </c>
      <c r="HG1114">
        <v>0</v>
      </c>
      <c r="HH1114">
        <v>0</v>
      </c>
      <c r="HI1114">
        <v>0</v>
      </c>
      <c r="HJ1114">
        <v>0</v>
      </c>
      <c r="HK1114">
        <v>0</v>
      </c>
      <c r="HL1114">
        <v>0</v>
      </c>
      <c r="HM1114">
        <v>0</v>
      </c>
      <c r="HN1114">
        <v>0</v>
      </c>
      <c r="HO1114">
        <v>0</v>
      </c>
      <c r="HP1114">
        <v>0</v>
      </c>
      <c r="HQ1114">
        <v>0</v>
      </c>
      <c r="HR1114">
        <v>0</v>
      </c>
      <c r="HS1114">
        <v>0</v>
      </c>
      <c r="HT1114">
        <v>0</v>
      </c>
      <c r="HU1114">
        <v>0</v>
      </c>
      <c r="HV1114">
        <v>0</v>
      </c>
      <c r="HW1114">
        <v>0</v>
      </c>
      <c r="HX1114">
        <v>0</v>
      </c>
      <c r="HY1114">
        <v>0</v>
      </c>
      <c r="HZ1114">
        <v>0</v>
      </c>
      <c r="IA1114">
        <v>0</v>
      </c>
      <c r="IB1114">
        <v>0</v>
      </c>
      <c r="IC1114">
        <v>0</v>
      </c>
      <c r="ID1114">
        <v>0</v>
      </c>
      <c r="IE1114">
        <v>0</v>
      </c>
      <c r="IF1114">
        <v>0</v>
      </c>
      <c r="IG1114">
        <v>0</v>
      </c>
      <c r="IH1114">
        <v>0</v>
      </c>
      <c r="II1114">
        <v>0</v>
      </c>
      <c r="IJ1114">
        <v>0</v>
      </c>
      <c r="IK1114">
        <v>0</v>
      </c>
    </row>
    <row r="1115" spans="13:245" hidden="1">
      <c r="M1115" s="340"/>
      <c r="N1115" t="s">
        <v>944</v>
      </c>
      <c r="O1115">
        <v>1</v>
      </c>
      <c r="P1115">
        <v>31</v>
      </c>
      <c r="Q1115" s="183" t="str">
        <f t="shared" si="43"/>
        <v>SDH200131</v>
      </c>
      <c r="R1115">
        <v>466.40000000000003</v>
      </c>
      <c r="S1115">
        <v>2000</v>
      </c>
      <c r="T1115">
        <v>2000</v>
      </c>
      <c r="U1115">
        <v>2000</v>
      </c>
      <c r="V1115">
        <v>2332</v>
      </c>
      <c r="W1115">
        <v>2798.4</v>
      </c>
      <c r="X1115">
        <v>3264.8</v>
      </c>
      <c r="Y1115">
        <v>3731.2000000000003</v>
      </c>
      <c r="Z1115">
        <v>4197.6000000000004</v>
      </c>
      <c r="AA1115">
        <v>4664</v>
      </c>
      <c r="AB1115">
        <v>5130.4000000000005</v>
      </c>
      <c r="AC1115">
        <v>5596.8</v>
      </c>
      <c r="AD1115">
        <v>6063.2000000000007</v>
      </c>
      <c r="AE1115">
        <v>6529.6</v>
      </c>
      <c r="AF1115">
        <v>6996</v>
      </c>
      <c r="AG1115">
        <v>7462.4000000000005</v>
      </c>
      <c r="AH1115">
        <v>7928.8</v>
      </c>
      <c r="AI1115">
        <v>8395.2000000000007</v>
      </c>
      <c r="AJ1115">
        <v>8861.6</v>
      </c>
      <c r="AK1115">
        <v>9328</v>
      </c>
      <c r="AL1115">
        <v>9328</v>
      </c>
      <c r="AM1115">
        <v>9328</v>
      </c>
      <c r="AN1115">
        <v>9328</v>
      </c>
      <c r="AO1115">
        <v>9328</v>
      </c>
      <c r="AP1115">
        <v>9328</v>
      </c>
      <c r="AQ1115">
        <v>9328</v>
      </c>
      <c r="AR1115">
        <v>9328</v>
      </c>
      <c r="AS1115">
        <v>9328</v>
      </c>
      <c r="AT1115">
        <v>9328</v>
      </c>
      <c r="AU1115">
        <v>9328</v>
      </c>
      <c r="AV1115">
        <v>9328</v>
      </c>
      <c r="AW1115">
        <v>9328</v>
      </c>
      <c r="AX1115">
        <v>9328</v>
      </c>
      <c r="AY1115">
        <v>9328</v>
      </c>
      <c r="AZ1115">
        <v>9328</v>
      </c>
      <c r="BA1115">
        <v>0</v>
      </c>
      <c r="BB1115">
        <v>0</v>
      </c>
      <c r="BC1115">
        <v>0</v>
      </c>
      <c r="BD1115">
        <v>0</v>
      </c>
      <c r="BE1115">
        <v>0</v>
      </c>
      <c r="BF1115">
        <v>0</v>
      </c>
      <c r="BG1115">
        <v>0</v>
      </c>
      <c r="BH1115">
        <v>0</v>
      </c>
      <c r="BI1115">
        <v>0</v>
      </c>
      <c r="BJ1115">
        <v>0</v>
      </c>
      <c r="BK1115">
        <v>0</v>
      </c>
      <c r="BL1115">
        <v>0</v>
      </c>
      <c r="BM1115">
        <v>0</v>
      </c>
      <c r="BN1115">
        <v>0</v>
      </c>
      <c r="BO1115">
        <v>0</v>
      </c>
      <c r="BP1115">
        <v>0</v>
      </c>
      <c r="BQ1115">
        <v>0</v>
      </c>
      <c r="BR1115">
        <v>0</v>
      </c>
      <c r="BS1115">
        <v>0</v>
      </c>
      <c r="BT1115">
        <v>0</v>
      </c>
      <c r="BU1115">
        <v>0</v>
      </c>
      <c r="BV1115">
        <v>0</v>
      </c>
      <c r="BW1115">
        <v>0</v>
      </c>
      <c r="BX1115">
        <v>0</v>
      </c>
      <c r="BY1115">
        <v>0</v>
      </c>
      <c r="BZ1115">
        <v>0</v>
      </c>
      <c r="CA1115">
        <v>0</v>
      </c>
      <c r="CB1115">
        <v>0</v>
      </c>
      <c r="CC1115">
        <v>0</v>
      </c>
      <c r="CD1115">
        <v>0</v>
      </c>
      <c r="CE1115">
        <v>0</v>
      </c>
      <c r="CF1115">
        <v>0</v>
      </c>
      <c r="CG1115">
        <v>0</v>
      </c>
      <c r="CH1115">
        <v>0</v>
      </c>
      <c r="CI1115">
        <v>0</v>
      </c>
      <c r="CJ1115">
        <v>0</v>
      </c>
      <c r="CK1115">
        <v>0</v>
      </c>
      <c r="CL1115">
        <v>0</v>
      </c>
      <c r="CM1115">
        <v>0</v>
      </c>
      <c r="CN1115">
        <v>0</v>
      </c>
      <c r="CO1115">
        <v>0</v>
      </c>
      <c r="CP1115">
        <v>0</v>
      </c>
      <c r="CQ1115">
        <v>0</v>
      </c>
      <c r="CR1115">
        <v>0</v>
      </c>
      <c r="CS1115">
        <v>0</v>
      </c>
      <c r="CT1115">
        <v>0</v>
      </c>
      <c r="CU1115">
        <v>0</v>
      </c>
      <c r="CV1115">
        <v>0</v>
      </c>
      <c r="CW1115">
        <v>0</v>
      </c>
      <c r="CX1115">
        <v>0</v>
      </c>
      <c r="CY1115">
        <v>0</v>
      </c>
      <c r="CZ1115">
        <v>0</v>
      </c>
      <c r="DA1115">
        <v>0</v>
      </c>
      <c r="DB1115">
        <v>0</v>
      </c>
      <c r="DC1115">
        <v>0</v>
      </c>
      <c r="DD1115">
        <v>0</v>
      </c>
      <c r="DE1115">
        <v>0</v>
      </c>
      <c r="DF1115">
        <v>0</v>
      </c>
      <c r="DG1115">
        <v>0</v>
      </c>
      <c r="DH1115">
        <v>0</v>
      </c>
      <c r="DI1115">
        <v>0</v>
      </c>
      <c r="DJ1115">
        <v>0</v>
      </c>
      <c r="DK1115">
        <v>0</v>
      </c>
      <c r="DL1115">
        <v>0</v>
      </c>
      <c r="DM1115">
        <v>0</v>
      </c>
      <c r="DN1115">
        <v>0</v>
      </c>
      <c r="DO1115">
        <v>0</v>
      </c>
      <c r="DP1115">
        <v>0</v>
      </c>
      <c r="DQ1115">
        <v>0</v>
      </c>
      <c r="DR1115">
        <v>0</v>
      </c>
      <c r="DS1115">
        <v>0</v>
      </c>
      <c r="DT1115">
        <v>0</v>
      </c>
      <c r="DU1115">
        <v>0</v>
      </c>
      <c r="DV1115">
        <v>0</v>
      </c>
      <c r="DW1115">
        <v>0</v>
      </c>
      <c r="DX1115">
        <v>0</v>
      </c>
      <c r="DZ1115" s="340"/>
      <c r="EA1115" t="s">
        <v>944</v>
      </c>
      <c r="EB1115">
        <v>1</v>
      </c>
      <c r="EC1115">
        <v>31</v>
      </c>
      <c r="ED1115" s="183" t="str">
        <f t="shared" si="44"/>
        <v>SDH200131</v>
      </c>
      <c r="EE1115">
        <v>466.40000000000003</v>
      </c>
      <c r="EF1115">
        <v>10000</v>
      </c>
      <c r="EG1115">
        <v>10000</v>
      </c>
      <c r="EH1115">
        <v>10000</v>
      </c>
      <c r="EI1115">
        <v>10000</v>
      </c>
      <c r="EJ1115">
        <v>10000</v>
      </c>
      <c r="EK1115">
        <v>10000</v>
      </c>
      <c r="EL1115">
        <v>10000</v>
      </c>
      <c r="EM1115">
        <v>10000</v>
      </c>
      <c r="EN1115">
        <v>10000</v>
      </c>
      <c r="EO1115">
        <v>10000</v>
      </c>
      <c r="EP1115">
        <v>10000</v>
      </c>
      <c r="EQ1115">
        <v>10000</v>
      </c>
      <c r="ER1115">
        <v>10000</v>
      </c>
      <c r="ES1115">
        <v>10000</v>
      </c>
      <c r="ET1115">
        <v>10000</v>
      </c>
      <c r="EU1115">
        <v>10000</v>
      </c>
      <c r="EV1115">
        <v>10000</v>
      </c>
      <c r="EW1115">
        <v>10000</v>
      </c>
      <c r="EX1115">
        <v>10000</v>
      </c>
      <c r="EY1115">
        <v>10000</v>
      </c>
      <c r="EZ1115">
        <v>10000</v>
      </c>
      <c r="FA1115">
        <v>10000</v>
      </c>
      <c r="FB1115">
        <v>10000</v>
      </c>
      <c r="FC1115">
        <v>10000</v>
      </c>
      <c r="FD1115">
        <v>10000</v>
      </c>
      <c r="FE1115">
        <v>10000</v>
      </c>
      <c r="FF1115">
        <v>10000</v>
      </c>
      <c r="FG1115">
        <v>10000</v>
      </c>
      <c r="FH1115">
        <v>10000</v>
      </c>
      <c r="FI1115">
        <v>10000</v>
      </c>
      <c r="FJ1115">
        <v>10000</v>
      </c>
      <c r="FK1115">
        <v>10000</v>
      </c>
      <c r="FL1115">
        <v>10000</v>
      </c>
      <c r="FM1115">
        <v>10000</v>
      </c>
      <c r="FN1115">
        <v>0</v>
      </c>
      <c r="FO1115">
        <v>0</v>
      </c>
      <c r="FP1115">
        <v>0</v>
      </c>
      <c r="FQ1115">
        <v>0</v>
      </c>
      <c r="FR1115">
        <v>0</v>
      </c>
      <c r="FS1115">
        <v>0</v>
      </c>
      <c r="FT1115">
        <v>0</v>
      </c>
      <c r="FU1115">
        <v>0</v>
      </c>
      <c r="FV1115">
        <v>0</v>
      </c>
      <c r="FW1115">
        <v>0</v>
      </c>
      <c r="FX1115">
        <v>0</v>
      </c>
      <c r="FY1115">
        <v>0</v>
      </c>
      <c r="FZ1115">
        <v>0</v>
      </c>
      <c r="GA1115">
        <v>0</v>
      </c>
      <c r="GB1115">
        <v>0</v>
      </c>
      <c r="GC1115">
        <v>0</v>
      </c>
      <c r="GD1115">
        <v>0</v>
      </c>
      <c r="GE1115">
        <v>0</v>
      </c>
      <c r="GF1115">
        <v>0</v>
      </c>
      <c r="GG1115">
        <v>0</v>
      </c>
      <c r="GH1115">
        <v>0</v>
      </c>
      <c r="GI1115">
        <v>0</v>
      </c>
      <c r="GJ1115">
        <v>0</v>
      </c>
      <c r="GK1115">
        <v>0</v>
      </c>
      <c r="GL1115">
        <v>0</v>
      </c>
      <c r="GM1115">
        <v>0</v>
      </c>
      <c r="GN1115">
        <v>0</v>
      </c>
      <c r="GO1115">
        <v>0</v>
      </c>
      <c r="GP1115">
        <v>0</v>
      </c>
      <c r="GQ1115">
        <v>0</v>
      </c>
      <c r="GR1115">
        <v>0</v>
      </c>
      <c r="GS1115">
        <v>0</v>
      </c>
      <c r="GT1115">
        <v>0</v>
      </c>
      <c r="GU1115">
        <v>0</v>
      </c>
      <c r="GV1115">
        <v>0</v>
      </c>
      <c r="GW1115">
        <v>0</v>
      </c>
      <c r="GX1115">
        <v>0</v>
      </c>
      <c r="GY1115">
        <v>0</v>
      </c>
      <c r="GZ1115">
        <v>0</v>
      </c>
      <c r="HA1115">
        <v>0</v>
      </c>
      <c r="HB1115">
        <v>0</v>
      </c>
      <c r="HC1115">
        <v>0</v>
      </c>
      <c r="HD1115">
        <v>0</v>
      </c>
      <c r="HE1115">
        <v>0</v>
      </c>
      <c r="HF1115">
        <v>0</v>
      </c>
      <c r="HG1115">
        <v>0</v>
      </c>
      <c r="HH1115">
        <v>0</v>
      </c>
      <c r="HI1115">
        <v>0</v>
      </c>
      <c r="HJ1115">
        <v>0</v>
      </c>
      <c r="HK1115">
        <v>0</v>
      </c>
      <c r="HL1115">
        <v>0</v>
      </c>
      <c r="HM1115">
        <v>0</v>
      </c>
      <c r="HN1115">
        <v>0</v>
      </c>
      <c r="HO1115">
        <v>0</v>
      </c>
      <c r="HP1115">
        <v>0</v>
      </c>
      <c r="HQ1115">
        <v>0</v>
      </c>
      <c r="HR1115">
        <v>0</v>
      </c>
      <c r="HS1115">
        <v>0</v>
      </c>
      <c r="HT1115">
        <v>0</v>
      </c>
      <c r="HU1115">
        <v>0</v>
      </c>
      <c r="HV1115">
        <v>0</v>
      </c>
      <c r="HW1115">
        <v>0</v>
      </c>
      <c r="HX1115">
        <v>0</v>
      </c>
      <c r="HY1115">
        <v>0</v>
      </c>
      <c r="HZ1115">
        <v>0</v>
      </c>
      <c r="IA1115">
        <v>0</v>
      </c>
      <c r="IB1115">
        <v>0</v>
      </c>
      <c r="IC1115">
        <v>0</v>
      </c>
      <c r="ID1115">
        <v>0</v>
      </c>
      <c r="IE1115">
        <v>0</v>
      </c>
      <c r="IF1115">
        <v>0</v>
      </c>
      <c r="IG1115">
        <v>0</v>
      </c>
      <c r="IH1115">
        <v>0</v>
      </c>
      <c r="II1115">
        <v>0</v>
      </c>
      <c r="IJ1115">
        <v>0</v>
      </c>
      <c r="IK1115">
        <v>0</v>
      </c>
    </row>
    <row r="1116" spans="13:245" hidden="1">
      <c r="M1116" s="340"/>
      <c r="N1116" t="s">
        <v>944</v>
      </c>
      <c r="O1116">
        <v>1</v>
      </c>
      <c r="P1116">
        <v>32</v>
      </c>
      <c r="Q1116" s="183" t="str">
        <f t="shared" si="43"/>
        <v>SDH200132</v>
      </c>
      <c r="R1116">
        <v>466.40000000000003</v>
      </c>
      <c r="S1116">
        <v>2000</v>
      </c>
      <c r="T1116">
        <v>2000</v>
      </c>
      <c r="U1116">
        <v>2000</v>
      </c>
      <c r="V1116">
        <v>2332</v>
      </c>
      <c r="W1116">
        <v>2798.4</v>
      </c>
      <c r="X1116">
        <v>3264.8</v>
      </c>
      <c r="Y1116">
        <v>3731.2000000000003</v>
      </c>
      <c r="Z1116">
        <v>4197.6000000000004</v>
      </c>
      <c r="AA1116">
        <v>4664</v>
      </c>
      <c r="AB1116">
        <v>5130.4000000000005</v>
      </c>
      <c r="AC1116">
        <v>5596.8</v>
      </c>
      <c r="AD1116">
        <v>6063.2000000000007</v>
      </c>
      <c r="AE1116">
        <v>6529.6</v>
      </c>
      <c r="AF1116">
        <v>6996</v>
      </c>
      <c r="AG1116">
        <v>7462.4000000000005</v>
      </c>
      <c r="AH1116">
        <v>7928.8</v>
      </c>
      <c r="AI1116">
        <v>8395.2000000000007</v>
      </c>
      <c r="AJ1116">
        <v>8861.6</v>
      </c>
      <c r="AK1116">
        <v>9328</v>
      </c>
      <c r="AL1116">
        <v>9328</v>
      </c>
      <c r="AM1116">
        <v>9328</v>
      </c>
      <c r="AN1116">
        <v>9328</v>
      </c>
      <c r="AO1116">
        <v>9328</v>
      </c>
      <c r="AP1116">
        <v>9328</v>
      </c>
      <c r="AQ1116">
        <v>9328</v>
      </c>
      <c r="AR1116">
        <v>9328</v>
      </c>
      <c r="AS1116">
        <v>9328</v>
      </c>
      <c r="AT1116">
        <v>9328</v>
      </c>
      <c r="AU1116">
        <v>9328</v>
      </c>
      <c r="AV1116">
        <v>9328</v>
      </c>
      <c r="AW1116">
        <v>9328</v>
      </c>
      <c r="AX1116">
        <v>9328</v>
      </c>
      <c r="AY1116">
        <v>9328</v>
      </c>
      <c r="AZ1116">
        <v>9328</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0</v>
      </c>
      <c r="CP1116">
        <v>0</v>
      </c>
      <c r="CQ1116">
        <v>0</v>
      </c>
      <c r="CR1116">
        <v>0</v>
      </c>
      <c r="CS1116">
        <v>0</v>
      </c>
      <c r="CT1116">
        <v>0</v>
      </c>
      <c r="CU1116">
        <v>0</v>
      </c>
      <c r="CV1116">
        <v>0</v>
      </c>
      <c r="CW1116">
        <v>0</v>
      </c>
      <c r="CX1116">
        <v>0</v>
      </c>
      <c r="CY1116">
        <v>0</v>
      </c>
      <c r="CZ1116">
        <v>0</v>
      </c>
      <c r="DA1116">
        <v>0</v>
      </c>
      <c r="DB1116">
        <v>0</v>
      </c>
      <c r="DC1116">
        <v>0</v>
      </c>
      <c r="DD1116">
        <v>0</v>
      </c>
      <c r="DE1116">
        <v>0</v>
      </c>
      <c r="DF1116">
        <v>0</v>
      </c>
      <c r="DG1116">
        <v>0</v>
      </c>
      <c r="DH1116">
        <v>0</v>
      </c>
      <c r="DI1116">
        <v>0</v>
      </c>
      <c r="DJ1116">
        <v>0</v>
      </c>
      <c r="DK1116">
        <v>0</v>
      </c>
      <c r="DL1116">
        <v>0</v>
      </c>
      <c r="DM1116">
        <v>0</v>
      </c>
      <c r="DN1116">
        <v>0</v>
      </c>
      <c r="DO1116">
        <v>0</v>
      </c>
      <c r="DP1116">
        <v>0</v>
      </c>
      <c r="DQ1116">
        <v>0</v>
      </c>
      <c r="DR1116">
        <v>0</v>
      </c>
      <c r="DS1116">
        <v>0</v>
      </c>
      <c r="DT1116">
        <v>0</v>
      </c>
      <c r="DU1116">
        <v>0</v>
      </c>
      <c r="DV1116">
        <v>0</v>
      </c>
      <c r="DW1116">
        <v>0</v>
      </c>
      <c r="DX1116">
        <v>0</v>
      </c>
      <c r="DZ1116" s="340"/>
      <c r="EA1116" t="s">
        <v>944</v>
      </c>
      <c r="EB1116">
        <v>1</v>
      </c>
      <c r="EC1116">
        <v>32</v>
      </c>
      <c r="ED1116" s="183" t="str">
        <f t="shared" si="44"/>
        <v>SDH200132</v>
      </c>
      <c r="EE1116">
        <v>466.40000000000003</v>
      </c>
      <c r="EF1116">
        <v>10000</v>
      </c>
      <c r="EG1116">
        <v>10000</v>
      </c>
      <c r="EH1116">
        <v>10000</v>
      </c>
      <c r="EI1116">
        <v>10000</v>
      </c>
      <c r="EJ1116">
        <v>10000</v>
      </c>
      <c r="EK1116">
        <v>10000</v>
      </c>
      <c r="EL1116">
        <v>10000</v>
      </c>
      <c r="EM1116">
        <v>10000</v>
      </c>
      <c r="EN1116">
        <v>10000</v>
      </c>
      <c r="EO1116">
        <v>10000</v>
      </c>
      <c r="EP1116">
        <v>10000</v>
      </c>
      <c r="EQ1116">
        <v>10000</v>
      </c>
      <c r="ER1116">
        <v>10000</v>
      </c>
      <c r="ES1116">
        <v>10000</v>
      </c>
      <c r="ET1116">
        <v>10000</v>
      </c>
      <c r="EU1116">
        <v>10000</v>
      </c>
      <c r="EV1116">
        <v>10000</v>
      </c>
      <c r="EW1116">
        <v>10000</v>
      </c>
      <c r="EX1116">
        <v>10000</v>
      </c>
      <c r="EY1116">
        <v>10000</v>
      </c>
      <c r="EZ1116">
        <v>10000</v>
      </c>
      <c r="FA1116">
        <v>10000</v>
      </c>
      <c r="FB1116">
        <v>10000</v>
      </c>
      <c r="FC1116">
        <v>10000</v>
      </c>
      <c r="FD1116">
        <v>10000</v>
      </c>
      <c r="FE1116">
        <v>10000</v>
      </c>
      <c r="FF1116">
        <v>10000</v>
      </c>
      <c r="FG1116">
        <v>10000</v>
      </c>
      <c r="FH1116">
        <v>10000</v>
      </c>
      <c r="FI1116">
        <v>10000</v>
      </c>
      <c r="FJ1116">
        <v>10000</v>
      </c>
      <c r="FK1116">
        <v>10000</v>
      </c>
      <c r="FL1116">
        <v>10000</v>
      </c>
      <c r="FM1116">
        <v>10000</v>
      </c>
      <c r="FN1116">
        <v>0</v>
      </c>
      <c r="FO1116">
        <v>0</v>
      </c>
      <c r="FP1116">
        <v>0</v>
      </c>
      <c r="FQ1116">
        <v>0</v>
      </c>
      <c r="FR1116">
        <v>0</v>
      </c>
      <c r="FS1116">
        <v>0</v>
      </c>
      <c r="FT1116">
        <v>0</v>
      </c>
      <c r="FU1116">
        <v>0</v>
      </c>
      <c r="FV1116">
        <v>0</v>
      </c>
      <c r="FW1116">
        <v>0</v>
      </c>
      <c r="FX1116">
        <v>0</v>
      </c>
      <c r="FY1116">
        <v>0</v>
      </c>
      <c r="FZ1116">
        <v>0</v>
      </c>
      <c r="GA1116">
        <v>0</v>
      </c>
      <c r="GB1116">
        <v>0</v>
      </c>
      <c r="GC1116">
        <v>0</v>
      </c>
      <c r="GD1116">
        <v>0</v>
      </c>
      <c r="GE1116">
        <v>0</v>
      </c>
      <c r="GF1116">
        <v>0</v>
      </c>
      <c r="GG1116">
        <v>0</v>
      </c>
      <c r="GH1116">
        <v>0</v>
      </c>
      <c r="GI1116">
        <v>0</v>
      </c>
      <c r="GJ1116">
        <v>0</v>
      </c>
      <c r="GK1116">
        <v>0</v>
      </c>
      <c r="GL1116">
        <v>0</v>
      </c>
      <c r="GM1116">
        <v>0</v>
      </c>
      <c r="GN1116">
        <v>0</v>
      </c>
      <c r="GO1116">
        <v>0</v>
      </c>
      <c r="GP1116">
        <v>0</v>
      </c>
      <c r="GQ1116">
        <v>0</v>
      </c>
      <c r="GR1116">
        <v>0</v>
      </c>
      <c r="GS1116">
        <v>0</v>
      </c>
      <c r="GT1116">
        <v>0</v>
      </c>
      <c r="GU1116">
        <v>0</v>
      </c>
      <c r="GV1116">
        <v>0</v>
      </c>
      <c r="GW1116">
        <v>0</v>
      </c>
      <c r="GX1116">
        <v>0</v>
      </c>
      <c r="GY1116">
        <v>0</v>
      </c>
      <c r="GZ1116">
        <v>0</v>
      </c>
      <c r="HA1116">
        <v>0</v>
      </c>
      <c r="HB1116">
        <v>0</v>
      </c>
      <c r="HC1116">
        <v>0</v>
      </c>
      <c r="HD1116">
        <v>0</v>
      </c>
      <c r="HE1116">
        <v>0</v>
      </c>
      <c r="HF1116">
        <v>0</v>
      </c>
      <c r="HG1116">
        <v>0</v>
      </c>
      <c r="HH1116">
        <v>0</v>
      </c>
      <c r="HI1116">
        <v>0</v>
      </c>
      <c r="HJ1116">
        <v>0</v>
      </c>
      <c r="HK1116">
        <v>0</v>
      </c>
      <c r="HL1116">
        <v>0</v>
      </c>
      <c r="HM1116">
        <v>0</v>
      </c>
      <c r="HN1116">
        <v>0</v>
      </c>
      <c r="HO1116">
        <v>0</v>
      </c>
      <c r="HP1116">
        <v>0</v>
      </c>
      <c r="HQ1116">
        <v>0</v>
      </c>
      <c r="HR1116">
        <v>0</v>
      </c>
      <c r="HS1116">
        <v>0</v>
      </c>
      <c r="HT1116">
        <v>0</v>
      </c>
      <c r="HU1116">
        <v>0</v>
      </c>
      <c r="HV1116">
        <v>0</v>
      </c>
      <c r="HW1116">
        <v>0</v>
      </c>
      <c r="HX1116">
        <v>0</v>
      </c>
      <c r="HY1116">
        <v>0</v>
      </c>
      <c r="HZ1116">
        <v>0</v>
      </c>
      <c r="IA1116">
        <v>0</v>
      </c>
      <c r="IB1116">
        <v>0</v>
      </c>
      <c r="IC1116">
        <v>0</v>
      </c>
      <c r="ID1116">
        <v>0</v>
      </c>
      <c r="IE1116">
        <v>0</v>
      </c>
      <c r="IF1116">
        <v>0</v>
      </c>
      <c r="IG1116">
        <v>0</v>
      </c>
      <c r="IH1116">
        <v>0</v>
      </c>
      <c r="II1116">
        <v>0</v>
      </c>
      <c r="IJ1116">
        <v>0</v>
      </c>
      <c r="IK1116">
        <v>0</v>
      </c>
    </row>
    <row r="1117" spans="13:245" hidden="1">
      <c r="M1117" s="340"/>
      <c r="N1117" t="s">
        <v>944</v>
      </c>
      <c r="O1117">
        <v>1</v>
      </c>
      <c r="P1117">
        <v>33</v>
      </c>
      <c r="Q1117" s="183" t="str">
        <f t="shared" si="43"/>
        <v>SDH200133</v>
      </c>
      <c r="R1117">
        <v>471.70000000000005</v>
      </c>
      <c r="S1117">
        <v>2000</v>
      </c>
      <c r="T1117">
        <v>2000</v>
      </c>
      <c r="U1117">
        <v>2000</v>
      </c>
      <c r="V1117">
        <v>2358.5</v>
      </c>
      <c r="W1117">
        <v>2830.2000000000003</v>
      </c>
      <c r="X1117">
        <v>3301.9</v>
      </c>
      <c r="Y1117">
        <v>3773.6000000000004</v>
      </c>
      <c r="Z1117">
        <v>4245.3</v>
      </c>
      <c r="AA1117">
        <v>4717</v>
      </c>
      <c r="AB1117">
        <v>5188.7</v>
      </c>
      <c r="AC1117">
        <v>5660.4000000000005</v>
      </c>
      <c r="AD1117">
        <v>6132.1</v>
      </c>
      <c r="AE1117">
        <v>6603.8</v>
      </c>
      <c r="AF1117">
        <v>7075.5</v>
      </c>
      <c r="AG1117">
        <v>7547.2000000000007</v>
      </c>
      <c r="AH1117">
        <v>8018.9000000000005</v>
      </c>
      <c r="AI1117">
        <v>8490.6</v>
      </c>
      <c r="AJ1117">
        <v>8962.3000000000011</v>
      </c>
      <c r="AK1117">
        <v>9434</v>
      </c>
      <c r="AL1117">
        <v>9434</v>
      </c>
      <c r="AM1117">
        <v>9434</v>
      </c>
      <c r="AN1117">
        <v>9434</v>
      </c>
      <c r="AO1117">
        <v>9434</v>
      </c>
      <c r="AP1117">
        <v>9434</v>
      </c>
      <c r="AQ1117">
        <v>9434</v>
      </c>
      <c r="AR1117">
        <v>9434</v>
      </c>
      <c r="AS1117">
        <v>9434</v>
      </c>
      <c r="AT1117">
        <v>9434</v>
      </c>
      <c r="AU1117">
        <v>9434</v>
      </c>
      <c r="AV1117">
        <v>9434</v>
      </c>
      <c r="AW1117">
        <v>9434</v>
      </c>
      <c r="AX1117">
        <v>9434</v>
      </c>
      <c r="AY1117">
        <v>9434</v>
      </c>
      <c r="AZ1117">
        <v>9434</v>
      </c>
      <c r="BA1117">
        <v>0</v>
      </c>
      <c r="BB1117">
        <v>0</v>
      </c>
      <c r="BC1117">
        <v>0</v>
      </c>
      <c r="BD1117">
        <v>0</v>
      </c>
      <c r="BE1117">
        <v>0</v>
      </c>
      <c r="BF1117">
        <v>0</v>
      </c>
      <c r="BG1117">
        <v>0</v>
      </c>
      <c r="BH1117">
        <v>0</v>
      </c>
      <c r="BI1117">
        <v>0</v>
      </c>
      <c r="BJ1117">
        <v>0</v>
      </c>
      <c r="BK1117">
        <v>0</v>
      </c>
      <c r="BL1117">
        <v>0</v>
      </c>
      <c r="BM1117">
        <v>0</v>
      </c>
      <c r="BN1117">
        <v>0</v>
      </c>
      <c r="BO1117">
        <v>0</v>
      </c>
      <c r="BP1117">
        <v>0</v>
      </c>
      <c r="BQ1117">
        <v>0</v>
      </c>
      <c r="BR1117">
        <v>0</v>
      </c>
      <c r="BS1117">
        <v>0</v>
      </c>
      <c r="BT1117">
        <v>0</v>
      </c>
      <c r="BU1117">
        <v>0</v>
      </c>
      <c r="BV1117">
        <v>0</v>
      </c>
      <c r="BW1117">
        <v>0</v>
      </c>
      <c r="BX1117">
        <v>0</v>
      </c>
      <c r="BY1117">
        <v>0</v>
      </c>
      <c r="BZ1117">
        <v>0</v>
      </c>
      <c r="CA1117">
        <v>0</v>
      </c>
      <c r="CB1117">
        <v>0</v>
      </c>
      <c r="CC1117">
        <v>0</v>
      </c>
      <c r="CD1117">
        <v>0</v>
      </c>
      <c r="CE1117">
        <v>0</v>
      </c>
      <c r="CF1117">
        <v>0</v>
      </c>
      <c r="CG1117">
        <v>0</v>
      </c>
      <c r="CH1117">
        <v>0</v>
      </c>
      <c r="CI1117">
        <v>0</v>
      </c>
      <c r="CJ1117">
        <v>0</v>
      </c>
      <c r="CK1117">
        <v>0</v>
      </c>
      <c r="CL1117">
        <v>0</v>
      </c>
      <c r="CM1117">
        <v>0</v>
      </c>
      <c r="CN1117">
        <v>0</v>
      </c>
      <c r="CO1117">
        <v>0</v>
      </c>
      <c r="CP1117">
        <v>0</v>
      </c>
      <c r="CQ1117">
        <v>0</v>
      </c>
      <c r="CR1117">
        <v>0</v>
      </c>
      <c r="CS1117">
        <v>0</v>
      </c>
      <c r="CT1117">
        <v>0</v>
      </c>
      <c r="CU1117">
        <v>0</v>
      </c>
      <c r="CV1117">
        <v>0</v>
      </c>
      <c r="CW1117">
        <v>0</v>
      </c>
      <c r="CX1117">
        <v>0</v>
      </c>
      <c r="CY1117">
        <v>0</v>
      </c>
      <c r="CZ1117">
        <v>0</v>
      </c>
      <c r="DA1117">
        <v>0</v>
      </c>
      <c r="DB1117">
        <v>0</v>
      </c>
      <c r="DC1117">
        <v>0</v>
      </c>
      <c r="DD1117">
        <v>0</v>
      </c>
      <c r="DE1117">
        <v>0</v>
      </c>
      <c r="DF1117">
        <v>0</v>
      </c>
      <c r="DG1117">
        <v>0</v>
      </c>
      <c r="DH1117">
        <v>0</v>
      </c>
      <c r="DI1117">
        <v>0</v>
      </c>
      <c r="DJ1117">
        <v>0</v>
      </c>
      <c r="DK1117">
        <v>0</v>
      </c>
      <c r="DL1117">
        <v>0</v>
      </c>
      <c r="DM1117">
        <v>0</v>
      </c>
      <c r="DN1117">
        <v>0</v>
      </c>
      <c r="DO1117">
        <v>0</v>
      </c>
      <c r="DP1117">
        <v>0</v>
      </c>
      <c r="DQ1117">
        <v>0</v>
      </c>
      <c r="DR1117">
        <v>0</v>
      </c>
      <c r="DS1117">
        <v>0</v>
      </c>
      <c r="DT1117">
        <v>0</v>
      </c>
      <c r="DU1117">
        <v>0</v>
      </c>
      <c r="DV1117">
        <v>0</v>
      </c>
      <c r="DW1117">
        <v>0</v>
      </c>
      <c r="DX1117">
        <v>0</v>
      </c>
      <c r="DZ1117" s="340"/>
      <c r="EA1117" t="s">
        <v>944</v>
      </c>
      <c r="EB1117">
        <v>1</v>
      </c>
      <c r="EC1117">
        <v>33</v>
      </c>
      <c r="ED1117" s="183" t="str">
        <f t="shared" si="44"/>
        <v>SDH200133</v>
      </c>
      <c r="EE1117">
        <v>471.70000000000005</v>
      </c>
      <c r="EF1117">
        <v>10000</v>
      </c>
      <c r="EG1117">
        <v>10000</v>
      </c>
      <c r="EH1117">
        <v>10000</v>
      </c>
      <c r="EI1117">
        <v>10000</v>
      </c>
      <c r="EJ1117">
        <v>10000</v>
      </c>
      <c r="EK1117">
        <v>10000</v>
      </c>
      <c r="EL1117">
        <v>10000</v>
      </c>
      <c r="EM1117">
        <v>10000</v>
      </c>
      <c r="EN1117">
        <v>10000</v>
      </c>
      <c r="EO1117">
        <v>10000</v>
      </c>
      <c r="EP1117">
        <v>10000</v>
      </c>
      <c r="EQ1117">
        <v>10000</v>
      </c>
      <c r="ER1117">
        <v>10000</v>
      </c>
      <c r="ES1117">
        <v>10000</v>
      </c>
      <c r="ET1117">
        <v>10000</v>
      </c>
      <c r="EU1117">
        <v>10000</v>
      </c>
      <c r="EV1117">
        <v>10000</v>
      </c>
      <c r="EW1117">
        <v>10000</v>
      </c>
      <c r="EX1117">
        <v>10000</v>
      </c>
      <c r="EY1117">
        <v>10000</v>
      </c>
      <c r="EZ1117">
        <v>10000</v>
      </c>
      <c r="FA1117">
        <v>10000</v>
      </c>
      <c r="FB1117">
        <v>10000</v>
      </c>
      <c r="FC1117">
        <v>10000</v>
      </c>
      <c r="FD1117">
        <v>10000</v>
      </c>
      <c r="FE1117">
        <v>10000</v>
      </c>
      <c r="FF1117">
        <v>10000</v>
      </c>
      <c r="FG1117">
        <v>10000</v>
      </c>
      <c r="FH1117">
        <v>10000</v>
      </c>
      <c r="FI1117">
        <v>10000</v>
      </c>
      <c r="FJ1117">
        <v>10000</v>
      </c>
      <c r="FK1117">
        <v>10000</v>
      </c>
      <c r="FL1117">
        <v>10000</v>
      </c>
      <c r="FM1117">
        <v>10000</v>
      </c>
      <c r="FN1117">
        <v>0</v>
      </c>
      <c r="FO1117">
        <v>0</v>
      </c>
      <c r="FP1117">
        <v>0</v>
      </c>
      <c r="FQ1117">
        <v>0</v>
      </c>
      <c r="FR1117">
        <v>0</v>
      </c>
      <c r="FS1117">
        <v>0</v>
      </c>
      <c r="FT1117">
        <v>0</v>
      </c>
      <c r="FU1117">
        <v>0</v>
      </c>
      <c r="FV1117">
        <v>0</v>
      </c>
      <c r="FW1117">
        <v>0</v>
      </c>
      <c r="FX1117">
        <v>0</v>
      </c>
      <c r="FY1117">
        <v>0</v>
      </c>
      <c r="FZ1117">
        <v>0</v>
      </c>
      <c r="GA1117">
        <v>0</v>
      </c>
      <c r="GB1117">
        <v>0</v>
      </c>
      <c r="GC1117">
        <v>0</v>
      </c>
      <c r="GD1117">
        <v>0</v>
      </c>
      <c r="GE1117">
        <v>0</v>
      </c>
      <c r="GF1117">
        <v>0</v>
      </c>
      <c r="GG1117">
        <v>0</v>
      </c>
      <c r="GH1117">
        <v>0</v>
      </c>
      <c r="GI1117">
        <v>0</v>
      </c>
      <c r="GJ1117">
        <v>0</v>
      </c>
      <c r="GK1117">
        <v>0</v>
      </c>
      <c r="GL1117">
        <v>0</v>
      </c>
      <c r="GM1117">
        <v>0</v>
      </c>
      <c r="GN1117">
        <v>0</v>
      </c>
      <c r="GO1117">
        <v>0</v>
      </c>
      <c r="GP1117">
        <v>0</v>
      </c>
      <c r="GQ1117">
        <v>0</v>
      </c>
      <c r="GR1117">
        <v>0</v>
      </c>
      <c r="GS1117">
        <v>0</v>
      </c>
      <c r="GT1117">
        <v>0</v>
      </c>
      <c r="GU1117">
        <v>0</v>
      </c>
      <c r="GV1117">
        <v>0</v>
      </c>
      <c r="GW1117">
        <v>0</v>
      </c>
      <c r="GX1117">
        <v>0</v>
      </c>
      <c r="GY1117">
        <v>0</v>
      </c>
      <c r="GZ1117">
        <v>0</v>
      </c>
      <c r="HA1117">
        <v>0</v>
      </c>
      <c r="HB1117">
        <v>0</v>
      </c>
      <c r="HC1117">
        <v>0</v>
      </c>
      <c r="HD1117">
        <v>0</v>
      </c>
      <c r="HE1117">
        <v>0</v>
      </c>
      <c r="HF1117">
        <v>0</v>
      </c>
      <c r="HG1117">
        <v>0</v>
      </c>
      <c r="HH1117">
        <v>0</v>
      </c>
      <c r="HI1117">
        <v>0</v>
      </c>
      <c r="HJ1117">
        <v>0</v>
      </c>
      <c r="HK1117">
        <v>0</v>
      </c>
      <c r="HL1117">
        <v>0</v>
      </c>
      <c r="HM1117">
        <v>0</v>
      </c>
      <c r="HN1117">
        <v>0</v>
      </c>
      <c r="HO1117">
        <v>0</v>
      </c>
      <c r="HP1117">
        <v>0</v>
      </c>
      <c r="HQ1117">
        <v>0</v>
      </c>
      <c r="HR1117">
        <v>0</v>
      </c>
      <c r="HS1117">
        <v>0</v>
      </c>
      <c r="HT1117">
        <v>0</v>
      </c>
      <c r="HU1117">
        <v>0</v>
      </c>
      <c r="HV1117">
        <v>0</v>
      </c>
      <c r="HW1117">
        <v>0</v>
      </c>
      <c r="HX1117">
        <v>0</v>
      </c>
      <c r="HY1117">
        <v>0</v>
      </c>
      <c r="HZ1117">
        <v>0</v>
      </c>
      <c r="IA1117">
        <v>0</v>
      </c>
      <c r="IB1117">
        <v>0</v>
      </c>
      <c r="IC1117">
        <v>0</v>
      </c>
      <c r="ID1117">
        <v>0</v>
      </c>
      <c r="IE1117">
        <v>0</v>
      </c>
      <c r="IF1117">
        <v>0</v>
      </c>
      <c r="IG1117">
        <v>0</v>
      </c>
      <c r="IH1117">
        <v>0</v>
      </c>
      <c r="II1117">
        <v>0</v>
      </c>
      <c r="IJ1117">
        <v>0</v>
      </c>
      <c r="IK1117">
        <v>0</v>
      </c>
    </row>
    <row r="1118" spans="13:245" hidden="1">
      <c r="M1118" s="340"/>
      <c r="N1118" t="s">
        <v>944</v>
      </c>
      <c r="O1118">
        <v>1</v>
      </c>
      <c r="P1118">
        <v>34</v>
      </c>
      <c r="Q1118" s="183" t="str">
        <f t="shared" si="43"/>
        <v>SDH200134</v>
      </c>
      <c r="R1118">
        <v>477</v>
      </c>
      <c r="S1118">
        <v>2000</v>
      </c>
      <c r="T1118">
        <v>2000</v>
      </c>
      <c r="U1118">
        <v>2000</v>
      </c>
      <c r="V1118">
        <v>2385</v>
      </c>
      <c r="W1118">
        <v>2862</v>
      </c>
      <c r="X1118">
        <v>3339</v>
      </c>
      <c r="Y1118">
        <v>3816</v>
      </c>
      <c r="Z1118">
        <v>4293</v>
      </c>
      <c r="AA1118">
        <v>4770</v>
      </c>
      <c r="AB1118">
        <v>5247</v>
      </c>
      <c r="AC1118">
        <v>5724</v>
      </c>
      <c r="AD1118">
        <v>6201</v>
      </c>
      <c r="AE1118">
        <v>6678</v>
      </c>
      <c r="AF1118">
        <v>7155</v>
      </c>
      <c r="AG1118">
        <v>7632</v>
      </c>
      <c r="AH1118">
        <v>8109</v>
      </c>
      <c r="AI1118">
        <v>8586</v>
      </c>
      <c r="AJ1118">
        <v>9063</v>
      </c>
      <c r="AK1118">
        <v>9540</v>
      </c>
      <c r="AL1118">
        <v>9540</v>
      </c>
      <c r="AM1118">
        <v>9540</v>
      </c>
      <c r="AN1118">
        <v>9540</v>
      </c>
      <c r="AO1118">
        <v>9540</v>
      </c>
      <c r="AP1118">
        <v>9540</v>
      </c>
      <c r="AQ1118">
        <v>9540</v>
      </c>
      <c r="AR1118">
        <v>9540</v>
      </c>
      <c r="AS1118">
        <v>9540</v>
      </c>
      <c r="AT1118">
        <v>9540</v>
      </c>
      <c r="AU1118">
        <v>9540</v>
      </c>
      <c r="AV1118">
        <v>9540</v>
      </c>
      <c r="AW1118">
        <v>9540</v>
      </c>
      <c r="AX1118">
        <v>9540</v>
      </c>
      <c r="AY1118">
        <v>9540</v>
      </c>
      <c r="AZ1118">
        <v>9540</v>
      </c>
      <c r="BA1118">
        <v>0</v>
      </c>
      <c r="BB1118">
        <v>0</v>
      </c>
      <c r="BC1118">
        <v>0</v>
      </c>
      <c r="BD1118">
        <v>0</v>
      </c>
      <c r="BE1118">
        <v>0</v>
      </c>
      <c r="BF1118">
        <v>0</v>
      </c>
      <c r="BG1118">
        <v>0</v>
      </c>
      <c r="BH1118">
        <v>0</v>
      </c>
      <c r="BI1118">
        <v>0</v>
      </c>
      <c r="BJ1118">
        <v>0</v>
      </c>
      <c r="BK1118">
        <v>0</v>
      </c>
      <c r="BL1118">
        <v>0</v>
      </c>
      <c r="BM1118">
        <v>0</v>
      </c>
      <c r="BN1118">
        <v>0</v>
      </c>
      <c r="BO1118">
        <v>0</v>
      </c>
      <c r="BP1118">
        <v>0</v>
      </c>
      <c r="BQ1118">
        <v>0</v>
      </c>
      <c r="BR1118">
        <v>0</v>
      </c>
      <c r="BS1118">
        <v>0</v>
      </c>
      <c r="BT1118">
        <v>0</v>
      </c>
      <c r="BU1118">
        <v>0</v>
      </c>
      <c r="BV1118">
        <v>0</v>
      </c>
      <c r="BW1118">
        <v>0</v>
      </c>
      <c r="BX1118">
        <v>0</v>
      </c>
      <c r="BY1118">
        <v>0</v>
      </c>
      <c r="BZ1118">
        <v>0</v>
      </c>
      <c r="CA1118">
        <v>0</v>
      </c>
      <c r="CB1118">
        <v>0</v>
      </c>
      <c r="CC1118">
        <v>0</v>
      </c>
      <c r="CD1118">
        <v>0</v>
      </c>
      <c r="CE1118">
        <v>0</v>
      </c>
      <c r="CF1118">
        <v>0</v>
      </c>
      <c r="CG1118">
        <v>0</v>
      </c>
      <c r="CH1118">
        <v>0</v>
      </c>
      <c r="CI1118">
        <v>0</v>
      </c>
      <c r="CJ1118">
        <v>0</v>
      </c>
      <c r="CK1118">
        <v>0</v>
      </c>
      <c r="CL1118">
        <v>0</v>
      </c>
      <c r="CM1118">
        <v>0</v>
      </c>
      <c r="CN1118">
        <v>0</v>
      </c>
      <c r="CO1118">
        <v>0</v>
      </c>
      <c r="CP1118">
        <v>0</v>
      </c>
      <c r="CQ1118">
        <v>0</v>
      </c>
      <c r="CR1118">
        <v>0</v>
      </c>
      <c r="CS1118">
        <v>0</v>
      </c>
      <c r="CT1118">
        <v>0</v>
      </c>
      <c r="CU1118">
        <v>0</v>
      </c>
      <c r="CV1118">
        <v>0</v>
      </c>
      <c r="CW1118">
        <v>0</v>
      </c>
      <c r="CX1118">
        <v>0</v>
      </c>
      <c r="CY1118">
        <v>0</v>
      </c>
      <c r="CZ1118">
        <v>0</v>
      </c>
      <c r="DA1118">
        <v>0</v>
      </c>
      <c r="DB1118">
        <v>0</v>
      </c>
      <c r="DC1118">
        <v>0</v>
      </c>
      <c r="DD1118">
        <v>0</v>
      </c>
      <c r="DE1118">
        <v>0</v>
      </c>
      <c r="DF1118">
        <v>0</v>
      </c>
      <c r="DG1118">
        <v>0</v>
      </c>
      <c r="DH1118">
        <v>0</v>
      </c>
      <c r="DI1118">
        <v>0</v>
      </c>
      <c r="DJ1118">
        <v>0</v>
      </c>
      <c r="DK1118">
        <v>0</v>
      </c>
      <c r="DL1118">
        <v>0</v>
      </c>
      <c r="DM1118">
        <v>0</v>
      </c>
      <c r="DN1118">
        <v>0</v>
      </c>
      <c r="DO1118">
        <v>0</v>
      </c>
      <c r="DP1118">
        <v>0</v>
      </c>
      <c r="DQ1118">
        <v>0</v>
      </c>
      <c r="DR1118">
        <v>0</v>
      </c>
      <c r="DS1118">
        <v>0</v>
      </c>
      <c r="DT1118">
        <v>0</v>
      </c>
      <c r="DU1118">
        <v>0</v>
      </c>
      <c r="DV1118">
        <v>0</v>
      </c>
      <c r="DW1118">
        <v>0</v>
      </c>
      <c r="DX1118">
        <v>0</v>
      </c>
      <c r="DZ1118" s="340"/>
      <c r="EA1118" t="s">
        <v>944</v>
      </c>
      <c r="EB1118">
        <v>1</v>
      </c>
      <c r="EC1118">
        <v>34</v>
      </c>
      <c r="ED1118" s="183" t="str">
        <f t="shared" si="44"/>
        <v>SDH200134</v>
      </c>
      <c r="EE1118">
        <v>477</v>
      </c>
      <c r="EF1118">
        <v>10000</v>
      </c>
      <c r="EG1118">
        <v>10000</v>
      </c>
      <c r="EH1118">
        <v>10000</v>
      </c>
      <c r="EI1118">
        <v>10000</v>
      </c>
      <c r="EJ1118">
        <v>10000</v>
      </c>
      <c r="EK1118">
        <v>10000</v>
      </c>
      <c r="EL1118">
        <v>10000</v>
      </c>
      <c r="EM1118">
        <v>10000</v>
      </c>
      <c r="EN1118">
        <v>10000</v>
      </c>
      <c r="EO1118">
        <v>10000</v>
      </c>
      <c r="EP1118">
        <v>10000</v>
      </c>
      <c r="EQ1118">
        <v>10000</v>
      </c>
      <c r="ER1118">
        <v>10000</v>
      </c>
      <c r="ES1118">
        <v>10000</v>
      </c>
      <c r="ET1118">
        <v>10000</v>
      </c>
      <c r="EU1118">
        <v>10000</v>
      </c>
      <c r="EV1118">
        <v>10000</v>
      </c>
      <c r="EW1118">
        <v>10000</v>
      </c>
      <c r="EX1118">
        <v>10000</v>
      </c>
      <c r="EY1118">
        <v>10000</v>
      </c>
      <c r="EZ1118">
        <v>10000</v>
      </c>
      <c r="FA1118">
        <v>10000</v>
      </c>
      <c r="FB1118">
        <v>10000</v>
      </c>
      <c r="FC1118">
        <v>10000</v>
      </c>
      <c r="FD1118">
        <v>10000</v>
      </c>
      <c r="FE1118">
        <v>10000</v>
      </c>
      <c r="FF1118">
        <v>10000</v>
      </c>
      <c r="FG1118">
        <v>10000</v>
      </c>
      <c r="FH1118">
        <v>10000</v>
      </c>
      <c r="FI1118">
        <v>10000</v>
      </c>
      <c r="FJ1118">
        <v>10000</v>
      </c>
      <c r="FK1118">
        <v>10000</v>
      </c>
      <c r="FL1118">
        <v>10000</v>
      </c>
      <c r="FM1118">
        <v>10000</v>
      </c>
      <c r="FN1118">
        <v>0</v>
      </c>
      <c r="FO1118">
        <v>0</v>
      </c>
      <c r="FP1118">
        <v>0</v>
      </c>
      <c r="FQ1118">
        <v>0</v>
      </c>
      <c r="FR1118">
        <v>0</v>
      </c>
      <c r="FS1118">
        <v>0</v>
      </c>
      <c r="FT1118">
        <v>0</v>
      </c>
      <c r="FU1118">
        <v>0</v>
      </c>
      <c r="FV1118">
        <v>0</v>
      </c>
      <c r="FW1118">
        <v>0</v>
      </c>
      <c r="FX1118">
        <v>0</v>
      </c>
      <c r="FY1118">
        <v>0</v>
      </c>
      <c r="FZ1118">
        <v>0</v>
      </c>
      <c r="GA1118">
        <v>0</v>
      </c>
      <c r="GB1118">
        <v>0</v>
      </c>
      <c r="GC1118">
        <v>0</v>
      </c>
      <c r="GD1118">
        <v>0</v>
      </c>
      <c r="GE1118">
        <v>0</v>
      </c>
      <c r="GF1118">
        <v>0</v>
      </c>
      <c r="GG1118">
        <v>0</v>
      </c>
      <c r="GH1118">
        <v>0</v>
      </c>
      <c r="GI1118">
        <v>0</v>
      </c>
      <c r="GJ1118">
        <v>0</v>
      </c>
      <c r="GK1118">
        <v>0</v>
      </c>
      <c r="GL1118">
        <v>0</v>
      </c>
      <c r="GM1118">
        <v>0</v>
      </c>
      <c r="GN1118">
        <v>0</v>
      </c>
      <c r="GO1118">
        <v>0</v>
      </c>
      <c r="GP1118">
        <v>0</v>
      </c>
      <c r="GQ1118">
        <v>0</v>
      </c>
      <c r="GR1118">
        <v>0</v>
      </c>
      <c r="GS1118">
        <v>0</v>
      </c>
      <c r="GT1118">
        <v>0</v>
      </c>
      <c r="GU1118">
        <v>0</v>
      </c>
      <c r="GV1118">
        <v>0</v>
      </c>
      <c r="GW1118">
        <v>0</v>
      </c>
      <c r="GX1118">
        <v>0</v>
      </c>
      <c r="GY1118">
        <v>0</v>
      </c>
      <c r="GZ1118">
        <v>0</v>
      </c>
      <c r="HA1118">
        <v>0</v>
      </c>
      <c r="HB1118">
        <v>0</v>
      </c>
      <c r="HC1118">
        <v>0</v>
      </c>
      <c r="HD1118">
        <v>0</v>
      </c>
      <c r="HE1118">
        <v>0</v>
      </c>
      <c r="HF1118">
        <v>0</v>
      </c>
      <c r="HG1118">
        <v>0</v>
      </c>
      <c r="HH1118">
        <v>0</v>
      </c>
      <c r="HI1118">
        <v>0</v>
      </c>
      <c r="HJ1118">
        <v>0</v>
      </c>
      <c r="HK1118">
        <v>0</v>
      </c>
      <c r="HL1118">
        <v>0</v>
      </c>
      <c r="HM1118">
        <v>0</v>
      </c>
      <c r="HN1118">
        <v>0</v>
      </c>
      <c r="HO1118">
        <v>0</v>
      </c>
      <c r="HP1118">
        <v>0</v>
      </c>
      <c r="HQ1118">
        <v>0</v>
      </c>
      <c r="HR1118">
        <v>0</v>
      </c>
      <c r="HS1118">
        <v>0</v>
      </c>
      <c r="HT1118">
        <v>0</v>
      </c>
      <c r="HU1118">
        <v>0</v>
      </c>
      <c r="HV1118">
        <v>0</v>
      </c>
      <c r="HW1118">
        <v>0</v>
      </c>
      <c r="HX1118">
        <v>0</v>
      </c>
      <c r="HY1118">
        <v>0</v>
      </c>
      <c r="HZ1118">
        <v>0</v>
      </c>
      <c r="IA1118">
        <v>0</v>
      </c>
      <c r="IB1118">
        <v>0</v>
      </c>
      <c r="IC1118">
        <v>0</v>
      </c>
      <c r="ID1118">
        <v>0</v>
      </c>
      <c r="IE1118">
        <v>0</v>
      </c>
      <c r="IF1118">
        <v>0</v>
      </c>
      <c r="IG1118">
        <v>0</v>
      </c>
      <c r="IH1118">
        <v>0</v>
      </c>
      <c r="II1118">
        <v>0</v>
      </c>
      <c r="IJ1118">
        <v>0</v>
      </c>
      <c r="IK1118">
        <v>0</v>
      </c>
    </row>
    <row r="1119" spans="13:245" hidden="1">
      <c r="M1119" s="340"/>
      <c r="N1119" t="s">
        <v>944</v>
      </c>
      <c r="O1119">
        <v>1</v>
      </c>
      <c r="P1119">
        <v>35</v>
      </c>
      <c r="Q1119" s="183" t="str">
        <f t="shared" si="43"/>
        <v>SDH200135</v>
      </c>
      <c r="R1119">
        <v>487.6</v>
      </c>
      <c r="S1119">
        <v>2000</v>
      </c>
      <c r="T1119">
        <v>2000</v>
      </c>
      <c r="U1119">
        <v>2000</v>
      </c>
      <c r="V1119">
        <v>2438</v>
      </c>
      <c r="W1119">
        <v>2925.6000000000004</v>
      </c>
      <c r="X1119">
        <v>3413.2000000000003</v>
      </c>
      <c r="Y1119">
        <v>3900.8</v>
      </c>
      <c r="Z1119">
        <v>4388.4000000000005</v>
      </c>
      <c r="AA1119">
        <v>4876</v>
      </c>
      <c r="AB1119">
        <v>5363.6</v>
      </c>
      <c r="AC1119">
        <v>5851.2000000000007</v>
      </c>
      <c r="AD1119">
        <v>6338.8</v>
      </c>
      <c r="AE1119">
        <v>6826.4000000000005</v>
      </c>
      <c r="AF1119">
        <v>7314</v>
      </c>
      <c r="AG1119">
        <v>7801.6</v>
      </c>
      <c r="AH1119">
        <v>8289.2000000000007</v>
      </c>
      <c r="AI1119">
        <v>8776.8000000000011</v>
      </c>
      <c r="AJ1119">
        <v>9264.4</v>
      </c>
      <c r="AK1119">
        <v>9752</v>
      </c>
      <c r="AL1119">
        <v>9752</v>
      </c>
      <c r="AM1119">
        <v>9752</v>
      </c>
      <c r="AN1119">
        <v>9752</v>
      </c>
      <c r="AO1119">
        <v>9752</v>
      </c>
      <c r="AP1119">
        <v>9752</v>
      </c>
      <c r="AQ1119">
        <v>9752</v>
      </c>
      <c r="AR1119">
        <v>9752</v>
      </c>
      <c r="AS1119">
        <v>9752</v>
      </c>
      <c r="AT1119">
        <v>9752</v>
      </c>
      <c r="AU1119">
        <v>9752</v>
      </c>
      <c r="AV1119">
        <v>9752</v>
      </c>
      <c r="AW1119">
        <v>9752</v>
      </c>
      <c r="AX1119">
        <v>9752</v>
      </c>
      <c r="AY1119">
        <v>9752</v>
      </c>
      <c r="AZ1119">
        <v>9752</v>
      </c>
      <c r="BA1119">
        <v>0</v>
      </c>
      <c r="BB1119">
        <v>0</v>
      </c>
      <c r="BC1119">
        <v>0</v>
      </c>
      <c r="BD1119">
        <v>0</v>
      </c>
      <c r="BE1119">
        <v>0</v>
      </c>
      <c r="BF1119">
        <v>0</v>
      </c>
      <c r="BG1119">
        <v>0</v>
      </c>
      <c r="BH1119">
        <v>0</v>
      </c>
      <c r="BI1119">
        <v>0</v>
      </c>
      <c r="BJ1119">
        <v>0</v>
      </c>
      <c r="BK1119">
        <v>0</v>
      </c>
      <c r="BL1119">
        <v>0</v>
      </c>
      <c r="BM1119">
        <v>0</v>
      </c>
      <c r="BN1119">
        <v>0</v>
      </c>
      <c r="BO1119">
        <v>0</v>
      </c>
      <c r="BP1119">
        <v>0</v>
      </c>
      <c r="BQ1119">
        <v>0</v>
      </c>
      <c r="BR1119">
        <v>0</v>
      </c>
      <c r="BS1119">
        <v>0</v>
      </c>
      <c r="BT1119">
        <v>0</v>
      </c>
      <c r="BU1119">
        <v>0</v>
      </c>
      <c r="BV1119">
        <v>0</v>
      </c>
      <c r="BW1119">
        <v>0</v>
      </c>
      <c r="BX1119">
        <v>0</v>
      </c>
      <c r="BY1119">
        <v>0</v>
      </c>
      <c r="BZ1119">
        <v>0</v>
      </c>
      <c r="CA1119">
        <v>0</v>
      </c>
      <c r="CB1119">
        <v>0</v>
      </c>
      <c r="CC1119">
        <v>0</v>
      </c>
      <c r="CD1119">
        <v>0</v>
      </c>
      <c r="CE1119">
        <v>0</v>
      </c>
      <c r="CF1119">
        <v>0</v>
      </c>
      <c r="CG1119">
        <v>0</v>
      </c>
      <c r="CH1119">
        <v>0</v>
      </c>
      <c r="CI1119">
        <v>0</v>
      </c>
      <c r="CJ1119">
        <v>0</v>
      </c>
      <c r="CK1119">
        <v>0</v>
      </c>
      <c r="CL1119">
        <v>0</v>
      </c>
      <c r="CM1119">
        <v>0</v>
      </c>
      <c r="CN1119">
        <v>0</v>
      </c>
      <c r="CO1119">
        <v>0</v>
      </c>
      <c r="CP1119">
        <v>0</v>
      </c>
      <c r="CQ1119">
        <v>0</v>
      </c>
      <c r="CR1119">
        <v>0</v>
      </c>
      <c r="CS1119">
        <v>0</v>
      </c>
      <c r="CT1119">
        <v>0</v>
      </c>
      <c r="CU1119">
        <v>0</v>
      </c>
      <c r="CV1119">
        <v>0</v>
      </c>
      <c r="CW1119">
        <v>0</v>
      </c>
      <c r="CX1119">
        <v>0</v>
      </c>
      <c r="CY1119">
        <v>0</v>
      </c>
      <c r="CZ1119">
        <v>0</v>
      </c>
      <c r="DA1119">
        <v>0</v>
      </c>
      <c r="DB1119">
        <v>0</v>
      </c>
      <c r="DC1119">
        <v>0</v>
      </c>
      <c r="DD1119">
        <v>0</v>
      </c>
      <c r="DE1119">
        <v>0</v>
      </c>
      <c r="DF1119">
        <v>0</v>
      </c>
      <c r="DG1119">
        <v>0</v>
      </c>
      <c r="DH1119">
        <v>0</v>
      </c>
      <c r="DI1119">
        <v>0</v>
      </c>
      <c r="DJ1119">
        <v>0</v>
      </c>
      <c r="DK1119">
        <v>0</v>
      </c>
      <c r="DL1119">
        <v>0</v>
      </c>
      <c r="DM1119">
        <v>0</v>
      </c>
      <c r="DN1119">
        <v>0</v>
      </c>
      <c r="DO1119">
        <v>0</v>
      </c>
      <c r="DP1119">
        <v>0</v>
      </c>
      <c r="DQ1119">
        <v>0</v>
      </c>
      <c r="DR1119">
        <v>0</v>
      </c>
      <c r="DS1119">
        <v>0</v>
      </c>
      <c r="DT1119">
        <v>0</v>
      </c>
      <c r="DU1119">
        <v>0</v>
      </c>
      <c r="DV1119">
        <v>0</v>
      </c>
      <c r="DW1119">
        <v>0</v>
      </c>
      <c r="DX1119">
        <v>0</v>
      </c>
      <c r="DZ1119" s="340"/>
      <c r="EA1119" t="s">
        <v>944</v>
      </c>
      <c r="EB1119">
        <v>1</v>
      </c>
      <c r="EC1119">
        <v>35</v>
      </c>
      <c r="ED1119" s="183" t="str">
        <f t="shared" si="44"/>
        <v>SDH200135</v>
      </c>
      <c r="EE1119">
        <v>487.6</v>
      </c>
      <c r="EF1119">
        <v>10000</v>
      </c>
      <c r="EG1119">
        <v>10000</v>
      </c>
      <c r="EH1119">
        <v>10000</v>
      </c>
      <c r="EI1119">
        <v>10000</v>
      </c>
      <c r="EJ1119">
        <v>10000</v>
      </c>
      <c r="EK1119">
        <v>10000</v>
      </c>
      <c r="EL1119">
        <v>10000</v>
      </c>
      <c r="EM1119">
        <v>10000</v>
      </c>
      <c r="EN1119">
        <v>10000</v>
      </c>
      <c r="EO1119">
        <v>10000</v>
      </c>
      <c r="EP1119">
        <v>10000</v>
      </c>
      <c r="EQ1119">
        <v>10000</v>
      </c>
      <c r="ER1119">
        <v>10000</v>
      </c>
      <c r="ES1119">
        <v>10000</v>
      </c>
      <c r="ET1119">
        <v>10000</v>
      </c>
      <c r="EU1119">
        <v>10000</v>
      </c>
      <c r="EV1119">
        <v>10000</v>
      </c>
      <c r="EW1119">
        <v>10000</v>
      </c>
      <c r="EX1119">
        <v>10000</v>
      </c>
      <c r="EY1119">
        <v>10000</v>
      </c>
      <c r="EZ1119">
        <v>10000</v>
      </c>
      <c r="FA1119">
        <v>10000</v>
      </c>
      <c r="FB1119">
        <v>10000</v>
      </c>
      <c r="FC1119">
        <v>10000</v>
      </c>
      <c r="FD1119">
        <v>10000</v>
      </c>
      <c r="FE1119">
        <v>10000</v>
      </c>
      <c r="FF1119">
        <v>10000</v>
      </c>
      <c r="FG1119">
        <v>10000</v>
      </c>
      <c r="FH1119">
        <v>10000</v>
      </c>
      <c r="FI1119">
        <v>10000</v>
      </c>
      <c r="FJ1119">
        <v>10000</v>
      </c>
      <c r="FK1119">
        <v>10000</v>
      </c>
      <c r="FL1119">
        <v>10000</v>
      </c>
      <c r="FM1119">
        <v>10000</v>
      </c>
      <c r="FN1119">
        <v>0</v>
      </c>
      <c r="FO1119">
        <v>0</v>
      </c>
      <c r="FP1119">
        <v>0</v>
      </c>
      <c r="FQ1119">
        <v>0</v>
      </c>
      <c r="FR1119">
        <v>0</v>
      </c>
      <c r="FS1119">
        <v>0</v>
      </c>
      <c r="FT1119">
        <v>0</v>
      </c>
      <c r="FU1119">
        <v>0</v>
      </c>
      <c r="FV1119">
        <v>0</v>
      </c>
      <c r="FW1119">
        <v>0</v>
      </c>
      <c r="FX1119">
        <v>0</v>
      </c>
      <c r="FY1119">
        <v>0</v>
      </c>
      <c r="FZ1119">
        <v>0</v>
      </c>
      <c r="GA1119">
        <v>0</v>
      </c>
      <c r="GB1119">
        <v>0</v>
      </c>
      <c r="GC1119">
        <v>0</v>
      </c>
      <c r="GD1119">
        <v>0</v>
      </c>
      <c r="GE1119">
        <v>0</v>
      </c>
      <c r="GF1119">
        <v>0</v>
      </c>
      <c r="GG1119">
        <v>0</v>
      </c>
      <c r="GH1119">
        <v>0</v>
      </c>
      <c r="GI1119">
        <v>0</v>
      </c>
      <c r="GJ1119">
        <v>0</v>
      </c>
      <c r="GK1119">
        <v>0</v>
      </c>
      <c r="GL1119">
        <v>0</v>
      </c>
      <c r="GM1119">
        <v>0</v>
      </c>
      <c r="GN1119">
        <v>0</v>
      </c>
      <c r="GO1119">
        <v>0</v>
      </c>
      <c r="GP1119">
        <v>0</v>
      </c>
      <c r="GQ1119">
        <v>0</v>
      </c>
      <c r="GR1119">
        <v>0</v>
      </c>
      <c r="GS1119">
        <v>0</v>
      </c>
      <c r="GT1119">
        <v>0</v>
      </c>
      <c r="GU1119">
        <v>0</v>
      </c>
      <c r="GV1119">
        <v>0</v>
      </c>
      <c r="GW1119">
        <v>0</v>
      </c>
      <c r="GX1119">
        <v>0</v>
      </c>
      <c r="GY1119">
        <v>0</v>
      </c>
      <c r="GZ1119">
        <v>0</v>
      </c>
      <c r="HA1119">
        <v>0</v>
      </c>
      <c r="HB1119">
        <v>0</v>
      </c>
      <c r="HC1119">
        <v>0</v>
      </c>
      <c r="HD1119">
        <v>0</v>
      </c>
      <c r="HE1119">
        <v>0</v>
      </c>
      <c r="HF1119">
        <v>0</v>
      </c>
      <c r="HG1119">
        <v>0</v>
      </c>
      <c r="HH1119">
        <v>0</v>
      </c>
      <c r="HI1119">
        <v>0</v>
      </c>
      <c r="HJ1119">
        <v>0</v>
      </c>
      <c r="HK1119">
        <v>0</v>
      </c>
      <c r="HL1119">
        <v>0</v>
      </c>
      <c r="HM1119">
        <v>0</v>
      </c>
      <c r="HN1119">
        <v>0</v>
      </c>
      <c r="HO1119">
        <v>0</v>
      </c>
      <c r="HP1119">
        <v>0</v>
      </c>
      <c r="HQ1119">
        <v>0</v>
      </c>
      <c r="HR1119">
        <v>0</v>
      </c>
      <c r="HS1119">
        <v>0</v>
      </c>
      <c r="HT1119">
        <v>0</v>
      </c>
      <c r="HU1119">
        <v>0</v>
      </c>
      <c r="HV1119">
        <v>0</v>
      </c>
      <c r="HW1119">
        <v>0</v>
      </c>
      <c r="HX1119">
        <v>0</v>
      </c>
      <c r="HY1119">
        <v>0</v>
      </c>
      <c r="HZ1119">
        <v>0</v>
      </c>
      <c r="IA1119">
        <v>0</v>
      </c>
      <c r="IB1119">
        <v>0</v>
      </c>
      <c r="IC1119">
        <v>0</v>
      </c>
      <c r="ID1119">
        <v>0</v>
      </c>
      <c r="IE1119">
        <v>0</v>
      </c>
      <c r="IF1119">
        <v>0</v>
      </c>
      <c r="IG1119">
        <v>0</v>
      </c>
      <c r="IH1119">
        <v>0</v>
      </c>
      <c r="II1119">
        <v>0</v>
      </c>
      <c r="IJ1119">
        <v>0</v>
      </c>
      <c r="IK1119">
        <v>0</v>
      </c>
    </row>
    <row r="1120" spans="13:245" hidden="1">
      <c r="M1120" s="340"/>
      <c r="N1120" t="s">
        <v>944</v>
      </c>
      <c r="O1120">
        <v>1</v>
      </c>
      <c r="P1120">
        <v>36</v>
      </c>
      <c r="Q1120" s="183" t="str">
        <f t="shared" si="43"/>
        <v>SDH200136</v>
      </c>
      <c r="R1120">
        <v>492.90000000000003</v>
      </c>
      <c r="S1120">
        <v>2000</v>
      </c>
      <c r="T1120">
        <v>2000</v>
      </c>
      <c r="U1120">
        <v>2000</v>
      </c>
      <c r="V1120">
        <v>2464.5</v>
      </c>
      <c r="W1120">
        <v>2957.4</v>
      </c>
      <c r="X1120">
        <v>3450.3</v>
      </c>
      <c r="Y1120">
        <v>3943.2000000000003</v>
      </c>
      <c r="Z1120">
        <v>4436.1000000000004</v>
      </c>
      <c r="AA1120">
        <v>4929</v>
      </c>
      <c r="AB1120">
        <v>5421.9000000000005</v>
      </c>
      <c r="AC1120">
        <v>5914.8</v>
      </c>
      <c r="AD1120">
        <v>6407.7000000000007</v>
      </c>
      <c r="AE1120">
        <v>6900.6</v>
      </c>
      <c r="AF1120">
        <v>7393.5</v>
      </c>
      <c r="AG1120">
        <v>7886.4000000000005</v>
      </c>
      <c r="AH1120">
        <v>8379.3000000000011</v>
      </c>
      <c r="AI1120">
        <v>8872.2000000000007</v>
      </c>
      <c r="AJ1120">
        <v>9365.1</v>
      </c>
      <c r="AK1120">
        <v>9858</v>
      </c>
      <c r="AL1120">
        <v>9858</v>
      </c>
      <c r="AM1120">
        <v>9858</v>
      </c>
      <c r="AN1120">
        <v>9858</v>
      </c>
      <c r="AO1120">
        <v>9858</v>
      </c>
      <c r="AP1120">
        <v>9858</v>
      </c>
      <c r="AQ1120">
        <v>9858</v>
      </c>
      <c r="AR1120">
        <v>9858</v>
      </c>
      <c r="AS1120">
        <v>9858</v>
      </c>
      <c r="AT1120">
        <v>9858</v>
      </c>
      <c r="AU1120">
        <v>9858</v>
      </c>
      <c r="AV1120">
        <v>9858</v>
      </c>
      <c r="AW1120">
        <v>9858</v>
      </c>
      <c r="AX1120">
        <v>9858</v>
      </c>
      <c r="AY1120">
        <v>9858</v>
      </c>
      <c r="AZ1120">
        <v>9858</v>
      </c>
      <c r="BA1120">
        <v>0</v>
      </c>
      <c r="BB1120">
        <v>0</v>
      </c>
      <c r="BC1120">
        <v>0</v>
      </c>
      <c r="BD1120">
        <v>0</v>
      </c>
      <c r="BE1120">
        <v>0</v>
      </c>
      <c r="BF1120">
        <v>0</v>
      </c>
      <c r="BG1120">
        <v>0</v>
      </c>
      <c r="BH1120">
        <v>0</v>
      </c>
      <c r="BI1120">
        <v>0</v>
      </c>
      <c r="BJ1120">
        <v>0</v>
      </c>
      <c r="BK1120">
        <v>0</v>
      </c>
      <c r="BL1120">
        <v>0</v>
      </c>
      <c r="BM1120">
        <v>0</v>
      </c>
      <c r="BN1120">
        <v>0</v>
      </c>
      <c r="BO1120">
        <v>0</v>
      </c>
      <c r="BP1120">
        <v>0</v>
      </c>
      <c r="BQ1120">
        <v>0</v>
      </c>
      <c r="BR1120">
        <v>0</v>
      </c>
      <c r="BS1120">
        <v>0</v>
      </c>
      <c r="BT1120">
        <v>0</v>
      </c>
      <c r="BU1120">
        <v>0</v>
      </c>
      <c r="BV1120">
        <v>0</v>
      </c>
      <c r="BW1120">
        <v>0</v>
      </c>
      <c r="BX1120">
        <v>0</v>
      </c>
      <c r="BY1120">
        <v>0</v>
      </c>
      <c r="BZ1120">
        <v>0</v>
      </c>
      <c r="CA1120">
        <v>0</v>
      </c>
      <c r="CB1120">
        <v>0</v>
      </c>
      <c r="CC1120">
        <v>0</v>
      </c>
      <c r="CD1120">
        <v>0</v>
      </c>
      <c r="CE1120">
        <v>0</v>
      </c>
      <c r="CF1120">
        <v>0</v>
      </c>
      <c r="CG1120">
        <v>0</v>
      </c>
      <c r="CH1120">
        <v>0</v>
      </c>
      <c r="CI1120">
        <v>0</v>
      </c>
      <c r="CJ1120">
        <v>0</v>
      </c>
      <c r="CK1120">
        <v>0</v>
      </c>
      <c r="CL1120">
        <v>0</v>
      </c>
      <c r="CM1120">
        <v>0</v>
      </c>
      <c r="CN1120">
        <v>0</v>
      </c>
      <c r="CO1120">
        <v>0</v>
      </c>
      <c r="CP1120">
        <v>0</v>
      </c>
      <c r="CQ1120">
        <v>0</v>
      </c>
      <c r="CR1120">
        <v>0</v>
      </c>
      <c r="CS1120">
        <v>0</v>
      </c>
      <c r="CT1120">
        <v>0</v>
      </c>
      <c r="CU1120">
        <v>0</v>
      </c>
      <c r="CV1120">
        <v>0</v>
      </c>
      <c r="CW1120">
        <v>0</v>
      </c>
      <c r="CX1120">
        <v>0</v>
      </c>
      <c r="CY1120">
        <v>0</v>
      </c>
      <c r="CZ1120">
        <v>0</v>
      </c>
      <c r="DA1120">
        <v>0</v>
      </c>
      <c r="DB1120">
        <v>0</v>
      </c>
      <c r="DC1120">
        <v>0</v>
      </c>
      <c r="DD1120">
        <v>0</v>
      </c>
      <c r="DE1120">
        <v>0</v>
      </c>
      <c r="DF1120">
        <v>0</v>
      </c>
      <c r="DG1120">
        <v>0</v>
      </c>
      <c r="DH1120">
        <v>0</v>
      </c>
      <c r="DI1120">
        <v>0</v>
      </c>
      <c r="DJ1120">
        <v>0</v>
      </c>
      <c r="DK1120">
        <v>0</v>
      </c>
      <c r="DL1120">
        <v>0</v>
      </c>
      <c r="DM1120">
        <v>0</v>
      </c>
      <c r="DN1120">
        <v>0</v>
      </c>
      <c r="DO1120">
        <v>0</v>
      </c>
      <c r="DP1120">
        <v>0</v>
      </c>
      <c r="DQ1120">
        <v>0</v>
      </c>
      <c r="DR1120">
        <v>0</v>
      </c>
      <c r="DS1120">
        <v>0</v>
      </c>
      <c r="DT1120">
        <v>0</v>
      </c>
      <c r="DU1120">
        <v>0</v>
      </c>
      <c r="DV1120">
        <v>0</v>
      </c>
      <c r="DW1120">
        <v>0</v>
      </c>
      <c r="DX1120">
        <v>0</v>
      </c>
      <c r="DZ1120" s="340"/>
      <c r="EA1120" t="s">
        <v>944</v>
      </c>
      <c r="EB1120">
        <v>1</v>
      </c>
      <c r="EC1120">
        <v>36</v>
      </c>
      <c r="ED1120" s="183" t="str">
        <f t="shared" si="44"/>
        <v>SDH200136</v>
      </c>
      <c r="EE1120">
        <v>492.90000000000003</v>
      </c>
      <c r="EF1120">
        <v>10000</v>
      </c>
      <c r="EG1120">
        <v>10000</v>
      </c>
      <c r="EH1120">
        <v>10000</v>
      </c>
      <c r="EI1120">
        <v>10000</v>
      </c>
      <c r="EJ1120">
        <v>10000</v>
      </c>
      <c r="EK1120">
        <v>10000</v>
      </c>
      <c r="EL1120">
        <v>10000</v>
      </c>
      <c r="EM1120">
        <v>10000</v>
      </c>
      <c r="EN1120">
        <v>10000</v>
      </c>
      <c r="EO1120">
        <v>10000</v>
      </c>
      <c r="EP1120">
        <v>10000</v>
      </c>
      <c r="EQ1120">
        <v>10000</v>
      </c>
      <c r="ER1120">
        <v>10000</v>
      </c>
      <c r="ES1120">
        <v>10000</v>
      </c>
      <c r="ET1120">
        <v>10000</v>
      </c>
      <c r="EU1120">
        <v>10000</v>
      </c>
      <c r="EV1120">
        <v>10000</v>
      </c>
      <c r="EW1120">
        <v>10000</v>
      </c>
      <c r="EX1120">
        <v>10000</v>
      </c>
      <c r="EY1120">
        <v>10000</v>
      </c>
      <c r="EZ1120">
        <v>10000</v>
      </c>
      <c r="FA1120">
        <v>10000</v>
      </c>
      <c r="FB1120">
        <v>10000</v>
      </c>
      <c r="FC1120">
        <v>10000</v>
      </c>
      <c r="FD1120">
        <v>10000</v>
      </c>
      <c r="FE1120">
        <v>10000</v>
      </c>
      <c r="FF1120">
        <v>10000</v>
      </c>
      <c r="FG1120">
        <v>10000</v>
      </c>
      <c r="FH1120">
        <v>10000</v>
      </c>
      <c r="FI1120">
        <v>10000</v>
      </c>
      <c r="FJ1120">
        <v>10000</v>
      </c>
      <c r="FK1120">
        <v>10000</v>
      </c>
      <c r="FL1120">
        <v>10000</v>
      </c>
      <c r="FM1120">
        <v>10000</v>
      </c>
      <c r="FN1120">
        <v>0</v>
      </c>
      <c r="FO1120">
        <v>0</v>
      </c>
      <c r="FP1120">
        <v>0</v>
      </c>
      <c r="FQ1120">
        <v>0</v>
      </c>
      <c r="FR1120">
        <v>0</v>
      </c>
      <c r="FS1120">
        <v>0</v>
      </c>
      <c r="FT1120">
        <v>0</v>
      </c>
      <c r="FU1120">
        <v>0</v>
      </c>
      <c r="FV1120">
        <v>0</v>
      </c>
      <c r="FW1120">
        <v>0</v>
      </c>
      <c r="FX1120">
        <v>0</v>
      </c>
      <c r="FY1120">
        <v>0</v>
      </c>
      <c r="FZ1120">
        <v>0</v>
      </c>
      <c r="GA1120">
        <v>0</v>
      </c>
      <c r="GB1120">
        <v>0</v>
      </c>
      <c r="GC1120">
        <v>0</v>
      </c>
      <c r="GD1120">
        <v>0</v>
      </c>
      <c r="GE1120">
        <v>0</v>
      </c>
      <c r="GF1120">
        <v>0</v>
      </c>
      <c r="GG1120">
        <v>0</v>
      </c>
      <c r="GH1120">
        <v>0</v>
      </c>
      <c r="GI1120">
        <v>0</v>
      </c>
      <c r="GJ1120">
        <v>0</v>
      </c>
      <c r="GK1120">
        <v>0</v>
      </c>
      <c r="GL1120">
        <v>0</v>
      </c>
      <c r="GM1120">
        <v>0</v>
      </c>
      <c r="GN1120">
        <v>0</v>
      </c>
      <c r="GO1120">
        <v>0</v>
      </c>
      <c r="GP1120">
        <v>0</v>
      </c>
      <c r="GQ1120">
        <v>0</v>
      </c>
      <c r="GR1120">
        <v>0</v>
      </c>
      <c r="GS1120">
        <v>0</v>
      </c>
      <c r="GT1120">
        <v>0</v>
      </c>
      <c r="GU1120">
        <v>0</v>
      </c>
      <c r="GV1120">
        <v>0</v>
      </c>
      <c r="GW1120">
        <v>0</v>
      </c>
      <c r="GX1120">
        <v>0</v>
      </c>
      <c r="GY1120">
        <v>0</v>
      </c>
      <c r="GZ1120">
        <v>0</v>
      </c>
      <c r="HA1120">
        <v>0</v>
      </c>
      <c r="HB1120">
        <v>0</v>
      </c>
      <c r="HC1120">
        <v>0</v>
      </c>
      <c r="HD1120">
        <v>0</v>
      </c>
      <c r="HE1120">
        <v>0</v>
      </c>
      <c r="HF1120">
        <v>0</v>
      </c>
      <c r="HG1120">
        <v>0</v>
      </c>
      <c r="HH1120">
        <v>0</v>
      </c>
      <c r="HI1120">
        <v>0</v>
      </c>
      <c r="HJ1120">
        <v>0</v>
      </c>
      <c r="HK1120">
        <v>0</v>
      </c>
      <c r="HL1120">
        <v>0</v>
      </c>
      <c r="HM1120">
        <v>0</v>
      </c>
      <c r="HN1120">
        <v>0</v>
      </c>
      <c r="HO1120">
        <v>0</v>
      </c>
      <c r="HP1120">
        <v>0</v>
      </c>
      <c r="HQ1120">
        <v>0</v>
      </c>
      <c r="HR1120">
        <v>0</v>
      </c>
      <c r="HS1120">
        <v>0</v>
      </c>
      <c r="HT1120">
        <v>0</v>
      </c>
      <c r="HU1120">
        <v>0</v>
      </c>
      <c r="HV1120">
        <v>0</v>
      </c>
      <c r="HW1120">
        <v>0</v>
      </c>
      <c r="HX1120">
        <v>0</v>
      </c>
      <c r="HY1120">
        <v>0</v>
      </c>
      <c r="HZ1120">
        <v>0</v>
      </c>
      <c r="IA1120">
        <v>0</v>
      </c>
      <c r="IB1120">
        <v>0</v>
      </c>
      <c r="IC1120">
        <v>0</v>
      </c>
      <c r="ID1120">
        <v>0</v>
      </c>
      <c r="IE1120">
        <v>0</v>
      </c>
      <c r="IF1120">
        <v>0</v>
      </c>
      <c r="IG1120">
        <v>0</v>
      </c>
      <c r="IH1120">
        <v>0</v>
      </c>
      <c r="II1120">
        <v>0</v>
      </c>
      <c r="IJ1120">
        <v>0</v>
      </c>
      <c r="IK1120">
        <v>0</v>
      </c>
    </row>
    <row r="1121" spans="13:245" hidden="1">
      <c r="M1121" s="340"/>
      <c r="N1121" t="s">
        <v>944</v>
      </c>
      <c r="O1121">
        <v>1</v>
      </c>
      <c r="P1121">
        <v>37</v>
      </c>
      <c r="Q1121" s="183" t="str">
        <f t="shared" si="43"/>
        <v>SDH200137</v>
      </c>
      <c r="R1121">
        <v>492.90000000000003</v>
      </c>
      <c r="S1121">
        <v>2000</v>
      </c>
      <c r="T1121">
        <v>2000</v>
      </c>
      <c r="U1121">
        <v>2000</v>
      </c>
      <c r="V1121">
        <v>2464.5</v>
      </c>
      <c r="W1121">
        <v>2957.4</v>
      </c>
      <c r="X1121">
        <v>3450.3</v>
      </c>
      <c r="Y1121">
        <v>3943.2000000000003</v>
      </c>
      <c r="Z1121">
        <v>4436.1000000000004</v>
      </c>
      <c r="AA1121">
        <v>4929</v>
      </c>
      <c r="AB1121">
        <v>5421.9000000000005</v>
      </c>
      <c r="AC1121">
        <v>5914.8</v>
      </c>
      <c r="AD1121">
        <v>6407.7000000000007</v>
      </c>
      <c r="AE1121">
        <v>6900.6</v>
      </c>
      <c r="AF1121">
        <v>7393.5</v>
      </c>
      <c r="AG1121">
        <v>7886.4000000000005</v>
      </c>
      <c r="AH1121">
        <v>8379.3000000000011</v>
      </c>
      <c r="AI1121">
        <v>8872.2000000000007</v>
      </c>
      <c r="AJ1121">
        <v>9365.1</v>
      </c>
      <c r="AK1121">
        <v>9858</v>
      </c>
      <c r="AL1121">
        <v>9858</v>
      </c>
      <c r="AM1121">
        <v>9858</v>
      </c>
      <c r="AN1121">
        <v>9858</v>
      </c>
      <c r="AO1121">
        <v>9858</v>
      </c>
      <c r="AP1121">
        <v>9858</v>
      </c>
      <c r="AQ1121">
        <v>9858</v>
      </c>
      <c r="AR1121">
        <v>9858</v>
      </c>
      <c r="AS1121">
        <v>9858</v>
      </c>
      <c r="AT1121">
        <v>9858</v>
      </c>
      <c r="AU1121">
        <v>9858</v>
      </c>
      <c r="AV1121">
        <v>9858</v>
      </c>
      <c r="AW1121">
        <v>9858</v>
      </c>
      <c r="AX1121">
        <v>9858</v>
      </c>
      <c r="AY1121">
        <v>9858</v>
      </c>
      <c r="AZ1121">
        <v>9858</v>
      </c>
      <c r="BA1121">
        <v>0</v>
      </c>
      <c r="BB1121">
        <v>0</v>
      </c>
      <c r="BC1121">
        <v>0</v>
      </c>
      <c r="BD1121">
        <v>0</v>
      </c>
      <c r="BE1121">
        <v>0</v>
      </c>
      <c r="BF1121">
        <v>0</v>
      </c>
      <c r="BG1121">
        <v>0</v>
      </c>
      <c r="BH1121">
        <v>0</v>
      </c>
      <c r="BI1121">
        <v>0</v>
      </c>
      <c r="BJ1121">
        <v>0</v>
      </c>
      <c r="BK1121">
        <v>0</v>
      </c>
      <c r="BL1121">
        <v>0</v>
      </c>
      <c r="BM1121">
        <v>0</v>
      </c>
      <c r="BN1121">
        <v>0</v>
      </c>
      <c r="BO1121">
        <v>0</v>
      </c>
      <c r="BP1121">
        <v>0</v>
      </c>
      <c r="BQ1121">
        <v>0</v>
      </c>
      <c r="BR1121">
        <v>0</v>
      </c>
      <c r="BS1121">
        <v>0</v>
      </c>
      <c r="BT1121">
        <v>0</v>
      </c>
      <c r="BU1121">
        <v>0</v>
      </c>
      <c r="BV1121">
        <v>0</v>
      </c>
      <c r="BW1121">
        <v>0</v>
      </c>
      <c r="BX1121">
        <v>0</v>
      </c>
      <c r="BY1121">
        <v>0</v>
      </c>
      <c r="BZ1121">
        <v>0</v>
      </c>
      <c r="CA1121">
        <v>0</v>
      </c>
      <c r="CB1121">
        <v>0</v>
      </c>
      <c r="CC1121">
        <v>0</v>
      </c>
      <c r="CD1121">
        <v>0</v>
      </c>
      <c r="CE1121">
        <v>0</v>
      </c>
      <c r="CF1121">
        <v>0</v>
      </c>
      <c r="CG1121">
        <v>0</v>
      </c>
      <c r="CH1121">
        <v>0</v>
      </c>
      <c r="CI1121">
        <v>0</v>
      </c>
      <c r="CJ1121">
        <v>0</v>
      </c>
      <c r="CK1121">
        <v>0</v>
      </c>
      <c r="CL1121">
        <v>0</v>
      </c>
      <c r="CM1121">
        <v>0</v>
      </c>
      <c r="CN1121">
        <v>0</v>
      </c>
      <c r="CO1121">
        <v>0</v>
      </c>
      <c r="CP1121">
        <v>0</v>
      </c>
      <c r="CQ1121">
        <v>0</v>
      </c>
      <c r="CR1121">
        <v>0</v>
      </c>
      <c r="CS1121">
        <v>0</v>
      </c>
      <c r="CT1121">
        <v>0</v>
      </c>
      <c r="CU1121">
        <v>0</v>
      </c>
      <c r="CV1121">
        <v>0</v>
      </c>
      <c r="CW1121">
        <v>0</v>
      </c>
      <c r="CX1121">
        <v>0</v>
      </c>
      <c r="CY1121">
        <v>0</v>
      </c>
      <c r="CZ1121">
        <v>0</v>
      </c>
      <c r="DA1121">
        <v>0</v>
      </c>
      <c r="DB1121">
        <v>0</v>
      </c>
      <c r="DC1121">
        <v>0</v>
      </c>
      <c r="DD1121">
        <v>0</v>
      </c>
      <c r="DE1121">
        <v>0</v>
      </c>
      <c r="DF1121">
        <v>0</v>
      </c>
      <c r="DG1121">
        <v>0</v>
      </c>
      <c r="DH1121">
        <v>0</v>
      </c>
      <c r="DI1121">
        <v>0</v>
      </c>
      <c r="DJ1121">
        <v>0</v>
      </c>
      <c r="DK1121">
        <v>0</v>
      </c>
      <c r="DL1121">
        <v>0</v>
      </c>
      <c r="DM1121">
        <v>0</v>
      </c>
      <c r="DN1121">
        <v>0</v>
      </c>
      <c r="DO1121">
        <v>0</v>
      </c>
      <c r="DP1121">
        <v>0</v>
      </c>
      <c r="DQ1121">
        <v>0</v>
      </c>
      <c r="DR1121">
        <v>0</v>
      </c>
      <c r="DS1121">
        <v>0</v>
      </c>
      <c r="DT1121">
        <v>0</v>
      </c>
      <c r="DU1121">
        <v>0</v>
      </c>
      <c r="DV1121">
        <v>0</v>
      </c>
      <c r="DW1121">
        <v>0</v>
      </c>
      <c r="DX1121">
        <v>0</v>
      </c>
      <c r="DZ1121" s="340"/>
      <c r="EA1121" t="s">
        <v>944</v>
      </c>
      <c r="EB1121">
        <v>1</v>
      </c>
      <c r="EC1121">
        <v>37</v>
      </c>
      <c r="ED1121" s="183" t="str">
        <f t="shared" si="44"/>
        <v>SDH200137</v>
      </c>
      <c r="EE1121">
        <v>492.90000000000003</v>
      </c>
      <c r="EF1121">
        <v>10000</v>
      </c>
      <c r="EG1121">
        <v>10000</v>
      </c>
      <c r="EH1121">
        <v>10000</v>
      </c>
      <c r="EI1121">
        <v>10000</v>
      </c>
      <c r="EJ1121">
        <v>10000</v>
      </c>
      <c r="EK1121">
        <v>10000</v>
      </c>
      <c r="EL1121">
        <v>10000</v>
      </c>
      <c r="EM1121">
        <v>10000</v>
      </c>
      <c r="EN1121">
        <v>10000</v>
      </c>
      <c r="EO1121">
        <v>10000</v>
      </c>
      <c r="EP1121">
        <v>10000</v>
      </c>
      <c r="EQ1121">
        <v>10000</v>
      </c>
      <c r="ER1121">
        <v>10000</v>
      </c>
      <c r="ES1121">
        <v>10000</v>
      </c>
      <c r="ET1121">
        <v>10000</v>
      </c>
      <c r="EU1121">
        <v>10000</v>
      </c>
      <c r="EV1121">
        <v>10000</v>
      </c>
      <c r="EW1121">
        <v>10000</v>
      </c>
      <c r="EX1121">
        <v>10000</v>
      </c>
      <c r="EY1121">
        <v>10000</v>
      </c>
      <c r="EZ1121">
        <v>10000</v>
      </c>
      <c r="FA1121">
        <v>10000</v>
      </c>
      <c r="FB1121">
        <v>10000</v>
      </c>
      <c r="FC1121">
        <v>10000</v>
      </c>
      <c r="FD1121">
        <v>10000</v>
      </c>
      <c r="FE1121">
        <v>10000</v>
      </c>
      <c r="FF1121">
        <v>10000</v>
      </c>
      <c r="FG1121">
        <v>10000</v>
      </c>
      <c r="FH1121">
        <v>10000</v>
      </c>
      <c r="FI1121">
        <v>10000</v>
      </c>
      <c r="FJ1121">
        <v>10000</v>
      </c>
      <c r="FK1121">
        <v>10000</v>
      </c>
      <c r="FL1121">
        <v>10000</v>
      </c>
      <c r="FM1121">
        <v>10000</v>
      </c>
      <c r="FN1121">
        <v>0</v>
      </c>
      <c r="FO1121">
        <v>0</v>
      </c>
      <c r="FP1121">
        <v>0</v>
      </c>
      <c r="FQ1121">
        <v>0</v>
      </c>
      <c r="FR1121">
        <v>0</v>
      </c>
      <c r="FS1121">
        <v>0</v>
      </c>
      <c r="FT1121">
        <v>0</v>
      </c>
      <c r="FU1121">
        <v>0</v>
      </c>
      <c r="FV1121">
        <v>0</v>
      </c>
      <c r="FW1121">
        <v>0</v>
      </c>
      <c r="FX1121">
        <v>0</v>
      </c>
      <c r="FY1121">
        <v>0</v>
      </c>
      <c r="FZ1121">
        <v>0</v>
      </c>
      <c r="GA1121">
        <v>0</v>
      </c>
      <c r="GB1121">
        <v>0</v>
      </c>
      <c r="GC1121">
        <v>0</v>
      </c>
      <c r="GD1121">
        <v>0</v>
      </c>
      <c r="GE1121">
        <v>0</v>
      </c>
      <c r="GF1121">
        <v>0</v>
      </c>
      <c r="GG1121">
        <v>0</v>
      </c>
      <c r="GH1121">
        <v>0</v>
      </c>
      <c r="GI1121">
        <v>0</v>
      </c>
      <c r="GJ1121">
        <v>0</v>
      </c>
      <c r="GK1121">
        <v>0</v>
      </c>
      <c r="GL1121">
        <v>0</v>
      </c>
      <c r="GM1121">
        <v>0</v>
      </c>
      <c r="GN1121">
        <v>0</v>
      </c>
      <c r="GO1121">
        <v>0</v>
      </c>
      <c r="GP1121">
        <v>0</v>
      </c>
      <c r="GQ1121">
        <v>0</v>
      </c>
      <c r="GR1121">
        <v>0</v>
      </c>
      <c r="GS1121">
        <v>0</v>
      </c>
      <c r="GT1121">
        <v>0</v>
      </c>
      <c r="GU1121">
        <v>0</v>
      </c>
      <c r="GV1121">
        <v>0</v>
      </c>
      <c r="GW1121">
        <v>0</v>
      </c>
      <c r="GX1121">
        <v>0</v>
      </c>
      <c r="GY1121">
        <v>0</v>
      </c>
      <c r="GZ1121">
        <v>0</v>
      </c>
      <c r="HA1121">
        <v>0</v>
      </c>
      <c r="HB1121">
        <v>0</v>
      </c>
      <c r="HC1121">
        <v>0</v>
      </c>
      <c r="HD1121">
        <v>0</v>
      </c>
      <c r="HE1121">
        <v>0</v>
      </c>
      <c r="HF1121">
        <v>0</v>
      </c>
      <c r="HG1121">
        <v>0</v>
      </c>
      <c r="HH1121">
        <v>0</v>
      </c>
      <c r="HI1121">
        <v>0</v>
      </c>
      <c r="HJ1121">
        <v>0</v>
      </c>
      <c r="HK1121">
        <v>0</v>
      </c>
      <c r="HL1121">
        <v>0</v>
      </c>
      <c r="HM1121">
        <v>0</v>
      </c>
      <c r="HN1121">
        <v>0</v>
      </c>
      <c r="HO1121">
        <v>0</v>
      </c>
      <c r="HP1121">
        <v>0</v>
      </c>
      <c r="HQ1121">
        <v>0</v>
      </c>
      <c r="HR1121">
        <v>0</v>
      </c>
      <c r="HS1121">
        <v>0</v>
      </c>
      <c r="HT1121">
        <v>0</v>
      </c>
      <c r="HU1121">
        <v>0</v>
      </c>
      <c r="HV1121">
        <v>0</v>
      </c>
      <c r="HW1121">
        <v>0</v>
      </c>
      <c r="HX1121">
        <v>0</v>
      </c>
      <c r="HY1121">
        <v>0</v>
      </c>
      <c r="HZ1121">
        <v>0</v>
      </c>
      <c r="IA1121">
        <v>0</v>
      </c>
      <c r="IB1121">
        <v>0</v>
      </c>
      <c r="IC1121">
        <v>0</v>
      </c>
      <c r="ID1121">
        <v>0</v>
      </c>
      <c r="IE1121">
        <v>0</v>
      </c>
      <c r="IF1121">
        <v>0</v>
      </c>
      <c r="IG1121">
        <v>0</v>
      </c>
      <c r="IH1121">
        <v>0</v>
      </c>
      <c r="II1121">
        <v>0</v>
      </c>
      <c r="IJ1121">
        <v>0</v>
      </c>
      <c r="IK1121">
        <v>0</v>
      </c>
    </row>
    <row r="1122" spans="13:245" hidden="1">
      <c r="M1122" s="340"/>
      <c r="N1122" t="s">
        <v>944</v>
      </c>
      <c r="O1122">
        <v>1</v>
      </c>
      <c r="P1122">
        <v>38</v>
      </c>
      <c r="Q1122" s="183" t="str">
        <f t="shared" si="43"/>
        <v>SDH200138</v>
      </c>
      <c r="R1122">
        <v>498.20000000000005</v>
      </c>
      <c r="S1122">
        <v>2000</v>
      </c>
      <c r="T1122">
        <v>2000</v>
      </c>
      <c r="U1122">
        <v>2000</v>
      </c>
      <c r="V1122">
        <v>2491</v>
      </c>
      <c r="W1122">
        <v>2989.2000000000003</v>
      </c>
      <c r="X1122">
        <v>3487.4</v>
      </c>
      <c r="Y1122">
        <v>3985.6000000000004</v>
      </c>
      <c r="Z1122">
        <v>4483.8</v>
      </c>
      <c r="AA1122">
        <v>4982</v>
      </c>
      <c r="AB1122">
        <v>5480.2000000000007</v>
      </c>
      <c r="AC1122">
        <v>5978.4000000000005</v>
      </c>
      <c r="AD1122">
        <v>6476.6</v>
      </c>
      <c r="AE1122">
        <v>6974.8</v>
      </c>
      <c r="AF1122">
        <v>7473</v>
      </c>
      <c r="AG1122">
        <v>7971.2000000000007</v>
      </c>
      <c r="AH1122">
        <v>8469.4</v>
      </c>
      <c r="AI1122">
        <v>8967.6</v>
      </c>
      <c r="AJ1122">
        <v>9465.8000000000011</v>
      </c>
      <c r="AK1122">
        <v>9964</v>
      </c>
      <c r="AL1122">
        <v>9964</v>
      </c>
      <c r="AM1122">
        <v>9964</v>
      </c>
      <c r="AN1122">
        <v>9964</v>
      </c>
      <c r="AO1122">
        <v>9964</v>
      </c>
      <c r="AP1122">
        <v>9964</v>
      </c>
      <c r="AQ1122">
        <v>9964</v>
      </c>
      <c r="AR1122">
        <v>9964</v>
      </c>
      <c r="AS1122">
        <v>9964</v>
      </c>
      <c r="AT1122">
        <v>9964</v>
      </c>
      <c r="AU1122">
        <v>9964</v>
      </c>
      <c r="AV1122">
        <v>9964</v>
      </c>
      <c r="AW1122">
        <v>9964</v>
      </c>
      <c r="AX1122">
        <v>9964</v>
      </c>
      <c r="AY1122">
        <v>9964</v>
      </c>
      <c r="AZ1122">
        <v>9964</v>
      </c>
      <c r="BA1122">
        <v>0</v>
      </c>
      <c r="BB1122">
        <v>0</v>
      </c>
      <c r="BC1122">
        <v>0</v>
      </c>
      <c r="BD1122">
        <v>0</v>
      </c>
      <c r="BE1122">
        <v>0</v>
      </c>
      <c r="BF1122">
        <v>0</v>
      </c>
      <c r="BG1122">
        <v>0</v>
      </c>
      <c r="BH1122">
        <v>0</v>
      </c>
      <c r="BI1122">
        <v>0</v>
      </c>
      <c r="BJ1122">
        <v>0</v>
      </c>
      <c r="BK1122">
        <v>0</v>
      </c>
      <c r="BL1122">
        <v>0</v>
      </c>
      <c r="BM1122">
        <v>0</v>
      </c>
      <c r="BN1122">
        <v>0</v>
      </c>
      <c r="BO1122">
        <v>0</v>
      </c>
      <c r="BP1122">
        <v>0</v>
      </c>
      <c r="BQ1122">
        <v>0</v>
      </c>
      <c r="BR1122">
        <v>0</v>
      </c>
      <c r="BS1122">
        <v>0</v>
      </c>
      <c r="BT1122">
        <v>0</v>
      </c>
      <c r="BU1122">
        <v>0</v>
      </c>
      <c r="BV1122">
        <v>0</v>
      </c>
      <c r="BW1122">
        <v>0</v>
      </c>
      <c r="BX1122">
        <v>0</v>
      </c>
      <c r="BY1122">
        <v>0</v>
      </c>
      <c r="BZ1122">
        <v>0</v>
      </c>
      <c r="CA1122">
        <v>0</v>
      </c>
      <c r="CB1122">
        <v>0</v>
      </c>
      <c r="CC1122">
        <v>0</v>
      </c>
      <c r="CD1122">
        <v>0</v>
      </c>
      <c r="CE1122">
        <v>0</v>
      </c>
      <c r="CF1122">
        <v>0</v>
      </c>
      <c r="CG1122">
        <v>0</v>
      </c>
      <c r="CH1122">
        <v>0</v>
      </c>
      <c r="CI1122">
        <v>0</v>
      </c>
      <c r="CJ1122">
        <v>0</v>
      </c>
      <c r="CK1122">
        <v>0</v>
      </c>
      <c r="CL1122">
        <v>0</v>
      </c>
      <c r="CM1122">
        <v>0</v>
      </c>
      <c r="CN1122">
        <v>0</v>
      </c>
      <c r="CO1122">
        <v>0</v>
      </c>
      <c r="CP1122">
        <v>0</v>
      </c>
      <c r="CQ1122">
        <v>0</v>
      </c>
      <c r="CR1122">
        <v>0</v>
      </c>
      <c r="CS1122">
        <v>0</v>
      </c>
      <c r="CT1122">
        <v>0</v>
      </c>
      <c r="CU1122">
        <v>0</v>
      </c>
      <c r="CV1122">
        <v>0</v>
      </c>
      <c r="CW1122">
        <v>0</v>
      </c>
      <c r="CX1122">
        <v>0</v>
      </c>
      <c r="CY1122">
        <v>0</v>
      </c>
      <c r="CZ1122">
        <v>0</v>
      </c>
      <c r="DA1122">
        <v>0</v>
      </c>
      <c r="DB1122">
        <v>0</v>
      </c>
      <c r="DC1122">
        <v>0</v>
      </c>
      <c r="DD1122">
        <v>0</v>
      </c>
      <c r="DE1122">
        <v>0</v>
      </c>
      <c r="DF1122">
        <v>0</v>
      </c>
      <c r="DG1122">
        <v>0</v>
      </c>
      <c r="DH1122">
        <v>0</v>
      </c>
      <c r="DI1122">
        <v>0</v>
      </c>
      <c r="DJ1122">
        <v>0</v>
      </c>
      <c r="DK1122">
        <v>0</v>
      </c>
      <c r="DL1122">
        <v>0</v>
      </c>
      <c r="DM1122">
        <v>0</v>
      </c>
      <c r="DN1122">
        <v>0</v>
      </c>
      <c r="DO1122">
        <v>0</v>
      </c>
      <c r="DP1122">
        <v>0</v>
      </c>
      <c r="DQ1122">
        <v>0</v>
      </c>
      <c r="DR1122">
        <v>0</v>
      </c>
      <c r="DS1122">
        <v>0</v>
      </c>
      <c r="DT1122">
        <v>0</v>
      </c>
      <c r="DU1122">
        <v>0</v>
      </c>
      <c r="DV1122">
        <v>0</v>
      </c>
      <c r="DW1122">
        <v>0</v>
      </c>
      <c r="DX1122">
        <v>0</v>
      </c>
      <c r="DZ1122" s="340"/>
      <c r="EA1122" t="s">
        <v>944</v>
      </c>
      <c r="EB1122">
        <v>1</v>
      </c>
      <c r="EC1122">
        <v>38</v>
      </c>
      <c r="ED1122" s="183" t="str">
        <f t="shared" si="44"/>
        <v>SDH200138</v>
      </c>
      <c r="EE1122">
        <v>498.20000000000005</v>
      </c>
      <c r="EF1122">
        <v>10000</v>
      </c>
      <c r="EG1122">
        <v>10000</v>
      </c>
      <c r="EH1122">
        <v>10000</v>
      </c>
      <c r="EI1122">
        <v>10000</v>
      </c>
      <c r="EJ1122">
        <v>10000</v>
      </c>
      <c r="EK1122">
        <v>10000</v>
      </c>
      <c r="EL1122">
        <v>10000</v>
      </c>
      <c r="EM1122">
        <v>10000</v>
      </c>
      <c r="EN1122">
        <v>10000</v>
      </c>
      <c r="EO1122">
        <v>10000</v>
      </c>
      <c r="EP1122">
        <v>10000</v>
      </c>
      <c r="EQ1122">
        <v>10000</v>
      </c>
      <c r="ER1122">
        <v>10000</v>
      </c>
      <c r="ES1122">
        <v>10000</v>
      </c>
      <c r="ET1122">
        <v>10000</v>
      </c>
      <c r="EU1122">
        <v>10000</v>
      </c>
      <c r="EV1122">
        <v>10000</v>
      </c>
      <c r="EW1122">
        <v>10000</v>
      </c>
      <c r="EX1122">
        <v>10000</v>
      </c>
      <c r="EY1122">
        <v>10000</v>
      </c>
      <c r="EZ1122">
        <v>10000</v>
      </c>
      <c r="FA1122">
        <v>10000</v>
      </c>
      <c r="FB1122">
        <v>10000</v>
      </c>
      <c r="FC1122">
        <v>10000</v>
      </c>
      <c r="FD1122">
        <v>10000</v>
      </c>
      <c r="FE1122">
        <v>10000</v>
      </c>
      <c r="FF1122">
        <v>10000</v>
      </c>
      <c r="FG1122">
        <v>10000</v>
      </c>
      <c r="FH1122">
        <v>10000</v>
      </c>
      <c r="FI1122">
        <v>10000</v>
      </c>
      <c r="FJ1122">
        <v>10000</v>
      </c>
      <c r="FK1122">
        <v>10000</v>
      </c>
      <c r="FL1122">
        <v>10000</v>
      </c>
      <c r="FM1122">
        <v>10000</v>
      </c>
      <c r="FN1122">
        <v>0</v>
      </c>
      <c r="FO1122">
        <v>0</v>
      </c>
      <c r="FP1122">
        <v>0</v>
      </c>
      <c r="FQ1122">
        <v>0</v>
      </c>
      <c r="FR1122">
        <v>0</v>
      </c>
      <c r="FS1122">
        <v>0</v>
      </c>
      <c r="FT1122">
        <v>0</v>
      </c>
      <c r="FU1122">
        <v>0</v>
      </c>
      <c r="FV1122">
        <v>0</v>
      </c>
      <c r="FW1122">
        <v>0</v>
      </c>
      <c r="FX1122">
        <v>0</v>
      </c>
      <c r="FY1122">
        <v>0</v>
      </c>
      <c r="FZ1122">
        <v>0</v>
      </c>
      <c r="GA1122">
        <v>0</v>
      </c>
      <c r="GB1122">
        <v>0</v>
      </c>
      <c r="GC1122">
        <v>0</v>
      </c>
      <c r="GD1122">
        <v>0</v>
      </c>
      <c r="GE1122">
        <v>0</v>
      </c>
      <c r="GF1122">
        <v>0</v>
      </c>
      <c r="GG1122">
        <v>0</v>
      </c>
      <c r="GH1122">
        <v>0</v>
      </c>
      <c r="GI1122">
        <v>0</v>
      </c>
      <c r="GJ1122">
        <v>0</v>
      </c>
      <c r="GK1122">
        <v>0</v>
      </c>
      <c r="GL1122">
        <v>0</v>
      </c>
      <c r="GM1122">
        <v>0</v>
      </c>
      <c r="GN1122">
        <v>0</v>
      </c>
      <c r="GO1122">
        <v>0</v>
      </c>
      <c r="GP1122">
        <v>0</v>
      </c>
      <c r="GQ1122">
        <v>0</v>
      </c>
      <c r="GR1122">
        <v>0</v>
      </c>
      <c r="GS1122">
        <v>0</v>
      </c>
      <c r="GT1122">
        <v>0</v>
      </c>
      <c r="GU1122">
        <v>0</v>
      </c>
      <c r="GV1122">
        <v>0</v>
      </c>
      <c r="GW1122">
        <v>0</v>
      </c>
      <c r="GX1122">
        <v>0</v>
      </c>
      <c r="GY1122">
        <v>0</v>
      </c>
      <c r="GZ1122">
        <v>0</v>
      </c>
      <c r="HA1122">
        <v>0</v>
      </c>
      <c r="HB1122">
        <v>0</v>
      </c>
      <c r="HC1122">
        <v>0</v>
      </c>
      <c r="HD1122">
        <v>0</v>
      </c>
      <c r="HE1122">
        <v>0</v>
      </c>
      <c r="HF1122">
        <v>0</v>
      </c>
      <c r="HG1122">
        <v>0</v>
      </c>
      <c r="HH1122">
        <v>0</v>
      </c>
      <c r="HI1122">
        <v>0</v>
      </c>
      <c r="HJ1122">
        <v>0</v>
      </c>
      <c r="HK1122">
        <v>0</v>
      </c>
      <c r="HL1122">
        <v>0</v>
      </c>
      <c r="HM1122">
        <v>0</v>
      </c>
      <c r="HN1122">
        <v>0</v>
      </c>
      <c r="HO1122">
        <v>0</v>
      </c>
      <c r="HP1122">
        <v>0</v>
      </c>
      <c r="HQ1122">
        <v>0</v>
      </c>
      <c r="HR1122">
        <v>0</v>
      </c>
      <c r="HS1122">
        <v>0</v>
      </c>
      <c r="HT1122">
        <v>0</v>
      </c>
      <c r="HU1122">
        <v>0</v>
      </c>
      <c r="HV1122">
        <v>0</v>
      </c>
      <c r="HW1122">
        <v>0</v>
      </c>
      <c r="HX1122">
        <v>0</v>
      </c>
      <c r="HY1122">
        <v>0</v>
      </c>
      <c r="HZ1122">
        <v>0</v>
      </c>
      <c r="IA1122">
        <v>0</v>
      </c>
      <c r="IB1122">
        <v>0</v>
      </c>
      <c r="IC1122">
        <v>0</v>
      </c>
      <c r="ID1122">
        <v>0</v>
      </c>
      <c r="IE1122">
        <v>0</v>
      </c>
      <c r="IF1122">
        <v>0</v>
      </c>
      <c r="IG1122">
        <v>0</v>
      </c>
      <c r="IH1122">
        <v>0</v>
      </c>
      <c r="II1122">
        <v>0</v>
      </c>
      <c r="IJ1122">
        <v>0</v>
      </c>
      <c r="IK1122">
        <v>0</v>
      </c>
    </row>
    <row r="1123" spans="13:245" hidden="1">
      <c r="M1123" s="340"/>
      <c r="N1123" t="s">
        <v>944</v>
      </c>
      <c r="O1123">
        <v>1</v>
      </c>
      <c r="P1123">
        <v>39</v>
      </c>
      <c r="Q1123" s="183" t="str">
        <f t="shared" si="43"/>
        <v>SDH200139</v>
      </c>
      <c r="R1123">
        <v>503.5</v>
      </c>
      <c r="S1123">
        <v>2000</v>
      </c>
      <c r="T1123">
        <v>2000</v>
      </c>
      <c r="U1123">
        <v>2014</v>
      </c>
      <c r="V1123">
        <v>2517.5</v>
      </c>
      <c r="W1123">
        <v>3021</v>
      </c>
      <c r="X1123">
        <v>3524.5</v>
      </c>
      <c r="Y1123">
        <v>4028</v>
      </c>
      <c r="Z1123">
        <v>4531.5</v>
      </c>
      <c r="AA1123">
        <v>5035</v>
      </c>
      <c r="AB1123">
        <v>5538.5</v>
      </c>
      <c r="AC1123">
        <v>6042</v>
      </c>
      <c r="AD1123">
        <v>6545.5</v>
      </c>
      <c r="AE1123">
        <v>7049</v>
      </c>
      <c r="AF1123">
        <v>7552.5</v>
      </c>
      <c r="AG1123">
        <v>8056</v>
      </c>
      <c r="AH1123">
        <v>8559.5</v>
      </c>
      <c r="AI1123">
        <v>9063</v>
      </c>
      <c r="AJ1123">
        <v>9566.5</v>
      </c>
      <c r="AK1123">
        <v>10070</v>
      </c>
      <c r="AL1123">
        <v>10070</v>
      </c>
      <c r="AM1123">
        <v>10070</v>
      </c>
      <c r="AN1123">
        <v>10070</v>
      </c>
      <c r="AO1123">
        <v>10070</v>
      </c>
      <c r="AP1123">
        <v>10070</v>
      </c>
      <c r="AQ1123">
        <v>10070</v>
      </c>
      <c r="AR1123">
        <v>10070</v>
      </c>
      <c r="AS1123">
        <v>10070</v>
      </c>
      <c r="AT1123">
        <v>10070</v>
      </c>
      <c r="AU1123">
        <v>10070</v>
      </c>
      <c r="AV1123">
        <v>10070</v>
      </c>
      <c r="AW1123">
        <v>10070</v>
      </c>
      <c r="AX1123">
        <v>10070</v>
      </c>
      <c r="AY1123">
        <v>10070</v>
      </c>
      <c r="AZ1123">
        <v>10070</v>
      </c>
      <c r="BA1123">
        <v>0</v>
      </c>
      <c r="BB1123">
        <v>0</v>
      </c>
      <c r="BC1123">
        <v>0</v>
      </c>
      <c r="BD1123">
        <v>0</v>
      </c>
      <c r="BE1123">
        <v>0</v>
      </c>
      <c r="BF1123">
        <v>0</v>
      </c>
      <c r="BG1123">
        <v>0</v>
      </c>
      <c r="BH1123">
        <v>0</v>
      </c>
      <c r="BI1123">
        <v>0</v>
      </c>
      <c r="BJ1123">
        <v>0</v>
      </c>
      <c r="BK1123">
        <v>0</v>
      </c>
      <c r="BL1123">
        <v>0</v>
      </c>
      <c r="BM1123">
        <v>0</v>
      </c>
      <c r="BN1123">
        <v>0</v>
      </c>
      <c r="BO1123">
        <v>0</v>
      </c>
      <c r="BP1123">
        <v>0</v>
      </c>
      <c r="BQ1123">
        <v>0</v>
      </c>
      <c r="BR1123">
        <v>0</v>
      </c>
      <c r="BS1123">
        <v>0</v>
      </c>
      <c r="BT1123">
        <v>0</v>
      </c>
      <c r="BU1123">
        <v>0</v>
      </c>
      <c r="BV1123">
        <v>0</v>
      </c>
      <c r="BW1123">
        <v>0</v>
      </c>
      <c r="BX1123">
        <v>0</v>
      </c>
      <c r="BY1123">
        <v>0</v>
      </c>
      <c r="BZ1123">
        <v>0</v>
      </c>
      <c r="CA1123">
        <v>0</v>
      </c>
      <c r="CB1123">
        <v>0</v>
      </c>
      <c r="CC1123">
        <v>0</v>
      </c>
      <c r="CD1123">
        <v>0</v>
      </c>
      <c r="CE1123">
        <v>0</v>
      </c>
      <c r="CF1123">
        <v>0</v>
      </c>
      <c r="CG1123">
        <v>0</v>
      </c>
      <c r="CH1123">
        <v>0</v>
      </c>
      <c r="CI1123">
        <v>0</v>
      </c>
      <c r="CJ1123">
        <v>0</v>
      </c>
      <c r="CK1123">
        <v>0</v>
      </c>
      <c r="CL1123">
        <v>0</v>
      </c>
      <c r="CM1123">
        <v>0</v>
      </c>
      <c r="CN1123">
        <v>0</v>
      </c>
      <c r="CO1123">
        <v>0</v>
      </c>
      <c r="CP1123">
        <v>0</v>
      </c>
      <c r="CQ1123">
        <v>0</v>
      </c>
      <c r="CR1123">
        <v>0</v>
      </c>
      <c r="CS1123">
        <v>0</v>
      </c>
      <c r="CT1123">
        <v>0</v>
      </c>
      <c r="CU1123">
        <v>0</v>
      </c>
      <c r="CV1123">
        <v>0</v>
      </c>
      <c r="CW1123">
        <v>0</v>
      </c>
      <c r="CX1123">
        <v>0</v>
      </c>
      <c r="CY1123">
        <v>0</v>
      </c>
      <c r="CZ1123">
        <v>0</v>
      </c>
      <c r="DA1123">
        <v>0</v>
      </c>
      <c r="DB1123">
        <v>0</v>
      </c>
      <c r="DC1123">
        <v>0</v>
      </c>
      <c r="DD1123">
        <v>0</v>
      </c>
      <c r="DE1123">
        <v>0</v>
      </c>
      <c r="DF1123">
        <v>0</v>
      </c>
      <c r="DG1123">
        <v>0</v>
      </c>
      <c r="DH1123">
        <v>0</v>
      </c>
      <c r="DI1123">
        <v>0</v>
      </c>
      <c r="DJ1123">
        <v>0</v>
      </c>
      <c r="DK1123">
        <v>0</v>
      </c>
      <c r="DL1123">
        <v>0</v>
      </c>
      <c r="DM1123">
        <v>0</v>
      </c>
      <c r="DN1123">
        <v>0</v>
      </c>
      <c r="DO1123">
        <v>0</v>
      </c>
      <c r="DP1123">
        <v>0</v>
      </c>
      <c r="DQ1123">
        <v>0</v>
      </c>
      <c r="DR1123">
        <v>0</v>
      </c>
      <c r="DS1123">
        <v>0</v>
      </c>
      <c r="DT1123">
        <v>0</v>
      </c>
      <c r="DU1123">
        <v>0</v>
      </c>
      <c r="DV1123">
        <v>0</v>
      </c>
      <c r="DW1123">
        <v>0</v>
      </c>
      <c r="DX1123">
        <v>0</v>
      </c>
      <c r="DZ1123" s="340"/>
      <c r="EA1123" t="s">
        <v>944</v>
      </c>
      <c r="EB1123">
        <v>1</v>
      </c>
      <c r="EC1123">
        <v>39</v>
      </c>
      <c r="ED1123" s="183" t="str">
        <f t="shared" si="44"/>
        <v>SDH200139</v>
      </c>
      <c r="EE1123">
        <v>503.5</v>
      </c>
      <c r="EF1123">
        <v>10000</v>
      </c>
      <c r="EG1123">
        <v>10000</v>
      </c>
      <c r="EH1123">
        <v>10000</v>
      </c>
      <c r="EI1123">
        <v>10000</v>
      </c>
      <c r="EJ1123">
        <v>10000</v>
      </c>
      <c r="EK1123">
        <v>10000</v>
      </c>
      <c r="EL1123">
        <v>10000</v>
      </c>
      <c r="EM1123">
        <v>10000</v>
      </c>
      <c r="EN1123">
        <v>10000</v>
      </c>
      <c r="EO1123">
        <v>10000</v>
      </c>
      <c r="EP1123">
        <v>10000</v>
      </c>
      <c r="EQ1123">
        <v>10000</v>
      </c>
      <c r="ER1123">
        <v>10000</v>
      </c>
      <c r="ES1123">
        <v>10000</v>
      </c>
      <c r="ET1123">
        <v>10000</v>
      </c>
      <c r="EU1123">
        <v>10000</v>
      </c>
      <c r="EV1123">
        <v>10000</v>
      </c>
      <c r="EW1123">
        <v>10000</v>
      </c>
      <c r="EX1123">
        <v>10070</v>
      </c>
      <c r="EY1123">
        <v>10070</v>
      </c>
      <c r="EZ1123">
        <v>10070</v>
      </c>
      <c r="FA1123">
        <v>10070</v>
      </c>
      <c r="FB1123">
        <v>10070</v>
      </c>
      <c r="FC1123">
        <v>10070</v>
      </c>
      <c r="FD1123">
        <v>10070</v>
      </c>
      <c r="FE1123">
        <v>10070</v>
      </c>
      <c r="FF1123">
        <v>10070</v>
      </c>
      <c r="FG1123">
        <v>10070</v>
      </c>
      <c r="FH1123">
        <v>10070</v>
      </c>
      <c r="FI1123">
        <v>10070</v>
      </c>
      <c r="FJ1123">
        <v>10070</v>
      </c>
      <c r="FK1123">
        <v>10070</v>
      </c>
      <c r="FL1123">
        <v>10070</v>
      </c>
      <c r="FM1123">
        <v>10070</v>
      </c>
      <c r="FN1123">
        <v>0</v>
      </c>
      <c r="FO1123">
        <v>0</v>
      </c>
      <c r="FP1123">
        <v>0</v>
      </c>
      <c r="FQ1123">
        <v>0</v>
      </c>
      <c r="FR1123">
        <v>0</v>
      </c>
      <c r="FS1123">
        <v>0</v>
      </c>
      <c r="FT1123">
        <v>0</v>
      </c>
      <c r="FU1123">
        <v>0</v>
      </c>
      <c r="FV1123">
        <v>0</v>
      </c>
      <c r="FW1123">
        <v>0</v>
      </c>
      <c r="FX1123">
        <v>0</v>
      </c>
      <c r="FY1123">
        <v>0</v>
      </c>
      <c r="FZ1123">
        <v>0</v>
      </c>
      <c r="GA1123">
        <v>0</v>
      </c>
      <c r="GB1123">
        <v>0</v>
      </c>
      <c r="GC1123">
        <v>0</v>
      </c>
      <c r="GD1123">
        <v>0</v>
      </c>
      <c r="GE1123">
        <v>0</v>
      </c>
      <c r="GF1123">
        <v>0</v>
      </c>
      <c r="GG1123">
        <v>0</v>
      </c>
      <c r="GH1123">
        <v>0</v>
      </c>
      <c r="GI1123">
        <v>0</v>
      </c>
      <c r="GJ1123">
        <v>0</v>
      </c>
      <c r="GK1123">
        <v>0</v>
      </c>
      <c r="GL1123">
        <v>0</v>
      </c>
      <c r="GM1123">
        <v>0</v>
      </c>
      <c r="GN1123">
        <v>0</v>
      </c>
      <c r="GO1123">
        <v>0</v>
      </c>
      <c r="GP1123">
        <v>0</v>
      </c>
      <c r="GQ1123">
        <v>0</v>
      </c>
      <c r="GR1123">
        <v>0</v>
      </c>
      <c r="GS1123">
        <v>0</v>
      </c>
      <c r="GT1123">
        <v>0</v>
      </c>
      <c r="GU1123">
        <v>0</v>
      </c>
      <c r="GV1123">
        <v>0</v>
      </c>
      <c r="GW1123">
        <v>0</v>
      </c>
      <c r="GX1123">
        <v>0</v>
      </c>
      <c r="GY1123">
        <v>0</v>
      </c>
      <c r="GZ1123">
        <v>0</v>
      </c>
      <c r="HA1123">
        <v>0</v>
      </c>
      <c r="HB1123">
        <v>0</v>
      </c>
      <c r="HC1123">
        <v>0</v>
      </c>
      <c r="HD1123">
        <v>0</v>
      </c>
      <c r="HE1123">
        <v>0</v>
      </c>
      <c r="HF1123">
        <v>0</v>
      </c>
      <c r="HG1123">
        <v>0</v>
      </c>
      <c r="HH1123">
        <v>0</v>
      </c>
      <c r="HI1123">
        <v>0</v>
      </c>
      <c r="HJ1123">
        <v>0</v>
      </c>
      <c r="HK1123">
        <v>0</v>
      </c>
      <c r="HL1123">
        <v>0</v>
      </c>
      <c r="HM1123">
        <v>0</v>
      </c>
      <c r="HN1123">
        <v>0</v>
      </c>
      <c r="HO1123">
        <v>0</v>
      </c>
      <c r="HP1123">
        <v>0</v>
      </c>
      <c r="HQ1123">
        <v>0</v>
      </c>
      <c r="HR1123">
        <v>0</v>
      </c>
      <c r="HS1123">
        <v>0</v>
      </c>
      <c r="HT1123">
        <v>0</v>
      </c>
      <c r="HU1123">
        <v>0</v>
      </c>
      <c r="HV1123">
        <v>0</v>
      </c>
      <c r="HW1123">
        <v>0</v>
      </c>
      <c r="HX1123">
        <v>0</v>
      </c>
      <c r="HY1123">
        <v>0</v>
      </c>
      <c r="HZ1123">
        <v>0</v>
      </c>
      <c r="IA1123">
        <v>0</v>
      </c>
      <c r="IB1123">
        <v>0</v>
      </c>
      <c r="IC1123">
        <v>0</v>
      </c>
      <c r="ID1123">
        <v>0</v>
      </c>
      <c r="IE1123">
        <v>0</v>
      </c>
      <c r="IF1123">
        <v>0</v>
      </c>
      <c r="IG1123">
        <v>0</v>
      </c>
      <c r="IH1123">
        <v>0</v>
      </c>
      <c r="II1123">
        <v>0</v>
      </c>
      <c r="IJ1123">
        <v>0</v>
      </c>
      <c r="IK1123">
        <v>0</v>
      </c>
    </row>
    <row r="1124" spans="13:245" hidden="1">
      <c r="M1124" s="340"/>
      <c r="N1124" t="s">
        <v>944</v>
      </c>
      <c r="O1124">
        <v>1</v>
      </c>
      <c r="P1124">
        <v>40</v>
      </c>
      <c r="Q1124" s="183" t="str">
        <f t="shared" si="43"/>
        <v>SDH200140</v>
      </c>
      <c r="R1124">
        <v>519.4</v>
      </c>
      <c r="S1124">
        <v>2000</v>
      </c>
      <c r="T1124">
        <v>2000</v>
      </c>
      <c r="U1124">
        <v>2077.6</v>
      </c>
      <c r="V1124">
        <v>2597</v>
      </c>
      <c r="W1124">
        <v>3116.4</v>
      </c>
      <c r="X1124">
        <v>3635.8</v>
      </c>
      <c r="Y1124">
        <v>4155.2</v>
      </c>
      <c r="Z1124">
        <v>4674.6000000000004</v>
      </c>
      <c r="AA1124">
        <v>5194</v>
      </c>
      <c r="AB1124">
        <v>5713.4000000000005</v>
      </c>
      <c r="AC1124">
        <v>6232.8</v>
      </c>
      <c r="AD1124">
        <v>6752.2000000000007</v>
      </c>
      <c r="AE1124">
        <v>7271.6</v>
      </c>
      <c r="AF1124">
        <v>7791</v>
      </c>
      <c r="AG1124">
        <v>8310.4</v>
      </c>
      <c r="AH1124">
        <v>8829.8000000000011</v>
      </c>
      <c r="AI1124">
        <v>9349.2000000000007</v>
      </c>
      <c r="AJ1124">
        <v>9868.6</v>
      </c>
      <c r="AK1124">
        <v>10388</v>
      </c>
      <c r="AL1124">
        <v>10388</v>
      </c>
      <c r="AM1124">
        <v>10388</v>
      </c>
      <c r="AN1124">
        <v>10388</v>
      </c>
      <c r="AO1124">
        <v>10388</v>
      </c>
      <c r="AP1124">
        <v>10388</v>
      </c>
      <c r="AQ1124">
        <v>10388</v>
      </c>
      <c r="AR1124">
        <v>10388</v>
      </c>
      <c r="AS1124">
        <v>10388</v>
      </c>
      <c r="AT1124">
        <v>10388</v>
      </c>
      <c r="AU1124">
        <v>10388</v>
      </c>
      <c r="AV1124">
        <v>10388</v>
      </c>
      <c r="AW1124">
        <v>10388</v>
      </c>
      <c r="AX1124">
        <v>10388</v>
      </c>
      <c r="AY1124">
        <v>10388</v>
      </c>
      <c r="AZ1124">
        <v>10388</v>
      </c>
      <c r="BA1124">
        <v>0</v>
      </c>
      <c r="BB1124">
        <v>0</v>
      </c>
      <c r="BC1124">
        <v>0</v>
      </c>
      <c r="BD1124">
        <v>0</v>
      </c>
      <c r="BE1124">
        <v>0</v>
      </c>
      <c r="BF1124">
        <v>0</v>
      </c>
      <c r="BG1124">
        <v>0</v>
      </c>
      <c r="BH1124">
        <v>0</v>
      </c>
      <c r="BI1124">
        <v>0</v>
      </c>
      <c r="BJ1124">
        <v>0</v>
      </c>
      <c r="BK1124">
        <v>0</v>
      </c>
      <c r="BL1124">
        <v>0</v>
      </c>
      <c r="BM1124">
        <v>0</v>
      </c>
      <c r="BN1124">
        <v>0</v>
      </c>
      <c r="BO1124">
        <v>0</v>
      </c>
      <c r="BP1124">
        <v>0</v>
      </c>
      <c r="BQ1124">
        <v>0</v>
      </c>
      <c r="BR1124">
        <v>0</v>
      </c>
      <c r="BS1124">
        <v>0</v>
      </c>
      <c r="BT1124">
        <v>0</v>
      </c>
      <c r="BU1124">
        <v>0</v>
      </c>
      <c r="BV1124">
        <v>0</v>
      </c>
      <c r="BW1124">
        <v>0</v>
      </c>
      <c r="BX1124">
        <v>0</v>
      </c>
      <c r="BY1124">
        <v>0</v>
      </c>
      <c r="BZ1124">
        <v>0</v>
      </c>
      <c r="CA1124">
        <v>0</v>
      </c>
      <c r="CB1124">
        <v>0</v>
      </c>
      <c r="CC1124">
        <v>0</v>
      </c>
      <c r="CD1124">
        <v>0</v>
      </c>
      <c r="CE1124">
        <v>0</v>
      </c>
      <c r="CF1124">
        <v>0</v>
      </c>
      <c r="CG1124">
        <v>0</v>
      </c>
      <c r="CH1124">
        <v>0</v>
      </c>
      <c r="CI1124">
        <v>0</v>
      </c>
      <c r="CJ1124">
        <v>0</v>
      </c>
      <c r="CK1124">
        <v>0</v>
      </c>
      <c r="CL1124">
        <v>0</v>
      </c>
      <c r="CM1124">
        <v>0</v>
      </c>
      <c r="CN1124">
        <v>0</v>
      </c>
      <c r="CO1124">
        <v>0</v>
      </c>
      <c r="CP1124">
        <v>0</v>
      </c>
      <c r="CQ1124">
        <v>0</v>
      </c>
      <c r="CR1124">
        <v>0</v>
      </c>
      <c r="CS1124">
        <v>0</v>
      </c>
      <c r="CT1124">
        <v>0</v>
      </c>
      <c r="CU1124">
        <v>0</v>
      </c>
      <c r="CV1124">
        <v>0</v>
      </c>
      <c r="CW1124">
        <v>0</v>
      </c>
      <c r="CX1124">
        <v>0</v>
      </c>
      <c r="CY1124">
        <v>0</v>
      </c>
      <c r="CZ1124">
        <v>0</v>
      </c>
      <c r="DA1124">
        <v>0</v>
      </c>
      <c r="DB1124">
        <v>0</v>
      </c>
      <c r="DC1124">
        <v>0</v>
      </c>
      <c r="DD1124">
        <v>0</v>
      </c>
      <c r="DE1124">
        <v>0</v>
      </c>
      <c r="DF1124">
        <v>0</v>
      </c>
      <c r="DG1124">
        <v>0</v>
      </c>
      <c r="DH1124">
        <v>0</v>
      </c>
      <c r="DI1124">
        <v>0</v>
      </c>
      <c r="DJ1124">
        <v>0</v>
      </c>
      <c r="DK1124">
        <v>0</v>
      </c>
      <c r="DL1124">
        <v>0</v>
      </c>
      <c r="DM1124">
        <v>0</v>
      </c>
      <c r="DN1124">
        <v>0</v>
      </c>
      <c r="DO1124">
        <v>0</v>
      </c>
      <c r="DP1124">
        <v>0</v>
      </c>
      <c r="DQ1124">
        <v>0</v>
      </c>
      <c r="DR1124">
        <v>0</v>
      </c>
      <c r="DS1124">
        <v>0</v>
      </c>
      <c r="DT1124">
        <v>0</v>
      </c>
      <c r="DU1124">
        <v>0</v>
      </c>
      <c r="DV1124">
        <v>0</v>
      </c>
      <c r="DW1124">
        <v>0</v>
      </c>
      <c r="DX1124">
        <v>0</v>
      </c>
      <c r="DZ1124" s="340"/>
      <c r="EA1124" t="s">
        <v>944</v>
      </c>
      <c r="EB1124">
        <v>1</v>
      </c>
      <c r="EC1124">
        <v>40</v>
      </c>
      <c r="ED1124" s="183" t="str">
        <f t="shared" si="44"/>
        <v>SDH200140</v>
      </c>
      <c r="EE1124">
        <v>519.4</v>
      </c>
      <c r="EF1124">
        <v>10000</v>
      </c>
      <c r="EG1124">
        <v>10000</v>
      </c>
      <c r="EH1124">
        <v>10000</v>
      </c>
      <c r="EI1124">
        <v>10000</v>
      </c>
      <c r="EJ1124">
        <v>10000</v>
      </c>
      <c r="EK1124">
        <v>10000</v>
      </c>
      <c r="EL1124">
        <v>10000</v>
      </c>
      <c r="EM1124">
        <v>10000</v>
      </c>
      <c r="EN1124">
        <v>10000</v>
      </c>
      <c r="EO1124">
        <v>10000</v>
      </c>
      <c r="EP1124">
        <v>10000</v>
      </c>
      <c r="EQ1124">
        <v>10000</v>
      </c>
      <c r="ER1124">
        <v>10000</v>
      </c>
      <c r="ES1124">
        <v>10000</v>
      </c>
      <c r="ET1124">
        <v>10000</v>
      </c>
      <c r="EU1124">
        <v>10000</v>
      </c>
      <c r="EV1124">
        <v>10000</v>
      </c>
      <c r="EW1124">
        <v>10000</v>
      </c>
      <c r="EX1124">
        <v>10388</v>
      </c>
      <c r="EY1124">
        <v>10388</v>
      </c>
      <c r="EZ1124">
        <v>10388</v>
      </c>
      <c r="FA1124">
        <v>10388</v>
      </c>
      <c r="FB1124">
        <v>10388</v>
      </c>
      <c r="FC1124">
        <v>10388</v>
      </c>
      <c r="FD1124">
        <v>10388</v>
      </c>
      <c r="FE1124">
        <v>10388</v>
      </c>
      <c r="FF1124">
        <v>10388</v>
      </c>
      <c r="FG1124">
        <v>10388</v>
      </c>
      <c r="FH1124">
        <v>10388</v>
      </c>
      <c r="FI1124">
        <v>10388</v>
      </c>
      <c r="FJ1124">
        <v>10388</v>
      </c>
      <c r="FK1124">
        <v>10388</v>
      </c>
      <c r="FL1124">
        <v>10388</v>
      </c>
      <c r="FM1124">
        <v>10388</v>
      </c>
      <c r="FN1124">
        <v>0</v>
      </c>
      <c r="FO1124">
        <v>0</v>
      </c>
      <c r="FP1124">
        <v>0</v>
      </c>
      <c r="FQ1124">
        <v>0</v>
      </c>
      <c r="FR1124">
        <v>0</v>
      </c>
      <c r="FS1124">
        <v>0</v>
      </c>
      <c r="FT1124">
        <v>0</v>
      </c>
      <c r="FU1124">
        <v>0</v>
      </c>
      <c r="FV1124">
        <v>0</v>
      </c>
      <c r="FW1124">
        <v>0</v>
      </c>
      <c r="FX1124">
        <v>0</v>
      </c>
      <c r="FY1124">
        <v>0</v>
      </c>
      <c r="FZ1124">
        <v>0</v>
      </c>
      <c r="GA1124">
        <v>0</v>
      </c>
      <c r="GB1124">
        <v>0</v>
      </c>
      <c r="GC1124">
        <v>0</v>
      </c>
      <c r="GD1124">
        <v>0</v>
      </c>
      <c r="GE1124">
        <v>0</v>
      </c>
      <c r="GF1124">
        <v>0</v>
      </c>
      <c r="GG1124">
        <v>0</v>
      </c>
      <c r="GH1124">
        <v>0</v>
      </c>
      <c r="GI1124">
        <v>0</v>
      </c>
      <c r="GJ1124">
        <v>0</v>
      </c>
      <c r="GK1124">
        <v>0</v>
      </c>
      <c r="GL1124">
        <v>0</v>
      </c>
      <c r="GM1124">
        <v>0</v>
      </c>
      <c r="GN1124">
        <v>0</v>
      </c>
      <c r="GO1124">
        <v>0</v>
      </c>
      <c r="GP1124">
        <v>0</v>
      </c>
      <c r="GQ1124">
        <v>0</v>
      </c>
      <c r="GR1124">
        <v>0</v>
      </c>
      <c r="GS1124">
        <v>0</v>
      </c>
      <c r="GT1124">
        <v>0</v>
      </c>
      <c r="GU1124">
        <v>0</v>
      </c>
      <c r="GV1124">
        <v>0</v>
      </c>
      <c r="GW1124">
        <v>0</v>
      </c>
      <c r="GX1124">
        <v>0</v>
      </c>
      <c r="GY1124">
        <v>0</v>
      </c>
      <c r="GZ1124">
        <v>0</v>
      </c>
      <c r="HA1124">
        <v>0</v>
      </c>
      <c r="HB1124">
        <v>0</v>
      </c>
      <c r="HC1124">
        <v>0</v>
      </c>
      <c r="HD1124">
        <v>0</v>
      </c>
      <c r="HE1124">
        <v>0</v>
      </c>
      <c r="HF1124">
        <v>0</v>
      </c>
      <c r="HG1124">
        <v>0</v>
      </c>
      <c r="HH1124">
        <v>0</v>
      </c>
      <c r="HI1124">
        <v>0</v>
      </c>
      <c r="HJ1124">
        <v>0</v>
      </c>
      <c r="HK1124">
        <v>0</v>
      </c>
      <c r="HL1124">
        <v>0</v>
      </c>
      <c r="HM1124">
        <v>0</v>
      </c>
      <c r="HN1124">
        <v>0</v>
      </c>
      <c r="HO1124">
        <v>0</v>
      </c>
      <c r="HP1124">
        <v>0</v>
      </c>
      <c r="HQ1124">
        <v>0</v>
      </c>
      <c r="HR1124">
        <v>0</v>
      </c>
      <c r="HS1124">
        <v>0</v>
      </c>
      <c r="HT1124">
        <v>0</v>
      </c>
      <c r="HU1124">
        <v>0</v>
      </c>
      <c r="HV1124">
        <v>0</v>
      </c>
      <c r="HW1124">
        <v>0</v>
      </c>
      <c r="HX1124">
        <v>0</v>
      </c>
      <c r="HY1124">
        <v>0</v>
      </c>
      <c r="HZ1124">
        <v>0</v>
      </c>
      <c r="IA1124">
        <v>0</v>
      </c>
      <c r="IB1124">
        <v>0</v>
      </c>
      <c r="IC1124">
        <v>0</v>
      </c>
      <c r="ID1124">
        <v>0</v>
      </c>
      <c r="IE1124">
        <v>0</v>
      </c>
      <c r="IF1124">
        <v>0</v>
      </c>
      <c r="IG1124">
        <v>0</v>
      </c>
      <c r="IH1124">
        <v>0</v>
      </c>
      <c r="II1124">
        <v>0</v>
      </c>
      <c r="IJ1124">
        <v>0</v>
      </c>
      <c r="IK1124">
        <v>0</v>
      </c>
    </row>
    <row r="1125" spans="13:245" hidden="1">
      <c r="M1125" s="340"/>
      <c r="N1125" t="s">
        <v>944</v>
      </c>
      <c r="O1125">
        <v>1</v>
      </c>
      <c r="P1125">
        <v>41</v>
      </c>
      <c r="Q1125" s="183" t="str">
        <f t="shared" si="43"/>
        <v>SDH200141</v>
      </c>
      <c r="R1125">
        <v>545.9</v>
      </c>
      <c r="S1125">
        <v>2000</v>
      </c>
      <c r="T1125">
        <v>2000</v>
      </c>
      <c r="U1125">
        <v>2183.6</v>
      </c>
      <c r="V1125">
        <v>2729.5</v>
      </c>
      <c r="W1125">
        <v>3275.4</v>
      </c>
      <c r="X1125">
        <v>3821.3</v>
      </c>
      <c r="Y1125">
        <v>4367.2</v>
      </c>
      <c r="Z1125">
        <v>4913.1000000000004</v>
      </c>
      <c r="AA1125">
        <v>5459</v>
      </c>
      <c r="AB1125">
        <v>6004.9000000000005</v>
      </c>
      <c r="AC1125">
        <v>6550.8</v>
      </c>
      <c r="AD1125">
        <v>7096.7000000000007</v>
      </c>
      <c r="AE1125">
        <v>7642.6</v>
      </c>
      <c r="AF1125">
        <v>8188.5</v>
      </c>
      <c r="AG1125">
        <v>8734.4</v>
      </c>
      <c r="AH1125">
        <v>9280.3000000000011</v>
      </c>
      <c r="AI1125">
        <v>9826.2000000000007</v>
      </c>
      <c r="AJ1125">
        <v>10372.1</v>
      </c>
      <c r="AK1125">
        <v>10918</v>
      </c>
      <c r="AL1125">
        <v>10918</v>
      </c>
      <c r="AM1125">
        <v>10918</v>
      </c>
      <c r="AN1125">
        <v>10918</v>
      </c>
      <c r="AO1125">
        <v>10918</v>
      </c>
      <c r="AP1125">
        <v>10918</v>
      </c>
      <c r="AQ1125">
        <v>10918</v>
      </c>
      <c r="AR1125">
        <v>10918</v>
      </c>
      <c r="AS1125">
        <v>10918</v>
      </c>
      <c r="AT1125">
        <v>10918</v>
      </c>
      <c r="AU1125">
        <v>10918</v>
      </c>
      <c r="AV1125">
        <v>10918</v>
      </c>
      <c r="AW1125">
        <v>10918</v>
      </c>
      <c r="AX1125">
        <v>10918</v>
      </c>
      <c r="AY1125">
        <v>10918</v>
      </c>
      <c r="AZ1125">
        <v>10918</v>
      </c>
      <c r="BA1125">
        <v>0</v>
      </c>
      <c r="BB1125">
        <v>0</v>
      </c>
      <c r="BC1125">
        <v>0</v>
      </c>
      <c r="BD1125">
        <v>0</v>
      </c>
      <c r="BE1125">
        <v>0</v>
      </c>
      <c r="BF1125">
        <v>0</v>
      </c>
      <c r="BG1125">
        <v>0</v>
      </c>
      <c r="BH1125">
        <v>0</v>
      </c>
      <c r="BI1125">
        <v>0</v>
      </c>
      <c r="BJ1125">
        <v>0</v>
      </c>
      <c r="BK1125">
        <v>0</v>
      </c>
      <c r="BL1125">
        <v>0</v>
      </c>
      <c r="BM1125">
        <v>0</v>
      </c>
      <c r="BN1125">
        <v>0</v>
      </c>
      <c r="BO1125">
        <v>0</v>
      </c>
      <c r="BP1125">
        <v>0</v>
      </c>
      <c r="BQ1125">
        <v>0</v>
      </c>
      <c r="BR1125">
        <v>0</v>
      </c>
      <c r="BS1125">
        <v>0</v>
      </c>
      <c r="BT1125">
        <v>0</v>
      </c>
      <c r="BU1125">
        <v>0</v>
      </c>
      <c r="BV1125">
        <v>0</v>
      </c>
      <c r="BW1125">
        <v>0</v>
      </c>
      <c r="BX1125">
        <v>0</v>
      </c>
      <c r="BY1125">
        <v>0</v>
      </c>
      <c r="BZ1125">
        <v>0</v>
      </c>
      <c r="CA1125">
        <v>0</v>
      </c>
      <c r="CB1125">
        <v>0</v>
      </c>
      <c r="CC1125">
        <v>0</v>
      </c>
      <c r="CD1125">
        <v>0</v>
      </c>
      <c r="CE1125">
        <v>0</v>
      </c>
      <c r="CF1125">
        <v>0</v>
      </c>
      <c r="CG1125">
        <v>0</v>
      </c>
      <c r="CH1125">
        <v>0</v>
      </c>
      <c r="CI1125">
        <v>0</v>
      </c>
      <c r="CJ1125">
        <v>0</v>
      </c>
      <c r="CK1125">
        <v>0</v>
      </c>
      <c r="CL1125">
        <v>0</v>
      </c>
      <c r="CM1125">
        <v>0</v>
      </c>
      <c r="CN1125">
        <v>0</v>
      </c>
      <c r="CO1125">
        <v>0</v>
      </c>
      <c r="CP1125">
        <v>0</v>
      </c>
      <c r="CQ1125">
        <v>0</v>
      </c>
      <c r="CR1125">
        <v>0</v>
      </c>
      <c r="CS1125">
        <v>0</v>
      </c>
      <c r="CT1125">
        <v>0</v>
      </c>
      <c r="CU1125">
        <v>0</v>
      </c>
      <c r="CV1125">
        <v>0</v>
      </c>
      <c r="CW1125">
        <v>0</v>
      </c>
      <c r="CX1125">
        <v>0</v>
      </c>
      <c r="CY1125">
        <v>0</v>
      </c>
      <c r="CZ1125">
        <v>0</v>
      </c>
      <c r="DA1125">
        <v>0</v>
      </c>
      <c r="DB1125">
        <v>0</v>
      </c>
      <c r="DC1125">
        <v>0</v>
      </c>
      <c r="DD1125">
        <v>0</v>
      </c>
      <c r="DE1125">
        <v>0</v>
      </c>
      <c r="DF1125">
        <v>0</v>
      </c>
      <c r="DG1125">
        <v>0</v>
      </c>
      <c r="DH1125">
        <v>0</v>
      </c>
      <c r="DI1125">
        <v>0</v>
      </c>
      <c r="DJ1125">
        <v>0</v>
      </c>
      <c r="DK1125">
        <v>0</v>
      </c>
      <c r="DL1125">
        <v>0</v>
      </c>
      <c r="DM1125">
        <v>0</v>
      </c>
      <c r="DN1125">
        <v>0</v>
      </c>
      <c r="DO1125">
        <v>0</v>
      </c>
      <c r="DP1125">
        <v>0</v>
      </c>
      <c r="DQ1125">
        <v>0</v>
      </c>
      <c r="DR1125">
        <v>0</v>
      </c>
      <c r="DS1125">
        <v>0</v>
      </c>
      <c r="DT1125">
        <v>0</v>
      </c>
      <c r="DU1125">
        <v>0</v>
      </c>
      <c r="DV1125">
        <v>0</v>
      </c>
      <c r="DW1125">
        <v>0</v>
      </c>
      <c r="DX1125">
        <v>0</v>
      </c>
      <c r="DZ1125" s="340"/>
      <c r="EA1125" t="s">
        <v>944</v>
      </c>
      <c r="EB1125">
        <v>1</v>
      </c>
      <c r="EC1125">
        <v>41</v>
      </c>
      <c r="ED1125" s="183" t="str">
        <f t="shared" si="44"/>
        <v>SDH200141</v>
      </c>
      <c r="EE1125">
        <v>545.9</v>
      </c>
      <c r="EF1125">
        <v>10000</v>
      </c>
      <c r="EG1125">
        <v>10000</v>
      </c>
      <c r="EH1125">
        <v>10000</v>
      </c>
      <c r="EI1125">
        <v>10000</v>
      </c>
      <c r="EJ1125">
        <v>10000</v>
      </c>
      <c r="EK1125">
        <v>10000</v>
      </c>
      <c r="EL1125">
        <v>10000</v>
      </c>
      <c r="EM1125">
        <v>10000</v>
      </c>
      <c r="EN1125">
        <v>10000</v>
      </c>
      <c r="EO1125">
        <v>10000</v>
      </c>
      <c r="EP1125">
        <v>10000</v>
      </c>
      <c r="EQ1125">
        <v>10000</v>
      </c>
      <c r="ER1125">
        <v>10000</v>
      </c>
      <c r="ES1125">
        <v>10000</v>
      </c>
      <c r="ET1125">
        <v>10000</v>
      </c>
      <c r="EU1125">
        <v>10000</v>
      </c>
      <c r="EV1125">
        <v>10000</v>
      </c>
      <c r="EW1125">
        <v>10372.1</v>
      </c>
      <c r="EX1125">
        <v>10918</v>
      </c>
      <c r="EY1125">
        <v>10918</v>
      </c>
      <c r="EZ1125">
        <v>10918</v>
      </c>
      <c r="FA1125">
        <v>10918</v>
      </c>
      <c r="FB1125">
        <v>10918</v>
      </c>
      <c r="FC1125">
        <v>10918</v>
      </c>
      <c r="FD1125">
        <v>10918</v>
      </c>
      <c r="FE1125">
        <v>10918</v>
      </c>
      <c r="FF1125">
        <v>10918</v>
      </c>
      <c r="FG1125">
        <v>10918</v>
      </c>
      <c r="FH1125">
        <v>10918</v>
      </c>
      <c r="FI1125">
        <v>10918</v>
      </c>
      <c r="FJ1125">
        <v>10918</v>
      </c>
      <c r="FK1125">
        <v>10918</v>
      </c>
      <c r="FL1125">
        <v>10918</v>
      </c>
      <c r="FM1125">
        <v>10918</v>
      </c>
      <c r="FN1125">
        <v>0</v>
      </c>
      <c r="FO1125">
        <v>0</v>
      </c>
      <c r="FP1125">
        <v>0</v>
      </c>
      <c r="FQ1125">
        <v>0</v>
      </c>
      <c r="FR1125">
        <v>0</v>
      </c>
      <c r="FS1125">
        <v>0</v>
      </c>
      <c r="FT1125">
        <v>0</v>
      </c>
      <c r="FU1125">
        <v>0</v>
      </c>
      <c r="FV1125">
        <v>0</v>
      </c>
      <c r="FW1125">
        <v>0</v>
      </c>
      <c r="FX1125">
        <v>0</v>
      </c>
      <c r="FY1125">
        <v>0</v>
      </c>
      <c r="FZ1125">
        <v>0</v>
      </c>
      <c r="GA1125">
        <v>0</v>
      </c>
      <c r="GB1125">
        <v>0</v>
      </c>
      <c r="GC1125">
        <v>0</v>
      </c>
      <c r="GD1125">
        <v>0</v>
      </c>
      <c r="GE1125">
        <v>0</v>
      </c>
      <c r="GF1125">
        <v>0</v>
      </c>
      <c r="GG1125">
        <v>0</v>
      </c>
      <c r="GH1125">
        <v>0</v>
      </c>
      <c r="GI1125">
        <v>0</v>
      </c>
      <c r="GJ1125">
        <v>0</v>
      </c>
      <c r="GK1125">
        <v>0</v>
      </c>
      <c r="GL1125">
        <v>0</v>
      </c>
      <c r="GM1125">
        <v>0</v>
      </c>
      <c r="GN1125">
        <v>0</v>
      </c>
      <c r="GO1125">
        <v>0</v>
      </c>
      <c r="GP1125">
        <v>0</v>
      </c>
      <c r="GQ1125">
        <v>0</v>
      </c>
      <c r="GR1125">
        <v>0</v>
      </c>
      <c r="GS1125">
        <v>0</v>
      </c>
      <c r="GT1125">
        <v>0</v>
      </c>
      <c r="GU1125">
        <v>0</v>
      </c>
      <c r="GV1125">
        <v>0</v>
      </c>
      <c r="GW1125">
        <v>0</v>
      </c>
      <c r="GX1125">
        <v>0</v>
      </c>
      <c r="GY1125">
        <v>0</v>
      </c>
      <c r="GZ1125">
        <v>0</v>
      </c>
      <c r="HA1125">
        <v>0</v>
      </c>
      <c r="HB1125">
        <v>0</v>
      </c>
      <c r="HC1125">
        <v>0</v>
      </c>
      <c r="HD1125">
        <v>0</v>
      </c>
      <c r="HE1125">
        <v>0</v>
      </c>
      <c r="HF1125">
        <v>0</v>
      </c>
      <c r="HG1125">
        <v>0</v>
      </c>
      <c r="HH1125">
        <v>0</v>
      </c>
      <c r="HI1125">
        <v>0</v>
      </c>
      <c r="HJ1125">
        <v>0</v>
      </c>
      <c r="HK1125">
        <v>0</v>
      </c>
      <c r="HL1125">
        <v>0</v>
      </c>
      <c r="HM1125">
        <v>0</v>
      </c>
      <c r="HN1125">
        <v>0</v>
      </c>
      <c r="HO1125">
        <v>0</v>
      </c>
      <c r="HP1125">
        <v>0</v>
      </c>
      <c r="HQ1125">
        <v>0</v>
      </c>
      <c r="HR1125">
        <v>0</v>
      </c>
      <c r="HS1125">
        <v>0</v>
      </c>
      <c r="HT1125">
        <v>0</v>
      </c>
      <c r="HU1125">
        <v>0</v>
      </c>
      <c r="HV1125">
        <v>0</v>
      </c>
      <c r="HW1125">
        <v>0</v>
      </c>
      <c r="HX1125">
        <v>0</v>
      </c>
      <c r="HY1125">
        <v>0</v>
      </c>
      <c r="HZ1125">
        <v>0</v>
      </c>
      <c r="IA1125">
        <v>0</v>
      </c>
      <c r="IB1125">
        <v>0</v>
      </c>
      <c r="IC1125">
        <v>0</v>
      </c>
      <c r="ID1125">
        <v>0</v>
      </c>
      <c r="IE1125">
        <v>0</v>
      </c>
      <c r="IF1125">
        <v>0</v>
      </c>
      <c r="IG1125">
        <v>0</v>
      </c>
      <c r="IH1125">
        <v>0</v>
      </c>
      <c r="II1125">
        <v>0</v>
      </c>
      <c r="IJ1125">
        <v>0</v>
      </c>
      <c r="IK1125">
        <v>0</v>
      </c>
    </row>
    <row r="1126" spans="13:245" hidden="1">
      <c r="M1126" s="340"/>
      <c r="N1126" t="s">
        <v>944</v>
      </c>
      <c r="O1126">
        <v>1</v>
      </c>
      <c r="P1126">
        <v>42</v>
      </c>
      <c r="Q1126" s="183" t="str">
        <f t="shared" si="43"/>
        <v>SDH200142</v>
      </c>
      <c r="R1126">
        <v>572.4</v>
      </c>
      <c r="S1126">
        <v>2000</v>
      </c>
      <c r="T1126">
        <v>2000</v>
      </c>
      <c r="U1126">
        <v>2289.6</v>
      </c>
      <c r="V1126">
        <v>2862</v>
      </c>
      <c r="W1126">
        <v>3434.4</v>
      </c>
      <c r="X1126">
        <v>4006.8</v>
      </c>
      <c r="Y1126">
        <v>4579.2</v>
      </c>
      <c r="Z1126">
        <v>5151.6000000000004</v>
      </c>
      <c r="AA1126">
        <v>5724</v>
      </c>
      <c r="AB1126">
        <v>6296.4000000000005</v>
      </c>
      <c r="AC1126">
        <v>6868.8</v>
      </c>
      <c r="AD1126">
        <v>7441.2000000000007</v>
      </c>
      <c r="AE1126">
        <v>8013.6</v>
      </c>
      <c r="AF1126">
        <v>8586</v>
      </c>
      <c r="AG1126">
        <v>9158.4</v>
      </c>
      <c r="AH1126">
        <v>9730.8000000000011</v>
      </c>
      <c r="AI1126">
        <v>10303.200000000001</v>
      </c>
      <c r="AJ1126">
        <v>10875.6</v>
      </c>
      <c r="AK1126">
        <v>11448</v>
      </c>
      <c r="AL1126">
        <v>11448</v>
      </c>
      <c r="AM1126">
        <v>11448</v>
      </c>
      <c r="AN1126">
        <v>11448</v>
      </c>
      <c r="AO1126">
        <v>11448</v>
      </c>
      <c r="AP1126">
        <v>11448</v>
      </c>
      <c r="AQ1126">
        <v>11448</v>
      </c>
      <c r="AR1126">
        <v>11448</v>
      </c>
      <c r="AS1126">
        <v>11448</v>
      </c>
      <c r="AT1126">
        <v>11448</v>
      </c>
      <c r="AU1126">
        <v>11448</v>
      </c>
      <c r="AV1126">
        <v>11448</v>
      </c>
      <c r="AW1126">
        <v>11448</v>
      </c>
      <c r="AX1126">
        <v>11448</v>
      </c>
      <c r="AY1126">
        <v>11448</v>
      </c>
      <c r="AZ1126">
        <v>11448</v>
      </c>
      <c r="BA1126">
        <v>0</v>
      </c>
      <c r="BB1126">
        <v>0</v>
      </c>
      <c r="BC1126">
        <v>0</v>
      </c>
      <c r="BD1126">
        <v>0</v>
      </c>
      <c r="BE1126">
        <v>0</v>
      </c>
      <c r="BF1126">
        <v>0</v>
      </c>
      <c r="BG1126">
        <v>0</v>
      </c>
      <c r="BH1126">
        <v>0</v>
      </c>
      <c r="BI1126">
        <v>0</v>
      </c>
      <c r="BJ1126">
        <v>0</v>
      </c>
      <c r="BK1126">
        <v>0</v>
      </c>
      <c r="BL1126">
        <v>0</v>
      </c>
      <c r="BM1126">
        <v>0</v>
      </c>
      <c r="BN1126">
        <v>0</v>
      </c>
      <c r="BO1126">
        <v>0</v>
      </c>
      <c r="BP1126">
        <v>0</v>
      </c>
      <c r="BQ1126">
        <v>0</v>
      </c>
      <c r="BR1126">
        <v>0</v>
      </c>
      <c r="BS1126">
        <v>0</v>
      </c>
      <c r="BT1126">
        <v>0</v>
      </c>
      <c r="BU1126">
        <v>0</v>
      </c>
      <c r="BV1126">
        <v>0</v>
      </c>
      <c r="BW1126">
        <v>0</v>
      </c>
      <c r="BX1126">
        <v>0</v>
      </c>
      <c r="BY1126">
        <v>0</v>
      </c>
      <c r="BZ1126">
        <v>0</v>
      </c>
      <c r="CA1126">
        <v>0</v>
      </c>
      <c r="CB1126">
        <v>0</v>
      </c>
      <c r="CC1126">
        <v>0</v>
      </c>
      <c r="CD1126">
        <v>0</v>
      </c>
      <c r="CE1126">
        <v>0</v>
      </c>
      <c r="CF1126">
        <v>0</v>
      </c>
      <c r="CG1126">
        <v>0</v>
      </c>
      <c r="CH1126">
        <v>0</v>
      </c>
      <c r="CI1126">
        <v>0</v>
      </c>
      <c r="CJ1126">
        <v>0</v>
      </c>
      <c r="CK1126">
        <v>0</v>
      </c>
      <c r="CL1126">
        <v>0</v>
      </c>
      <c r="CM1126">
        <v>0</v>
      </c>
      <c r="CN1126">
        <v>0</v>
      </c>
      <c r="CO1126">
        <v>0</v>
      </c>
      <c r="CP1126">
        <v>0</v>
      </c>
      <c r="CQ1126">
        <v>0</v>
      </c>
      <c r="CR1126">
        <v>0</v>
      </c>
      <c r="CS1126">
        <v>0</v>
      </c>
      <c r="CT1126">
        <v>0</v>
      </c>
      <c r="CU1126">
        <v>0</v>
      </c>
      <c r="CV1126">
        <v>0</v>
      </c>
      <c r="CW1126">
        <v>0</v>
      </c>
      <c r="CX1126">
        <v>0</v>
      </c>
      <c r="CY1126">
        <v>0</v>
      </c>
      <c r="CZ1126">
        <v>0</v>
      </c>
      <c r="DA1126">
        <v>0</v>
      </c>
      <c r="DB1126">
        <v>0</v>
      </c>
      <c r="DC1126">
        <v>0</v>
      </c>
      <c r="DD1126">
        <v>0</v>
      </c>
      <c r="DE1126">
        <v>0</v>
      </c>
      <c r="DF1126">
        <v>0</v>
      </c>
      <c r="DG1126">
        <v>0</v>
      </c>
      <c r="DH1126">
        <v>0</v>
      </c>
      <c r="DI1126">
        <v>0</v>
      </c>
      <c r="DJ1126">
        <v>0</v>
      </c>
      <c r="DK1126">
        <v>0</v>
      </c>
      <c r="DL1126">
        <v>0</v>
      </c>
      <c r="DM1126">
        <v>0</v>
      </c>
      <c r="DN1126">
        <v>0</v>
      </c>
      <c r="DO1126">
        <v>0</v>
      </c>
      <c r="DP1126">
        <v>0</v>
      </c>
      <c r="DQ1126">
        <v>0</v>
      </c>
      <c r="DR1126">
        <v>0</v>
      </c>
      <c r="DS1126">
        <v>0</v>
      </c>
      <c r="DT1126">
        <v>0</v>
      </c>
      <c r="DU1126">
        <v>0</v>
      </c>
      <c r="DV1126">
        <v>0</v>
      </c>
      <c r="DW1126">
        <v>0</v>
      </c>
      <c r="DX1126">
        <v>0</v>
      </c>
      <c r="DZ1126" s="340"/>
      <c r="EA1126" t="s">
        <v>944</v>
      </c>
      <c r="EB1126">
        <v>1</v>
      </c>
      <c r="EC1126">
        <v>42</v>
      </c>
      <c r="ED1126" s="183" t="str">
        <f t="shared" si="44"/>
        <v>SDH200142</v>
      </c>
      <c r="EE1126">
        <v>572.4</v>
      </c>
      <c r="EF1126">
        <v>10000</v>
      </c>
      <c r="EG1126">
        <v>10000</v>
      </c>
      <c r="EH1126">
        <v>10000</v>
      </c>
      <c r="EI1126">
        <v>10000</v>
      </c>
      <c r="EJ1126">
        <v>10000</v>
      </c>
      <c r="EK1126">
        <v>10000</v>
      </c>
      <c r="EL1126">
        <v>10000</v>
      </c>
      <c r="EM1126">
        <v>10000</v>
      </c>
      <c r="EN1126">
        <v>10000</v>
      </c>
      <c r="EO1126">
        <v>10000</v>
      </c>
      <c r="EP1126">
        <v>10000</v>
      </c>
      <c r="EQ1126">
        <v>10000</v>
      </c>
      <c r="ER1126">
        <v>10000</v>
      </c>
      <c r="ES1126">
        <v>10000</v>
      </c>
      <c r="ET1126">
        <v>10000</v>
      </c>
      <c r="EU1126">
        <v>10000</v>
      </c>
      <c r="EV1126">
        <v>10303.200000000001</v>
      </c>
      <c r="EW1126">
        <v>10875.6</v>
      </c>
      <c r="EX1126">
        <v>11448</v>
      </c>
      <c r="EY1126">
        <v>11448</v>
      </c>
      <c r="EZ1126">
        <v>11448</v>
      </c>
      <c r="FA1126">
        <v>11448</v>
      </c>
      <c r="FB1126">
        <v>11448</v>
      </c>
      <c r="FC1126">
        <v>11448</v>
      </c>
      <c r="FD1126">
        <v>11448</v>
      </c>
      <c r="FE1126">
        <v>11448</v>
      </c>
      <c r="FF1126">
        <v>11448</v>
      </c>
      <c r="FG1126">
        <v>11448</v>
      </c>
      <c r="FH1126">
        <v>11448</v>
      </c>
      <c r="FI1126">
        <v>11448</v>
      </c>
      <c r="FJ1126">
        <v>11448</v>
      </c>
      <c r="FK1126">
        <v>11448</v>
      </c>
      <c r="FL1126">
        <v>11448</v>
      </c>
      <c r="FM1126">
        <v>11448</v>
      </c>
      <c r="FN1126">
        <v>0</v>
      </c>
      <c r="FO1126">
        <v>0</v>
      </c>
      <c r="FP1126">
        <v>0</v>
      </c>
      <c r="FQ1126">
        <v>0</v>
      </c>
      <c r="FR1126">
        <v>0</v>
      </c>
      <c r="FS1126">
        <v>0</v>
      </c>
      <c r="FT1126">
        <v>0</v>
      </c>
      <c r="FU1126">
        <v>0</v>
      </c>
      <c r="FV1126">
        <v>0</v>
      </c>
      <c r="FW1126">
        <v>0</v>
      </c>
      <c r="FX1126">
        <v>0</v>
      </c>
      <c r="FY1126">
        <v>0</v>
      </c>
      <c r="FZ1126">
        <v>0</v>
      </c>
      <c r="GA1126">
        <v>0</v>
      </c>
      <c r="GB1126">
        <v>0</v>
      </c>
      <c r="GC1126">
        <v>0</v>
      </c>
      <c r="GD1126">
        <v>0</v>
      </c>
      <c r="GE1126">
        <v>0</v>
      </c>
      <c r="GF1126">
        <v>0</v>
      </c>
      <c r="GG1126">
        <v>0</v>
      </c>
      <c r="GH1126">
        <v>0</v>
      </c>
      <c r="GI1126">
        <v>0</v>
      </c>
      <c r="GJ1126">
        <v>0</v>
      </c>
      <c r="GK1126">
        <v>0</v>
      </c>
      <c r="GL1126">
        <v>0</v>
      </c>
      <c r="GM1126">
        <v>0</v>
      </c>
      <c r="GN1126">
        <v>0</v>
      </c>
      <c r="GO1126">
        <v>0</v>
      </c>
      <c r="GP1126">
        <v>0</v>
      </c>
      <c r="GQ1126">
        <v>0</v>
      </c>
      <c r="GR1126">
        <v>0</v>
      </c>
      <c r="GS1126">
        <v>0</v>
      </c>
      <c r="GT1126">
        <v>0</v>
      </c>
      <c r="GU1126">
        <v>0</v>
      </c>
      <c r="GV1126">
        <v>0</v>
      </c>
      <c r="GW1126">
        <v>0</v>
      </c>
      <c r="GX1126">
        <v>0</v>
      </c>
      <c r="GY1126">
        <v>0</v>
      </c>
      <c r="GZ1126">
        <v>0</v>
      </c>
      <c r="HA1126">
        <v>0</v>
      </c>
      <c r="HB1126">
        <v>0</v>
      </c>
      <c r="HC1126">
        <v>0</v>
      </c>
      <c r="HD1126">
        <v>0</v>
      </c>
      <c r="HE1126">
        <v>0</v>
      </c>
      <c r="HF1126">
        <v>0</v>
      </c>
      <c r="HG1126">
        <v>0</v>
      </c>
      <c r="HH1126">
        <v>0</v>
      </c>
      <c r="HI1126">
        <v>0</v>
      </c>
      <c r="HJ1126">
        <v>0</v>
      </c>
      <c r="HK1126">
        <v>0</v>
      </c>
      <c r="HL1126">
        <v>0</v>
      </c>
      <c r="HM1126">
        <v>0</v>
      </c>
      <c r="HN1126">
        <v>0</v>
      </c>
      <c r="HO1126">
        <v>0</v>
      </c>
      <c r="HP1126">
        <v>0</v>
      </c>
      <c r="HQ1126">
        <v>0</v>
      </c>
      <c r="HR1126">
        <v>0</v>
      </c>
      <c r="HS1126">
        <v>0</v>
      </c>
      <c r="HT1126">
        <v>0</v>
      </c>
      <c r="HU1126">
        <v>0</v>
      </c>
      <c r="HV1126">
        <v>0</v>
      </c>
      <c r="HW1126">
        <v>0</v>
      </c>
      <c r="HX1126">
        <v>0</v>
      </c>
      <c r="HY1126">
        <v>0</v>
      </c>
      <c r="HZ1126">
        <v>0</v>
      </c>
      <c r="IA1126">
        <v>0</v>
      </c>
      <c r="IB1126">
        <v>0</v>
      </c>
      <c r="IC1126">
        <v>0</v>
      </c>
      <c r="ID1126">
        <v>0</v>
      </c>
      <c r="IE1126">
        <v>0</v>
      </c>
      <c r="IF1126">
        <v>0</v>
      </c>
      <c r="IG1126">
        <v>0</v>
      </c>
      <c r="IH1126">
        <v>0</v>
      </c>
      <c r="II1126">
        <v>0</v>
      </c>
      <c r="IJ1126">
        <v>0</v>
      </c>
      <c r="IK1126">
        <v>0</v>
      </c>
    </row>
    <row r="1127" spans="13:245" hidden="1">
      <c r="M1127" s="340"/>
      <c r="N1127" t="s">
        <v>944</v>
      </c>
      <c r="O1127">
        <v>1</v>
      </c>
      <c r="P1127">
        <v>43</v>
      </c>
      <c r="Q1127" s="183" t="str">
        <f t="shared" si="43"/>
        <v>SDH200143</v>
      </c>
      <c r="R1127">
        <v>609.5</v>
      </c>
      <c r="S1127">
        <v>2000</v>
      </c>
      <c r="T1127">
        <v>2000</v>
      </c>
      <c r="U1127">
        <v>2438</v>
      </c>
      <c r="V1127">
        <v>3047.5</v>
      </c>
      <c r="W1127">
        <v>3657</v>
      </c>
      <c r="X1127">
        <v>4266.5</v>
      </c>
      <c r="Y1127">
        <v>4876</v>
      </c>
      <c r="Z1127">
        <v>5485.5</v>
      </c>
      <c r="AA1127">
        <v>6095</v>
      </c>
      <c r="AB1127">
        <v>6704.5</v>
      </c>
      <c r="AC1127">
        <v>7314</v>
      </c>
      <c r="AD1127">
        <v>7923.5</v>
      </c>
      <c r="AE1127">
        <v>8533</v>
      </c>
      <c r="AF1127">
        <v>9142.5</v>
      </c>
      <c r="AG1127">
        <v>9752</v>
      </c>
      <c r="AH1127">
        <v>10361.5</v>
      </c>
      <c r="AI1127">
        <v>10971</v>
      </c>
      <c r="AJ1127">
        <v>11580.5</v>
      </c>
      <c r="AK1127">
        <v>12190</v>
      </c>
      <c r="AL1127">
        <v>12190</v>
      </c>
      <c r="AM1127">
        <v>12190</v>
      </c>
      <c r="AN1127">
        <v>12190</v>
      </c>
      <c r="AO1127">
        <v>12190</v>
      </c>
      <c r="AP1127">
        <v>12190</v>
      </c>
      <c r="AQ1127">
        <v>12190</v>
      </c>
      <c r="AR1127">
        <v>12190</v>
      </c>
      <c r="AS1127">
        <v>12190</v>
      </c>
      <c r="AT1127">
        <v>12190</v>
      </c>
      <c r="AU1127">
        <v>12190</v>
      </c>
      <c r="AV1127">
        <v>12190</v>
      </c>
      <c r="AW1127">
        <v>12190</v>
      </c>
      <c r="AX1127">
        <v>12190</v>
      </c>
      <c r="AY1127">
        <v>12190</v>
      </c>
      <c r="AZ1127">
        <v>12190</v>
      </c>
      <c r="BA1127">
        <v>0</v>
      </c>
      <c r="BB1127">
        <v>0</v>
      </c>
      <c r="BC1127">
        <v>0</v>
      </c>
      <c r="BD1127">
        <v>0</v>
      </c>
      <c r="BE1127">
        <v>0</v>
      </c>
      <c r="BF1127">
        <v>0</v>
      </c>
      <c r="BG1127">
        <v>0</v>
      </c>
      <c r="BH1127">
        <v>0</v>
      </c>
      <c r="BI1127">
        <v>0</v>
      </c>
      <c r="BJ1127">
        <v>0</v>
      </c>
      <c r="BK1127">
        <v>0</v>
      </c>
      <c r="BL1127">
        <v>0</v>
      </c>
      <c r="BM1127">
        <v>0</v>
      </c>
      <c r="BN1127">
        <v>0</v>
      </c>
      <c r="BO1127">
        <v>0</v>
      </c>
      <c r="BP1127">
        <v>0</v>
      </c>
      <c r="BQ1127">
        <v>0</v>
      </c>
      <c r="BR1127">
        <v>0</v>
      </c>
      <c r="BS1127">
        <v>0</v>
      </c>
      <c r="BT1127">
        <v>0</v>
      </c>
      <c r="BU1127">
        <v>0</v>
      </c>
      <c r="BV1127">
        <v>0</v>
      </c>
      <c r="BW1127">
        <v>0</v>
      </c>
      <c r="BX1127">
        <v>0</v>
      </c>
      <c r="BY1127">
        <v>0</v>
      </c>
      <c r="BZ1127">
        <v>0</v>
      </c>
      <c r="CA1127">
        <v>0</v>
      </c>
      <c r="CB1127">
        <v>0</v>
      </c>
      <c r="CC1127">
        <v>0</v>
      </c>
      <c r="CD1127">
        <v>0</v>
      </c>
      <c r="CE1127">
        <v>0</v>
      </c>
      <c r="CF1127">
        <v>0</v>
      </c>
      <c r="CG1127">
        <v>0</v>
      </c>
      <c r="CH1127">
        <v>0</v>
      </c>
      <c r="CI1127">
        <v>0</v>
      </c>
      <c r="CJ1127">
        <v>0</v>
      </c>
      <c r="CK1127">
        <v>0</v>
      </c>
      <c r="CL1127">
        <v>0</v>
      </c>
      <c r="CM1127">
        <v>0</v>
      </c>
      <c r="CN1127">
        <v>0</v>
      </c>
      <c r="CO1127">
        <v>0</v>
      </c>
      <c r="CP1127">
        <v>0</v>
      </c>
      <c r="CQ1127">
        <v>0</v>
      </c>
      <c r="CR1127">
        <v>0</v>
      </c>
      <c r="CS1127">
        <v>0</v>
      </c>
      <c r="CT1127">
        <v>0</v>
      </c>
      <c r="CU1127">
        <v>0</v>
      </c>
      <c r="CV1127">
        <v>0</v>
      </c>
      <c r="CW1127">
        <v>0</v>
      </c>
      <c r="CX1127">
        <v>0</v>
      </c>
      <c r="CY1127">
        <v>0</v>
      </c>
      <c r="CZ1127">
        <v>0</v>
      </c>
      <c r="DA1127">
        <v>0</v>
      </c>
      <c r="DB1127">
        <v>0</v>
      </c>
      <c r="DC1127">
        <v>0</v>
      </c>
      <c r="DD1127">
        <v>0</v>
      </c>
      <c r="DE1127">
        <v>0</v>
      </c>
      <c r="DF1127">
        <v>0</v>
      </c>
      <c r="DG1127">
        <v>0</v>
      </c>
      <c r="DH1127">
        <v>0</v>
      </c>
      <c r="DI1127">
        <v>0</v>
      </c>
      <c r="DJ1127">
        <v>0</v>
      </c>
      <c r="DK1127">
        <v>0</v>
      </c>
      <c r="DL1127">
        <v>0</v>
      </c>
      <c r="DM1127">
        <v>0</v>
      </c>
      <c r="DN1127">
        <v>0</v>
      </c>
      <c r="DO1127">
        <v>0</v>
      </c>
      <c r="DP1127">
        <v>0</v>
      </c>
      <c r="DQ1127">
        <v>0</v>
      </c>
      <c r="DR1127">
        <v>0</v>
      </c>
      <c r="DS1127">
        <v>0</v>
      </c>
      <c r="DT1127">
        <v>0</v>
      </c>
      <c r="DU1127">
        <v>0</v>
      </c>
      <c r="DV1127">
        <v>0</v>
      </c>
      <c r="DW1127">
        <v>0</v>
      </c>
      <c r="DX1127">
        <v>0</v>
      </c>
      <c r="DZ1127" s="340"/>
      <c r="EA1127" t="s">
        <v>944</v>
      </c>
      <c r="EB1127">
        <v>1</v>
      </c>
      <c r="EC1127">
        <v>43</v>
      </c>
      <c r="ED1127" s="183" t="str">
        <f t="shared" si="44"/>
        <v>SDH200143</v>
      </c>
      <c r="EE1127">
        <v>609.5</v>
      </c>
      <c r="EF1127">
        <v>10000</v>
      </c>
      <c r="EG1127">
        <v>10000</v>
      </c>
      <c r="EH1127">
        <v>10000</v>
      </c>
      <c r="EI1127">
        <v>10000</v>
      </c>
      <c r="EJ1127">
        <v>10000</v>
      </c>
      <c r="EK1127">
        <v>10000</v>
      </c>
      <c r="EL1127">
        <v>10000</v>
      </c>
      <c r="EM1127">
        <v>10000</v>
      </c>
      <c r="EN1127">
        <v>10000</v>
      </c>
      <c r="EO1127">
        <v>10000</v>
      </c>
      <c r="EP1127">
        <v>10000</v>
      </c>
      <c r="EQ1127">
        <v>10000</v>
      </c>
      <c r="ER1127">
        <v>10000</v>
      </c>
      <c r="ES1127">
        <v>10000</v>
      </c>
      <c r="ET1127">
        <v>10000</v>
      </c>
      <c r="EU1127">
        <v>10361.5</v>
      </c>
      <c r="EV1127">
        <v>10971</v>
      </c>
      <c r="EW1127">
        <v>11580.5</v>
      </c>
      <c r="EX1127">
        <v>12190</v>
      </c>
      <c r="EY1127">
        <v>12190</v>
      </c>
      <c r="EZ1127">
        <v>12190</v>
      </c>
      <c r="FA1127">
        <v>12190</v>
      </c>
      <c r="FB1127">
        <v>12190</v>
      </c>
      <c r="FC1127">
        <v>12190</v>
      </c>
      <c r="FD1127">
        <v>12190</v>
      </c>
      <c r="FE1127">
        <v>12190</v>
      </c>
      <c r="FF1127">
        <v>12190</v>
      </c>
      <c r="FG1127">
        <v>12190</v>
      </c>
      <c r="FH1127">
        <v>12190</v>
      </c>
      <c r="FI1127">
        <v>12190</v>
      </c>
      <c r="FJ1127">
        <v>12190</v>
      </c>
      <c r="FK1127">
        <v>12190</v>
      </c>
      <c r="FL1127">
        <v>12190</v>
      </c>
      <c r="FM1127">
        <v>12190</v>
      </c>
      <c r="FN1127">
        <v>0</v>
      </c>
      <c r="FO1127">
        <v>0</v>
      </c>
      <c r="FP1127">
        <v>0</v>
      </c>
      <c r="FQ1127">
        <v>0</v>
      </c>
      <c r="FR1127">
        <v>0</v>
      </c>
      <c r="FS1127">
        <v>0</v>
      </c>
      <c r="FT1127">
        <v>0</v>
      </c>
      <c r="FU1127">
        <v>0</v>
      </c>
      <c r="FV1127">
        <v>0</v>
      </c>
      <c r="FW1127">
        <v>0</v>
      </c>
      <c r="FX1127">
        <v>0</v>
      </c>
      <c r="FY1127">
        <v>0</v>
      </c>
      <c r="FZ1127">
        <v>0</v>
      </c>
      <c r="GA1127">
        <v>0</v>
      </c>
      <c r="GB1127">
        <v>0</v>
      </c>
      <c r="GC1127">
        <v>0</v>
      </c>
      <c r="GD1127">
        <v>0</v>
      </c>
      <c r="GE1127">
        <v>0</v>
      </c>
      <c r="GF1127">
        <v>0</v>
      </c>
      <c r="GG1127">
        <v>0</v>
      </c>
      <c r="GH1127">
        <v>0</v>
      </c>
      <c r="GI1127">
        <v>0</v>
      </c>
      <c r="GJ1127">
        <v>0</v>
      </c>
      <c r="GK1127">
        <v>0</v>
      </c>
      <c r="GL1127">
        <v>0</v>
      </c>
      <c r="GM1127">
        <v>0</v>
      </c>
      <c r="GN1127">
        <v>0</v>
      </c>
      <c r="GO1127">
        <v>0</v>
      </c>
      <c r="GP1127">
        <v>0</v>
      </c>
      <c r="GQ1127">
        <v>0</v>
      </c>
      <c r="GR1127">
        <v>0</v>
      </c>
      <c r="GS1127">
        <v>0</v>
      </c>
      <c r="GT1127">
        <v>0</v>
      </c>
      <c r="GU1127">
        <v>0</v>
      </c>
      <c r="GV1127">
        <v>0</v>
      </c>
      <c r="GW1127">
        <v>0</v>
      </c>
      <c r="GX1127">
        <v>0</v>
      </c>
      <c r="GY1127">
        <v>0</v>
      </c>
      <c r="GZ1127">
        <v>0</v>
      </c>
      <c r="HA1127">
        <v>0</v>
      </c>
      <c r="HB1127">
        <v>0</v>
      </c>
      <c r="HC1127">
        <v>0</v>
      </c>
      <c r="HD1127">
        <v>0</v>
      </c>
      <c r="HE1127">
        <v>0</v>
      </c>
      <c r="HF1127">
        <v>0</v>
      </c>
      <c r="HG1127">
        <v>0</v>
      </c>
      <c r="HH1127">
        <v>0</v>
      </c>
      <c r="HI1127">
        <v>0</v>
      </c>
      <c r="HJ1127">
        <v>0</v>
      </c>
      <c r="HK1127">
        <v>0</v>
      </c>
      <c r="HL1127">
        <v>0</v>
      </c>
      <c r="HM1127">
        <v>0</v>
      </c>
      <c r="HN1127">
        <v>0</v>
      </c>
      <c r="HO1127">
        <v>0</v>
      </c>
      <c r="HP1127">
        <v>0</v>
      </c>
      <c r="HQ1127">
        <v>0</v>
      </c>
      <c r="HR1127">
        <v>0</v>
      </c>
      <c r="HS1127">
        <v>0</v>
      </c>
      <c r="HT1127">
        <v>0</v>
      </c>
      <c r="HU1127">
        <v>0</v>
      </c>
      <c r="HV1127">
        <v>0</v>
      </c>
      <c r="HW1127">
        <v>0</v>
      </c>
      <c r="HX1127">
        <v>0</v>
      </c>
      <c r="HY1127">
        <v>0</v>
      </c>
      <c r="HZ1127">
        <v>0</v>
      </c>
      <c r="IA1127">
        <v>0</v>
      </c>
      <c r="IB1127">
        <v>0</v>
      </c>
      <c r="IC1127">
        <v>0</v>
      </c>
      <c r="ID1127">
        <v>0</v>
      </c>
      <c r="IE1127">
        <v>0</v>
      </c>
      <c r="IF1127">
        <v>0</v>
      </c>
      <c r="IG1127">
        <v>0</v>
      </c>
      <c r="IH1127">
        <v>0</v>
      </c>
      <c r="II1127">
        <v>0</v>
      </c>
      <c r="IJ1127">
        <v>0</v>
      </c>
      <c r="IK1127">
        <v>0</v>
      </c>
    </row>
    <row r="1128" spans="13:245" hidden="1">
      <c r="M1128" s="340"/>
      <c r="N1128" t="s">
        <v>944</v>
      </c>
      <c r="O1128">
        <v>1</v>
      </c>
      <c r="P1128">
        <v>44</v>
      </c>
      <c r="Q1128" s="183" t="str">
        <f t="shared" si="43"/>
        <v>SDH200144</v>
      </c>
      <c r="R1128">
        <v>646.6</v>
      </c>
      <c r="S1128">
        <v>2000</v>
      </c>
      <c r="T1128">
        <v>2000</v>
      </c>
      <c r="U1128">
        <v>2586.4</v>
      </c>
      <c r="V1128">
        <v>3233</v>
      </c>
      <c r="W1128">
        <v>3879.6000000000004</v>
      </c>
      <c r="X1128">
        <v>4526.2</v>
      </c>
      <c r="Y1128">
        <v>5172.8</v>
      </c>
      <c r="Z1128">
        <v>5819.4000000000005</v>
      </c>
      <c r="AA1128">
        <v>6466</v>
      </c>
      <c r="AB1128">
        <v>7112.6</v>
      </c>
      <c r="AC1128">
        <v>7759.2000000000007</v>
      </c>
      <c r="AD1128">
        <v>8405.8000000000011</v>
      </c>
      <c r="AE1128">
        <v>9052.4</v>
      </c>
      <c r="AF1128">
        <v>9699</v>
      </c>
      <c r="AG1128">
        <v>10345.6</v>
      </c>
      <c r="AH1128">
        <v>10992.2</v>
      </c>
      <c r="AI1128">
        <v>11638.800000000001</v>
      </c>
      <c r="AJ1128">
        <v>12285.400000000001</v>
      </c>
      <c r="AK1128">
        <v>12932</v>
      </c>
      <c r="AL1128">
        <v>12932</v>
      </c>
      <c r="AM1128">
        <v>12932</v>
      </c>
      <c r="AN1128">
        <v>12932</v>
      </c>
      <c r="AO1128">
        <v>12932</v>
      </c>
      <c r="AP1128">
        <v>12932</v>
      </c>
      <c r="AQ1128">
        <v>12932</v>
      </c>
      <c r="AR1128">
        <v>12932</v>
      </c>
      <c r="AS1128">
        <v>12932</v>
      </c>
      <c r="AT1128">
        <v>12932</v>
      </c>
      <c r="AU1128">
        <v>12932</v>
      </c>
      <c r="AV1128">
        <v>12932</v>
      </c>
      <c r="AW1128">
        <v>12932</v>
      </c>
      <c r="AX1128">
        <v>12932</v>
      </c>
      <c r="AY1128">
        <v>12932</v>
      </c>
      <c r="AZ1128">
        <v>12932</v>
      </c>
      <c r="BA1128">
        <v>0</v>
      </c>
      <c r="BB1128">
        <v>0</v>
      </c>
      <c r="BC1128">
        <v>0</v>
      </c>
      <c r="BD1128">
        <v>0</v>
      </c>
      <c r="BE1128">
        <v>0</v>
      </c>
      <c r="BF1128">
        <v>0</v>
      </c>
      <c r="BG1128">
        <v>0</v>
      </c>
      <c r="BH1128">
        <v>0</v>
      </c>
      <c r="BI1128">
        <v>0</v>
      </c>
      <c r="BJ1128">
        <v>0</v>
      </c>
      <c r="BK1128">
        <v>0</v>
      </c>
      <c r="BL1128">
        <v>0</v>
      </c>
      <c r="BM1128">
        <v>0</v>
      </c>
      <c r="BN1128">
        <v>0</v>
      </c>
      <c r="BO1128">
        <v>0</v>
      </c>
      <c r="BP1128">
        <v>0</v>
      </c>
      <c r="BQ1128">
        <v>0</v>
      </c>
      <c r="BR1128">
        <v>0</v>
      </c>
      <c r="BS1128">
        <v>0</v>
      </c>
      <c r="BT1128">
        <v>0</v>
      </c>
      <c r="BU1128">
        <v>0</v>
      </c>
      <c r="BV1128">
        <v>0</v>
      </c>
      <c r="BW1128">
        <v>0</v>
      </c>
      <c r="BX1128">
        <v>0</v>
      </c>
      <c r="BY1128">
        <v>0</v>
      </c>
      <c r="BZ1128">
        <v>0</v>
      </c>
      <c r="CA1128">
        <v>0</v>
      </c>
      <c r="CB1128">
        <v>0</v>
      </c>
      <c r="CC1128">
        <v>0</v>
      </c>
      <c r="CD1128">
        <v>0</v>
      </c>
      <c r="CE1128">
        <v>0</v>
      </c>
      <c r="CF1128">
        <v>0</v>
      </c>
      <c r="CG1128">
        <v>0</v>
      </c>
      <c r="CH1128">
        <v>0</v>
      </c>
      <c r="CI1128">
        <v>0</v>
      </c>
      <c r="CJ1128">
        <v>0</v>
      </c>
      <c r="CK1128">
        <v>0</v>
      </c>
      <c r="CL1128">
        <v>0</v>
      </c>
      <c r="CM1128">
        <v>0</v>
      </c>
      <c r="CN1128">
        <v>0</v>
      </c>
      <c r="CO1128">
        <v>0</v>
      </c>
      <c r="CP1128">
        <v>0</v>
      </c>
      <c r="CQ1128">
        <v>0</v>
      </c>
      <c r="CR1128">
        <v>0</v>
      </c>
      <c r="CS1128">
        <v>0</v>
      </c>
      <c r="CT1128">
        <v>0</v>
      </c>
      <c r="CU1128">
        <v>0</v>
      </c>
      <c r="CV1128">
        <v>0</v>
      </c>
      <c r="CW1128">
        <v>0</v>
      </c>
      <c r="CX1128">
        <v>0</v>
      </c>
      <c r="CY1128">
        <v>0</v>
      </c>
      <c r="CZ1128">
        <v>0</v>
      </c>
      <c r="DA1128">
        <v>0</v>
      </c>
      <c r="DB1128">
        <v>0</v>
      </c>
      <c r="DC1128">
        <v>0</v>
      </c>
      <c r="DD1128">
        <v>0</v>
      </c>
      <c r="DE1128">
        <v>0</v>
      </c>
      <c r="DF1128">
        <v>0</v>
      </c>
      <c r="DG1128">
        <v>0</v>
      </c>
      <c r="DH1128">
        <v>0</v>
      </c>
      <c r="DI1128">
        <v>0</v>
      </c>
      <c r="DJ1128">
        <v>0</v>
      </c>
      <c r="DK1128">
        <v>0</v>
      </c>
      <c r="DL1128">
        <v>0</v>
      </c>
      <c r="DM1128">
        <v>0</v>
      </c>
      <c r="DN1128">
        <v>0</v>
      </c>
      <c r="DO1128">
        <v>0</v>
      </c>
      <c r="DP1128">
        <v>0</v>
      </c>
      <c r="DQ1128">
        <v>0</v>
      </c>
      <c r="DR1128">
        <v>0</v>
      </c>
      <c r="DS1128">
        <v>0</v>
      </c>
      <c r="DT1128">
        <v>0</v>
      </c>
      <c r="DU1128">
        <v>0</v>
      </c>
      <c r="DV1128">
        <v>0</v>
      </c>
      <c r="DW1128">
        <v>0</v>
      </c>
      <c r="DX1128">
        <v>0</v>
      </c>
      <c r="DZ1128" s="340"/>
      <c r="EA1128" t="s">
        <v>944</v>
      </c>
      <c r="EB1128">
        <v>1</v>
      </c>
      <c r="EC1128">
        <v>44</v>
      </c>
      <c r="ED1128" s="183" t="str">
        <f t="shared" si="44"/>
        <v>SDH200144</v>
      </c>
      <c r="EE1128">
        <v>646.6</v>
      </c>
      <c r="EF1128">
        <v>10000</v>
      </c>
      <c r="EG1128">
        <v>10000</v>
      </c>
      <c r="EH1128">
        <v>10000</v>
      </c>
      <c r="EI1128">
        <v>10000</v>
      </c>
      <c r="EJ1128">
        <v>10000</v>
      </c>
      <c r="EK1128">
        <v>10000</v>
      </c>
      <c r="EL1128">
        <v>10000</v>
      </c>
      <c r="EM1128">
        <v>10000</v>
      </c>
      <c r="EN1128">
        <v>10000</v>
      </c>
      <c r="EO1128">
        <v>10000</v>
      </c>
      <c r="EP1128">
        <v>10000</v>
      </c>
      <c r="EQ1128">
        <v>10000</v>
      </c>
      <c r="ER1128">
        <v>10000</v>
      </c>
      <c r="ES1128">
        <v>10000</v>
      </c>
      <c r="ET1128">
        <v>10345.6</v>
      </c>
      <c r="EU1128">
        <v>10992.2</v>
      </c>
      <c r="EV1128">
        <v>11638.8</v>
      </c>
      <c r="EW1128">
        <v>12285.4</v>
      </c>
      <c r="EX1128">
        <v>12932</v>
      </c>
      <c r="EY1128">
        <v>12932</v>
      </c>
      <c r="EZ1128">
        <v>12932</v>
      </c>
      <c r="FA1128">
        <v>12932</v>
      </c>
      <c r="FB1128">
        <v>12932</v>
      </c>
      <c r="FC1128">
        <v>12932</v>
      </c>
      <c r="FD1128">
        <v>12932</v>
      </c>
      <c r="FE1128">
        <v>12932</v>
      </c>
      <c r="FF1128">
        <v>12932</v>
      </c>
      <c r="FG1128">
        <v>12932</v>
      </c>
      <c r="FH1128">
        <v>12932</v>
      </c>
      <c r="FI1128">
        <v>12932</v>
      </c>
      <c r="FJ1128">
        <v>12932</v>
      </c>
      <c r="FK1128">
        <v>12932</v>
      </c>
      <c r="FL1128">
        <v>12932</v>
      </c>
      <c r="FM1128">
        <v>12932</v>
      </c>
      <c r="FN1128">
        <v>0</v>
      </c>
      <c r="FO1128">
        <v>0</v>
      </c>
      <c r="FP1128">
        <v>0</v>
      </c>
      <c r="FQ1128">
        <v>0</v>
      </c>
      <c r="FR1128">
        <v>0</v>
      </c>
      <c r="FS1128">
        <v>0</v>
      </c>
      <c r="FT1128">
        <v>0</v>
      </c>
      <c r="FU1128">
        <v>0</v>
      </c>
      <c r="FV1128">
        <v>0</v>
      </c>
      <c r="FW1128">
        <v>0</v>
      </c>
      <c r="FX1128">
        <v>0</v>
      </c>
      <c r="FY1128">
        <v>0</v>
      </c>
      <c r="FZ1128">
        <v>0</v>
      </c>
      <c r="GA1128">
        <v>0</v>
      </c>
      <c r="GB1128">
        <v>0</v>
      </c>
      <c r="GC1128">
        <v>0</v>
      </c>
      <c r="GD1128">
        <v>0</v>
      </c>
      <c r="GE1128">
        <v>0</v>
      </c>
      <c r="GF1128">
        <v>0</v>
      </c>
      <c r="GG1128">
        <v>0</v>
      </c>
      <c r="GH1128">
        <v>0</v>
      </c>
      <c r="GI1128">
        <v>0</v>
      </c>
      <c r="GJ1128">
        <v>0</v>
      </c>
      <c r="GK1128">
        <v>0</v>
      </c>
      <c r="GL1128">
        <v>0</v>
      </c>
      <c r="GM1128">
        <v>0</v>
      </c>
      <c r="GN1128">
        <v>0</v>
      </c>
      <c r="GO1128">
        <v>0</v>
      </c>
      <c r="GP1128">
        <v>0</v>
      </c>
      <c r="GQ1128">
        <v>0</v>
      </c>
      <c r="GR1128">
        <v>0</v>
      </c>
      <c r="GS1128">
        <v>0</v>
      </c>
      <c r="GT1128">
        <v>0</v>
      </c>
      <c r="GU1128">
        <v>0</v>
      </c>
      <c r="GV1128">
        <v>0</v>
      </c>
      <c r="GW1128">
        <v>0</v>
      </c>
      <c r="GX1128">
        <v>0</v>
      </c>
      <c r="GY1128">
        <v>0</v>
      </c>
      <c r="GZ1128">
        <v>0</v>
      </c>
      <c r="HA1128">
        <v>0</v>
      </c>
      <c r="HB1128">
        <v>0</v>
      </c>
      <c r="HC1128">
        <v>0</v>
      </c>
      <c r="HD1128">
        <v>0</v>
      </c>
      <c r="HE1128">
        <v>0</v>
      </c>
      <c r="HF1128">
        <v>0</v>
      </c>
      <c r="HG1128">
        <v>0</v>
      </c>
      <c r="HH1128">
        <v>0</v>
      </c>
      <c r="HI1128">
        <v>0</v>
      </c>
      <c r="HJ1128">
        <v>0</v>
      </c>
      <c r="HK1128">
        <v>0</v>
      </c>
      <c r="HL1128">
        <v>0</v>
      </c>
      <c r="HM1128">
        <v>0</v>
      </c>
      <c r="HN1128">
        <v>0</v>
      </c>
      <c r="HO1128">
        <v>0</v>
      </c>
      <c r="HP1128">
        <v>0</v>
      </c>
      <c r="HQ1128">
        <v>0</v>
      </c>
      <c r="HR1128">
        <v>0</v>
      </c>
      <c r="HS1128">
        <v>0</v>
      </c>
      <c r="HT1128">
        <v>0</v>
      </c>
      <c r="HU1128">
        <v>0</v>
      </c>
      <c r="HV1128">
        <v>0</v>
      </c>
      <c r="HW1128">
        <v>0</v>
      </c>
      <c r="HX1128">
        <v>0</v>
      </c>
      <c r="HY1128">
        <v>0</v>
      </c>
      <c r="HZ1128">
        <v>0</v>
      </c>
      <c r="IA1128">
        <v>0</v>
      </c>
      <c r="IB1128">
        <v>0</v>
      </c>
      <c r="IC1128">
        <v>0</v>
      </c>
      <c r="ID1128">
        <v>0</v>
      </c>
      <c r="IE1128">
        <v>0</v>
      </c>
      <c r="IF1128">
        <v>0</v>
      </c>
      <c r="IG1128">
        <v>0</v>
      </c>
      <c r="IH1128">
        <v>0</v>
      </c>
      <c r="II1128">
        <v>0</v>
      </c>
      <c r="IJ1128">
        <v>0</v>
      </c>
      <c r="IK1128">
        <v>0</v>
      </c>
    </row>
    <row r="1129" spans="13:245" hidden="1">
      <c r="M1129" s="340"/>
      <c r="N1129" t="s">
        <v>944</v>
      </c>
      <c r="O1129">
        <v>1</v>
      </c>
      <c r="P1129">
        <v>45</v>
      </c>
      <c r="Q1129" s="183" t="str">
        <f t="shared" si="43"/>
        <v>SDH200145</v>
      </c>
      <c r="R1129">
        <v>683.7</v>
      </c>
      <c r="S1129">
        <v>2000</v>
      </c>
      <c r="T1129">
        <v>2051.1</v>
      </c>
      <c r="U1129">
        <v>2734.8</v>
      </c>
      <c r="V1129">
        <v>3418.5</v>
      </c>
      <c r="W1129">
        <v>4102.2</v>
      </c>
      <c r="X1129">
        <v>4785.9000000000005</v>
      </c>
      <c r="Y1129">
        <v>5469.6</v>
      </c>
      <c r="Z1129">
        <v>6153.3</v>
      </c>
      <c r="AA1129">
        <v>6837</v>
      </c>
      <c r="AB1129">
        <v>7520.7000000000007</v>
      </c>
      <c r="AC1129">
        <v>8204.4</v>
      </c>
      <c r="AD1129">
        <v>8888.1</v>
      </c>
      <c r="AE1129">
        <v>9571.8000000000011</v>
      </c>
      <c r="AF1129">
        <v>10255.5</v>
      </c>
      <c r="AG1129">
        <v>10939.2</v>
      </c>
      <c r="AH1129">
        <v>11622.900000000001</v>
      </c>
      <c r="AI1129">
        <v>12306.6</v>
      </c>
      <c r="AJ1129">
        <v>12990.300000000001</v>
      </c>
      <c r="AK1129">
        <v>13674</v>
      </c>
      <c r="AL1129">
        <v>13674</v>
      </c>
      <c r="AM1129">
        <v>13674</v>
      </c>
      <c r="AN1129">
        <v>13674</v>
      </c>
      <c r="AO1129">
        <v>13674</v>
      </c>
      <c r="AP1129">
        <v>13674</v>
      </c>
      <c r="AQ1129">
        <v>13674</v>
      </c>
      <c r="AR1129">
        <v>13674</v>
      </c>
      <c r="AS1129">
        <v>13674</v>
      </c>
      <c r="AT1129">
        <v>13674</v>
      </c>
      <c r="AU1129">
        <v>13674</v>
      </c>
      <c r="AV1129">
        <v>13674</v>
      </c>
      <c r="AW1129">
        <v>13674</v>
      </c>
      <c r="AX1129">
        <v>13674</v>
      </c>
      <c r="AY1129">
        <v>13674</v>
      </c>
      <c r="AZ1129">
        <v>13674</v>
      </c>
      <c r="BA1129">
        <v>0</v>
      </c>
      <c r="BB1129">
        <v>0</v>
      </c>
      <c r="BC1129">
        <v>0</v>
      </c>
      <c r="BD1129">
        <v>0</v>
      </c>
      <c r="BE1129">
        <v>0</v>
      </c>
      <c r="BF1129">
        <v>0</v>
      </c>
      <c r="BG1129">
        <v>0</v>
      </c>
      <c r="BH1129">
        <v>0</v>
      </c>
      <c r="BI1129">
        <v>0</v>
      </c>
      <c r="BJ1129">
        <v>0</v>
      </c>
      <c r="BK1129">
        <v>0</v>
      </c>
      <c r="BL1129">
        <v>0</v>
      </c>
      <c r="BM1129">
        <v>0</v>
      </c>
      <c r="BN1129">
        <v>0</v>
      </c>
      <c r="BO1129">
        <v>0</v>
      </c>
      <c r="BP1129">
        <v>0</v>
      </c>
      <c r="BQ1129">
        <v>0</v>
      </c>
      <c r="BR1129">
        <v>0</v>
      </c>
      <c r="BS1129">
        <v>0</v>
      </c>
      <c r="BT1129">
        <v>0</v>
      </c>
      <c r="BU1129">
        <v>0</v>
      </c>
      <c r="BV1129">
        <v>0</v>
      </c>
      <c r="BW1129">
        <v>0</v>
      </c>
      <c r="BX1129">
        <v>0</v>
      </c>
      <c r="BY1129">
        <v>0</v>
      </c>
      <c r="BZ1129">
        <v>0</v>
      </c>
      <c r="CA1129">
        <v>0</v>
      </c>
      <c r="CB1129">
        <v>0</v>
      </c>
      <c r="CC1129">
        <v>0</v>
      </c>
      <c r="CD1129">
        <v>0</v>
      </c>
      <c r="CE1129">
        <v>0</v>
      </c>
      <c r="CF1129">
        <v>0</v>
      </c>
      <c r="CG1129">
        <v>0</v>
      </c>
      <c r="CH1129">
        <v>0</v>
      </c>
      <c r="CI1129">
        <v>0</v>
      </c>
      <c r="CJ1129">
        <v>0</v>
      </c>
      <c r="CK1129">
        <v>0</v>
      </c>
      <c r="CL1129">
        <v>0</v>
      </c>
      <c r="CM1129">
        <v>0</v>
      </c>
      <c r="CN1129">
        <v>0</v>
      </c>
      <c r="CO1129">
        <v>0</v>
      </c>
      <c r="CP1129">
        <v>0</v>
      </c>
      <c r="CQ1129">
        <v>0</v>
      </c>
      <c r="CR1129">
        <v>0</v>
      </c>
      <c r="CS1129">
        <v>0</v>
      </c>
      <c r="CT1129">
        <v>0</v>
      </c>
      <c r="CU1129">
        <v>0</v>
      </c>
      <c r="CV1129">
        <v>0</v>
      </c>
      <c r="CW1129">
        <v>0</v>
      </c>
      <c r="CX1129">
        <v>0</v>
      </c>
      <c r="CY1129">
        <v>0</v>
      </c>
      <c r="CZ1129">
        <v>0</v>
      </c>
      <c r="DA1129">
        <v>0</v>
      </c>
      <c r="DB1129">
        <v>0</v>
      </c>
      <c r="DC1129">
        <v>0</v>
      </c>
      <c r="DD1129">
        <v>0</v>
      </c>
      <c r="DE1129">
        <v>0</v>
      </c>
      <c r="DF1129">
        <v>0</v>
      </c>
      <c r="DG1129">
        <v>0</v>
      </c>
      <c r="DH1129">
        <v>0</v>
      </c>
      <c r="DI1129">
        <v>0</v>
      </c>
      <c r="DJ1129">
        <v>0</v>
      </c>
      <c r="DK1129">
        <v>0</v>
      </c>
      <c r="DL1129">
        <v>0</v>
      </c>
      <c r="DM1129">
        <v>0</v>
      </c>
      <c r="DN1129">
        <v>0</v>
      </c>
      <c r="DO1129">
        <v>0</v>
      </c>
      <c r="DP1129">
        <v>0</v>
      </c>
      <c r="DQ1129">
        <v>0</v>
      </c>
      <c r="DR1129">
        <v>0</v>
      </c>
      <c r="DS1129">
        <v>0</v>
      </c>
      <c r="DT1129">
        <v>0</v>
      </c>
      <c r="DU1129">
        <v>0</v>
      </c>
      <c r="DV1129">
        <v>0</v>
      </c>
      <c r="DW1129">
        <v>0</v>
      </c>
      <c r="DX1129">
        <v>0</v>
      </c>
      <c r="DZ1129" s="340"/>
      <c r="EA1129" t="s">
        <v>944</v>
      </c>
      <c r="EB1129">
        <v>1</v>
      </c>
      <c r="EC1129">
        <v>45</v>
      </c>
      <c r="ED1129" s="183" t="str">
        <f t="shared" si="44"/>
        <v>SDH200145</v>
      </c>
      <c r="EE1129">
        <v>683.7</v>
      </c>
      <c r="EF1129">
        <v>10000</v>
      </c>
      <c r="EG1129">
        <v>10000</v>
      </c>
      <c r="EH1129">
        <v>10000</v>
      </c>
      <c r="EI1129">
        <v>10000</v>
      </c>
      <c r="EJ1129">
        <v>10000</v>
      </c>
      <c r="EK1129">
        <v>10000</v>
      </c>
      <c r="EL1129">
        <v>10000</v>
      </c>
      <c r="EM1129">
        <v>10000</v>
      </c>
      <c r="EN1129">
        <v>10000</v>
      </c>
      <c r="EO1129">
        <v>10000</v>
      </c>
      <c r="EP1129">
        <v>10000</v>
      </c>
      <c r="EQ1129">
        <v>10000</v>
      </c>
      <c r="ER1129">
        <v>10000</v>
      </c>
      <c r="ES1129">
        <v>10255.5</v>
      </c>
      <c r="ET1129">
        <v>10939.2</v>
      </c>
      <c r="EU1129">
        <v>11622.9</v>
      </c>
      <c r="EV1129">
        <v>12306.6</v>
      </c>
      <c r="EW1129">
        <v>12990.3</v>
      </c>
      <c r="EX1129">
        <v>13674</v>
      </c>
      <c r="EY1129">
        <v>13674</v>
      </c>
      <c r="EZ1129">
        <v>13674</v>
      </c>
      <c r="FA1129">
        <v>13674</v>
      </c>
      <c r="FB1129">
        <v>13674</v>
      </c>
      <c r="FC1129">
        <v>13674</v>
      </c>
      <c r="FD1129">
        <v>13674</v>
      </c>
      <c r="FE1129">
        <v>13674</v>
      </c>
      <c r="FF1129">
        <v>13674</v>
      </c>
      <c r="FG1129">
        <v>13674</v>
      </c>
      <c r="FH1129">
        <v>13674</v>
      </c>
      <c r="FI1129">
        <v>13674</v>
      </c>
      <c r="FJ1129">
        <v>13674</v>
      </c>
      <c r="FK1129">
        <v>13674</v>
      </c>
      <c r="FL1129">
        <v>13674</v>
      </c>
      <c r="FM1129">
        <v>13674</v>
      </c>
      <c r="FN1129">
        <v>0</v>
      </c>
      <c r="FO1129">
        <v>0</v>
      </c>
      <c r="FP1129">
        <v>0</v>
      </c>
      <c r="FQ1129">
        <v>0</v>
      </c>
      <c r="FR1129">
        <v>0</v>
      </c>
      <c r="FS1129">
        <v>0</v>
      </c>
      <c r="FT1129">
        <v>0</v>
      </c>
      <c r="FU1129">
        <v>0</v>
      </c>
      <c r="FV1129">
        <v>0</v>
      </c>
      <c r="FW1129">
        <v>0</v>
      </c>
      <c r="FX1129">
        <v>0</v>
      </c>
      <c r="FY1129">
        <v>0</v>
      </c>
      <c r="FZ1129">
        <v>0</v>
      </c>
      <c r="GA1129">
        <v>0</v>
      </c>
      <c r="GB1129">
        <v>0</v>
      </c>
      <c r="GC1129">
        <v>0</v>
      </c>
      <c r="GD1129">
        <v>0</v>
      </c>
      <c r="GE1129">
        <v>0</v>
      </c>
      <c r="GF1129">
        <v>0</v>
      </c>
      <c r="GG1129">
        <v>0</v>
      </c>
      <c r="GH1129">
        <v>0</v>
      </c>
      <c r="GI1129">
        <v>0</v>
      </c>
      <c r="GJ1129">
        <v>0</v>
      </c>
      <c r="GK1129">
        <v>0</v>
      </c>
      <c r="GL1129">
        <v>0</v>
      </c>
      <c r="GM1129">
        <v>0</v>
      </c>
      <c r="GN1129">
        <v>0</v>
      </c>
      <c r="GO1129">
        <v>0</v>
      </c>
      <c r="GP1129">
        <v>0</v>
      </c>
      <c r="GQ1129">
        <v>0</v>
      </c>
      <c r="GR1129">
        <v>0</v>
      </c>
      <c r="GS1129">
        <v>0</v>
      </c>
      <c r="GT1129">
        <v>0</v>
      </c>
      <c r="GU1129">
        <v>0</v>
      </c>
      <c r="GV1129">
        <v>0</v>
      </c>
      <c r="GW1129">
        <v>0</v>
      </c>
      <c r="GX1129">
        <v>0</v>
      </c>
      <c r="GY1129">
        <v>0</v>
      </c>
      <c r="GZ1129">
        <v>0</v>
      </c>
      <c r="HA1129">
        <v>0</v>
      </c>
      <c r="HB1129">
        <v>0</v>
      </c>
      <c r="HC1129">
        <v>0</v>
      </c>
      <c r="HD1129">
        <v>0</v>
      </c>
      <c r="HE1129">
        <v>0</v>
      </c>
      <c r="HF1129">
        <v>0</v>
      </c>
      <c r="HG1129">
        <v>0</v>
      </c>
      <c r="HH1129">
        <v>0</v>
      </c>
      <c r="HI1129">
        <v>0</v>
      </c>
      <c r="HJ1129">
        <v>0</v>
      </c>
      <c r="HK1129">
        <v>0</v>
      </c>
      <c r="HL1129">
        <v>0</v>
      </c>
      <c r="HM1129">
        <v>0</v>
      </c>
      <c r="HN1129">
        <v>0</v>
      </c>
      <c r="HO1129">
        <v>0</v>
      </c>
      <c r="HP1129">
        <v>0</v>
      </c>
      <c r="HQ1129">
        <v>0</v>
      </c>
      <c r="HR1129">
        <v>0</v>
      </c>
      <c r="HS1129">
        <v>0</v>
      </c>
      <c r="HT1129">
        <v>0</v>
      </c>
      <c r="HU1129">
        <v>0</v>
      </c>
      <c r="HV1129">
        <v>0</v>
      </c>
      <c r="HW1129">
        <v>0</v>
      </c>
      <c r="HX1129">
        <v>0</v>
      </c>
      <c r="HY1129">
        <v>0</v>
      </c>
      <c r="HZ1129">
        <v>0</v>
      </c>
      <c r="IA1129">
        <v>0</v>
      </c>
      <c r="IB1129">
        <v>0</v>
      </c>
      <c r="IC1129">
        <v>0</v>
      </c>
      <c r="ID1129">
        <v>0</v>
      </c>
      <c r="IE1129">
        <v>0</v>
      </c>
      <c r="IF1129">
        <v>0</v>
      </c>
      <c r="IG1129">
        <v>0</v>
      </c>
      <c r="IH1129">
        <v>0</v>
      </c>
      <c r="II1129">
        <v>0</v>
      </c>
      <c r="IJ1129">
        <v>0</v>
      </c>
      <c r="IK1129">
        <v>0</v>
      </c>
    </row>
    <row r="1130" spans="13:245" hidden="1">
      <c r="M1130" s="340"/>
      <c r="N1130" t="s">
        <v>944</v>
      </c>
      <c r="O1130">
        <v>1</v>
      </c>
      <c r="P1130">
        <v>46</v>
      </c>
      <c r="Q1130" s="183" t="str">
        <f t="shared" si="43"/>
        <v>SDH200146</v>
      </c>
      <c r="R1130">
        <v>720.80000000000007</v>
      </c>
      <c r="S1130">
        <v>2000</v>
      </c>
      <c r="T1130">
        <v>2162.4</v>
      </c>
      <c r="U1130">
        <v>2883.2000000000003</v>
      </c>
      <c r="V1130">
        <v>3604</v>
      </c>
      <c r="W1130">
        <v>4324.8</v>
      </c>
      <c r="X1130">
        <v>5045.6000000000004</v>
      </c>
      <c r="Y1130">
        <v>5766.4000000000005</v>
      </c>
      <c r="Z1130">
        <v>6487.2000000000007</v>
      </c>
      <c r="AA1130">
        <v>7208</v>
      </c>
      <c r="AB1130">
        <v>7928.8</v>
      </c>
      <c r="AC1130">
        <v>8649.6</v>
      </c>
      <c r="AD1130">
        <v>9370.4</v>
      </c>
      <c r="AE1130">
        <v>10091.200000000001</v>
      </c>
      <c r="AF1130">
        <v>10812</v>
      </c>
      <c r="AG1130">
        <v>11532.800000000001</v>
      </c>
      <c r="AH1130">
        <v>12253.6</v>
      </c>
      <c r="AI1130">
        <v>12974.400000000001</v>
      </c>
      <c r="AJ1130">
        <v>13695.2</v>
      </c>
      <c r="AK1130">
        <v>14416</v>
      </c>
      <c r="AL1130">
        <v>14416</v>
      </c>
      <c r="AM1130">
        <v>14416</v>
      </c>
      <c r="AN1130">
        <v>14416</v>
      </c>
      <c r="AO1130">
        <v>14416</v>
      </c>
      <c r="AP1130">
        <v>14416</v>
      </c>
      <c r="AQ1130">
        <v>14416</v>
      </c>
      <c r="AR1130">
        <v>14416</v>
      </c>
      <c r="AS1130">
        <v>14416</v>
      </c>
      <c r="AT1130">
        <v>14416</v>
      </c>
      <c r="AU1130">
        <v>14416</v>
      </c>
      <c r="AV1130">
        <v>14416</v>
      </c>
      <c r="AW1130">
        <v>14416</v>
      </c>
      <c r="AX1130">
        <v>14416</v>
      </c>
      <c r="AY1130">
        <v>14416</v>
      </c>
      <c r="AZ1130">
        <v>14416</v>
      </c>
      <c r="BA1130">
        <v>0</v>
      </c>
      <c r="BB1130">
        <v>0</v>
      </c>
      <c r="BC1130">
        <v>0</v>
      </c>
      <c r="BD1130">
        <v>0</v>
      </c>
      <c r="BE1130">
        <v>0</v>
      </c>
      <c r="BF1130">
        <v>0</v>
      </c>
      <c r="BG1130">
        <v>0</v>
      </c>
      <c r="BH1130">
        <v>0</v>
      </c>
      <c r="BI1130">
        <v>0</v>
      </c>
      <c r="BJ1130">
        <v>0</v>
      </c>
      <c r="BK1130">
        <v>0</v>
      </c>
      <c r="BL1130">
        <v>0</v>
      </c>
      <c r="BM1130">
        <v>0</v>
      </c>
      <c r="BN1130">
        <v>0</v>
      </c>
      <c r="BO1130">
        <v>0</v>
      </c>
      <c r="BP1130">
        <v>0</v>
      </c>
      <c r="BQ1130">
        <v>0</v>
      </c>
      <c r="BR1130">
        <v>0</v>
      </c>
      <c r="BS1130">
        <v>0</v>
      </c>
      <c r="BT1130">
        <v>0</v>
      </c>
      <c r="BU1130">
        <v>0</v>
      </c>
      <c r="BV1130">
        <v>0</v>
      </c>
      <c r="BW1130">
        <v>0</v>
      </c>
      <c r="BX1130">
        <v>0</v>
      </c>
      <c r="BY1130">
        <v>0</v>
      </c>
      <c r="BZ1130">
        <v>0</v>
      </c>
      <c r="CA1130">
        <v>0</v>
      </c>
      <c r="CB1130">
        <v>0</v>
      </c>
      <c r="CC1130">
        <v>0</v>
      </c>
      <c r="CD1130">
        <v>0</v>
      </c>
      <c r="CE1130">
        <v>0</v>
      </c>
      <c r="CF1130">
        <v>0</v>
      </c>
      <c r="CG1130">
        <v>0</v>
      </c>
      <c r="CH1130">
        <v>0</v>
      </c>
      <c r="CI1130">
        <v>0</v>
      </c>
      <c r="CJ1130">
        <v>0</v>
      </c>
      <c r="CK1130">
        <v>0</v>
      </c>
      <c r="CL1130">
        <v>0</v>
      </c>
      <c r="CM1130">
        <v>0</v>
      </c>
      <c r="CN1130">
        <v>0</v>
      </c>
      <c r="CO1130">
        <v>0</v>
      </c>
      <c r="CP1130">
        <v>0</v>
      </c>
      <c r="CQ1130">
        <v>0</v>
      </c>
      <c r="CR1130">
        <v>0</v>
      </c>
      <c r="CS1130">
        <v>0</v>
      </c>
      <c r="CT1130">
        <v>0</v>
      </c>
      <c r="CU1130">
        <v>0</v>
      </c>
      <c r="CV1130">
        <v>0</v>
      </c>
      <c r="CW1130">
        <v>0</v>
      </c>
      <c r="CX1130">
        <v>0</v>
      </c>
      <c r="CY1130">
        <v>0</v>
      </c>
      <c r="CZ1130">
        <v>0</v>
      </c>
      <c r="DA1130">
        <v>0</v>
      </c>
      <c r="DB1130">
        <v>0</v>
      </c>
      <c r="DC1130">
        <v>0</v>
      </c>
      <c r="DD1130">
        <v>0</v>
      </c>
      <c r="DE1130">
        <v>0</v>
      </c>
      <c r="DF1130">
        <v>0</v>
      </c>
      <c r="DG1130">
        <v>0</v>
      </c>
      <c r="DH1130">
        <v>0</v>
      </c>
      <c r="DI1130">
        <v>0</v>
      </c>
      <c r="DJ1130">
        <v>0</v>
      </c>
      <c r="DK1130">
        <v>0</v>
      </c>
      <c r="DL1130">
        <v>0</v>
      </c>
      <c r="DM1130">
        <v>0</v>
      </c>
      <c r="DN1130">
        <v>0</v>
      </c>
      <c r="DO1130">
        <v>0</v>
      </c>
      <c r="DP1130">
        <v>0</v>
      </c>
      <c r="DQ1130">
        <v>0</v>
      </c>
      <c r="DR1130">
        <v>0</v>
      </c>
      <c r="DS1130">
        <v>0</v>
      </c>
      <c r="DT1130">
        <v>0</v>
      </c>
      <c r="DU1130">
        <v>0</v>
      </c>
      <c r="DV1130">
        <v>0</v>
      </c>
      <c r="DW1130">
        <v>0</v>
      </c>
      <c r="DX1130">
        <v>0</v>
      </c>
      <c r="DZ1130" s="340"/>
      <c r="EA1130" t="s">
        <v>944</v>
      </c>
      <c r="EB1130">
        <v>1</v>
      </c>
      <c r="EC1130">
        <v>46</v>
      </c>
      <c r="ED1130" s="183" t="str">
        <f t="shared" si="44"/>
        <v>SDH200146</v>
      </c>
      <c r="EE1130">
        <v>720.80000000000007</v>
      </c>
      <c r="EF1130">
        <v>10000</v>
      </c>
      <c r="EG1130">
        <v>10000</v>
      </c>
      <c r="EH1130">
        <v>10000</v>
      </c>
      <c r="EI1130">
        <v>10000</v>
      </c>
      <c r="EJ1130">
        <v>10000</v>
      </c>
      <c r="EK1130">
        <v>10000</v>
      </c>
      <c r="EL1130">
        <v>10000</v>
      </c>
      <c r="EM1130">
        <v>10000</v>
      </c>
      <c r="EN1130">
        <v>10000</v>
      </c>
      <c r="EO1130">
        <v>10000</v>
      </c>
      <c r="EP1130">
        <v>10000</v>
      </c>
      <c r="EQ1130">
        <v>10000</v>
      </c>
      <c r="ER1130">
        <v>10091.200000000001</v>
      </c>
      <c r="ES1130">
        <v>10812</v>
      </c>
      <c r="ET1130">
        <v>11532.8</v>
      </c>
      <c r="EU1130">
        <v>12253.6</v>
      </c>
      <c r="EV1130">
        <v>12974.4</v>
      </c>
      <c r="EW1130">
        <v>13695.2</v>
      </c>
      <c r="EX1130">
        <v>14416</v>
      </c>
      <c r="EY1130">
        <v>14416</v>
      </c>
      <c r="EZ1130">
        <v>14416</v>
      </c>
      <c r="FA1130">
        <v>14416</v>
      </c>
      <c r="FB1130">
        <v>14416</v>
      </c>
      <c r="FC1130">
        <v>14416</v>
      </c>
      <c r="FD1130">
        <v>14416</v>
      </c>
      <c r="FE1130">
        <v>14416</v>
      </c>
      <c r="FF1130">
        <v>14416</v>
      </c>
      <c r="FG1130">
        <v>14416</v>
      </c>
      <c r="FH1130">
        <v>14416</v>
      </c>
      <c r="FI1130">
        <v>14416</v>
      </c>
      <c r="FJ1130">
        <v>14416</v>
      </c>
      <c r="FK1130">
        <v>14416</v>
      </c>
      <c r="FL1130">
        <v>14416</v>
      </c>
      <c r="FM1130">
        <v>14416</v>
      </c>
      <c r="FN1130">
        <v>0</v>
      </c>
      <c r="FO1130">
        <v>0</v>
      </c>
      <c r="FP1130">
        <v>0</v>
      </c>
      <c r="FQ1130">
        <v>0</v>
      </c>
      <c r="FR1130">
        <v>0</v>
      </c>
      <c r="FS1130">
        <v>0</v>
      </c>
      <c r="FT1130">
        <v>0</v>
      </c>
      <c r="FU1130">
        <v>0</v>
      </c>
      <c r="FV1130">
        <v>0</v>
      </c>
      <c r="FW1130">
        <v>0</v>
      </c>
      <c r="FX1130">
        <v>0</v>
      </c>
      <c r="FY1130">
        <v>0</v>
      </c>
      <c r="FZ1130">
        <v>0</v>
      </c>
      <c r="GA1130">
        <v>0</v>
      </c>
      <c r="GB1130">
        <v>0</v>
      </c>
      <c r="GC1130">
        <v>0</v>
      </c>
      <c r="GD1130">
        <v>0</v>
      </c>
      <c r="GE1130">
        <v>0</v>
      </c>
      <c r="GF1130">
        <v>0</v>
      </c>
      <c r="GG1130">
        <v>0</v>
      </c>
      <c r="GH1130">
        <v>0</v>
      </c>
      <c r="GI1130">
        <v>0</v>
      </c>
      <c r="GJ1130">
        <v>0</v>
      </c>
      <c r="GK1130">
        <v>0</v>
      </c>
      <c r="GL1130">
        <v>0</v>
      </c>
      <c r="GM1130">
        <v>0</v>
      </c>
      <c r="GN1130">
        <v>0</v>
      </c>
      <c r="GO1130">
        <v>0</v>
      </c>
      <c r="GP1130">
        <v>0</v>
      </c>
      <c r="GQ1130">
        <v>0</v>
      </c>
      <c r="GR1130">
        <v>0</v>
      </c>
      <c r="GS1130">
        <v>0</v>
      </c>
      <c r="GT1130">
        <v>0</v>
      </c>
      <c r="GU1130">
        <v>0</v>
      </c>
      <c r="GV1130">
        <v>0</v>
      </c>
      <c r="GW1130">
        <v>0</v>
      </c>
      <c r="GX1130">
        <v>0</v>
      </c>
      <c r="GY1130">
        <v>0</v>
      </c>
      <c r="GZ1130">
        <v>0</v>
      </c>
      <c r="HA1130">
        <v>0</v>
      </c>
      <c r="HB1130">
        <v>0</v>
      </c>
      <c r="HC1130">
        <v>0</v>
      </c>
      <c r="HD1130">
        <v>0</v>
      </c>
      <c r="HE1130">
        <v>0</v>
      </c>
      <c r="HF1130">
        <v>0</v>
      </c>
      <c r="HG1130">
        <v>0</v>
      </c>
      <c r="HH1130">
        <v>0</v>
      </c>
      <c r="HI1130">
        <v>0</v>
      </c>
      <c r="HJ1130">
        <v>0</v>
      </c>
      <c r="HK1130">
        <v>0</v>
      </c>
      <c r="HL1130">
        <v>0</v>
      </c>
      <c r="HM1130">
        <v>0</v>
      </c>
      <c r="HN1130">
        <v>0</v>
      </c>
      <c r="HO1130">
        <v>0</v>
      </c>
      <c r="HP1130">
        <v>0</v>
      </c>
      <c r="HQ1130">
        <v>0</v>
      </c>
      <c r="HR1130">
        <v>0</v>
      </c>
      <c r="HS1130">
        <v>0</v>
      </c>
      <c r="HT1130">
        <v>0</v>
      </c>
      <c r="HU1130">
        <v>0</v>
      </c>
      <c r="HV1130">
        <v>0</v>
      </c>
      <c r="HW1130">
        <v>0</v>
      </c>
      <c r="HX1130">
        <v>0</v>
      </c>
      <c r="HY1130">
        <v>0</v>
      </c>
      <c r="HZ1130">
        <v>0</v>
      </c>
      <c r="IA1130">
        <v>0</v>
      </c>
      <c r="IB1130">
        <v>0</v>
      </c>
      <c r="IC1130">
        <v>0</v>
      </c>
      <c r="ID1130">
        <v>0</v>
      </c>
      <c r="IE1130">
        <v>0</v>
      </c>
      <c r="IF1130">
        <v>0</v>
      </c>
      <c r="IG1130">
        <v>0</v>
      </c>
      <c r="IH1130">
        <v>0</v>
      </c>
      <c r="II1130">
        <v>0</v>
      </c>
      <c r="IJ1130">
        <v>0</v>
      </c>
      <c r="IK1130">
        <v>0</v>
      </c>
    </row>
    <row r="1131" spans="13:245" hidden="1">
      <c r="M1131" s="340"/>
      <c r="N1131" t="s">
        <v>944</v>
      </c>
      <c r="O1131">
        <v>1</v>
      </c>
      <c r="P1131">
        <v>47</v>
      </c>
      <c r="Q1131" s="183" t="str">
        <f t="shared" si="43"/>
        <v>SDH200147</v>
      </c>
      <c r="R1131">
        <v>773.80000000000007</v>
      </c>
      <c r="S1131">
        <v>2000</v>
      </c>
      <c r="T1131">
        <v>2321.4</v>
      </c>
      <c r="U1131">
        <v>3095.2000000000003</v>
      </c>
      <c r="V1131">
        <v>3869</v>
      </c>
      <c r="W1131">
        <v>4642.8</v>
      </c>
      <c r="X1131">
        <v>5416.6</v>
      </c>
      <c r="Y1131">
        <v>6190.4000000000005</v>
      </c>
      <c r="Z1131">
        <v>6964.2000000000007</v>
      </c>
      <c r="AA1131">
        <v>7738</v>
      </c>
      <c r="AB1131">
        <v>8511.8000000000011</v>
      </c>
      <c r="AC1131">
        <v>9285.6</v>
      </c>
      <c r="AD1131">
        <v>10059.4</v>
      </c>
      <c r="AE1131">
        <v>10833.2</v>
      </c>
      <c r="AF1131">
        <v>11607</v>
      </c>
      <c r="AG1131">
        <v>12380.800000000001</v>
      </c>
      <c r="AH1131">
        <v>13154.6</v>
      </c>
      <c r="AI1131">
        <v>13928.400000000001</v>
      </c>
      <c r="AJ1131">
        <v>14702.2</v>
      </c>
      <c r="AK1131">
        <v>15476</v>
      </c>
      <c r="AL1131">
        <v>15476</v>
      </c>
      <c r="AM1131">
        <v>15476</v>
      </c>
      <c r="AN1131">
        <v>15476</v>
      </c>
      <c r="AO1131">
        <v>15476</v>
      </c>
      <c r="AP1131">
        <v>15476</v>
      </c>
      <c r="AQ1131">
        <v>15476</v>
      </c>
      <c r="AR1131">
        <v>15476</v>
      </c>
      <c r="AS1131">
        <v>15476</v>
      </c>
      <c r="AT1131">
        <v>15476</v>
      </c>
      <c r="AU1131">
        <v>15476</v>
      </c>
      <c r="AV1131">
        <v>15476</v>
      </c>
      <c r="AW1131">
        <v>15476</v>
      </c>
      <c r="AX1131">
        <v>15476</v>
      </c>
      <c r="AY1131">
        <v>15476</v>
      </c>
      <c r="AZ1131">
        <v>15476</v>
      </c>
      <c r="BA1131">
        <v>0</v>
      </c>
      <c r="BB1131">
        <v>0</v>
      </c>
      <c r="BC1131">
        <v>0</v>
      </c>
      <c r="BD1131">
        <v>0</v>
      </c>
      <c r="BE1131">
        <v>0</v>
      </c>
      <c r="BF1131">
        <v>0</v>
      </c>
      <c r="BG1131">
        <v>0</v>
      </c>
      <c r="BH1131">
        <v>0</v>
      </c>
      <c r="BI1131">
        <v>0</v>
      </c>
      <c r="BJ1131">
        <v>0</v>
      </c>
      <c r="BK1131">
        <v>0</v>
      </c>
      <c r="BL1131">
        <v>0</v>
      </c>
      <c r="BM1131">
        <v>0</v>
      </c>
      <c r="BN1131">
        <v>0</v>
      </c>
      <c r="BO1131">
        <v>0</v>
      </c>
      <c r="BP1131">
        <v>0</v>
      </c>
      <c r="BQ1131">
        <v>0</v>
      </c>
      <c r="BR1131">
        <v>0</v>
      </c>
      <c r="BS1131">
        <v>0</v>
      </c>
      <c r="BT1131">
        <v>0</v>
      </c>
      <c r="BU1131">
        <v>0</v>
      </c>
      <c r="BV1131">
        <v>0</v>
      </c>
      <c r="BW1131">
        <v>0</v>
      </c>
      <c r="BX1131">
        <v>0</v>
      </c>
      <c r="BY1131">
        <v>0</v>
      </c>
      <c r="BZ1131">
        <v>0</v>
      </c>
      <c r="CA1131">
        <v>0</v>
      </c>
      <c r="CB1131">
        <v>0</v>
      </c>
      <c r="CC1131">
        <v>0</v>
      </c>
      <c r="CD1131">
        <v>0</v>
      </c>
      <c r="CE1131">
        <v>0</v>
      </c>
      <c r="CF1131">
        <v>0</v>
      </c>
      <c r="CG1131">
        <v>0</v>
      </c>
      <c r="CH1131">
        <v>0</v>
      </c>
      <c r="CI1131">
        <v>0</v>
      </c>
      <c r="CJ1131">
        <v>0</v>
      </c>
      <c r="CK1131">
        <v>0</v>
      </c>
      <c r="CL1131">
        <v>0</v>
      </c>
      <c r="CM1131">
        <v>0</v>
      </c>
      <c r="CN1131">
        <v>0</v>
      </c>
      <c r="CO1131">
        <v>0</v>
      </c>
      <c r="CP1131">
        <v>0</v>
      </c>
      <c r="CQ1131">
        <v>0</v>
      </c>
      <c r="CR1131">
        <v>0</v>
      </c>
      <c r="CS1131">
        <v>0</v>
      </c>
      <c r="CT1131">
        <v>0</v>
      </c>
      <c r="CU1131">
        <v>0</v>
      </c>
      <c r="CV1131">
        <v>0</v>
      </c>
      <c r="CW1131">
        <v>0</v>
      </c>
      <c r="CX1131">
        <v>0</v>
      </c>
      <c r="CY1131">
        <v>0</v>
      </c>
      <c r="CZ1131">
        <v>0</v>
      </c>
      <c r="DA1131">
        <v>0</v>
      </c>
      <c r="DB1131">
        <v>0</v>
      </c>
      <c r="DC1131">
        <v>0</v>
      </c>
      <c r="DD1131">
        <v>0</v>
      </c>
      <c r="DE1131">
        <v>0</v>
      </c>
      <c r="DF1131">
        <v>0</v>
      </c>
      <c r="DG1131">
        <v>0</v>
      </c>
      <c r="DH1131">
        <v>0</v>
      </c>
      <c r="DI1131">
        <v>0</v>
      </c>
      <c r="DJ1131">
        <v>0</v>
      </c>
      <c r="DK1131">
        <v>0</v>
      </c>
      <c r="DL1131">
        <v>0</v>
      </c>
      <c r="DM1131">
        <v>0</v>
      </c>
      <c r="DN1131">
        <v>0</v>
      </c>
      <c r="DO1131">
        <v>0</v>
      </c>
      <c r="DP1131">
        <v>0</v>
      </c>
      <c r="DQ1131">
        <v>0</v>
      </c>
      <c r="DR1131">
        <v>0</v>
      </c>
      <c r="DS1131">
        <v>0</v>
      </c>
      <c r="DT1131">
        <v>0</v>
      </c>
      <c r="DU1131">
        <v>0</v>
      </c>
      <c r="DV1131">
        <v>0</v>
      </c>
      <c r="DW1131">
        <v>0</v>
      </c>
      <c r="DX1131">
        <v>0</v>
      </c>
      <c r="DZ1131" s="340"/>
      <c r="EA1131" t="s">
        <v>944</v>
      </c>
      <c r="EB1131">
        <v>1</v>
      </c>
      <c r="EC1131">
        <v>47</v>
      </c>
      <c r="ED1131" s="183" t="str">
        <f t="shared" si="44"/>
        <v>SDH200147</v>
      </c>
      <c r="EE1131">
        <v>773.80000000000007</v>
      </c>
      <c r="EF1131">
        <v>10000</v>
      </c>
      <c r="EG1131">
        <v>10000</v>
      </c>
      <c r="EH1131">
        <v>10000</v>
      </c>
      <c r="EI1131">
        <v>10000</v>
      </c>
      <c r="EJ1131">
        <v>10000</v>
      </c>
      <c r="EK1131">
        <v>10000</v>
      </c>
      <c r="EL1131">
        <v>10000</v>
      </c>
      <c r="EM1131">
        <v>10000</v>
      </c>
      <c r="EN1131">
        <v>10000</v>
      </c>
      <c r="EO1131">
        <v>10000</v>
      </c>
      <c r="EP1131">
        <v>10000</v>
      </c>
      <c r="EQ1131">
        <v>10059.4</v>
      </c>
      <c r="ER1131">
        <v>10833.2</v>
      </c>
      <c r="ES1131">
        <v>11607</v>
      </c>
      <c r="ET1131">
        <v>12380.8</v>
      </c>
      <c r="EU1131">
        <v>13154.6</v>
      </c>
      <c r="EV1131">
        <v>13928.4</v>
      </c>
      <c r="EW1131">
        <v>14702.2</v>
      </c>
      <c r="EX1131">
        <v>15476</v>
      </c>
      <c r="EY1131">
        <v>15476</v>
      </c>
      <c r="EZ1131">
        <v>15476</v>
      </c>
      <c r="FA1131">
        <v>15476</v>
      </c>
      <c r="FB1131">
        <v>15476</v>
      </c>
      <c r="FC1131">
        <v>15476</v>
      </c>
      <c r="FD1131">
        <v>15476</v>
      </c>
      <c r="FE1131">
        <v>15476</v>
      </c>
      <c r="FF1131">
        <v>15476</v>
      </c>
      <c r="FG1131">
        <v>15476</v>
      </c>
      <c r="FH1131">
        <v>15476</v>
      </c>
      <c r="FI1131">
        <v>15476</v>
      </c>
      <c r="FJ1131">
        <v>15476</v>
      </c>
      <c r="FK1131">
        <v>15476</v>
      </c>
      <c r="FL1131">
        <v>15476</v>
      </c>
      <c r="FM1131">
        <v>15476</v>
      </c>
      <c r="FN1131">
        <v>0</v>
      </c>
      <c r="FO1131">
        <v>0</v>
      </c>
      <c r="FP1131">
        <v>0</v>
      </c>
      <c r="FQ1131">
        <v>0</v>
      </c>
      <c r="FR1131">
        <v>0</v>
      </c>
      <c r="FS1131">
        <v>0</v>
      </c>
      <c r="FT1131">
        <v>0</v>
      </c>
      <c r="FU1131">
        <v>0</v>
      </c>
      <c r="FV1131">
        <v>0</v>
      </c>
      <c r="FW1131">
        <v>0</v>
      </c>
      <c r="FX1131">
        <v>0</v>
      </c>
      <c r="FY1131">
        <v>0</v>
      </c>
      <c r="FZ1131">
        <v>0</v>
      </c>
      <c r="GA1131">
        <v>0</v>
      </c>
      <c r="GB1131">
        <v>0</v>
      </c>
      <c r="GC1131">
        <v>0</v>
      </c>
      <c r="GD1131">
        <v>0</v>
      </c>
      <c r="GE1131">
        <v>0</v>
      </c>
      <c r="GF1131">
        <v>0</v>
      </c>
      <c r="GG1131">
        <v>0</v>
      </c>
      <c r="GH1131">
        <v>0</v>
      </c>
      <c r="GI1131">
        <v>0</v>
      </c>
      <c r="GJ1131">
        <v>0</v>
      </c>
      <c r="GK1131">
        <v>0</v>
      </c>
      <c r="GL1131">
        <v>0</v>
      </c>
      <c r="GM1131">
        <v>0</v>
      </c>
      <c r="GN1131">
        <v>0</v>
      </c>
      <c r="GO1131">
        <v>0</v>
      </c>
      <c r="GP1131">
        <v>0</v>
      </c>
      <c r="GQ1131">
        <v>0</v>
      </c>
      <c r="GR1131">
        <v>0</v>
      </c>
      <c r="GS1131">
        <v>0</v>
      </c>
      <c r="GT1131">
        <v>0</v>
      </c>
      <c r="GU1131">
        <v>0</v>
      </c>
      <c r="GV1131">
        <v>0</v>
      </c>
      <c r="GW1131">
        <v>0</v>
      </c>
      <c r="GX1131">
        <v>0</v>
      </c>
      <c r="GY1131">
        <v>0</v>
      </c>
      <c r="GZ1131">
        <v>0</v>
      </c>
      <c r="HA1131">
        <v>0</v>
      </c>
      <c r="HB1131">
        <v>0</v>
      </c>
      <c r="HC1131">
        <v>0</v>
      </c>
      <c r="HD1131">
        <v>0</v>
      </c>
      <c r="HE1131">
        <v>0</v>
      </c>
      <c r="HF1131">
        <v>0</v>
      </c>
      <c r="HG1131">
        <v>0</v>
      </c>
      <c r="HH1131">
        <v>0</v>
      </c>
      <c r="HI1131">
        <v>0</v>
      </c>
      <c r="HJ1131">
        <v>0</v>
      </c>
      <c r="HK1131">
        <v>0</v>
      </c>
      <c r="HL1131">
        <v>0</v>
      </c>
      <c r="HM1131">
        <v>0</v>
      </c>
      <c r="HN1131">
        <v>0</v>
      </c>
      <c r="HO1131">
        <v>0</v>
      </c>
      <c r="HP1131">
        <v>0</v>
      </c>
      <c r="HQ1131">
        <v>0</v>
      </c>
      <c r="HR1131">
        <v>0</v>
      </c>
      <c r="HS1131">
        <v>0</v>
      </c>
      <c r="HT1131">
        <v>0</v>
      </c>
      <c r="HU1131">
        <v>0</v>
      </c>
      <c r="HV1131">
        <v>0</v>
      </c>
      <c r="HW1131">
        <v>0</v>
      </c>
      <c r="HX1131">
        <v>0</v>
      </c>
      <c r="HY1131">
        <v>0</v>
      </c>
      <c r="HZ1131">
        <v>0</v>
      </c>
      <c r="IA1131">
        <v>0</v>
      </c>
      <c r="IB1131">
        <v>0</v>
      </c>
      <c r="IC1131">
        <v>0</v>
      </c>
      <c r="ID1131">
        <v>0</v>
      </c>
      <c r="IE1131">
        <v>0</v>
      </c>
      <c r="IF1131">
        <v>0</v>
      </c>
      <c r="IG1131">
        <v>0</v>
      </c>
      <c r="IH1131">
        <v>0</v>
      </c>
      <c r="II1131">
        <v>0</v>
      </c>
      <c r="IJ1131">
        <v>0</v>
      </c>
      <c r="IK1131">
        <v>0</v>
      </c>
    </row>
    <row r="1132" spans="13:245" hidden="1">
      <c r="M1132" s="340"/>
      <c r="N1132" t="s">
        <v>944</v>
      </c>
      <c r="O1132">
        <v>1</v>
      </c>
      <c r="P1132">
        <v>48</v>
      </c>
      <c r="Q1132" s="183" t="str">
        <f t="shared" si="43"/>
        <v>SDH200148</v>
      </c>
      <c r="R1132">
        <v>816.2</v>
      </c>
      <c r="S1132">
        <v>2000</v>
      </c>
      <c r="T1132">
        <v>2448.6</v>
      </c>
      <c r="U1132">
        <v>3264.8</v>
      </c>
      <c r="V1132">
        <v>4081</v>
      </c>
      <c r="W1132">
        <v>4897.2</v>
      </c>
      <c r="X1132">
        <v>5713.4000000000005</v>
      </c>
      <c r="Y1132">
        <v>6529.6</v>
      </c>
      <c r="Z1132">
        <v>7345.8</v>
      </c>
      <c r="AA1132">
        <v>8162</v>
      </c>
      <c r="AB1132">
        <v>8978.2000000000007</v>
      </c>
      <c r="AC1132">
        <v>9794.4</v>
      </c>
      <c r="AD1132">
        <v>10610.6</v>
      </c>
      <c r="AE1132">
        <v>11426.800000000001</v>
      </c>
      <c r="AF1132">
        <v>12243</v>
      </c>
      <c r="AG1132">
        <v>13059.2</v>
      </c>
      <c r="AH1132">
        <v>13875.400000000001</v>
      </c>
      <c r="AI1132">
        <v>14691.6</v>
      </c>
      <c r="AJ1132">
        <v>15507.800000000001</v>
      </c>
      <c r="AK1132">
        <v>16324</v>
      </c>
      <c r="AL1132">
        <v>16324</v>
      </c>
      <c r="AM1132">
        <v>16324</v>
      </c>
      <c r="AN1132">
        <v>16324</v>
      </c>
      <c r="AO1132">
        <v>16324</v>
      </c>
      <c r="AP1132">
        <v>16324</v>
      </c>
      <c r="AQ1132">
        <v>16324</v>
      </c>
      <c r="AR1132">
        <v>16324</v>
      </c>
      <c r="AS1132">
        <v>16324</v>
      </c>
      <c r="AT1132">
        <v>16324</v>
      </c>
      <c r="AU1132">
        <v>16324</v>
      </c>
      <c r="AV1132">
        <v>16324</v>
      </c>
      <c r="AW1132">
        <v>16324</v>
      </c>
      <c r="AX1132">
        <v>16324</v>
      </c>
      <c r="AY1132">
        <v>16324</v>
      </c>
      <c r="AZ1132">
        <v>16324</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0</v>
      </c>
      <c r="CP1132">
        <v>0</v>
      </c>
      <c r="CQ1132">
        <v>0</v>
      </c>
      <c r="CR1132">
        <v>0</v>
      </c>
      <c r="CS1132">
        <v>0</v>
      </c>
      <c r="CT1132">
        <v>0</v>
      </c>
      <c r="CU1132">
        <v>0</v>
      </c>
      <c r="CV1132">
        <v>0</v>
      </c>
      <c r="CW1132">
        <v>0</v>
      </c>
      <c r="CX1132">
        <v>0</v>
      </c>
      <c r="CY1132">
        <v>0</v>
      </c>
      <c r="CZ1132">
        <v>0</v>
      </c>
      <c r="DA1132">
        <v>0</v>
      </c>
      <c r="DB1132">
        <v>0</v>
      </c>
      <c r="DC1132">
        <v>0</v>
      </c>
      <c r="DD1132">
        <v>0</v>
      </c>
      <c r="DE1132">
        <v>0</v>
      </c>
      <c r="DF1132">
        <v>0</v>
      </c>
      <c r="DG1132">
        <v>0</v>
      </c>
      <c r="DH1132">
        <v>0</v>
      </c>
      <c r="DI1132">
        <v>0</v>
      </c>
      <c r="DJ1132">
        <v>0</v>
      </c>
      <c r="DK1132">
        <v>0</v>
      </c>
      <c r="DL1132">
        <v>0</v>
      </c>
      <c r="DM1132">
        <v>0</v>
      </c>
      <c r="DN1132">
        <v>0</v>
      </c>
      <c r="DO1132">
        <v>0</v>
      </c>
      <c r="DP1132">
        <v>0</v>
      </c>
      <c r="DQ1132">
        <v>0</v>
      </c>
      <c r="DR1132">
        <v>0</v>
      </c>
      <c r="DS1132">
        <v>0</v>
      </c>
      <c r="DT1132">
        <v>0</v>
      </c>
      <c r="DU1132">
        <v>0</v>
      </c>
      <c r="DV1132">
        <v>0</v>
      </c>
      <c r="DW1132">
        <v>0</v>
      </c>
      <c r="DX1132">
        <v>0</v>
      </c>
      <c r="DZ1132" s="340"/>
      <c r="EA1132" t="s">
        <v>944</v>
      </c>
      <c r="EB1132">
        <v>1</v>
      </c>
      <c r="EC1132">
        <v>48</v>
      </c>
      <c r="ED1132" s="183" t="str">
        <f t="shared" si="44"/>
        <v>SDH200148</v>
      </c>
      <c r="EE1132">
        <v>816.2</v>
      </c>
      <c r="EF1132">
        <v>10000</v>
      </c>
      <c r="EG1132">
        <v>10000</v>
      </c>
      <c r="EH1132">
        <v>10000</v>
      </c>
      <c r="EI1132">
        <v>10000</v>
      </c>
      <c r="EJ1132">
        <v>10000</v>
      </c>
      <c r="EK1132">
        <v>10000</v>
      </c>
      <c r="EL1132">
        <v>10000</v>
      </c>
      <c r="EM1132">
        <v>10000</v>
      </c>
      <c r="EN1132">
        <v>10000</v>
      </c>
      <c r="EO1132">
        <v>10000</v>
      </c>
      <c r="EP1132">
        <v>10000</v>
      </c>
      <c r="EQ1132">
        <v>10610.6</v>
      </c>
      <c r="ER1132">
        <v>11426.8</v>
      </c>
      <c r="ES1132">
        <v>12243</v>
      </c>
      <c r="ET1132">
        <v>13059.2</v>
      </c>
      <c r="EU1132">
        <v>13875.4</v>
      </c>
      <c r="EV1132">
        <v>14691.6</v>
      </c>
      <c r="EW1132">
        <v>15507.8</v>
      </c>
      <c r="EX1132">
        <v>16324</v>
      </c>
      <c r="EY1132">
        <v>16324</v>
      </c>
      <c r="EZ1132">
        <v>16324</v>
      </c>
      <c r="FA1132">
        <v>16324</v>
      </c>
      <c r="FB1132">
        <v>16324</v>
      </c>
      <c r="FC1132">
        <v>16324</v>
      </c>
      <c r="FD1132">
        <v>16324</v>
      </c>
      <c r="FE1132">
        <v>16324</v>
      </c>
      <c r="FF1132">
        <v>16324</v>
      </c>
      <c r="FG1132">
        <v>16324</v>
      </c>
      <c r="FH1132">
        <v>16324</v>
      </c>
      <c r="FI1132">
        <v>16324</v>
      </c>
      <c r="FJ1132">
        <v>16324</v>
      </c>
      <c r="FK1132">
        <v>16324</v>
      </c>
      <c r="FL1132">
        <v>16324</v>
      </c>
      <c r="FM1132">
        <v>16324</v>
      </c>
      <c r="FN1132">
        <v>0</v>
      </c>
      <c r="FO1132">
        <v>0</v>
      </c>
      <c r="FP1132">
        <v>0</v>
      </c>
      <c r="FQ1132">
        <v>0</v>
      </c>
      <c r="FR1132">
        <v>0</v>
      </c>
      <c r="FS1132">
        <v>0</v>
      </c>
      <c r="FT1132">
        <v>0</v>
      </c>
      <c r="FU1132">
        <v>0</v>
      </c>
      <c r="FV1132">
        <v>0</v>
      </c>
      <c r="FW1132">
        <v>0</v>
      </c>
      <c r="FX1132">
        <v>0</v>
      </c>
      <c r="FY1132">
        <v>0</v>
      </c>
      <c r="FZ1132">
        <v>0</v>
      </c>
      <c r="GA1132">
        <v>0</v>
      </c>
      <c r="GB1132">
        <v>0</v>
      </c>
      <c r="GC1132">
        <v>0</v>
      </c>
      <c r="GD1132">
        <v>0</v>
      </c>
      <c r="GE1132">
        <v>0</v>
      </c>
      <c r="GF1132">
        <v>0</v>
      </c>
      <c r="GG1132">
        <v>0</v>
      </c>
      <c r="GH1132">
        <v>0</v>
      </c>
      <c r="GI1132">
        <v>0</v>
      </c>
      <c r="GJ1132">
        <v>0</v>
      </c>
      <c r="GK1132">
        <v>0</v>
      </c>
      <c r="GL1132">
        <v>0</v>
      </c>
      <c r="GM1132">
        <v>0</v>
      </c>
      <c r="GN1132">
        <v>0</v>
      </c>
      <c r="GO1132">
        <v>0</v>
      </c>
      <c r="GP1132">
        <v>0</v>
      </c>
      <c r="GQ1132">
        <v>0</v>
      </c>
      <c r="GR1132">
        <v>0</v>
      </c>
      <c r="GS1132">
        <v>0</v>
      </c>
      <c r="GT1132">
        <v>0</v>
      </c>
      <c r="GU1132">
        <v>0</v>
      </c>
      <c r="GV1132">
        <v>0</v>
      </c>
      <c r="GW1132">
        <v>0</v>
      </c>
      <c r="GX1132">
        <v>0</v>
      </c>
      <c r="GY1132">
        <v>0</v>
      </c>
      <c r="GZ1132">
        <v>0</v>
      </c>
      <c r="HA1132">
        <v>0</v>
      </c>
      <c r="HB1132">
        <v>0</v>
      </c>
      <c r="HC1132">
        <v>0</v>
      </c>
      <c r="HD1132">
        <v>0</v>
      </c>
      <c r="HE1132">
        <v>0</v>
      </c>
      <c r="HF1132">
        <v>0</v>
      </c>
      <c r="HG1132">
        <v>0</v>
      </c>
      <c r="HH1132">
        <v>0</v>
      </c>
      <c r="HI1132">
        <v>0</v>
      </c>
      <c r="HJ1132">
        <v>0</v>
      </c>
      <c r="HK1132">
        <v>0</v>
      </c>
      <c r="HL1132">
        <v>0</v>
      </c>
      <c r="HM1132">
        <v>0</v>
      </c>
      <c r="HN1132">
        <v>0</v>
      </c>
      <c r="HO1132">
        <v>0</v>
      </c>
      <c r="HP1132">
        <v>0</v>
      </c>
      <c r="HQ1132">
        <v>0</v>
      </c>
      <c r="HR1132">
        <v>0</v>
      </c>
      <c r="HS1132">
        <v>0</v>
      </c>
      <c r="HT1132">
        <v>0</v>
      </c>
      <c r="HU1132">
        <v>0</v>
      </c>
      <c r="HV1132">
        <v>0</v>
      </c>
      <c r="HW1132">
        <v>0</v>
      </c>
      <c r="HX1132">
        <v>0</v>
      </c>
      <c r="HY1132">
        <v>0</v>
      </c>
      <c r="HZ1132">
        <v>0</v>
      </c>
      <c r="IA1132">
        <v>0</v>
      </c>
      <c r="IB1132">
        <v>0</v>
      </c>
      <c r="IC1132">
        <v>0</v>
      </c>
      <c r="ID1132">
        <v>0</v>
      </c>
      <c r="IE1132">
        <v>0</v>
      </c>
      <c r="IF1132">
        <v>0</v>
      </c>
      <c r="IG1132">
        <v>0</v>
      </c>
      <c r="IH1132">
        <v>0</v>
      </c>
      <c r="II1132">
        <v>0</v>
      </c>
      <c r="IJ1132">
        <v>0</v>
      </c>
      <c r="IK1132">
        <v>0</v>
      </c>
    </row>
    <row r="1133" spans="13:245" hidden="1">
      <c r="M1133" s="340"/>
      <c r="N1133" t="s">
        <v>944</v>
      </c>
      <c r="O1133">
        <v>1</v>
      </c>
      <c r="P1133">
        <v>49</v>
      </c>
      <c r="Q1133" s="183" t="str">
        <f t="shared" si="43"/>
        <v>SDH200149</v>
      </c>
      <c r="R1133">
        <v>869.2</v>
      </c>
      <c r="S1133">
        <v>2000</v>
      </c>
      <c r="T1133">
        <v>2607.6</v>
      </c>
      <c r="U1133">
        <v>3476.8</v>
      </c>
      <c r="V1133">
        <v>4346</v>
      </c>
      <c r="W1133">
        <v>5215.2</v>
      </c>
      <c r="X1133">
        <v>6084.4000000000005</v>
      </c>
      <c r="Y1133">
        <v>6953.6</v>
      </c>
      <c r="Z1133">
        <v>7822.8</v>
      </c>
      <c r="AA1133">
        <v>8692</v>
      </c>
      <c r="AB1133">
        <v>9561.2000000000007</v>
      </c>
      <c r="AC1133">
        <v>10430.4</v>
      </c>
      <c r="AD1133">
        <v>11299.6</v>
      </c>
      <c r="AE1133">
        <v>12168.800000000001</v>
      </c>
      <c r="AF1133">
        <v>13038</v>
      </c>
      <c r="AG1133">
        <v>13907.2</v>
      </c>
      <c r="AH1133">
        <v>14776.400000000001</v>
      </c>
      <c r="AI1133">
        <v>15645.6</v>
      </c>
      <c r="AJ1133">
        <v>16514.8</v>
      </c>
      <c r="AK1133">
        <v>17384</v>
      </c>
      <c r="AL1133">
        <v>17384</v>
      </c>
      <c r="AM1133">
        <v>17384</v>
      </c>
      <c r="AN1133">
        <v>17384</v>
      </c>
      <c r="AO1133">
        <v>17384</v>
      </c>
      <c r="AP1133">
        <v>17384</v>
      </c>
      <c r="AQ1133">
        <v>17384</v>
      </c>
      <c r="AR1133">
        <v>17384</v>
      </c>
      <c r="AS1133">
        <v>17384</v>
      </c>
      <c r="AT1133">
        <v>17384</v>
      </c>
      <c r="AU1133">
        <v>17384</v>
      </c>
      <c r="AV1133">
        <v>17384</v>
      </c>
      <c r="AW1133">
        <v>17384</v>
      </c>
      <c r="AX1133">
        <v>17384</v>
      </c>
      <c r="AY1133">
        <v>17384</v>
      </c>
      <c r="AZ1133">
        <v>17384</v>
      </c>
      <c r="BA1133">
        <v>0</v>
      </c>
      <c r="BB1133">
        <v>0</v>
      </c>
      <c r="BC1133">
        <v>0</v>
      </c>
      <c r="BD1133">
        <v>0</v>
      </c>
      <c r="BE1133">
        <v>0</v>
      </c>
      <c r="BF1133">
        <v>0</v>
      </c>
      <c r="BG1133">
        <v>0</v>
      </c>
      <c r="BH1133">
        <v>0</v>
      </c>
      <c r="BI1133">
        <v>0</v>
      </c>
      <c r="BJ1133">
        <v>0</v>
      </c>
      <c r="BK1133">
        <v>0</v>
      </c>
      <c r="BL1133">
        <v>0</v>
      </c>
      <c r="BM1133">
        <v>0</v>
      </c>
      <c r="BN1133">
        <v>0</v>
      </c>
      <c r="BO1133">
        <v>0</v>
      </c>
      <c r="BP1133">
        <v>0</v>
      </c>
      <c r="BQ1133">
        <v>0</v>
      </c>
      <c r="BR1133">
        <v>0</v>
      </c>
      <c r="BS1133">
        <v>0</v>
      </c>
      <c r="BT1133">
        <v>0</v>
      </c>
      <c r="BU1133">
        <v>0</v>
      </c>
      <c r="BV1133">
        <v>0</v>
      </c>
      <c r="BW1133">
        <v>0</v>
      </c>
      <c r="BX1133">
        <v>0</v>
      </c>
      <c r="BY1133">
        <v>0</v>
      </c>
      <c r="BZ1133">
        <v>0</v>
      </c>
      <c r="CA1133">
        <v>0</v>
      </c>
      <c r="CB1133">
        <v>0</v>
      </c>
      <c r="CC1133">
        <v>0</v>
      </c>
      <c r="CD1133">
        <v>0</v>
      </c>
      <c r="CE1133">
        <v>0</v>
      </c>
      <c r="CF1133">
        <v>0</v>
      </c>
      <c r="CG1133">
        <v>0</v>
      </c>
      <c r="CH1133">
        <v>0</v>
      </c>
      <c r="CI1133">
        <v>0</v>
      </c>
      <c r="CJ1133">
        <v>0</v>
      </c>
      <c r="CK1133">
        <v>0</v>
      </c>
      <c r="CL1133">
        <v>0</v>
      </c>
      <c r="CM1133">
        <v>0</v>
      </c>
      <c r="CN1133">
        <v>0</v>
      </c>
      <c r="CO1133">
        <v>0</v>
      </c>
      <c r="CP1133">
        <v>0</v>
      </c>
      <c r="CQ1133">
        <v>0</v>
      </c>
      <c r="CR1133">
        <v>0</v>
      </c>
      <c r="CS1133">
        <v>0</v>
      </c>
      <c r="CT1133">
        <v>0</v>
      </c>
      <c r="CU1133">
        <v>0</v>
      </c>
      <c r="CV1133">
        <v>0</v>
      </c>
      <c r="CW1133">
        <v>0</v>
      </c>
      <c r="CX1133">
        <v>0</v>
      </c>
      <c r="CY1133">
        <v>0</v>
      </c>
      <c r="CZ1133">
        <v>0</v>
      </c>
      <c r="DA1133">
        <v>0</v>
      </c>
      <c r="DB1133">
        <v>0</v>
      </c>
      <c r="DC1133">
        <v>0</v>
      </c>
      <c r="DD1133">
        <v>0</v>
      </c>
      <c r="DE1133">
        <v>0</v>
      </c>
      <c r="DF1133">
        <v>0</v>
      </c>
      <c r="DG1133">
        <v>0</v>
      </c>
      <c r="DH1133">
        <v>0</v>
      </c>
      <c r="DI1133">
        <v>0</v>
      </c>
      <c r="DJ1133">
        <v>0</v>
      </c>
      <c r="DK1133">
        <v>0</v>
      </c>
      <c r="DL1133">
        <v>0</v>
      </c>
      <c r="DM1133">
        <v>0</v>
      </c>
      <c r="DN1133">
        <v>0</v>
      </c>
      <c r="DO1133">
        <v>0</v>
      </c>
      <c r="DP1133">
        <v>0</v>
      </c>
      <c r="DQ1133">
        <v>0</v>
      </c>
      <c r="DR1133">
        <v>0</v>
      </c>
      <c r="DS1133">
        <v>0</v>
      </c>
      <c r="DT1133">
        <v>0</v>
      </c>
      <c r="DU1133">
        <v>0</v>
      </c>
      <c r="DV1133">
        <v>0</v>
      </c>
      <c r="DW1133">
        <v>0</v>
      </c>
      <c r="DX1133">
        <v>0</v>
      </c>
      <c r="DZ1133" s="340"/>
      <c r="EA1133" t="s">
        <v>944</v>
      </c>
      <c r="EB1133">
        <v>1</v>
      </c>
      <c r="EC1133">
        <v>49</v>
      </c>
      <c r="ED1133" s="183" t="str">
        <f t="shared" si="44"/>
        <v>SDH200149</v>
      </c>
      <c r="EE1133">
        <v>869.2</v>
      </c>
      <c r="EF1133">
        <v>10000</v>
      </c>
      <c r="EG1133">
        <v>10000</v>
      </c>
      <c r="EH1133">
        <v>10000</v>
      </c>
      <c r="EI1133">
        <v>10000</v>
      </c>
      <c r="EJ1133">
        <v>10000</v>
      </c>
      <c r="EK1133">
        <v>10000</v>
      </c>
      <c r="EL1133">
        <v>10000</v>
      </c>
      <c r="EM1133">
        <v>10000</v>
      </c>
      <c r="EN1133">
        <v>10000</v>
      </c>
      <c r="EO1133">
        <v>10000</v>
      </c>
      <c r="EP1133">
        <v>10430.4</v>
      </c>
      <c r="EQ1133">
        <v>11299.6</v>
      </c>
      <c r="ER1133">
        <v>12168.8</v>
      </c>
      <c r="ES1133">
        <v>13038</v>
      </c>
      <c r="ET1133">
        <v>13907.2</v>
      </c>
      <c r="EU1133">
        <v>14776.4</v>
      </c>
      <c r="EV1133">
        <v>15645.6</v>
      </c>
      <c r="EW1133">
        <v>16514.8</v>
      </c>
      <c r="EX1133">
        <v>17384</v>
      </c>
      <c r="EY1133">
        <v>17384</v>
      </c>
      <c r="EZ1133">
        <v>17384</v>
      </c>
      <c r="FA1133">
        <v>17384</v>
      </c>
      <c r="FB1133">
        <v>17384</v>
      </c>
      <c r="FC1133">
        <v>17384</v>
      </c>
      <c r="FD1133">
        <v>17384</v>
      </c>
      <c r="FE1133">
        <v>17384</v>
      </c>
      <c r="FF1133">
        <v>17384</v>
      </c>
      <c r="FG1133">
        <v>17384</v>
      </c>
      <c r="FH1133">
        <v>17384</v>
      </c>
      <c r="FI1133">
        <v>17384</v>
      </c>
      <c r="FJ1133">
        <v>17384</v>
      </c>
      <c r="FK1133">
        <v>17384</v>
      </c>
      <c r="FL1133">
        <v>17384</v>
      </c>
      <c r="FM1133">
        <v>17384</v>
      </c>
      <c r="FN1133">
        <v>0</v>
      </c>
      <c r="FO1133">
        <v>0</v>
      </c>
      <c r="FP1133">
        <v>0</v>
      </c>
      <c r="FQ1133">
        <v>0</v>
      </c>
      <c r="FR1133">
        <v>0</v>
      </c>
      <c r="FS1133">
        <v>0</v>
      </c>
      <c r="FT1133">
        <v>0</v>
      </c>
      <c r="FU1133">
        <v>0</v>
      </c>
      <c r="FV1133">
        <v>0</v>
      </c>
      <c r="FW1133">
        <v>0</v>
      </c>
      <c r="FX1133">
        <v>0</v>
      </c>
      <c r="FY1133">
        <v>0</v>
      </c>
      <c r="FZ1133">
        <v>0</v>
      </c>
      <c r="GA1133">
        <v>0</v>
      </c>
      <c r="GB1133">
        <v>0</v>
      </c>
      <c r="GC1133">
        <v>0</v>
      </c>
      <c r="GD1133">
        <v>0</v>
      </c>
      <c r="GE1133">
        <v>0</v>
      </c>
      <c r="GF1133">
        <v>0</v>
      </c>
      <c r="GG1133">
        <v>0</v>
      </c>
      <c r="GH1133">
        <v>0</v>
      </c>
      <c r="GI1133">
        <v>0</v>
      </c>
      <c r="GJ1133">
        <v>0</v>
      </c>
      <c r="GK1133">
        <v>0</v>
      </c>
      <c r="GL1133">
        <v>0</v>
      </c>
      <c r="GM1133">
        <v>0</v>
      </c>
      <c r="GN1133">
        <v>0</v>
      </c>
      <c r="GO1133">
        <v>0</v>
      </c>
      <c r="GP1133">
        <v>0</v>
      </c>
      <c r="GQ1133">
        <v>0</v>
      </c>
      <c r="GR1133">
        <v>0</v>
      </c>
      <c r="GS1133">
        <v>0</v>
      </c>
      <c r="GT1133">
        <v>0</v>
      </c>
      <c r="GU1133">
        <v>0</v>
      </c>
      <c r="GV1133">
        <v>0</v>
      </c>
      <c r="GW1133">
        <v>0</v>
      </c>
      <c r="GX1133">
        <v>0</v>
      </c>
      <c r="GY1133">
        <v>0</v>
      </c>
      <c r="GZ1133">
        <v>0</v>
      </c>
      <c r="HA1133">
        <v>0</v>
      </c>
      <c r="HB1133">
        <v>0</v>
      </c>
      <c r="HC1133">
        <v>0</v>
      </c>
      <c r="HD1133">
        <v>0</v>
      </c>
      <c r="HE1133">
        <v>0</v>
      </c>
      <c r="HF1133">
        <v>0</v>
      </c>
      <c r="HG1133">
        <v>0</v>
      </c>
      <c r="HH1133">
        <v>0</v>
      </c>
      <c r="HI1133">
        <v>0</v>
      </c>
      <c r="HJ1133">
        <v>0</v>
      </c>
      <c r="HK1133">
        <v>0</v>
      </c>
      <c r="HL1133">
        <v>0</v>
      </c>
      <c r="HM1133">
        <v>0</v>
      </c>
      <c r="HN1133">
        <v>0</v>
      </c>
      <c r="HO1133">
        <v>0</v>
      </c>
      <c r="HP1133">
        <v>0</v>
      </c>
      <c r="HQ1133">
        <v>0</v>
      </c>
      <c r="HR1133">
        <v>0</v>
      </c>
      <c r="HS1133">
        <v>0</v>
      </c>
      <c r="HT1133">
        <v>0</v>
      </c>
      <c r="HU1133">
        <v>0</v>
      </c>
      <c r="HV1133">
        <v>0</v>
      </c>
      <c r="HW1133">
        <v>0</v>
      </c>
      <c r="HX1133">
        <v>0</v>
      </c>
      <c r="HY1133">
        <v>0</v>
      </c>
      <c r="HZ1133">
        <v>0</v>
      </c>
      <c r="IA1133">
        <v>0</v>
      </c>
      <c r="IB1133">
        <v>0</v>
      </c>
      <c r="IC1133">
        <v>0</v>
      </c>
      <c r="ID1133">
        <v>0</v>
      </c>
      <c r="IE1133">
        <v>0</v>
      </c>
      <c r="IF1133">
        <v>0</v>
      </c>
      <c r="IG1133">
        <v>0</v>
      </c>
      <c r="IH1133">
        <v>0</v>
      </c>
      <c r="II1133">
        <v>0</v>
      </c>
      <c r="IJ1133">
        <v>0</v>
      </c>
      <c r="IK1133">
        <v>0</v>
      </c>
    </row>
    <row r="1134" spans="13:245" hidden="1">
      <c r="M1134" s="340"/>
      <c r="N1134" t="s">
        <v>944</v>
      </c>
      <c r="O1134">
        <v>1</v>
      </c>
      <c r="P1134">
        <v>50</v>
      </c>
      <c r="Q1134" s="183" t="str">
        <f t="shared" si="43"/>
        <v>SDH200150</v>
      </c>
      <c r="R1134">
        <v>932.80000000000007</v>
      </c>
      <c r="S1134">
        <v>2000</v>
      </c>
      <c r="T1134">
        <v>2798.4</v>
      </c>
      <c r="U1134">
        <v>3731.2000000000003</v>
      </c>
      <c r="V1134">
        <v>4664</v>
      </c>
      <c r="W1134">
        <v>5596.8</v>
      </c>
      <c r="X1134">
        <v>6529.6</v>
      </c>
      <c r="Y1134">
        <v>7462.4000000000005</v>
      </c>
      <c r="Z1134">
        <v>8395.2000000000007</v>
      </c>
      <c r="AA1134">
        <v>9328</v>
      </c>
      <c r="AB1134">
        <v>10260.800000000001</v>
      </c>
      <c r="AC1134">
        <v>11193.6</v>
      </c>
      <c r="AD1134">
        <v>12126.400000000001</v>
      </c>
      <c r="AE1134">
        <v>13059.2</v>
      </c>
      <c r="AF1134">
        <v>13992</v>
      </c>
      <c r="AG1134">
        <v>14924.800000000001</v>
      </c>
      <c r="AH1134">
        <v>15857.6</v>
      </c>
      <c r="AI1134">
        <v>16790.400000000001</v>
      </c>
      <c r="AJ1134">
        <v>17723.2</v>
      </c>
      <c r="AK1134">
        <v>18656</v>
      </c>
      <c r="AL1134">
        <v>18656</v>
      </c>
      <c r="AM1134">
        <v>18656</v>
      </c>
      <c r="AN1134">
        <v>18656</v>
      </c>
      <c r="AO1134">
        <v>18656</v>
      </c>
      <c r="AP1134">
        <v>18656</v>
      </c>
      <c r="AQ1134">
        <v>18656</v>
      </c>
      <c r="AR1134">
        <v>18656</v>
      </c>
      <c r="AS1134">
        <v>18656</v>
      </c>
      <c r="AT1134">
        <v>18656</v>
      </c>
      <c r="AU1134">
        <v>18656</v>
      </c>
      <c r="AV1134">
        <v>18656</v>
      </c>
      <c r="AW1134">
        <v>18656</v>
      </c>
      <c r="AX1134">
        <v>18656</v>
      </c>
      <c r="AY1134">
        <v>18656</v>
      </c>
      <c r="AZ1134">
        <v>18656</v>
      </c>
      <c r="BA1134">
        <v>0</v>
      </c>
      <c r="BB1134">
        <v>0</v>
      </c>
      <c r="BC1134">
        <v>0</v>
      </c>
      <c r="BD1134">
        <v>0</v>
      </c>
      <c r="BE1134">
        <v>0</v>
      </c>
      <c r="BF1134">
        <v>0</v>
      </c>
      <c r="BG1134">
        <v>0</v>
      </c>
      <c r="BH1134">
        <v>0</v>
      </c>
      <c r="BI1134">
        <v>0</v>
      </c>
      <c r="BJ1134">
        <v>0</v>
      </c>
      <c r="BK1134">
        <v>0</v>
      </c>
      <c r="BL1134">
        <v>0</v>
      </c>
      <c r="BM1134">
        <v>0</v>
      </c>
      <c r="BN1134">
        <v>0</v>
      </c>
      <c r="BO1134">
        <v>0</v>
      </c>
      <c r="BP1134">
        <v>0</v>
      </c>
      <c r="BQ1134">
        <v>0</v>
      </c>
      <c r="BR1134">
        <v>0</v>
      </c>
      <c r="BS1134">
        <v>0</v>
      </c>
      <c r="BT1134">
        <v>0</v>
      </c>
      <c r="BU1134">
        <v>0</v>
      </c>
      <c r="BV1134">
        <v>0</v>
      </c>
      <c r="BW1134">
        <v>0</v>
      </c>
      <c r="BX1134">
        <v>0</v>
      </c>
      <c r="BY1134">
        <v>0</v>
      </c>
      <c r="BZ1134">
        <v>0</v>
      </c>
      <c r="CA1134">
        <v>0</v>
      </c>
      <c r="CB1134">
        <v>0</v>
      </c>
      <c r="CC1134">
        <v>0</v>
      </c>
      <c r="CD1134">
        <v>0</v>
      </c>
      <c r="CE1134">
        <v>0</v>
      </c>
      <c r="CF1134">
        <v>0</v>
      </c>
      <c r="CG1134">
        <v>0</v>
      </c>
      <c r="CH1134">
        <v>0</v>
      </c>
      <c r="CI1134">
        <v>0</v>
      </c>
      <c r="CJ1134">
        <v>0</v>
      </c>
      <c r="CK1134">
        <v>0</v>
      </c>
      <c r="CL1134">
        <v>0</v>
      </c>
      <c r="CM1134">
        <v>0</v>
      </c>
      <c r="CN1134">
        <v>0</v>
      </c>
      <c r="CO1134">
        <v>0</v>
      </c>
      <c r="CP1134">
        <v>0</v>
      </c>
      <c r="CQ1134">
        <v>0</v>
      </c>
      <c r="CR1134">
        <v>0</v>
      </c>
      <c r="CS1134">
        <v>0</v>
      </c>
      <c r="CT1134">
        <v>0</v>
      </c>
      <c r="CU1134">
        <v>0</v>
      </c>
      <c r="CV1134">
        <v>0</v>
      </c>
      <c r="CW1134">
        <v>0</v>
      </c>
      <c r="CX1134">
        <v>0</v>
      </c>
      <c r="CY1134">
        <v>0</v>
      </c>
      <c r="CZ1134">
        <v>0</v>
      </c>
      <c r="DA1134">
        <v>0</v>
      </c>
      <c r="DB1134">
        <v>0</v>
      </c>
      <c r="DC1134">
        <v>0</v>
      </c>
      <c r="DD1134">
        <v>0</v>
      </c>
      <c r="DE1134">
        <v>0</v>
      </c>
      <c r="DF1134">
        <v>0</v>
      </c>
      <c r="DG1134">
        <v>0</v>
      </c>
      <c r="DH1134">
        <v>0</v>
      </c>
      <c r="DI1134">
        <v>0</v>
      </c>
      <c r="DJ1134">
        <v>0</v>
      </c>
      <c r="DK1134">
        <v>0</v>
      </c>
      <c r="DL1134">
        <v>0</v>
      </c>
      <c r="DM1134">
        <v>0</v>
      </c>
      <c r="DN1134">
        <v>0</v>
      </c>
      <c r="DO1134">
        <v>0</v>
      </c>
      <c r="DP1134">
        <v>0</v>
      </c>
      <c r="DQ1134">
        <v>0</v>
      </c>
      <c r="DR1134">
        <v>0</v>
      </c>
      <c r="DS1134">
        <v>0</v>
      </c>
      <c r="DT1134">
        <v>0</v>
      </c>
      <c r="DU1134">
        <v>0</v>
      </c>
      <c r="DV1134">
        <v>0</v>
      </c>
      <c r="DW1134">
        <v>0</v>
      </c>
      <c r="DX1134">
        <v>0</v>
      </c>
      <c r="DZ1134" s="340"/>
      <c r="EA1134" t="s">
        <v>944</v>
      </c>
      <c r="EB1134">
        <v>1</v>
      </c>
      <c r="EC1134">
        <v>50</v>
      </c>
      <c r="ED1134" s="183" t="str">
        <f t="shared" si="44"/>
        <v>SDH200150</v>
      </c>
      <c r="EE1134">
        <v>932.80000000000007</v>
      </c>
      <c r="EF1134">
        <v>10000</v>
      </c>
      <c r="EG1134">
        <v>10000</v>
      </c>
      <c r="EH1134">
        <v>10000</v>
      </c>
      <c r="EI1134">
        <v>10000</v>
      </c>
      <c r="EJ1134">
        <v>10000</v>
      </c>
      <c r="EK1134">
        <v>10000</v>
      </c>
      <c r="EL1134">
        <v>10000</v>
      </c>
      <c r="EM1134">
        <v>10000</v>
      </c>
      <c r="EN1134">
        <v>10000</v>
      </c>
      <c r="EO1134">
        <v>10260.799999999999</v>
      </c>
      <c r="EP1134">
        <v>11193.6</v>
      </c>
      <c r="EQ1134">
        <v>12126.4</v>
      </c>
      <c r="ER1134">
        <v>13059.2</v>
      </c>
      <c r="ES1134">
        <v>13992</v>
      </c>
      <c r="ET1134">
        <v>14924.8</v>
      </c>
      <c r="EU1134">
        <v>15857.6</v>
      </c>
      <c r="EV1134">
        <v>16790.400000000001</v>
      </c>
      <c r="EW1134">
        <v>17723.2</v>
      </c>
      <c r="EX1134">
        <v>18656</v>
      </c>
      <c r="EY1134">
        <v>18656</v>
      </c>
      <c r="EZ1134">
        <v>18656</v>
      </c>
      <c r="FA1134">
        <v>18656</v>
      </c>
      <c r="FB1134">
        <v>18656</v>
      </c>
      <c r="FC1134">
        <v>18656</v>
      </c>
      <c r="FD1134">
        <v>18656</v>
      </c>
      <c r="FE1134">
        <v>18656</v>
      </c>
      <c r="FF1134">
        <v>18656</v>
      </c>
      <c r="FG1134">
        <v>18656</v>
      </c>
      <c r="FH1134">
        <v>18656</v>
      </c>
      <c r="FI1134">
        <v>18656</v>
      </c>
      <c r="FJ1134">
        <v>18656</v>
      </c>
      <c r="FK1134">
        <v>18656</v>
      </c>
      <c r="FL1134">
        <v>18656</v>
      </c>
      <c r="FM1134">
        <v>18656</v>
      </c>
      <c r="FN1134">
        <v>0</v>
      </c>
      <c r="FO1134">
        <v>0</v>
      </c>
      <c r="FP1134">
        <v>0</v>
      </c>
      <c r="FQ1134">
        <v>0</v>
      </c>
      <c r="FR1134">
        <v>0</v>
      </c>
      <c r="FS1134">
        <v>0</v>
      </c>
      <c r="FT1134">
        <v>0</v>
      </c>
      <c r="FU1134">
        <v>0</v>
      </c>
      <c r="FV1134">
        <v>0</v>
      </c>
      <c r="FW1134">
        <v>0</v>
      </c>
      <c r="FX1134">
        <v>0</v>
      </c>
      <c r="FY1134">
        <v>0</v>
      </c>
      <c r="FZ1134">
        <v>0</v>
      </c>
      <c r="GA1134">
        <v>0</v>
      </c>
      <c r="GB1134">
        <v>0</v>
      </c>
      <c r="GC1134">
        <v>0</v>
      </c>
      <c r="GD1134">
        <v>0</v>
      </c>
      <c r="GE1134">
        <v>0</v>
      </c>
      <c r="GF1134">
        <v>0</v>
      </c>
      <c r="GG1134">
        <v>0</v>
      </c>
      <c r="GH1134">
        <v>0</v>
      </c>
      <c r="GI1134">
        <v>0</v>
      </c>
      <c r="GJ1134">
        <v>0</v>
      </c>
      <c r="GK1134">
        <v>0</v>
      </c>
      <c r="GL1134">
        <v>0</v>
      </c>
      <c r="GM1134">
        <v>0</v>
      </c>
      <c r="GN1134">
        <v>0</v>
      </c>
      <c r="GO1134">
        <v>0</v>
      </c>
      <c r="GP1134">
        <v>0</v>
      </c>
      <c r="GQ1134">
        <v>0</v>
      </c>
      <c r="GR1134">
        <v>0</v>
      </c>
      <c r="GS1134">
        <v>0</v>
      </c>
      <c r="GT1134">
        <v>0</v>
      </c>
      <c r="GU1134">
        <v>0</v>
      </c>
      <c r="GV1134">
        <v>0</v>
      </c>
      <c r="GW1134">
        <v>0</v>
      </c>
      <c r="GX1134">
        <v>0</v>
      </c>
      <c r="GY1134">
        <v>0</v>
      </c>
      <c r="GZ1134">
        <v>0</v>
      </c>
      <c r="HA1134">
        <v>0</v>
      </c>
      <c r="HB1134">
        <v>0</v>
      </c>
      <c r="HC1134">
        <v>0</v>
      </c>
      <c r="HD1134">
        <v>0</v>
      </c>
      <c r="HE1134">
        <v>0</v>
      </c>
      <c r="HF1134">
        <v>0</v>
      </c>
      <c r="HG1134">
        <v>0</v>
      </c>
      <c r="HH1134">
        <v>0</v>
      </c>
      <c r="HI1134">
        <v>0</v>
      </c>
      <c r="HJ1134">
        <v>0</v>
      </c>
      <c r="HK1134">
        <v>0</v>
      </c>
      <c r="HL1134">
        <v>0</v>
      </c>
      <c r="HM1134">
        <v>0</v>
      </c>
      <c r="HN1134">
        <v>0</v>
      </c>
      <c r="HO1134">
        <v>0</v>
      </c>
      <c r="HP1134">
        <v>0</v>
      </c>
      <c r="HQ1134">
        <v>0</v>
      </c>
      <c r="HR1134">
        <v>0</v>
      </c>
      <c r="HS1134">
        <v>0</v>
      </c>
      <c r="HT1134">
        <v>0</v>
      </c>
      <c r="HU1134">
        <v>0</v>
      </c>
      <c r="HV1134">
        <v>0</v>
      </c>
      <c r="HW1134">
        <v>0</v>
      </c>
      <c r="HX1134">
        <v>0</v>
      </c>
      <c r="HY1134">
        <v>0</v>
      </c>
      <c r="HZ1134">
        <v>0</v>
      </c>
      <c r="IA1134">
        <v>0</v>
      </c>
      <c r="IB1134">
        <v>0</v>
      </c>
      <c r="IC1134">
        <v>0</v>
      </c>
      <c r="ID1134">
        <v>0</v>
      </c>
      <c r="IE1134">
        <v>0</v>
      </c>
      <c r="IF1134">
        <v>0</v>
      </c>
      <c r="IG1134">
        <v>0</v>
      </c>
      <c r="IH1134">
        <v>0</v>
      </c>
      <c r="II1134">
        <v>0</v>
      </c>
      <c r="IJ1134">
        <v>0</v>
      </c>
      <c r="IK1134">
        <v>0</v>
      </c>
    </row>
    <row r="1135" spans="13:245" hidden="1">
      <c r="M1135" s="340"/>
      <c r="N1135" t="s">
        <v>944</v>
      </c>
      <c r="O1135">
        <v>2</v>
      </c>
      <c r="P1135">
        <v>0</v>
      </c>
      <c r="Q1135" s="183" t="str">
        <f t="shared" si="43"/>
        <v>SDH200200</v>
      </c>
      <c r="R1135">
        <v>429.3</v>
      </c>
      <c r="S1135">
        <v>2000</v>
      </c>
      <c r="T1135">
        <v>2000</v>
      </c>
      <c r="U1135">
        <v>2000</v>
      </c>
      <c r="V1135">
        <v>2146.5</v>
      </c>
      <c r="W1135">
        <v>2575.8000000000002</v>
      </c>
      <c r="X1135">
        <v>3005.1000000000004</v>
      </c>
      <c r="Y1135">
        <v>3434.4</v>
      </c>
      <c r="Z1135">
        <v>3863.7000000000003</v>
      </c>
      <c r="AA1135">
        <v>4293</v>
      </c>
      <c r="AB1135">
        <v>4722.3</v>
      </c>
      <c r="AC1135">
        <v>5151.6000000000004</v>
      </c>
      <c r="AD1135">
        <v>5580.9000000000005</v>
      </c>
      <c r="AE1135">
        <v>6010.2000000000007</v>
      </c>
      <c r="AF1135">
        <v>6439.5</v>
      </c>
      <c r="AG1135">
        <v>6868.8</v>
      </c>
      <c r="AH1135">
        <v>7298.1</v>
      </c>
      <c r="AI1135">
        <v>7727.4000000000005</v>
      </c>
      <c r="AJ1135">
        <v>8156.7000000000007</v>
      </c>
      <c r="AK1135">
        <v>8586</v>
      </c>
      <c r="AL1135">
        <v>8586</v>
      </c>
      <c r="AM1135">
        <v>8586</v>
      </c>
      <c r="AN1135">
        <v>8586</v>
      </c>
      <c r="AO1135">
        <v>8586</v>
      </c>
      <c r="AP1135">
        <v>8586</v>
      </c>
      <c r="AQ1135">
        <v>8586</v>
      </c>
      <c r="AR1135">
        <v>8586</v>
      </c>
      <c r="AS1135">
        <v>8586</v>
      </c>
      <c r="AT1135">
        <v>8586</v>
      </c>
      <c r="AU1135">
        <v>8586</v>
      </c>
      <c r="AV1135">
        <v>8586</v>
      </c>
      <c r="AW1135">
        <v>8586</v>
      </c>
      <c r="AX1135">
        <v>8586</v>
      </c>
      <c r="AY1135">
        <v>8586</v>
      </c>
      <c r="AZ1135">
        <v>8586</v>
      </c>
      <c r="BA1135">
        <v>0</v>
      </c>
      <c r="BB1135">
        <v>0</v>
      </c>
      <c r="BC1135">
        <v>0</v>
      </c>
      <c r="BD1135">
        <v>0</v>
      </c>
      <c r="BE1135">
        <v>0</v>
      </c>
      <c r="BF1135">
        <v>0</v>
      </c>
      <c r="BG1135">
        <v>0</v>
      </c>
      <c r="BH1135">
        <v>0</v>
      </c>
      <c r="BI1135">
        <v>0</v>
      </c>
      <c r="BJ1135">
        <v>0</v>
      </c>
      <c r="BK1135">
        <v>0</v>
      </c>
      <c r="BL1135">
        <v>0</v>
      </c>
      <c r="BM1135">
        <v>0</v>
      </c>
      <c r="BN1135">
        <v>0</v>
      </c>
      <c r="BO1135">
        <v>0</v>
      </c>
      <c r="BP1135">
        <v>0</v>
      </c>
      <c r="BQ1135">
        <v>0</v>
      </c>
      <c r="BR1135">
        <v>0</v>
      </c>
      <c r="BS1135">
        <v>0</v>
      </c>
      <c r="BT1135">
        <v>0</v>
      </c>
      <c r="BU1135">
        <v>0</v>
      </c>
      <c r="BV1135">
        <v>0</v>
      </c>
      <c r="BW1135">
        <v>0</v>
      </c>
      <c r="BX1135">
        <v>0</v>
      </c>
      <c r="BY1135">
        <v>0</v>
      </c>
      <c r="BZ1135">
        <v>0</v>
      </c>
      <c r="CA1135">
        <v>0</v>
      </c>
      <c r="CB1135">
        <v>0</v>
      </c>
      <c r="CC1135">
        <v>0</v>
      </c>
      <c r="CD1135">
        <v>0</v>
      </c>
      <c r="CE1135">
        <v>0</v>
      </c>
      <c r="CF1135">
        <v>0</v>
      </c>
      <c r="CG1135">
        <v>0</v>
      </c>
      <c r="CH1135">
        <v>0</v>
      </c>
      <c r="CI1135">
        <v>0</v>
      </c>
      <c r="CJ1135">
        <v>0</v>
      </c>
      <c r="CK1135">
        <v>0</v>
      </c>
      <c r="CL1135">
        <v>0</v>
      </c>
      <c r="CM1135">
        <v>0</v>
      </c>
      <c r="CN1135">
        <v>0</v>
      </c>
      <c r="CO1135">
        <v>0</v>
      </c>
      <c r="CP1135">
        <v>0</v>
      </c>
      <c r="CQ1135">
        <v>0</v>
      </c>
      <c r="CR1135">
        <v>0</v>
      </c>
      <c r="CS1135">
        <v>0</v>
      </c>
      <c r="CT1135">
        <v>0</v>
      </c>
      <c r="CU1135">
        <v>0</v>
      </c>
      <c r="CV1135">
        <v>0</v>
      </c>
      <c r="CW1135">
        <v>0</v>
      </c>
      <c r="CX1135">
        <v>0</v>
      </c>
      <c r="CY1135">
        <v>0</v>
      </c>
      <c r="CZ1135">
        <v>0</v>
      </c>
      <c r="DA1135">
        <v>0</v>
      </c>
      <c r="DB1135">
        <v>0</v>
      </c>
      <c r="DC1135">
        <v>0</v>
      </c>
      <c r="DD1135">
        <v>0</v>
      </c>
      <c r="DE1135">
        <v>0</v>
      </c>
      <c r="DF1135">
        <v>0</v>
      </c>
      <c r="DG1135">
        <v>0</v>
      </c>
      <c r="DH1135">
        <v>0</v>
      </c>
      <c r="DI1135">
        <v>0</v>
      </c>
      <c r="DJ1135">
        <v>0</v>
      </c>
      <c r="DK1135">
        <v>0</v>
      </c>
      <c r="DL1135">
        <v>0</v>
      </c>
      <c r="DM1135">
        <v>0</v>
      </c>
      <c r="DN1135">
        <v>0</v>
      </c>
      <c r="DO1135">
        <v>0</v>
      </c>
      <c r="DP1135">
        <v>0</v>
      </c>
      <c r="DQ1135">
        <v>0</v>
      </c>
      <c r="DR1135">
        <v>0</v>
      </c>
      <c r="DS1135">
        <v>0</v>
      </c>
      <c r="DT1135">
        <v>0</v>
      </c>
      <c r="DU1135">
        <v>0</v>
      </c>
      <c r="DV1135">
        <v>0</v>
      </c>
      <c r="DW1135">
        <v>0</v>
      </c>
      <c r="DX1135">
        <v>0</v>
      </c>
      <c r="DZ1135" s="340"/>
      <c r="EA1135" t="s">
        <v>944</v>
      </c>
      <c r="EB1135">
        <v>2</v>
      </c>
      <c r="EC1135">
        <v>0</v>
      </c>
      <c r="ED1135" s="183" t="str">
        <f t="shared" si="44"/>
        <v>SDH200200</v>
      </c>
      <c r="EE1135">
        <v>429.3</v>
      </c>
      <c r="EF1135">
        <v>10000</v>
      </c>
      <c r="EG1135">
        <v>10000</v>
      </c>
      <c r="EH1135">
        <v>10000</v>
      </c>
      <c r="EI1135">
        <v>10000</v>
      </c>
      <c r="EJ1135">
        <v>10000</v>
      </c>
      <c r="EK1135">
        <v>10000</v>
      </c>
      <c r="EL1135">
        <v>10000</v>
      </c>
      <c r="EM1135">
        <v>10000</v>
      </c>
      <c r="EN1135">
        <v>10000</v>
      </c>
      <c r="EO1135">
        <v>10000</v>
      </c>
      <c r="EP1135">
        <v>10000</v>
      </c>
      <c r="EQ1135">
        <v>10000</v>
      </c>
      <c r="ER1135">
        <v>10000</v>
      </c>
      <c r="ES1135">
        <v>10000</v>
      </c>
      <c r="ET1135">
        <v>10000</v>
      </c>
      <c r="EU1135">
        <v>10000</v>
      </c>
      <c r="EV1135">
        <v>10000</v>
      </c>
      <c r="EW1135">
        <v>10000</v>
      </c>
      <c r="EX1135">
        <v>10000</v>
      </c>
      <c r="EY1135">
        <v>10000</v>
      </c>
      <c r="EZ1135">
        <v>10000</v>
      </c>
      <c r="FA1135">
        <v>10000</v>
      </c>
      <c r="FB1135">
        <v>10000</v>
      </c>
      <c r="FC1135">
        <v>10000</v>
      </c>
      <c r="FD1135">
        <v>10000</v>
      </c>
      <c r="FE1135">
        <v>10000</v>
      </c>
      <c r="FF1135">
        <v>10000</v>
      </c>
      <c r="FG1135">
        <v>10000</v>
      </c>
      <c r="FH1135">
        <v>10000</v>
      </c>
      <c r="FI1135">
        <v>10000</v>
      </c>
      <c r="FJ1135">
        <v>10000</v>
      </c>
      <c r="FK1135">
        <v>10000</v>
      </c>
      <c r="FL1135">
        <v>10000</v>
      </c>
      <c r="FM1135">
        <v>10000</v>
      </c>
      <c r="FN1135">
        <v>0</v>
      </c>
      <c r="FO1135">
        <v>0</v>
      </c>
      <c r="FP1135">
        <v>0</v>
      </c>
      <c r="FQ1135">
        <v>0</v>
      </c>
      <c r="FR1135">
        <v>0</v>
      </c>
      <c r="FS1135">
        <v>0</v>
      </c>
      <c r="FT1135">
        <v>0</v>
      </c>
      <c r="FU1135">
        <v>0</v>
      </c>
      <c r="FV1135">
        <v>0</v>
      </c>
      <c r="FW1135">
        <v>0</v>
      </c>
      <c r="FX1135">
        <v>0</v>
      </c>
      <c r="FY1135">
        <v>0</v>
      </c>
      <c r="FZ1135">
        <v>0</v>
      </c>
      <c r="GA1135">
        <v>0</v>
      </c>
      <c r="GB1135">
        <v>0</v>
      </c>
      <c r="GC1135">
        <v>0</v>
      </c>
      <c r="GD1135">
        <v>0</v>
      </c>
      <c r="GE1135">
        <v>0</v>
      </c>
      <c r="GF1135">
        <v>0</v>
      </c>
      <c r="GG1135">
        <v>0</v>
      </c>
      <c r="GH1135">
        <v>0</v>
      </c>
      <c r="GI1135">
        <v>0</v>
      </c>
      <c r="GJ1135">
        <v>0</v>
      </c>
      <c r="GK1135">
        <v>0</v>
      </c>
      <c r="GL1135">
        <v>0</v>
      </c>
      <c r="GM1135">
        <v>0</v>
      </c>
      <c r="GN1135">
        <v>0</v>
      </c>
      <c r="GO1135">
        <v>0</v>
      </c>
      <c r="GP1135">
        <v>0</v>
      </c>
      <c r="GQ1135">
        <v>0</v>
      </c>
      <c r="GR1135">
        <v>0</v>
      </c>
      <c r="GS1135">
        <v>0</v>
      </c>
      <c r="GT1135">
        <v>0</v>
      </c>
      <c r="GU1135">
        <v>0</v>
      </c>
      <c r="GV1135">
        <v>0</v>
      </c>
      <c r="GW1135">
        <v>0</v>
      </c>
      <c r="GX1135">
        <v>0</v>
      </c>
      <c r="GY1135">
        <v>0</v>
      </c>
      <c r="GZ1135">
        <v>0</v>
      </c>
      <c r="HA1135">
        <v>0</v>
      </c>
      <c r="HB1135">
        <v>0</v>
      </c>
      <c r="HC1135">
        <v>0</v>
      </c>
      <c r="HD1135">
        <v>0</v>
      </c>
      <c r="HE1135">
        <v>0</v>
      </c>
      <c r="HF1135">
        <v>0</v>
      </c>
      <c r="HG1135">
        <v>0</v>
      </c>
      <c r="HH1135">
        <v>0</v>
      </c>
      <c r="HI1135">
        <v>0</v>
      </c>
      <c r="HJ1135">
        <v>0</v>
      </c>
      <c r="HK1135">
        <v>0</v>
      </c>
      <c r="HL1135">
        <v>0</v>
      </c>
      <c r="HM1135">
        <v>0</v>
      </c>
      <c r="HN1135">
        <v>0</v>
      </c>
      <c r="HO1135">
        <v>0</v>
      </c>
      <c r="HP1135">
        <v>0</v>
      </c>
      <c r="HQ1135">
        <v>0</v>
      </c>
      <c r="HR1135">
        <v>0</v>
      </c>
      <c r="HS1135">
        <v>0</v>
      </c>
      <c r="HT1135">
        <v>0</v>
      </c>
      <c r="HU1135">
        <v>0</v>
      </c>
      <c r="HV1135">
        <v>0</v>
      </c>
      <c r="HW1135">
        <v>0</v>
      </c>
      <c r="HX1135">
        <v>0</v>
      </c>
      <c r="HY1135">
        <v>0</v>
      </c>
      <c r="HZ1135">
        <v>0</v>
      </c>
      <c r="IA1135">
        <v>0</v>
      </c>
      <c r="IB1135">
        <v>0</v>
      </c>
      <c r="IC1135">
        <v>0</v>
      </c>
      <c r="ID1135">
        <v>0</v>
      </c>
      <c r="IE1135">
        <v>0</v>
      </c>
      <c r="IF1135">
        <v>0</v>
      </c>
      <c r="IG1135">
        <v>0</v>
      </c>
      <c r="IH1135">
        <v>0</v>
      </c>
      <c r="II1135">
        <v>0</v>
      </c>
      <c r="IJ1135">
        <v>0</v>
      </c>
      <c r="IK1135">
        <v>0</v>
      </c>
    </row>
    <row r="1136" spans="13:245" hidden="1">
      <c r="M1136" s="340"/>
      <c r="N1136" t="s">
        <v>944</v>
      </c>
      <c r="O1136">
        <v>2</v>
      </c>
      <c r="P1136">
        <v>1</v>
      </c>
      <c r="Q1136" s="183" t="str">
        <f t="shared" si="43"/>
        <v>SDH200201</v>
      </c>
      <c r="R1136">
        <v>429.3</v>
      </c>
      <c r="S1136">
        <v>2000</v>
      </c>
      <c r="T1136">
        <v>2000</v>
      </c>
      <c r="U1136">
        <v>2000</v>
      </c>
      <c r="V1136">
        <v>2146.5</v>
      </c>
      <c r="W1136">
        <v>2575.8000000000002</v>
      </c>
      <c r="X1136">
        <v>3005.1000000000004</v>
      </c>
      <c r="Y1136">
        <v>3434.4</v>
      </c>
      <c r="Z1136">
        <v>3863.7000000000003</v>
      </c>
      <c r="AA1136">
        <v>4293</v>
      </c>
      <c r="AB1136">
        <v>4722.3</v>
      </c>
      <c r="AC1136">
        <v>5151.6000000000004</v>
      </c>
      <c r="AD1136">
        <v>5580.9000000000005</v>
      </c>
      <c r="AE1136">
        <v>6010.2000000000007</v>
      </c>
      <c r="AF1136">
        <v>6439.5</v>
      </c>
      <c r="AG1136">
        <v>6868.8</v>
      </c>
      <c r="AH1136">
        <v>7298.1</v>
      </c>
      <c r="AI1136">
        <v>7727.4000000000005</v>
      </c>
      <c r="AJ1136">
        <v>8156.7000000000007</v>
      </c>
      <c r="AK1136">
        <v>8586</v>
      </c>
      <c r="AL1136">
        <v>8586</v>
      </c>
      <c r="AM1136">
        <v>8586</v>
      </c>
      <c r="AN1136">
        <v>8586</v>
      </c>
      <c r="AO1136">
        <v>8586</v>
      </c>
      <c r="AP1136">
        <v>8586</v>
      </c>
      <c r="AQ1136">
        <v>8586</v>
      </c>
      <c r="AR1136">
        <v>8586</v>
      </c>
      <c r="AS1136">
        <v>8586</v>
      </c>
      <c r="AT1136">
        <v>8586</v>
      </c>
      <c r="AU1136">
        <v>8586</v>
      </c>
      <c r="AV1136">
        <v>8586</v>
      </c>
      <c r="AW1136">
        <v>8586</v>
      </c>
      <c r="AX1136">
        <v>8586</v>
      </c>
      <c r="AY1136">
        <v>8586</v>
      </c>
      <c r="AZ1136">
        <v>8586</v>
      </c>
      <c r="BA1136">
        <v>0</v>
      </c>
      <c r="BB1136">
        <v>0</v>
      </c>
      <c r="BC1136">
        <v>0</v>
      </c>
      <c r="BD1136">
        <v>0</v>
      </c>
      <c r="BE1136">
        <v>0</v>
      </c>
      <c r="BF1136">
        <v>0</v>
      </c>
      <c r="BG1136">
        <v>0</v>
      </c>
      <c r="BH1136">
        <v>0</v>
      </c>
      <c r="BI1136">
        <v>0</v>
      </c>
      <c r="BJ1136">
        <v>0</v>
      </c>
      <c r="BK1136">
        <v>0</v>
      </c>
      <c r="BL1136">
        <v>0</v>
      </c>
      <c r="BM1136">
        <v>0</v>
      </c>
      <c r="BN1136">
        <v>0</v>
      </c>
      <c r="BO1136">
        <v>0</v>
      </c>
      <c r="BP1136">
        <v>0</v>
      </c>
      <c r="BQ1136">
        <v>0</v>
      </c>
      <c r="BR1136">
        <v>0</v>
      </c>
      <c r="BS1136">
        <v>0</v>
      </c>
      <c r="BT1136">
        <v>0</v>
      </c>
      <c r="BU1136">
        <v>0</v>
      </c>
      <c r="BV1136">
        <v>0</v>
      </c>
      <c r="BW1136">
        <v>0</v>
      </c>
      <c r="BX1136">
        <v>0</v>
      </c>
      <c r="BY1136">
        <v>0</v>
      </c>
      <c r="BZ1136">
        <v>0</v>
      </c>
      <c r="CA1136">
        <v>0</v>
      </c>
      <c r="CB1136">
        <v>0</v>
      </c>
      <c r="CC1136">
        <v>0</v>
      </c>
      <c r="CD1136">
        <v>0</v>
      </c>
      <c r="CE1136">
        <v>0</v>
      </c>
      <c r="CF1136">
        <v>0</v>
      </c>
      <c r="CG1136">
        <v>0</v>
      </c>
      <c r="CH1136">
        <v>0</v>
      </c>
      <c r="CI1136">
        <v>0</v>
      </c>
      <c r="CJ1136">
        <v>0</v>
      </c>
      <c r="CK1136">
        <v>0</v>
      </c>
      <c r="CL1136">
        <v>0</v>
      </c>
      <c r="CM1136">
        <v>0</v>
      </c>
      <c r="CN1136">
        <v>0</v>
      </c>
      <c r="CO1136">
        <v>0</v>
      </c>
      <c r="CP1136">
        <v>0</v>
      </c>
      <c r="CQ1136">
        <v>0</v>
      </c>
      <c r="CR1136">
        <v>0</v>
      </c>
      <c r="CS1136">
        <v>0</v>
      </c>
      <c r="CT1136">
        <v>0</v>
      </c>
      <c r="CU1136">
        <v>0</v>
      </c>
      <c r="CV1136">
        <v>0</v>
      </c>
      <c r="CW1136">
        <v>0</v>
      </c>
      <c r="CX1136">
        <v>0</v>
      </c>
      <c r="CY1136">
        <v>0</v>
      </c>
      <c r="CZ1136">
        <v>0</v>
      </c>
      <c r="DA1136">
        <v>0</v>
      </c>
      <c r="DB1136">
        <v>0</v>
      </c>
      <c r="DC1136">
        <v>0</v>
      </c>
      <c r="DD1136">
        <v>0</v>
      </c>
      <c r="DE1136">
        <v>0</v>
      </c>
      <c r="DF1136">
        <v>0</v>
      </c>
      <c r="DG1136">
        <v>0</v>
      </c>
      <c r="DH1136">
        <v>0</v>
      </c>
      <c r="DI1136">
        <v>0</v>
      </c>
      <c r="DJ1136">
        <v>0</v>
      </c>
      <c r="DK1136">
        <v>0</v>
      </c>
      <c r="DL1136">
        <v>0</v>
      </c>
      <c r="DM1136">
        <v>0</v>
      </c>
      <c r="DN1136">
        <v>0</v>
      </c>
      <c r="DO1136">
        <v>0</v>
      </c>
      <c r="DP1136">
        <v>0</v>
      </c>
      <c r="DQ1136">
        <v>0</v>
      </c>
      <c r="DR1136">
        <v>0</v>
      </c>
      <c r="DS1136">
        <v>0</v>
      </c>
      <c r="DT1136">
        <v>0</v>
      </c>
      <c r="DU1136">
        <v>0</v>
      </c>
      <c r="DV1136">
        <v>0</v>
      </c>
      <c r="DW1136">
        <v>0</v>
      </c>
      <c r="DX1136">
        <v>0</v>
      </c>
      <c r="DZ1136" s="340"/>
      <c r="EA1136" t="s">
        <v>944</v>
      </c>
      <c r="EB1136">
        <v>2</v>
      </c>
      <c r="EC1136">
        <v>1</v>
      </c>
      <c r="ED1136" s="183" t="str">
        <f t="shared" si="44"/>
        <v>SDH200201</v>
      </c>
      <c r="EE1136">
        <v>429.3</v>
      </c>
      <c r="EF1136">
        <v>10000</v>
      </c>
      <c r="EG1136">
        <v>10000</v>
      </c>
      <c r="EH1136">
        <v>10000</v>
      </c>
      <c r="EI1136">
        <v>10000</v>
      </c>
      <c r="EJ1136">
        <v>10000</v>
      </c>
      <c r="EK1136">
        <v>10000</v>
      </c>
      <c r="EL1136">
        <v>10000</v>
      </c>
      <c r="EM1136">
        <v>10000</v>
      </c>
      <c r="EN1136">
        <v>10000</v>
      </c>
      <c r="EO1136">
        <v>10000</v>
      </c>
      <c r="EP1136">
        <v>10000</v>
      </c>
      <c r="EQ1136">
        <v>10000</v>
      </c>
      <c r="ER1136">
        <v>10000</v>
      </c>
      <c r="ES1136">
        <v>10000</v>
      </c>
      <c r="ET1136">
        <v>10000</v>
      </c>
      <c r="EU1136">
        <v>10000</v>
      </c>
      <c r="EV1136">
        <v>10000</v>
      </c>
      <c r="EW1136">
        <v>10000</v>
      </c>
      <c r="EX1136">
        <v>10000</v>
      </c>
      <c r="EY1136">
        <v>10000</v>
      </c>
      <c r="EZ1136">
        <v>10000</v>
      </c>
      <c r="FA1136">
        <v>10000</v>
      </c>
      <c r="FB1136">
        <v>10000</v>
      </c>
      <c r="FC1136">
        <v>10000</v>
      </c>
      <c r="FD1136">
        <v>10000</v>
      </c>
      <c r="FE1136">
        <v>10000</v>
      </c>
      <c r="FF1136">
        <v>10000</v>
      </c>
      <c r="FG1136">
        <v>10000</v>
      </c>
      <c r="FH1136">
        <v>10000</v>
      </c>
      <c r="FI1136">
        <v>10000</v>
      </c>
      <c r="FJ1136">
        <v>10000</v>
      </c>
      <c r="FK1136">
        <v>10000</v>
      </c>
      <c r="FL1136">
        <v>10000</v>
      </c>
      <c r="FM1136">
        <v>10000</v>
      </c>
      <c r="FN1136">
        <v>0</v>
      </c>
      <c r="FO1136">
        <v>0</v>
      </c>
      <c r="FP1136">
        <v>0</v>
      </c>
      <c r="FQ1136">
        <v>0</v>
      </c>
      <c r="FR1136">
        <v>0</v>
      </c>
      <c r="FS1136">
        <v>0</v>
      </c>
      <c r="FT1136">
        <v>0</v>
      </c>
      <c r="FU1136">
        <v>0</v>
      </c>
      <c r="FV1136">
        <v>0</v>
      </c>
      <c r="FW1136">
        <v>0</v>
      </c>
      <c r="FX1136">
        <v>0</v>
      </c>
      <c r="FY1136">
        <v>0</v>
      </c>
      <c r="FZ1136">
        <v>0</v>
      </c>
      <c r="GA1136">
        <v>0</v>
      </c>
      <c r="GB1136">
        <v>0</v>
      </c>
      <c r="GC1136">
        <v>0</v>
      </c>
      <c r="GD1136">
        <v>0</v>
      </c>
      <c r="GE1136">
        <v>0</v>
      </c>
      <c r="GF1136">
        <v>0</v>
      </c>
      <c r="GG1136">
        <v>0</v>
      </c>
      <c r="GH1136">
        <v>0</v>
      </c>
      <c r="GI1136">
        <v>0</v>
      </c>
      <c r="GJ1136">
        <v>0</v>
      </c>
      <c r="GK1136">
        <v>0</v>
      </c>
      <c r="GL1136">
        <v>0</v>
      </c>
      <c r="GM1136">
        <v>0</v>
      </c>
      <c r="GN1136">
        <v>0</v>
      </c>
      <c r="GO1136">
        <v>0</v>
      </c>
      <c r="GP1136">
        <v>0</v>
      </c>
      <c r="GQ1136">
        <v>0</v>
      </c>
      <c r="GR1136">
        <v>0</v>
      </c>
      <c r="GS1136">
        <v>0</v>
      </c>
      <c r="GT1136">
        <v>0</v>
      </c>
      <c r="GU1136">
        <v>0</v>
      </c>
      <c r="GV1136">
        <v>0</v>
      </c>
      <c r="GW1136">
        <v>0</v>
      </c>
      <c r="GX1136">
        <v>0</v>
      </c>
      <c r="GY1136">
        <v>0</v>
      </c>
      <c r="GZ1136">
        <v>0</v>
      </c>
      <c r="HA1136">
        <v>0</v>
      </c>
      <c r="HB1136">
        <v>0</v>
      </c>
      <c r="HC1136">
        <v>0</v>
      </c>
      <c r="HD1136">
        <v>0</v>
      </c>
      <c r="HE1136">
        <v>0</v>
      </c>
      <c r="HF1136">
        <v>0</v>
      </c>
      <c r="HG1136">
        <v>0</v>
      </c>
      <c r="HH1136">
        <v>0</v>
      </c>
      <c r="HI1136">
        <v>0</v>
      </c>
      <c r="HJ1136">
        <v>0</v>
      </c>
      <c r="HK1136">
        <v>0</v>
      </c>
      <c r="HL1136">
        <v>0</v>
      </c>
      <c r="HM1136">
        <v>0</v>
      </c>
      <c r="HN1136">
        <v>0</v>
      </c>
      <c r="HO1136">
        <v>0</v>
      </c>
      <c r="HP1136">
        <v>0</v>
      </c>
      <c r="HQ1136">
        <v>0</v>
      </c>
      <c r="HR1136">
        <v>0</v>
      </c>
      <c r="HS1136">
        <v>0</v>
      </c>
      <c r="HT1136">
        <v>0</v>
      </c>
      <c r="HU1136">
        <v>0</v>
      </c>
      <c r="HV1136">
        <v>0</v>
      </c>
      <c r="HW1136">
        <v>0</v>
      </c>
      <c r="HX1136">
        <v>0</v>
      </c>
      <c r="HY1136">
        <v>0</v>
      </c>
      <c r="HZ1136">
        <v>0</v>
      </c>
      <c r="IA1136">
        <v>0</v>
      </c>
      <c r="IB1136">
        <v>0</v>
      </c>
      <c r="IC1136">
        <v>0</v>
      </c>
      <c r="ID1136">
        <v>0</v>
      </c>
      <c r="IE1136">
        <v>0</v>
      </c>
      <c r="IF1136">
        <v>0</v>
      </c>
      <c r="IG1136">
        <v>0</v>
      </c>
      <c r="IH1136">
        <v>0</v>
      </c>
      <c r="II1136">
        <v>0</v>
      </c>
      <c r="IJ1136">
        <v>0</v>
      </c>
      <c r="IK1136">
        <v>0</v>
      </c>
    </row>
    <row r="1137" spans="13:245" hidden="1">
      <c r="M1137" s="340"/>
      <c r="N1137" t="s">
        <v>944</v>
      </c>
      <c r="O1137">
        <v>2</v>
      </c>
      <c r="P1137">
        <v>2</v>
      </c>
      <c r="Q1137" s="183" t="str">
        <f t="shared" si="43"/>
        <v>SDH200202</v>
      </c>
      <c r="R1137">
        <v>429.3</v>
      </c>
      <c r="S1137">
        <v>2000</v>
      </c>
      <c r="T1137">
        <v>2000</v>
      </c>
      <c r="U1137">
        <v>2000</v>
      </c>
      <c r="V1137">
        <v>2146.5</v>
      </c>
      <c r="W1137">
        <v>2575.8000000000002</v>
      </c>
      <c r="X1137">
        <v>3005.1000000000004</v>
      </c>
      <c r="Y1137">
        <v>3434.4</v>
      </c>
      <c r="Z1137">
        <v>3863.7000000000003</v>
      </c>
      <c r="AA1137">
        <v>4293</v>
      </c>
      <c r="AB1137">
        <v>4722.3</v>
      </c>
      <c r="AC1137">
        <v>5151.6000000000004</v>
      </c>
      <c r="AD1137">
        <v>5580.9000000000005</v>
      </c>
      <c r="AE1137">
        <v>6010.2000000000007</v>
      </c>
      <c r="AF1137">
        <v>6439.5</v>
      </c>
      <c r="AG1137">
        <v>6868.8</v>
      </c>
      <c r="AH1137">
        <v>7298.1</v>
      </c>
      <c r="AI1137">
        <v>7727.4000000000005</v>
      </c>
      <c r="AJ1137">
        <v>8156.7000000000007</v>
      </c>
      <c r="AK1137">
        <v>8586</v>
      </c>
      <c r="AL1137">
        <v>8586</v>
      </c>
      <c r="AM1137">
        <v>8586</v>
      </c>
      <c r="AN1137">
        <v>8586</v>
      </c>
      <c r="AO1137">
        <v>8586</v>
      </c>
      <c r="AP1137">
        <v>8586</v>
      </c>
      <c r="AQ1137">
        <v>8586</v>
      </c>
      <c r="AR1137">
        <v>8586</v>
      </c>
      <c r="AS1137">
        <v>8586</v>
      </c>
      <c r="AT1137">
        <v>8586</v>
      </c>
      <c r="AU1137">
        <v>8586</v>
      </c>
      <c r="AV1137">
        <v>8586</v>
      </c>
      <c r="AW1137">
        <v>8586</v>
      </c>
      <c r="AX1137">
        <v>8586</v>
      </c>
      <c r="AY1137">
        <v>8586</v>
      </c>
      <c r="AZ1137">
        <v>8586</v>
      </c>
      <c r="BA1137">
        <v>0</v>
      </c>
      <c r="BB1137">
        <v>0</v>
      </c>
      <c r="BC1137">
        <v>0</v>
      </c>
      <c r="BD1137">
        <v>0</v>
      </c>
      <c r="BE1137">
        <v>0</v>
      </c>
      <c r="BF1137">
        <v>0</v>
      </c>
      <c r="BG1137">
        <v>0</v>
      </c>
      <c r="BH1137">
        <v>0</v>
      </c>
      <c r="BI1137">
        <v>0</v>
      </c>
      <c r="BJ1137">
        <v>0</v>
      </c>
      <c r="BK1137">
        <v>0</v>
      </c>
      <c r="BL1137">
        <v>0</v>
      </c>
      <c r="BM1137">
        <v>0</v>
      </c>
      <c r="BN1137">
        <v>0</v>
      </c>
      <c r="BO1137">
        <v>0</v>
      </c>
      <c r="BP1137">
        <v>0</v>
      </c>
      <c r="BQ1137">
        <v>0</v>
      </c>
      <c r="BR1137">
        <v>0</v>
      </c>
      <c r="BS1137">
        <v>0</v>
      </c>
      <c r="BT1137">
        <v>0</v>
      </c>
      <c r="BU1137">
        <v>0</v>
      </c>
      <c r="BV1137">
        <v>0</v>
      </c>
      <c r="BW1137">
        <v>0</v>
      </c>
      <c r="BX1137">
        <v>0</v>
      </c>
      <c r="BY1137">
        <v>0</v>
      </c>
      <c r="BZ1137">
        <v>0</v>
      </c>
      <c r="CA1137">
        <v>0</v>
      </c>
      <c r="CB1137">
        <v>0</v>
      </c>
      <c r="CC1137">
        <v>0</v>
      </c>
      <c r="CD1137">
        <v>0</v>
      </c>
      <c r="CE1137">
        <v>0</v>
      </c>
      <c r="CF1137">
        <v>0</v>
      </c>
      <c r="CG1137">
        <v>0</v>
      </c>
      <c r="CH1137">
        <v>0</v>
      </c>
      <c r="CI1137">
        <v>0</v>
      </c>
      <c r="CJ1137">
        <v>0</v>
      </c>
      <c r="CK1137">
        <v>0</v>
      </c>
      <c r="CL1137">
        <v>0</v>
      </c>
      <c r="CM1137">
        <v>0</v>
      </c>
      <c r="CN1137">
        <v>0</v>
      </c>
      <c r="CO1137">
        <v>0</v>
      </c>
      <c r="CP1137">
        <v>0</v>
      </c>
      <c r="CQ1137">
        <v>0</v>
      </c>
      <c r="CR1137">
        <v>0</v>
      </c>
      <c r="CS1137">
        <v>0</v>
      </c>
      <c r="CT1137">
        <v>0</v>
      </c>
      <c r="CU1137">
        <v>0</v>
      </c>
      <c r="CV1137">
        <v>0</v>
      </c>
      <c r="CW1137">
        <v>0</v>
      </c>
      <c r="CX1137">
        <v>0</v>
      </c>
      <c r="CY1137">
        <v>0</v>
      </c>
      <c r="CZ1137">
        <v>0</v>
      </c>
      <c r="DA1137">
        <v>0</v>
      </c>
      <c r="DB1137">
        <v>0</v>
      </c>
      <c r="DC1137">
        <v>0</v>
      </c>
      <c r="DD1137">
        <v>0</v>
      </c>
      <c r="DE1137">
        <v>0</v>
      </c>
      <c r="DF1137">
        <v>0</v>
      </c>
      <c r="DG1137">
        <v>0</v>
      </c>
      <c r="DH1137">
        <v>0</v>
      </c>
      <c r="DI1137">
        <v>0</v>
      </c>
      <c r="DJ1137">
        <v>0</v>
      </c>
      <c r="DK1137">
        <v>0</v>
      </c>
      <c r="DL1137">
        <v>0</v>
      </c>
      <c r="DM1137">
        <v>0</v>
      </c>
      <c r="DN1137">
        <v>0</v>
      </c>
      <c r="DO1137">
        <v>0</v>
      </c>
      <c r="DP1137">
        <v>0</v>
      </c>
      <c r="DQ1137">
        <v>0</v>
      </c>
      <c r="DR1137">
        <v>0</v>
      </c>
      <c r="DS1137">
        <v>0</v>
      </c>
      <c r="DT1137">
        <v>0</v>
      </c>
      <c r="DU1137">
        <v>0</v>
      </c>
      <c r="DV1137">
        <v>0</v>
      </c>
      <c r="DW1137">
        <v>0</v>
      </c>
      <c r="DX1137">
        <v>0</v>
      </c>
      <c r="DZ1137" s="340"/>
      <c r="EA1137" t="s">
        <v>944</v>
      </c>
      <c r="EB1137">
        <v>2</v>
      </c>
      <c r="EC1137">
        <v>2</v>
      </c>
      <c r="ED1137" s="183" t="str">
        <f t="shared" si="44"/>
        <v>SDH200202</v>
      </c>
      <c r="EE1137">
        <v>429.3</v>
      </c>
      <c r="EF1137">
        <v>10000</v>
      </c>
      <c r="EG1137">
        <v>10000</v>
      </c>
      <c r="EH1137">
        <v>10000</v>
      </c>
      <c r="EI1137">
        <v>10000</v>
      </c>
      <c r="EJ1137">
        <v>10000</v>
      </c>
      <c r="EK1137">
        <v>10000</v>
      </c>
      <c r="EL1137">
        <v>10000</v>
      </c>
      <c r="EM1137">
        <v>10000</v>
      </c>
      <c r="EN1137">
        <v>10000</v>
      </c>
      <c r="EO1137">
        <v>10000</v>
      </c>
      <c r="EP1137">
        <v>10000</v>
      </c>
      <c r="EQ1137">
        <v>10000</v>
      </c>
      <c r="ER1137">
        <v>10000</v>
      </c>
      <c r="ES1137">
        <v>10000</v>
      </c>
      <c r="ET1137">
        <v>10000</v>
      </c>
      <c r="EU1137">
        <v>10000</v>
      </c>
      <c r="EV1137">
        <v>10000</v>
      </c>
      <c r="EW1137">
        <v>10000</v>
      </c>
      <c r="EX1137">
        <v>10000</v>
      </c>
      <c r="EY1137">
        <v>10000</v>
      </c>
      <c r="EZ1137">
        <v>10000</v>
      </c>
      <c r="FA1137">
        <v>10000</v>
      </c>
      <c r="FB1137">
        <v>10000</v>
      </c>
      <c r="FC1137">
        <v>10000</v>
      </c>
      <c r="FD1137">
        <v>10000</v>
      </c>
      <c r="FE1137">
        <v>10000</v>
      </c>
      <c r="FF1137">
        <v>10000</v>
      </c>
      <c r="FG1137">
        <v>10000</v>
      </c>
      <c r="FH1137">
        <v>10000</v>
      </c>
      <c r="FI1137">
        <v>10000</v>
      </c>
      <c r="FJ1137">
        <v>10000</v>
      </c>
      <c r="FK1137">
        <v>10000</v>
      </c>
      <c r="FL1137">
        <v>10000</v>
      </c>
      <c r="FM1137">
        <v>10000</v>
      </c>
      <c r="FN1137">
        <v>0</v>
      </c>
      <c r="FO1137">
        <v>0</v>
      </c>
      <c r="FP1137">
        <v>0</v>
      </c>
      <c r="FQ1137">
        <v>0</v>
      </c>
      <c r="FR1137">
        <v>0</v>
      </c>
      <c r="FS1137">
        <v>0</v>
      </c>
      <c r="FT1137">
        <v>0</v>
      </c>
      <c r="FU1137">
        <v>0</v>
      </c>
      <c r="FV1137">
        <v>0</v>
      </c>
      <c r="FW1137">
        <v>0</v>
      </c>
      <c r="FX1137">
        <v>0</v>
      </c>
      <c r="FY1137">
        <v>0</v>
      </c>
      <c r="FZ1137">
        <v>0</v>
      </c>
      <c r="GA1137">
        <v>0</v>
      </c>
      <c r="GB1137">
        <v>0</v>
      </c>
      <c r="GC1137">
        <v>0</v>
      </c>
      <c r="GD1137">
        <v>0</v>
      </c>
      <c r="GE1137">
        <v>0</v>
      </c>
      <c r="GF1137">
        <v>0</v>
      </c>
      <c r="GG1137">
        <v>0</v>
      </c>
      <c r="GH1137">
        <v>0</v>
      </c>
      <c r="GI1137">
        <v>0</v>
      </c>
      <c r="GJ1137">
        <v>0</v>
      </c>
      <c r="GK1137">
        <v>0</v>
      </c>
      <c r="GL1137">
        <v>0</v>
      </c>
      <c r="GM1137">
        <v>0</v>
      </c>
      <c r="GN1137">
        <v>0</v>
      </c>
      <c r="GO1137">
        <v>0</v>
      </c>
      <c r="GP1137">
        <v>0</v>
      </c>
      <c r="GQ1137">
        <v>0</v>
      </c>
      <c r="GR1137">
        <v>0</v>
      </c>
      <c r="GS1137">
        <v>0</v>
      </c>
      <c r="GT1137">
        <v>0</v>
      </c>
      <c r="GU1137">
        <v>0</v>
      </c>
      <c r="GV1137">
        <v>0</v>
      </c>
      <c r="GW1137">
        <v>0</v>
      </c>
      <c r="GX1137">
        <v>0</v>
      </c>
      <c r="GY1137">
        <v>0</v>
      </c>
      <c r="GZ1137">
        <v>0</v>
      </c>
      <c r="HA1137">
        <v>0</v>
      </c>
      <c r="HB1137">
        <v>0</v>
      </c>
      <c r="HC1137">
        <v>0</v>
      </c>
      <c r="HD1137">
        <v>0</v>
      </c>
      <c r="HE1137">
        <v>0</v>
      </c>
      <c r="HF1137">
        <v>0</v>
      </c>
      <c r="HG1137">
        <v>0</v>
      </c>
      <c r="HH1137">
        <v>0</v>
      </c>
      <c r="HI1137">
        <v>0</v>
      </c>
      <c r="HJ1137">
        <v>0</v>
      </c>
      <c r="HK1137">
        <v>0</v>
      </c>
      <c r="HL1137">
        <v>0</v>
      </c>
      <c r="HM1137">
        <v>0</v>
      </c>
      <c r="HN1137">
        <v>0</v>
      </c>
      <c r="HO1137">
        <v>0</v>
      </c>
      <c r="HP1137">
        <v>0</v>
      </c>
      <c r="HQ1137">
        <v>0</v>
      </c>
      <c r="HR1137">
        <v>0</v>
      </c>
      <c r="HS1137">
        <v>0</v>
      </c>
      <c r="HT1137">
        <v>0</v>
      </c>
      <c r="HU1137">
        <v>0</v>
      </c>
      <c r="HV1137">
        <v>0</v>
      </c>
      <c r="HW1137">
        <v>0</v>
      </c>
      <c r="HX1137">
        <v>0</v>
      </c>
      <c r="HY1137">
        <v>0</v>
      </c>
      <c r="HZ1137">
        <v>0</v>
      </c>
      <c r="IA1137">
        <v>0</v>
      </c>
      <c r="IB1137">
        <v>0</v>
      </c>
      <c r="IC1137">
        <v>0</v>
      </c>
      <c r="ID1137">
        <v>0</v>
      </c>
      <c r="IE1137">
        <v>0</v>
      </c>
      <c r="IF1137">
        <v>0</v>
      </c>
      <c r="IG1137">
        <v>0</v>
      </c>
      <c r="IH1137">
        <v>0</v>
      </c>
      <c r="II1137">
        <v>0</v>
      </c>
      <c r="IJ1137">
        <v>0</v>
      </c>
      <c r="IK1137">
        <v>0</v>
      </c>
    </row>
    <row r="1138" spans="13:245" hidden="1">
      <c r="M1138" s="340"/>
      <c r="N1138" t="s">
        <v>944</v>
      </c>
      <c r="O1138">
        <v>2</v>
      </c>
      <c r="P1138">
        <v>3</v>
      </c>
      <c r="Q1138" s="183" t="str">
        <f t="shared" si="43"/>
        <v>SDH200203</v>
      </c>
      <c r="R1138">
        <v>429.3</v>
      </c>
      <c r="S1138">
        <v>2000</v>
      </c>
      <c r="T1138">
        <v>2000</v>
      </c>
      <c r="U1138">
        <v>2000</v>
      </c>
      <c r="V1138">
        <v>2146.5</v>
      </c>
      <c r="W1138">
        <v>2575.8000000000002</v>
      </c>
      <c r="X1138">
        <v>3005.1000000000004</v>
      </c>
      <c r="Y1138">
        <v>3434.4</v>
      </c>
      <c r="Z1138">
        <v>3863.7000000000003</v>
      </c>
      <c r="AA1138">
        <v>4293</v>
      </c>
      <c r="AB1138">
        <v>4722.3</v>
      </c>
      <c r="AC1138">
        <v>5151.6000000000004</v>
      </c>
      <c r="AD1138">
        <v>5580.9000000000005</v>
      </c>
      <c r="AE1138">
        <v>6010.2000000000007</v>
      </c>
      <c r="AF1138">
        <v>6439.5</v>
      </c>
      <c r="AG1138">
        <v>6868.8</v>
      </c>
      <c r="AH1138">
        <v>7298.1</v>
      </c>
      <c r="AI1138">
        <v>7727.4000000000005</v>
      </c>
      <c r="AJ1138">
        <v>8156.7000000000007</v>
      </c>
      <c r="AK1138">
        <v>8586</v>
      </c>
      <c r="AL1138">
        <v>8586</v>
      </c>
      <c r="AM1138">
        <v>8586</v>
      </c>
      <c r="AN1138">
        <v>8586</v>
      </c>
      <c r="AO1138">
        <v>8586</v>
      </c>
      <c r="AP1138">
        <v>8586</v>
      </c>
      <c r="AQ1138">
        <v>8586</v>
      </c>
      <c r="AR1138">
        <v>8586</v>
      </c>
      <c r="AS1138">
        <v>8586</v>
      </c>
      <c r="AT1138">
        <v>8586</v>
      </c>
      <c r="AU1138">
        <v>8586</v>
      </c>
      <c r="AV1138">
        <v>8586</v>
      </c>
      <c r="AW1138">
        <v>8586</v>
      </c>
      <c r="AX1138">
        <v>8586</v>
      </c>
      <c r="AY1138">
        <v>8586</v>
      </c>
      <c r="AZ1138">
        <v>8586</v>
      </c>
      <c r="BA1138">
        <v>0</v>
      </c>
      <c r="BB1138">
        <v>0</v>
      </c>
      <c r="BC1138">
        <v>0</v>
      </c>
      <c r="BD1138">
        <v>0</v>
      </c>
      <c r="BE1138">
        <v>0</v>
      </c>
      <c r="BF1138">
        <v>0</v>
      </c>
      <c r="BG1138">
        <v>0</v>
      </c>
      <c r="BH1138">
        <v>0</v>
      </c>
      <c r="BI1138">
        <v>0</v>
      </c>
      <c r="BJ1138">
        <v>0</v>
      </c>
      <c r="BK1138">
        <v>0</v>
      </c>
      <c r="BL1138">
        <v>0</v>
      </c>
      <c r="BM1138">
        <v>0</v>
      </c>
      <c r="BN1138">
        <v>0</v>
      </c>
      <c r="BO1138">
        <v>0</v>
      </c>
      <c r="BP1138">
        <v>0</v>
      </c>
      <c r="BQ1138">
        <v>0</v>
      </c>
      <c r="BR1138">
        <v>0</v>
      </c>
      <c r="BS1138">
        <v>0</v>
      </c>
      <c r="BT1138">
        <v>0</v>
      </c>
      <c r="BU1138">
        <v>0</v>
      </c>
      <c r="BV1138">
        <v>0</v>
      </c>
      <c r="BW1138">
        <v>0</v>
      </c>
      <c r="BX1138">
        <v>0</v>
      </c>
      <c r="BY1138">
        <v>0</v>
      </c>
      <c r="BZ1138">
        <v>0</v>
      </c>
      <c r="CA1138">
        <v>0</v>
      </c>
      <c r="CB1138">
        <v>0</v>
      </c>
      <c r="CC1138">
        <v>0</v>
      </c>
      <c r="CD1138">
        <v>0</v>
      </c>
      <c r="CE1138">
        <v>0</v>
      </c>
      <c r="CF1138">
        <v>0</v>
      </c>
      <c r="CG1138">
        <v>0</v>
      </c>
      <c r="CH1138">
        <v>0</v>
      </c>
      <c r="CI1138">
        <v>0</v>
      </c>
      <c r="CJ1138">
        <v>0</v>
      </c>
      <c r="CK1138">
        <v>0</v>
      </c>
      <c r="CL1138">
        <v>0</v>
      </c>
      <c r="CM1138">
        <v>0</v>
      </c>
      <c r="CN1138">
        <v>0</v>
      </c>
      <c r="CO1138">
        <v>0</v>
      </c>
      <c r="CP1138">
        <v>0</v>
      </c>
      <c r="CQ1138">
        <v>0</v>
      </c>
      <c r="CR1138">
        <v>0</v>
      </c>
      <c r="CS1138">
        <v>0</v>
      </c>
      <c r="CT1138">
        <v>0</v>
      </c>
      <c r="CU1138">
        <v>0</v>
      </c>
      <c r="CV1138">
        <v>0</v>
      </c>
      <c r="CW1138">
        <v>0</v>
      </c>
      <c r="CX1138">
        <v>0</v>
      </c>
      <c r="CY1138">
        <v>0</v>
      </c>
      <c r="CZ1138">
        <v>0</v>
      </c>
      <c r="DA1138">
        <v>0</v>
      </c>
      <c r="DB1138">
        <v>0</v>
      </c>
      <c r="DC1138">
        <v>0</v>
      </c>
      <c r="DD1138">
        <v>0</v>
      </c>
      <c r="DE1138">
        <v>0</v>
      </c>
      <c r="DF1138">
        <v>0</v>
      </c>
      <c r="DG1138">
        <v>0</v>
      </c>
      <c r="DH1138">
        <v>0</v>
      </c>
      <c r="DI1138">
        <v>0</v>
      </c>
      <c r="DJ1138">
        <v>0</v>
      </c>
      <c r="DK1138">
        <v>0</v>
      </c>
      <c r="DL1138">
        <v>0</v>
      </c>
      <c r="DM1138">
        <v>0</v>
      </c>
      <c r="DN1138">
        <v>0</v>
      </c>
      <c r="DO1138">
        <v>0</v>
      </c>
      <c r="DP1138">
        <v>0</v>
      </c>
      <c r="DQ1138">
        <v>0</v>
      </c>
      <c r="DR1138">
        <v>0</v>
      </c>
      <c r="DS1138">
        <v>0</v>
      </c>
      <c r="DT1138">
        <v>0</v>
      </c>
      <c r="DU1138">
        <v>0</v>
      </c>
      <c r="DV1138">
        <v>0</v>
      </c>
      <c r="DW1138">
        <v>0</v>
      </c>
      <c r="DX1138">
        <v>0</v>
      </c>
      <c r="DZ1138" s="340"/>
      <c r="EA1138" t="s">
        <v>944</v>
      </c>
      <c r="EB1138">
        <v>2</v>
      </c>
      <c r="EC1138">
        <v>3</v>
      </c>
      <c r="ED1138" s="183" t="str">
        <f t="shared" si="44"/>
        <v>SDH200203</v>
      </c>
      <c r="EE1138">
        <v>429.3</v>
      </c>
      <c r="EF1138">
        <v>10000</v>
      </c>
      <c r="EG1138">
        <v>10000</v>
      </c>
      <c r="EH1138">
        <v>10000</v>
      </c>
      <c r="EI1138">
        <v>10000</v>
      </c>
      <c r="EJ1138">
        <v>10000</v>
      </c>
      <c r="EK1138">
        <v>10000</v>
      </c>
      <c r="EL1138">
        <v>10000</v>
      </c>
      <c r="EM1138">
        <v>10000</v>
      </c>
      <c r="EN1138">
        <v>10000</v>
      </c>
      <c r="EO1138">
        <v>10000</v>
      </c>
      <c r="EP1138">
        <v>10000</v>
      </c>
      <c r="EQ1138">
        <v>10000</v>
      </c>
      <c r="ER1138">
        <v>10000</v>
      </c>
      <c r="ES1138">
        <v>10000</v>
      </c>
      <c r="ET1138">
        <v>10000</v>
      </c>
      <c r="EU1138">
        <v>10000</v>
      </c>
      <c r="EV1138">
        <v>10000</v>
      </c>
      <c r="EW1138">
        <v>10000</v>
      </c>
      <c r="EX1138">
        <v>10000</v>
      </c>
      <c r="EY1138">
        <v>10000</v>
      </c>
      <c r="EZ1138">
        <v>10000</v>
      </c>
      <c r="FA1138">
        <v>10000</v>
      </c>
      <c r="FB1138">
        <v>10000</v>
      </c>
      <c r="FC1138">
        <v>10000</v>
      </c>
      <c r="FD1138">
        <v>10000</v>
      </c>
      <c r="FE1138">
        <v>10000</v>
      </c>
      <c r="FF1138">
        <v>10000</v>
      </c>
      <c r="FG1138">
        <v>10000</v>
      </c>
      <c r="FH1138">
        <v>10000</v>
      </c>
      <c r="FI1138">
        <v>10000</v>
      </c>
      <c r="FJ1138">
        <v>10000</v>
      </c>
      <c r="FK1138">
        <v>10000</v>
      </c>
      <c r="FL1138">
        <v>10000</v>
      </c>
      <c r="FM1138">
        <v>10000</v>
      </c>
      <c r="FN1138">
        <v>0</v>
      </c>
      <c r="FO1138">
        <v>0</v>
      </c>
      <c r="FP1138">
        <v>0</v>
      </c>
      <c r="FQ1138">
        <v>0</v>
      </c>
      <c r="FR1138">
        <v>0</v>
      </c>
      <c r="FS1138">
        <v>0</v>
      </c>
      <c r="FT1138">
        <v>0</v>
      </c>
      <c r="FU1138">
        <v>0</v>
      </c>
      <c r="FV1138">
        <v>0</v>
      </c>
      <c r="FW1138">
        <v>0</v>
      </c>
      <c r="FX1138">
        <v>0</v>
      </c>
      <c r="FY1138">
        <v>0</v>
      </c>
      <c r="FZ1138">
        <v>0</v>
      </c>
      <c r="GA1138">
        <v>0</v>
      </c>
      <c r="GB1138">
        <v>0</v>
      </c>
      <c r="GC1138">
        <v>0</v>
      </c>
      <c r="GD1138">
        <v>0</v>
      </c>
      <c r="GE1138">
        <v>0</v>
      </c>
      <c r="GF1138">
        <v>0</v>
      </c>
      <c r="GG1138">
        <v>0</v>
      </c>
      <c r="GH1138">
        <v>0</v>
      </c>
      <c r="GI1138">
        <v>0</v>
      </c>
      <c r="GJ1138">
        <v>0</v>
      </c>
      <c r="GK1138">
        <v>0</v>
      </c>
      <c r="GL1138">
        <v>0</v>
      </c>
      <c r="GM1138">
        <v>0</v>
      </c>
      <c r="GN1138">
        <v>0</v>
      </c>
      <c r="GO1138">
        <v>0</v>
      </c>
      <c r="GP1138">
        <v>0</v>
      </c>
      <c r="GQ1138">
        <v>0</v>
      </c>
      <c r="GR1138">
        <v>0</v>
      </c>
      <c r="GS1138">
        <v>0</v>
      </c>
      <c r="GT1138">
        <v>0</v>
      </c>
      <c r="GU1138">
        <v>0</v>
      </c>
      <c r="GV1138">
        <v>0</v>
      </c>
      <c r="GW1138">
        <v>0</v>
      </c>
      <c r="GX1138">
        <v>0</v>
      </c>
      <c r="GY1138">
        <v>0</v>
      </c>
      <c r="GZ1138">
        <v>0</v>
      </c>
      <c r="HA1138">
        <v>0</v>
      </c>
      <c r="HB1138">
        <v>0</v>
      </c>
      <c r="HC1138">
        <v>0</v>
      </c>
      <c r="HD1138">
        <v>0</v>
      </c>
      <c r="HE1138">
        <v>0</v>
      </c>
      <c r="HF1138">
        <v>0</v>
      </c>
      <c r="HG1138">
        <v>0</v>
      </c>
      <c r="HH1138">
        <v>0</v>
      </c>
      <c r="HI1138">
        <v>0</v>
      </c>
      <c r="HJ1138">
        <v>0</v>
      </c>
      <c r="HK1138">
        <v>0</v>
      </c>
      <c r="HL1138">
        <v>0</v>
      </c>
      <c r="HM1138">
        <v>0</v>
      </c>
      <c r="HN1138">
        <v>0</v>
      </c>
      <c r="HO1138">
        <v>0</v>
      </c>
      <c r="HP1138">
        <v>0</v>
      </c>
      <c r="HQ1138">
        <v>0</v>
      </c>
      <c r="HR1138">
        <v>0</v>
      </c>
      <c r="HS1138">
        <v>0</v>
      </c>
      <c r="HT1138">
        <v>0</v>
      </c>
      <c r="HU1138">
        <v>0</v>
      </c>
      <c r="HV1138">
        <v>0</v>
      </c>
      <c r="HW1138">
        <v>0</v>
      </c>
      <c r="HX1138">
        <v>0</v>
      </c>
      <c r="HY1138">
        <v>0</v>
      </c>
      <c r="HZ1138">
        <v>0</v>
      </c>
      <c r="IA1138">
        <v>0</v>
      </c>
      <c r="IB1138">
        <v>0</v>
      </c>
      <c r="IC1138">
        <v>0</v>
      </c>
      <c r="ID1138">
        <v>0</v>
      </c>
      <c r="IE1138">
        <v>0</v>
      </c>
      <c r="IF1138">
        <v>0</v>
      </c>
      <c r="IG1138">
        <v>0</v>
      </c>
      <c r="IH1138">
        <v>0</v>
      </c>
      <c r="II1138">
        <v>0</v>
      </c>
      <c r="IJ1138">
        <v>0</v>
      </c>
      <c r="IK1138">
        <v>0</v>
      </c>
    </row>
    <row r="1139" spans="13:245" hidden="1">
      <c r="M1139" s="340"/>
      <c r="N1139" t="s">
        <v>944</v>
      </c>
      <c r="O1139">
        <v>2</v>
      </c>
      <c r="P1139">
        <v>4</v>
      </c>
      <c r="Q1139" s="183" t="str">
        <f t="shared" si="43"/>
        <v>SDH200204</v>
      </c>
      <c r="R1139">
        <v>429.3</v>
      </c>
      <c r="S1139">
        <v>2000</v>
      </c>
      <c r="T1139">
        <v>2000</v>
      </c>
      <c r="U1139">
        <v>2000</v>
      </c>
      <c r="V1139">
        <v>2146.5</v>
      </c>
      <c r="W1139">
        <v>2575.8000000000002</v>
      </c>
      <c r="X1139">
        <v>3005.1000000000004</v>
      </c>
      <c r="Y1139">
        <v>3434.4</v>
      </c>
      <c r="Z1139">
        <v>3863.7000000000003</v>
      </c>
      <c r="AA1139">
        <v>4293</v>
      </c>
      <c r="AB1139">
        <v>4722.3</v>
      </c>
      <c r="AC1139">
        <v>5151.6000000000004</v>
      </c>
      <c r="AD1139">
        <v>5580.9000000000005</v>
      </c>
      <c r="AE1139">
        <v>6010.2000000000007</v>
      </c>
      <c r="AF1139">
        <v>6439.5</v>
      </c>
      <c r="AG1139">
        <v>6868.8</v>
      </c>
      <c r="AH1139">
        <v>7298.1</v>
      </c>
      <c r="AI1139">
        <v>7727.4000000000005</v>
      </c>
      <c r="AJ1139">
        <v>8156.7000000000007</v>
      </c>
      <c r="AK1139">
        <v>8586</v>
      </c>
      <c r="AL1139">
        <v>8586</v>
      </c>
      <c r="AM1139">
        <v>8586</v>
      </c>
      <c r="AN1139">
        <v>8586</v>
      </c>
      <c r="AO1139">
        <v>8586</v>
      </c>
      <c r="AP1139">
        <v>8586</v>
      </c>
      <c r="AQ1139">
        <v>8586</v>
      </c>
      <c r="AR1139">
        <v>8586</v>
      </c>
      <c r="AS1139">
        <v>8586</v>
      </c>
      <c r="AT1139">
        <v>8586</v>
      </c>
      <c r="AU1139">
        <v>8586</v>
      </c>
      <c r="AV1139">
        <v>8586</v>
      </c>
      <c r="AW1139">
        <v>8586</v>
      </c>
      <c r="AX1139">
        <v>8586</v>
      </c>
      <c r="AY1139">
        <v>8586</v>
      </c>
      <c r="AZ1139">
        <v>8586</v>
      </c>
      <c r="BA1139">
        <v>0</v>
      </c>
      <c r="BB1139">
        <v>0</v>
      </c>
      <c r="BC1139">
        <v>0</v>
      </c>
      <c r="BD1139">
        <v>0</v>
      </c>
      <c r="BE1139">
        <v>0</v>
      </c>
      <c r="BF1139">
        <v>0</v>
      </c>
      <c r="BG1139">
        <v>0</v>
      </c>
      <c r="BH1139">
        <v>0</v>
      </c>
      <c r="BI1139">
        <v>0</v>
      </c>
      <c r="BJ1139">
        <v>0</v>
      </c>
      <c r="BK1139">
        <v>0</v>
      </c>
      <c r="BL1139">
        <v>0</v>
      </c>
      <c r="BM1139">
        <v>0</v>
      </c>
      <c r="BN1139">
        <v>0</v>
      </c>
      <c r="BO1139">
        <v>0</v>
      </c>
      <c r="BP1139">
        <v>0</v>
      </c>
      <c r="BQ1139">
        <v>0</v>
      </c>
      <c r="BR1139">
        <v>0</v>
      </c>
      <c r="BS1139">
        <v>0</v>
      </c>
      <c r="BT1139">
        <v>0</v>
      </c>
      <c r="BU1139">
        <v>0</v>
      </c>
      <c r="BV1139">
        <v>0</v>
      </c>
      <c r="BW1139">
        <v>0</v>
      </c>
      <c r="BX1139">
        <v>0</v>
      </c>
      <c r="BY1139">
        <v>0</v>
      </c>
      <c r="BZ1139">
        <v>0</v>
      </c>
      <c r="CA1139">
        <v>0</v>
      </c>
      <c r="CB1139">
        <v>0</v>
      </c>
      <c r="CC1139">
        <v>0</v>
      </c>
      <c r="CD1139">
        <v>0</v>
      </c>
      <c r="CE1139">
        <v>0</v>
      </c>
      <c r="CF1139">
        <v>0</v>
      </c>
      <c r="CG1139">
        <v>0</v>
      </c>
      <c r="CH1139">
        <v>0</v>
      </c>
      <c r="CI1139">
        <v>0</v>
      </c>
      <c r="CJ1139">
        <v>0</v>
      </c>
      <c r="CK1139">
        <v>0</v>
      </c>
      <c r="CL1139">
        <v>0</v>
      </c>
      <c r="CM1139">
        <v>0</v>
      </c>
      <c r="CN1139">
        <v>0</v>
      </c>
      <c r="CO1139">
        <v>0</v>
      </c>
      <c r="CP1139">
        <v>0</v>
      </c>
      <c r="CQ1139">
        <v>0</v>
      </c>
      <c r="CR1139">
        <v>0</v>
      </c>
      <c r="CS1139">
        <v>0</v>
      </c>
      <c r="CT1139">
        <v>0</v>
      </c>
      <c r="CU1139">
        <v>0</v>
      </c>
      <c r="CV1139">
        <v>0</v>
      </c>
      <c r="CW1139">
        <v>0</v>
      </c>
      <c r="CX1139">
        <v>0</v>
      </c>
      <c r="CY1139">
        <v>0</v>
      </c>
      <c r="CZ1139">
        <v>0</v>
      </c>
      <c r="DA1139">
        <v>0</v>
      </c>
      <c r="DB1139">
        <v>0</v>
      </c>
      <c r="DC1139">
        <v>0</v>
      </c>
      <c r="DD1139">
        <v>0</v>
      </c>
      <c r="DE1139">
        <v>0</v>
      </c>
      <c r="DF1139">
        <v>0</v>
      </c>
      <c r="DG1139">
        <v>0</v>
      </c>
      <c r="DH1139">
        <v>0</v>
      </c>
      <c r="DI1139">
        <v>0</v>
      </c>
      <c r="DJ1139">
        <v>0</v>
      </c>
      <c r="DK1139">
        <v>0</v>
      </c>
      <c r="DL1139">
        <v>0</v>
      </c>
      <c r="DM1139">
        <v>0</v>
      </c>
      <c r="DN1139">
        <v>0</v>
      </c>
      <c r="DO1139">
        <v>0</v>
      </c>
      <c r="DP1139">
        <v>0</v>
      </c>
      <c r="DQ1139">
        <v>0</v>
      </c>
      <c r="DR1139">
        <v>0</v>
      </c>
      <c r="DS1139">
        <v>0</v>
      </c>
      <c r="DT1139">
        <v>0</v>
      </c>
      <c r="DU1139">
        <v>0</v>
      </c>
      <c r="DV1139">
        <v>0</v>
      </c>
      <c r="DW1139">
        <v>0</v>
      </c>
      <c r="DX1139">
        <v>0</v>
      </c>
      <c r="DZ1139" s="340"/>
      <c r="EA1139" t="s">
        <v>944</v>
      </c>
      <c r="EB1139">
        <v>2</v>
      </c>
      <c r="EC1139">
        <v>4</v>
      </c>
      <c r="ED1139" s="183" t="str">
        <f t="shared" si="44"/>
        <v>SDH200204</v>
      </c>
      <c r="EE1139">
        <v>429.3</v>
      </c>
      <c r="EF1139">
        <v>10000</v>
      </c>
      <c r="EG1139">
        <v>10000</v>
      </c>
      <c r="EH1139">
        <v>10000</v>
      </c>
      <c r="EI1139">
        <v>10000</v>
      </c>
      <c r="EJ1139">
        <v>10000</v>
      </c>
      <c r="EK1139">
        <v>10000</v>
      </c>
      <c r="EL1139">
        <v>10000</v>
      </c>
      <c r="EM1139">
        <v>10000</v>
      </c>
      <c r="EN1139">
        <v>10000</v>
      </c>
      <c r="EO1139">
        <v>10000</v>
      </c>
      <c r="EP1139">
        <v>10000</v>
      </c>
      <c r="EQ1139">
        <v>10000</v>
      </c>
      <c r="ER1139">
        <v>10000</v>
      </c>
      <c r="ES1139">
        <v>10000</v>
      </c>
      <c r="ET1139">
        <v>10000</v>
      </c>
      <c r="EU1139">
        <v>10000</v>
      </c>
      <c r="EV1139">
        <v>10000</v>
      </c>
      <c r="EW1139">
        <v>10000</v>
      </c>
      <c r="EX1139">
        <v>10000</v>
      </c>
      <c r="EY1139">
        <v>10000</v>
      </c>
      <c r="EZ1139">
        <v>10000</v>
      </c>
      <c r="FA1139">
        <v>10000</v>
      </c>
      <c r="FB1139">
        <v>10000</v>
      </c>
      <c r="FC1139">
        <v>10000</v>
      </c>
      <c r="FD1139">
        <v>10000</v>
      </c>
      <c r="FE1139">
        <v>10000</v>
      </c>
      <c r="FF1139">
        <v>10000</v>
      </c>
      <c r="FG1139">
        <v>10000</v>
      </c>
      <c r="FH1139">
        <v>10000</v>
      </c>
      <c r="FI1139">
        <v>10000</v>
      </c>
      <c r="FJ1139">
        <v>10000</v>
      </c>
      <c r="FK1139">
        <v>10000</v>
      </c>
      <c r="FL1139">
        <v>10000</v>
      </c>
      <c r="FM1139">
        <v>10000</v>
      </c>
      <c r="FN1139">
        <v>0</v>
      </c>
      <c r="FO1139">
        <v>0</v>
      </c>
      <c r="FP1139">
        <v>0</v>
      </c>
      <c r="FQ1139">
        <v>0</v>
      </c>
      <c r="FR1139">
        <v>0</v>
      </c>
      <c r="FS1139">
        <v>0</v>
      </c>
      <c r="FT1139">
        <v>0</v>
      </c>
      <c r="FU1139">
        <v>0</v>
      </c>
      <c r="FV1139">
        <v>0</v>
      </c>
      <c r="FW1139">
        <v>0</v>
      </c>
      <c r="FX1139">
        <v>0</v>
      </c>
      <c r="FY1139">
        <v>0</v>
      </c>
      <c r="FZ1139">
        <v>0</v>
      </c>
      <c r="GA1139">
        <v>0</v>
      </c>
      <c r="GB1139">
        <v>0</v>
      </c>
      <c r="GC1139">
        <v>0</v>
      </c>
      <c r="GD1139">
        <v>0</v>
      </c>
      <c r="GE1139">
        <v>0</v>
      </c>
      <c r="GF1139">
        <v>0</v>
      </c>
      <c r="GG1139">
        <v>0</v>
      </c>
      <c r="GH1139">
        <v>0</v>
      </c>
      <c r="GI1139">
        <v>0</v>
      </c>
      <c r="GJ1139">
        <v>0</v>
      </c>
      <c r="GK1139">
        <v>0</v>
      </c>
      <c r="GL1139">
        <v>0</v>
      </c>
      <c r="GM1139">
        <v>0</v>
      </c>
      <c r="GN1139">
        <v>0</v>
      </c>
      <c r="GO1139">
        <v>0</v>
      </c>
      <c r="GP1139">
        <v>0</v>
      </c>
      <c r="GQ1139">
        <v>0</v>
      </c>
      <c r="GR1139">
        <v>0</v>
      </c>
      <c r="GS1139">
        <v>0</v>
      </c>
      <c r="GT1139">
        <v>0</v>
      </c>
      <c r="GU1139">
        <v>0</v>
      </c>
      <c r="GV1139">
        <v>0</v>
      </c>
      <c r="GW1139">
        <v>0</v>
      </c>
      <c r="GX1139">
        <v>0</v>
      </c>
      <c r="GY1139">
        <v>0</v>
      </c>
      <c r="GZ1139">
        <v>0</v>
      </c>
      <c r="HA1139">
        <v>0</v>
      </c>
      <c r="HB1139">
        <v>0</v>
      </c>
      <c r="HC1139">
        <v>0</v>
      </c>
      <c r="HD1139">
        <v>0</v>
      </c>
      <c r="HE1139">
        <v>0</v>
      </c>
      <c r="HF1139">
        <v>0</v>
      </c>
      <c r="HG1139">
        <v>0</v>
      </c>
      <c r="HH1139">
        <v>0</v>
      </c>
      <c r="HI1139">
        <v>0</v>
      </c>
      <c r="HJ1139">
        <v>0</v>
      </c>
      <c r="HK1139">
        <v>0</v>
      </c>
      <c r="HL1139">
        <v>0</v>
      </c>
      <c r="HM1139">
        <v>0</v>
      </c>
      <c r="HN1139">
        <v>0</v>
      </c>
      <c r="HO1139">
        <v>0</v>
      </c>
      <c r="HP1139">
        <v>0</v>
      </c>
      <c r="HQ1139">
        <v>0</v>
      </c>
      <c r="HR1139">
        <v>0</v>
      </c>
      <c r="HS1139">
        <v>0</v>
      </c>
      <c r="HT1139">
        <v>0</v>
      </c>
      <c r="HU1139">
        <v>0</v>
      </c>
      <c r="HV1139">
        <v>0</v>
      </c>
      <c r="HW1139">
        <v>0</v>
      </c>
      <c r="HX1139">
        <v>0</v>
      </c>
      <c r="HY1139">
        <v>0</v>
      </c>
      <c r="HZ1139">
        <v>0</v>
      </c>
      <c r="IA1139">
        <v>0</v>
      </c>
      <c r="IB1139">
        <v>0</v>
      </c>
      <c r="IC1139">
        <v>0</v>
      </c>
      <c r="ID1139">
        <v>0</v>
      </c>
      <c r="IE1139">
        <v>0</v>
      </c>
      <c r="IF1139">
        <v>0</v>
      </c>
      <c r="IG1139">
        <v>0</v>
      </c>
      <c r="IH1139">
        <v>0</v>
      </c>
      <c r="II1139">
        <v>0</v>
      </c>
      <c r="IJ1139">
        <v>0</v>
      </c>
      <c r="IK1139">
        <v>0</v>
      </c>
    </row>
    <row r="1140" spans="13:245" hidden="1">
      <c r="M1140" s="340"/>
      <c r="N1140" t="s">
        <v>944</v>
      </c>
      <c r="O1140">
        <v>2</v>
      </c>
      <c r="P1140">
        <v>5</v>
      </c>
      <c r="Q1140" s="183" t="str">
        <f t="shared" si="43"/>
        <v>SDH200205</v>
      </c>
      <c r="R1140">
        <v>429.3</v>
      </c>
      <c r="S1140">
        <v>2000</v>
      </c>
      <c r="T1140">
        <v>2000</v>
      </c>
      <c r="U1140">
        <v>2000</v>
      </c>
      <c r="V1140">
        <v>2146.5</v>
      </c>
      <c r="W1140">
        <v>2575.8000000000002</v>
      </c>
      <c r="X1140">
        <v>3005.1000000000004</v>
      </c>
      <c r="Y1140">
        <v>3434.4</v>
      </c>
      <c r="Z1140">
        <v>3863.7000000000003</v>
      </c>
      <c r="AA1140">
        <v>4293</v>
      </c>
      <c r="AB1140">
        <v>4722.3</v>
      </c>
      <c r="AC1140">
        <v>5151.6000000000004</v>
      </c>
      <c r="AD1140">
        <v>5580.9000000000005</v>
      </c>
      <c r="AE1140">
        <v>6010.2000000000007</v>
      </c>
      <c r="AF1140">
        <v>6439.5</v>
      </c>
      <c r="AG1140">
        <v>6868.8</v>
      </c>
      <c r="AH1140">
        <v>7298.1</v>
      </c>
      <c r="AI1140">
        <v>7727.4000000000005</v>
      </c>
      <c r="AJ1140">
        <v>8156.7000000000007</v>
      </c>
      <c r="AK1140">
        <v>8586</v>
      </c>
      <c r="AL1140">
        <v>8586</v>
      </c>
      <c r="AM1140">
        <v>8586</v>
      </c>
      <c r="AN1140">
        <v>8586</v>
      </c>
      <c r="AO1140">
        <v>8586</v>
      </c>
      <c r="AP1140">
        <v>8586</v>
      </c>
      <c r="AQ1140">
        <v>8586</v>
      </c>
      <c r="AR1140">
        <v>8586</v>
      </c>
      <c r="AS1140">
        <v>8586</v>
      </c>
      <c r="AT1140">
        <v>8586</v>
      </c>
      <c r="AU1140">
        <v>8586</v>
      </c>
      <c r="AV1140">
        <v>8586</v>
      </c>
      <c r="AW1140">
        <v>8586</v>
      </c>
      <c r="AX1140">
        <v>8586</v>
      </c>
      <c r="AY1140">
        <v>8586</v>
      </c>
      <c r="AZ1140">
        <v>8586</v>
      </c>
      <c r="BA1140">
        <v>0</v>
      </c>
      <c r="BB1140">
        <v>0</v>
      </c>
      <c r="BC1140">
        <v>0</v>
      </c>
      <c r="BD1140">
        <v>0</v>
      </c>
      <c r="BE1140">
        <v>0</v>
      </c>
      <c r="BF1140">
        <v>0</v>
      </c>
      <c r="BG1140">
        <v>0</v>
      </c>
      <c r="BH1140">
        <v>0</v>
      </c>
      <c r="BI1140">
        <v>0</v>
      </c>
      <c r="BJ1140">
        <v>0</v>
      </c>
      <c r="BK1140">
        <v>0</v>
      </c>
      <c r="BL1140">
        <v>0</v>
      </c>
      <c r="BM1140">
        <v>0</v>
      </c>
      <c r="BN1140">
        <v>0</v>
      </c>
      <c r="BO1140">
        <v>0</v>
      </c>
      <c r="BP1140">
        <v>0</v>
      </c>
      <c r="BQ1140">
        <v>0</v>
      </c>
      <c r="BR1140">
        <v>0</v>
      </c>
      <c r="BS1140">
        <v>0</v>
      </c>
      <c r="BT1140">
        <v>0</v>
      </c>
      <c r="BU1140">
        <v>0</v>
      </c>
      <c r="BV1140">
        <v>0</v>
      </c>
      <c r="BW1140">
        <v>0</v>
      </c>
      <c r="BX1140">
        <v>0</v>
      </c>
      <c r="BY1140">
        <v>0</v>
      </c>
      <c r="BZ1140">
        <v>0</v>
      </c>
      <c r="CA1140">
        <v>0</v>
      </c>
      <c r="CB1140">
        <v>0</v>
      </c>
      <c r="CC1140">
        <v>0</v>
      </c>
      <c r="CD1140">
        <v>0</v>
      </c>
      <c r="CE1140">
        <v>0</v>
      </c>
      <c r="CF1140">
        <v>0</v>
      </c>
      <c r="CG1140">
        <v>0</v>
      </c>
      <c r="CH1140">
        <v>0</v>
      </c>
      <c r="CI1140">
        <v>0</v>
      </c>
      <c r="CJ1140">
        <v>0</v>
      </c>
      <c r="CK1140">
        <v>0</v>
      </c>
      <c r="CL1140">
        <v>0</v>
      </c>
      <c r="CM1140">
        <v>0</v>
      </c>
      <c r="CN1140">
        <v>0</v>
      </c>
      <c r="CO1140">
        <v>0</v>
      </c>
      <c r="CP1140">
        <v>0</v>
      </c>
      <c r="CQ1140">
        <v>0</v>
      </c>
      <c r="CR1140">
        <v>0</v>
      </c>
      <c r="CS1140">
        <v>0</v>
      </c>
      <c r="CT1140">
        <v>0</v>
      </c>
      <c r="CU1140">
        <v>0</v>
      </c>
      <c r="CV1140">
        <v>0</v>
      </c>
      <c r="CW1140">
        <v>0</v>
      </c>
      <c r="CX1140">
        <v>0</v>
      </c>
      <c r="CY1140">
        <v>0</v>
      </c>
      <c r="CZ1140">
        <v>0</v>
      </c>
      <c r="DA1140">
        <v>0</v>
      </c>
      <c r="DB1140">
        <v>0</v>
      </c>
      <c r="DC1140">
        <v>0</v>
      </c>
      <c r="DD1140">
        <v>0</v>
      </c>
      <c r="DE1140">
        <v>0</v>
      </c>
      <c r="DF1140">
        <v>0</v>
      </c>
      <c r="DG1140">
        <v>0</v>
      </c>
      <c r="DH1140">
        <v>0</v>
      </c>
      <c r="DI1140">
        <v>0</v>
      </c>
      <c r="DJ1140">
        <v>0</v>
      </c>
      <c r="DK1140">
        <v>0</v>
      </c>
      <c r="DL1140">
        <v>0</v>
      </c>
      <c r="DM1140">
        <v>0</v>
      </c>
      <c r="DN1140">
        <v>0</v>
      </c>
      <c r="DO1140">
        <v>0</v>
      </c>
      <c r="DP1140">
        <v>0</v>
      </c>
      <c r="DQ1140">
        <v>0</v>
      </c>
      <c r="DR1140">
        <v>0</v>
      </c>
      <c r="DS1140">
        <v>0</v>
      </c>
      <c r="DT1140">
        <v>0</v>
      </c>
      <c r="DU1140">
        <v>0</v>
      </c>
      <c r="DV1140">
        <v>0</v>
      </c>
      <c r="DW1140">
        <v>0</v>
      </c>
      <c r="DX1140">
        <v>0</v>
      </c>
      <c r="DZ1140" s="340"/>
      <c r="EA1140" t="s">
        <v>944</v>
      </c>
      <c r="EB1140">
        <v>2</v>
      </c>
      <c r="EC1140">
        <v>5</v>
      </c>
      <c r="ED1140" s="183" t="str">
        <f t="shared" si="44"/>
        <v>SDH200205</v>
      </c>
      <c r="EE1140">
        <v>429.3</v>
      </c>
      <c r="EF1140">
        <v>10000</v>
      </c>
      <c r="EG1140">
        <v>10000</v>
      </c>
      <c r="EH1140">
        <v>10000</v>
      </c>
      <c r="EI1140">
        <v>10000</v>
      </c>
      <c r="EJ1140">
        <v>10000</v>
      </c>
      <c r="EK1140">
        <v>10000</v>
      </c>
      <c r="EL1140">
        <v>10000</v>
      </c>
      <c r="EM1140">
        <v>10000</v>
      </c>
      <c r="EN1140">
        <v>10000</v>
      </c>
      <c r="EO1140">
        <v>10000</v>
      </c>
      <c r="EP1140">
        <v>10000</v>
      </c>
      <c r="EQ1140">
        <v>10000</v>
      </c>
      <c r="ER1140">
        <v>10000</v>
      </c>
      <c r="ES1140">
        <v>10000</v>
      </c>
      <c r="ET1140">
        <v>10000</v>
      </c>
      <c r="EU1140">
        <v>10000</v>
      </c>
      <c r="EV1140">
        <v>10000</v>
      </c>
      <c r="EW1140">
        <v>10000</v>
      </c>
      <c r="EX1140">
        <v>10000</v>
      </c>
      <c r="EY1140">
        <v>10000</v>
      </c>
      <c r="EZ1140">
        <v>10000</v>
      </c>
      <c r="FA1140">
        <v>10000</v>
      </c>
      <c r="FB1140">
        <v>10000</v>
      </c>
      <c r="FC1140">
        <v>10000</v>
      </c>
      <c r="FD1140">
        <v>10000</v>
      </c>
      <c r="FE1140">
        <v>10000</v>
      </c>
      <c r="FF1140">
        <v>10000</v>
      </c>
      <c r="FG1140">
        <v>10000</v>
      </c>
      <c r="FH1140">
        <v>10000</v>
      </c>
      <c r="FI1140">
        <v>10000</v>
      </c>
      <c r="FJ1140">
        <v>10000</v>
      </c>
      <c r="FK1140">
        <v>10000</v>
      </c>
      <c r="FL1140">
        <v>10000</v>
      </c>
      <c r="FM1140">
        <v>10000</v>
      </c>
      <c r="FN1140">
        <v>0</v>
      </c>
      <c r="FO1140">
        <v>0</v>
      </c>
      <c r="FP1140">
        <v>0</v>
      </c>
      <c r="FQ1140">
        <v>0</v>
      </c>
      <c r="FR1140">
        <v>0</v>
      </c>
      <c r="FS1140">
        <v>0</v>
      </c>
      <c r="FT1140">
        <v>0</v>
      </c>
      <c r="FU1140">
        <v>0</v>
      </c>
      <c r="FV1140">
        <v>0</v>
      </c>
      <c r="FW1140">
        <v>0</v>
      </c>
      <c r="FX1140">
        <v>0</v>
      </c>
      <c r="FY1140">
        <v>0</v>
      </c>
      <c r="FZ1140">
        <v>0</v>
      </c>
      <c r="GA1140">
        <v>0</v>
      </c>
      <c r="GB1140">
        <v>0</v>
      </c>
      <c r="GC1140">
        <v>0</v>
      </c>
      <c r="GD1140">
        <v>0</v>
      </c>
      <c r="GE1140">
        <v>0</v>
      </c>
      <c r="GF1140">
        <v>0</v>
      </c>
      <c r="GG1140">
        <v>0</v>
      </c>
      <c r="GH1140">
        <v>0</v>
      </c>
      <c r="GI1140">
        <v>0</v>
      </c>
      <c r="GJ1140">
        <v>0</v>
      </c>
      <c r="GK1140">
        <v>0</v>
      </c>
      <c r="GL1140">
        <v>0</v>
      </c>
      <c r="GM1140">
        <v>0</v>
      </c>
      <c r="GN1140">
        <v>0</v>
      </c>
      <c r="GO1140">
        <v>0</v>
      </c>
      <c r="GP1140">
        <v>0</v>
      </c>
      <c r="GQ1140">
        <v>0</v>
      </c>
      <c r="GR1140">
        <v>0</v>
      </c>
      <c r="GS1140">
        <v>0</v>
      </c>
      <c r="GT1140">
        <v>0</v>
      </c>
      <c r="GU1140">
        <v>0</v>
      </c>
      <c r="GV1140">
        <v>0</v>
      </c>
      <c r="GW1140">
        <v>0</v>
      </c>
      <c r="GX1140">
        <v>0</v>
      </c>
      <c r="GY1140">
        <v>0</v>
      </c>
      <c r="GZ1140">
        <v>0</v>
      </c>
      <c r="HA1140">
        <v>0</v>
      </c>
      <c r="HB1140">
        <v>0</v>
      </c>
      <c r="HC1140">
        <v>0</v>
      </c>
      <c r="HD1140">
        <v>0</v>
      </c>
      <c r="HE1140">
        <v>0</v>
      </c>
      <c r="HF1140">
        <v>0</v>
      </c>
      <c r="HG1140">
        <v>0</v>
      </c>
      <c r="HH1140">
        <v>0</v>
      </c>
      <c r="HI1140">
        <v>0</v>
      </c>
      <c r="HJ1140">
        <v>0</v>
      </c>
      <c r="HK1140">
        <v>0</v>
      </c>
      <c r="HL1140">
        <v>0</v>
      </c>
      <c r="HM1140">
        <v>0</v>
      </c>
      <c r="HN1140">
        <v>0</v>
      </c>
      <c r="HO1140">
        <v>0</v>
      </c>
      <c r="HP1140">
        <v>0</v>
      </c>
      <c r="HQ1140">
        <v>0</v>
      </c>
      <c r="HR1140">
        <v>0</v>
      </c>
      <c r="HS1140">
        <v>0</v>
      </c>
      <c r="HT1140">
        <v>0</v>
      </c>
      <c r="HU1140">
        <v>0</v>
      </c>
      <c r="HV1140">
        <v>0</v>
      </c>
      <c r="HW1140">
        <v>0</v>
      </c>
      <c r="HX1140">
        <v>0</v>
      </c>
      <c r="HY1140">
        <v>0</v>
      </c>
      <c r="HZ1140">
        <v>0</v>
      </c>
      <c r="IA1140">
        <v>0</v>
      </c>
      <c r="IB1140">
        <v>0</v>
      </c>
      <c r="IC1140">
        <v>0</v>
      </c>
      <c r="ID1140">
        <v>0</v>
      </c>
      <c r="IE1140">
        <v>0</v>
      </c>
      <c r="IF1140">
        <v>0</v>
      </c>
      <c r="IG1140">
        <v>0</v>
      </c>
      <c r="IH1140">
        <v>0</v>
      </c>
      <c r="II1140">
        <v>0</v>
      </c>
      <c r="IJ1140">
        <v>0</v>
      </c>
      <c r="IK1140">
        <v>0</v>
      </c>
    </row>
    <row r="1141" spans="13:245" hidden="1">
      <c r="M1141" s="340"/>
      <c r="N1141" t="s">
        <v>944</v>
      </c>
      <c r="O1141">
        <v>2</v>
      </c>
      <c r="P1141">
        <v>6</v>
      </c>
      <c r="Q1141" s="183" t="str">
        <f t="shared" si="43"/>
        <v>SDH200206</v>
      </c>
      <c r="R1141">
        <v>429.3</v>
      </c>
      <c r="S1141">
        <v>2000</v>
      </c>
      <c r="T1141">
        <v>2000</v>
      </c>
      <c r="U1141">
        <v>2000</v>
      </c>
      <c r="V1141">
        <v>2146.5</v>
      </c>
      <c r="W1141">
        <v>2575.8000000000002</v>
      </c>
      <c r="X1141">
        <v>3005.1000000000004</v>
      </c>
      <c r="Y1141">
        <v>3434.4</v>
      </c>
      <c r="Z1141">
        <v>3863.7000000000003</v>
      </c>
      <c r="AA1141">
        <v>4293</v>
      </c>
      <c r="AB1141">
        <v>4722.3</v>
      </c>
      <c r="AC1141">
        <v>5151.6000000000004</v>
      </c>
      <c r="AD1141">
        <v>5580.9000000000005</v>
      </c>
      <c r="AE1141">
        <v>6010.2000000000007</v>
      </c>
      <c r="AF1141">
        <v>6439.5</v>
      </c>
      <c r="AG1141">
        <v>6868.8</v>
      </c>
      <c r="AH1141">
        <v>7298.1</v>
      </c>
      <c r="AI1141">
        <v>7727.4000000000005</v>
      </c>
      <c r="AJ1141">
        <v>8156.7000000000007</v>
      </c>
      <c r="AK1141">
        <v>8586</v>
      </c>
      <c r="AL1141">
        <v>8586</v>
      </c>
      <c r="AM1141">
        <v>8586</v>
      </c>
      <c r="AN1141">
        <v>8586</v>
      </c>
      <c r="AO1141">
        <v>8586</v>
      </c>
      <c r="AP1141">
        <v>8586</v>
      </c>
      <c r="AQ1141">
        <v>8586</v>
      </c>
      <c r="AR1141">
        <v>8586</v>
      </c>
      <c r="AS1141">
        <v>8586</v>
      </c>
      <c r="AT1141">
        <v>8586</v>
      </c>
      <c r="AU1141">
        <v>8586</v>
      </c>
      <c r="AV1141">
        <v>8586</v>
      </c>
      <c r="AW1141">
        <v>8586</v>
      </c>
      <c r="AX1141">
        <v>8586</v>
      </c>
      <c r="AY1141">
        <v>8586</v>
      </c>
      <c r="AZ1141">
        <v>8586</v>
      </c>
      <c r="BA1141">
        <v>0</v>
      </c>
      <c r="BB1141">
        <v>0</v>
      </c>
      <c r="BC1141">
        <v>0</v>
      </c>
      <c r="BD1141">
        <v>0</v>
      </c>
      <c r="BE1141">
        <v>0</v>
      </c>
      <c r="BF1141">
        <v>0</v>
      </c>
      <c r="BG1141">
        <v>0</v>
      </c>
      <c r="BH1141">
        <v>0</v>
      </c>
      <c r="BI1141">
        <v>0</v>
      </c>
      <c r="BJ1141">
        <v>0</v>
      </c>
      <c r="BK1141">
        <v>0</v>
      </c>
      <c r="BL1141">
        <v>0</v>
      </c>
      <c r="BM1141">
        <v>0</v>
      </c>
      <c r="BN1141">
        <v>0</v>
      </c>
      <c r="BO1141">
        <v>0</v>
      </c>
      <c r="BP1141">
        <v>0</v>
      </c>
      <c r="BQ1141">
        <v>0</v>
      </c>
      <c r="BR1141">
        <v>0</v>
      </c>
      <c r="BS1141">
        <v>0</v>
      </c>
      <c r="BT1141">
        <v>0</v>
      </c>
      <c r="BU1141">
        <v>0</v>
      </c>
      <c r="BV1141">
        <v>0</v>
      </c>
      <c r="BW1141">
        <v>0</v>
      </c>
      <c r="BX1141">
        <v>0</v>
      </c>
      <c r="BY1141">
        <v>0</v>
      </c>
      <c r="BZ1141">
        <v>0</v>
      </c>
      <c r="CA1141">
        <v>0</v>
      </c>
      <c r="CB1141">
        <v>0</v>
      </c>
      <c r="CC1141">
        <v>0</v>
      </c>
      <c r="CD1141">
        <v>0</v>
      </c>
      <c r="CE1141">
        <v>0</v>
      </c>
      <c r="CF1141">
        <v>0</v>
      </c>
      <c r="CG1141">
        <v>0</v>
      </c>
      <c r="CH1141">
        <v>0</v>
      </c>
      <c r="CI1141">
        <v>0</v>
      </c>
      <c r="CJ1141">
        <v>0</v>
      </c>
      <c r="CK1141">
        <v>0</v>
      </c>
      <c r="CL1141">
        <v>0</v>
      </c>
      <c r="CM1141">
        <v>0</v>
      </c>
      <c r="CN1141">
        <v>0</v>
      </c>
      <c r="CO1141">
        <v>0</v>
      </c>
      <c r="CP1141">
        <v>0</v>
      </c>
      <c r="CQ1141">
        <v>0</v>
      </c>
      <c r="CR1141">
        <v>0</v>
      </c>
      <c r="CS1141">
        <v>0</v>
      </c>
      <c r="CT1141">
        <v>0</v>
      </c>
      <c r="CU1141">
        <v>0</v>
      </c>
      <c r="CV1141">
        <v>0</v>
      </c>
      <c r="CW1141">
        <v>0</v>
      </c>
      <c r="CX1141">
        <v>0</v>
      </c>
      <c r="CY1141">
        <v>0</v>
      </c>
      <c r="CZ1141">
        <v>0</v>
      </c>
      <c r="DA1141">
        <v>0</v>
      </c>
      <c r="DB1141">
        <v>0</v>
      </c>
      <c r="DC1141">
        <v>0</v>
      </c>
      <c r="DD1141">
        <v>0</v>
      </c>
      <c r="DE1141">
        <v>0</v>
      </c>
      <c r="DF1141">
        <v>0</v>
      </c>
      <c r="DG1141">
        <v>0</v>
      </c>
      <c r="DH1141">
        <v>0</v>
      </c>
      <c r="DI1141">
        <v>0</v>
      </c>
      <c r="DJ1141">
        <v>0</v>
      </c>
      <c r="DK1141">
        <v>0</v>
      </c>
      <c r="DL1141">
        <v>0</v>
      </c>
      <c r="DM1141">
        <v>0</v>
      </c>
      <c r="DN1141">
        <v>0</v>
      </c>
      <c r="DO1141">
        <v>0</v>
      </c>
      <c r="DP1141">
        <v>0</v>
      </c>
      <c r="DQ1141">
        <v>0</v>
      </c>
      <c r="DR1141">
        <v>0</v>
      </c>
      <c r="DS1141">
        <v>0</v>
      </c>
      <c r="DT1141">
        <v>0</v>
      </c>
      <c r="DU1141">
        <v>0</v>
      </c>
      <c r="DV1141">
        <v>0</v>
      </c>
      <c r="DW1141">
        <v>0</v>
      </c>
      <c r="DX1141">
        <v>0</v>
      </c>
      <c r="DZ1141" s="340"/>
      <c r="EA1141" t="s">
        <v>944</v>
      </c>
      <c r="EB1141">
        <v>2</v>
      </c>
      <c r="EC1141">
        <v>6</v>
      </c>
      <c r="ED1141" s="183" t="str">
        <f t="shared" si="44"/>
        <v>SDH200206</v>
      </c>
      <c r="EE1141">
        <v>429.3</v>
      </c>
      <c r="EF1141">
        <v>10000</v>
      </c>
      <c r="EG1141">
        <v>10000</v>
      </c>
      <c r="EH1141">
        <v>10000</v>
      </c>
      <c r="EI1141">
        <v>10000</v>
      </c>
      <c r="EJ1141">
        <v>10000</v>
      </c>
      <c r="EK1141">
        <v>10000</v>
      </c>
      <c r="EL1141">
        <v>10000</v>
      </c>
      <c r="EM1141">
        <v>10000</v>
      </c>
      <c r="EN1141">
        <v>10000</v>
      </c>
      <c r="EO1141">
        <v>10000</v>
      </c>
      <c r="EP1141">
        <v>10000</v>
      </c>
      <c r="EQ1141">
        <v>10000</v>
      </c>
      <c r="ER1141">
        <v>10000</v>
      </c>
      <c r="ES1141">
        <v>10000</v>
      </c>
      <c r="ET1141">
        <v>10000</v>
      </c>
      <c r="EU1141">
        <v>10000</v>
      </c>
      <c r="EV1141">
        <v>10000</v>
      </c>
      <c r="EW1141">
        <v>10000</v>
      </c>
      <c r="EX1141">
        <v>10000</v>
      </c>
      <c r="EY1141">
        <v>10000</v>
      </c>
      <c r="EZ1141">
        <v>10000</v>
      </c>
      <c r="FA1141">
        <v>10000</v>
      </c>
      <c r="FB1141">
        <v>10000</v>
      </c>
      <c r="FC1141">
        <v>10000</v>
      </c>
      <c r="FD1141">
        <v>10000</v>
      </c>
      <c r="FE1141">
        <v>10000</v>
      </c>
      <c r="FF1141">
        <v>10000</v>
      </c>
      <c r="FG1141">
        <v>10000</v>
      </c>
      <c r="FH1141">
        <v>10000</v>
      </c>
      <c r="FI1141">
        <v>10000</v>
      </c>
      <c r="FJ1141">
        <v>10000</v>
      </c>
      <c r="FK1141">
        <v>10000</v>
      </c>
      <c r="FL1141">
        <v>10000</v>
      </c>
      <c r="FM1141">
        <v>10000</v>
      </c>
      <c r="FN1141">
        <v>0</v>
      </c>
      <c r="FO1141">
        <v>0</v>
      </c>
      <c r="FP1141">
        <v>0</v>
      </c>
      <c r="FQ1141">
        <v>0</v>
      </c>
      <c r="FR1141">
        <v>0</v>
      </c>
      <c r="FS1141">
        <v>0</v>
      </c>
      <c r="FT1141">
        <v>0</v>
      </c>
      <c r="FU1141">
        <v>0</v>
      </c>
      <c r="FV1141">
        <v>0</v>
      </c>
      <c r="FW1141">
        <v>0</v>
      </c>
      <c r="FX1141">
        <v>0</v>
      </c>
      <c r="FY1141">
        <v>0</v>
      </c>
      <c r="FZ1141">
        <v>0</v>
      </c>
      <c r="GA1141">
        <v>0</v>
      </c>
      <c r="GB1141">
        <v>0</v>
      </c>
      <c r="GC1141">
        <v>0</v>
      </c>
      <c r="GD1141">
        <v>0</v>
      </c>
      <c r="GE1141">
        <v>0</v>
      </c>
      <c r="GF1141">
        <v>0</v>
      </c>
      <c r="GG1141">
        <v>0</v>
      </c>
      <c r="GH1141">
        <v>0</v>
      </c>
      <c r="GI1141">
        <v>0</v>
      </c>
      <c r="GJ1141">
        <v>0</v>
      </c>
      <c r="GK1141">
        <v>0</v>
      </c>
      <c r="GL1141">
        <v>0</v>
      </c>
      <c r="GM1141">
        <v>0</v>
      </c>
      <c r="GN1141">
        <v>0</v>
      </c>
      <c r="GO1141">
        <v>0</v>
      </c>
      <c r="GP1141">
        <v>0</v>
      </c>
      <c r="GQ1141">
        <v>0</v>
      </c>
      <c r="GR1141">
        <v>0</v>
      </c>
      <c r="GS1141">
        <v>0</v>
      </c>
      <c r="GT1141">
        <v>0</v>
      </c>
      <c r="GU1141">
        <v>0</v>
      </c>
      <c r="GV1141">
        <v>0</v>
      </c>
      <c r="GW1141">
        <v>0</v>
      </c>
      <c r="GX1141">
        <v>0</v>
      </c>
      <c r="GY1141">
        <v>0</v>
      </c>
      <c r="GZ1141">
        <v>0</v>
      </c>
      <c r="HA1141">
        <v>0</v>
      </c>
      <c r="HB1141">
        <v>0</v>
      </c>
      <c r="HC1141">
        <v>0</v>
      </c>
      <c r="HD1141">
        <v>0</v>
      </c>
      <c r="HE1141">
        <v>0</v>
      </c>
      <c r="HF1141">
        <v>0</v>
      </c>
      <c r="HG1141">
        <v>0</v>
      </c>
      <c r="HH1141">
        <v>0</v>
      </c>
      <c r="HI1141">
        <v>0</v>
      </c>
      <c r="HJ1141">
        <v>0</v>
      </c>
      <c r="HK1141">
        <v>0</v>
      </c>
      <c r="HL1141">
        <v>0</v>
      </c>
      <c r="HM1141">
        <v>0</v>
      </c>
      <c r="HN1141">
        <v>0</v>
      </c>
      <c r="HO1141">
        <v>0</v>
      </c>
      <c r="HP1141">
        <v>0</v>
      </c>
      <c r="HQ1141">
        <v>0</v>
      </c>
      <c r="HR1141">
        <v>0</v>
      </c>
      <c r="HS1141">
        <v>0</v>
      </c>
      <c r="HT1141">
        <v>0</v>
      </c>
      <c r="HU1141">
        <v>0</v>
      </c>
      <c r="HV1141">
        <v>0</v>
      </c>
      <c r="HW1141">
        <v>0</v>
      </c>
      <c r="HX1141">
        <v>0</v>
      </c>
      <c r="HY1141">
        <v>0</v>
      </c>
      <c r="HZ1141">
        <v>0</v>
      </c>
      <c r="IA1141">
        <v>0</v>
      </c>
      <c r="IB1141">
        <v>0</v>
      </c>
      <c r="IC1141">
        <v>0</v>
      </c>
      <c r="ID1141">
        <v>0</v>
      </c>
      <c r="IE1141">
        <v>0</v>
      </c>
      <c r="IF1141">
        <v>0</v>
      </c>
      <c r="IG1141">
        <v>0</v>
      </c>
      <c r="IH1141">
        <v>0</v>
      </c>
      <c r="II1141">
        <v>0</v>
      </c>
      <c r="IJ1141">
        <v>0</v>
      </c>
      <c r="IK1141">
        <v>0</v>
      </c>
    </row>
    <row r="1142" spans="13:245" hidden="1">
      <c r="M1142" s="340"/>
      <c r="N1142" t="s">
        <v>944</v>
      </c>
      <c r="O1142">
        <v>2</v>
      </c>
      <c r="P1142">
        <v>7</v>
      </c>
      <c r="Q1142" s="183" t="str">
        <f t="shared" si="43"/>
        <v>SDH200207</v>
      </c>
      <c r="R1142">
        <v>429.3</v>
      </c>
      <c r="S1142">
        <v>2000</v>
      </c>
      <c r="T1142">
        <v>2000</v>
      </c>
      <c r="U1142">
        <v>2000</v>
      </c>
      <c r="V1142">
        <v>2146.5</v>
      </c>
      <c r="W1142">
        <v>2575.8000000000002</v>
      </c>
      <c r="X1142">
        <v>3005.1000000000004</v>
      </c>
      <c r="Y1142">
        <v>3434.4</v>
      </c>
      <c r="Z1142">
        <v>3863.7000000000003</v>
      </c>
      <c r="AA1142">
        <v>4293</v>
      </c>
      <c r="AB1142">
        <v>4722.3</v>
      </c>
      <c r="AC1142">
        <v>5151.6000000000004</v>
      </c>
      <c r="AD1142">
        <v>5580.9000000000005</v>
      </c>
      <c r="AE1142">
        <v>6010.2000000000007</v>
      </c>
      <c r="AF1142">
        <v>6439.5</v>
      </c>
      <c r="AG1142">
        <v>6868.8</v>
      </c>
      <c r="AH1142">
        <v>7298.1</v>
      </c>
      <c r="AI1142">
        <v>7727.4000000000005</v>
      </c>
      <c r="AJ1142">
        <v>8156.7000000000007</v>
      </c>
      <c r="AK1142">
        <v>8586</v>
      </c>
      <c r="AL1142">
        <v>8586</v>
      </c>
      <c r="AM1142">
        <v>8586</v>
      </c>
      <c r="AN1142">
        <v>8586</v>
      </c>
      <c r="AO1142">
        <v>8586</v>
      </c>
      <c r="AP1142">
        <v>8586</v>
      </c>
      <c r="AQ1142">
        <v>8586</v>
      </c>
      <c r="AR1142">
        <v>8586</v>
      </c>
      <c r="AS1142">
        <v>8586</v>
      </c>
      <c r="AT1142">
        <v>8586</v>
      </c>
      <c r="AU1142">
        <v>8586</v>
      </c>
      <c r="AV1142">
        <v>8586</v>
      </c>
      <c r="AW1142">
        <v>8586</v>
      </c>
      <c r="AX1142">
        <v>8586</v>
      </c>
      <c r="AY1142">
        <v>8586</v>
      </c>
      <c r="AZ1142">
        <v>8586</v>
      </c>
      <c r="BA1142">
        <v>0</v>
      </c>
      <c r="BB1142">
        <v>0</v>
      </c>
      <c r="BC1142">
        <v>0</v>
      </c>
      <c r="BD1142">
        <v>0</v>
      </c>
      <c r="BE1142">
        <v>0</v>
      </c>
      <c r="BF1142">
        <v>0</v>
      </c>
      <c r="BG1142">
        <v>0</v>
      </c>
      <c r="BH1142">
        <v>0</v>
      </c>
      <c r="BI1142">
        <v>0</v>
      </c>
      <c r="BJ1142">
        <v>0</v>
      </c>
      <c r="BK1142">
        <v>0</v>
      </c>
      <c r="BL1142">
        <v>0</v>
      </c>
      <c r="BM1142">
        <v>0</v>
      </c>
      <c r="BN1142">
        <v>0</v>
      </c>
      <c r="BO1142">
        <v>0</v>
      </c>
      <c r="BP1142">
        <v>0</v>
      </c>
      <c r="BQ1142">
        <v>0</v>
      </c>
      <c r="BR1142">
        <v>0</v>
      </c>
      <c r="BS1142">
        <v>0</v>
      </c>
      <c r="BT1142">
        <v>0</v>
      </c>
      <c r="BU1142">
        <v>0</v>
      </c>
      <c r="BV1142">
        <v>0</v>
      </c>
      <c r="BW1142">
        <v>0</v>
      </c>
      <c r="BX1142">
        <v>0</v>
      </c>
      <c r="BY1142">
        <v>0</v>
      </c>
      <c r="BZ1142">
        <v>0</v>
      </c>
      <c r="CA1142">
        <v>0</v>
      </c>
      <c r="CB1142">
        <v>0</v>
      </c>
      <c r="CC1142">
        <v>0</v>
      </c>
      <c r="CD1142">
        <v>0</v>
      </c>
      <c r="CE1142">
        <v>0</v>
      </c>
      <c r="CF1142">
        <v>0</v>
      </c>
      <c r="CG1142">
        <v>0</v>
      </c>
      <c r="CH1142">
        <v>0</v>
      </c>
      <c r="CI1142">
        <v>0</v>
      </c>
      <c r="CJ1142">
        <v>0</v>
      </c>
      <c r="CK1142">
        <v>0</v>
      </c>
      <c r="CL1142">
        <v>0</v>
      </c>
      <c r="CM1142">
        <v>0</v>
      </c>
      <c r="CN1142">
        <v>0</v>
      </c>
      <c r="CO1142">
        <v>0</v>
      </c>
      <c r="CP1142">
        <v>0</v>
      </c>
      <c r="CQ1142">
        <v>0</v>
      </c>
      <c r="CR1142">
        <v>0</v>
      </c>
      <c r="CS1142">
        <v>0</v>
      </c>
      <c r="CT1142">
        <v>0</v>
      </c>
      <c r="CU1142">
        <v>0</v>
      </c>
      <c r="CV1142">
        <v>0</v>
      </c>
      <c r="CW1142">
        <v>0</v>
      </c>
      <c r="CX1142">
        <v>0</v>
      </c>
      <c r="CY1142">
        <v>0</v>
      </c>
      <c r="CZ1142">
        <v>0</v>
      </c>
      <c r="DA1142">
        <v>0</v>
      </c>
      <c r="DB1142">
        <v>0</v>
      </c>
      <c r="DC1142">
        <v>0</v>
      </c>
      <c r="DD1142">
        <v>0</v>
      </c>
      <c r="DE1142">
        <v>0</v>
      </c>
      <c r="DF1142">
        <v>0</v>
      </c>
      <c r="DG1142">
        <v>0</v>
      </c>
      <c r="DH1142">
        <v>0</v>
      </c>
      <c r="DI1142">
        <v>0</v>
      </c>
      <c r="DJ1142">
        <v>0</v>
      </c>
      <c r="DK1142">
        <v>0</v>
      </c>
      <c r="DL1142">
        <v>0</v>
      </c>
      <c r="DM1142">
        <v>0</v>
      </c>
      <c r="DN1142">
        <v>0</v>
      </c>
      <c r="DO1142">
        <v>0</v>
      </c>
      <c r="DP1142">
        <v>0</v>
      </c>
      <c r="DQ1142">
        <v>0</v>
      </c>
      <c r="DR1142">
        <v>0</v>
      </c>
      <c r="DS1142">
        <v>0</v>
      </c>
      <c r="DT1142">
        <v>0</v>
      </c>
      <c r="DU1142">
        <v>0</v>
      </c>
      <c r="DV1142">
        <v>0</v>
      </c>
      <c r="DW1142">
        <v>0</v>
      </c>
      <c r="DX1142">
        <v>0</v>
      </c>
      <c r="DZ1142" s="340"/>
      <c r="EA1142" t="s">
        <v>944</v>
      </c>
      <c r="EB1142">
        <v>2</v>
      </c>
      <c r="EC1142">
        <v>7</v>
      </c>
      <c r="ED1142" s="183" t="str">
        <f t="shared" si="44"/>
        <v>SDH200207</v>
      </c>
      <c r="EE1142">
        <v>429.3</v>
      </c>
      <c r="EF1142">
        <v>10000</v>
      </c>
      <c r="EG1142">
        <v>10000</v>
      </c>
      <c r="EH1142">
        <v>10000</v>
      </c>
      <c r="EI1142">
        <v>10000</v>
      </c>
      <c r="EJ1142">
        <v>10000</v>
      </c>
      <c r="EK1142">
        <v>10000</v>
      </c>
      <c r="EL1142">
        <v>10000</v>
      </c>
      <c r="EM1142">
        <v>10000</v>
      </c>
      <c r="EN1142">
        <v>10000</v>
      </c>
      <c r="EO1142">
        <v>10000</v>
      </c>
      <c r="EP1142">
        <v>10000</v>
      </c>
      <c r="EQ1142">
        <v>10000</v>
      </c>
      <c r="ER1142">
        <v>10000</v>
      </c>
      <c r="ES1142">
        <v>10000</v>
      </c>
      <c r="ET1142">
        <v>10000</v>
      </c>
      <c r="EU1142">
        <v>10000</v>
      </c>
      <c r="EV1142">
        <v>10000</v>
      </c>
      <c r="EW1142">
        <v>10000</v>
      </c>
      <c r="EX1142">
        <v>10000</v>
      </c>
      <c r="EY1142">
        <v>10000</v>
      </c>
      <c r="EZ1142">
        <v>10000</v>
      </c>
      <c r="FA1142">
        <v>10000</v>
      </c>
      <c r="FB1142">
        <v>10000</v>
      </c>
      <c r="FC1142">
        <v>10000</v>
      </c>
      <c r="FD1142">
        <v>10000</v>
      </c>
      <c r="FE1142">
        <v>10000</v>
      </c>
      <c r="FF1142">
        <v>10000</v>
      </c>
      <c r="FG1142">
        <v>10000</v>
      </c>
      <c r="FH1142">
        <v>10000</v>
      </c>
      <c r="FI1142">
        <v>10000</v>
      </c>
      <c r="FJ1142">
        <v>10000</v>
      </c>
      <c r="FK1142">
        <v>10000</v>
      </c>
      <c r="FL1142">
        <v>10000</v>
      </c>
      <c r="FM1142">
        <v>10000</v>
      </c>
      <c r="FN1142">
        <v>0</v>
      </c>
      <c r="FO1142">
        <v>0</v>
      </c>
      <c r="FP1142">
        <v>0</v>
      </c>
      <c r="FQ1142">
        <v>0</v>
      </c>
      <c r="FR1142">
        <v>0</v>
      </c>
      <c r="FS1142">
        <v>0</v>
      </c>
      <c r="FT1142">
        <v>0</v>
      </c>
      <c r="FU1142">
        <v>0</v>
      </c>
      <c r="FV1142">
        <v>0</v>
      </c>
      <c r="FW1142">
        <v>0</v>
      </c>
      <c r="FX1142">
        <v>0</v>
      </c>
      <c r="FY1142">
        <v>0</v>
      </c>
      <c r="FZ1142">
        <v>0</v>
      </c>
      <c r="GA1142">
        <v>0</v>
      </c>
      <c r="GB1142">
        <v>0</v>
      </c>
      <c r="GC1142">
        <v>0</v>
      </c>
      <c r="GD1142">
        <v>0</v>
      </c>
      <c r="GE1142">
        <v>0</v>
      </c>
      <c r="GF1142">
        <v>0</v>
      </c>
      <c r="GG1142">
        <v>0</v>
      </c>
      <c r="GH1142">
        <v>0</v>
      </c>
      <c r="GI1142">
        <v>0</v>
      </c>
      <c r="GJ1142">
        <v>0</v>
      </c>
      <c r="GK1142">
        <v>0</v>
      </c>
      <c r="GL1142">
        <v>0</v>
      </c>
      <c r="GM1142">
        <v>0</v>
      </c>
      <c r="GN1142">
        <v>0</v>
      </c>
      <c r="GO1142">
        <v>0</v>
      </c>
      <c r="GP1142">
        <v>0</v>
      </c>
      <c r="GQ1142">
        <v>0</v>
      </c>
      <c r="GR1142">
        <v>0</v>
      </c>
      <c r="GS1142">
        <v>0</v>
      </c>
      <c r="GT1142">
        <v>0</v>
      </c>
      <c r="GU1142">
        <v>0</v>
      </c>
      <c r="GV1142">
        <v>0</v>
      </c>
      <c r="GW1142">
        <v>0</v>
      </c>
      <c r="GX1142">
        <v>0</v>
      </c>
      <c r="GY1142">
        <v>0</v>
      </c>
      <c r="GZ1142">
        <v>0</v>
      </c>
      <c r="HA1142">
        <v>0</v>
      </c>
      <c r="HB1142">
        <v>0</v>
      </c>
      <c r="HC1142">
        <v>0</v>
      </c>
      <c r="HD1142">
        <v>0</v>
      </c>
      <c r="HE1142">
        <v>0</v>
      </c>
      <c r="HF1142">
        <v>0</v>
      </c>
      <c r="HG1142">
        <v>0</v>
      </c>
      <c r="HH1142">
        <v>0</v>
      </c>
      <c r="HI1142">
        <v>0</v>
      </c>
      <c r="HJ1142">
        <v>0</v>
      </c>
      <c r="HK1142">
        <v>0</v>
      </c>
      <c r="HL1142">
        <v>0</v>
      </c>
      <c r="HM1142">
        <v>0</v>
      </c>
      <c r="HN1142">
        <v>0</v>
      </c>
      <c r="HO1142">
        <v>0</v>
      </c>
      <c r="HP1142">
        <v>0</v>
      </c>
      <c r="HQ1142">
        <v>0</v>
      </c>
      <c r="HR1142">
        <v>0</v>
      </c>
      <c r="HS1142">
        <v>0</v>
      </c>
      <c r="HT1142">
        <v>0</v>
      </c>
      <c r="HU1142">
        <v>0</v>
      </c>
      <c r="HV1142">
        <v>0</v>
      </c>
      <c r="HW1142">
        <v>0</v>
      </c>
      <c r="HX1142">
        <v>0</v>
      </c>
      <c r="HY1142">
        <v>0</v>
      </c>
      <c r="HZ1142">
        <v>0</v>
      </c>
      <c r="IA1142">
        <v>0</v>
      </c>
      <c r="IB1142">
        <v>0</v>
      </c>
      <c r="IC1142">
        <v>0</v>
      </c>
      <c r="ID1142">
        <v>0</v>
      </c>
      <c r="IE1142">
        <v>0</v>
      </c>
      <c r="IF1142">
        <v>0</v>
      </c>
      <c r="IG1142">
        <v>0</v>
      </c>
      <c r="IH1142">
        <v>0</v>
      </c>
      <c r="II1142">
        <v>0</v>
      </c>
      <c r="IJ1142">
        <v>0</v>
      </c>
      <c r="IK1142">
        <v>0</v>
      </c>
    </row>
    <row r="1143" spans="13:245" hidden="1">
      <c r="M1143" s="340"/>
      <c r="N1143" t="s">
        <v>944</v>
      </c>
      <c r="O1143">
        <v>2</v>
      </c>
      <c r="P1143">
        <v>8</v>
      </c>
      <c r="Q1143" s="183" t="str">
        <f t="shared" si="43"/>
        <v>SDH200208</v>
      </c>
      <c r="R1143">
        <v>429.3</v>
      </c>
      <c r="S1143">
        <v>2000</v>
      </c>
      <c r="T1143">
        <v>2000</v>
      </c>
      <c r="U1143">
        <v>2000</v>
      </c>
      <c r="V1143">
        <v>2146.5</v>
      </c>
      <c r="W1143">
        <v>2575.8000000000002</v>
      </c>
      <c r="X1143">
        <v>3005.1000000000004</v>
      </c>
      <c r="Y1143">
        <v>3434.4</v>
      </c>
      <c r="Z1143">
        <v>3863.7000000000003</v>
      </c>
      <c r="AA1143">
        <v>4293</v>
      </c>
      <c r="AB1143">
        <v>4722.3</v>
      </c>
      <c r="AC1143">
        <v>5151.6000000000004</v>
      </c>
      <c r="AD1143">
        <v>5580.9000000000005</v>
      </c>
      <c r="AE1143">
        <v>6010.2000000000007</v>
      </c>
      <c r="AF1143">
        <v>6439.5</v>
      </c>
      <c r="AG1143">
        <v>6868.8</v>
      </c>
      <c r="AH1143">
        <v>7298.1</v>
      </c>
      <c r="AI1143">
        <v>7727.4000000000005</v>
      </c>
      <c r="AJ1143">
        <v>8156.7000000000007</v>
      </c>
      <c r="AK1143">
        <v>8586</v>
      </c>
      <c r="AL1143">
        <v>8586</v>
      </c>
      <c r="AM1143">
        <v>8586</v>
      </c>
      <c r="AN1143">
        <v>8586</v>
      </c>
      <c r="AO1143">
        <v>8586</v>
      </c>
      <c r="AP1143">
        <v>8586</v>
      </c>
      <c r="AQ1143">
        <v>8586</v>
      </c>
      <c r="AR1143">
        <v>8586</v>
      </c>
      <c r="AS1143">
        <v>8586</v>
      </c>
      <c r="AT1143">
        <v>8586</v>
      </c>
      <c r="AU1143">
        <v>8586</v>
      </c>
      <c r="AV1143">
        <v>8586</v>
      </c>
      <c r="AW1143">
        <v>8586</v>
      </c>
      <c r="AX1143">
        <v>8586</v>
      </c>
      <c r="AY1143">
        <v>8586</v>
      </c>
      <c r="AZ1143">
        <v>8586</v>
      </c>
      <c r="BA1143">
        <v>0</v>
      </c>
      <c r="BB1143">
        <v>0</v>
      </c>
      <c r="BC1143">
        <v>0</v>
      </c>
      <c r="BD1143">
        <v>0</v>
      </c>
      <c r="BE1143">
        <v>0</v>
      </c>
      <c r="BF1143">
        <v>0</v>
      </c>
      <c r="BG1143">
        <v>0</v>
      </c>
      <c r="BH1143">
        <v>0</v>
      </c>
      <c r="BI1143">
        <v>0</v>
      </c>
      <c r="BJ1143">
        <v>0</v>
      </c>
      <c r="BK1143">
        <v>0</v>
      </c>
      <c r="BL1143">
        <v>0</v>
      </c>
      <c r="BM1143">
        <v>0</v>
      </c>
      <c r="BN1143">
        <v>0</v>
      </c>
      <c r="BO1143">
        <v>0</v>
      </c>
      <c r="BP1143">
        <v>0</v>
      </c>
      <c r="BQ1143">
        <v>0</v>
      </c>
      <c r="BR1143">
        <v>0</v>
      </c>
      <c r="BS1143">
        <v>0</v>
      </c>
      <c r="BT1143">
        <v>0</v>
      </c>
      <c r="BU1143">
        <v>0</v>
      </c>
      <c r="BV1143">
        <v>0</v>
      </c>
      <c r="BW1143">
        <v>0</v>
      </c>
      <c r="BX1143">
        <v>0</v>
      </c>
      <c r="BY1143">
        <v>0</v>
      </c>
      <c r="BZ1143">
        <v>0</v>
      </c>
      <c r="CA1143">
        <v>0</v>
      </c>
      <c r="CB1143">
        <v>0</v>
      </c>
      <c r="CC1143">
        <v>0</v>
      </c>
      <c r="CD1143">
        <v>0</v>
      </c>
      <c r="CE1143">
        <v>0</v>
      </c>
      <c r="CF1143">
        <v>0</v>
      </c>
      <c r="CG1143">
        <v>0</v>
      </c>
      <c r="CH1143">
        <v>0</v>
      </c>
      <c r="CI1143">
        <v>0</v>
      </c>
      <c r="CJ1143">
        <v>0</v>
      </c>
      <c r="CK1143">
        <v>0</v>
      </c>
      <c r="CL1143">
        <v>0</v>
      </c>
      <c r="CM1143">
        <v>0</v>
      </c>
      <c r="CN1143">
        <v>0</v>
      </c>
      <c r="CO1143">
        <v>0</v>
      </c>
      <c r="CP1143">
        <v>0</v>
      </c>
      <c r="CQ1143">
        <v>0</v>
      </c>
      <c r="CR1143">
        <v>0</v>
      </c>
      <c r="CS1143">
        <v>0</v>
      </c>
      <c r="CT1143">
        <v>0</v>
      </c>
      <c r="CU1143">
        <v>0</v>
      </c>
      <c r="CV1143">
        <v>0</v>
      </c>
      <c r="CW1143">
        <v>0</v>
      </c>
      <c r="CX1143">
        <v>0</v>
      </c>
      <c r="CY1143">
        <v>0</v>
      </c>
      <c r="CZ1143">
        <v>0</v>
      </c>
      <c r="DA1143">
        <v>0</v>
      </c>
      <c r="DB1143">
        <v>0</v>
      </c>
      <c r="DC1143">
        <v>0</v>
      </c>
      <c r="DD1143">
        <v>0</v>
      </c>
      <c r="DE1143">
        <v>0</v>
      </c>
      <c r="DF1143">
        <v>0</v>
      </c>
      <c r="DG1143">
        <v>0</v>
      </c>
      <c r="DH1143">
        <v>0</v>
      </c>
      <c r="DI1143">
        <v>0</v>
      </c>
      <c r="DJ1143">
        <v>0</v>
      </c>
      <c r="DK1143">
        <v>0</v>
      </c>
      <c r="DL1143">
        <v>0</v>
      </c>
      <c r="DM1143">
        <v>0</v>
      </c>
      <c r="DN1143">
        <v>0</v>
      </c>
      <c r="DO1143">
        <v>0</v>
      </c>
      <c r="DP1143">
        <v>0</v>
      </c>
      <c r="DQ1143">
        <v>0</v>
      </c>
      <c r="DR1143">
        <v>0</v>
      </c>
      <c r="DS1143">
        <v>0</v>
      </c>
      <c r="DT1143">
        <v>0</v>
      </c>
      <c r="DU1143">
        <v>0</v>
      </c>
      <c r="DV1143">
        <v>0</v>
      </c>
      <c r="DW1143">
        <v>0</v>
      </c>
      <c r="DX1143">
        <v>0</v>
      </c>
      <c r="DZ1143" s="340"/>
      <c r="EA1143" t="s">
        <v>944</v>
      </c>
      <c r="EB1143">
        <v>2</v>
      </c>
      <c r="EC1143">
        <v>8</v>
      </c>
      <c r="ED1143" s="183" t="str">
        <f t="shared" si="44"/>
        <v>SDH200208</v>
      </c>
      <c r="EE1143">
        <v>429.3</v>
      </c>
      <c r="EF1143">
        <v>10000</v>
      </c>
      <c r="EG1143">
        <v>10000</v>
      </c>
      <c r="EH1143">
        <v>10000</v>
      </c>
      <c r="EI1143">
        <v>10000</v>
      </c>
      <c r="EJ1143">
        <v>10000</v>
      </c>
      <c r="EK1143">
        <v>10000</v>
      </c>
      <c r="EL1143">
        <v>10000</v>
      </c>
      <c r="EM1143">
        <v>10000</v>
      </c>
      <c r="EN1143">
        <v>10000</v>
      </c>
      <c r="EO1143">
        <v>10000</v>
      </c>
      <c r="EP1143">
        <v>10000</v>
      </c>
      <c r="EQ1143">
        <v>10000</v>
      </c>
      <c r="ER1143">
        <v>10000</v>
      </c>
      <c r="ES1143">
        <v>10000</v>
      </c>
      <c r="ET1143">
        <v>10000</v>
      </c>
      <c r="EU1143">
        <v>10000</v>
      </c>
      <c r="EV1143">
        <v>10000</v>
      </c>
      <c r="EW1143">
        <v>10000</v>
      </c>
      <c r="EX1143">
        <v>10000</v>
      </c>
      <c r="EY1143">
        <v>10000</v>
      </c>
      <c r="EZ1143">
        <v>10000</v>
      </c>
      <c r="FA1143">
        <v>10000</v>
      </c>
      <c r="FB1143">
        <v>10000</v>
      </c>
      <c r="FC1143">
        <v>10000</v>
      </c>
      <c r="FD1143">
        <v>10000</v>
      </c>
      <c r="FE1143">
        <v>10000</v>
      </c>
      <c r="FF1143">
        <v>10000</v>
      </c>
      <c r="FG1143">
        <v>10000</v>
      </c>
      <c r="FH1143">
        <v>10000</v>
      </c>
      <c r="FI1143">
        <v>10000</v>
      </c>
      <c r="FJ1143">
        <v>10000</v>
      </c>
      <c r="FK1143">
        <v>10000</v>
      </c>
      <c r="FL1143">
        <v>10000</v>
      </c>
      <c r="FM1143">
        <v>10000</v>
      </c>
      <c r="FN1143">
        <v>0</v>
      </c>
      <c r="FO1143">
        <v>0</v>
      </c>
      <c r="FP1143">
        <v>0</v>
      </c>
      <c r="FQ1143">
        <v>0</v>
      </c>
      <c r="FR1143">
        <v>0</v>
      </c>
      <c r="FS1143">
        <v>0</v>
      </c>
      <c r="FT1143">
        <v>0</v>
      </c>
      <c r="FU1143">
        <v>0</v>
      </c>
      <c r="FV1143">
        <v>0</v>
      </c>
      <c r="FW1143">
        <v>0</v>
      </c>
      <c r="FX1143">
        <v>0</v>
      </c>
      <c r="FY1143">
        <v>0</v>
      </c>
      <c r="FZ1143">
        <v>0</v>
      </c>
      <c r="GA1143">
        <v>0</v>
      </c>
      <c r="GB1143">
        <v>0</v>
      </c>
      <c r="GC1143">
        <v>0</v>
      </c>
      <c r="GD1143">
        <v>0</v>
      </c>
      <c r="GE1143">
        <v>0</v>
      </c>
      <c r="GF1143">
        <v>0</v>
      </c>
      <c r="GG1143">
        <v>0</v>
      </c>
      <c r="GH1143">
        <v>0</v>
      </c>
      <c r="GI1143">
        <v>0</v>
      </c>
      <c r="GJ1143">
        <v>0</v>
      </c>
      <c r="GK1143">
        <v>0</v>
      </c>
      <c r="GL1143">
        <v>0</v>
      </c>
      <c r="GM1143">
        <v>0</v>
      </c>
      <c r="GN1143">
        <v>0</v>
      </c>
      <c r="GO1143">
        <v>0</v>
      </c>
      <c r="GP1143">
        <v>0</v>
      </c>
      <c r="GQ1143">
        <v>0</v>
      </c>
      <c r="GR1143">
        <v>0</v>
      </c>
      <c r="GS1143">
        <v>0</v>
      </c>
      <c r="GT1143">
        <v>0</v>
      </c>
      <c r="GU1143">
        <v>0</v>
      </c>
      <c r="GV1143">
        <v>0</v>
      </c>
      <c r="GW1143">
        <v>0</v>
      </c>
      <c r="GX1143">
        <v>0</v>
      </c>
      <c r="GY1143">
        <v>0</v>
      </c>
      <c r="GZ1143">
        <v>0</v>
      </c>
      <c r="HA1143">
        <v>0</v>
      </c>
      <c r="HB1143">
        <v>0</v>
      </c>
      <c r="HC1143">
        <v>0</v>
      </c>
      <c r="HD1143">
        <v>0</v>
      </c>
      <c r="HE1143">
        <v>0</v>
      </c>
      <c r="HF1143">
        <v>0</v>
      </c>
      <c r="HG1143">
        <v>0</v>
      </c>
      <c r="HH1143">
        <v>0</v>
      </c>
      <c r="HI1143">
        <v>0</v>
      </c>
      <c r="HJ1143">
        <v>0</v>
      </c>
      <c r="HK1143">
        <v>0</v>
      </c>
      <c r="HL1143">
        <v>0</v>
      </c>
      <c r="HM1143">
        <v>0</v>
      </c>
      <c r="HN1143">
        <v>0</v>
      </c>
      <c r="HO1143">
        <v>0</v>
      </c>
      <c r="HP1143">
        <v>0</v>
      </c>
      <c r="HQ1143">
        <v>0</v>
      </c>
      <c r="HR1143">
        <v>0</v>
      </c>
      <c r="HS1143">
        <v>0</v>
      </c>
      <c r="HT1143">
        <v>0</v>
      </c>
      <c r="HU1143">
        <v>0</v>
      </c>
      <c r="HV1143">
        <v>0</v>
      </c>
      <c r="HW1143">
        <v>0</v>
      </c>
      <c r="HX1143">
        <v>0</v>
      </c>
      <c r="HY1143">
        <v>0</v>
      </c>
      <c r="HZ1143">
        <v>0</v>
      </c>
      <c r="IA1143">
        <v>0</v>
      </c>
      <c r="IB1143">
        <v>0</v>
      </c>
      <c r="IC1143">
        <v>0</v>
      </c>
      <c r="ID1143">
        <v>0</v>
      </c>
      <c r="IE1143">
        <v>0</v>
      </c>
      <c r="IF1143">
        <v>0</v>
      </c>
      <c r="IG1143">
        <v>0</v>
      </c>
      <c r="IH1143">
        <v>0</v>
      </c>
      <c r="II1143">
        <v>0</v>
      </c>
      <c r="IJ1143">
        <v>0</v>
      </c>
      <c r="IK1143">
        <v>0</v>
      </c>
    </row>
    <row r="1144" spans="13:245" hidden="1">
      <c r="M1144" s="340"/>
      <c r="N1144" t="s">
        <v>944</v>
      </c>
      <c r="O1144">
        <v>2</v>
      </c>
      <c r="P1144">
        <v>9</v>
      </c>
      <c r="Q1144" s="183" t="str">
        <f t="shared" si="43"/>
        <v>SDH200209</v>
      </c>
      <c r="R1144">
        <v>429.3</v>
      </c>
      <c r="S1144">
        <v>2000</v>
      </c>
      <c r="T1144">
        <v>2000</v>
      </c>
      <c r="U1144">
        <v>2000</v>
      </c>
      <c r="V1144">
        <v>2146.5</v>
      </c>
      <c r="W1144">
        <v>2575.8000000000002</v>
      </c>
      <c r="X1144">
        <v>3005.1000000000004</v>
      </c>
      <c r="Y1144">
        <v>3434.4</v>
      </c>
      <c r="Z1144">
        <v>3863.7000000000003</v>
      </c>
      <c r="AA1144">
        <v>4293</v>
      </c>
      <c r="AB1144">
        <v>4722.3</v>
      </c>
      <c r="AC1144">
        <v>5151.6000000000004</v>
      </c>
      <c r="AD1144">
        <v>5580.9000000000005</v>
      </c>
      <c r="AE1144">
        <v>6010.2000000000007</v>
      </c>
      <c r="AF1144">
        <v>6439.5</v>
      </c>
      <c r="AG1144">
        <v>6868.8</v>
      </c>
      <c r="AH1144">
        <v>7298.1</v>
      </c>
      <c r="AI1144">
        <v>7727.4000000000005</v>
      </c>
      <c r="AJ1144">
        <v>8156.7000000000007</v>
      </c>
      <c r="AK1144">
        <v>8586</v>
      </c>
      <c r="AL1144">
        <v>8586</v>
      </c>
      <c r="AM1144">
        <v>8586</v>
      </c>
      <c r="AN1144">
        <v>8586</v>
      </c>
      <c r="AO1144">
        <v>8586</v>
      </c>
      <c r="AP1144">
        <v>8586</v>
      </c>
      <c r="AQ1144">
        <v>8586</v>
      </c>
      <c r="AR1144">
        <v>8586</v>
      </c>
      <c r="AS1144">
        <v>8586</v>
      </c>
      <c r="AT1144">
        <v>8586</v>
      </c>
      <c r="AU1144">
        <v>8586</v>
      </c>
      <c r="AV1144">
        <v>8586</v>
      </c>
      <c r="AW1144">
        <v>8586</v>
      </c>
      <c r="AX1144">
        <v>8586</v>
      </c>
      <c r="AY1144">
        <v>8586</v>
      </c>
      <c r="AZ1144">
        <v>8586</v>
      </c>
      <c r="BA1144">
        <v>0</v>
      </c>
      <c r="BB1144">
        <v>0</v>
      </c>
      <c r="BC1144">
        <v>0</v>
      </c>
      <c r="BD1144">
        <v>0</v>
      </c>
      <c r="BE1144">
        <v>0</v>
      </c>
      <c r="BF1144">
        <v>0</v>
      </c>
      <c r="BG1144">
        <v>0</v>
      </c>
      <c r="BH1144">
        <v>0</v>
      </c>
      <c r="BI1144">
        <v>0</v>
      </c>
      <c r="BJ1144">
        <v>0</v>
      </c>
      <c r="BK1144">
        <v>0</v>
      </c>
      <c r="BL1144">
        <v>0</v>
      </c>
      <c r="BM1144">
        <v>0</v>
      </c>
      <c r="BN1144">
        <v>0</v>
      </c>
      <c r="BO1144">
        <v>0</v>
      </c>
      <c r="BP1144">
        <v>0</v>
      </c>
      <c r="BQ1144">
        <v>0</v>
      </c>
      <c r="BR1144">
        <v>0</v>
      </c>
      <c r="BS1144">
        <v>0</v>
      </c>
      <c r="BT1144">
        <v>0</v>
      </c>
      <c r="BU1144">
        <v>0</v>
      </c>
      <c r="BV1144">
        <v>0</v>
      </c>
      <c r="BW1144">
        <v>0</v>
      </c>
      <c r="BX1144">
        <v>0</v>
      </c>
      <c r="BY1144">
        <v>0</v>
      </c>
      <c r="BZ1144">
        <v>0</v>
      </c>
      <c r="CA1144">
        <v>0</v>
      </c>
      <c r="CB1144">
        <v>0</v>
      </c>
      <c r="CC1144">
        <v>0</v>
      </c>
      <c r="CD1144">
        <v>0</v>
      </c>
      <c r="CE1144">
        <v>0</v>
      </c>
      <c r="CF1144">
        <v>0</v>
      </c>
      <c r="CG1144">
        <v>0</v>
      </c>
      <c r="CH1144">
        <v>0</v>
      </c>
      <c r="CI1144">
        <v>0</v>
      </c>
      <c r="CJ1144">
        <v>0</v>
      </c>
      <c r="CK1144">
        <v>0</v>
      </c>
      <c r="CL1144">
        <v>0</v>
      </c>
      <c r="CM1144">
        <v>0</v>
      </c>
      <c r="CN1144">
        <v>0</v>
      </c>
      <c r="CO1144">
        <v>0</v>
      </c>
      <c r="CP1144">
        <v>0</v>
      </c>
      <c r="CQ1144">
        <v>0</v>
      </c>
      <c r="CR1144">
        <v>0</v>
      </c>
      <c r="CS1144">
        <v>0</v>
      </c>
      <c r="CT1144">
        <v>0</v>
      </c>
      <c r="CU1144">
        <v>0</v>
      </c>
      <c r="CV1144">
        <v>0</v>
      </c>
      <c r="CW1144">
        <v>0</v>
      </c>
      <c r="CX1144">
        <v>0</v>
      </c>
      <c r="CY1144">
        <v>0</v>
      </c>
      <c r="CZ1144">
        <v>0</v>
      </c>
      <c r="DA1144">
        <v>0</v>
      </c>
      <c r="DB1144">
        <v>0</v>
      </c>
      <c r="DC1144">
        <v>0</v>
      </c>
      <c r="DD1144">
        <v>0</v>
      </c>
      <c r="DE1144">
        <v>0</v>
      </c>
      <c r="DF1144">
        <v>0</v>
      </c>
      <c r="DG1144">
        <v>0</v>
      </c>
      <c r="DH1144">
        <v>0</v>
      </c>
      <c r="DI1144">
        <v>0</v>
      </c>
      <c r="DJ1144">
        <v>0</v>
      </c>
      <c r="DK1144">
        <v>0</v>
      </c>
      <c r="DL1144">
        <v>0</v>
      </c>
      <c r="DM1144">
        <v>0</v>
      </c>
      <c r="DN1144">
        <v>0</v>
      </c>
      <c r="DO1144">
        <v>0</v>
      </c>
      <c r="DP1144">
        <v>0</v>
      </c>
      <c r="DQ1144">
        <v>0</v>
      </c>
      <c r="DR1144">
        <v>0</v>
      </c>
      <c r="DS1144">
        <v>0</v>
      </c>
      <c r="DT1144">
        <v>0</v>
      </c>
      <c r="DU1144">
        <v>0</v>
      </c>
      <c r="DV1144">
        <v>0</v>
      </c>
      <c r="DW1144">
        <v>0</v>
      </c>
      <c r="DX1144">
        <v>0</v>
      </c>
      <c r="DZ1144" s="340"/>
      <c r="EA1144" t="s">
        <v>944</v>
      </c>
      <c r="EB1144">
        <v>2</v>
      </c>
      <c r="EC1144">
        <v>9</v>
      </c>
      <c r="ED1144" s="183" t="str">
        <f t="shared" si="44"/>
        <v>SDH200209</v>
      </c>
      <c r="EE1144">
        <v>429.3</v>
      </c>
      <c r="EF1144">
        <v>10000</v>
      </c>
      <c r="EG1144">
        <v>10000</v>
      </c>
      <c r="EH1144">
        <v>10000</v>
      </c>
      <c r="EI1144">
        <v>10000</v>
      </c>
      <c r="EJ1144">
        <v>10000</v>
      </c>
      <c r="EK1144">
        <v>10000</v>
      </c>
      <c r="EL1144">
        <v>10000</v>
      </c>
      <c r="EM1144">
        <v>10000</v>
      </c>
      <c r="EN1144">
        <v>10000</v>
      </c>
      <c r="EO1144">
        <v>10000</v>
      </c>
      <c r="EP1144">
        <v>10000</v>
      </c>
      <c r="EQ1144">
        <v>10000</v>
      </c>
      <c r="ER1144">
        <v>10000</v>
      </c>
      <c r="ES1144">
        <v>10000</v>
      </c>
      <c r="ET1144">
        <v>10000</v>
      </c>
      <c r="EU1144">
        <v>10000</v>
      </c>
      <c r="EV1144">
        <v>10000</v>
      </c>
      <c r="EW1144">
        <v>10000</v>
      </c>
      <c r="EX1144">
        <v>10000</v>
      </c>
      <c r="EY1144">
        <v>10000</v>
      </c>
      <c r="EZ1144">
        <v>10000</v>
      </c>
      <c r="FA1144">
        <v>10000</v>
      </c>
      <c r="FB1144">
        <v>10000</v>
      </c>
      <c r="FC1144">
        <v>10000</v>
      </c>
      <c r="FD1144">
        <v>10000</v>
      </c>
      <c r="FE1144">
        <v>10000</v>
      </c>
      <c r="FF1144">
        <v>10000</v>
      </c>
      <c r="FG1144">
        <v>10000</v>
      </c>
      <c r="FH1144">
        <v>10000</v>
      </c>
      <c r="FI1144">
        <v>10000</v>
      </c>
      <c r="FJ1144">
        <v>10000</v>
      </c>
      <c r="FK1144">
        <v>10000</v>
      </c>
      <c r="FL1144">
        <v>10000</v>
      </c>
      <c r="FM1144">
        <v>10000</v>
      </c>
      <c r="FN1144">
        <v>0</v>
      </c>
      <c r="FO1144">
        <v>0</v>
      </c>
      <c r="FP1144">
        <v>0</v>
      </c>
      <c r="FQ1144">
        <v>0</v>
      </c>
      <c r="FR1144">
        <v>0</v>
      </c>
      <c r="FS1144">
        <v>0</v>
      </c>
      <c r="FT1144">
        <v>0</v>
      </c>
      <c r="FU1144">
        <v>0</v>
      </c>
      <c r="FV1144">
        <v>0</v>
      </c>
      <c r="FW1144">
        <v>0</v>
      </c>
      <c r="FX1144">
        <v>0</v>
      </c>
      <c r="FY1144">
        <v>0</v>
      </c>
      <c r="FZ1144">
        <v>0</v>
      </c>
      <c r="GA1144">
        <v>0</v>
      </c>
      <c r="GB1144">
        <v>0</v>
      </c>
      <c r="GC1144">
        <v>0</v>
      </c>
      <c r="GD1144">
        <v>0</v>
      </c>
      <c r="GE1144">
        <v>0</v>
      </c>
      <c r="GF1144">
        <v>0</v>
      </c>
      <c r="GG1144">
        <v>0</v>
      </c>
      <c r="GH1144">
        <v>0</v>
      </c>
      <c r="GI1144">
        <v>0</v>
      </c>
      <c r="GJ1144">
        <v>0</v>
      </c>
      <c r="GK1144">
        <v>0</v>
      </c>
      <c r="GL1144">
        <v>0</v>
      </c>
      <c r="GM1144">
        <v>0</v>
      </c>
      <c r="GN1144">
        <v>0</v>
      </c>
      <c r="GO1144">
        <v>0</v>
      </c>
      <c r="GP1144">
        <v>0</v>
      </c>
      <c r="GQ1144">
        <v>0</v>
      </c>
      <c r="GR1144">
        <v>0</v>
      </c>
      <c r="GS1144">
        <v>0</v>
      </c>
      <c r="GT1144">
        <v>0</v>
      </c>
      <c r="GU1144">
        <v>0</v>
      </c>
      <c r="GV1144">
        <v>0</v>
      </c>
      <c r="GW1144">
        <v>0</v>
      </c>
      <c r="GX1144">
        <v>0</v>
      </c>
      <c r="GY1144">
        <v>0</v>
      </c>
      <c r="GZ1144">
        <v>0</v>
      </c>
      <c r="HA1144">
        <v>0</v>
      </c>
      <c r="HB1144">
        <v>0</v>
      </c>
      <c r="HC1144">
        <v>0</v>
      </c>
      <c r="HD1144">
        <v>0</v>
      </c>
      <c r="HE1144">
        <v>0</v>
      </c>
      <c r="HF1144">
        <v>0</v>
      </c>
      <c r="HG1144">
        <v>0</v>
      </c>
      <c r="HH1144">
        <v>0</v>
      </c>
      <c r="HI1144">
        <v>0</v>
      </c>
      <c r="HJ1144">
        <v>0</v>
      </c>
      <c r="HK1144">
        <v>0</v>
      </c>
      <c r="HL1144">
        <v>0</v>
      </c>
      <c r="HM1144">
        <v>0</v>
      </c>
      <c r="HN1144">
        <v>0</v>
      </c>
      <c r="HO1144">
        <v>0</v>
      </c>
      <c r="HP1144">
        <v>0</v>
      </c>
      <c r="HQ1144">
        <v>0</v>
      </c>
      <c r="HR1144">
        <v>0</v>
      </c>
      <c r="HS1144">
        <v>0</v>
      </c>
      <c r="HT1144">
        <v>0</v>
      </c>
      <c r="HU1144">
        <v>0</v>
      </c>
      <c r="HV1144">
        <v>0</v>
      </c>
      <c r="HW1144">
        <v>0</v>
      </c>
      <c r="HX1144">
        <v>0</v>
      </c>
      <c r="HY1144">
        <v>0</v>
      </c>
      <c r="HZ1144">
        <v>0</v>
      </c>
      <c r="IA1144">
        <v>0</v>
      </c>
      <c r="IB1144">
        <v>0</v>
      </c>
      <c r="IC1144">
        <v>0</v>
      </c>
      <c r="ID1144">
        <v>0</v>
      </c>
      <c r="IE1144">
        <v>0</v>
      </c>
      <c r="IF1144">
        <v>0</v>
      </c>
      <c r="IG1144">
        <v>0</v>
      </c>
      <c r="IH1144">
        <v>0</v>
      </c>
      <c r="II1144">
        <v>0</v>
      </c>
      <c r="IJ1144">
        <v>0</v>
      </c>
      <c r="IK1144">
        <v>0</v>
      </c>
    </row>
    <row r="1145" spans="13:245" hidden="1">
      <c r="M1145" s="340"/>
      <c r="N1145" t="s">
        <v>944</v>
      </c>
      <c r="O1145">
        <v>2</v>
      </c>
      <c r="P1145">
        <v>10</v>
      </c>
      <c r="Q1145" s="183" t="str">
        <f t="shared" si="43"/>
        <v>SDH200210</v>
      </c>
      <c r="R1145">
        <v>429.3</v>
      </c>
      <c r="S1145">
        <v>2000</v>
      </c>
      <c r="T1145">
        <v>2000</v>
      </c>
      <c r="U1145">
        <v>2000</v>
      </c>
      <c r="V1145">
        <v>2146.5</v>
      </c>
      <c r="W1145">
        <v>2575.8000000000002</v>
      </c>
      <c r="X1145">
        <v>3005.1000000000004</v>
      </c>
      <c r="Y1145">
        <v>3434.4</v>
      </c>
      <c r="Z1145">
        <v>3863.7000000000003</v>
      </c>
      <c r="AA1145">
        <v>4293</v>
      </c>
      <c r="AB1145">
        <v>4722.3</v>
      </c>
      <c r="AC1145">
        <v>5151.6000000000004</v>
      </c>
      <c r="AD1145">
        <v>5580.9000000000005</v>
      </c>
      <c r="AE1145">
        <v>6010.2000000000007</v>
      </c>
      <c r="AF1145">
        <v>6439.5</v>
      </c>
      <c r="AG1145">
        <v>6868.8</v>
      </c>
      <c r="AH1145">
        <v>7298.1</v>
      </c>
      <c r="AI1145">
        <v>7727.4000000000005</v>
      </c>
      <c r="AJ1145">
        <v>8156.7000000000007</v>
      </c>
      <c r="AK1145">
        <v>8586</v>
      </c>
      <c r="AL1145">
        <v>8586</v>
      </c>
      <c r="AM1145">
        <v>8586</v>
      </c>
      <c r="AN1145">
        <v>8586</v>
      </c>
      <c r="AO1145">
        <v>8586</v>
      </c>
      <c r="AP1145">
        <v>8586</v>
      </c>
      <c r="AQ1145">
        <v>8586</v>
      </c>
      <c r="AR1145">
        <v>8586</v>
      </c>
      <c r="AS1145">
        <v>8586</v>
      </c>
      <c r="AT1145">
        <v>8586</v>
      </c>
      <c r="AU1145">
        <v>8586</v>
      </c>
      <c r="AV1145">
        <v>8586</v>
      </c>
      <c r="AW1145">
        <v>8586</v>
      </c>
      <c r="AX1145">
        <v>8586</v>
      </c>
      <c r="AY1145">
        <v>8586</v>
      </c>
      <c r="AZ1145">
        <v>8586</v>
      </c>
      <c r="BA1145">
        <v>0</v>
      </c>
      <c r="BB1145">
        <v>0</v>
      </c>
      <c r="BC1145">
        <v>0</v>
      </c>
      <c r="BD1145">
        <v>0</v>
      </c>
      <c r="BE1145">
        <v>0</v>
      </c>
      <c r="BF1145">
        <v>0</v>
      </c>
      <c r="BG1145">
        <v>0</v>
      </c>
      <c r="BH1145">
        <v>0</v>
      </c>
      <c r="BI1145">
        <v>0</v>
      </c>
      <c r="BJ1145">
        <v>0</v>
      </c>
      <c r="BK1145">
        <v>0</v>
      </c>
      <c r="BL1145">
        <v>0</v>
      </c>
      <c r="BM1145">
        <v>0</v>
      </c>
      <c r="BN1145">
        <v>0</v>
      </c>
      <c r="BO1145">
        <v>0</v>
      </c>
      <c r="BP1145">
        <v>0</v>
      </c>
      <c r="BQ1145">
        <v>0</v>
      </c>
      <c r="BR1145">
        <v>0</v>
      </c>
      <c r="BS1145">
        <v>0</v>
      </c>
      <c r="BT1145">
        <v>0</v>
      </c>
      <c r="BU1145">
        <v>0</v>
      </c>
      <c r="BV1145">
        <v>0</v>
      </c>
      <c r="BW1145">
        <v>0</v>
      </c>
      <c r="BX1145">
        <v>0</v>
      </c>
      <c r="BY1145">
        <v>0</v>
      </c>
      <c r="BZ1145">
        <v>0</v>
      </c>
      <c r="CA1145">
        <v>0</v>
      </c>
      <c r="CB1145">
        <v>0</v>
      </c>
      <c r="CC1145">
        <v>0</v>
      </c>
      <c r="CD1145">
        <v>0</v>
      </c>
      <c r="CE1145">
        <v>0</v>
      </c>
      <c r="CF1145">
        <v>0</v>
      </c>
      <c r="CG1145">
        <v>0</v>
      </c>
      <c r="CH1145">
        <v>0</v>
      </c>
      <c r="CI1145">
        <v>0</v>
      </c>
      <c r="CJ1145">
        <v>0</v>
      </c>
      <c r="CK1145">
        <v>0</v>
      </c>
      <c r="CL1145">
        <v>0</v>
      </c>
      <c r="CM1145">
        <v>0</v>
      </c>
      <c r="CN1145">
        <v>0</v>
      </c>
      <c r="CO1145">
        <v>0</v>
      </c>
      <c r="CP1145">
        <v>0</v>
      </c>
      <c r="CQ1145">
        <v>0</v>
      </c>
      <c r="CR1145">
        <v>0</v>
      </c>
      <c r="CS1145">
        <v>0</v>
      </c>
      <c r="CT1145">
        <v>0</v>
      </c>
      <c r="CU1145">
        <v>0</v>
      </c>
      <c r="CV1145">
        <v>0</v>
      </c>
      <c r="CW1145">
        <v>0</v>
      </c>
      <c r="CX1145">
        <v>0</v>
      </c>
      <c r="CY1145">
        <v>0</v>
      </c>
      <c r="CZ1145">
        <v>0</v>
      </c>
      <c r="DA1145">
        <v>0</v>
      </c>
      <c r="DB1145">
        <v>0</v>
      </c>
      <c r="DC1145">
        <v>0</v>
      </c>
      <c r="DD1145">
        <v>0</v>
      </c>
      <c r="DE1145">
        <v>0</v>
      </c>
      <c r="DF1145">
        <v>0</v>
      </c>
      <c r="DG1145">
        <v>0</v>
      </c>
      <c r="DH1145">
        <v>0</v>
      </c>
      <c r="DI1145">
        <v>0</v>
      </c>
      <c r="DJ1145">
        <v>0</v>
      </c>
      <c r="DK1145">
        <v>0</v>
      </c>
      <c r="DL1145">
        <v>0</v>
      </c>
      <c r="DM1145">
        <v>0</v>
      </c>
      <c r="DN1145">
        <v>0</v>
      </c>
      <c r="DO1145">
        <v>0</v>
      </c>
      <c r="DP1145">
        <v>0</v>
      </c>
      <c r="DQ1145">
        <v>0</v>
      </c>
      <c r="DR1145">
        <v>0</v>
      </c>
      <c r="DS1145">
        <v>0</v>
      </c>
      <c r="DT1145">
        <v>0</v>
      </c>
      <c r="DU1145">
        <v>0</v>
      </c>
      <c r="DV1145">
        <v>0</v>
      </c>
      <c r="DW1145">
        <v>0</v>
      </c>
      <c r="DX1145">
        <v>0</v>
      </c>
      <c r="DZ1145" s="340"/>
      <c r="EA1145" t="s">
        <v>944</v>
      </c>
      <c r="EB1145">
        <v>2</v>
      </c>
      <c r="EC1145">
        <v>10</v>
      </c>
      <c r="ED1145" s="183" t="str">
        <f t="shared" si="44"/>
        <v>SDH200210</v>
      </c>
      <c r="EE1145">
        <v>429.3</v>
      </c>
      <c r="EF1145">
        <v>10000</v>
      </c>
      <c r="EG1145">
        <v>10000</v>
      </c>
      <c r="EH1145">
        <v>10000</v>
      </c>
      <c r="EI1145">
        <v>10000</v>
      </c>
      <c r="EJ1145">
        <v>10000</v>
      </c>
      <c r="EK1145">
        <v>10000</v>
      </c>
      <c r="EL1145">
        <v>10000</v>
      </c>
      <c r="EM1145">
        <v>10000</v>
      </c>
      <c r="EN1145">
        <v>10000</v>
      </c>
      <c r="EO1145">
        <v>10000</v>
      </c>
      <c r="EP1145">
        <v>10000</v>
      </c>
      <c r="EQ1145">
        <v>10000</v>
      </c>
      <c r="ER1145">
        <v>10000</v>
      </c>
      <c r="ES1145">
        <v>10000</v>
      </c>
      <c r="ET1145">
        <v>10000</v>
      </c>
      <c r="EU1145">
        <v>10000</v>
      </c>
      <c r="EV1145">
        <v>10000</v>
      </c>
      <c r="EW1145">
        <v>10000</v>
      </c>
      <c r="EX1145">
        <v>10000</v>
      </c>
      <c r="EY1145">
        <v>10000</v>
      </c>
      <c r="EZ1145">
        <v>10000</v>
      </c>
      <c r="FA1145">
        <v>10000</v>
      </c>
      <c r="FB1145">
        <v>10000</v>
      </c>
      <c r="FC1145">
        <v>10000</v>
      </c>
      <c r="FD1145">
        <v>10000</v>
      </c>
      <c r="FE1145">
        <v>10000</v>
      </c>
      <c r="FF1145">
        <v>10000</v>
      </c>
      <c r="FG1145">
        <v>10000</v>
      </c>
      <c r="FH1145">
        <v>10000</v>
      </c>
      <c r="FI1145">
        <v>10000</v>
      </c>
      <c r="FJ1145">
        <v>10000</v>
      </c>
      <c r="FK1145">
        <v>10000</v>
      </c>
      <c r="FL1145">
        <v>10000</v>
      </c>
      <c r="FM1145">
        <v>10000</v>
      </c>
      <c r="FN1145">
        <v>0</v>
      </c>
      <c r="FO1145">
        <v>0</v>
      </c>
      <c r="FP1145">
        <v>0</v>
      </c>
      <c r="FQ1145">
        <v>0</v>
      </c>
      <c r="FR1145">
        <v>0</v>
      </c>
      <c r="FS1145">
        <v>0</v>
      </c>
      <c r="FT1145">
        <v>0</v>
      </c>
      <c r="FU1145">
        <v>0</v>
      </c>
      <c r="FV1145">
        <v>0</v>
      </c>
      <c r="FW1145">
        <v>0</v>
      </c>
      <c r="FX1145">
        <v>0</v>
      </c>
      <c r="FY1145">
        <v>0</v>
      </c>
      <c r="FZ1145">
        <v>0</v>
      </c>
      <c r="GA1145">
        <v>0</v>
      </c>
      <c r="GB1145">
        <v>0</v>
      </c>
      <c r="GC1145">
        <v>0</v>
      </c>
      <c r="GD1145">
        <v>0</v>
      </c>
      <c r="GE1145">
        <v>0</v>
      </c>
      <c r="GF1145">
        <v>0</v>
      </c>
      <c r="GG1145">
        <v>0</v>
      </c>
      <c r="GH1145">
        <v>0</v>
      </c>
      <c r="GI1145">
        <v>0</v>
      </c>
      <c r="GJ1145">
        <v>0</v>
      </c>
      <c r="GK1145">
        <v>0</v>
      </c>
      <c r="GL1145">
        <v>0</v>
      </c>
      <c r="GM1145">
        <v>0</v>
      </c>
      <c r="GN1145">
        <v>0</v>
      </c>
      <c r="GO1145">
        <v>0</v>
      </c>
      <c r="GP1145">
        <v>0</v>
      </c>
      <c r="GQ1145">
        <v>0</v>
      </c>
      <c r="GR1145">
        <v>0</v>
      </c>
      <c r="GS1145">
        <v>0</v>
      </c>
      <c r="GT1145">
        <v>0</v>
      </c>
      <c r="GU1145">
        <v>0</v>
      </c>
      <c r="GV1145">
        <v>0</v>
      </c>
      <c r="GW1145">
        <v>0</v>
      </c>
      <c r="GX1145">
        <v>0</v>
      </c>
      <c r="GY1145">
        <v>0</v>
      </c>
      <c r="GZ1145">
        <v>0</v>
      </c>
      <c r="HA1145">
        <v>0</v>
      </c>
      <c r="HB1145">
        <v>0</v>
      </c>
      <c r="HC1145">
        <v>0</v>
      </c>
      <c r="HD1145">
        <v>0</v>
      </c>
      <c r="HE1145">
        <v>0</v>
      </c>
      <c r="HF1145">
        <v>0</v>
      </c>
      <c r="HG1145">
        <v>0</v>
      </c>
      <c r="HH1145">
        <v>0</v>
      </c>
      <c r="HI1145">
        <v>0</v>
      </c>
      <c r="HJ1145">
        <v>0</v>
      </c>
      <c r="HK1145">
        <v>0</v>
      </c>
      <c r="HL1145">
        <v>0</v>
      </c>
      <c r="HM1145">
        <v>0</v>
      </c>
      <c r="HN1145">
        <v>0</v>
      </c>
      <c r="HO1145">
        <v>0</v>
      </c>
      <c r="HP1145">
        <v>0</v>
      </c>
      <c r="HQ1145">
        <v>0</v>
      </c>
      <c r="HR1145">
        <v>0</v>
      </c>
      <c r="HS1145">
        <v>0</v>
      </c>
      <c r="HT1145">
        <v>0</v>
      </c>
      <c r="HU1145">
        <v>0</v>
      </c>
      <c r="HV1145">
        <v>0</v>
      </c>
      <c r="HW1145">
        <v>0</v>
      </c>
      <c r="HX1145">
        <v>0</v>
      </c>
      <c r="HY1145">
        <v>0</v>
      </c>
      <c r="HZ1145">
        <v>0</v>
      </c>
      <c r="IA1145">
        <v>0</v>
      </c>
      <c r="IB1145">
        <v>0</v>
      </c>
      <c r="IC1145">
        <v>0</v>
      </c>
      <c r="ID1145">
        <v>0</v>
      </c>
      <c r="IE1145">
        <v>0</v>
      </c>
      <c r="IF1145">
        <v>0</v>
      </c>
      <c r="IG1145">
        <v>0</v>
      </c>
      <c r="IH1145">
        <v>0</v>
      </c>
      <c r="II1145">
        <v>0</v>
      </c>
      <c r="IJ1145">
        <v>0</v>
      </c>
      <c r="IK1145">
        <v>0</v>
      </c>
    </row>
    <row r="1146" spans="13:245" hidden="1">
      <c r="M1146" s="340"/>
      <c r="N1146" t="s">
        <v>944</v>
      </c>
      <c r="O1146">
        <v>2</v>
      </c>
      <c r="P1146">
        <v>11</v>
      </c>
      <c r="Q1146" s="183" t="str">
        <f t="shared" si="43"/>
        <v>SDH200211</v>
      </c>
      <c r="R1146">
        <v>429.3</v>
      </c>
      <c r="S1146">
        <v>2000</v>
      </c>
      <c r="T1146">
        <v>2000</v>
      </c>
      <c r="U1146">
        <v>2000</v>
      </c>
      <c r="V1146">
        <v>2146.5</v>
      </c>
      <c r="W1146">
        <v>2575.8000000000002</v>
      </c>
      <c r="X1146">
        <v>3005.1000000000004</v>
      </c>
      <c r="Y1146">
        <v>3434.4</v>
      </c>
      <c r="Z1146">
        <v>3863.7000000000003</v>
      </c>
      <c r="AA1146">
        <v>4293</v>
      </c>
      <c r="AB1146">
        <v>4722.3</v>
      </c>
      <c r="AC1146">
        <v>5151.6000000000004</v>
      </c>
      <c r="AD1146">
        <v>5580.9000000000005</v>
      </c>
      <c r="AE1146">
        <v>6010.2000000000007</v>
      </c>
      <c r="AF1146">
        <v>6439.5</v>
      </c>
      <c r="AG1146">
        <v>6868.8</v>
      </c>
      <c r="AH1146">
        <v>7298.1</v>
      </c>
      <c r="AI1146">
        <v>7727.4000000000005</v>
      </c>
      <c r="AJ1146">
        <v>8156.7000000000007</v>
      </c>
      <c r="AK1146">
        <v>8586</v>
      </c>
      <c r="AL1146">
        <v>8586</v>
      </c>
      <c r="AM1146">
        <v>8586</v>
      </c>
      <c r="AN1146">
        <v>8586</v>
      </c>
      <c r="AO1146">
        <v>8586</v>
      </c>
      <c r="AP1146">
        <v>8586</v>
      </c>
      <c r="AQ1146">
        <v>8586</v>
      </c>
      <c r="AR1146">
        <v>8586</v>
      </c>
      <c r="AS1146">
        <v>8586</v>
      </c>
      <c r="AT1146">
        <v>8586</v>
      </c>
      <c r="AU1146">
        <v>8586</v>
      </c>
      <c r="AV1146">
        <v>8586</v>
      </c>
      <c r="AW1146">
        <v>8586</v>
      </c>
      <c r="AX1146">
        <v>8586</v>
      </c>
      <c r="AY1146">
        <v>8586</v>
      </c>
      <c r="AZ1146">
        <v>8586</v>
      </c>
      <c r="BA1146">
        <v>0</v>
      </c>
      <c r="BB1146">
        <v>0</v>
      </c>
      <c r="BC1146">
        <v>0</v>
      </c>
      <c r="BD1146">
        <v>0</v>
      </c>
      <c r="BE1146">
        <v>0</v>
      </c>
      <c r="BF1146">
        <v>0</v>
      </c>
      <c r="BG1146">
        <v>0</v>
      </c>
      <c r="BH1146">
        <v>0</v>
      </c>
      <c r="BI1146">
        <v>0</v>
      </c>
      <c r="BJ1146">
        <v>0</v>
      </c>
      <c r="BK1146">
        <v>0</v>
      </c>
      <c r="BL1146">
        <v>0</v>
      </c>
      <c r="BM1146">
        <v>0</v>
      </c>
      <c r="BN1146">
        <v>0</v>
      </c>
      <c r="BO1146">
        <v>0</v>
      </c>
      <c r="BP1146">
        <v>0</v>
      </c>
      <c r="BQ1146">
        <v>0</v>
      </c>
      <c r="BR1146">
        <v>0</v>
      </c>
      <c r="BS1146">
        <v>0</v>
      </c>
      <c r="BT1146">
        <v>0</v>
      </c>
      <c r="BU1146">
        <v>0</v>
      </c>
      <c r="BV1146">
        <v>0</v>
      </c>
      <c r="BW1146">
        <v>0</v>
      </c>
      <c r="BX1146">
        <v>0</v>
      </c>
      <c r="BY1146">
        <v>0</v>
      </c>
      <c r="BZ1146">
        <v>0</v>
      </c>
      <c r="CA1146">
        <v>0</v>
      </c>
      <c r="CB1146">
        <v>0</v>
      </c>
      <c r="CC1146">
        <v>0</v>
      </c>
      <c r="CD1146">
        <v>0</v>
      </c>
      <c r="CE1146">
        <v>0</v>
      </c>
      <c r="CF1146">
        <v>0</v>
      </c>
      <c r="CG1146">
        <v>0</v>
      </c>
      <c r="CH1146">
        <v>0</v>
      </c>
      <c r="CI1146">
        <v>0</v>
      </c>
      <c r="CJ1146">
        <v>0</v>
      </c>
      <c r="CK1146">
        <v>0</v>
      </c>
      <c r="CL1146">
        <v>0</v>
      </c>
      <c r="CM1146">
        <v>0</v>
      </c>
      <c r="CN1146">
        <v>0</v>
      </c>
      <c r="CO1146">
        <v>0</v>
      </c>
      <c r="CP1146">
        <v>0</v>
      </c>
      <c r="CQ1146">
        <v>0</v>
      </c>
      <c r="CR1146">
        <v>0</v>
      </c>
      <c r="CS1146">
        <v>0</v>
      </c>
      <c r="CT1146">
        <v>0</v>
      </c>
      <c r="CU1146">
        <v>0</v>
      </c>
      <c r="CV1146">
        <v>0</v>
      </c>
      <c r="CW1146">
        <v>0</v>
      </c>
      <c r="CX1146">
        <v>0</v>
      </c>
      <c r="CY1146">
        <v>0</v>
      </c>
      <c r="CZ1146">
        <v>0</v>
      </c>
      <c r="DA1146">
        <v>0</v>
      </c>
      <c r="DB1146">
        <v>0</v>
      </c>
      <c r="DC1146">
        <v>0</v>
      </c>
      <c r="DD1146">
        <v>0</v>
      </c>
      <c r="DE1146">
        <v>0</v>
      </c>
      <c r="DF1146">
        <v>0</v>
      </c>
      <c r="DG1146">
        <v>0</v>
      </c>
      <c r="DH1146">
        <v>0</v>
      </c>
      <c r="DI1146">
        <v>0</v>
      </c>
      <c r="DJ1146">
        <v>0</v>
      </c>
      <c r="DK1146">
        <v>0</v>
      </c>
      <c r="DL1146">
        <v>0</v>
      </c>
      <c r="DM1146">
        <v>0</v>
      </c>
      <c r="DN1146">
        <v>0</v>
      </c>
      <c r="DO1146">
        <v>0</v>
      </c>
      <c r="DP1146">
        <v>0</v>
      </c>
      <c r="DQ1146">
        <v>0</v>
      </c>
      <c r="DR1146">
        <v>0</v>
      </c>
      <c r="DS1146">
        <v>0</v>
      </c>
      <c r="DT1146">
        <v>0</v>
      </c>
      <c r="DU1146">
        <v>0</v>
      </c>
      <c r="DV1146">
        <v>0</v>
      </c>
      <c r="DW1146">
        <v>0</v>
      </c>
      <c r="DX1146">
        <v>0</v>
      </c>
      <c r="DZ1146" s="340"/>
      <c r="EA1146" t="s">
        <v>944</v>
      </c>
      <c r="EB1146">
        <v>2</v>
      </c>
      <c r="EC1146">
        <v>11</v>
      </c>
      <c r="ED1146" s="183" t="str">
        <f t="shared" si="44"/>
        <v>SDH200211</v>
      </c>
      <c r="EE1146">
        <v>429.3</v>
      </c>
      <c r="EF1146">
        <v>10000</v>
      </c>
      <c r="EG1146">
        <v>10000</v>
      </c>
      <c r="EH1146">
        <v>10000</v>
      </c>
      <c r="EI1146">
        <v>10000</v>
      </c>
      <c r="EJ1146">
        <v>10000</v>
      </c>
      <c r="EK1146">
        <v>10000</v>
      </c>
      <c r="EL1146">
        <v>10000</v>
      </c>
      <c r="EM1146">
        <v>10000</v>
      </c>
      <c r="EN1146">
        <v>10000</v>
      </c>
      <c r="EO1146">
        <v>10000</v>
      </c>
      <c r="EP1146">
        <v>10000</v>
      </c>
      <c r="EQ1146">
        <v>10000</v>
      </c>
      <c r="ER1146">
        <v>10000</v>
      </c>
      <c r="ES1146">
        <v>10000</v>
      </c>
      <c r="ET1146">
        <v>10000</v>
      </c>
      <c r="EU1146">
        <v>10000</v>
      </c>
      <c r="EV1146">
        <v>10000</v>
      </c>
      <c r="EW1146">
        <v>10000</v>
      </c>
      <c r="EX1146">
        <v>10000</v>
      </c>
      <c r="EY1146">
        <v>10000</v>
      </c>
      <c r="EZ1146">
        <v>10000</v>
      </c>
      <c r="FA1146">
        <v>10000</v>
      </c>
      <c r="FB1146">
        <v>10000</v>
      </c>
      <c r="FC1146">
        <v>10000</v>
      </c>
      <c r="FD1146">
        <v>10000</v>
      </c>
      <c r="FE1146">
        <v>10000</v>
      </c>
      <c r="FF1146">
        <v>10000</v>
      </c>
      <c r="FG1146">
        <v>10000</v>
      </c>
      <c r="FH1146">
        <v>10000</v>
      </c>
      <c r="FI1146">
        <v>10000</v>
      </c>
      <c r="FJ1146">
        <v>10000</v>
      </c>
      <c r="FK1146">
        <v>10000</v>
      </c>
      <c r="FL1146">
        <v>10000</v>
      </c>
      <c r="FM1146">
        <v>10000</v>
      </c>
      <c r="FN1146">
        <v>0</v>
      </c>
      <c r="FO1146">
        <v>0</v>
      </c>
      <c r="FP1146">
        <v>0</v>
      </c>
      <c r="FQ1146">
        <v>0</v>
      </c>
      <c r="FR1146">
        <v>0</v>
      </c>
      <c r="FS1146">
        <v>0</v>
      </c>
      <c r="FT1146">
        <v>0</v>
      </c>
      <c r="FU1146">
        <v>0</v>
      </c>
      <c r="FV1146">
        <v>0</v>
      </c>
      <c r="FW1146">
        <v>0</v>
      </c>
      <c r="FX1146">
        <v>0</v>
      </c>
      <c r="FY1146">
        <v>0</v>
      </c>
      <c r="FZ1146">
        <v>0</v>
      </c>
      <c r="GA1146">
        <v>0</v>
      </c>
      <c r="GB1146">
        <v>0</v>
      </c>
      <c r="GC1146">
        <v>0</v>
      </c>
      <c r="GD1146">
        <v>0</v>
      </c>
      <c r="GE1146">
        <v>0</v>
      </c>
      <c r="GF1146">
        <v>0</v>
      </c>
      <c r="GG1146">
        <v>0</v>
      </c>
      <c r="GH1146">
        <v>0</v>
      </c>
      <c r="GI1146">
        <v>0</v>
      </c>
      <c r="GJ1146">
        <v>0</v>
      </c>
      <c r="GK1146">
        <v>0</v>
      </c>
      <c r="GL1146">
        <v>0</v>
      </c>
      <c r="GM1146">
        <v>0</v>
      </c>
      <c r="GN1146">
        <v>0</v>
      </c>
      <c r="GO1146">
        <v>0</v>
      </c>
      <c r="GP1146">
        <v>0</v>
      </c>
      <c r="GQ1146">
        <v>0</v>
      </c>
      <c r="GR1146">
        <v>0</v>
      </c>
      <c r="GS1146">
        <v>0</v>
      </c>
      <c r="GT1146">
        <v>0</v>
      </c>
      <c r="GU1146">
        <v>0</v>
      </c>
      <c r="GV1146">
        <v>0</v>
      </c>
      <c r="GW1146">
        <v>0</v>
      </c>
      <c r="GX1146">
        <v>0</v>
      </c>
      <c r="GY1146">
        <v>0</v>
      </c>
      <c r="GZ1146">
        <v>0</v>
      </c>
      <c r="HA1146">
        <v>0</v>
      </c>
      <c r="HB1146">
        <v>0</v>
      </c>
      <c r="HC1146">
        <v>0</v>
      </c>
      <c r="HD1146">
        <v>0</v>
      </c>
      <c r="HE1146">
        <v>0</v>
      </c>
      <c r="HF1146">
        <v>0</v>
      </c>
      <c r="HG1146">
        <v>0</v>
      </c>
      <c r="HH1146">
        <v>0</v>
      </c>
      <c r="HI1146">
        <v>0</v>
      </c>
      <c r="HJ1146">
        <v>0</v>
      </c>
      <c r="HK1146">
        <v>0</v>
      </c>
      <c r="HL1146">
        <v>0</v>
      </c>
      <c r="HM1146">
        <v>0</v>
      </c>
      <c r="HN1146">
        <v>0</v>
      </c>
      <c r="HO1146">
        <v>0</v>
      </c>
      <c r="HP1146">
        <v>0</v>
      </c>
      <c r="HQ1146">
        <v>0</v>
      </c>
      <c r="HR1146">
        <v>0</v>
      </c>
      <c r="HS1146">
        <v>0</v>
      </c>
      <c r="HT1146">
        <v>0</v>
      </c>
      <c r="HU1146">
        <v>0</v>
      </c>
      <c r="HV1146">
        <v>0</v>
      </c>
      <c r="HW1146">
        <v>0</v>
      </c>
      <c r="HX1146">
        <v>0</v>
      </c>
      <c r="HY1146">
        <v>0</v>
      </c>
      <c r="HZ1146">
        <v>0</v>
      </c>
      <c r="IA1146">
        <v>0</v>
      </c>
      <c r="IB1146">
        <v>0</v>
      </c>
      <c r="IC1146">
        <v>0</v>
      </c>
      <c r="ID1146">
        <v>0</v>
      </c>
      <c r="IE1146">
        <v>0</v>
      </c>
      <c r="IF1146">
        <v>0</v>
      </c>
      <c r="IG1146">
        <v>0</v>
      </c>
      <c r="IH1146">
        <v>0</v>
      </c>
      <c r="II1146">
        <v>0</v>
      </c>
      <c r="IJ1146">
        <v>0</v>
      </c>
      <c r="IK1146">
        <v>0</v>
      </c>
    </row>
    <row r="1147" spans="13:245" hidden="1">
      <c r="M1147" s="340"/>
      <c r="N1147" t="s">
        <v>944</v>
      </c>
      <c r="O1147">
        <v>2</v>
      </c>
      <c r="P1147">
        <v>12</v>
      </c>
      <c r="Q1147" s="183" t="str">
        <f t="shared" si="43"/>
        <v>SDH200212</v>
      </c>
      <c r="R1147">
        <v>429.3</v>
      </c>
      <c r="S1147">
        <v>2000</v>
      </c>
      <c r="T1147">
        <v>2000</v>
      </c>
      <c r="U1147">
        <v>2000</v>
      </c>
      <c r="V1147">
        <v>2146.5</v>
      </c>
      <c r="W1147">
        <v>2575.8000000000002</v>
      </c>
      <c r="X1147">
        <v>3005.1000000000004</v>
      </c>
      <c r="Y1147">
        <v>3434.4</v>
      </c>
      <c r="Z1147">
        <v>3863.7000000000003</v>
      </c>
      <c r="AA1147">
        <v>4293</v>
      </c>
      <c r="AB1147">
        <v>4722.3</v>
      </c>
      <c r="AC1147">
        <v>5151.6000000000004</v>
      </c>
      <c r="AD1147">
        <v>5580.9000000000005</v>
      </c>
      <c r="AE1147">
        <v>6010.2000000000007</v>
      </c>
      <c r="AF1147">
        <v>6439.5</v>
      </c>
      <c r="AG1147">
        <v>6868.8</v>
      </c>
      <c r="AH1147">
        <v>7298.1</v>
      </c>
      <c r="AI1147">
        <v>7727.4000000000005</v>
      </c>
      <c r="AJ1147">
        <v>8156.7000000000007</v>
      </c>
      <c r="AK1147">
        <v>8586</v>
      </c>
      <c r="AL1147">
        <v>8586</v>
      </c>
      <c r="AM1147">
        <v>8586</v>
      </c>
      <c r="AN1147">
        <v>8586</v>
      </c>
      <c r="AO1147">
        <v>8586</v>
      </c>
      <c r="AP1147">
        <v>8586</v>
      </c>
      <c r="AQ1147">
        <v>8586</v>
      </c>
      <c r="AR1147">
        <v>8586</v>
      </c>
      <c r="AS1147">
        <v>8586</v>
      </c>
      <c r="AT1147">
        <v>8586</v>
      </c>
      <c r="AU1147">
        <v>8586</v>
      </c>
      <c r="AV1147">
        <v>8586</v>
      </c>
      <c r="AW1147">
        <v>8586</v>
      </c>
      <c r="AX1147">
        <v>8586</v>
      </c>
      <c r="AY1147">
        <v>8586</v>
      </c>
      <c r="AZ1147">
        <v>8586</v>
      </c>
      <c r="BA1147">
        <v>0</v>
      </c>
      <c r="BB1147">
        <v>0</v>
      </c>
      <c r="BC1147">
        <v>0</v>
      </c>
      <c r="BD1147">
        <v>0</v>
      </c>
      <c r="BE1147">
        <v>0</v>
      </c>
      <c r="BF1147">
        <v>0</v>
      </c>
      <c r="BG1147">
        <v>0</v>
      </c>
      <c r="BH1147">
        <v>0</v>
      </c>
      <c r="BI1147">
        <v>0</v>
      </c>
      <c r="BJ1147">
        <v>0</v>
      </c>
      <c r="BK1147">
        <v>0</v>
      </c>
      <c r="BL1147">
        <v>0</v>
      </c>
      <c r="BM1147">
        <v>0</v>
      </c>
      <c r="BN1147">
        <v>0</v>
      </c>
      <c r="BO1147">
        <v>0</v>
      </c>
      <c r="BP1147">
        <v>0</v>
      </c>
      <c r="BQ1147">
        <v>0</v>
      </c>
      <c r="BR1147">
        <v>0</v>
      </c>
      <c r="BS1147">
        <v>0</v>
      </c>
      <c r="BT1147">
        <v>0</v>
      </c>
      <c r="BU1147">
        <v>0</v>
      </c>
      <c r="BV1147">
        <v>0</v>
      </c>
      <c r="BW1147">
        <v>0</v>
      </c>
      <c r="BX1147">
        <v>0</v>
      </c>
      <c r="BY1147">
        <v>0</v>
      </c>
      <c r="BZ1147">
        <v>0</v>
      </c>
      <c r="CA1147">
        <v>0</v>
      </c>
      <c r="CB1147">
        <v>0</v>
      </c>
      <c r="CC1147">
        <v>0</v>
      </c>
      <c r="CD1147">
        <v>0</v>
      </c>
      <c r="CE1147">
        <v>0</v>
      </c>
      <c r="CF1147">
        <v>0</v>
      </c>
      <c r="CG1147">
        <v>0</v>
      </c>
      <c r="CH1147">
        <v>0</v>
      </c>
      <c r="CI1147">
        <v>0</v>
      </c>
      <c r="CJ1147">
        <v>0</v>
      </c>
      <c r="CK1147">
        <v>0</v>
      </c>
      <c r="CL1147">
        <v>0</v>
      </c>
      <c r="CM1147">
        <v>0</v>
      </c>
      <c r="CN1147">
        <v>0</v>
      </c>
      <c r="CO1147">
        <v>0</v>
      </c>
      <c r="CP1147">
        <v>0</v>
      </c>
      <c r="CQ1147">
        <v>0</v>
      </c>
      <c r="CR1147">
        <v>0</v>
      </c>
      <c r="CS1147">
        <v>0</v>
      </c>
      <c r="CT1147">
        <v>0</v>
      </c>
      <c r="CU1147">
        <v>0</v>
      </c>
      <c r="CV1147">
        <v>0</v>
      </c>
      <c r="CW1147">
        <v>0</v>
      </c>
      <c r="CX1147">
        <v>0</v>
      </c>
      <c r="CY1147">
        <v>0</v>
      </c>
      <c r="CZ1147">
        <v>0</v>
      </c>
      <c r="DA1147">
        <v>0</v>
      </c>
      <c r="DB1147">
        <v>0</v>
      </c>
      <c r="DC1147">
        <v>0</v>
      </c>
      <c r="DD1147">
        <v>0</v>
      </c>
      <c r="DE1147">
        <v>0</v>
      </c>
      <c r="DF1147">
        <v>0</v>
      </c>
      <c r="DG1147">
        <v>0</v>
      </c>
      <c r="DH1147">
        <v>0</v>
      </c>
      <c r="DI1147">
        <v>0</v>
      </c>
      <c r="DJ1147">
        <v>0</v>
      </c>
      <c r="DK1147">
        <v>0</v>
      </c>
      <c r="DL1147">
        <v>0</v>
      </c>
      <c r="DM1147">
        <v>0</v>
      </c>
      <c r="DN1147">
        <v>0</v>
      </c>
      <c r="DO1147">
        <v>0</v>
      </c>
      <c r="DP1147">
        <v>0</v>
      </c>
      <c r="DQ1147">
        <v>0</v>
      </c>
      <c r="DR1147">
        <v>0</v>
      </c>
      <c r="DS1147">
        <v>0</v>
      </c>
      <c r="DT1147">
        <v>0</v>
      </c>
      <c r="DU1147">
        <v>0</v>
      </c>
      <c r="DV1147">
        <v>0</v>
      </c>
      <c r="DW1147">
        <v>0</v>
      </c>
      <c r="DX1147">
        <v>0</v>
      </c>
      <c r="DZ1147" s="340"/>
      <c r="EA1147" t="s">
        <v>944</v>
      </c>
      <c r="EB1147">
        <v>2</v>
      </c>
      <c r="EC1147">
        <v>12</v>
      </c>
      <c r="ED1147" s="183" t="str">
        <f t="shared" si="44"/>
        <v>SDH200212</v>
      </c>
      <c r="EE1147">
        <v>429.3</v>
      </c>
      <c r="EF1147">
        <v>10000</v>
      </c>
      <c r="EG1147">
        <v>10000</v>
      </c>
      <c r="EH1147">
        <v>10000</v>
      </c>
      <c r="EI1147">
        <v>10000</v>
      </c>
      <c r="EJ1147">
        <v>10000</v>
      </c>
      <c r="EK1147">
        <v>10000</v>
      </c>
      <c r="EL1147">
        <v>10000</v>
      </c>
      <c r="EM1147">
        <v>10000</v>
      </c>
      <c r="EN1147">
        <v>10000</v>
      </c>
      <c r="EO1147">
        <v>10000</v>
      </c>
      <c r="EP1147">
        <v>10000</v>
      </c>
      <c r="EQ1147">
        <v>10000</v>
      </c>
      <c r="ER1147">
        <v>10000</v>
      </c>
      <c r="ES1147">
        <v>10000</v>
      </c>
      <c r="ET1147">
        <v>10000</v>
      </c>
      <c r="EU1147">
        <v>10000</v>
      </c>
      <c r="EV1147">
        <v>10000</v>
      </c>
      <c r="EW1147">
        <v>10000</v>
      </c>
      <c r="EX1147">
        <v>10000</v>
      </c>
      <c r="EY1147">
        <v>10000</v>
      </c>
      <c r="EZ1147">
        <v>10000</v>
      </c>
      <c r="FA1147">
        <v>10000</v>
      </c>
      <c r="FB1147">
        <v>10000</v>
      </c>
      <c r="FC1147">
        <v>10000</v>
      </c>
      <c r="FD1147">
        <v>10000</v>
      </c>
      <c r="FE1147">
        <v>10000</v>
      </c>
      <c r="FF1147">
        <v>10000</v>
      </c>
      <c r="FG1147">
        <v>10000</v>
      </c>
      <c r="FH1147">
        <v>10000</v>
      </c>
      <c r="FI1147">
        <v>10000</v>
      </c>
      <c r="FJ1147">
        <v>10000</v>
      </c>
      <c r="FK1147">
        <v>10000</v>
      </c>
      <c r="FL1147">
        <v>10000</v>
      </c>
      <c r="FM1147">
        <v>10000</v>
      </c>
      <c r="FN1147">
        <v>0</v>
      </c>
      <c r="FO1147">
        <v>0</v>
      </c>
      <c r="FP1147">
        <v>0</v>
      </c>
      <c r="FQ1147">
        <v>0</v>
      </c>
      <c r="FR1147">
        <v>0</v>
      </c>
      <c r="FS1147">
        <v>0</v>
      </c>
      <c r="FT1147">
        <v>0</v>
      </c>
      <c r="FU1147">
        <v>0</v>
      </c>
      <c r="FV1147">
        <v>0</v>
      </c>
      <c r="FW1147">
        <v>0</v>
      </c>
      <c r="FX1147">
        <v>0</v>
      </c>
      <c r="FY1147">
        <v>0</v>
      </c>
      <c r="FZ1147">
        <v>0</v>
      </c>
      <c r="GA1147">
        <v>0</v>
      </c>
      <c r="GB1147">
        <v>0</v>
      </c>
      <c r="GC1147">
        <v>0</v>
      </c>
      <c r="GD1147">
        <v>0</v>
      </c>
      <c r="GE1147">
        <v>0</v>
      </c>
      <c r="GF1147">
        <v>0</v>
      </c>
      <c r="GG1147">
        <v>0</v>
      </c>
      <c r="GH1147">
        <v>0</v>
      </c>
      <c r="GI1147">
        <v>0</v>
      </c>
      <c r="GJ1147">
        <v>0</v>
      </c>
      <c r="GK1147">
        <v>0</v>
      </c>
      <c r="GL1147">
        <v>0</v>
      </c>
      <c r="GM1147">
        <v>0</v>
      </c>
      <c r="GN1147">
        <v>0</v>
      </c>
      <c r="GO1147">
        <v>0</v>
      </c>
      <c r="GP1147">
        <v>0</v>
      </c>
      <c r="GQ1147">
        <v>0</v>
      </c>
      <c r="GR1147">
        <v>0</v>
      </c>
      <c r="GS1147">
        <v>0</v>
      </c>
      <c r="GT1147">
        <v>0</v>
      </c>
      <c r="GU1147">
        <v>0</v>
      </c>
      <c r="GV1147">
        <v>0</v>
      </c>
      <c r="GW1147">
        <v>0</v>
      </c>
      <c r="GX1147">
        <v>0</v>
      </c>
      <c r="GY1147">
        <v>0</v>
      </c>
      <c r="GZ1147">
        <v>0</v>
      </c>
      <c r="HA1147">
        <v>0</v>
      </c>
      <c r="HB1147">
        <v>0</v>
      </c>
      <c r="HC1147">
        <v>0</v>
      </c>
      <c r="HD1147">
        <v>0</v>
      </c>
      <c r="HE1147">
        <v>0</v>
      </c>
      <c r="HF1147">
        <v>0</v>
      </c>
      <c r="HG1147">
        <v>0</v>
      </c>
      <c r="HH1147">
        <v>0</v>
      </c>
      <c r="HI1147">
        <v>0</v>
      </c>
      <c r="HJ1147">
        <v>0</v>
      </c>
      <c r="HK1147">
        <v>0</v>
      </c>
      <c r="HL1147">
        <v>0</v>
      </c>
      <c r="HM1147">
        <v>0</v>
      </c>
      <c r="HN1147">
        <v>0</v>
      </c>
      <c r="HO1147">
        <v>0</v>
      </c>
      <c r="HP1147">
        <v>0</v>
      </c>
      <c r="HQ1147">
        <v>0</v>
      </c>
      <c r="HR1147">
        <v>0</v>
      </c>
      <c r="HS1147">
        <v>0</v>
      </c>
      <c r="HT1147">
        <v>0</v>
      </c>
      <c r="HU1147">
        <v>0</v>
      </c>
      <c r="HV1147">
        <v>0</v>
      </c>
      <c r="HW1147">
        <v>0</v>
      </c>
      <c r="HX1147">
        <v>0</v>
      </c>
      <c r="HY1147">
        <v>0</v>
      </c>
      <c r="HZ1147">
        <v>0</v>
      </c>
      <c r="IA1147">
        <v>0</v>
      </c>
      <c r="IB1147">
        <v>0</v>
      </c>
      <c r="IC1147">
        <v>0</v>
      </c>
      <c r="ID1147">
        <v>0</v>
      </c>
      <c r="IE1147">
        <v>0</v>
      </c>
      <c r="IF1147">
        <v>0</v>
      </c>
      <c r="IG1147">
        <v>0</v>
      </c>
      <c r="IH1147">
        <v>0</v>
      </c>
      <c r="II1147">
        <v>0</v>
      </c>
      <c r="IJ1147">
        <v>0</v>
      </c>
      <c r="IK1147">
        <v>0</v>
      </c>
    </row>
    <row r="1148" spans="13:245" hidden="1">
      <c r="M1148" s="340"/>
      <c r="N1148" t="s">
        <v>944</v>
      </c>
      <c r="O1148">
        <v>2</v>
      </c>
      <c r="P1148">
        <v>13</v>
      </c>
      <c r="Q1148" s="183" t="str">
        <f t="shared" si="43"/>
        <v>SDH200213</v>
      </c>
      <c r="R1148">
        <v>429.3</v>
      </c>
      <c r="S1148">
        <v>2000</v>
      </c>
      <c r="T1148">
        <v>2000</v>
      </c>
      <c r="U1148">
        <v>2000</v>
      </c>
      <c r="V1148">
        <v>2146.5</v>
      </c>
      <c r="W1148">
        <v>2575.8000000000002</v>
      </c>
      <c r="X1148">
        <v>3005.1000000000004</v>
      </c>
      <c r="Y1148">
        <v>3434.4</v>
      </c>
      <c r="Z1148">
        <v>3863.7000000000003</v>
      </c>
      <c r="AA1148">
        <v>4293</v>
      </c>
      <c r="AB1148">
        <v>4722.3</v>
      </c>
      <c r="AC1148">
        <v>5151.6000000000004</v>
      </c>
      <c r="AD1148">
        <v>5580.9000000000005</v>
      </c>
      <c r="AE1148">
        <v>6010.2000000000007</v>
      </c>
      <c r="AF1148">
        <v>6439.5</v>
      </c>
      <c r="AG1148">
        <v>6868.8</v>
      </c>
      <c r="AH1148">
        <v>7298.1</v>
      </c>
      <c r="AI1148">
        <v>7727.4000000000005</v>
      </c>
      <c r="AJ1148">
        <v>8156.7000000000007</v>
      </c>
      <c r="AK1148">
        <v>8586</v>
      </c>
      <c r="AL1148">
        <v>8586</v>
      </c>
      <c r="AM1148">
        <v>8586</v>
      </c>
      <c r="AN1148">
        <v>8586</v>
      </c>
      <c r="AO1148">
        <v>8586</v>
      </c>
      <c r="AP1148">
        <v>8586</v>
      </c>
      <c r="AQ1148">
        <v>8586</v>
      </c>
      <c r="AR1148">
        <v>8586</v>
      </c>
      <c r="AS1148">
        <v>8586</v>
      </c>
      <c r="AT1148">
        <v>8586</v>
      </c>
      <c r="AU1148">
        <v>8586</v>
      </c>
      <c r="AV1148">
        <v>8586</v>
      </c>
      <c r="AW1148">
        <v>8586</v>
      </c>
      <c r="AX1148">
        <v>8586</v>
      </c>
      <c r="AY1148">
        <v>8586</v>
      </c>
      <c r="AZ1148">
        <v>8586</v>
      </c>
      <c r="BA1148">
        <v>0</v>
      </c>
      <c r="BB1148">
        <v>0</v>
      </c>
      <c r="BC1148">
        <v>0</v>
      </c>
      <c r="BD1148">
        <v>0</v>
      </c>
      <c r="BE1148">
        <v>0</v>
      </c>
      <c r="BF1148">
        <v>0</v>
      </c>
      <c r="BG1148">
        <v>0</v>
      </c>
      <c r="BH1148">
        <v>0</v>
      </c>
      <c r="BI1148">
        <v>0</v>
      </c>
      <c r="BJ1148">
        <v>0</v>
      </c>
      <c r="BK1148">
        <v>0</v>
      </c>
      <c r="BL1148">
        <v>0</v>
      </c>
      <c r="BM1148">
        <v>0</v>
      </c>
      <c r="BN1148">
        <v>0</v>
      </c>
      <c r="BO1148">
        <v>0</v>
      </c>
      <c r="BP1148">
        <v>0</v>
      </c>
      <c r="BQ1148">
        <v>0</v>
      </c>
      <c r="BR1148">
        <v>0</v>
      </c>
      <c r="BS1148">
        <v>0</v>
      </c>
      <c r="BT1148">
        <v>0</v>
      </c>
      <c r="BU1148">
        <v>0</v>
      </c>
      <c r="BV1148">
        <v>0</v>
      </c>
      <c r="BW1148">
        <v>0</v>
      </c>
      <c r="BX1148">
        <v>0</v>
      </c>
      <c r="BY1148">
        <v>0</v>
      </c>
      <c r="BZ1148">
        <v>0</v>
      </c>
      <c r="CA1148">
        <v>0</v>
      </c>
      <c r="CB1148">
        <v>0</v>
      </c>
      <c r="CC1148">
        <v>0</v>
      </c>
      <c r="CD1148">
        <v>0</v>
      </c>
      <c r="CE1148">
        <v>0</v>
      </c>
      <c r="CF1148">
        <v>0</v>
      </c>
      <c r="CG1148">
        <v>0</v>
      </c>
      <c r="CH1148">
        <v>0</v>
      </c>
      <c r="CI1148">
        <v>0</v>
      </c>
      <c r="CJ1148">
        <v>0</v>
      </c>
      <c r="CK1148">
        <v>0</v>
      </c>
      <c r="CL1148">
        <v>0</v>
      </c>
      <c r="CM1148">
        <v>0</v>
      </c>
      <c r="CN1148">
        <v>0</v>
      </c>
      <c r="CO1148">
        <v>0</v>
      </c>
      <c r="CP1148">
        <v>0</v>
      </c>
      <c r="CQ1148">
        <v>0</v>
      </c>
      <c r="CR1148">
        <v>0</v>
      </c>
      <c r="CS1148">
        <v>0</v>
      </c>
      <c r="CT1148">
        <v>0</v>
      </c>
      <c r="CU1148">
        <v>0</v>
      </c>
      <c r="CV1148">
        <v>0</v>
      </c>
      <c r="CW1148">
        <v>0</v>
      </c>
      <c r="CX1148">
        <v>0</v>
      </c>
      <c r="CY1148">
        <v>0</v>
      </c>
      <c r="CZ1148">
        <v>0</v>
      </c>
      <c r="DA1148">
        <v>0</v>
      </c>
      <c r="DB1148">
        <v>0</v>
      </c>
      <c r="DC1148">
        <v>0</v>
      </c>
      <c r="DD1148">
        <v>0</v>
      </c>
      <c r="DE1148">
        <v>0</v>
      </c>
      <c r="DF1148">
        <v>0</v>
      </c>
      <c r="DG1148">
        <v>0</v>
      </c>
      <c r="DH1148">
        <v>0</v>
      </c>
      <c r="DI1148">
        <v>0</v>
      </c>
      <c r="DJ1148">
        <v>0</v>
      </c>
      <c r="DK1148">
        <v>0</v>
      </c>
      <c r="DL1148">
        <v>0</v>
      </c>
      <c r="DM1148">
        <v>0</v>
      </c>
      <c r="DN1148">
        <v>0</v>
      </c>
      <c r="DO1148">
        <v>0</v>
      </c>
      <c r="DP1148">
        <v>0</v>
      </c>
      <c r="DQ1148">
        <v>0</v>
      </c>
      <c r="DR1148">
        <v>0</v>
      </c>
      <c r="DS1148">
        <v>0</v>
      </c>
      <c r="DT1148">
        <v>0</v>
      </c>
      <c r="DU1148">
        <v>0</v>
      </c>
      <c r="DV1148">
        <v>0</v>
      </c>
      <c r="DW1148">
        <v>0</v>
      </c>
      <c r="DX1148">
        <v>0</v>
      </c>
      <c r="DZ1148" s="340"/>
      <c r="EA1148" t="s">
        <v>944</v>
      </c>
      <c r="EB1148">
        <v>2</v>
      </c>
      <c r="EC1148">
        <v>13</v>
      </c>
      <c r="ED1148" s="183" t="str">
        <f t="shared" si="44"/>
        <v>SDH200213</v>
      </c>
      <c r="EE1148">
        <v>429.3</v>
      </c>
      <c r="EF1148">
        <v>10000</v>
      </c>
      <c r="EG1148">
        <v>10000</v>
      </c>
      <c r="EH1148">
        <v>10000</v>
      </c>
      <c r="EI1148">
        <v>10000</v>
      </c>
      <c r="EJ1148">
        <v>10000</v>
      </c>
      <c r="EK1148">
        <v>10000</v>
      </c>
      <c r="EL1148">
        <v>10000</v>
      </c>
      <c r="EM1148">
        <v>10000</v>
      </c>
      <c r="EN1148">
        <v>10000</v>
      </c>
      <c r="EO1148">
        <v>10000</v>
      </c>
      <c r="EP1148">
        <v>10000</v>
      </c>
      <c r="EQ1148">
        <v>10000</v>
      </c>
      <c r="ER1148">
        <v>10000</v>
      </c>
      <c r="ES1148">
        <v>10000</v>
      </c>
      <c r="ET1148">
        <v>10000</v>
      </c>
      <c r="EU1148">
        <v>10000</v>
      </c>
      <c r="EV1148">
        <v>10000</v>
      </c>
      <c r="EW1148">
        <v>10000</v>
      </c>
      <c r="EX1148">
        <v>10000</v>
      </c>
      <c r="EY1148">
        <v>10000</v>
      </c>
      <c r="EZ1148">
        <v>10000</v>
      </c>
      <c r="FA1148">
        <v>10000</v>
      </c>
      <c r="FB1148">
        <v>10000</v>
      </c>
      <c r="FC1148">
        <v>10000</v>
      </c>
      <c r="FD1148">
        <v>10000</v>
      </c>
      <c r="FE1148">
        <v>10000</v>
      </c>
      <c r="FF1148">
        <v>10000</v>
      </c>
      <c r="FG1148">
        <v>10000</v>
      </c>
      <c r="FH1148">
        <v>10000</v>
      </c>
      <c r="FI1148">
        <v>10000</v>
      </c>
      <c r="FJ1148">
        <v>10000</v>
      </c>
      <c r="FK1148">
        <v>10000</v>
      </c>
      <c r="FL1148">
        <v>10000</v>
      </c>
      <c r="FM1148">
        <v>10000</v>
      </c>
      <c r="FN1148">
        <v>0</v>
      </c>
      <c r="FO1148">
        <v>0</v>
      </c>
      <c r="FP1148">
        <v>0</v>
      </c>
      <c r="FQ1148">
        <v>0</v>
      </c>
      <c r="FR1148">
        <v>0</v>
      </c>
      <c r="FS1148">
        <v>0</v>
      </c>
      <c r="FT1148">
        <v>0</v>
      </c>
      <c r="FU1148">
        <v>0</v>
      </c>
      <c r="FV1148">
        <v>0</v>
      </c>
      <c r="FW1148">
        <v>0</v>
      </c>
      <c r="FX1148">
        <v>0</v>
      </c>
      <c r="FY1148">
        <v>0</v>
      </c>
      <c r="FZ1148">
        <v>0</v>
      </c>
      <c r="GA1148">
        <v>0</v>
      </c>
      <c r="GB1148">
        <v>0</v>
      </c>
      <c r="GC1148">
        <v>0</v>
      </c>
      <c r="GD1148">
        <v>0</v>
      </c>
      <c r="GE1148">
        <v>0</v>
      </c>
      <c r="GF1148">
        <v>0</v>
      </c>
      <c r="GG1148">
        <v>0</v>
      </c>
      <c r="GH1148">
        <v>0</v>
      </c>
      <c r="GI1148">
        <v>0</v>
      </c>
      <c r="GJ1148">
        <v>0</v>
      </c>
      <c r="GK1148">
        <v>0</v>
      </c>
      <c r="GL1148">
        <v>0</v>
      </c>
      <c r="GM1148">
        <v>0</v>
      </c>
      <c r="GN1148">
        <v>0</v>
      </c>
      <c r="GO1148">
        <v>0</v>
      </c>
      <c r="GP1148">
        <v>0</v>
      </c>
      <c r="GQ1148">
        <v>0</v>
      </c>
      <c r="GR1148">
        <v>0</v>
      </c>
      <c r="GS1148">
        <v>0</v>
      </c>
      <c r="GT1148">
        <v>0</v>
      </c>
      <c r="GU1148">
        <v>0</v>
      </c>
      <c r="GV1148">
        <v>0</v>
      </c>
      <c r="GW1148">
        <v>0</v>
      </c>
      <c r="GX1148">
        <v>0</v>
      </c>
      <c r="GY1148">
        <v>0</v>
      </c>
      <c r="GZ1148">
        <v>0</v>
      </c>
      <c r="HA1148">
        <v>0</v>
      </c>
      <c r="HB1148">
        <v>0</v>
      </c>
      <c r="HC1148">
        <v>0</v>
      </c>
      <c r="HD1148">
        <v>0</v>
      </c>
      <c r="HE1148">
        <v>0</v>
      </c>
      <c r="HF1148">
        <v>0</v>
      </c>
      <c r="HG1148">
        <v>0</v>
      </c>
      <c r="HH1148">
        <v>0</v>
      </c>
      <c r="HI1148">
        <v>0</v>
      </c>
      <c r="HJ1148">
        <v>0</v>
      </c>
      <c r="HK1148">
        <v>0</v>
      </c>
      <c r="HL1148">
        <v>0</v>
      </c>
      <c r="HM1148">
        <v>0</v>
      </c>
      <c r="HN1148">
        <v>0</v>
      </c>
      <c r="HO1148">
        <v>0</v>
      </c>
      <c r="HP1148">
        <v>0</v>
      </c>
      <c r="HQ1148">
        <v>0</v>
      </c>
      <c r="HR1148">
        <v>0</v>
      </c>
      <c r="HS1148">
        <v>0</v>
      </c>
      <c r="HT1148">
        <v>0</v>
      </c>
      <c r="HU1148">
        <v>0</v>
      </c>
      <c r="HV1148">
        <v>0</v>
      </c>
      <c r="HW1148">
        <v>0</v>
      </c>
      <c r="HX1148">
        <v>0</v>
      </c>
      <c r="HY1148">
        <v>0</v>
      </c>
      <c r="HZ1148">
        <v>0</v>
      </c>
      <c r="IA1148">
        <v>0</v>
      </c>
      <c r="IB1148">
        <v>0</v>
      </c>
      <c r="IC1148">
        <v>0</v>
      </c>
      <c r="ID1148">
        <v>0</v>
      </c>
      <c r="IE1148">
        <v>0</v>
      </c>
      <c r="IF1148">
        <v>0</v>
      </c>
      <c r="IG1148">
        <v>0</v>
      </c>
      <c r="IH1148">
        <v>0</v>
      </c>
      <c r="II1148">
        <v>0</v>
      </c>
      <c r="IJ1148">
        <v>0</v>
      </c>
      <c r="IK1148">
        <v>0</v>
      </c>
    </row>
    <row r="1149" spans="13:245" hidden="1">
      <c r="M1149" s="340"/>
      <c r="N1149" t="s">
        <v>944</v>
      </c>
      <c r="O1149">
        <v>2</v>
      </c>
      <c r="P1149">
        <v>14</v>
      </c>
      <c r="Q1149" s="183" t="str">
        <f t="shared" si="43"/>
        <v>SDH200214</v>
      </c>
      <c r="R1149">
        <v>429.3</v>
      </c>
      <c r="S1149">
        <v>2000</v>
      </c>
      <c r="T1149">
        <v>2000</v>
      </c>
      <c r="U1149">
        <v>2000</v>
      </c>
      <c r="V1149">
        <v>2146.5</v>
      </c>
      <c r="W1149">
        <v>2575.8000000000002</v>
      </c>
      <c r="X1149">
        <v>3005.1000000000004</v>
      </c>
      <c r="Y1149">
        <v>3434.4</v>
      </c>
      <c r="Z1149">
        <v>3863.7000000000003</v>
      </c>
      <c r="AA1149">
        <v>4293</v>
      </c>
      <c r="AB1149">
        <v>4722.3</v>
      </c>
      <c r="AC1149">
        <v>5151.6000000000004</v>
      </c>
      <c r="AD1149">
        <v>5580.9000000000005</v>
      </c>
      <c r="AE1149">
        <v>6010.2000000000007</v>
      </c>
      <c r="AF1149">
        <v>6439.5</v>
      </c>
      <c r="AG1149">
        <v>6868.8</v>
      </c>
      <c r="AH1149">
        <v>7298.1</v>
      </c>
      <c r="AI1149">
        <v>7727.4000000000005</v>
      </c>
      <c r="AJ1149">
        <v>8156.7000000000007</v>
      </c>
      <c r="AK1149">
        <v>8586</v>
      </c>
      <c r="AL1149">
        <v>8586</v>
      </c>
      <c r="AM1149">
        <v>8586</v>
      </c>
      <c r="AN1149">
        <v>8586</v>
      </c>
      <c r="AO1149">
        <v>8586</v>
      </c>
      <c r="AP1149">
        <v>8586</v>
      </c>
      <c r="AQ1149">
        <v>8586</v>
      </c>
      <c r="AR1149">
        <v>8586</v>
      </c>
      <c r="AS1149">
        <v>8586</v>
      </c>
      <c r="AT1149">
        <v>8586</v>
      </c>
      <c r="AU1149">
        <v>8586</v>
      </c>
      <c r="AV1149">
        <v>8586</v>
      </c>
      <c r="AW1149">
        <v>8586</v>
      </c>
      <c r="AX1149">
        <v>8586</v>
      </c>
      <c r="AY1149">
        <v>8586</v>
      </c>
      <c r="AZ1149">
        <v>8586</v>
      </c>
      <c r="BA1149">
        <v>0</v>
      </c>
      <c r="BB1149">
        <v>0</v>
      </c>
      <c r="BC1149">
        <v>0</v>
      </c>
      <c r="BD1149">
        <v>0</v>
      </c>
      <c r="BE1149">
        <v>0</v>
      </c>
      <c r="BF1149">
        <v>0</v>
      </c>
      <c r="BG1149">
        <v>0</v>
      </c>
      <c r="BH1149">
        <v>0</v>
      </c>
      <c r="BI1149">
        <v>0</v>
      </c>
      <c r="BJ1149">
        <v>0</v>
      </c>
      <c r="BK1149">
        <v>0</v>
      </c>
      <c r="BL1149">
        <v>0</v>
      </c>
      <c r="BM1149">
        <v>0</v>
      </c>
      <c r="BN1149">
        <v>0</v>
      </c>
      <c r="BO1149">
        <v>0</v>
      </c>
      <c r="BP1149">
        <v>0</v>
      </c>
      <c r="BQ1149">
        <v>0</v>
      </c>
      <c r="BR1149">
        <v>0</v>
      </c>
      <c r="BS1149">
        <v>0</v>
      </c>
      <c r="BT1149">
        <v>0</v>
      </c>
      <c r="BU1149">
        <v>0</v>
      </c>
      <c r="BV1149">
        <v>0</v>
      </c>
      <c r="BW1149">
        <v>0</v>
      </c>
      <c r="BX1149">
        <v>0</v>
      </c>
      <c r="BY1149">
        <v>0</v>
      </c>
      <c r="BZ1149">
        <v>0</v>
      </c>
      <c r="CA1149">
        <v>0</v>
      </c>
      <c r="CB1149">
        <v>0</v>
      </c>
      <c r="CC1149">
        <v>0</v>
      </c>
      <c r="CD1149">
        <v>0</v>
      </c>
      <c r="CE1149">
        <v>0</v>
      </c>
      <c r="CF1149">
        <v>0</v>
      </c>
      <c r="CG1149">
        <v>0</v>
      </c>
      <c r="CH1149">
        <v>0</v>
      </c>
      <c r="CI1149">
        <v>0</v>
      </c>
      <c r="CJ1149">
        <v>0</v>
      </c>
      <c r="CK1149">
        <v>0</v>
      </c>
      <c r="CL1149">
        <v>0</v>
      </c>
      <c r="CM1149">
        <v>0</v>
      </c>
      <c r="CN1149">
        <v>0</v>
      </c>
      <c r="CO1149">
        <v>0</v>
      </c>
      <c r="CP1149">
        <v>0</v>
      </c>
      <c r="CQ1149">
        <v>0</v>
      </c>
      <c r="CR1149">
        <v>0</v>
      </c>
      <c r="CS1149">
        <v>0</v>
      </c>
      <c r="CT1149">
        <v>0</v>
      </c>
      <c r="CU1149">
        <v>0</v>
      </c>
      <c r="CV1149">
        <v>0</v>
      </c>
      <c r="CW1149">
        <v>0</v>
      </c>
      <c r="CX1149">
        <v>0</v>
      </c>
      <c r="CY1149">
        <v>0</v>
      </c>
      <c r="CZ1149">
        <v>0</v>
      </c>
      <c r="DA1149">
        <v>0</v>
      </c>
      <c r="DB1149">
        <v>0</v>
      </c>
      <c r="DC1149">
        <v>0</v>
      </c>
      <c r="DD1149">
        <v>0</v>
      </c>
      <c r="DE1149">
        <v>0</v>
      </c>
      <c r="DF1149">
        <v>0</v>
      </c>
      <c r="DG1149">
        <v>0</v>
      </c>
      <c r="DH1149">
        <v>0</v>
      </c>
      <c r="DI1149">
        <v>0</v>
      </c>
      <c r="DJ1149">
        <v>0</v>
      </c>
      <c r="DK1149">
        <v>0</v>
      </c>
      <c r="DL1149">
        <v>0</v>
      </c>
      <c r="DM1149">
        <v>0</v>
      </c>
      <c r="DN1149">
        <v>0</v>
      </c>
      <c r="DO1149">
        <v>0</v>
      </c>
      <c r="DP1149">
        <v>0</v>
      </c>
      <c r="DQ1149">
        <v>0</v>
      </c>
      <c r="DR1149">
        <v>0</v>
      </c>
      <c r="DS1149">
        <v>0</v>
      </c>
      <c r="DT1149">
        <v>0</v>
      </c>
      <c r="DU1149">
        <v>0</v>
      </c>
      <c r="DV1149">
        <v>0</v>
      </c>
      <c r="DW1149">
        <v>0</v>
      </c>
      <c r="DX1149">
        <v>0</v>
      </c>
      <c r="DZ1149" s="340"/>
      <c r="EA1149" t="s">
        <v>944</v>
      </c>
      <c r="EB1149">
        <v>2</v>
      </c>
      <c r="EC1149">
        <v>14</v>
      </c>
      <c r="ED1149" s="183" t="str">
        <f t="shared" si="44"/>
        <v>SDH200214</v>
      </c>
      <c r="EE1149">
        <v>429.3</v>
      </c>
      <c r="EF1149">
        <v>10000</v>
      </c>
      <c r="EG1149">
        <v>10000</v>
      </c>
      <c r="EH1149">
        <v>10000</v>
      </c>
      <c r="EI1149">
        <v>10000</v>
      </c>
      <c r="EJ1149">
        <v>10000</v>
      </c>
      <c r="EK1149">
        <v>10000</v>
      </c>
      <c r="EL1149">
        <v>10000</v>
      </c>
      <c r="EM1149">
        <v>10000</v>
      </c>
      <c r="EN1149">
        <v>10000</v>
      </c>
      <c r="EO1149">
        <v>10000</v>
      </c>
      <c r="EP1149">
        <v>10000</v>
      </c>
      <c r="EQ1149">
        <v>10000</v>
      </c>
      <c r="ER1149">
        <v>10000</v>
      </c>
      <c r="ES1149">
        <v>10000</v>
      </c>
      <c r="ET1149">
        <v>10000</v>
      </c>
      <c r="EU1149">
        <v>10000</v>
      </c>
      <c r="EV1149">
        <v>10000</v>
      </c>
      <c r="EW1149">
        <v>10000</v>
      </c>
      <c r="EX1149">
        <v>10000</v>
      </c>
      <c r="EY1149">
        <v>10000</v>
      </c>
      <c r="EZ1149">
        <v>10000</v>
      </c>
      <c r="FA1149">
        <v>10000</v>
      </c>
      <c r="FB1149">
        <v>10000</v>
      </c>
      <c r="FC1149">
        <v>10000</v>
      </c>
      <c r="FD1149">
        <v>10000</v>
      </c>
      <c r="FE1149">
        <v>10000</v>
      </c>
      <c r="FF1149">
        <v>10000</v>
      </c>
      <c r="FG1149">
        <v>10000</v>
      </c>
      <c r="FH1149">
        <v>10000</v>
      </c>
      <c r="FI1149">
        <v>10000</v>
      </c>
      <c r="FJ1149">
        <v>10000</v>
      </c>
      <c r="FK1149">
        <v>10000</v>
      </c>
      <c r="FL1149">
        <v>10000</v>
      </c>
      <c r="FM1149">
        <v>10000</v>
      </c>
      <c r="FN1149">
        <v>0</v>
      </c>
      <c r="FO1149">
        <v>0</v>
      </c>
      <c r="FP1149">
        <v>0</v>
      </c>
      <c r="FQ1149">
        <v>0</v>
      </c>
      <c r="FR1149">
        <v>0</v>
      </c>
      <c r="FS1149">
        <v>0</v>
      </c>
      <c r="FT1149">
        <v>0</v>
      </c>
      <c r="FU1149">
        <v>0</v>
      </c>
      <c r="FV1149">
        <v>0</v>
      </c>
      <c r="FW1149">
        <v>0</v>
      </c>
      <c r="FX1149">
        <v>0</v>
      </c>
      <c r="FY1149">
        <v>0</v>
      </c>
      <c r="FZ1149">
        <v>0</v>
      </c>
      <c r="GA1149">
        <v>0</v>
      </c>
      <c r="GB1149">
        <v>0</v>
      </c>
      <c r="GC1149">
        <v>0</v>
      </c>
      <c r="GD1149">
        <v>0</v>
      </c>
      <c r="GE1149">
        <v>0</v>
      </c>
      <c r="GF1149">
        <v>0</v>
      </c>
      <c r="GG1149">
        <v>0</v>
      </c>
      <c r="GH1149">
        <v>0</v>
      </c>
      <c r="GI1149">
        <v>0</v>
      </c>
      <c r="GJ1149">
        <v>0</v>
      </c>
      <c r="GK1149">
        <v>0</v>
      </c>
      <c r="GL1149">
        <v>0</v>
      </c>
      <c r="GM1149">
        <v>0</v>
      </c>
      <c r="GN1149">
        <v>0</v>
      </c>
      <c r="GO1149">
        <v>0</v>
      </c>
      <c r="GP1149">
        <v>0</v>
      </c>
      <c r="GQ1149">
        <v>0</v>
      </c>
      <c r="GR1149">
        <v>0</v>
      </c>
      <c r="GS1149">
        <v>0</v>
      </c>
      <c r="GT1149">
        <v>0</v>
      </c>
      <c r="GU1149">
        <v>0</v>
      </c>
      <c r="GV1149">
        <v>0</v>
      </c>
      <c r="GW1149">
        <v>0</v>
      </c>
      <c r="GX1149">
        <v>0</v>
      </c>
      <c r="GY1149">
        <v>0</v>
      </c>
      <c r="GZ1149">
        <v>0</v>
      </c>
      <c r="HA1149">
        <v>0</v>
      </c>
      <c r="HB1149">
        <v>0</v>
      </c>
      <c r="HC1149">
        <v>0</v>
      </c>
      <c r="HD1149">
        <v>0</v>
      </c>
      <c r="HE1149">
        <v>0</v>
      </c>
      <c r="HF1149">
        <v>0</v>
      </c>
      <c r="HG1149">
        <v>0</v>
      </c>
      <c r="HH1149">
        <v>0</v>
      </c>
      <c r="HI1149">
        <v>0</v>
      </c>
      <c r="HJ1149">
        <v>0</v>
      </c>
      <c r="HK1149">
        <v>0</v>
      </c>
      <c r="HL1149">
        <v>0</v>
      </c>
      <c r="HM1149">
        <v>0</v>
      </c>
      <c r="HN1149">
        <v>0</v>
      </c>
      <c r="HO1149">
        <v>0</v>
      </c>
      <c r="HP1149">
        <v>0</v>
      </c>
      <c r="HQ1149">
        <v>0</v>
      </c>
      <c r="HR1149">
        <v>0</v>
      </c>
      <c r="HS1149">
        <v>0</v>
      </c>
      <c r="HT1149">
        <v>0</v>
      </c>
      <c r="HU1149">
        <v>0</v>
      </c>
      <c r="HV1149">
        <v>0</v>
      </c>
      <c r="HW1149">
        <v>0</v>
      </c>
      <c r="HX1149">
        <v>0</v>
      </c>
      <c r="HY1149">
        <v>0</v>
      </c>
      <c r="HZ1149">
        <v>0</v>
      </c>
      <c r="IA1149">
        <v>0</v>
      </c>
      <c r="IB1149">
        <v>0</v>
      </c>
      <c r="IC1149">
        <v>0</v>
      </c>
      <c r="ID1149">
        <v>0</v>
      </c>
      <c r="IE1149">
        <v>0</v>
      </c>
      <c r="IF1149">
        <v>0</v>
      </c>
      <c r="IG1149">
        <v>0</v>
      </c>
      <c r="IH1149">
        <v>0</v>
      </c>
      <c r="II1149">
        <v>0</v>
      </c>
      <c r="IJ1149">
        <v>0</v>
      </c>
      <c r="IK1149">
        <v>0</v>
      </c>
    </row>
    <row r="1150" spans="13:245" hidden="1">
      <c r="M1150" s="340"/>
      <c r="N1150" t="s">
        <v>944</v>
      </c>
      <c r="O1150">
        <v>2</v>
      </c>
      <c r="P1150">
        <v>15</v>
      </c>
      <c r="Q1150" s="183" t="str">
        <f t="shared" si="43"/>
        <v>SDH200215</v>
      </c>
      <c r="R1150">
        <v>429.3</v>
      </c>
      <c r="S1150">
        <v>2000</v>
      </c>
      <c r="T1150">
        <v>2000</v>
      </c>
      <c r="U1150">
        <v>2000</v>
      </c>
      <c r="V1150">
        <v>2146.5</v>
      </c>
      <c r="W1150">
        <v>2575.8000000000002</v>
      </c>
      <c r="X1150">
        <v>3005.1000000000004</v>
      </c>
      <c r="Y1150">
        <v>3434.4</v>
      </c>
      <c r="Z1150">
        <v>3863.7000000000003</v>
      </c>
      <c r="AA1150">
        <v>4293</v>
      </c>
      <c r="AB1150">
        <v>4722.3</v>
      </c>
      <c r="AC1150">
        <v>5151.6000000000004</v>
      </c>
      <c r="AD1150">
        <v>5580.9000000000005</v>
      </c>
      <c r="AE1150">
        <v>6010.2000000000007</v>
      </c>
      <c r="AF1150">
        <v>6439.5</v>
      </c>
      <c r="AG1150">
        <v>6868.8</v>
      </c>
      <c r="AH1150">
        <v>7298.1</v>
      </c>
      <c r="AI1150">
        <v>7727.4000000000005</v>
      </c>
      <c r="AJ1150">
        <v>8156.7000000000007</v>
      </c>
      <c r="AK1150">
        <v>8586</v>
      </c>
      <c r="AL1150">
        <v>8586</v>
      </c>
      <c r="AM1150">
        <v>8586</v>
      </c>
      <c r="AN1150">
        <v>8586</v>
      </c>
      <c r="AO1150">
        <v>8586</v>
      </c>
      <c r="AP1150">
        <v>8586</v>
      </c>
      <c r="AQ1150">
        <v>8586</v>
      </c>
      <c r="AR1150">
        <v>8586</v>
      </c>
      <c r="AS1150">
        <v>8586</v>
      </c>
      <c r="AT1150">
        <v>8586</v>
      </c>
      <c r="AU1150">
        <v>8586</v>
      </c>
      <c r="AV1150">
        <v>8586</v>
      </c>
      <c r="AW1150">
        <v>8586</v>
      </c>
      <c r="AX1150">
        <v>8586</v>
      </c>
      <c r="AY1150">
        <v>8586</v>
      </c>
      <c r="AZ1150">
        <v>8586</v>
      </c>
      <c r="BA1150">
        <v>0</v>
      </c>
      <c r="BB1150">
        <v>0</v>
      </c>
      <c r="BC1150">
        <v>0</v>
      </c>
      <c r="BD1150">
        <v>0</v>
      </c>
      <c r="BE1150">
        <v>0</v>
      </c>
      <c r="BF1150">
        <v>0</v>
      </c>
      <c r="BG1150">
        <v>0</v>
      </c>
      <c r="BH1150">
        <v>0</v>
      </c>
      <c r="BI1150">
        <v>0</v>
      </c>
      <c r="BJ1150">
        <v>0</v>
      </c>
      <c r="BK1150">
        <v>0</v>
      </c>
      <c r="BL1150">
        <v>0</v>
      </c>
      <c r="BM1150">
        <v>0</v>
      </c>
      <c r="BN1150">
        <v>0</v>
      </c>
      <c r="BO1150">
        <v>0</v>
      </c>
      <c r="BP1150">
        <v>0</v>
      </c>
      <c r="BQ1150">
        <v>0</v>
      </c>
      <c r="BR1150">
        <v>0</v>
      </c>
      <c r="BS1150">
        <v>0</v>
      </c>
      <c r="BT1150">
        <v>0</v>
      </c>
      <c r="BU1150">
        <v>0</v>
      </c>
      <c r="BV1150">
        <v>0</v>
      </c>
      <c r="BW1150">
        <v>0</v>
      </c>
      <c r="BX1150">
        <v>0</v>
      </c>
      <c r="BY1150">
        <v>0</v>
      </c>
      <c r="BZ1150">
        <v>0</v>
      </c>
      <c r="CA1150">
        <v>0</v>
      </c>
      <c r="CB1150">
        <v>0</v>
      </c>
      <c r="CC1150">
        <v>0</v>
      </c>
      <c r="CD1150">
        <v>0</v>
      </c>
      <c r="CE1150">
        <v>0</v>
      </c>
      <c r="CF1150">
        <v>0</v>
      </c>
      <c r="CG1150">
        <v>0</v>
      </c>
      <c r="CH1150">
        <v>0</v>
      </c>
      <c r="CI1150">
        <v>0</v>
      </c>
      <c r="CJ1150">
        <v>0</v>
      </c>
      <c r="CK1150">
        <v>0</v>
      </c>
      <c r="CL1150">
        <v>0</v>
      </c>
      <c r="CM1150">
        <v>0</v>
      </c>
      <c r="CN1150">
        <v>0</v>
      </c>
      <c r="CO1150">
        <v>0</v>
      </c>
      <c r="CP1150">
        <v>0</v>
      </c>
      <c r="CQ1150">
        <v>0</v>
      </c>
      <c r="CR1150">
        <v>0</v>
      </c>
      <c r="CS1150">
        <v>0</v>
      </c>
      <c r="CT1150">
        <v>0</v>
      </c>
      <c r="CU1150">
        <v>0</v>
      </c>
      <c r="CV1150">
        <v>0</v>
      </c>
      <c r="CW1150">
        <v>0</v>
      </c>
      <c r="CX1150">
        <v>0</v>
      </c>
      <c r="CY1150">
        <v>0</v>
      </c>
      <c r="CZ1150">
        <v>0</v>
      </c>
      <c r="DA1150">
        <v>0</v>
      </c>
      <c r="DB1150">
        <v>0</v>
      </c>
      <c r="DC1150">
        <v>0</v>
      </c>
      <c r="DD1150">
        <v>0</v>
      </c>
      <c r="DE1150">
        <v>0</v>
      </c>
      <c r="DF1150">
        <v>0</v>
      </c>
      <c r="DG1150">
        <v>0</v>
      </c>
      <c r="DH1150">
        <v>0</v>
      </c>
      <c r="DI1150">
        <v>0</v>
      </c>
      <c r="DJ1150">
        <v>0</v>
      </c>
      <c r="DK1150">
        <v>0</v>
      </c>
      <c r="DL1150">
        <v>0</v>
      </c>
      <c r="DM1150">
        <v>0</v>
      </c>
      <c r="DN1150">
        <v>0</v>
      </c>
      <c r="DO1150">
        <v>0</v>
      </c>
      <c r="DP1150">
        <v>0</v>
      </c>
      <c r="DQ1150">
        <v>0</v>
      </c>
      <c r="DR1150">
        <v>0</v>
      </c>
      <c r="DS1150">
        <v>0</v>
      </c>
      <c r="DT1150">
        <v>0</v>
      </c>
      <c r="DU1150">
        <v>0</v>
      </c>
      <c r="DV1150">
        <v>0</v>
      </c>
      <c r="DW1150">
        <v>0</v>
      </c>
      <c r="DX1150">
        <v>0</v>
      </c>
      <c r="DZ1150" s="340"/>
      <c r="EA1150" t="s">
        <v>944</v>
      </c>
      <c r="EB1150">
        <v>2</v>
      </c>
      <c r="EC1150">
        <v>15</v>
      </c>
      <c r="ED1150" s="183" t="str">
        <f t="shared" si="44"/>
        <v>SDH200215</v>
      </c>
      <c r="EE1150">
        <v>429.3</v>
      </c>
      <c r="EF1150">
        <v>10000</v>
      </c>
      <c r="EG1150">
        <v>10000</v>
      </c>
      <c r="EH1150">
        <v>10000</v>
      </c>
      <c r="EI1150">
        <v>10000</v>
      </c>
      <c r="EJ1150">
        <v>10000</v>
      </c>
      <c r="EK1150">
        <v>10000</v>
      </c>
      <c r="EL1150">
        <v>10000</v>
      </c>
      <c r="EM1150">
        <v>10000</v>
      </c>
      <c r="EN1150">
        <v>10000</v>
      </c>
      <c r="EO1150">
        <v>10000</v>
      </c>
      <c r="EP1150">
        <v>10000</v>
      </c>
      <c r="EQ1150">
        <v>10000</v>
      </c>
      <c r="ER1150">
        <v>10000</v>
      </c>
      <c r="ES1150">
        <v>10000</v>
      </c>
      <c r="ET1150">
        <v>10000</v>
      </c>
      <c r="EU1150">
        <v>10000</v>
      </c>
      <c r="EV1150">
        <v>10000</v>
      </c>
      <c r="EW1150">
        <v>10000</v>
      </c>
      <c r="EX1150">
        <v>10000</v>
      </c>
      <c r="EY1150">
        <v>10000</v>
      </c>
      <c r="EZ1150">
        <v>10000</v>
      </c>
      <c r="FA1150">
        <v>10000</v>
      </c>
      <c r="FB1150">
        <v>10000</v>
      </c>
      <c r="FC1150">
        <v>10000</v>
      </c>
      <c r="FD1150">
        <v>10000</v>
      </c>
      <c r="FE1150">
        <v>10000</v>
      </c>
      <c r="FF1150">
        <v>10000</v>
      </c>
      <c r="FG1150">
        <v>10000</v>
      </c>
      <c r="FH1150">
        <v>10000</v>
      </c>
      <c r="FI1150">
        <v>10000</v>
      </c>
      <c r="FJ1150">
        <v>10000</v>
      </c>
      <c r="FK1150">
        <v>10000</v>
      </c>
      <c r="FL1150">
        <v>10000</v>
      </c>
      <c r="FM1150">
        <v>10000</v>
      </c>
      <c r="FN1150">
        <v>0</v>
      </c>
      <c r="FO1150">
        <v>0</v>
      </c>
      <c r="FP1150">
        <v>0</v>
      </c>
      <c r="FQ1150">
        <v>0</v>
      </c>
      <c r="FR1150">
        <v>0</v>
      </c>
      <c r="FS1150">
        <v>0</v>
      </c>
      <c r="FT1150">
        <v>0</v>
      </c>
      <c r="FU1150">
        <v>0</v>
      </c>
      <c r="FV1150">
        <v>0</v>
      </c>
      <c r="FW1150">
        <v>0</v>
      </c>
      <c r="FX1150">
        <v>0</v>
      </c>
      <c r="FY1150">
        <v>0</v>
      </c>
      <c r="FZ1150">
        <v>0</v>
      </c>
      <c r="GA1150">
        <v>0</v>
      </c>
      <c r="GB1150">
        <v>0</v>
      </c>
      <c r="GC1150">
        <v>0</v>
      </c>
      <c r="GD1150">
        <v>0</v>
      </c>
      <c r="GE1150">
        <v>0</v>
      </c>
      <c r="GF1150">
        <v>0</v>
      </c>
      <c r="GG1150">
        <v>0</v>
      </c>
      <c r="GH1150">
        <v>0</v>
      </c>
      <c r="GI1150">
        <v>0</v>
      </c>
      <c r="GJ1150">
        <v>0</v>
      </c>
      <c r="GK1150">
        <v>0</v>
      </c>
      <c r="GL1150">
        <v>0</v>
      </c>
      <c r="GM1150">
        <v>0</v>
      </c>
      <c r="GN1150">
        <v>0</v>
      </c>
      <c r="GO1150">
        <v>0</v>
      </c>
      <c r="GP1150">
        <v>0</v>
      </c>
      <c r="GQ1150">
        <v>0</v>
      </c>
      <c r="GR1150">
        <v>0</v>
      </c>
      <c r="GS1150">
        <v>0</v>
      </c>
      <c r="GT1150">
        <v>0</v>
      </c>
      <c r="GU1150">
        <v>0</v>
      </c>
      <c r="GV1150">
        <v>0</v>
      </c>
      <c r="GW1150">
        <v>0</v>
      </c>
      <c r="GX1150">
        <v>0</v>
      </c>
      <c r="GY1150">
        <v>0</v>
      </c>
      <c r="GZ1150">
        <v>0</v>
      </c>
      <c r="HA1150">
        <v>0</v>
      </c>
      <c r="HB1150">
        <v>0</v>
      </c>
      <c r="HC1150">
        <v>0</v>
      </c>
      <c r="HD1150">
        <v>0</v>
      </c>
      <c r="HE1150">
        <v>0</v>
      </c>
      <c r="HF1150">
        <v>0</v>
      </c>
      <c r="HG1150">
        <v>0</v>
      </c>
      <c r="HH1150">
        <v>0</v>
      </c>
      <c r="HI1150">
        <v>0</v>
      </c>
      <c r="HJ1150">
        <v>0</v>
      </c>
      <c r="HK1150">
        <v>0</v>
      </c>
      <c r="HL1150">
        <v>0</v>
      </c>
      <c r="HM1150">
        <v>0</v>
      </c>
      <c r="HN1150">
        <v>0</v>
      </c>
      <c r="HO1150">
        <v>0</v>
      </c>
      <c r="HP1150">
        <v>0</v>
      </c>
      <c r="HQ1150">
        <v>0</v>
      </c>
      <c r="HR1150">
        <v>0</v>
      </c>
      <c r="HS1150">
        <v>0</v>
      </c>
      <c r="HT1150">
        <v>0</v>
      </c>
      <c r="HU1150">
        <v>0</v>
      </c>
      <c r="HV1150">
        <v>0</v>
      </c>
      <c r="HW1150">
        <v>0</v>
      </c>
      <c r="HX1150">
        <v>0</v>
      </c>
      <c r="HY1150">
        <v>0</v>
      </c>
      <c r="HZ1150">
        <v>0</v>
      </c>
      <c r="IA1150">
        <v>0</v>
      </c>
      <c r="IB1150">
        <v>0</v>
      </c>
      <c r="IC1150">
        <v>0</v>
      </c>
      <c r="ID1150">
        <v>0</v>
      </c>
      <c r="IE1150">
        <v>0</v>
      </c>
      <c r="IF1150">
        <v>0</v>
      </c>
      <c r="IG1150">
        <v>0</v>
      </c>
      <c r="IH1150">
        <v>0</v>
      </c>
      <c r="II1150">
        <v>0</v>
      </c>
      <c r="IJ1150">
        <v>0</v>
      </c>
      <c r="IK1150">
        <v>0</v>
      </c>
    </row>
    <row r="1151" spans="13:245" hidden="1">
      <c r="M1151" s="340"/>
      <c r="N1151" t="s">
        <v>944</v>
      </c>
      <c r="O1151">
        <v>2</v>
      </c>
      <c r="P1151">
        <v>16</v>
      </c>
      <c r="Q1151" s="183" t="str">
        <f t="shared" si="43"/>
        <v>SDH200216</v>
      </c>
      <c r="R1151">
        <v>434.6</v>
      </c>
      <c r="S1151">
        <v>2000</v>
      </c>
      <c r="T1151">
        <v>2000</v>
      </c>
      <c r="U1151">
        <v>2000</v>
      </c>
      <c r="V1151">
        <v>2173</v>
      </c>
      <c r="W1151">
        <v>2607.6</v>
      </c>
      <c r="X1151">
        <v>3042.2000000000003</v>
      </c>
      <c r="Y1151">
        <v>3476.8</v>
      </c>
      <c r="Z1151">
        <v>3911.4</v>
      </c>
      <c r="AA1151">
        <v>4346</v>
      </c>
      <c r="AB1151">
        <v>4780.6000000000004</v>
      </c>
      <c r="AC1151">
        <v>5215.2</v>
      </c>
      <c r="AD1151">
        <v>5649.8</v>
      </c>
      <c r="AE1151">
        <v>6084.4000000000005</v>
      </c>
      <c r="AF1151">
        <v>6519</v>
      </c>
      <c r="AG1151">
        <v>6953.6</v>
      </c>
      <c r="AH1151">
        <v>7388.2000000000007</v>
      </c>
      <c r="AI1151">
        <v>7822.8</v>
      </c>
      <c r="AJ1151">
        <v>8257.4</v>
      </c>
      <c r="AK1151">
        <v>8692</v>
      </c>
      <c r="AL1151">
        <v>8692</v>
      </c>
      <c r="AM1151">
        <v>8692</v>
      </c>
      <c r="AN1151">
        <v>8692</v>
      </c>
      <c r="AO1151">
        <v>8692</v>
      </c>
      <c r="AP1151">
        <v>8692</v>
      </c>
      <c r="AQ1151">
        <v>8692</v>
      </c>
      <c r="AR1151">
        <v>8692</v>
      </c>
      <c r="AS1151">
        <v>8692</v>
      </c>
      <c r="AT1151">
        <v>8692</v>
      </c>
      <c r="AU1151">
        <v>8692</v>
      </c>
      <c r="AV1151">
        <v>8692</v>
      </c>
      <c r="AW1151">
        <v>8692</v>
      </c>
      <c r="AX1151">
        <v>8692</v>
      </c>
      <c r="AY1151">
        <v>8692</v>
      </c>
      <c r="AZ1151">
        <v>8692</v>
      </c>
      <c r="BA1151">
        <v>0</v>
      </c>
      <c r="BB1151">
        <v>0</v>
      </c>
      <c r="BC1151">
        <v>0</v>
      </c>
      <c r="BD1151">
        <v>0</v>
      </c>
      <c r="BE1151">
        <v>0</v>
      </c>
      <c r="BF1151">
        <v>0</v>
      </c>
      <c r="BG1151">
        <v>0</v>
      </c>
      <c r="BH1151">
        <v>0</v>
      </c>
      <c r="BI1151">
        <v>0</v>
      </c>
      <c r="BJ1151">
        <v>0</v>
      </c>
      <c r="BK1151">
        <v>0</v>
      </c>
      <c r="BL1151">
        <v>0</v>
      </c>
      <c r="BM1151">
        <v>0</v>
      </c>
      <c r="BN1151">
        <v>0</v>
      </c>
      <c r="BO1151">
        <v>0</v>
      </c>
      <c r="BP1151">
        <v>0</v>
      </c>
      <c r="BQ1151">
        <v>0</v>
      </c>
      <c r="BR1151">
        <v>0</v>
      </c>
      <c r="BS1151">
        <v>0</v>
      </c>
      <c r="BT1151">
        <v>0</v>
      </c>
      <c r="BU1151">
        <v>0</v>
      </c>
      <c r="BV1151">
        <v>0</v>
      </c>
      <c r="BW1151">
        <v>0</v>
      </c>
      <c r="BX1151">
        <v>0</v>
      </c>
      <c r="BY1151">
        <v>0</v>
      </c>
      <c r="BZ1151">
        <v>0</v>
      </c>
      <c r="CA1151">
        <v>0</v>
      </c>
      <c r="CB1151">
        <v>0</v>
      </c>
      <c r="CC1151">
        <v>0</v>
      </c>
      <c r="CD1151">
        <v>0</v>
      </c>
      <c r="CE1151">
        <v>0</v>
      </c>
      <c r="CF1151">
        <v>0</v>
      </c>
      <c r="CG1151">
        <v>0</v>
      </c>
      <c r="CH1151">
        <v>0</v>
      </c>
      <c r="CI1151">
        <v>0</v>
      </c>
      <c r="CJ1151">
        <v>0</v>
      </c>
      <c r="CK1151">
        <v>0</v>
      </c>
      <c r="CL1151">
        <v>0</v>
      </c>
      <c r="CM1151">
        <v>0</v>
      </c>
      <c r="CN1151">
        <v>0</v>
      </c>
      <c r="CO1151">
        <v>0</v>
      </c>
      <c r="CP1151">
        <v>0</v>
      </c>
      <c r="CQ1151">
        <v>0</v>
      </c>
      <c r="CR1151">
        <v>0</v>
      </c>
      <c r="CS1151">
        <v>0</v>
      </c>
      <c r="CT1151">
        <v>0</v>
      </c>
      <c r="CU1151">
        <v>0</v>
      </c>
      <c r="CV1151">
        <v>0</v>
      </c>
      <c r="CW1151">
        <v>0</v>
      </c>
      <c r="CX1151">
        <v>0</v>
      </c>
      <c r="CY1151">
        <v>0</v>
      </c>
      <c r="CZ1151">
        <v>0</v>
      </c>
      <c r="DA1151">
        <v>0</v>
      </c>
      <c r="DB1151">
        <v>0</v>
      </c>
      <c r="DC1151">
        <v>0</v>
      </c>
      <c r="DD1151">
        <v>0</v>
      </c>
      <c r="DE1151">
        <v>0</v>
      </c>
      <c r="DF1151">
        <v>0</v>
      </c>
      <c r="DG1151">
        <v>0</v>
      </c>
      <c r="DH1151">
        <v>0</v>
      </c>
      <c r="DI1151">
        <v>0</v>
      </c>
      <c r="DJ1151">
        <v>0</v>
      </c>
      <c r="DK1151">
        <v>0</v>
      </c>
      <c r="DL1151">
        <v>0</v>
      </c>
      <c r="DM1151">
        <v>0</v>
      </c>
      <c r="DN1151">
        <v>0</v>
      </c>
      <c r="DO1151">
        <v>0</v>
      </c>
      <c r="DP1151">
        <v>0</v>
      </c>
      <c r="DQ1151">
        <v>0</v>
      </c>
      <c r="DR1151">
        <v>0</v>
      </c>
      <c r="DS1151">
        <v>0</v>
      </c>
      <c r="DT1151">
        <v>0</v>
      </c>
      <c r="DU1151">
        <v>0</v>
      </c>
      <c r="DV1151">
        <v>0</v>
      </c>
      <c r="DW1151">
        <v>0</v>
      </c>
      <c r="DX1151">
        <v>0</v>
      </c>
      <c r="DZ1151" s="340"/>
      <c r="EA1151" t="s">
        <v>944</v>
      </c>
      <c r="EB1151">
        <v>2</v>
      </c>
      <c r="EC1151">
        <v>16</v>
      </c>
      <c r="ED1151" s="183" t="str">
        <f t="shared" si="44"/>
        <v>SDH200216</v>
      </c>
      <c r="EE1151">
        <v>434.6</v>
      </c>
      <c r="EF1151">
        <v>10000</v>
      </c>
      <c r="EG1151">
        <v>10000</v>
      </c>
      <c r="EH1151">
        <v>10000</v>
      </c>
      <c r="EI1151">
        <v>10000</v>
      </c>
      <c r="EJ1151">
        <v>10000</v>
      </c>
      <c r="EK1151">
        <v>10000</v>
      </c>
      <c r="EL1151">
        <v>10000</v>
      </c>
      <c r="EM1151">
        <v>10000</v>
      </c>
      <c r="EN1151">
        <v>10000</v>
      </c>
      <c r="EO1151">
        <v>10000</v>
      </c>
      <c r="EP1151">
        <v>10000</v>
      </c>
      <c r="EQ1151">
        <v>10000</v>
      </c>
      <c r="ER1151">
        <v>10000</v>
      </c>
      <c r="ES1151">
        <v>10000</v>
      </c>
      <c r="ET1151">
        <v>10000</v>
      </c>
      <c r="EU1151">
        <v>10000</v>
      </c>
      <c r="EV1151">
        <v>10000</v>
      </c>
      <c r="EW1151">
        <v>10000</v>
      </c>
      <c r="EX1151">
        <v>10000</v>
      </c>
      <c r="EY1151">
        <v>10000</v>
      </c>
      <c r="EZ1151">
        <v>10000</v>
      </c>
      <c r="FA1151">
        <v>10000</v>
      </c>
      <c r="FB1151">
        <v>10000</v>
      </c>
      <c r="FC1151">
        <v>10000</v>
      </c>
      <c r="FD1151">
        <v>10000</v>
      </c>
      <c r="FE1151">
        <v>10000</v>
      </c>
      <c r="FF1151">
        <v>10000</v>
      </c>
      <c r="FG1151">
        <v>10000</v>
      </c>
      <c r="FH1151">
        <v>10000</v>
      </c>
      <c r="FI1151">
        <v>10000</v>
      </c>
      <c r="FJ1151">
        <v>10000</v>
      </c>
      <c r="FK1151">
        <v>10000</v>
      </c>
      <c r="FL1151">
        <v>10000</v>
      </c>
      <c r="FM1151">
        <v>10000</v>
      </c>
      <c r="FN1151">
        <v>0</v>
      </c>
      <c r="FO1151">
        <v>0</v>
      </c>
      <c r="FP1151">
        <v>0</v>
      </c>
      <c r="FQ1151">
        <v>0</v>
      </c>
      <c r="FR1151">
        <v>0</v>
      </c>
      <c r="FS1151">
        <v>0</v>
      </c>
      <c r="FT1151">
        <v>0</v>
      </c>
      <c r="FU1151">
        <v>0</v>
      </c>
      <c r="FV1151">
        <v>0</v>
      </c>
      <c r="FW1151">
        <v>0</v>
      </c>
      <c r="FX1151">
        <v>0</v>
      </c>
      <c r="FY1151">
        <v>0</v>
      </c>
      <c r="FZ1151">
        <v>0</v>
      </c>
      <c r="GA1151">
        <v>0</v>
      </c>
      <c r="GB1151">
        <v>0</v>
      </c>
      <c r="GC1151">
        <v>0</v>
      </c>
      <c r="GD1151">
        <v>0</v>
      </c>
      <c r="GE1151">
        <v>0</v>
      </c>
      <c r="GF1151">
        <v>0</v>
      </c>
      <c r="GG1151">
        <v>0</v>
      </c>
      <c r="GH1151">
        <v>0</v>
      </c>
      <c r="GI1151">
        <v>0</v>
      </c>
      <c r="GJ1151">
        <v>0</v>
      </c>
      <c r="GK1151">
        <v>0</v>
      </c>
      <c r="GL1151">
        <v>0</v>
      </c>
      <c r="GM1151">
        <v>0</v>
      </c>
      <c r="GN1151">
        <v>0</v>
      </c>
      <c r="GO1151">
        <v>0</v>
      </c>
      <c r="GP1151">
        <v>0</v>
      </c>
      <c r="GQ1151">
        <v>0</v>
      </c>
      <c r="GR1151">
        <v>0</v>
      </c>
      <c r="GS1151">
        <v>0</v>
      </c>
      <c r="GT1151">
        <v>0</v>
      </c>
      <c r="GU1151">
        <v>0</v>
      </c>
      <c r="GV1151">
        <v>0</v>
      </c>
      <c r="GW1151">
        <v>0</v>
      </c>
      <c r="GX1151">
        <v>0</v>
      </c>
      <c r="GY1151">
        <v>0</v>
      </c>
      <c r="GZ1151">
        <v>0</v>
      </c>
      <c r="HA1151">
        <v>0</v>
      </c>
      <c r="HB1151">
        <v>0</v>
      </c>
      <c r="HC1151">
        <v>0</v>
      </c>
      <c r="HD1151">
        <v>0</v>
      </c>
      <c r="HE1151">
        <v>0</v>
      </c>
      <c r="HF1151">
        <v>0</v>
      </c>
      <c r="HG1151">
        <v>0</v>
      </c>
      <c r="HH1151">
        <v>0</v>
      </c>
      <c r="HI1151">
        <v>0</v>
      </c>
      <c r="HJ1151">
        <v>0</v>
      </c>
      <c r="HK1151">
        <v>0</v>
      </c>
      <c r="HL1151">
        <v>0</v>
      </c>
      <c r="HM1151">
        <v>0</v>
      </c>
      <c r="HN1151">
        <v>0</v>
      </c>
      <c r="HO1151">
        <v>0</v>
      </c>
      <c r="HP1151">
        <v>0</v>
      </c>
      <c r="HQ1151">
        <v>0</v>
      </c>
      <c r="HR1151">
        <v>0</v>
      </c>
      <c r="HS1151">
        <v>0</v>
      </c>
      <c r="HT1151">
        <v>0</v>
      </c>
      <c r="HU1151">
        <v>0</v>
      </c>
      <c r="HV1151">
        <v>0</v>
      </c>
      <c r="HW1151">
        <v>0</v>
      </c>
      <c r="HX1151">
        <v>0</v>
      </c>
      <c r="HY1151">
        <v>0</v>
      </c>
      <c r="HZ1151">
        <v>0</v>
      </c>
      <c r="IA1151">
        <v>0</v>
      </c>
      <c r="IB1151">
        <v>0</v>
      </c>
      <c r="IC1151">
        <v>0</v>
      </c>
      <c r="ID1151">
        <v>0</v>
      </c>
      <c r="IE1151">
        <v>0</v>
      </c>
      <c r="IF1151">
        <v>0</v>
      </c>
      <c r="IG1151">
        <v>0</v>
      </c>
      <c r="IH1151">
        <v>0</v>
      </c>
      <c r="II1151">
        <v>0</v>
      </c>
      <c r="IJ1151">
        <v>0</v>
      </c>
      <c r="IK1151">
        <v>0</v>
      </c>
    </row>
    <row r="1152" spans="13:245" hidden="1">
      <c r="M1152" s="340"/>
      <c r="N1152" t="s">
        <v>944</v>
      </c>
      <c r="O1152">
        <v>2</v>
      </c>
      <c r="P1152">
        <v>17</v>
      </c>
      <c r="Q1152" s="183" t="str">
        <f t="shared" si="43"/>
        <v>SDH200217</v>
      </c>
      <c r="R1152">
        <v>434.6</v>
      </c>
      <c r="S1152">
        <v>2000</v>
      </c>
      <c r="T1152">
        <v>2000</v>
      </c>
      <c r="U1152">
        <v>2000</v>
      </c>
      <c r="V1152">
        <v>2173</v>
      </c>
      <c r="W1152">
        <v>2607.6</v>
      </c>
      <c r="X1152">
        <v>3042.2000000000003</v>
      </c>
      <c r="Y1152">
        <v>3476.8</v>
      </c>
      <c r="Z1152">
        <v>3911.4</v>
      </c>
      <c r="AA1152">
        <v>4346</v>
      </c>
      <c r="AB1152">
        <v>4780.6000000000004</v>
      </c>
      <c r="AC1152">
        <v>5215.2</v>
      </c>
      <c r="AD1152">
        <v>5649.8</v>
      </c>
      <c r="AE1152">
        <v>6084.4000000000005</v>
      </c>
      <c r="AF1152">
        <v>6519</v>
      </c>
      <c r="AG1152">
        <v>6953.6</v>
      </c>
      <c r="AH1152">
        <v>7388.2000000000007</v>
      </c>
      <c r="AI1152">
        <v>7822.8</v>
      </c>
      <c r="AJ1152">
        <v>8257.4</v>
      </c>
      <c r="AK1152">
        <v>8692</v>
      </c>
      <c r="AL1152">
        <v>8692</v>
      </c>
      <c r="AM1152">
        <v>8692</v>
      </c>
      <c r="AN1152">
        <v>8692</v>
      </c>
      <c r="AO1152">
        <v>8692</v>
      </c>
      <c r="AP1152">
        <v>8692</v>
      </c>
      <c r="AQ1152">
        <v>8692</v>
      </c>
      <c r="AR1152">
        <v>8692</v>
      </c>
      <c r="AS1152">
        <v>8692</v>
      </c>
      <c r="AT1152">
        <v>8692</v>
      </c>
      <c r="AU1152">
        <v>8692</v>
      </c>
      <c r="AV1152">
        <v>8692</v>
      </c>
      <c r="AW1152">
        <v>8692</v>
      </c>
      <c r="AX1152">
        <v>8692</v>
      </c>
      <c r="AY1152">
        <v>8692</v>
      </c>
      <c r="AZ1152">
        <v>8692</v>
      </c>
      <c r="BA1152">
        <v>0</v>
      </c>
      <c r="BB1152">
        <v>0</v>
      </c>
      <c r="BC1152">
        <v>0</v>
      </c>
      <c r="BD1152">
        <v>0</v>
      </c>
      <c r="BE1152">
        <v>0</v>
      </c>
      <c r="BF1152">
        <v>0</v>
      </c>
      <c r="BG1152">
        <v>0</v>
      </c>
      <c r="BH1152">
        <v>0</v>
      </c>
      <c r="BI1152">
        <v>0</v>
      </c>
      <c r="BJ1152">
        <v>0</v>
      </c>
      <c r="BK1152">
        <v>0</v>
      </c>
      <c r="BL1152">
        <v>0</v>
      </c>
      <c r="BM1152">
        <v>0</v>
      </c>
      <c r="BN1152">
        <v>0</v>
      </c>
      <c r="BO1152">
        <v>0</v>
      </c>
      <c r="BP1152">
        <v>0</v>
      </c>
      <c r="BQ1152">
        <v>0</v>
      </c>
      <c r="BR1152">
        <v>0</v>
      </c>
      <c r="BS1152">
        <v>0</v>
      </c>
      <c r="BT1152">
        <v>0</v>
      </c>
      <c r="BU1152">
        <v>0</v>
      </c>
      <c r="BV1152">
        <v>0</v>
      </c>
      <c r="BW1152">
        <v>0</v>
      </c>
      <c r="BX1152">
        <v>0</v>
      </c>
      <c r="BY1152">
        <v>0</v>
      </c>
      <c r="BZ1152">
        <v>0</v>
      </c>
      <c r="CA1152">
        <v>0</v>
      </c>
      <c r="CB1152">
        <v>0</v>
      </c>
      <c r="CC1152">
        <v>0</v>
      </c>
      <c r="CD1152">
        <v>0</v>
      </c>
      <c r="CE1152">
        <v>0</v>
      </c>
      <c r="CF1152">
        <v>0</v>
      </c>
      <c r="CG1152">
        <v>0</v>
      </c>
      <c r="CH1152">
        <v>0</v>
      </c>
      <c r="CI1152">
        <v>0</v>
      </c>
      <c r="CJ1152">
        <v>0</v>
      </c>
      <c r="CK1152">
        <v>0</v>
      </c>
      <c r="CL1152">
        <v>0</v>
      </c>
      <c r="CM1152">
        <v>0</v>
      </c>
      <c r="CN1152">
        <v>0</v>
      </c>
      <c r="CO1152">
        <v>0</v>
      </c>
      <c r="CP1152">
        <v>0</v>
      </c>
      <c r="CQ1152">
        <v>0</v>
      </c>
      <c r="CR1152">
        <v>0</v>
      </c>
      <c r="CS1152">
        <v>0</v>
      </c>
      <c r="CT1152">
        <v>0</v>
      </c>
      <c r="CU1152">
        <v>0</v>
      </c>
      <c r="CV1152">
        <v>0</v>
      </c>
      <c r="CW1152">
        <v>0</v>
      </c>
      <c r="CX1152">
        <v>0</v>
      </c>
      <c r="CY1152">
        <v>0</v>
      </c>
      <c r="CZ1152">
        <v>0</v>
      </c>
      <c r="DA1152">
        <v>0</v>
      </c>
      <c r="DB1152">
        <v>0</v>
      </c>
      <c r="DC1152">
        <v>0</v>
      </c>
      <c r="DD1152">
        <v>0</v>
      </c>
      <c r="DE1152">
        <v>0</v>
      </c>
      <c r="DF1152">
        <v>0</v>
      </c>
      <c r="DG1152">
        <v>0</v>
      </c>
      <c r="DH1152">
        <v>0</v>
      </c>
      <c r="DI1152">
        <v>0</v>
      </c>
      <c r="DJ1152">
        <v>0</v>
      </c>
      <c r="DK1152">
        <v>0</v>
      </c>
      <c r="DL1152">
        <v>0</v>
      </c>
      <c r="DM1152">
        <v>0</v>
      </c>
      <c r="DN1152">
        <v>0</v>
      </c>
      <c r="DO1152">
        <v>0</v>
      </c>
      <c r="DP1152">
        <v>0</v>
      </c>
      <c r="DQ1152">
        <v>0</v>
      </c>
      <c r="DR1152">
        <v>0</v>
      </c>
      <c r="DS1152">
        <v>0</v>
      </c>
      <c r="DT1152">
        <v>0</v>
      </c>
      <c r="DU1152">
        <v>0</v>
      </c>
      <c r="DV1152">
        <v>0</v>
      </c>
      <c r="DW1152">
        <v>0</v>
      </c>
      <c r="DX1152">
        <v>0</v>
      </c>
      <c r="DZ1152" s="340"/>
      <c r="EA1152" t="s">
        <v>944</v>
      </c>
      <c r="EB1152">
        <v>2</v>
      </c>
      <c r="EC1152">
        <v>17</v>
      </c>
      <c r="ED1152" s="183" t="str">
        <f t="shared" si="44"/>
        <v>SDH200217</v>
      </c>
      <c r="EE1152">
        <v>434.6</v>
      </c>
      <c r="EF1152">
        <v>10000</v>
      </c>
      <c r="EG1152">
        <v>10000</v>
      </c>
      <c r="EH1152">
        <v>10000</v>
      </c>
      <c r="EI1152">
        <v>10000</v>
      </c>
      <c r="EJ1152">
        <v>10000</v>
      </c>
      <c r="EK1152">
        <v>10000</v>
      </c>
      <c r="EL1152">
        <v>10000</v>
      </c>
      <c r="EM1152">
        <v>10000</v>
      </c>
      <c r="EN1152">
        <v>10000</v>
      </c>
      <c r="EO1152">
        <v>10000</v>
      </c>
      <c r="EP1152">
        <v>10000</v>
      </c>
      <c r="EQ1152">
        <v>10000</v>
      </c>
      <c r="ER1152">
        <v>10000</v>
      </c>
      <c r="ES1152">
        <v>10000</v>
      </c>
      <c r="ET1152">
        <v>10000</v>
      </c>
      <c r="EU1152">
        <v>10000</v>
      </c>
      <c r="EV1152">
        <v>10000</v>
      </c>
      <c r="EW1152">
        <v>10000</v>
      </c>
      <c r="EX1152">
        <v>10000</v>
      </c>
      <c r="EY1152">
        <v>10000</v>
      </c>
      <c r="EZ1152">
        <v>10000</v>
      </c>
      <c r="FA1152">
        <v>10000</v>
      </c>
      <c r="FB1152">
        <v>10000</v>
      </c>
      <c r="FC1152">
        <v>10000</v>
      </c>
      <c r="FD1152">
        <v>10000</v>
      </c>
      <c r="FE1152">
        <v>10000</v>
      </c>
      <c r="FF1152">
        <v>10000</v>
      </c>
      <c r="FG1152">
        <v>10000</v>
      </c>
      <c r="FH1152">
        <v>10000</v>
      </c>
      <c r="FI1152">
        <v>10000</v>
      </c>
      <c r="FJ1152">
        <v>10000</v>
      </c>
      <c r="FK1152">
        <v>10000</v>
      </c>
      <c r="FL1152">
        <v>10000</v>
      </c>
      <c r="FM1152">
        <v>10000</v>
      </c>
      <c r="FN1152">
        <v>0</v>
      </c>
      <c r="FO1152">
        <v>0</v>
      </c>
      <c r="FP1152">
        <v>0</v>
      </c>
      <c r="FQ1152">
        <v>0</v>
      </c>
      <c r="FR1152">
        <v>0</v>
      </c>
      <c r="FS1152">
        <v>0</v>
      </c>
      <c r="FT1152">
        <v>0</v>
      </c>
      <c r="FU1152">
        <v>0</v>
      </c>
      <c r="FV1152">
        <v>0</v>
      </c>
      <c r="FW1152">
        <v>0</v>
      </c>
      <c r="FX1152">
        <v>0</v>
      </c>
      <c r="FY1152">
        <v>0</v>
      </c>
      <c r="FZ1152">
        <v>0</v>
      </c>
      <c r="GA1152">
        <v>0</v>
      </c>
      <c r="GB1152">
        <v>0</v>
      </c>
      <c r="GC1152">
        <v>0</v>
      </c>
      <c r="GD1152">
        <v>0</v>
      </c>
      <c r="GE1152">
        <v>0</v>
      </c>
      <c r="GF1152">
        <v>0</v>
      </c>
      <c r="GG1152">
        <v>0</v>
      </c>
      <c r="GH1152">
        <v>0</v>
      </c>
      <c r="GI1152">
        <v>0</v>
      </c>
      <c r="GJ1152">
        <v>0</v>
      </c>
      <c r="GK1152">
        <v>0</v>
      </c>
      <c r="GL1152">
        <v>0</v>
      </c>
      <c r="GM1152">
        <v>0</v>
      </c>
      <c r="GN1152">
        <v>0</v>
      </c>
      <c r="GO1152">
        <v>0</v>
      </c>
      <c r="GP1152">
        <v>0</v>
      </c>
      <c r="GQ1152">
        <v>0</v>
      </c>
      <c r="GR1152">
        <v>0</v>
      </c>
      <c r="GS1152">
        <v>0</v>
      </c>
      <c r="GT1152">
        <v>0</v>
      </c>
      <c r="GU1152">
        <v>0</v>
      </c>
      <c r="GV1152">
        <v>0</v>
      </c>
      <c r="GW1152">
        <v>0</v>
      </c>
      <c r="GX1152">
        <v>0</v>
      </c>
      <c r="GY1152">
        <v>0</v>
      </c>
      <c r="GZ1152">
        <v>0</v>
      </c>
      <c r="HA1152">
        <v>0</v>
      </c>
      <c r="HB1152">
        <v>0</v>
      </c>
      <c r="HC1152">
        <v>0</v>
      </c>
      <c r="HD1152">
        <v>0</v>
      </c>
      <c r="HE1152">
        <v>0</v>
      </c>
      <c r="HF1152">
        <v>0</v>
      </c>
      <c r="HG1152">
        <v>0</v>
      </c>
      <c r="HH1152">
        <v>0</v>
      </c>
      <c r="HI1152">
        <v>0</v>
      </c>
      <c r="HJ1152">
        <v>0</v>
      </c>
      <c r="HK1152">
        <v>0</v>
      </c>
      <c r="HL1152">
        <v>0</v>
      </c>
      <c r="HM1152">
        <v>0</v>
      </c>
      <c r="HN1152">
        <v>0</v>
      </c>
      <c r="HO1152">
        <v>0</v>
      </c>
      <c r="HP1152">
        <v>0</v>
      </c>
      <c r="HQ1152">
        <v>0</v>
      </c>
      <c r="HR1152">
        <v>0</v>
      </c>
      <c r="HS1152">
        <v>0</v>
      </c>
      <c r="HT1152">
        <v>0</v>
      </c>
      <c r="HU1152">
        <v>0</v>
      </c>
      <c r="HV1152">
        <v>0</v>
      </c>
      <c r="HW1152">
        <v>0</v>
      </c>
      <c r="HX1152">
        <v>0</v>
      </c>
      <c r="HY1152">
        <v>0</v>
      </c>
      <c r="HZ1152">
        <v>0</v>
      </c>
      <c r="IA1152">
        <v>0</v>
      </c>
      <c r="IB1152">
        <v>0</v>
      </c>
      <c r="IC1152">
        <v>0</v>
      </c>
      <c r="ID1152">
        <v>0</v>
      </c>
      <c r="IE1152">
        <v>0</v>
      </c>
      <c r="IF1152">
        <v>0</v>
      </c>
      <c r="IG1152">
        <v>0</v>
      </c>
      <c r="IH1152">
        <v>0</v>
      </c>
      <c r="II1152">
        <v>0</v>
      </c>
      <c r="IJ1152">
        <v>0</v>
      </c>
      <c r="IK1152">
        <v>0</v>
      </c>
    </row>
    <row r="1153" spans="13:245" hidden="1">
      <c r="M1153" s="340"/>
      <c r="N1153" t="s">
        <v>944</v>
      </c>
      <c r="O1153">
        <v>2</v>
      </c>
      <c r="P1153">
        <v>18</v>
      </c>
      <c r="Q1153" s="183" t="str">
        <f t="shared" si="43"/>
        <v>SDH200218</v>
      </c>
      <c r="R1153">
        <v>434.6</v>
      </c>
      <c r="S1153">
        <v>2000</v>
      </c>
      <c r="T1153">
        <v>2000</v>
      </c>
      <c r="U1153">
        <v>2000</v>
      </c>
      <c r="V1153">
        <v>2173</v>
      </c>
      <c r="W1153">
        <v>2607.6</v>
      </c>
      <c r="X1153">
        <v>3042.2000000000003</v>
      </c>
      <c r="Y1153">
        <v>3476.8</v>
      </c>
      <c r="Z1153">
        <v>3911.4</v>
      </c>
      <c r="AA1153">
        <v>4346</v>
      </c>
      <c r="AB1153">
        <v>4780.6000000000004</v>
      </c>
      <c r="AC1153">
        <v>5215.2</v>
      </c>
      <c r="AD1153">
        <v>5649.8</v>
      </c>
      <c r="AE1153">
        <v>6084.4000000000005</v>
      </c>
      <c r="AF1153">
        <v>6519</v>
      </c>
      <c r="AG1153">
        <v>6953.6</v>
      </c>
      <c r="AH1153">
        <v>7388.2000000000007</v>
      </c>
      <c r="AI1153">
        <v>7822.8</v>
      </c>
      <c r="AJ1153">
        <v>8257.4</v>
      </c>
      <c r="AK1153">
        <v>8692</v>
      </c>
      <c r="AL1153">
        <v>8692</v>
      </c>
      <c r="AM1153">
        <v>8692</v>
      </c>
      <c r="AN1153">
        <v>8692</v>
      </c>
      <c r="AO1153">
        <v>8692</v>
      </c>
      <c r="AP1153">
        <v>8692</v>
      </c>
      <c r="AQ1153">
        <v>8692</v>
      </c>
      <c r="AR1153">
        <v>8692</v>
      </c>
      <c r="AS1153">
        <v>8692</v>
      </c>
      <c r="AT1153">
        <v>8692</v>
      </c>
      <c r="AU1153">
        <v>8692</v>
      </c>
      <c r="AV1153">
        <v>8692</v>
      </c>
      <c r="AW1153">
        <v>8692</v>
      </c>
      <c r="AX1153">
        <v>8692</v>
      </c>
      <c r="AY1153">
        <v>8692</v>
      </c>
      <c r="AZ1153">
        <v>8692</v>
      </c>
      <c r="BA1153">
        <v>0</v>
      </c>
      <c r="BB1153">
        <v>0</v>
      </c>
      <c r="BC1153">
        <v>0</v>
      </c>
      <c r="BD1153">
        <v>0</v>
      </c>
      <c r="BE1153">
        <v>0</v>
      </c>
      <c r="BF1153">
        <v>0</v>
      </c>
      <c r="BG1153">
        <v>0</v>
      </c>
      <c r="BH1153">
        <v>0</v>
      </c>
      <c r="BI1153">
        <v>0</v>
      </c>
      <c r="BJ1153">
        <v>0</v>
      </c>
      <c r="BK1153">
        <v>0</v>
      </c>
      <c r="BL1153">
        <v>0</v>
      </c>
      <c r="BM1153">
        <v>0</v>
      </c>
      <c r="BN1153">
        <v>0</v>
      </c>
      <c r="BO1153">
        <v>0</v>
      </c>
      <c r="BP1153">
        <v>0</v>
      </c>
      <c r="BQ1153">
        <v>0</v>
      </c>
      <c r="BR1153">
        <v>0</v>
      </c>
      <c r="BS1153">
        <v>0</v>
      </c>
      <c r="BT1153">
        <v>0</v>
      </c>
      <c r="BU1153">
        <v>0</v>
      </c>
      <c r="BV1153">
        <v>0</v>
      </c>
      <c r="BW1153">
        <v>0</v>
      </c>
      <c r="BX1153">
        <v>0</v>
      </c>
      <c r="BY1153">
        <v>0</v>
      </c>
      <c r="BZ1153">
        <v>0</v>
      </c>
      <c r="CA1153">
        <v>0</v>
      </c>
      <c r="CB1153">
        <v>0</v>
      </c>
      <c r="CC1153">
        <v>0</v>
      </c>
      <c r="CD1153">
        <v>0</v>
      </c>
      <c r="CE1153">
        <v>0</v>
      </c>
      <c r="CF1153">
        <v>0</v>
      </c>
      <c r="CG1153">
        <v>0</v>
      </c>
      <c r="CH1153">
        <v>0</v>
      </c>
      <c r="CI1153">
        <v>0</v>
      </c>
      <c r="CJ1153">
        <v>0</v>
      </c>
      <c r="CK1153">
        <v>0</v>
      </c>
      <c r="CL1153">
        <v>0</v>
      </c>
      <c r="CM1153">
        <v>0</v>
      </c>
      <c r="CN1153">
        <v>0</v>
      </c>
      <c r="CO1153">
        <v>0</v>
      </c>
      <c r="CP1153">
        <v>0</v>
      </c>
      <c r="CQ1153">
        <v>0</v>
      </c>
      <c r="CR1153">
        <v>0</v>
      </c>
      <c r="CS1153">
        <v>0</v>
      </c>
      <c r="CT1153">
        <v>0</v>
      </c>
      <c r="CU1153">
        <v>0</v>
      </c>
      <c r="CV1153">
        <v>0</v>
      </c>
      <c r="CW1153">
        <v>0</v>
      </c>
      <c r="CX1153">
        <v>0</v>
      </c>
      <c r="CY1153">
        <v>0</v>
      </c>
      <c r="CZ1153">
        <v>0</v>
      </c>
      <c r="DA1153">
        <v>0</v>
      </c>
      <c r="DB1153">
        <v>0</v>
      </c>
      <c r="DC1153">
        <v>0</v>
      </c>
      <c r="DD1153">
        <v>0</v>
      </c>
      <c r="DE1153">
        <v>0</v>
      </c>
      <c r="DF1153">
        <v>0</v>
      </c>
      <c r="DG1153">
        <v>0</v>
      </c>
      <c r="DH1153">
        <v>0</v>
      </c>
      <c r="DI1153">
        <v>0</v>
      </c>
      <c r="DJ1153">
        <v>0</v>
      </c>
      <c r="DK1153">
        <v>0</v>
      </c>
      <c r="DL1153">
        <v>0</v>
      </c>
      <c r="DM1153">
        <v>0</v>
      </c>
      <c r="DN1153">
        <v>0</v>
      </c>
      <c r="DO1153">
        <v>0</v>
      </c>
      <c r="DP1153">
        <v>0</v>
      </c>
      <c r="DQ1153">
        <v>0</v>
      </c>
      <c r="DR1153">
        <v>0</v>
      </c>
      <c r="DS1153">
        <v>0</v>
      </c>
      <c r="DT1153">
        <v>0</v>
      </c>
      <c r="DU1153">
        <v>0</v>
      </c>
      <c r="DV1153">
        <v>0</v>
      </c>
      <c r="DW1153">
        <v>0</v>
      </c>
      <c r="DX1153">
        <v>0</v>
      </c>
      <c r="DZ1153" s="340"/>
      <c r="EA1153" t="s">
        <v>944</v>
      </c>
      <c r="EB1153">
        <v>2</v>
      </c>
      <c r="EC1153">
        <v>18</v>
      </c>
      <c r="ED1153" s="183" t="str">
        <f t="shared" si="44"/>
        <v>SDH200218</v>
      </c>
      <c r="EE1153">
        <v>434.6</v>
      </c>
      <c r="EF1153">
        <v>10000</v>
      </c>
      <c r="EG1153">
        <v>10000</v>
      </c>
      <c r="EH1153">
        <v>10000</v>
      </c>
      <c r="EI1153">
        <v>10000</v>
      </c>
      <c r="EJ1153">
        <v>10000</v>
      </c>
      <c r="EK1153">
        <v>10000</v>
      </c>
      <c r="EL1153">
        <v>10000</v>
      </c>
      <c r="EM1153">
        <v>10000</v>
      </c>
      <c r="EN1153">
        <v>10000</v>
      </c>
      <c r="EO1153">
        <v>10000</v>
      </c>
      <c r="EP1153">
        <v>10000</v>
      </c>
      <c r="EQ1153">
        <v>10000</v>
      </c>
      <c r="ER1153">
        <v>10000</v>
      </c>
      <c r="ES1153">
        <v>10000</v>
      </c>
      <c r="ET1153">
        <v>10000</v>
      </c>
      <c r="EU1153">
        <v>10000</v>
      </c>
      <c r="EV1153">
        <v>10000</v>
      </c>
      <c r="EW1153">
        <v>10000</v>
      </c>
      <c r="EX1153">
        <v>10000</v>
      </c>
      <c r="EY1153">
        <v>10000</v>
      </c>
      <c r="EZ1153">
        <v>10000</v>
      </c>
      <c r="FA1153">
        <v>10000</v>
      </c>
      <c r="FB1153">
        <v>10000</v>
      </c>
      <c r="FC1153">
        <v>10000</v>
      </c>
      <c r="FD1153">
        <v>10000</v>
      </c>
      <c r="FE1153">
        <v>10000</v>
      </c>
      <c r="FF1153">
        <v>10000</v>
      </c>
      <c r="FG1153">
        <v>10000</v>
      </c>
      <c r="FH1153">
        <v>10000</v>
      </c>
      <c r="FI1153">
        <v>10000</v>
      </c>
      <c r="FJ1153">
        <v>10000</v>
      </c>
      <c r="FK1153">
        <v>10000</v>
      </c>
      <c r="FL1153">
        <v>10000</v>
      </c>
      <c r="FM1153">
        <v>10000</v>
      </c>
      <c r="FN1153">
        <v>0</v>
      </c>
      <c r="FO1153">
        <v>0</v>
      </c>
      <c r="FP1153">
        <v>0</v>
      </c>
      <c r="FQ1153">
        <v>0</v>
      </c>
      <c r="FR1153">
        <v>0</v>
      </c>
      <c r="FS1153">
        <v>0</v>
      </c>
      <c r="FT1153">
        <v>0</v>
      </c>
      <c r="FU1153">
        <v>0</v>
      </c>
      <c r="FV1153">
        <v>0</v>
      </c>
      <c r="FW1153">
        <v>0</v>
      </c>
      <c r="FX1153">
        <v>0</v>
      </c>
      <c r="FY1153">
        <v>0</v>
      </c>
      <c r="FZ1153">
        <v>0</v>
      </c>
      <c r="GA1153">
        <v>0</v>
      </c>
      <c r="GB1153">
        <v>0</v>
      </c>
      <c r="GC1153">
        <v>0</v>
      </c>
      <c r="GD1153">
        <v>0</v>
      </c>
      <c r="GE1153">
        <v>0</v>
      </c>
      <c r="GF1153">
        <v>0</v>
      </c>
      <c r="GG1153">
        <v>0</v>
      </c>
      <c r="GH1153">
        <v>0</v>
      </c>
      <c r="GI1153">
        <v>0</v>
      </c>
      <c r="GJ1153">
        <v>0</v>
      </c>
      <c r="GK1153">
        <v>0</v>
      </c>
      <c r="GL1153">
        <v>0</v>
      </c>
      <c r="GM1153">
        <v>0</v>
      </c>
      <c r="GN1153">
        <v>0</v>
      </c>
      <c r="GO1153">
        <v>0</v>
      </c>
      <c r="GP1153">
        <v>0</v>
      </c>
      <c r="GQ1153">
        <v>0</v>
      </c>
      <c r="GR1153">
        <v>0</v>
      </c>
      <c r="GS1153">
        <v>0</v>
      </c>
      <c r="GT1153">
        <v>0</v>
      </c>
      <c r="GU1153">
        <v>0</v>
      </c>
      <c r="GV1153">
        <v>0</v>
      </c>
      <c r="GW1153">
        <v>0</v>
      </c>
      <c r="GX1153">
        <v>0</v>
      </c>
      <c r="GY1153">
        <v>0</v>
      </c>
      <c r="GZ1153">
        <v>0</v>
      </c>
      <c r="HA1153">
        <v>0</v>
      </c>
      <c r="HB1153">
        <v>0</v>
      </c>
      <c r="HC1153">
        <v>0</v>
      </c>
      <c r="HD1153">
        <v>0</v>
      </c>
      <c r="HE1153">
        <v>0</v>
      </c>
      <c r="HF1153">
        <v>0</v>
      </c>
      <c r="HG1153">
        <v>0</v>
      </c>
      <c r="HH1153">
        <v>0</v>
      </c>
      <c r="HI1153">
        <v>0</v>
      </c>
      <c r="HJ1153">
        <v>0</v>
      </c>
      <c r="HK1153">
        <v>0</v>
      </c>
      <c r="HL1153">
        <v>0</v>
      </c>
      <c r="HM1153">
        <v>0</v>
      </c>
      <c r="HN1153">
        <v>0</v>
      </c>
      <c r="HO1153">
        <v>0</v>
      </c>
      <c r="HP1153">
        <v>0</v>
      </c>
      <c r="HQ1153">
        <v>0</v>
      </c>
      <c r="HR1153">
        <v>0</v>
      </c>
      <c r="HS1153">
        <v>0</v>
      </c>
      <c r="HT1153">
        <v>0</v>
      </c>
      <c r="HU1153">
        <v>0</v>
      </c>
      <c r="HV1153">
        <v>0</v>
      </c>
      <c r="HW1153">
        <v>0</v>
      </c>
      <c r="HX1153">
        <v>0</v>
      </c>
      <c r="HY1153">
        <v>0</v>
      </c>
      <c r="HZ1153">
        <v>0</v>
      </c>
      <c r="IA1153">
        <v>0</v>
      </c>
      <c r="IB1153">
        <v>0</v>
      </c>
      <c r="IC1153">
        <v>0</v>
      </c>
      <c r="ID1153">
        <v>0</v>
      </c>
      <c r="IE1153">
        <v>0</v>
      </c>
      <c r="IF1153">
        <v>0</v>
      </c>
      <c r="IG1153">
        <v>0</v>
      </c>
      <c r="IH1153">
        <v>0</v>
      </c>
      <c r="II1153">
        <v>0</v>
      </c>
      <c r="IJ1153">
        <v>0</v>
      </c>
      <c r="IK1153">
        <v>0</v>
      </c>
    </row>
    <row r="1154" spans="13:245" hidden="1">
      <c r="M1154" s="340"/>
      <c r="N1154" t="s">
        <v>944</v>
      </c>
      <c r="O1154">
        <v>2</v>
      </c>
      <c r="P1154">
        <v>19</v>
      </c>
      <c r="Q1154" s="183" t="str">
        <f t="shared" si="43"/>
        <v>SDH200219</v>
      </c>
      <c r="R1154">
        <v>434.6</v>
      </c>
      <c r="S1154">
        <v>2000</v>
      </c>
      <c r="T1154">
        <v>2000</v>
      </c>
      <c r="U1154">
        <v>2000</v>
      </c>
      <c r="V1154">
        <v>2173</v>
      </c>
      <c r="W1154">
        <v>2607.6</v>
      </c>
      <c r="X1154">
        <v>3042.2000000000003</v>
      </c>
      <c r="Y1154">
        <v>3476.8</v>
      </c>
      <c r="Z1154">
        <v>3911.4</v>
      </c>
      <c r="AA1154">
        <v>4346</v>
      </c>
      <c r="AB1154">
        <v>4780.6000000000004</v>
      </c>
      <c r="AC1154">
        <v>5215.2</v>
      </c>
      <c r="AD1154">
        <v>5649.8</v>
      </c>
      <c r="AE1154">
        <v>6084.4000000000005</v>
      </c>
      <c r="AF1154">
        <v>6519</v>
      </c>
      <c r="AG1154">
        <v>6953.6</v>
      </c>
      <c r="AH1154">
        <v>7388.2000000000007</v>
      </c>
      <c r="AI1154">
        <v>7822.8</v>
      </c>
      <c r="AJ1154">
        <v>8257.4</v>
      </c>
      <c r="AK1154">
        <v>8692</v>
      </c>
      <c r="AL1154">
        <v>8692</v>
      </c>
      <c r="AM1154">
        <v>8692</v>
      </c>
      <c r="AN1154">
        <v>8692</v>
      </c>
      <c r="AO1154">
        <v>8692</v>
      </c>
      <c r="AP1154">
        <v>8692</v>
      </c>
      <c r="AQ1154">
        <v>8692</v>
      </c>
      <c r="AR1154">
        <v>8692</v>
      </c>
      <c r="AS1154">
        <v>8692</v>
      </c>
      <c r="AT1154">
        <v>8692</v>
      </c>
      <c r="AU1154">
        <v>8692</v>
      </c>
      <c r="AV1154">
        <v>8692</v>
      </c>
      <c r="AW1154">
        <v>8692</v>
      </c>
      <c r="AX1154">
        <v>8692</v>
      </c>
      <c r="AY1154">
        <v>8692</v>
      </c>
      <c r="AZ1154">
        <v>8692</v>
      </c>
      <c r="BA1154">
        <v>0</v>
      </c>
      <c r="BB1154">
        <v>0</v>
      </c>
      <c r="BC1154">
        <v>0</v>
      </c>
      <c r="BD1154">
        <v>0</v>
      </c>
      <c r="BE1154">
        <v>0</v>
      </c>
      <c r="BF1154">
        <v>0</v>
      </c>
      <c r="BG1154">
        <v>0</v>
      </c>
      <c r="BH1154">
        <v>0</v>
      </c>
      <c r="BI1154">
        <v>0</v>
      </c>
      <c r="BJ1154">
        <v>0</v>
      </c>
      <c r="BK1154">
        <v>0</v>
      </c>
      <c r="BL1154">
        <v>0</v>
      </c>
      <c r="BM1154">
        <v>0</v>
      </c>
      <c r="BN1154">
        <v>0</v>
      </c>
      <c r="BO1154">
        <v>0</v>
      </c>
      <c r="BP1154">
        <v>0</v>
      </c>
      <c r="BQ1154">
        <v>0</v>
      </c>
      <c r="BR1154">
        <v>0</v>
      </c>
      <c r="BS1154">
        <v>0</v>
      </c>
      <c r="BT1154">
        <v>0</v>
      </c>
      <c r="BU1154">
        <v>0</v>
      </c>
      <c r="BV1154">
        <v>0</v>
      </c>
      <c r="BW1154">
        <v>0</v>
      </c>
      <c r="BX1154">
        <v>0</v>
      </c>
      <c r="BY1154">
        <v>0</v>
      </c>
      <c r="BZ1154">
        <v>0</v>
      </c>
      <c r="CA1154">
        <v>0</v>
      </c>
      <c r="CB1154">
        <v>0</v>
      </c>
      <c r="CC1154">
        <v>0</v>
      </c>
      <c r="CD1154">
        <v>0</v>
      </c>
      <c r="CE1154">
        <v>0</v>
      </c>
      <c r="CF1154">
        <v>0</v>
      </c>
      <c r="CG1154">
        <v>0</v>
      </c>
      <c r="CH1154">
        <v>0</v>
      </c>
      <c r="CI1154">
        <v>0</v>
      </c>
      <c r="CJ1154">
        <v>0</v>
      </c>
      <c r="CK1154">
        <v>0</v>
      </c>
      <c r="CL1154">
        <v>0</v>
      </c>
      <c r="CM1154">
        <v>0</v>
      </c>
      <c r="CN1154">
        <v>0</v>
      </c>
      <c r="CO1154">
        <v>0</v>
      </c>
      <c r="CP1154">
        <v>0</v>
      </c>
      <c r="CQ1154">
        <v>0</v>
      </c>
      <c r="CR1154">
        <v>0</v>
      </c>
      <c r="CS1154">
        <v>0</v>
      </c>
      <c r="CT1154">
        <v>0</v>
      </c>
      <c r="CU1154">
        <v>0</v>
      </c>
      <c r="CV1154">
        <v>0</v>
      </c>
      <c r="CW1154">
        <v>0</v>
      </c>
      <c r="CX1154">
        <v>0</v>
      </c>
      <c r="CY1154">
        <v>0</v>
      </c>
      <c r="CZ1154">
        <v>0</v>
      </c>
      <c r="DA1154">
        <v>0</v>
      </c>
      <c r="DB1154">
        <v>0</v>
      </c>
      <c r="DC1154">
        <v>0</v>
      </c>
      <c r="DD1154">
        <v>0</v>
      </c>
      <c r="DE1154">
        <v>0</v>
      </c>
      <c r="DF1154">
        <v>0</v>
      </c>
      <c r="DG1154">
        <v>0</v>
      </c>
      <c r="DH1154">
        <v>0</v>
      </c>
      <c r="DI1154">
        <v>0</v>
      </c>
      <c r="DJ1154">
        <v>0</v>
      </c>
      <c r="DK1154">
        <v>0</v>
      </c>
      <c r="DL1154">
        <v>0</v>
      </c>
      <c r="DM1154">
        <v>0</v>
      </c>
      <c r="DN1154">
        <v>0</v>
      </c>
      <c r="DO1154">
        <v>0</v>
      </c>
      <c r="DP1154">
        <v>0</v>
      </c>
      <c r="DQ1154">
        <v>0</v>
      </c>
      <c r="DR1154">
        <v>0</v>
      </c>
      <c r="DS1154">
        <v>0</v>
      </c>
      <c r="DT1154">
        <v>0</v>
      </c>
      <c r="DU1154">
        <v>0</v>
      </c>
      <c r="DV1154">
        <v>0</v>
      </c>
      <c r="DW1154">
        <v>0</v>
      </c>
      <c r="DX1154">
        <v>0</v>
      </c>
      <c r="DZ1154" s="340"/>
      <c r="EA1154" t="s">
        <v>944</v>
      </c>
      <c r="EB1154">
        <v>2</v>
      </c>
      <c r="EC1154">
        <v>19</v>
      </c>
      <c r="ED1154" s="183" t="str">
        <f t="shared" si="44"/>
        <v>SDH200219</v>
      </c>
      <c r="EE1154">
        <v>434.6</v>
      </c>
      <c r="EF1154">
        <v>10000</v>
      </c>
      <c r="EG1154">
        <v>10000</v>
      </c>
      <c r="EH1154">
        <v>10000</v>
      </c>
      <c r="EI1154">
        <v>10000</v>
      </c>
      <c r="EJ1154">
        <v>10000</v>
      </c>
      <c r="EK1154">
        <v>10000</v>
      </c>
      <c r="EL1154">
        <v>10000</v>
      </c>
      <c r="EM1154">
        <v>10000</v>
      </c>
      <c r="EN1154">
        <v>10000</v>
      </c>
      <c r="EO1154">
        <v>10000</v>
      </c>
      <c r="EP1154">
        <v>10000</v>
      </c>
      <c r="EQ1154">
        <v>10000</v>
      </c>
      <c r="ER1154">
        <v>10000</v>
      </c>
      <c r="ES1154">
        <v>10000</v>
      </c>
      <c r="ET1154">
        <v>10000</v>
      </c>
      <c r="EU1154">
        <v>10000</v>
      </c>
      <c r="EV1154">
        <v>10000</v>
      </c>
      <c r="EW1154">
        <v>10000</v>
      </c>
      <c r="EX1154">
        <v>10000</v>
      </c>
      <c r="EY1154">
        <v>10000</v>
      </c>
      <c r="EZ1154">
        <v>10000</v>
      </c>
      <c r="FA1154">
        <v>10000</v>
      </c>
      <c r="FB1154">
        <v>10000</v>
      </c>
      <c r="FC1154">
        <v>10000</v>
      </c>
      <c r="FD1154">
        <v>10000</v>
      </c>
      <c r="FE1154">
        <v>10000</v>
      </c>
      <c r="FF1154">
        <v>10000</v>
      </c>
      <c r="FG1154">
        <v>10000</v>
      </c>
      <c r="FH1154">
        <v>10000</v>
      </c>
      <c r="FI1154">
        <v>10000</v>
      </c>
      <c r="FJ1154">
        <v>10000</v>
      </c>
      <c r="FK1154">
        <v>10000</v>
      </c>
      <c r="FL1154">
        <v>10000</v>
      </c>
      <c r="FM1154">
        <v>10000</v>
      </c>
      <c r="FN1154">
        <v>0</v>
      </c>
      <c r="FO1154">
        <v>0</v>
      </c>
      <c r="FP1154">
        <v>0</v>
      </c>
      <c r="FQ1154">
        <v>0</v>
      </c>
      <c r="FR1154">
        <v>0</v>
      </c>
      <c r="FS1154">
        <v>0</v>
      </c>
      <c r="FT1154">
        <v>0</v>
      </c>
      <c r="FU1154">
        <v>0</v>
      </c>
      <c r="FV1154">
        <v>0</v>
      </c>
      <c r="FW1154">
        <v>0</v>
      </c>
      <c r="FX1154">
        <v>0</v>
      </c>
      <c r="FY1154">
        <v>0</v>
      </c>
      <c r="FZ1154">
        <v>0</v>
      </c>
      <c r="GA1154">
        <v>0</v>
      </c>
      <c r="GB1154">
        <v>0</v>
      </c>
      <c r="GC1154">
        <v>0</v>
      </c>
      <c r="GD1154">
        <v>0</v>
      </c>
      <c r="GE1154">
        <v>0</v>
      </c>
      <c r="GF1154">
        <v>0</v>
      </c>
      <c r="GG1154">
        <v>0</v>
      </c>
      <c r="GH1154">
        <v>0</v>
      </c>
      <c r="GI1154">
        <v>0</v>
      </c>
      <c r="GJ1154">
        <v>0</v>
      </c>
      <c r="GK1154">
        <v>0</v>
      </c>
      <c r="GL1154">
        <v>0</v>
      </c>
      <c r="GM1154">
        <v>0</v>
      </c>
      <c r="GN1154">
        <v>0</v>
      </c>
      <c r="GO1154">
        <v>0</v>
      </c>
      <c r="GP1154">
        <v>0</v>
      </c>
      <c r="GQ1154">
        <v>0</v>
      </c>
      <c r="GR1154">
        <v>0</v>
      </c>
      <c r="GS1154">
        <v>0</v>
      </c>
      <c r="GT1154">
        <v>0</v>
      </c>
      <c r="GU1154">
        <v>0</v>
      </c>
      <c r="GV1154">
        <v>0</v>
      </c>
      <c r="GW1154">
        <v>0</v>
      </c>
      <c r="GX1154">
        <v>0</v>
      </c>
      <c r="GY1154">
        <v>0</v>
      </c>
      <c r="GZ1154">
        <v>0</v>
      </c>
      <c r="HA1154">
        <v>0</v>
      </c>
      <c r="HB1154">
        <v>0</v>
      </c>
      <c r="HC1154">
        <v>0</v>
      </c>
      <c r="HD1154">
        <v>0</v>
      </c>
      <c r="HE1154">
        <v>0</v>
      </c>
      <c r="HF1154">
        <v>0</v>
      </c>
      <c r="HG1154">
        <v>0</v>
      </c>
      <c r="HH1154">
        <v>0</v>
      </c>
      <c r="HI1154">
        <v>0</v>
      </c>
      <c r="HJ1154">
        <v>0</v>
      </c>
      <c r="HK1154">
        <v>0</v>
      </c>
      <c r="HL1154">
        <v>0</v>
      </c>
      <c r="HM1154">
        <v>0</v>
      </c>
      <c r="HN1154">
        <v>0</v>
      </c>
      <c r="HO1154">
        <v>0</v>
      </c>
      <c r="HP1154">
        <v>0</v>
      </c>
      <c r="HQ1154">
        <v>0</v>
      </c>
      <c r="HR1154">
        <v>0</v>
      </c>
      <c r="HS1154">
        <v>0</v>
      </c>
      <c r="HT1154">
        <v>0</v>
      </c>
      <c r="HU1154">
        <v>0</v>
      </c>
      <c r="HV1154">
        <v>0</v>
      </c>
      <c r="HW1154">
        <v>0</v>
      </c>
      <c r="HX1154">
        <v>0</v>
      </c>
      <c r="HY1154">
        <v>0</v>
      </c>
      <c r="HZ1154">
        <v>0</v>
      </c>
      <c r="IA1154">
        <v>0</v>
      </c>
      <c r="IB1154">
        <v>0</v>
      </c>
      <c r="IC1154">
        <v>0</v>
      </c>
      <c r="ID1154">
        <v>0</v>
      </c>
      <c r="IE1154">
        <v>0</v>
      </c>
      <c r="IF1154">
        <v>0</v>
      </c>
      <c r="IG1154">
        <v>0</v>
      </c>
      <c r="IH1154">
        <v>0</v>
      </c>
      <c r="II1154">
        <v>0</v>
      </c>
      <c r="IJ1154">
        <v>0</v>
      </c>
      <c r="IK1154">
        <v>0</v>
      </c>
    </row>
    <row r="1155" spans="13:245" hidden="1">
      <c r="M1155" s="340"/>
      <c r="N1155" t="s">
        <v>944</v>
      </c>
      <c r="O1155">
        <v>2</v>
      </c>
      <c r="P1155">
        <v>20</v>
      </c>
      <c r="Q1155" s="183" t="str">
        <f t="shared" si="43"/>
        <v>SDH200220</v>
      </c>
      <c r="R1155">
        <v>434.6</v>
      </c>
      <c r="S1155">
        <v>2000</v>
      </c>
      <c r="T1155">
        <v>2000</v>
      </c>
      <c r="U1155">
        <v>2000</v>
      </c>
      <c r="V1155">
        <v>2173</v>
      </c>
      <c r="W1155">
        <v>2607.6</v>
      </c>
      <c r="X1155">
        <v>3042.2000000000003</v>
      </c>
      <c r="Y1155">
        <v>3476.8</v>
      </c>
      <c r="Z1155">
        <v>3911.4</v>
      </c>
      <c r="AA1155">
        <v>4346</v>
      </c>
      <c r="AB1155">
        <v>4780.6000000000004</v>
      </c>
      <c r="AC1155">
        <v>5215.2</v>
      </c>
      <c r="AD1155">
        <v>5649.8</v>
      </c>
      <c r="AE1155">
        <v>6084.4000000000005</v>
      </c>
      <c r="AF1155">
        <v>6519</v>
      </c>
      <c r="AG1155">
        <v>6953.6</v>
      </c>
      <c r="AH1155">
        <v>7388.2000000000007</v>
      </c>
      <c r="AI1155">
        <v>7822.8</v>
      </c>
      <c r="AJ1155">
        <v>8257.4</v>
      </c>
      <c r="AK1155">
        <v>8692</v>
      </c>
      <c r="AL1155">
        <v>8692</v>
      </c>
      <c r="AM1155">
        <v>8692</v>
      </c>
      <c r="AN1155">
        <v>8692</v>
      </c>
      <c r="AO1155">
        <v>8692</v>
      </c>
      <c r="AP1155">
        <v>8692</v>
      </c>
      <c r="AQ1155">
        <v>8692</v>
      </c>
      <c r="AR1155">
        <v>8692</v>
      </c>
      <c r="AS1155">
        <v>8692</v>
      </c>
      <c r="AT1155">
        <v>8692</v>
      </c>
      <c r="AU1155">
        <v>8692</v>
      </c>
      <c r="AV1155">
        <v>8692</v>
      </c>
      <c r="AW1155">
        <v>8692</v>
      </c>
      <c r="AX1155">
        <v>8692</v>
      </c>
      <c r="AY1155">
        <v>8692</v>
      </c>
      <c r="AZ1155">
        <v>8692</v>
      </c>
      <c r="BA1155">
        <v>0</v>
      </c>
      <c r="BB1155">
        <v>0</v>
      </c>
      <c r="BC1155">
        <v>0</v>
      </c>
      <c r="BD1155">
        <v>0</v>
      </c>
      <c r="BE1155">
        <v>0</v>
      </c>
      <c r="BF1155">
        <v>0</v>
      </c>
      <c r="BG1155">
        <v>0</v>
      </c>
      <c r="BH1155">
        <v>0</v>
      </c>
      <c r="BI1155">
        <v>0</v>
      </c>
      <c r="BJ1155">
        <v>0</v>
      </c>
      <c r="BK1155">
        <v>0</v>
      </c>
      <c r="BL1155">
        <v>0</v>
      </c>
      <c r="BM1155">
        <v>0</v>
      </c>
      <c r="BN1155">
        <v>0</v>
      </c>
      <c r="BO1155">
        <v>0</v>
      </c>
      <c r="BP1155">
        <v>0</v>
      </c>
      <c r="BQ1155">
        <v>0</v>
      </c>
      <c r="BR1155">
        <v>0</v>
      </c>
      <c r="BS1155">
        <v>0</v>
      </c>
      <c r="BT1155">
        <v>0</v>
      </c>
      <c r="BU1155">
        <v>0</v>
      </c>
      <c r="BV1155">
        <v>0</v>
      </c>
      <c r="BW1155">
        <v>0</v>
      </c>
      <c r="BX1155">
        <v>0</v>
      </c>
      <c r="BY1155">
        <v>0</v>
      </c>
      <c r="BZ1155">
        <v>0</v>
      </c>
      <c r="CA1155">
        <v>0</v>
      </c>
      <c r="CB1155">
        <v>0</v>
      </c>
      <c r="CC1155">
        <v>0</v>
      </c>
      <c r="CD1155">
        <v>0</v>
      </c>
      <c r="CE1155">
        <v>0</v>
      </c>
      <c r="CF1155">
        <v>0</v>
      </c>
      <c r="CG1155">
        <v>0</v>
      </c>
      <c r="CH1155">
        <v>0</v>
      </c>
      <c r="CI1155">
        <v>0</v>
      </c>
      <c r="CJ1155">
        <v>0</v>
      </c>
      <c r="CK1155">
        <v>0</v>
      </c>
      <c r="CL1155">
        <v>0</v>
      </c>
      <c r="CM1155">
        <v>0</v>
      </c>
      <c r="CN1155">
        <v>0</v>
      </c>
      <c r="CO1155">
        <v>0</v>
      </c>
      <c r="CP1155">
        <v>0</v>
      </c>
      <c r="CQ1155">
        <v>0</v>
      </c>
      <c r="CR1155">
        <v>0</v>
      </c>
      <c r="CS1155">
        <v>0</v>
      </c>
      <c r="CT1155">
        <v>0</v>
      </c>
      <c r="CU1155">
        <v>0</v>
      </c>
      <c r="CV1155">
        <v>0</v>
      </c>
      <c r="CW1155">
        <v>0</v>
      </c>
      <c r="CX1155">
        <v>0</v>
      </c>
      <c r="CY1155">
        <v>0</v>
      </c>
      <c r="CZ1155">
        <v>0</v>
      </c>
      <c r="DA1155">
        <v>0</v>
      </c>
      <c r="DB1155">
        <v>0</v>
      </c>
      <c r="DC1155">
        <v>0</v>
      </c>
      <c r="DD1155">
        <v>0</v>
      </c>
      <c r="DE1155">
        <v>0</v>
      </c>
      <c r="DF1155">
        <v>0</v>
      </c>
      <c r="DG1155">
        <v>0</v>
      </c>
      <c r="DH1155">
        <v>0</v>
      </c>
      <c r="DI1155">
        <v>0</v>
      </c>
      <c r="DJ1155">
        <v>0</v>
      </c>
      <c r="DK1155">
        <v>0</v>
      </c>
      <c r="DL1155">
        <v>0</v>
      </c>
      <c r="DM1155">
        <v>0</v>
      </c>
      <c r="DN1155">
        <v>0</v>
      </c>
      <c r="DO1155">
        <v>0</v>
      </c>
      <c r="DP1155">
        <v>0</v>
      </c>
      <c r="DQ1155">
        <v>0</v>
      </c>
      <c r="DR1155">
        <v>0</v>
      </c>
      <c r="DS1155">
        <v>0</v>
      </c>
      <c r="DT1155">
        <v>0</v>
      </c>
      <c r="DU1155">
        <v>0</v>
      </c>
      <c r="DV1155">
        <v>0</v>
      </c>
      <c r="DW1155">
        <v>0</v>
      </c>
      <c r="DX1155">
        <v>0</v>
      </c>
      <c r="DZ1155" s="340"/>
      <c r="EA1155" t="s">
        <v>944</v>
      </c>
      <c r="EB1155">
        <v>2</v>
      </c>
      <c r="EC1155">
        <v>20</v>
      </c>
      <c r="ED1155" s="183" t="str">
        <f t="shared" si="44"/>
        <v>SDH200220</v>
      </c>
      <c r="EE1155">
        <v>434.6</v>
      </c>
      <c r="EF1155">
        <v>10000</v>
      </c>
      <c r="EG1155">
        <v>10000</v>
      </c>
      <c r="EH1155">
        <v>10000</v>
      </c>
      <c r="EI1155">
        <v>10000</v>
      </c>
      <c r="EJ1155">
        <v>10000</v>
      </c>
      <c r="EK1155">
        <v>10000</v>
      </c>
      <c r="EL1155">
        <v>10000</v>
      </c>
      <c r="EM1155">
        <v>10000</v>
      </c>
      <c r="EN1155">
        <v>10000</v>
      </c>
      <c r="EO1155">
        <v>10000</v>
      </c>
      <c r="EP1155">
        <v>10000</v>
      </c>
      <c r="EQ1155">
        <v>10000</v>
      </c>
      <c r="ER1155">
        <v>10000</v>
      </c>
      <c r="ES1155">
        <v>10000</v>
      </c>
      <c r="ET1155">
        <v>10000</v>
      </c>
      <c r="EU1155">
        <v>10000</v>
      </c>
      <c r="EV1155">
        <v>10000</v>
      </c>
      <c r="EW1155">
        <v>10000</v>
      </c>
      <c r="EX1155">
        <v>10000</v>
      </c>
      <c r="EY1155">
        <v>10000</v>
      </c>
      <c r="EZ1155">
        <v>10000</v>
      </c>
      <c r="FA1155">
        <v>10000</v>
      </c>
      <c r="FB1155">
        <v>10000</v>
      </c>
      <c r="FC1155">
        <v>10000</v>
      </c>
      <c r="FD1155">
        <v>10000</v>
      </c>
      <c r="FE1155">
        <v>10000</v>
      </c>
      <c r="FF1155">
        <v>10000</v>
      </c>
      <c r="FG1155">
        <v>10000</v>
      </c>
      <c r="FH1155">
        <v>10000</v>
      </c>
      <c r="FI1155">
        <v>10000</v>
      </c>
      <c r="FJ1155">
        <v>10000</v>
      </c>
      <c r="FK1155">
        <v>10000</v>
      </c>
      <c r="FL1155">
        <v>10000</v>
      </c>
      <c r="FM1155">
        <v>10000</v>
      </c>
      <c r="FN1155">
        <v>0</v>
      </c>
      <c r="FO1155">
        <v>0</v>
      </c>
      <c r="FP1155">
        <v>0</v>
      </c>
      <c r="FQ1155">
        <v>0</v>
      </c>
      <c r="FR1155">
        <v>0</v>
      </c>
      <c r="FS1155">
        <v>0</v>
      </c>
      <c r="FT1155">
        <v>0</v>
      </c>
      <c r="FU1155">
        <v>0</v>
      </c>
      <c r="FV1155">
        <v>0</v>
      </c>
      <c r="FW1155">
        <v>0</v>
      </c>
      <c r="FX1155">
        <v>0</v>
      </c>
      <c r="FY1155">
        <v>0</v>
      </c>
      <c r="FZ1155">
        <v>0</v>
      </c>
      <c r="GA1155">
        <v>0</v>
      </c>
      <c r="GB1155">
        <v>0</v>
      </c>
      <c r="GC1155">
        <v>0</v>
      </c>
      <c r="GD1155">
        <v>0</v>
      </c>
      <c r="GE1155">
        <v>0</v>
      </c>
      <c r="GF1155">
        <v>0</v>
      </c>
      <c r="GG1155">
        <v>0</v>
      </c>
      <c r="GH1155">
        <v>0</v>
      </c>
      <c r="GI1155">
        <v>0</v>
      </c>
      <c r="GJ1155">
        <v>0</v>
      </c>
      <c r="GK1155">
        <v>0</v>
      </c>
      <c r="GL1155">
        <v>0</v>
      </c>
      <c r="GM1155">
        <v>0</v>
      </c>
      <c r="GN1155">
        <v>0</v>
      </c>
      <c r="GO1155">
        <v>0</v>
      </c>
      <c r="GP1155">
        <v>0</v>
      </c>
      <c r="GQ1155">
        <v>0</v>
      </c>
      <c r="GR1155">
        <v>0</v>
      </c>
      <c r="GS1155">
        <v>0</v>
      </c>
      <c r="GT1155">
        <v>0</v>
      </c>
      <c r="GU1155">
        <v>0</v>
      </c>
      <c r="GV1155">
        <v>0</v>
      </c>
      <c r="GW1155">
        <v>0</v>
      </c>
      <c r="GX1155">
        <v>0</v>
      </c>
      <c r="GY1155">
        <v>0</v>
      </c>
      <c r="GZ1155">
        <v>0</v>
      </c>
      <c r="HA1155">
        <v>0</v>
      </c>
      <c r="HB1155">
        <v>0</v>
      </c>
      <c r="HC1155">
        <v>0</v>
      </c>
      <c r="HD1155">
        <v>0</v>
      </c>
      <c r="HE1155">
        <v>0</v>
      </c>
      <c r="HF1155">
        <v>0</v>
      </c>
      <c r="HG1155">
        <v>0</v>
      </c>
      <c r="HH1155">
        <v>0</v>
      </c>
      <c r="HI1155">
        <v>0</v>
      </c>
      <c r="HJ1155">
        <v>0</v>
      </c>
      <c r="HK1155">
        <v>0</v>
      </c>
      <c r="HL1155">
        <v>0</v>
      </c>
      <c r="HM1155">
        <v>0</v>
      </c>
      <c r="HN1155">
        <v>0</v>
      </c>
      <c r="HO1155">
        <v>0</v>
      </c>
      <c r="HP1155">
        <v>0</v>
      </c>
      <c r="HQ1155">
        <v>0</v>
      </c>
      <c r="HR1155">
        <v>0</v>
      </c>
      <c r="HS1155">
        <v>0</v>
      </c>
      <c r="HT1155">
        <v>0</v>
      </c>
      <c r="HU1155">
        <v>0</v>
      </c>
      <c r="HV1155">
        <v>0</v>
      </c>
      <c r="HW1155">
        <v>0</v>
      </c>
      <c r="HX1155">
        <v>0</v>
      </c>
      <c r="HY1155">
        <v>0</v>
      </c>
      <c r="HZ1155">
        <v>0</v>
      </c>
      <c r="IA1155">
        <v>0</v>
      </c>
      <c r="IB1155">
        <v>0</v>
      </c>
      <c r="IC1155">
        <v>0</v>
      </c>
      <c r="ID1155">
        <v>0</v>
      </c>
      <c r="IE1155">
        <v>0</v>
      </c>
      <c r="IF1155">
        <v>0</v>
      </c>
      <c r="IG1155">
        <v>0</v>
      </c>
      <c r="IH1155">
        <v>0</v>
      </c>
      <c r="II1155">
        <v>0</v>
      </c>
      <c r="IJ1155">
        <v>0</v>
      </c>
      <c r="IK1155">
        <v>0</v>
      </c>
    </row>
    <row r="1156" spans="13:245" hidden="1">
      <c r="M1156" s="340"/>
      <c r="N1156" t="s">
        <v>944</v>
      </c>
      <c r="O1156">
        <v>2</v>
      </c>
      <c r="P1156">
        <v>21</v>
      </c>
      <c r="Q1156" s="183" t="str">
        <f t="shared" si="43"/>
        <v>SDH200221</v>
      </c>
      <c r="R1156">
        <v>434.6</v>
      </c>
      <c r="S1156">
        <v>2000</v>
      </c>
      <c r="T1156">
        <v>2000</v>
      </c>
      <c r="U1156">
        <v>2000</v>
      </c>
      <c r="V1156">
        <v>2173</v>
      </c>
      <c r="W1156">
        <v>2607.6</v>
      </c>
      <c r="X1156">
        <v>3042.2000000000003</v>
      </c>
      <c r="Y1156">
        <v>3476.8</v>
      </c>
      <c r="Z1156">
        <v>3911.4</v>
      </c>
      <c r="AA1156">
        <v>4346</v>
      </c>
      <c r="AB1156">
        <v>4780.6000000000004</v>
      </c>
      <c r="AC1156">
        <v>5215.2</v>
      </c>
      <c r="AD1156">
        <v>5649.8</v>
      </c>
      <c r="AE1156">
        <v>6084.4000000000005</v>
      </c>
      <c r="AF1156">
        <v>6519</v>
      </c>
      <c r="AG1156">
        <v>6953.6</v>
      </c>
      <c r="AH1156">
        <v>7388.2000000000007</v>
      </c>
      <c r="AI1156">
        <v>7822.8</v>
      </c>
      <c r="AJ1156">
        <v>8257.4</v>
      </c>
      <c r="AK1156">
        <v>8692</v>
      </c>
      <c r="AL1156">
        <v>8692</v>
      </c>
      <c r="AM1156">
        <v>8692</v>
      </c>
      <c r="AN1156">
        <v>8692</v>
      </c>
      <c r="AO1156">
        <v>8692</v>
      </c>
      <c r="AP1156">
        <v>8692</v>
      </c>
      <c r="AQ1156">
        <v>8692</v>
      </c>
      <c r="AR1156">
        <v>8692</v>
      </c>
      <c r="AS1156">
        <v>8692</v>
      </c>
      <c r="AT1156">
        <v>8692</v>
      </c>
      <c r="AU1156">
        <v>8692</v>
      </c>
      <c r="AV1156">
        <v>8692</v>
      </c>
      <c r="AW1156">
        <v>8692</v>
      </c>
      <c r="AX1156">
        <v>8692</v>
      </c>
      <c r="AY1156">
        <v>8692</v>
      </c>
      <c r="AZ1156">
        <v>8692</v>
      </c>
      <c r="BA1156">
        <v>0</v>
      </c>
      <c r="BB1156">
        <v>0</v>
      </c>
      <c r="BC1156">
        <v>0</v>
      </c>
      <c r="BD1156">
        <v>0</v>
      </c>
      <c r="BE1156">
        <v>0</v>
      </c>
      <c r="BF1156">
        <v>0</v>
      </c>
      <c r="BG1156">
        <v>0</v>
      </c>
      <c r="BH1156">
        <v>0</v>
      </c>
      <c r="BI1156">
        <v>0</v>
      </c>
      <c r="BJ1156">
        <v>0</v>
      </c>
      <c r="BK1156">
        <v>0</v>
      </c>
      <c r="BL1156">
        <v>0</v>
      </c>
      <c r="BM1156">
        <v>0</v>
      </c>
      <c r="BN1156">
        <v>0</v>
      </c>
      <c r="BO1156">
        <v>0</v>
      </c>
      <c r="BP1156">
        <v>0</v>
      </c>
      <c r="BQ1156">
        <v>0</v>
      </c>
      <c r="BR1156">
        <v>0</v>
      </c>
      <c r="BS1156">
        <v>0</v>
      </c>
      <c r="BT1156">
        <v>0</v>
      </c>
      <c r="BU1156">
        <v>0</v>
      </c>
      <c r="BV1156">
        <v>0</v>
      </c>
      <c r="BW1156">
        <v>0</v>
      </c>
      <c r="BX1156">
        <v>0</v>
      </c>
      <c r="BY1156">
        <v>0</v>
      </c>
      <c r="BZ1156">
        <v>0</v>
      </c>
      <c r="CA1156">
        <v>0</v>
      </c>
      <c r="CB1156">
        <v>0</v>
      </c>
      <c r="CC1156">
        <v>0</v>
      </c>
      <c r="CD1156">
        <v>0</v>
      </c>
      <c r="CE1156">
        <v>0</v>
      </c>
      <c r="CF1156">
        <v>0</v>
      </c>
      <c r="CG1156">
        <v>0</v>
      </c>
      <c r="CH1156">
        <v>0</v>
      </c>
      <c r="CI1156">
        <v>0</v>
      </c>
      <c r="CJ1156">
        <v>0</v>
      </c>
      <c r="CK1156">
        <v>0</v>
      </c>
      <c r="CL1156">
        <v>0</v>
      </c>
      <c r="CM1156">
        <v>0</v>
      </c>
      <c r="CN1156">
        <v>0</v>
      </c>
      <c r="CO1156">
        <v>0</v>
      </c>
      <c r="CP1156">
        <v>0</v>
      </c>
      <c r="CQ1156">
        <v>0</v>
      </c>
      <c r="CR1156">
        <v>0</v>
      </c>
      <c r="CS1156">
        <v>0</v>
      </c>
      <c r="CT1156">
        <v>0</v>
      </c>
      <c r="CU1156">
        <v>0</v>
      </c>
      <c r="CV1156">
        <v>0</v>
      </c>
      <c r="CW1156">
        <v>0</v>
      </c>
      <c r="CX1156">
        <v>0</v>
      </c>
      <c r="CY1156">
        <v>0</v>
      </c>
      <c r="CZ1156">
        <v>0</v>
      </c>
      <c r="DA1156">
        <v>0</v>
      </c>
      <c r="DB1156">
        <v>0</v>
      </c>
      <c r="DC1156">
        <v>0</v>
      </c>
      <c r="DD1156">
        <v>0</v>
      </c>
      <c r="DE1156">
        <v>0</v>
      </c>
      <c r="DF1156">
        <v>0</v>
      </c>
      <c r="DG1156">
        <v>0</v>
      </c>
      <c r="DH1156">
        <v>0</v>
      </c>
      <c r="DI1156">
        <v>0</v>
      </c>
      <c r="DJ1156">
        <v>0</v>
      </c>
      <c r="DK1156">
        <v>0</v>
      </c>
      <c r="DL1156">
        <v>0</v>
      </c>
      <c r="DM1156">
        <v>0</v>
      </c>
      <c r="DN1156">
        <v>0</v>
      </c>
      <c r="DO1156">
        <v>0</v>
      </c>
      <c r="DP1156">
        <v>0</v>
      </c>
      <c r="DQ1156">
        <v>0</v>
      </c>
      <c r="DR1156">
        <v>0</v>
      </c>
      <c r="DS1156">
        <v>0</v>
      </c>
      <c r="DT1156">
        <v>0</v>
      </c>
      <c r="DU1156">
        <v>0</v>
      </c>
      <c r="DV1156">
        <v>0</v>
      </c>
      <c r="DW1156">
        <v>0</v>
      </c>
      <c r="DX1156">
        <v>0</v>
      </c>
      <c r="DZ1156" s="340"/>
      <c r="EA1156" t="s">
        <v>944</v>
      </c>
      <c r="EB1156">
        <v>2</v>
      </c>
      <c r="EC1156">
        <v>21</v>
      </c>
      <c r="ED1156" s="183" t="str">
        <f t="shared" si="44"/>
        <v>SDH200221</v>
      </c>
      <c r="EE1156">
        <v>434.6</v>
      </c>
      <c r="EF1156">
        <v>10000</v>
      </c>
      <c r="EG1156">
        <v>10000</v>
      </c>
      <c r="EH1156">
        <v>10000</v>
      </c>
      <c r="EI1156">
        <v>10000</v>
      </c>
      <c r="EJ1156">
        <v>10000</v>
      </c>
      <c r="EK1156">
        <v>10000</v>
      </c>
      <c r="EL1156">
        <v>10000</v>
      </c>
      <c r="EM1156">
        <v>10000</v>
      </c>
      <c r="EN1156">
        <v>10000</v>
      </c>
      <c r="EO1156">
        <v>10000</v>
      </c>
      <c r="EP1156">
        <v>10000</v>
      </c>
      <c r="EQ1156">
        <v>10000</v>
      </c>
      <c r="ER1156">
        <v>10000</v>
      </c>
      <c r="ES1156">
        <v>10000</v>
      </c>
      <c r="ET1156">
        <v>10000</v>
      </c>
      <c r="EU1156">
        <v>10000</v>
      </c>
      <c r="EV1156">
        <v>10000</v>
      </c>
      <c r="EW1156">
        <v>10000</v>
      </c>
      <c r="EX1156">
        <v>10000</v>
      </c>
      <c r="EY1156">
        <v>10000</v>
      </c>
      <c r="EZ1156">
        <v>10000</v>
      </c>
      <c r="FA1156">
        <v>10000</v>
      </c>
      <c r="FB1156">
        <v>10000</v>
      </c>
      <c r="FC1156">
        <v>10000</v>
      </c>
      <c r="FD1156">
        <v>10000</v>
      </c>
      <c r="FE1156">
        <v>10000</v>
      </c>
      <c r="FF1156">
        <v>10000</v>
      </c>
      <c r="FG1156">
        <v>10000</v>
      </c>
      <c r="FH1156">
        <v>10000</v>
      </c>
      <c r="FI1156">
        <v>10000</v>
      </c>
      <c r="FJ1156">
        <v>10000</v>
      </c>
      <c r="FK1156">
        <v>10000</v>
      </c>
      <c r="FL1156">
        <v>10000</v>
      </c>
      <c r="FM1156">
        <v>10000</v>
      </c>
      <c r="FN1156">
        <v>0</v>
      </c>
      <c r="FO1156">
        <v>0</v>
      </c>
      <c r="FP1156">
        <v>0</v>
      </c>
      <c r="FQ1156">
        <v>0</v>
      </c>
      <c r="FR1156">
        <v>0</v>
      </c>
      <c r="FS1156">
        <v>0</v>
      </c>
      <c r="FT1156">
        <v>0</v>
      </c>
      <c r="FU1156">
        <v>0</v>
      </c>
      <c r="FV1156">
        <v>0</v>
      </c>
      <c r="FW1156">
        <v>0</v>
      </c>
      <c r="FX1156">
        <v>0</v>
      </c>
      <c r="FY1156">
        <v>0</v>
      </c>
      <c r="FZ1156">
        <v>0</v>
      </c>
      <c r="GA1156">
        <v>0</v>
      </c>
      <c r="GB1156">
        <v>0</v>
      </c>
      <c r="GC1156">
        <v>0</v>
      </c>
      <c r="GD1156">
        <v>0</v>
      </c>
      <c r="GE1156">
        <v>0</v>
      </c>
      <c r="GF1156">
        <v>0</v>
      </c>
      <c r="GG1156">
        <v>0</v>
      </c>
      <c r="GH1156">
        <v>0</v>
      </c>
      <c r="GI1156">
        <v>0</v>
      </c>
      <c r="GJ1156">
        <v>0</v>
      </c>
      <c r="GK1156">
        <v>0</v>
      </c>
      <c r="GL1156">
        <v>0</v>
      </c>
      <c r="GM1156">
        <v>0</v>
      </c>
      <c r="GN1156">
        <v>0</v>
      </c>
      <c r="GO1156">
        <v>0</v>
      </c>
      <c r="GP1156">
        <v>0</v>
      </c>
      <c r="GQ1156">
        <v>0</v>
      </c>
      <c r="GR1156">
        <v>0</v>
      </c>
      <c r="GS1156">
        <v>0</v>
      </c>
      <c r="GT1156">
        <v>0</v>
      </c>
      <c r="GU1156">
        <v>0</v>
      </c>
      <c r="GV1156">
        <v>0</v>
      </c>
      <c r="GW1156">
        <v>0</v>
      </c>
      <c r="GX1156">
        <v>0</v>
      </c>
      <c r="GY1156">
        <v>0</v>
      </c>
      <c r="GZ1156">
        <v>0</v>
      </c>
      <c r="HA1156">
        <v>0</v>
      </c>
      <c r="HB1156">
        <v>0</v>
      </c>
      <c r="HC1156">
        <v>0</v>
      </c>
      <c r="HD1156">
        <v>0</v>
      </c>
      <c r="HE1156">
        <v>0</v>
      </c>
      <c r="HF1156">
        <v>0</v>
      </c>
      <c r="HG1156">
        <v>0</v>
      </c>
      <c r="HH1156">
        <v>0</v>
      </c>
      <c r="HI1156">
        <v>0</v>
      </c>
      <c r="HJ1156">
        <v>0</v>
      </c>
      <c r="HK1156">
        <v>0</v>
      </c>
      <c r="HL1156">
        <v>0</v>
      </c>
      <c r="HM1156">
        <v>0</v>
      </c>
      <c r="HN1156">
        <v>0</v>
      </c>
      <c r="HO1156">
        <v>0</v>
      </c>
      <c r="HP1156">
        <v>0</v>
      </c>
      <c r="HQ1156">
        <v>0</v>
      </c>
      <c r="HR1156">
        <v>0</v>
      </c>
      <c r="HS1156">
        <v>0</v>
      </c>
      <c r="HT1156">
        <v>0</v>
      </c>
      <c r="HU1156">
        <v>0</v>
      </c>
      <c r="HV1156">
        <v>0</v>
      </c>
      <c r="HW1156">
        <v>0</v>
      </c>
      <c r="HX1156">
        <v>0</v>
      </c>
      <c r="HY1156">
        <v>0</v>
      </c>
      <c r="HZ1156">
        <v>0</v>
      </c>
      <c r="IA1156">
        <v>0</v>
      </c>
      <c r="IB1156">
        <v>0</v>
      </c>
      <c r="IC1156">
        <v>0</v>
      </c>
      <c r="ID1156">
        <v>0</v>
      </c>
      <c r="IE1156">
        <v>0</v>
      </c>
      <c r="IF1156">
        <v>0</v>
      </c>
      <c r="IG1156">
        <v>0</v>
      </c>
      <c r="IH1156">
        <v>0</v>
      </c>
      <c r="II1156">
        <v>0</v>
      </c>
      <c r="IJ1156">
        <v>0</v>
      </c>
      <c r="IK1156">
        <v>0</v>
      </c>
    </row>
    <row r="1157" spans="13:245" hidden="1">
      <c r="M1157" s="340"/>
      <c r="N1157" t="s">
        <v>944</v>
      </c>
      <c r="O1157">
        <v>2</v>
      </c>
      <c r="P1157">
        <v>22</v>
      </c>
      <c r="Q1157" s="183" t="str">
        <f t="shared" si="43"/>
        <v>SDH200222</v>
      </c>
      <c r="R1157">
        <v>434.6</v>
      </c>
      <c r="S1157">
        <v>2000</v>
      </c>
      <c r="T1157">
        <v>2000</v>
      </c>
      <c r="U1157">
        <v>2000</v>
      </c>
      <c r="V1157">
        <v>2173</v>
      </c>
      <c r="W1157">
        <v>2607.6</v>
      </c>
      <c r="X1157">
        <v>3042.2000000000003</v>
      </c>
      <c r="Y1157">
        <v>3476.8</v>
      </c>
      <c r="Z1157">
        <v>3911.4</v>
      </c>
      <c r="AA1157">
        <v>4346</v>
      </c>
      <c r="AB1157">
        <v>4780.6000000000004</v>
      </c>
      <c r="AC1157">
        <v>5215.2</v>
      </c>
      <c r="AD1157">
        <v>5649.8</v>
      </c>
      <c r="AE1157">
        <v>6084.4000000000005</v>
      </c>
      <c r="AF1157">
        <v>6519</v>
      </c>
      <c r="AG1157">
        <v>6953.6</v>
      </c>
      <c r="AH1157">
        <v>7388.2000000000007</v>
      </c>
      <c r="AI1157">
        <v>7822.8</v>
      </c>
      <c r="AJ1157">
        <v>8257.4</v>
      </c>
      <c r="AK1157">
        <v>8692</v>
      </c>
      <c r="AL1157">
        <v>8692</v>
      </c>
      <c r="AM1157">
        <v>8692</v>
      </c>
      <c r="AN1157">
        <v>8692</v>
      </c>
      <c r="AO1157">
        <v>8692</v>
      </c>
      <c r="AP1157">
        <v>8692</v>
      </c>
      <c r="AQ1157">
        <v>8692</v>
      </c>
      <c r="AR1157">
        <v>8692</v>
      </c>
      <c r="AS1157">
        <v>8692</v>
      </c>
      <c r="AT1157">
        <v>8692</v>
      </c>
      <c r="AU1157">
        <v>8692</v>
      </c>
      <c r="AV1157">
        <v>8692</v>
      </c>
      <c r="AW1157">
        <v>8692</v>
      </c>
      <c r="AX1157">
        <v>8692</v>
      </c>
      <c r="AY1157">
        <v>8692</v>
      </c>
      <c r="AZ1157">
        <v>8692</v>
      </c>
      <c r="BA1157">
        <v>0</v>
      </c>
      <c r="BB1157">
        <v>0</v>
      </c>
      <c r="BC1157">
        <v>0</v>
      </c>
      <c r="BD1157">
        <v>0</v>
      </c>
      <c r="BE1157">
        <v>0</v>
      </c>
      <c r="BF1157">
        <v>0</v>
      </c>
      <c r="BG1157">
        <v>0</v>
      </c>
      <c r="BH1157">
        <v>0</v>
      </c>
      <c r="BI1157">
        <v>0</v>
      </c>
      <c r="BJ1157">
        <v>0</v>
      </c>
      <c r="BK1157">
        <v>0</v>
      </c>
      <c r="BL1157">
        <v>0</v>
      </c>
      <c r="BM1157">
        <v>0</v>
      </c>
      <c r="BN1157">
        <v>0</v>
      </c>
      <c r="BO1157">
        <v>0</v>
      </c>
      <c r="BP1157">
        <v>0</v>
      </c>
      <c r="BQ1157">
        <v>0</v>
      </c>
      <c r="BR1157">
        <v>0</v>
      </c>
      <c r="BS1157">
        <v>0</v>
      </c>
      <c r="BT1157">
        <v>0</v>
      </c>
      <c r="BU1157">
        <v>0</v>
      </c>
      <c r="BV1157">
        <v>0</v>
      </c>
      <c r="BW1157">
        <v>0</v>
      </c>
      <c r="BX1157">
        <v>0</v>
      </c>
      <c r="BY1157">
        <v>0</v>
      </c>
      <c r="BZ1157">
        <v>0</v>
      </c>
      <c r="CA1157">
        <v>0</v>
      </c>
      <c r="CB1157">
        <v>0</v>
      </c>
      <c r="CC1157">
        <v>0</v>
      </c>
      <c r="CD1157">
        <v>0</v>
      </c>
      <c r="CE1157">
        <v>0</v>
      </c>
      <c r="CF1157">
        <v>0</v>
      </c>
      <c r="CG1157">
        <v>0</v>
      </c>
      <c r="CH1157">
        <v>0</v>
      </c>
      <c r="CI1157">
        <v>0</v>
      </c>
      <c r="CJ1157">
        <v>0</v>
      </c>
      <c r="CK1157">
        <v>0</v>
      </c>
      <c r="CL1157">
        <v>0</v>
      </c>
      <c r="CM1157">
        <v>0</v>
      </c>
      <c r="CN1157">
        <v>0</v>
      </c>
      <c r="CO1157">
        <v>0</v>
      </c>
      <c r="CP1157">
        <v>0</v>
      </c>
      <c r="CQ1157">
        <v>0</v>
      </c>
      <c r="CR1157">
        <v>0</v>
      </c>
      <c r="CS1157">
        <v>0</v>
      </c>
      <c r="CT1157">
        <v>0</v>
      </c>
      <c r="CU1157">
        <v>0</v>
      </c>
      <c r="CV1157">
        <v>0</v>
      </c>
      <c r="CW1157">
        <v>0</v>
      </c>
      <c r="CX1157">
        <v>0</v>
      </c>
      <c r="CY1157">
        <v>0</v>
      </c>
      <c r="CZ1157">
        <v>0</v>
      </c>
      <c r="DA1157">
        <v>0</v>
      </c>
      <c r="DB1157">
        <v>0</v>
      </c>
      <c r="DC1157">
        <v>0</v>
      </c>
      <c r="DD1157">
        <v>0</v>
      </c>
      <c r="DE1157">
        <v>0</v>
      </c>
      <c r="DF1157">
        <v>0</v>
      </c>
      <c r="DG1157">
        <v>0</v>
      </c>
      <c r="DH1157">
        <v>0</v>
      </c>
      <c r="DI1157">
        <v>0</v>
      </c>
      <c r="DJ1157">
        <v>0</v>
      </c>
      <c r="DK1157">
        <v>0</v>
      </c>
      <c r="DL1157">
        <v>0</v>
      </c>
      <c r="DM1157">
        <v>0</v>
      </c>
      <c r="DN1157">
        <v>0</v>
      </c>
      <c r="DO1157">
        <v>0</v>
      </c>
      <c r="DP1157">
        <v>0</v>
      </c>
      <c r="DQ1157">
        <v>0</v>
      </c>
      <c r="DR1157">
        <v>0</v>
      </c>
      <c r="DS1157">
        <v>0</v>
      </c>
      <c r="DT1157">
        <v>0</v>
      </c>
      <c r="DU1157">
        <v>0</v>
      </c>
      <c r="DV1157">
        <v>0</v>
      </c>
      <c r="DW1157">
        <v>0</v>
      </c>
      <c r="DX1157">
        <v>0</v>
      </c>
      <c r="DZ1157" s="340"/>
      <c r="EA1157" t="s">
        <v>944</v>
      </c>
      <c r="EB1157">
        <v>2</v>
      </c>
      <c r="EC1157">
        <v>22</v>
      </c>
      <c r="ED1157" s="183" t="str">
        <f t="shared" si="44"/>
        <v>SDH200222</v>
      </c>
      <c r="EE1157">
        <v>434.6</v>
      </c>
      <c r="EF1157">
        <v>10000</v>
      </c>
      <c r="EG1157">
        <v>10000</v>
      </c>
      <c r="EH1157">
        <v>10000</v>
      </c>
      <c r="EI1157">
        <v>10000</v>
      </c>
      <c r="EJ1157">
        <v>10000</v>
      </c>
      <c r="EK1157">
        <v>10000</v>
      </c>
      <c r="EL1157">
        <v>10000</v>
      </c>
      <c r="EM1157">
        <v>10000</v>
      </c>
      <c r="EN1157">
        <v>10000</v>
      </c>
      <c r="EO1157">
        <v>10000</v>
      </c>
      <c r="EP1157">
        <v>10000</v>
      </c>
      <c r="EQ1157">
        <v>10000</v>
      </c>
      <c r="ER1157">
        <v>10000</v>
      </c>
      <c r="ES1157">
        <v>10000</v>
      </c>
      <c r="ET1157">
        <v>10000</v>
      </c>
      <c r="EU1157">
        <v>10000</v>
      </c>
      <c r="EV1157">
        <v>10000</v>
      </c>
      <c r="EW1157">
        <v>10000</v>
      </c>
      <c r="EX1157">
        <v>10000</v>
      </c>
      <c r="EY1157">
        <v>10000</v>
      </c>
      <c r="EZ1157">
        <v>10000</v>
      </c>
      <c r="FA1157">
        <v>10000</v>
      </c>
      <c r="FB1157">
        <v>10000</v>
      </c>
      <c r="FC1157">
        <v>10000</v>
      </c>
      <c r="FD1157">
        <v>10000</v>
      </c>
      <c r="FE1157">
        <v>10000</v>
      </c>
      <c r="FF1157">
        <v>10000</v>
      </c>
      <c r="FG1157">
        <v>10000</v>
      </c>
      <c r="FH1157">
        <v>10000</v>
      </c>
      <c r="FI1157">
        <v>10000</v>
      </c>
      <c r="FJ1157">
        <v>10000</v>
      </c>
      <c r="FK1157">
        <v>10000</v>
      </c>
      <c r="FL1157">
        <v>10000</v>
      </c>
      <c r="FM1157">
        <v>10000</v>
      </c>
      <c r="FN1157">
        <v>0</v>
      </c>
      <c r="FO1157">
        <v>0</v>
      </c>
      <c r="FP1157">
        <v>0</v>
      </c>
      <c r="FQ1157">
        <v>0</v>
      </c>
      <c r="FR1157">
        <v>0</v>
      </c>
      <c r="FS1157">
        <v>0</v>
      </c>
      <c r="FT1157">
        <v>0</v>
      </c>
      <c r="FU1157">
        <v>0</v>
      </c>
      <c r="FV1157">
        <v>0</v>
      </c>
      <c r="FW1157">
        <v>0</v>
      </c>
      <c r="FX1157">
        <v>0</v>
      </c>
      <c r="FY1157">
        <v>0</v>
      </c>
      <c r="FZ1157">
        <v>0</v>
      </c>
      <c r="GA1157">
        <v>0</v>
      </c>
      <c r="GB1157">
        <v>0</v>
      </c>
      <c r="GC1157">
        <v>0</v>
      </c>
      <c r="GD1157">
        <v>0</v>
      </c>
      <c r="GE1157">
        <v>0</v>
      </c>
      <c r="GF1157">
        <v>0</v>
      </c>
      <c r="GG1157">
        <v>0</v>
      </c>
      <c r="GH1157">
        <v>0</v>
      </c>
      <c r="GI1157">
        <v>0</v>
      </c>
      <c r="GJ1157">
        <v>0</v>
      </c>
      <c r="GK1157">
        <v>0</v>
      </c>
      <c r="GL1157">
        <v>0</v>
      </c>
      <c r="GM1157">
        <v>0</v>
      </c>
      <c r="GN1157">
        <v>0</v>
      </c>
      <c r="GO1157">
        <v>0</v>
      </c>
      <c r="GP1157">
        <v>0</v>
      </c>
      <c r="GQ1157">
        <v>0</v>
      </c>
      <c r="GR1157">
        <v>0</v>
      </c>
      <c r="GS1157">
        <v>0</v>
      </c>
      <c r="GT1157">
        <v>0</v>
      </c>
      <c r="GU1157">
        <v>0</v>
      </c>
      <c r="GV1157">
        <v>0</v>
      </c>
      <c r="GW1157">
        <v>0</v>
      </c>
      <c r="GX1157">
        <v>0</v>
      </c>
      <c r="GY1157">
        <v>0</v>
      </c>
      <c r="GZ1157">
        <v>0</v>
      </c>
      <c r="HA1157">
        <v>0</v>
      </c>
      <c r="HB1157">
        <v>0</v>
      </c>
      <c r="HC1157">
        <v>0</v>
      </c>
      <c r="HD1157">
        <v>0</v>
      </c>
      <c r="HE1157">
        <v>0</v>
      </c>
      <c r="HF1157">
        <v>0</v>
      </c>
      <c r="HG1157">
        <v>0</v>
      </c>
      <c r="HH1157">
        <v>0</v>
      </c>
      <c r="HI1157">
        <v>0</v>
      </c>
      <c r="HJ1157">
        <v>0</v>
      </c>
      <c r="HK1157">
        <v>0</v>
      </c>
      <c r="HL1157">
        <v>0</v>
      </c>
      <c r="HM1157">
        <v>0</v>
      </c>
      <c r="HN1157">
        <v>0</v>
      </c>
      <c r="HO1157">
        <v>0</v>
      </c>
      <c r="HP1157">
        <v>0</v>
      </c>
      <c r="HQ1157">
        <v>0</v>
      </c>
      <c r="HR1157">
        <v>0</v>
      </c>
      <c r="HS1157">
        <v>0</v>
      </c>
      <c r="HT1157">
        <v>0</v>
      </c>
      <c r="HU1157">
        <v>0</v>
      </c>
      <c r="HV1157">
        <v>0</v>
      </c>
      <c r="HW1157">
        <v>0</v>
      </c>
      <c r="HX1157">
        <v>0</v>
      </c>
      <c r="HY1157">
        <v>0</v>
      </c>
      <c r="HZ1157">
        <v>0</v>
      </c>
      <c r="IA1157">
        <v>0</v>
      </c>
      <c r="IB1157">
        <v>0</v>
      </c>
      <c r="IC1157">
        <v>0</v>
      </c>
      <c r="ID1157">
        <v>0</v>
      </c>
      <c r="IE1157">
        <v>0</v>
      </c>
      <c r="IF1157">
        <v>0</v>
      </c>
      <c r="IG1157">
        <v>0</v>
      </c>
      <c r="IH1157">
        <v>0</v>
      </c>
      <c r="II1157">
        <v>0</v>
      </c>
      <c r="IJ1157">
        <v>0</v>
      </c>
      <c r="IK1157">
        <v>0</v>
      </c>
    </row>
    <row r="1158" spans="13:245" hidden="1">
      <c r="M1158" s="340"/>
      <c r="N1158" t="s">
        <v>944</v>
      </c>
      <c r="O1158">
        <v>2</v>
      </c>
      <c r="P1158">
        <v>23</v>
      </c>
      <c r="Q1158" s="183" t="str">
        <f t="shared" si="43"/>
        <v>SDH200223</v>
      </c>
      <c r="R1158">
        <v>434.6</v>
      </c>
      <c r="S1158">
        <v>2000</v>
      </c>
      <c r="T1158">
        <v>2000</v>
      </c>
      <c r="U1158">
        <v>2000</v>
      </c>
      <c r="V1158">
        <v>2173</v>
      </c>
      <c r="W1158">
        <v>2607.6</v>
      </c>
      <c r="X1158">
        <v>3042.2000000000003</v>
      </c>
      <c r="Y1158">
        <v>3476.8</v>
      </c>
      <c r="Z1158">
        <v>3911.4</v>
      </c>
      <c r="AA1158">
        <v>4346</v>
      </c>
      <c r="AB1158">
        <v>4780.6000000000004</v>
      </c>
      <c r="AC1158">
        <v>5215.2</v>
      </c>
      <c r="AD1158">
        <v>5649.8</v>
      </c>
      <c r="AE1158">
        <v>6084.4000000000005</v>
      </c>
      <c r="AF1158">
        <v>6519</v>
      </c>
      <c r="AG1158">
        <v>6953.6</v>
      </c>
      <c r="AH1158">
        <v>7388.2000000000007</v>
      </c>
      <c r="AI1158">
        <v>7822.8</v>
      </c>
      <c r="AJ1158">
        <v>8257.4</v>
      </c>
      <c r="AK1158">
        <v>8692</v>
      </c>
      <c r="AL1158">
        <v>8692</v>
      </c>
      <c r="AM1158">
        <v>8692</v>
      </c>
      <c r="AN1158">
        <v>8692</v>
      </c>
      <c r="AO1158">
        <v>8692</v>
      </c>
      <c r="AP1158">
        <v>8692</v>
      </c>
      <c r="AQ1158">
        <v>8692</v>
      </c>
      <c r="AR1158">
        <v>8692</v>
      </c>
      <c r="AS1158">
        <v>8692</v>
      </c>
      <c r="AT1158">
        <v>8692</v>
      </c>
      <c r="AU1158">
        <v>8692</v>
      </c>
      <c r="AV1158">
        <v>8692</v>
      </c>
      <c r="AW1158">
        <v>8692</v>
      </c>
      <c r="AX1158">
        <v>8692</v>
      </c>
      <c r="AY1158">
        <v>8692</v>
      </c>
      <c r="AZ1158">
        <v>8692</v>
      </c>
      <c r="BA1158">
        <v>0</v>
      </c>
      <c r="BB1158">
        <v>0</v>
      </c>
      <c r="BC1158">
        <v>0</v>
      </c>
      <c r="BD1158">
        <v>0</v>
      </c>
      <c r="BE1158">
        <v>0</v>
      </c>
      <c r="BF1158">
        <v>0</v>
      </c>
      <c r="BG1158">
        <v>0</v>
      </c>
      <c r="BH1158">
        <v>0</v>
      </c>
      <c r="BI1158">
        <v>0</v>
      </c>
      <c r="BJ1158">
        <v>0</v>
      </c>
      <c r="BK1158">
        <v>0</v>
      </c>
      <c r="BL1158">
        <v>0</v>
      </c>
      <c r="BM1158">
        <v>0</v>
      </c>
      <c r="BN1158">
        <v>0</v>
      </c>
      <c r="BO1158">
        <v>0</v>
      </c>
      <c r="BP1158">
        <v>0</v>
      </c>
      <c r="BQ1158">
        <v>0</v>
      </c>
      <c r="BR1158">
        <v>0</v>
      </c>
      <c r="BS1158">
        <v>0</v>
      </c>
      <c r="BT1158">
        <v>0</v>
      </c>
      <c r="BU1158">
        <v>0</v>
      </c>
      <c r="BV1158">
        <v>0</v>
      </c>
      <c r="BW1158">
        <v>0</v>
      </c>
      <c r="BX1158">
        <v>0</v>
      </c>
      <c r="BY1158">
        <v>0</v>
      </c>
      <c r="BZ1158">
        <v>0</v>
      </c>
      <c r="CA1158">
        <v>0</v>
      </c>
      <c r="CB1158">
        <v>0</v>
      </c>
      <c r="CC1158">
        <v>0</v>
      </c>
      <c r="CD1158">
        <v>0</v>
      </c>
      <c r="CE1158">
        <v>0</v>
      </c>
      <c r="CF1158">
        <v>0</v>
      </c>
      <c r="CG1158">
        <v>0</v>
      </c>
      <c r="CH1158">
        <v>0</v>
      </c>
      <c r="CI1158">
        <v>0</v>
      </c>
      <c r="CJ1158">
        <v>0</v>
      </c>
      <c r="CK1158">
        <v>0</v>
      </c>
      <c r="CL1158">
        <v>0</v>
      </c>
      <c r="CM1158">
        <v>0</v>
      </c>
      <c r="CN1158">
        <v>0</v>
      </c>
      <c r="CO1158">
        <v>0</v>
      </c>
      <c r="CP1158">
        <v>0</v>
      </c>
      <c r="CQ1158">
        <v>0</v>
      </c>
      <c r="CR1158">
        <v>0</v>
      </c>
      <c r="CS1158">
        <v>0</v>
      </c>
      <c r="CT1158">
        <v>0</v>
      </c>
      <c r="CU1158">
        <v>0</v>
      </c>
      <c r="CV1158">
        <v>0</v>
      </c>
      <c r="CW1158">
        <v>0</v>
      </c>
      <c r="CX1158">
        <v>0</v>
      </c>
      <c r="CY1158">
        <v>0</v>
      </c>
      <c r="CZ1158">
        <v>0</v>
      </c>
      <c r="DA1158">
        <v>0</v>
      </c>
      <c r="DB1158">
        <v>0</v>
      </c>
      <c r="DC1158">
        <v>0</v>
      </c>
      <c r="DD1158">
        <v>0</v>
      </c>
      <c r="DE1158">
        <v>0</v>
      </c>
      <c r="DF1158">
        <v>0</v>
      </c>
      <c r="DG1158">
        <v>0</v>
      </c>
      <c r="DH1158">
        <v>0</v>
      </c>
      <c r="DI1158">
        <v>0</v>
      </c>
      <c r="DJ1158">
        <v>0</v>
      </c>
      <c r="DK1158">
        <v>0</v>
      </c>
      <c r="DL1158">
        <v>0</v>
      </c>
      <c r="DM1158">
        <v>0</v>
      </c>
      <c r="DN1158">
        <v>0</v>
      </c>
      <c r="DO1158">
        <v>0</v>
      </c>
      <c r="DP1158">
        <v>0</v>
      </c>
      <c r="DQ1158">
        <v>0</v>
      </c>
      <c r="DR1158">
        <v>0</v>
      </c>
      <c r="DS1158">
        <v>0</v>
      </c>
      <c r="DT1158">
        <v>0</v>
      </c>
      <c r="DU1158">
        <v>0</v>
      </c>
      <c r="DV1158">
        <v>0</v>
      </c>
      <c r="DW1158">
        <v>0</v>
      </c>
      <c r="DX1158">
        <v>0</v>
      </c>
      <c r="DZ1158" s="340"/>
      <c r="EA1158" t="s">
        <v>944</v>
      </c>
      <c r="EB1158">
        <v>2</v>
      </c>
      <c r="EC1158">
        <v>23</v>
      </c>
      <c r="ED1158" s="183" t="str">
        <f t="shared" si="44"/>
        <v>SDH200223</v>
      </c>
      <c r="EE1158">
        <v>434.6</v>
      </c>
      <c r="EF1158">
        <v>10000</v>
      </c>
      <c r="EG1158">
        <v>10000</v>
      </c>
      <c r="EH1158">
        <v>10000</v>
      </c>
      <c r="EI1158">
        <v>10000</v>
      </c>
      <c r="EJ1158">
        <v>10000</v>
      </c>
      <c r="EK1158">
        <v>10000</v>
      </c>
      <c r="EL1158">
        <v>10000</v>
      </c>
      <c r="EM1158">
        <v>10000</v>
      </c>
      <c r="EN1158">
        <v>10000</v>
      </c>
      <c r="EO1158">
        <v>10000</v>
      </c>
      <c r="EP1158">
        <v>10000</v>
      </c>
      <c r="EQ1158">
        <v>10000</v>
      </c>
      <c r="ER1158">
        <v>10000</v>
      </c>
      <c r="ES1158">
        <v>10000</v>
      </c>
      <c r="ET1158">
        <v>10000</v>
      </c>
      <c r="EU1158">
        <v>10000</v>
      </c>
      <c r="EV1158">
        <v>10000</v>
      </c>
      <c r="EW1158">
        <v>10000</v>
      </c>
      <c r="EX1158">
        <v>10000</v>
      </c>
      <c r="EY1158">
        <v>10000</v>
      </c>
      <c r="EZ1158">
        <v>10000</v>
      </c>
      <c r="FA1158">
        <v>10000</v>
      </c>
      <c r="FB1158">
        <v>10000</v>
      </c>
      <c r="FC1158">
        <v>10000</v>
      </c>
      <c r="FD1158">
        <v>10000</v>
      </c>
      <c r="FE1158">
        <v>10000</v>
      </c>
      <c r="FF1158">
        <v>10000</v>
      </c>
      <c r="FG1158">
        <v>10000</v>
      </c>
      <c r="FH1158">
        <v>10000</v>
      </c>
      <c r="FI1158">
        <v>10000</v>
      </c>
      <c r="FJ1158">
        <v>10000</v>
      </c>
      <c r="FK1158">
        <v>10000</v>
      </c>
      <c r="FL1158">
        <v>10000</v>
      </c>
      <c r="FM1158">
        <v>10000</v>
      </c>
      <c r="FN1158">
        <v>0</v>
      </c>
      <c r="FO1158">
        <v>0</v>
      </c>
      <c r="FP1158">
        <v>0</v>
      </c>
      <c r="FQ1158">
        <v>0</v>
      </c>
      <c r="FR1158">
        <v>0</v>
      </c>
      <c r="FS1158">
        <v>0</v>
      </c>
      <c r="FT1158">
        <v>0</v>
      </c>
      <c r="FU1158">
        <v>0</v>
      </c>
      <c r="FV1158">
        <v>0</v>
      </c>
      <c r="FW1158">
        <v>0</v>
      </c>
      <c r="FX1158">
        <v>0</v>
      </c>
      <c r="FY1158">
        <v>0</v>
      </c>
      <c r="FZ1158">
        <v>0</v>
      </c>
      <c r="GA1158">
        <v>0</v>
      </c>
      <c r="GB1158">
        <v>0</v>
      </c>
      <c r="GC1158">
        <v>0</v>
      </c>
      <c r="GD1158">
        <v>0</v>
      </c>
      <c r="GE1158">
        <v>0</v>
      </c>
      <c r="GF1158">
        <v>0</v>
      </c>
      <c r="GG1158">
        <v>0</v>
      </c>
      <c r="GH1158">
        <v>0</v>
      </c>
      <c r="GI1158">
        <v>0</v>
      </c>
      <c r="GJ1158">
        <v>0</v>
      </c>
      <c r="GK1158">
        <v>0</v>
      </c>
      <c r="GL1158">
        <v>0</v>
      </c>
      <c r="GM1158">
        <v>0</v>
      </c>
      <c r="GN1158">
        <v>0</v>
      </c>
      <c r="GO1158">
        <v>0</v>
      </c>
      <c r="GP1158">
        <v>0</v>
      </c>
      <c r="GQ1158">
        <v>0</v>
      </c>
      <c r="GR1158">
        <v>0</v>
      </c>
      <c r="GS1158">
        <v>0</v>
      </c>
      <c r="GT1158">
        <v>0</v>
      </c>
      <c r="GU1158">
        <v>0</v>
      </c>
      <c r="GV1158">
        <v>0</v>
      </c>
      <c r="GW1158">
        <v>0</v>
      </c>
      <c r="GX1158">
        <v>0</v>
      </c>
      <c r="GY1158">
        <v>0</v>
      </c>
      <c r="GZ1158">
        <v>0</v>
      </c>
      <c r="HA1158">
        <v>0</v>
      </c>
      <c r="HB1158">
        <v>0</v>
      </c>
      <c r="HC1158">
        <v>0</v>
      </c>
      <c r="HD1158">
        <v>0</v>
      </c>
      <c r="HE1158">
        <v>0</v>
      </c>
      <c r="HF1158">
        <v>0</v>
      </c>
      <c r="HG1158">
        <v>0</v>
      </c>
      <c r="HH1158">
        <v>0</v>
      </c>
      <c r="HI1158">
        <v>0</v>
      </c>
      <c r="HJ1158">
        <v>0</v>
      </c>
      <c r="HK1158">
        <v>0</v>
      </c>
      <c r="HL1158">
        <v>0</v>
      </c>
      <c r="HM1158">
        <v>0</v>
      </c>
      <c r="HN1158">
        <v>0</v>
      </c>
      <c r="HO1158">
        <v>0</v>
      </c>
      <c r="HP1158">
        <v>0</v>
      </c>
      <c r="HQ1158">
        <v>0</v>
      </c>
      <c r="HR1158">
        <v>0</v>
      </c>
      <c r="HS1158">
        <v>0</v>
      </c>
      <c r="HT1158">
        <v>0</v>
      </c>
      <c r="HU1158">
        <v>0</v>
      </c>
      <c r="HV1158">
        <v>0</v>
      </c>
      <c r="HW1158">
        <v>0</v>
      </c>
      <c r="HX1158">
        <v>0</v>
      </c>
      <c r="HY1158">
        <v>0</v>
      </c>
      <c r="HZ1158">
        <v>0</v>
      </c>
      <c r="IA1158">
        <v>0</v>
      </c>
      <c r="IB1158">
        <v>0</v>
      </c>
      <c r="IC1158">
        <v>0</v>
      </c>
      <c r="ID1158">
        <v>0</v>
      </c>
      <c r="IE1158">
        <v>0</v>
      </c>
      <c r="IF1158">
        <v>0</v>
      </c>
      <c r="IG1158">
        <v>0</v>
      </c>
      <c r="IH1158">
        <v>0</v>
      </c>
      <c r="II1158">
        <v>0</v>
      </c>
      <c r="IJ1158">
        <v>0</v>
      </c>
      <c r="IK1158">
        <v>0</v>
      </c>
    </row>
    <row r="1159" spans="13:245" hidden="1">
      <c r="M1159" s="340"/>
      <c r="N1159" t="s">
        <v>944</v>
      </c>
      <c r="O1159">
        <v>2</v>
      </c>
      <c r="P1159">
        <v>24</v>
      </c>
      <c r="Q1159" s="183" t="str">
        <f t="shared" si="43"/>
        <v>SDH200224</v>
      </c>
      <c r="R1159">
        <v>439.90000000000003</v>
      </c>
      <c r="S1159">
        <v>2000</v>
      </c>
      <c r="T1159">
        <v>2000</v>
      </c>
      <c r="U1159">
        <v>2000</v>
      </c>
      <c r="V1159">
        <v>2199.5</v>
      </c>
      <c r="W1159">
        <v>2639.4</v>
      </c>
      <c r="X1159">
        <v>3079.3</v>
      </c>
      <c r="Y1159">
        <v>3519.2000000000003</v>
      </c>
      <c r="Z1159">
        <v>3959.1000000000004</v>
      </c>
      <c r="AA1159">
        <v>4399</v>
      </c>
      <c r="AB1159">
        <v>4838.9000000000005</v>
      </c>
      <c r="AC1159">
        <v>5278.8</v>
      </c>
      <c r="AD1159">
        <v>5718.7000000000007</v>
      </c>
      <c r="AE1159">
        <v>6158.6</v>
      </c>
      <c r="AF1159">
        <v>6598.5</v>
      </c>
      <c r="AG1159">
        <v>7038.4000000000005</v>
      </c>
      <c r="AH1159">
        <v>7478.3</v>
      </c>
      <c r="AI1159">
        <v>7918.2000000000007</v>
      </c>
      <c r="AJ1159">
        <v>8358.1</v>
      </c>
      <c r="AK1159">
        <v>8798</v>
      </c>
      <c r="AL1159">
        <v>8798</v>
      </c>
      <c r="AM1159">
        <v>8798</v>
      </c>
      <c r="AN1159">
        <v>8798</v>
      </c>
      <c r="AO1159">
        <v>8798</v>
      </c>
      <c r="AP1159">
        <v>8798</v>
      </c>
      <c r="AQ1159">
        <v>8798</v>
      </c>
      <c r="AR1159">
        <v>8798</v>
      </c>
      <c r="AS1159">
        <v>8798</v>
      </c>
      <c r="AT1159">
        <v>8798</v>
      </c>
      <c r="AU1159">
        <v>8798</v>
      </c>
      <c r="AV1159">
        <v>8798</v>
      </c>
      <c r="AW1159">
        <v>8798</v>
      </c>
      <c r="AX1159">
        <v>8798</v>
      </c>
      <c r="AY1159">
        <v>8798</v>
      </c>
      <c r="AZ1159">
        <v>8798</v>
      </c>
      <c r="BA1159">
        <v>0</v>
      </c>
      <c r="BB1159">
        <v>0</v>
      </c>
      <c r="BC1159">
        <v>0</v>
      </c>
      <c r="BD1159">
        <v>0</v>
      </c>
      <c r="BE1159">
        <v>0</v>
      </c>
      <c r="BF1159">
        <v>0</v>
      </c>
      <c r="BG1159">
        <v>0</v>
      </c>
      <c r="BH1159">
        <v>0</v>
      </c>
      <c r="BI1159">
        <v>0</v>
      </c>
      <c r="BJ1159">
        <v>0</v>
      </c>
      <c r="BK1159">
        <v>0</v>
      </c>
      <c r="BL1159">
        <v>0</v>
      </c>
      <c r="BM1159">
        <v>0</v>
      </c>
      <c r="BN1159">
        <v>0</v>
      </c>
      <c r="BO1159">
        <v>0</v>
      </c>
      <c r="BP1159">
        <v>0</v>
      </c>
      <c r="BQ1159">
        <v>0</v>
      </c>
      <c r="BR1159">
        <v>0</v>
      </c>
      <c r="BS1159">
        <v>0</v>
      </c>
      <c r="BT1159">
        <v>0</v>
      </c>
      <c r="BU1159">
        <v>0</v>
      </c>
      <c r="BV1159">
        <v>0</v>
      </c>
      <c r="BW1159">
        <v>0</v>
      </c>
      <c r="BX1159">
        <v>0</v>
      </c>
      <c r="BY1159">
        <v>0</v>
      </c>
      <c r="BZ1159">
        <v>0</v>
      </c>
      <c r="CA1159">
        <v>0</v>
      </c>
      <c r="CB1159">
        <v>0</v>
      </c>
      <c r="CC1159">
        <v>0</v>
      </c>
      <c r="CD1159">
        <v>0</v>
      </c>
      <c r="CE1159">
        <v>0</v>
      </c>
      <c r="CF1159">
        <v>0</v>
      </c>
      <c r="CG1159">
        <v>0</v>
      </c>
      <c r="CH1159">
        <v>0</v>
      </c>
      <c r="CI1159">
        <v>0</v>
      </c>
      <c r="CJ1159">
        <v>0</v>
      </c>
      <c r="CK1159">
        <v>0</v>
      </c>
      <c r="CL1159">
        <v>0</v>
      </c>
      <c r="CM1159">
        <v>0</v>
      </c>
      <c r="CN1159">
        <v>0</v>
      </c>
      <c r="CO1159">
        <v>0</v>
      </c>
      <c r="CP1159">
        <v>0</v>
      </c>
      <c r="CQ1159">
        <v>0</v>
      </c>
      <c r="CR1159">
        <v>0</v>
      </c>
      <c r="CS1159">
        <v>0</v>
      </c>
      <c r="CT1159">
        <v>0</v>
      </c>
      <c r="CU1159">
        <v>0</v>
      </c>
      <c r="CV1159">
        <v>0</v>
      </c>
      <c r="CW1159">
        <v>0</v>
      </c>
      <c r="CX1159">
        <v>0</v>
      </c>
      <c r="CY1159">
        <v>0</v>
      </c>
      <c r="CZ1159">
        <v>0</v>
      </c>
      <c r="DA1159">
        <v>0</v>
      </c>
      <c r="DB1159">
        <v>0</v>
      </c>
      <c r="DC1159">
        <v>0</v>
      </c>
      <c r="DD1159">
        <v>0</v>
      </c>
      <c r="DE1159">
        <v>0</v>
      </c>
      <c r="DF1159">
        <v>0</v>
      </c>
      <c r="DG1159">
        <v>0</v>
      </c>
      <c r="DH1159">
        <v>0</v>
      </c>
      <c r="DI1159">
        <v>0</v>
      </c>
      <c r="DJ1159">
        <v>0</v>
      </c>
      <c r="DK1159">
        <v>0</v>
      </c>
      <c r="DL1159">
        <v>0</v>
      </c>
      <c r="DM1159">
        <v>0</v>
      </c>
      <c r="DN1159">
        <v>0</v>
      </c>
      <c r="DO1159">
        <v>0</v>
      </c>
      <c r="DP1159">
        <v>0</v>
      </c>
      <c r="DQ1159">
        <v>0</v>
      </c>
      <c r="DR1159">
        <v>0</v>
      </c>
      <c r="DS1159">
        <v>0</v>
      </c>
      <c r="DT1159">
        <v>0</v>
      </c>
      <c r="DU1159">
        <v>0</v>
      </c>
      <c r="DV1159">
        <v>0</v>
      </c>
      <c r="DW1159">
        <v>0</v>
      </c>
      <c r="DX1159">
        <v>0</v>
      </c>
      <c r="DZ1159" s="340"/>
      <c r="EA1159" t="s">
        <v>944</v>
      </c>
      <c r="EB1159">
        <v>2</v>
      </c>
      <c r="EC1159">
        <v>24</v>
      </c>
      <c r="ED1159" s="183" t="str">
        <f t="shared" si="44"/>
        <v>SDH200224</v>
      </c>
      <c r="EE1159">
        <v>439.90000000000003</v>
      </c>
      <c r="EF1159">
        <v>10000</v>
      </c>
      <c r="EG1159">
        <v>10000</v>
      </c>
      <c r="EH1159">
        <v>10000</v>
      </c>
      <c r="EI1159">
        <v>10000</v>
      </c>
      <c r="EJ1159">
        <v>10000</v>
      </c>
      <c r="EK1159">
        <v>10000</v>
      </c>
      <c r="EL1159">
        <v>10000</v>
      </c>
      <c r="EM1159">
        <v>10000</v>
      </c>
      <c r="EN1159">
        <v>10000</v>
      </c>
      <c r="EO1159">
        <v>10000</v>
      </c>
      <c r="EP1159">
        <v>10000</v>
      </c>
      <c r="EQ1159">
        <v>10000</v>
      </c>
      <c r="ER1159">
        <v>10000</v>
      </c>
      <c r="ES1159">
        <v>10000</v>
      </c>
      <c r="ET1159">
        <v>10000</v>
      </c>
      <c r="EU1159">
        <v>10000</v>
      </c>
      <c r="EV1159">
        <v>10000</v>
      </c>
      <c r="EW1159">
        <v>10000</v>
      </c>
      <c r="EX1159">
        <v>10000</v>
      </c>
      <c r="EY1159">
        <v>10000</v>
      </c>
      <c r="EZ1159">
        <v>10000</v>
      </c>
      <c r="FA1159">
        <v>10000</v>
      </c>
      <c r="FB1159">
        <v>10000</v>
      </c>
      <c r="FC1159">
        <v>10000</v>
      </c>
      <c r="FD1159">
        <v>10000</v>
      </c>
      <c r="FE1159">
        <v>10000</v>
      </c>
      <c r="FF1159">
        <v>10000</v>
      </c>
      <c r="FG1159">
        <v>10000</v>
      </c>
      <c r="FH1159">
        <v>10000</v>
      </c>
      <c r="FI1159">
        <v>10000</v>
      </c>
      <c r="FJ1159">
        <v>10000</v>
      </c>
      <c r="FK1159">
        <v>10000</v>
      </c>
      <c r="FL1159">
        <v>10000</v>
      </c>
      <c r="FM1159">
        <v>10000</v>
      </c>
      <c r="FN1159">
        <v>0</v>
      </c>
      <c r="FO1159">
        <v>0</v>
      </c>
      <c r="FP1159">
        <v>0</v>
      </c>
      <c r="FQ1159">
        <v>0</v>
      </c>
      <c r="FR1159">
        <v>0</v>
      </c>
      <c r="FS1159">
        <v>0</v>
      </c>
      <c r="FT1159">
        <v>0</v>
      </c>
      <c r="FU1159">
        <v>0</v>
      </c>
      <c r="FV1159">
        <v>0</v>
      </c>
      <c r="FW1159">
        <v>0</v>
      </c>
      <c r="FX1159">
        <v>0</v>
      </c>
      <c r="FY1159">
        <v>0</v>
      </c>
      <c r="FZ1159">
        <v>0</v>
      </c>
      <c r="GA1159">
        <v>0</v>
      </c>
      <c r="GB1159">
        <v>0</v>
      </c>
      <c r="GC1159">
        <v>0</v>
      </c>
      <c r="GD1159">
        <v>0</v>
      </c>
      <c r="GE1159">
        <v>0</v>
      </c>
      <c r="GF1159">
        <v>0</v>
      </c>
      <c r="GG1159">
        <v>0</v>
      </c>
      <c r="GH1159">
        <v>0</v>
      </c>
      <c r="GI1159">
        <v>0</v>
      </c>
      <c r="GJ1159">
        <v>0</v>
      </c>
      <c r="GK1159">
        <v>0</v>
      </c>
      <c r="GL1159">
        <v>0</v>
      </c>
      <c r="GM1159">
        <v>0</v>
      </c>
      <c r="GN1159">
        <v>0</v>
      </c>
      <c r="GO1159">
        <v>0</v>
      </c>
      <c r="GP1159">
        <v>0</v>
      </c>
      <c r="GQ1159">
        <v>0</v>
      </c>
      <c r="GR1159">
        <v>0</v>
      </c>
      <c r="GS1159">
        <v>0</v>
      </c>
      <c r="GT1159">
        <v>0</v>
      </c>
      <c r="GU1159">
        <v>0</v>
      </c>
      <c r="GV1159">
        <v>0</v>
      </c>
      <c r="GW1159">
        <v>0</v>
      </c>
      <c r="GX1159">
        <v>0</v>
      </c>
      <c r="GY1159">
        <v>0</v>
      </c>
      <c r="GZ1159">
        <v>0</v>
      </c>
      <c r="HA1159">
        <v>0</v>
      </c>
      <c r="HB1159">
        <v>0</v>
      </c>
      <c r="HC1159">
        <v>0</v>
      </c>
      <c r="HD1159">
        <v>0</v>
      </c>
      <c r="HE1159">
        <v>0</v>
      </c>
      <c r="HF1159">
        <v>0</v>
      </c>
      <c r="HG1159">
        <v>0</v>
      </c>
      <c r="HH1159">
        <v>0</v>
      </c>
      <c r="HI1159">
        <v>0</v>
      </c>
      <c r="HJ1159">
        <v>0</v>
      </c>
      <c r="HK1159">
        <v>0</v>
      </c>
      <c r="HL1159">
        <v>0</v>
      </c>
      <c r="HM1159">
        <v>0</v>
      </c>
      <c r="HN1159">
        <v>0</v>
      </c>
      <c r="HO1159">
        <v>0</v>
      </c>
      <c r="HP1159">
        <v>0</v>
      </c>
      <c r="HQ1159">
        <v>0</v>
      </c>
      <c r="HR1159">
        <v>0</v>
      </c>
      <c r="HS1159">
        <v>0</v>
      </c>
      <c r="HT1159">
        <v>0</v>
      </c>
      <c r="HU1159">
        <v>0</v>
      </c>
      <c r="HV1159">
        <v>0</v>
      </c>
      <c r="HW1159">
        <v>0</v>
      </c>
      <c r="HX1159">
        <v>0</v>
      </c>
      <c r="HY1159">
        <v>0</v>
      </c>
      <c r="HZ1159">
        <v>0</v>
      </c>
      <c r="IA1159">
        <v>0</v>
      </c>
      <c r="IB1159">
        <v>0</v>
      </c>
      <c r="IC1159">
        <v>0</v>
      </c>
      <c r="ID1159">
        <v>0</v>
      </c>
      <c r="IE1159">
        <v>0</v>
      </c>
      <c r="IF1159">
        <v>0</v>
      </c>
      <c r="IG1159">
        <v>0</v>
      </c>
      <c r="IH1159">
        <v>0</v>
      </c>
      <c r="II1159">
        <v>0</v>
      </c>
      <c r="IJ1159">
        <v>0</v>
      </c>
      <c r="IK1159">
        <v>0</v>
      </c>
    </row>
    <row r="1160" spans="13:245" hidden="1">
      <c r="M1160" s="340"/>
      <c r="N1160" t="s">
        <v>944</v>
      </c>
      <c r="O1160">
        <v>2</v>
      </c>
      <c r="P1160">
        <v>25</v>
      </c>
      <c r="Q1160" s="183" t="str">
        <f t="shared" si="43"/>
        <v>SDH200225</v>
      </c>
      <c r="R1160">
        <v>439.90000000000003</v>
      </c>
      <c r="S1160">
        <v>2000</v>
      </c>
      <c r="T1160">
        <v>2000</v>
      </c>
      <c r="U1160">
        <v>2000</v>
      </c>
      <c r="V1160">
        <v>2199.5</v>
      </c>
      <c r="W1160">
        <v>2639.4</v>
      </c>
      <c r="X1160">
        <v>3079.3</v>
      </c>
      <c r="Y1160">
        <v>3519.2000000000003</v>
      </c>
      <c r="Z1160">
        <v>3959.1000000000004</v>
      </c>
      <c r="AA1160">
        <v>4399</v>
      </c>
      <c r="AB1160">
        <v>4838.9000000000005</v>
      </c>
      <c r="AC1160">
        <v>5278.8</v>
      </c>
      <c r="AD1160">
        <v>5718.7000000000007</v>
      </c>
      <c r="AE1160">
        <v>6158.6</v>
      </c>
      <c r="AF1160">
        <v>6598.5</v>
      </c>
      <c r="AG1160">
        <v>7038.4000000000005</v>
      </c>
      <c r="AH1160">
        <v>7478.3</v>
      </c>
      <c r="AI1160">
        <v>7918.2000000000007</v>
      </c>
      <c r="AJ1160">
        <v>8358.1</v>
      </c>
      <c r="AK1160">
        <v>8798</v>
      </c>
      <c r="AL1160">
        <v>8798</v>
      </c>
      <c r="AM1160">
        <v>8798</v>
      </c>
      <c r="AN1160">
        <v>8798</v>
      </c>
      <c r="AO1160">
        <v>8798</v>
      </c>
      <c r="AP1160">
        <v>8798</v>
      </c>
      <c r="AQ1160">
        <v>8798</v>
      </c>
      <c r="AR1160">
        <v>8798</v>
      </c>
      <c r="AS1160">
        <v>8798</v>
      </c>
      <c r="AT1160">
        <v>8798</v>
      </c>
      <c r="AU1160">
        <v>8798</v>
      </c>
      <c r="AV1160">
        <v>8798</v>
      </c>
      <c r="AW1160">
        <v>8798</v>
      </c>
      <c r="AX1160">
        <v>8798</v>
      </c>
      <c r="AY1160">
        <v>8798</v>
      </c>
      <c r="AZ1160">
        <v>8798</v>
      </c>
      <c r="BA1160">
        <v>0</v>
      </c>
      <c r="BB1160">
        <v>0</v>
      </c>
      <c r="BC1160">
        <v>0</v>
      </c>
      <c r="BD1160">
        <v>0</v>
      </c>
      <c r="BE1160">
        <v>0</v>
      </c>
      <c r="BF1160">
        <v>0</v>
      </c>
      <c r="BG1160">
        <v>0</v>
      </c>
      <c r="BH1160">
        <v>0</v>
      </c>
      <c r="BI1160">
        <v>0</v>
      </c>
      <c r="BJ1160">
        <v>0</v>
      </c>
      <c r="BK1160">
        <v>0</v>
      </c>
      <c r="BL1160">
        <v>0</v>
      </c>
      <c r="BM1160">
        <v>0</v>
      </c>
      <c r="BN1160">
        <v>0</v>
      </c>
      <c r="BO1160">
        <v>0</v>
      </c>
      <c r="BP1160">
        <v>0</v>
      </c>
      <c r="BQ1160">
        <v>0</v>
      </c>
      <c r="BR1160">
        <v>0</v>
      </c>
      <c r="BS1160">
        <v>0</v>
      </c>
      <c r="BT1160">
        <v>0</v>
      </c>
      <c r="BU1160">
        <v>0</v>
      </c>
      <c r="BV1160">
        <v>0</v>
      </c>
      <c r="BW1160">
        <v>0</v>
      </c>
      <c r="BX1160">
        <v>0</v>
      </c>
      <c r="BY1160">
        <v>0</v>
      </c>
      <c r="BZ1160">
        <v>0</v>
      </c>
      <c r="CA1160">
        <v>0</v>
      </c>
      <c r="CB1160">
        <v>0</v>
      </c>
      <c r="CC1160">
        <v>0</v>
      </c>
      <c r="CD1160">
        <v>0</v>
      </c>
      <c r="CE1160">
        <v>0</v>
      </c>
      <c r="CF1160">
        <v>0</v>
      </c>
      <c r="CG1160">
        <v>0</v>
      </c>
      <c r="CH1160">
        <v>0</v>
      </c>
      <c r="CI1160">
        <v>0</v>
      </c>
      <c r="CJ1160">
        <v>0</v>
      </c>
      <c r="CK1160">
        <v>0</v>
      </c>
      <c r="CL1160">
        <v>0</v>
      </c>
      <c r="CM1160">
        <v>0</v>
      </c>
      <c r="CN1160">
        <v>0</v>
      </c>
      <c r="CO1160">
        <v>0</v>
      </c>
      <c r="CP1160">
        <v>0</v>
      </c>
      <c r="CQ1160">
        <v>0</v>
      </c>
      <c r="CR1160">
        <v>0</v>
      </c>
      <c r="CS1160">
        <v>0</v>
      </c>
      <c r="CT1160">
        <v>0</v>
      </c>
      <c r="CU1160">
        <v>0</v>
      </c>
      <c r="CV1160">
        <v>0</v>
      </c>
      <c r="CW1160">
        <v>0</v>
      </c>
      <c r="CX1160">
        <v>0</v>
      </c>
      <c r="CY1160">
        <v>0</v>
      </c>
      <c r="CZ1160">
        <v>0</v>
      </c>
      <c r="DA1160">
        <v>0</v>
      </c>
      <c r="DB1160">
        <v>0</v>
      </c>
      <c r="DC1160">
        <v>0</v>
      </c>
      <c r="DD1160">
        <v>0</v>
      </c>
      <c r="DE1160">
        <v>0</v>
      </c>
      <c r="DF1160">
        <v>0</v>
      </c>
      <c r="DG1160">
        <v>0</v>
      </c>
      <c r="DH1160">
        <v>0</v>
      </c>
      <c r="DI1160">
        <v>0</v>
      </c>
      <c r="DJ1160">
        <v>0</v>
      </c>
      <c r="DK1160">
        <v>0</v>
      </c>
      <c r="DL1160">
        <v>0</v>
      </c>
      <c r="DM1160">
        <v>0</v>
      </c>
      <c r="DN1160">
        <v>0</v>
      </c>
      <c r="DO1160">
        <v>0</v>
      </c>
      <c r="DP1160">
        <v>0</v>
      </c>
      <c r="DQ1160">
        <v>0</v>
      </c>
      <c r="DR1160">
        <v>0</v>
      </c>
      <c r="DS1160">
        <v>0</v>
      </c>
      <c r="DT1160">
        <v>0</v>
      </c>
      <c r="DU1160">
        <v>0</v>
      </c>
      <c r="DV1160">
        <v>0</v>
      </c>
      <c r="DW1160">
        <v>0</v>
      </c>
      <c r="DX1160">
        <v>0</v>
      </c>
      <c r="DZ1160" s="340"/>
      <c r="EA1160" t="s">
        <v>944</v>
      </c>
      <c r="EB1160">
        <v>2</v>
      </c>
      <c r="EC1160">
        <v>25</v>
      </c>
      <c r="ED1160" s="183" t="str">
        <f t="shared" si="44"/>
        <v>SDH200225</v>
      </c>
      <c r="EE1160">
        <v>439.90000000000003</v>
      </c>
      <c r="EF1160">
        <v>10000</v>
      </c>
      <c r="EG1160">
        <v>10000</v>
      </c>
      <c r="EH1160">
        <v>10000</v>
      </c>
      <c r="EI1160">
        <v>10000</v>
      </c>
      <c r="EJ1160">
        <v>10000</v>
      </c>
      <c r="EK1160">
        <v>10000</v>
      </c>
      <c r="EL1160">
        <v>10000</v>
      </c>
      <c r="EM1160">
        <v>10000</v>
      </c>
      <c r="EN1160">
        <v>10000</v>
      </c>
      <c r="EO1160">
        <v>10000</v>
      </c>
      <c r="EP1160">
        <v>10000</v>
      </c>
      <c r="EQ1160">
        <v>10000</v>
      </c>
      <c r="ER1160">
        <v>10000</v>
      </c>
      <c r="ES1160">
        <v>10000</v>
      </c>
      <c r="ET1160">
        <v>10000</v>
      </c>
      <c r="EU1160">
        <v>10000</v>
      </c>
      <c r="EV1160">
        <v>10000</v>
      </c>
      <c r="EW1160">
        <v>10000</v>
      </c>
      <c r="EX1160">
        <v>10000</v>
      </c>
      <c r="EY1160">
        <v>10000</v>
      </c>
      <c r="EZ1160">
        <v>10000</v>
      </c>
      <c r="FA1160">
        <v>10000</v>
      </c>
      <c r="FB1160">
        <v>10000</v>
      </c>
      <c r="FC1160">
        <v>10000</v>
      </c>
      <c r="FD1160">
        <v>10000</v>
      </c>
      <c r="FE1160">
        <v>10000</v>
      </c>
      <c r="FF1160">
        <v>10000</v>
      </c>
      <c r="FG1160">
        <v>10000</v>
      </c>
      <c r="FH1160">
        <v>10000</v>
      </c>
      <c r="FI1160">
        <v>10000</v>
      </c>
      <c r="FJ1160">
        <v>10000</v>
      </c>
      <c r="FK1160">
        <v>10000</v>
      </c>
      <c r="FL1160">
        <v>10000</v>
      </c>
      <c r="FM1160">
        <v>10000</v>
      </c>
      <c r="FN1160">
        <v>0</v>
      </c>
      <c r="FO1160">
        <v>0</v>
      </c>
      <c r="FP1160">
        <v>0</v>
      </c>
      <c r="FQ1160">
        <v>0</v>
      </c>
      <c r="FR1160">
        <v>0</v>
      </c>
      <c r="FS1160">
        <v>0</v>
      </c>
      <c r="FT1160">
        <v>0</v>
      </c>
      <c r="FU1160">
        <v>0</v>
      </c>
      <c r="FV1160">
        <v>0</v>
      </c>
      <c r="FW1160">
        <v>0</v>
      </c>
      <c r="FX1160">
        <v>0</v>
      </c>
      <c r="FY1160">
        <v>0</v>
      </c>
      <c r="FZ1160">
        <v>0</v>
      </c>
      <c r="GA1160">
        <v>0</v>
      </c>
      <c r="GB1160">
        <v>0</v>
      </c>
      <c r="GC1160">
        <v>0</v>
      </c>
      <c r="GD1160">
        <v>0</v>
      </c>
      <c r="GE1160">
        <v>0</v>
      </c>
      <c r="GF1160">
        <v>0</v>
      </c>
      <c r="GG1160">
        <v>0</v>
      </c>
      <c r="GH1160">
        <v>0</v>
      </c>
      <c r="GI1160">
        <v>0</v>
      </c>
      <c r="GJ1160">
        <v>0</v>
      </c>
      <c r="GK1160">
        <v>0</v>
      </c>
      <c r="GL1160">
        <v>0</v>
      </c>
      <c r="GM1160">
        <v>0</v>
      </c>
      <c r="GN1160">
        <v>0</v>
      </c>
      <c r="GO1160">
        <v>0</v>
      </c>
      <c r="GP1160">
        <v>0</v>
      </c>
      <c r="GQ1160">
        <v>0</v>
      </c>
      <c r="GR1160">
        <v>0</v>
      </c>
      <c r="GS1160">
        <v>0</v>
      </c>
      <c r="GT1160">
        <v>0</v>
      </c>
      <c r="GU1160">
        <v>0</v>
      </c>
      <c r="GV1160">
        <v>0</v>
      </c>
      <c r="GW1160">
        <v>0</v>
      </c>
      <c r="GX1160">
        <v>0</v>
      </c>
      <c r="GY1160">
        <v>0</v>
      </c>
      <c r="GZ1160">
        <v>0</v>
      </c>
      <c r="HA1160">
        <v>0</v>
      </c>
      <c r="HB1160">
        <v>0</v>
      </c>
      <c r="HC1160">
        <v>0</v>
      </c>
      <c r="HD1160">
        <v>0</v>
      </c>
      <c r="HE1160">
        <v>0</v>
      </c>
      <c r="HF1160">
        <v>0</v>
      </c>
      <c r="HG1160">
        <v>0</v>
      </c>
      <c r="HH1160">
        <v>0</v>
      </c>
      <c r="HI1160">
        <v>0</v>
      </c>
      <c r="HJ1160">
        <v>0</v>
      </c>
      <c r="HK1160">
        <v>0</v>
      </c>
      <c r="HL1160">
        <v>0</v>
      </c>
      <c r="HM1160">
        <v>0</v>
      </c>
      <c r="HN1160">
        <v>0</v>
      </c>
      <c r="HO1160">
        <v>0</v>
      </c>
      <c r="HP1160">
        <v>0</v>
      </c>
      <c r="HQ1160">
        <v>0</v>
      </c>
      <c r="HR1160">
        <v>0</v>
      </c>
      <c r="HS1160">
        <v>0</v>
      </c>
      <c r="HT1160">
        <v>0</v>
      </c>
      <c r="HU1160">
        <v>0</v>
      </c>
      <c r="HV1160">
        <v>0</v>
      </c>
      <c r="HW1160">
        <v>0</v>
      </c>
      <c r="HX1160">
        <v>0</v>
      </c>
      <c r="HY1160">
        <v>0</v>
      </c>
      <c r="HZ1160">
        <v>0</v>
      </c>
      <c r="IA1160">
        <v>0</v>
      </c>
      <c r="IB1160">
        <v>0</v>
      </c>
      <c r="IC1160">
        <v>0</v>
      </c>
      <c r="ID1160">
        <v>0</v>
      </c>
      <c r="IE1160">
        <v>0</v>
      </c>
      <c r="IF1160">
        <v>0</v>
      </c>
      <c r="IG1160">
        <v>0</v>
      </c>
      <c r="IH1160">
        <v>0</v>
      </c>
      <c r="II1160">
        <v>0</v>
      </c>
      <c r="IJ1160">
        <v>0</v>
      </c>
      <c r="IK1160">
        <v>0</v>
      </c>
    </row>
    <row r="1161" spans="13:245" hidden="1">
      <c r="M1161" s="340"/>
      <c r="N1161" t="s">
        <v>944</v>
      </c>
      <c r="O1161">
        <v>2</v>
      </c>
      <c r="P1161">
        <v>26</v>
      </c>
      <c r="Q1161" s="183" t="str">
        <f t="shared" si="43"/>
        <v>SDH200226</v>
      </c>
      <c r="R1161">
        <v>445.20000000000005</v>
      </c>
      <c r="S1161">
        <v>2000</v>
      </c>
      <c r="T1161">
        <v>2000</v>
      </c>
      <c r="U1161">
        <v>2000</v>
      </c>
      <c r="V1161">
        <v>2226</v>
      </c>
      <c r="W1161">
        <v>2671.2000000000003</v>
      </c>
      <c r="X1161">
        <v>3116.4</v>
      </c>
      <c r="Y1161">
        <v>3561.6000000000004</v>
      </c>
      <c r="Z1161">
        <v>4006.8</v>
      </c>
      <c r="AA1161">
        <v>4452</v>
      </c>
      <c r="AB1161">
        <v>4897.2</v>
      </c>
      <c r="AC1161">
        <v>5342.4000000000005</v>
      </c>
      <c r="AD1161">
        <v>5787.6</v>
      </c>
      <c r="AE1161">
        <v>6232.8</v>
      </c>
      <c r="AF1161">
        <v>6678</v>
      </c>
      <c r="AG1161">
        <v>7123.2000000000007</v>
      </c>
      <c r="AH1161">
        <v>7568.4000000000005</v>
      </c>
      <c r="AI1161">
        <v>8013.6</v>
      </c>
      <c r="AJ1161">
        <v>8458.8000000000011</v>
      </c>
      <c r="AK1161">
        <v>8904</v>
      </c>
      <c r="AL1161">
        <v>8904</v>
      </c>
      <c r="AM1161">
        <v>8904</v>
      </c>
      <c r="AN1161">
        <v>8904</v>
      </c>
      <c r="AO1161">
        <v>8904</v>
      </c>
      <c r="AP1161">
        <v>8904</v>
      </c>
      <c r="AQ1161">
        <v>8904</v>
      </c>
      <c r="AR1161">
        <v>8904</v>
      </c>
      <c r="AS1161">
        <v>8904</v>
      </c>
      <c r="AT1161">
        <v>8904</v>
      </c>
      <c r="AU1161">
        <v>8904</v>
      </c>
      <c r="AV1161">
        <v>8904</v>
      </c>
      <c r="AW1161">
        <v>8904</v>
      </c>
      <c r="AX1161">
        <v>8904</v>
      </c>
      <c r="AY1161">
        <v>8904</v>
      </c>
      <c r="AZ1161">
        <v>8904</v>
      </c>
      <c r="BA1161">
        <v>0</v>
      </c>
      <c r="BB1161">
        <v>0</v>
      </c>
      <c r="BC1161">
        <v>0</v>
      </c>
      <c r="BD1161">
        <v>0</v>
      </c>
      <c r="BE1161">
        <v>0</v>
      </c>
      <c r="BF1161">
        <v>0</v>
      </c>
      <c r="BG1161">
        <v>0</v>
      </c>
      <c r="BH1161">
        <v>0</v>
      </c>
      <c r="BI1161">
        <v>0</v>
      </c>
      <c r="BJ1161">
        <v>0</v>
      </c>
      <c r="BK1161">
        <v>0</v>
      </c>
      <c r="BL1161">
        <v>0</v>
      </c>
      <c r="BM1161">
        <v>0</v>
      </c>
      <c r="BN1161">
        <v>0</v>
      </c>
      <c r="BO1161">
        <v>0</v>
      </c>
      <c r="BP1161">
        <v>0</v>
      </c>
      <c r="BQ1161">
        <v>0</v>
      </c>
      <c r="BR1161">
        <v>0</v>
      </c>
      <c r="BS1161">
        <v>0</v>
      </c>
      <c r="BT1161">
        <v>0</v>
      </c>
      <c r="BU1161">
        <v>0</v>
      </c>
      <c r="BV1161">
        <v>0</v>
      </c>
      <c r="BW1161">
        <v>0</v>
      </c>
      <c r="BX1161">
        <v>0</v>
      </c>
      <c r="BY1161">
        <v>0</v>
      </c>
      <c r="BZ1161">
        <v>0</v>
      </c>
      <c r="CA1161">
        <v>0</v>
      </c>
      <c r="CB1161">
        <v>0</v>
      </c>
      <c r="CC1161">
        <v>0</v>
      </c>
      <c r="CD1161">
        <v>0</v>
      </c>
      <c r="CE1161">
        <v>0</v>
      </c>
      <c r="CF1161">
        <v>0</v>
      </c>
      <c r="CG1161">
        <v>0</v>
      </c>
      <c r="CH1161">
        <v>0</v>
      </c>
      <c r="CI1161">
        <v>0</v>
      </c>
      <c r="CJ1161">
        <v>0</v>
      </c>
      <c r="CK1161">
        <v>0</v>
      </c>
      <c r="CL1161">
        <v>0</v>
      </c>
      <c r="CM1161">
        <v>0</v>
      </c>
      <c r="CN1161">
        <v>0</v>
      </c>
      <c r="CO1161">
        <v>0</v>
      </c>
      <c r="CP1161">
        <v>0</v>
      </c>
      <c r="CQ1161">
        <v>0</v>
      </c>
      <c r="CR1161">
        <v>0</v>
      </c>
      <c r="CS1161">
        <v>0</v>
      </c>
      <c r="CT1161">
        <v>0</v>
      </c>
      <c r="CU1161">
        <v>0</v>
      </c>
      <c r="CV1161">
        <v>0</v>
      </c>
      <c r="CW1161">
        <v>0</v>
      </c>
      <c r="CX1161">
        <v>0</v>
      </c>
      <c r="CY1161">
        <v>0</v>
      </c>
      <c r="CZ1161">
        <v>0</v>
      </c>
      <c r="DA1161">
        <v>0</v>
      </c>
      <c r="DB1161">
        <v>0</v>
      </c>
      <c r="DC1161">
        <v>0</v>
      </c>
      <c r="DD1161">
        <v>0</v>
      </c>
      <c r="DE1161">
        <v>0</v>
      </c>
      <c r="DF1161">
        <v>0</v>
      </c>
      <c r="DG1161">
        <v>0</v>
      </c>
      <c r="DH1161">
        <v>0</v>
      </c>
      <c r="DI1161">
        <v>0</v>
      </c>
      <c r="DJ1161">
        <v>0</v>
      </c>
      <c r="DK1161">
        <v>0</v>
      </c>
      <c r="DL1161">
        <v>0</v>
      </c>
      <c r="DM1161">
        <v>0</v>
      </c>
      <c r="DN1161">
        <v>0</v>
      </c>
      <c r="DO1161">
        <v>0</v>
      </c>
      <c r="DP1161">
        <v>0</v>
      </c>
      <c r="DQ1161">
        <v>0</v>
      </c>
      <c r="DR1161">
        <v>0</v>
      </c>
      <c r="DS1161">
        <v>0</v>
      </c>
      <c r="DT1161">
        <v>0</v>
      </c>
      <c r="DU1161">
        <v>0</v>
      </c>
      <c r="DV1161">
        <v>0</v>
      </c>
      <c r="DW1161">
        <v>0</v>
      </c>
      <c r="DX1161">
        <v>0</v>
      </c>
      <c r="DZ1161" s="340"/>
      <c r="EA1161" t="s">
        <v>944</v>
      </c>
      <c r="EB1161">
        <v>2</v>
      </c>
      <c r="EC1161">
        <v>26</v>
      </c>
      <c r="ED1161" s="183" t="str">
        <f t="shared" si="44"/>
        <v>SDH200226</v>
      </c>
      <c r="EE1161">
        <v>445.20000000000005</v>
      </c>
      <c r="EF1161">
        <v>10000</v>
      </c>
      <c r="EG1161">
        <v>10000</v>
      </c>
      <c r="EH1161">
        <v>10000</v>
      </c>
      <c r="EI1161">
        <v>10000</v>
      </c>
      <c r="EJ1161">
        <v>10000</v>
      </c>
      <c r="EK1161">
        <v>10000</v>
      </c>
      <c r="EL1161">
        <v>10000</v>
      </c>
      <c r="EM1161">
        <v>10000</v>
      </c>
      <c r="EN1161">
        <v>10000</v>
      </c>
      <c r="EO1161">
        <v>10000</v>
      </c>
      <c r="EP1161">
        <v>10000</v>
      </c>
      <c r="EQ1161">
        <v>10000</v>
      </c>
      <c r="ER1161">
        <v>10000</v>
      </c>
      <c r="ES1161">
        <v>10000</v>
      </c>
      <c r="ET1161">
        <v>10000</v>
      </c>
      <c r="EU1161">
        <v>10000</v>
      </c>
      <c r="EV1161">
        <v>10000</v>
      </c>
      <c r="EW1161">
        <v>10000</v>
      </c>
      <c r="EX1161">
        <v>10000</v>
      </c>
      <c r="EY1161">
        <v>10000</v>
      </c>
      <c r="EZ1161">
        <v>10000</v>
      </c>
      <c r="FA1161">
        <v>10000</v>
      </c>
      <c r="FB1161">
        <v>10000</v>
      </c>
      <c r="FC1161">
        <v>10000</v>
      </c>
      <c r="FD1161">
        <v>10000</v>
      </c>
      <c r="FE1161">
        <v>10000</v>
      </c>
      <c r="FF1161">
        <v>10000</v>
      </c>
      <c r="FG1161">
        <v>10000</v>
      </c>
      <c r="FH1161">
        <v>10000</v>
      </c>
      <c r="FI1161">
        <v>10000</v>
      </c>
      <c r="FJ1161">
        <v>10000</v>
      </c>
      <c r="FK1161">
        <v>10000</v>
      </c>
      <c r="FL1161">
        <v>10000</v>
      </c>
      <c r="FM1161">
        <v>10000</v>
      </c>
      <c r="FN1161">
        <v>0</v>
      </c>
      <c r="FO1161">
        <v>0</v>
      </c>
      <c r="FP1161">
        <v>0</v>
      </c>
      <c r="FQ1161">
        <v>0</v>
      </c>
      <c r="FR1161">
        <v>0</v>
      </c>
      <c r="FS1161">
        <v>0</v>
      </c>
      <c r="FT1161">
        <v>0</v>
      </c>
      <c r="FU1161">
        <v>0</v>
      </c>
      <c r="FV1161">
        <v>0</v>
      </c>
      <c r="FW1161">
        <v>0</v>
      </c>
      <c r="FX1161">
        <v>0</v>
      </c>
      <c r="FY1161">
        <v>0</v>
      </c>
      <c r="FZ1161">
        <v>0</v>
      </c>
      <c r="GA1161">
        <v>0</v>
      </c>
      <c r="GB1161">
        <v>0</v>
      </c>
      <c r="GC1161">
        <v>0</v>
      </c>
      <c r="GD1161">
        <v>0</v>
      </c>
      <c r="GE1161">
        <v>0</v>
      </c>
      <c r="GF1161">
        <v>0</v>
      </c>
      <c r="GG1161">
        <v>0</v>
      </c>
      <c r="GH1161">
        <v>0</v>
      </c>
      <c r="GI1161">
        <v>0</v>
      </c>
      <c r="GJ1161">
        <v>0</v>
      </c>
      <c r="GK1161">
        <v>0</v>
      </c>
      <c r="GL1161">
        <v>0</v>
      </c>
      <c r="GM1161">
        <v>0</v>
      </c>
      <c r="GN1161">
        <v>0</v>
      </c>
      <c r="GO1161">
        <v>0</v>
      </c>
      <c r="GP1161">
        <v>0</v>
      </c>
      <c r="GQ1161">
        <v>0</v>
      </c>
      <c r="GR1161">
        <v>0</v>
      </c>
      <c r="GS1161">
        <v>0</v>
      </c>
      <c r="GT1161">
        <v>0</v>
      </c>
      <c r="GU1161">
        <v>0</v>
      </c>
      <c r="GV1161">
        <v>0</v>
      </c>
      <c r="GW1161">
        <v>0</v>
      </c>
      <c r="GX1161">
        <v>0</v>
      </c>
      <c r="GY1161">
        <v>0</v>
      </c>
      <c r="GZ1161">
        <v>0</v>
      </c>
      <c r="HA1161">
        <v>0</v>
      </c>
      <c r="HB1161">
        <v>0</v>
      </c>
      <c r="HC1161">
        <v>0</v>
      </c>
      <c r="HD1161">
        <v>0</v>
      </c>
      <c r="HE1161">
        <v>0</v>
      </c>
      <c r="HF1161">
        <v>0</v>
      </c>
      <c r="HG1161">
        <v>0</v>
      </c>
      <c r="HH1161">
        <v>0</v>
      </c>
      <c r="HI1161">
        <v>0</v>
      </c>
      <c r="HJ1161">
        <v>0</v>
      </c>
      <c r="HK1161">
        <v>0</v>
      </c>
      <c r="HL1161">
        <v>0</v>
      </c>
      <c r="HM1161">
        <v>0</v>
      </c>
      <c r="HN1161">
        <v>0</v>
      </c>
      <c r="HO1161">
        <v>0</v>
      </c>
      <c r="HP1161">
        <v>0</v>
      </c>
      <c r="HQ1161">
        <v>0</v>
      </c>
      <c r="HR1161">
        <v>0</v>
      </c>
      <c r="HS1161">
        <v>0</v>
      </c>
      <c r="HT1161">
        <v>0</v>
      </c>
      <c r="HU1161">
        <v>0</v>
      </c>
      <c r="HV1161">
        <v>0</v>
      </c>
      <c r="HW1161">
        <v>0</v>
      </c>
      <c r="HX1161">
        <v>0</v>
      </c>
      <c r="HY1161">
        <v>0</v>
      </c>
      <c r="HZ1161">
        <v>0</v>
      </c>
      <c r="IA1161">
        <v>0</v>
      </c>
      <c r="IB1161">
        <v>0</v>
      </c>
      <c r="IC1161">
        <v>0</v>
      </c>
      <c r="ID1161">
        <v>0</v>
      </c>
      <c r="IE1161">
        <v>0</v>
      </c>
      <c r="IF1161">
        <v>0</v>
      </c>
      <c r="IG1161">
        <v>0</v>
      </c>
      <c r="IH1161">
        <v>0</v>
      </c>
      <c r="II1161">
        <v>0</v>
      </c>
      <c r="IJ1161">
        <v>0</v>
      </c>
      <c r="IK1161">
        <v>0</v>
      </c>
    </row>
    <row r="1162" spans="13:245" hidden="1">
      <c r="M1162" s="340"/>
      <c r="N1162" t="s">
        <v>944</v>
      </c>
      <c r="O1162">
        <v>2</v>
      </c>
      <c r="P1162">
        <v>27</v>
      </c>
      <c r="Q1162" s="183" t="str">
        <f t="shared" si="43"/>
        <v>SDH200227</v>
      </c>
      <c r="R1162">
        <v>445.20000000000005</v>
      </c>
      <c r="S1162">
        <v>2000</v>
      </c>
      <c r="T1162">
        <v>2000</v>
      </c>
      <c r="U1162">
        <v>2000</v>
      </c>
      <c r="V1162">
        <v>2226</v>
      </c>
      <c r="W1162">
        <v>2671.2000000000003</v>
      </c>
      <c r="X1162">
        <v>3116.4</v>
      </c>
      <c r="Y1162">
        <v>3561.6000000000004</v>
      </c>
      <c r="Z1162">
        <v>4006.8</v>
      </c>
      <c r="AA1162">
        <v>4452</v>
      </c>
      <c r="AB1162">
        <v>4897.2</v>
      </c>
      <c r="AC1162">
        <v>5342.4000000000005</v>
      </c>
      <c r="AD1162">
        <v>5787.6</v>
      </c>
      <c r="AE1162">
        <v>6232.8</v>
      </c>
      <c r="AF1162">
        <v>6678</v>
      </c>
      <c r="AG1162">
        <v>7123.2000000000007</v>
      </c>
      <c r="AH1162">
        <v>7568.4000000000005</v>
      </c>
      <c r="AI1162">
        <v>8013.6</v>
      </c>
      <c r="AJ1162">
        <v>8458.8000000000011</v>
      </c>
      <c r="AK1162">
        <v>8904</v>
      </c>
      <c r="AL1162">
        <v>8904</v>
      </c>
      <c r="AM1162">
        <v>8904</v>
      </c>
      <c r="AN1162">
        <v>8904</v>
      </c>
      <c r="AO1162">
        <v>8904</v>
      </c>
      <c r="AP1162">
        <v>8904</v>
      </c>
      <c r="AQ1162">
        <v>8904</v>
      </c>
      <c r="AR1162">
        <v>8904</v>
      </c>
      <c r="AS1162">
        <v>8904</v>
      </c>
      <c r="AT1162">
        <v>8904</v>
      </c>
      <c r="AU1162">
        <v>8904</v>
      </c>
      <c r="AV1162">
        <v>8904</v>
      </c>
      <c r="AW1162">
        <v>8904</v>
      </c>
      <c r="AX1162">
        <v>8904</v>
      </c>
      <c r="AY1162">
        <v>8904</v>
      </c>
      <c r="AZ1162">
        <v>8904</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v>
      </c>
      <c r="CP1162">
        <v>0</v>
      </c>
      <c r="CQ1162">
        <v>0</v>
      </c>
      <c r="CR1162">
        <v>0</v>
      </c>
      <c r="CS1162">
        <v>0</v>
      </c>
      <c r="CT1162">
        <v>0</v>
      </c>
      <c r="CU1162">
        <v>0</v>
      </c>
      <c r="CV1162">
        <v>0</v>
      </c>
      <c r="CW1162">
        <v>0</v>
      </c>
      <c r="CX1162">
        <v>0</v>
      </c>
      <c r="CY1162">
        <v>0</v>
      </c>
      <c r="CZ1162">
        <v>0</v>
      </c>
      <c r="DA1162">
        <v>0</v>
      </c>
      <c r="DB1162">
        <v>0</v>
      </c>
      <c r="DC1162">
        <v>0</v>
      </c>
      <c r="DD1162">
        <v>0</v>
      </c>
      <c r="DE1162">
        <v>0</v>
      </c>
      <c r="DF1162">
        <v>0</v>
      </c>
      <c r="DG1162">
        <v>0</v>
      </c>
      <c r="DH1162">
        <v>0</v>
      </c>
      <c r="DI1162">
        <v>0</v>
      </c>
      <c r="DJ1162">
        <v>0</v>
      </c>
      <c r="DK1162">
        <v>0</v>
      </c>
      <c r="DL1162">
        <v>0</v>
      </c>
      <c r="DM1162">
        <v>0</v>
      </c>
      <c r="DN1162">
        <v>0</v>
      </c>
      <c r="DO1162">
        <v>0</v>
      </c>
      <c r="DP1162">
        <v>0</v>
      </c>
      <c r="DQ1162">
        <v>0</v>
      </c>
      <c r="DR1162">
        <v>0</v>
      </c>
      <c r="DS1162">
        <v>0</v>
      </c>
      <c r="DT1162">
        <v>0</v>
      </c>
      <c r="DU1162">
        <v>0</v>
      </c>
      <c r="DV1162">
        <v>0</v>
      </c>
      <c r="DW1162">
        <v>0</v>
      </c>
      <c r="DX1162">
        <v>0</v>
      </c>
      <c r="DZ1162" s="340"/>
      <c r="EA1162" t="s">
        <v>944</v>
      </c>
      <c r="EB1162">
        <v>2</v>
      </c>
      <c r="EC1162">
        <v>27</v>
      </c>
      <c r="ED1162" s="183" t="str">
        <f t="shared" si="44"/>
        <v>SDH200227</v>
      </c>
      <c r="EE1162">
        <v>445.20000000000005</v>
      </c>
      <c r="EF1162">
        <v>10000</v>
      </c>
      <c r="EG1162">
        <v>10000</v>
      </c>
      <c r="EH1162">
        <v>10000</v>
      </c>
      <c r="EI1162">
        <v>10000</v>
      </c>
      <c r="EJ1162">
        <v>10000</v>
      </c>
      <c r="EK1162">
        <v>10000</v>
      </c>
      <c r="EL1162">
        <v>10000</v>
      </c>
      <c r="EM1162">
        <v>10000</v>
      </c>
      <c r="EN1162">
        <v>10000</v>
      </c>
      <c r="EO1162">
        <v>10000</v>
      </c>
      <c r="EP1162">
        <v>10000</v>
      </c>
      <c r="EQ1162">
        <v>10000</v>
      </c>
      <c r="ER1162">
        <v>10000</v>
      </c>
      <c r="ES1162">
        <v>10000</v>
      </c>
      <c r="ET1162">
        <v>10000</v>
      </c>
      <c r="EU1162">
        <v>10000</v>
      </c>
      <c r="EV1162">
        <v>10000</v>
      </c>
      <c r="EW1162">
        <v>10000</v>
      </c>
      <c r="EX1162">
        <v>10000</v>
      </c>
      <c r="EY1162">
        <v>10000</v>
      </c>
      <c r="EZ1162">
        <v>10000</v>
      </c>
      <c r="FA1162">
        <v>10000</v>
      </c>
      <c r="FB1162">
        <v>10000</v>
      </c>
      <c r="FC1162">
        <v>10000</v>
      </c>
      <c r="FD1162">
        <v>10000</v>
      </c>
      <c r="FE1162">
        <v>10000</v>
      </c>
      <c r="FF1162">
        <v>10000</v>
      </c>
      <c r="FG1162">
        <v>10000</v>
      </c>
      <c r="FH1162">
        <v>10000</v>
      </c>
      <c r="FI1162">
        <v>10000</v>
      </c>
      <c r="FJ1162">
        <v>10000</v>
      </c>
      <c r="FK1162">
        <v>10000</v>
      </c>
      <c r="FL1162">
        <v>10000</v>
      </c>
      <c r="FM1162">
        <v>10000</v>
      </c>
      <c r="FN1162">
        <v>0</v>
      </c>
      <c r="FO1162">
        <v>0</v>
      </c>
      <c r="FP1162">
        <v>0</v>
      </c>
      <c r="FQ1162">
        <v>0</v>
      </c>
      <c r="FR1162">
        <v>0</v>
      </c>
      <c r="FS1162">
        <v>0</v>
      </c>
      <c r="FT1162">
        <v>0</v>
      </c>
      <c r="FU1162">
        <v>0</v>
      </c>
      <c r="FV1162">
        <v>0</v>
      </c>
      <c r="FW1162">
        <v>0</v>
      </c>
      <c r="FX1162">
        <v>0</v>
      </c>
      <c r="FY1162">
        <v>0</v>
      </c>
      <c r="FZ1162">
        <v>0</v>
      </c>
      <c r="GA1162">
        <v>0</v>
      </c>
      <c r="GB1162">
        <v>0</v>
      </c>
      <c r="GC1162">
        <v>0</v>
      </c>
      <c r="GD1162">
        <v>0</v>
      </c>
      <c r="GE1162">
        <v>0</v>
      </c>
      <c r="GF1162">
        <v>0</v>
      </c>
      <c r="GG1162">
        <v>0</v>
      </c>
      <c r="GH1162">
        <v>0</v>
      </c>
      <c r="GI1162">
        <v>0</v>
      </c>
      <c r="GJ1162">
        <v>0</v>
      </c>
      <c r="GK1162">
        <v>0</v>
      </c>
      <c r="GL1162">
        <v>0</v>
      </c>
      <c r="GM1162">
        <v>0</v>
      </c>
      <c r="GN1162">
        <v>0</v>
      </c>
      <c r="GO1162">
        <v>0</v>
      </c>
      <c r="GP1162">
        <v>0</v>
      </c>
      <c r="GQ1162">
        <v>0</v>
      </c>
      <c r="GR1162">
        <v>0</v>
      </c>
      <c r="GS1162">
        <v>0</v>
      </c>
      <c r="GT1162">
        <v>0</v>
      </c>
      <c r="GU1162">
        <v>0</v>
      </c>
      <c r="GV1162">
        <v>0</v>
      </c>
      <c r="GW1162">
        <v>0</v>
      </c>
      <c r="GX1162">
        <v>0</v>
      </c>
      <c r="GY1162">
        <v>0</v>
      </c>
      <c r="GZ1162">
        <v>0</v>
      </c>
      <c r="HA1162">
        <v>0</v>
      </c>
      <c r="HB1162">
        <v>0</v>
      </c>
      <c r="HC1162">
        <v>0</v>
      </c>
      <c r="HD1162">
        <v>0</v>
      </c>
      <c r="HE1162">
        <v>0</v>
      </c>
      <c r="HF1162">
        <v>0</v>
      </c>
      <c r="HG1162">
        <v>0</v>
      </c>
      <c r="HH1162">
        <v>0</v>
      </c>
      <c r="HI1162">
        <v>0</v>
      </c>
      <c r="HJ1162">
        <v>0</v>
      </c>
      <c r="HK1162">
        <v>0</v>
      </c>
      <c r="HL1162">
        <v>0</v>
      </c>
      <c r="HM1162">
        <v>0</v>
      </c>
      <c r="HN1162">
        <v>0</v>
      </c>
      <c r="HO1162">
        <v>0</v>
      </c>
      <c r="HP1162">
        <v>0</v>
      </c>
      <c r="HQ1162">
        <v>0</v>
      </c>
      <c r="HR1162">
        <v>0</v>
      </c>
      <c r="HS1162">
        <v>0</v>
      </c>
      <c r="HT1162">
        <v>0</v>
      </c>
      <c r="HU1162">
        <v>0</v>
      </c>
      <c r="HV1162">
        <v>0</v>
      </c>
      <c r="HW1162">
        <v>0</v>
      </c>
      <c r="HX1162">
        <v>0</v>
      </c>
      <c r="HY1162">
        <v>0</v>
      </c>
      <c r="HZ1162">
        <v>0</v>
      </c>
      <c r="IA1162">
        <v>0</v>
      </c>
      <c r="IB1162">
        <v>0</v>
      </c>
      <c r="IC1162">
        <v>0</v>
      </c>
      <c r="ID1162">
        <v>0</v>
      </c>
      <c r="IE1162">
        <v>0</v>
      </c>
      <c r="IF1162">
        <v>0</v>
      </c>
      <c r="IG1162">
        <v>0</v>
      </c>
      <c r="IH1162">
        <v>0</v>
      </c>
      <c r="II1162">
        <v>0</v>
      </c>
      <c r="IJ1162">
        <v>0</v>
      </c>
      <c r="IK1162">
        <v>0</v>
      </c>
    </row>
    <row r="1163" spans="13:245" hidden="1">
      <c r="M1163" s="340"/>
      <c r="N1163" t="s">
        <v>944</v>
      </c>
      <c r="O1163">
        <v>2</v>
      </c>
      <c r="P1163">
        <v>28</v>
      </c>
      <c r="Q1163" s="183" t="str">
        <f t="shared" si="43"/>
        <v>SDH200228</v>
      </c>
      <c r="R1163">
        <v>455.8</v>
      </c>
      <c r="S1163">
        <v>2000</v>
      </c>
      <c r="T1163">
        <v>2000</v>
      </c>
      <c r="U1163">
        <v>2000</v>
      </c>
      <c r="V1163">
        <v>2279</v>
      </c>
      <c r="W1163">
        <v>2734.8</v>
      </c>
      <c r="X1163">
        <v>3190.6000000000004</v>
      </c>
      <c r="Y1163">
        <v>3646.4</v>
      </c>
      <c r="Z1163">
        <v>4102.2</v>
      </c>
      <c r="AA1163">
        <v>4558</v>
      </c>
      <c r="AB1163">
        <v>5013.8</v>
      </c>
      <c r="AC1163">
        <v>5469.6</v>
      </c>
      <c r="AD1163">
        <v>5925.4000000000005</v>
      </c>
      <c r="AE1163">
        <v>6381.2000000000007</v>
      </c>
      <c r="AF1163">
        <v>6837</v>
      </c>
      <c r="AG1163">
        <v>7292.8</v>
      </c>
      <c r="AH1163">
        <v>7748.6</v>
      </c>
      <c r="AI1163">
        <v>8204.4</v>
      </c>
      <c r="AJ1163">
        <v>8660.2000000000007</v>
      </c>
      <c r="AK1163">
        <v>9116</v>
      </c>
      <c r="AL1163">
        <v>9116</v>
      </c>
      <c r="AM1163">
        <v>9116</v>
      </c>
      <c r="AN1163">
        <v>9116</v>
      </c>
      <c r="AO1163">
        <v>9116</v>
      </c>
      <c r="AP1163">
        <v>9116</v>
      </c>
      <c r="AQ1163">
        <v>9116</v>
      </c>
      <c r="AR1163">
        <v>9116</v>
      </c>
      <c r="AS1163">
        <v>9116</v>
      </c>
      <c r="AT1163">
        <v>9116</v>
      </c>
      <c r="AU1163">
        <v>9116</v>
      </c>
      <c r="AV1163">
        <v>9116</v>
      </c>
      <c r="AW1163">
        <v>9116</v>
      </c>
      <c r="AX1163">
        <v>9116</v>
      </c>
      <c r="AY1163">
        <v>9116</v>
      </c>
      <c r="AZ1163">
        <v>9116</v>
      </c>
      <c r="BA1163">
        <v>0</v>
      </c>
      <c r="BB1163">
        <v>0</v>
      </c>
      <c r="BC1163">
        <v>0</v>
      </c>
      <c r="BD1163">
        <v>0</v>
      </c>
      <c r="BE1163">
        <v>0</v>
      </c>
      <c r="BF1163">
        <v>0</v>
      </c>
      <c r="BG1163">
        <v>0</v>
      </c>
      <c r="BH1163">
        <v>0</v>
      </c>
      <c r="BI1163">
        <v>0</v>
      </c>
      <c r="BJ1163">
        <v>0</v>
      </c>
      <c r="BK1163">
        <v>0</v>
      </c>
      <c r="BL1163">
        <v>0</v>
      </c>
      <c r="BM1163">
        <v>0</v>
      </c>
      <c r="BN1163">
        <v>0</v>
      </c>
      <c r="BO1163">
        <v>0</v>
      </c>
      <c r="BP1163">
        <v>0</v>
      </c>
      <c r="BQ1163">
        <v>0</v>
      </c>
      <c r="BR1163">
        <v>0</v>
      </c>
      <c r="BS1163">
        <v>0</v>
      </c>
      <c r="BT1163">
        <v>0</v>
      </c>
      <c r="BU1163">
        <v>0</v>
      </c>
      <c r="BV1163">
        <v>0</v>
      </c>
      <c r="BW1163">
        <v>0</v>
      </c>
      <c r="BX1163">
        <v>0</v>
      </c>
      <c r="BY1163">
        <v>0</v>
      </c>
      <c r="BZ1163">
        <v>0</v>
      </c>
      <c r="CA1163">
        <v>0</v>
      </c>
      <c r="CB1163">
        <v>0</v>
      </c>
      <c r="CC1163">
        <v>0</v>
      </c>
      <c r="CD1163">
        <v>0</v>
      </c>
      <c r="CE1163">
        <v>0</v>
      </c>
      <c r="CF1163">
        <v>0</v>
      </c>
      <c r="CG1163">
        <v>0</v>
      </c>
      <c r="CH1163">
        <v>0</v>
      </c>
      <c r="CI1163">
        <v>0</v>
      </c>
      <c r="CJ1163">
        <v>0</v>
      </c>
      <c r="CK1163">
        <v>0</v>
      </c>
      <c r="CL1163">
        <v>0</v>
      </c>
      <c r="CM1163">
        <v>0</v>
      </c>
      <c r="CN1163">
        <v>0</v>
      </c>
      <c r="CO1163">
        <v>0</v>
      </c>
      <c r="CP1163">
        <v>0</v>
      </c>
      <c r="CQ1163">
        <v>0</v>
      </c>
      <c r="CR1163">
        <v>0</v>
      </c>
      <c r="CS1163">
        <v>0</v>
      </c>
      <c r="CT1163">
        <v>0</v>
      </c>
      <c r="CU1163">
        <v>0</v>
      </c>
      <c r="CV1163">
        <v>0</v>
      </c>
      <c r="CW1163">
        <v>0</v>
      </c>
      <c r="CX1163">
        <v>0</v>
      </c>
      <c r="CY1163">
        <v>0</v>
      </c>
      <c r="CZ1163">
        <v>0</v>
      </c>
      <c r="DA1163">
        <v>0</v>
      </c>
      <c r="DB1163">
        <v>0</v>
      </c>
      <c r="DC1163">
        <v>0</v>
      </c>
      <c r="DD1163">
        <v>0</v>
      </c>
      <c r="DE1163">
        <v>0</v>
      </c>
      <c r="DF1163">
        <v>0</v>
      </c>
      <c r="DG1163">
        <v>0</v>
      </c>
      <c r="DH1163">
        <v>0</v>
      </c>
      <c r="DI1163">
        <v>0</v>
      </c>
      <c r="DJ1163">
        <v>0</v>
      </c>
      <c r="DK1163">
        <v>0</v>
      </c>
      <c r="DL1163">
        <v>0</v>
      </c>
      <c r="DM1163">
        <v>0</v>
      </c>
      <c r="DN1163">
        <v>0</v>
      </c>
      <c r="DO1163">
        <v>0</v>
      </c>
      <c r="DP1163">
        <v>0</v>
      </c>
      <c r="DQ1163">
        <v>0</v>
      </c>
      <c r="DR1163">
        <v>0</v>
      </c>
      <c r="DS1163">
        <v>0</v>
      </c>
      <c r="DT1163">
        <v>0</v>
      </c>
      <c r="DU1163">
        <v>0</v>
      </c>
      <c r="DV1163">
        <v>0</v>
      </c>
      <c r="DW1163">
        <v>0</v>
      </c>
      <c r="DX1163">
        <v>0</v>
      </c>
      <c r="DZ1163" s="340"/>
      <c r="EA1163" t="s">
        <v>944</v>
      </c>
      <c r="EB1163">
        <v>2</v>
      </c>
      <c r="EC1163">
        <v>28</v>
      </c>
      <c r="ED1163" s="183" t="str">
        <f t="shared" si="44"/>
        <v>SDH200228</v>
      </c>
      <c r="EE1163">
        <v>455.8</v>
      </c>
      <c r="EF1163">
        <v>10000</v>
      </c>
      <c r="EG1163">
        <v>10000</v>
      </c>
      <c r="EH1163">
        <v>10000</v>
      </c>
      <c r="EI1163">
        <v>10000</v>
      </c>
      <c r="EJ1163">
        <v>10000</v>
      </c>
      <c r="EK1163">
        <v>10000</v>
      </c>
      <c r="EL1163">
        <v>10000</v>
      </c>
      <c r="EM1163">
        <v>10000</v>
      </c>
      <c r="EN1163">
        <v>10000</v>
      </c>
      <c r="EO1163">
        <v>10000</v>
      </c>
      <c r="EP1163">
        <v>10000</v>
      </c>
      <c r="EQ1163">
        <v>10000</v>
      </c>
      <c r="ER1163">
        <v>10000</v>
      </c>
      <c r="ES1163">
        <v>10000</v>
      </c>
      <c r="ET1163">
        <v>10000</v>
      </c>
      <c r="EU1163">
        <v>10000</v>
      </c>
      <c r="EV1163">
        <v>10000</v>
      </c>
      <c r="EW1163">
        <v>10000</v>
      </c>
      <c r="EX1163">
        <v>10000</v>
      </c>
      <c r="EY1163">
        <v>10000</v>
      </c>
      <c r="EZ1163">
        <v>10000</v>
      </c>
      <c r="FA1163">
        <v>10000</v>
      </c>
      <c r="FB1163">
        <v>10000</v>
      </c>
      <c r="FC1163">
        <v>10000</v>
      </c>
      <c r="FD1163">
        <v>10000</v>
      </c>
      <c r="FE1163">
        <v>10000</v>
      </c>
      <c r="FF1163">
        <v>10000</v>
      </c>
      <c r="FG1163">
        <v>10000</v>
      </c>
      <c r="FH1163">
        <v>10000</v>
      </c>
      <c r="FI1163">
        <v>10000</v>
      </c>
      <c r="FJ1163">
        <v>10000</v>
      </c>
      <c r="FK1163">
        <v>10000</v>
      </c>
      <c r="FL1163">
        <v>10000</v>
      </c>
      <c r="FM1163">
        <v>10000</v>
      </c>
      <c r="FN1163">
        <v>0</v>
      </c>
      <c r="FO1163">
        <v>0</v>
      </c>
      <c r="FP1163">
        <v>0</v>
      </c>
      <c r="FQ1163">
        <v>0</v>
      </c>
      <c r="FR1163">
        <v>0</v>
      </c>
      <c r="FS1163">
        <v>0</v>
      </c>
      <c r="FT1163">
        <v>0</v>
      </c>
      <c r="FU1163">
        <v>0</v>
      </c>
      <c r="FV1163">
        <v>0</v>
      </c>
      <c r="FW1163">
        <v>0</v>
      </c>
      <c r="FX1163">
        <v>0</v>
      </c>
      <c r="FY1163">
        <v>0</v>
      </c>
      <c r="FZ1163">
        <v>0</v>
      </c>
      <c r="GA1163">
        <v>0</v>
      </c>
      <c r="GB1163">
        <v>0</v>
      </c>
      <c r="GC1163">
        <v>0</v>
      </c>
      <c r="GD1163">
        <v>0</v>
      </c>
      <c r="GE1163">
        <v>0</v>
      </c>
      <c r="GF1163">
        <v>0</v>
      </c>
      <c r="GG1163">
        <v>0</v>
      </c>
      <c r="GH1163">
        <v>0</v>
      </c>
      <c r="GI1163">
        <v>0</v>
      </c>
      <c r="GJ1163">
        <v>0</v>
      </c>
      <c r="GK1163">
        <v>0</v>
      </c>
      <c r="GL1163">
        <v>0</v>
      </c>
      <c r="GM1163">
        <v>0</v>
      </c>
      <c r="GN1163">
        <v>0</v>
      </c>
      <c r="GO1163">
        <v>0</v>
      </c>
      <c r="GP1163">
        <v>0</v>
      </c>
      <c r="GQ1163">
        <v>0</v>
      </c>
      <c r="GR1163">
        <v>0</v>
      </c>
      <c r="GS1163">
        <v>0</v>
      </c>
      <c r="GT1163">
        <v>0</v>
      </c>
      <c r="GU1163">
        <v>0</v>
      </c>
      <c r="GV1163">
        <v>0</v>
      </c>
      <c r="GW1163">
        <v>0</v>
      </c>
      <c r="GX1163">
        <v>0</v>
      </c>
      <c r="GY1163">
        <v>0</v>
      </c>
      <c r="GZ1163">
        <v>0</v>
      </c>
      <c r="HA1163">
        <v>0</v>
      </c>
      <c r="HB1163">
        <v>0</v>
      </c>
      <c r="HC1163">
        <v>0</v>
      </c>
      <c r="HD1163">
        <v>0</v>
      </c>
      <c r="HE1163">
        <v>0</v>
      </c>
      <c r="HF1163">
        <v>0</v>
      </c>
      <c r="HG1163">
        <v>0</v>
      </c>
      <c r="HH1163">
        <v>0</v>
      </c>
      <c r="HI1163">
        <v>0</v>
      </c>
      <c r="HJ1163">
        <v>0</v>
      </c>
      <c r="HK1163">
        <v>0</v>
      </c>
      <c r="HL1163">
        <v>0</v>
      </c>
      <c r="HM1163">
        <v>0</v>
      </c>
      <c r="HN1163">
        <v>0</v>
      </c>
      <c r="HO1163">
        <v>0</v>
      </c>
      <c r="HP1163">
        <v>0</v>
      </c>
      <c r="HQ1163">
        <v>0</v>
      </c>
      <c r="HR1163">
        <v>0</v>
      </c>
      <c r="HS1163">
        <v>0</v>
      </c>
      <c r="HT1163">
        <v>0</v>
      </c>
      <c r="HU1163">
        <v>0</v>
      </c>
      <c r="HV1163">
        <v>0</v>
      </c>
      <c r="HW1163">
        <v>0</v>
      </c>
      <c r="HX1163">
        <v>0</v>
      </c>
      <c r="HY1163">
        <v>0</v>
      </c>
      <c r="HZ1163">
        <v>0</v>
      </c>
      <c r="IA1163">
        <v>0</v>
      </c>
      <c r="IB1163">
        <v>0</v>
      </c>
      <c r="IC1163">
        <v>0</v>
      </c>
      <c r="ID1163">
        <v>0</v>
      </c>
      <c r="IE1163">
        <v>0</v>
      </c>
      <c r="IF1163">
        <v>0</v>
      </c>
      <c r="IG1163">
        <v>0</v>
      </c>
      <c r="IH1163">
        <v>0</v>
      </c>
      <c r="II1163">
        <v>0</v>
      </c>
      <c r="IJ1163">
        <v>0</v>
      </c>
      <c r="IK1163">
        <v>0</v>
      </c>
    </row>
    <row r="1164" spans="13:245" hidden="1">
      <c r="M1164" s="340"/>
      <c r="N1164" t="s">
        <v>944</v>
      </c>
      <c r="O1164">
        <v>2</v>
      </c>
      <c r="P1164">
        <v>29</v>
      </c>
      <c r="Q1164" s="183" t="str">
        <f t="shared" si="43"/>
        <v>SDH200229</v>
      </c>
      <c r="R1164">
        <v>455.8</v>
      </c>
      <c r="S1164">
        <v>2000</v>
      </c>
      <c r="T1164">
        <v>2000</v>
      </c>
      <c r="U1164">
        <v>2000</v>
      </c>
      <c r="V1164">
        <v>2279</v>
      </c>
      <c r="W1164">
        <v>2734.8</v>
      </c>
      <c r="X1164">
        <v>3190.6000000000004</v>
      </c>
      <c r="Y1164">
        <v>3646.4</v>
      </c>
      <c r="Z1164">
        <v>4102.2</v>
      </c>
      <c r="AA1164">
        <v>4558</v>
      </c>
      <c r="AB1164">
        <v>5013.8</v>
      </c>
      <c r="AC1164">
        <v>5469.6</v>
      </c>
      <c r="AD1164">
        <v>5925.4000000000005</v>
      </c>
      <c r="AE1164">
        <v>6381.2000000000007</v>
      </c>
      <c r="AF1164">
        <v>6837</v>
      </c>
      <c r="AG1164">
        <v>7292.8</v>
      </c>
      <c r="AH1164">
        <v>7748.6</v>
      </c>
      <c r="AI1164">
        <v>8204.4</v>
      </c>
      <c r="AJ1164">
        <v>8660.2000000000007</v>
      </c>
      <c r="AK1164">
        <v>9116</v>
      </c>
      <c r="AL1164">
        <v>9116</v>
      </c>
      <c r="AM1164">
        <v>9116</v>
      </c>
      <c r="AN1164">
        <v>9116</v>
      </c>
      <c r="AO1164">
        <v>9116</v>
      </c>
      <c r="AP1164">
        <v>9116</v>
      </c>
      <c r="AQ1164">
        <v>9116</v>
      </c>
      <c r="AR1164">
        <v>9116</v>
      </c>
      <c r="AS1164">
        <v>9116</v>
      </c>
      <c r="AT1164">
        <v>9116</v>
      </c>
      <c r="AU1164">
        <v>9116</v>
      </c>
      <c r="AV1164">
        <v>9116</v>
      </c>
      <c r="AW1164">
        <v>9116</v>
      </c>
      <c r="AX1164">
        <v>9116</v>
      </c>
      <c r="AY1164">
        <v>9116</v>
      </c>
      <c r="AZ1164">
        <v>9116</v>
      </c>
      <c r="BA1164">
        <v>0</v>
      </c>
      <c r="BB1164">
        <v>0</v>
      </c>
      <c r="BC1164">
        <v>0</v>
      </c>
      <c r="BD1164">
        <v>0</v>
      </c>
      <c r="BE1164">
        <v>0</v>
      </c>
      <c r="BF1164">
        <v>0</v>
      </c>
      <c r="BG1164">
        <v>0</v>
      </c>
      <c r="BH1164">
        <v>0</v>
      </c>
      <c r="BI1164">
        <v>0</v>
      </c>
      <c r="BJ1164">
        <v>0</v>
      </c>
      <c r="BK1164">
        <v>0</v>
      </c>
      <c r="BL1164">
        <v>0</v>
      </c>
      <c r="BM1164">
        <v>0</v>
      </c>
      <c r="BN1164">
        <v>0</v>
      </c>
      <c r="BO1164">
        <v>0</v>
      </c>
      <c r="BP1164">
        <v>0</v>
      </c>
      <c r="BQ1164">
        <v>0</v>
      </c>
      <c r="BR1164">
        <v>0</v>
      </c>
      <c r="BS1164">
        <v>0</v>
      </c>
      <c r="BT1164">
        <v>0</v>
      </c>
      <c r="BU1164">
        <v>0</v>
      </c>
      <c r="BV1164">
        <v>0</v>
      </c>
      <c r="BW1164">
        <v>0</v>
      </c>
      <c r="BX1164">
        <v>0</v>
      </c>
      <c r="BY1164">
        <v>0</v>
      </c>
      <c r="BZ1164">
        <v>0</v>
      </c>
      <c r="CA1164">
        <v>0</v>
      </c>
      <c r="CB1164">
        <v>0</v>
      </c>
      <c r="CC1164">
        <v>0</v>
      </c>
      <c r="CD1164">
        <v>0</v>
      </c>
      <c r="CE1164">
        <v>0</v>
      </c>
      <c r="CF1164">
        <v>0</v>
      </c>
      <c r="CG1164">
        <v>0</v>
      </c>
      <c r="CH1164">
        <v>0</v>
      </c>
      <c r="CI1164">
        <v>0</v>
      </c>
      <c r="CJ1164">
        <v>0</v>
      </c>
      <c r="CK1164">
        <v>0</v>
      </c>
      <c r="CL1164">
        <v>0</v>
      </c>
      <c r="CM1164">
        <v>0</v>
      </c>
      <c r="CN1164">
        <v>0</v>
      </c>
      <c r="CO1164">
        <v>0</v>
      </c>
      <c r="CP1164">
        <v>0</v>
      </c>
      <c r="CQ1164">
        <v>0</v>
      </c>
      <c r="CR1164">
        <v>0</v>
      </c>
      <c r="CS1164">
        <v>0</v>
      </c>
      <c r="CT1164">
        <v>0</v>
      </c>
      <c r="CU1164">
        <v>0</v>
      </c>
      <c r="CV1164">
        <v>0</v>
      </c>
      <c r="CW1164">
        <v>0</v>
      </c>
      <c r="CX1164">
        <v>0</v>
      </c>
      <c r="CY1164">
        <v>0</v>
      </c>
      <c r="CZ1164">
        <v>0</v>
      </c>
      <c r="DA1164">
        <v>0</v>
      </c>
      <c r="DB1164">
        <v>0</v>
      </c>
      <c r="DC1164">
        <v>0</v>
      </c>
      <c r="DD1164">
        <v>0</v>
      </c>
      <c r="DE1164">
        <v>0</v>
      </c>
      <c r="DF1164">
        <v>0</v>
      </c>
      <c r="DG1164">
        <v>0</v>
      </c>
      <c r="DH1164">
        <v>0</v>
      </c>
      <c r="DI1164">
        <v>0</v>
      </c>
      <c r="DJ1164">
        <v>0</v>
      </c>
      <c r="DK1164">
        <v>0</v>
      </c>
      <c r="DL1164">
        <v>0</v>
      </c>
      <c r="DM1164">
        <v>0</v>
      </c>
      <c r="DN1164">
        <v>0</v>
      </c>
      <c r="DO1164">
        <v>0</v>
      </c>
      <c r="DP1164">
        <v>0</v>
      </c>
      <c r="DQ1164">
        <v>0</v>
      </c>
      <c r="DR1164">
        <v>0</v>
      </c>
      <c r="DS1164">
        <v>0</v>
      </c>
      <c r="DT1164">
        <v>0</v>
      </c>
      <c r="DU1164">
        <v>0</v>
      </c>
      <c r="DV1164">
        <v>0</v>
      </c>
      <c r="DW1164">
        <v>0</v>
      </c>
      <c r="DX1164">
        <v>0</v>
      </c>
      <c r="DZ1164" s="340"/>
      <c r="EA1164" t="s">
        <v>944</v>
      </c>
      <c r="EB1164">
        <v>2</v>
      </c>
      <c r="EC1164">
        <v>29</v>
      </c>
      <c r="ED1164" s="183" t="str">
        <f t="shared" si="44"/>
        <v>SDH200229</v>
      </c>
      <c r="EE1164">
        <v>455.8</v>
      </c>
      <c r="EF1164">
        <v>10000</v>
      </c>
      <c r="EG1164">
        <v>10000</v>
      </c>
      <c r="EH1164">
        <v>10000</v>
      </c>
      <c r="EI1164">
        <v>10000</v>
      </c>
      <c r="EJ1164">
        <v>10000</v>
      </c>
      <c r="EK1164">
        <v>10000</v>
      </c>
      <c r="EL1164">
        <v>10000</v>
      </c>
      <c r="EM1164">
        <v>10000</v>
      </c>
      <c r="EN1164">
        <v>10000</v>
      </c>
      <c r="EO1164">
        <v>10000</v>
      </c>
      <c r="EP1164">
        <v>10000</v>
      </c>
      <c r="EQ1164">
        <v>10000</v>
      </c>
      <c r="ER1164">
        <v>10000</v>
      </c>
      <c r="ES1164">
        <v>10000</v>
      </c>
      <c r="ET1164">
        <v>10000</v>
      </c>
      <c r="EU1164">
        <v>10000</v>
      </c>
      <c r="EV1164">
        <v>10000</v>
      </c>
      <c r="EW1164">
        <v>10000</v>
      </c>
      <c r="EX1164">
        <v>10000</v>
      </c>
      <c r="EY1164">
        <v>10000</v>
      </c>
      <c r="EZ1164">
        <v>10000</v>
      </c>
      <c r="FA1164">
        <v>10000</v>
      </c>
      <c r="FB1164">
        <v>10000</v>
      </c>
      <c r="FC1164">
        <v>10000</v>
      </c>
      <c r="FD1164">
        <v>10000</v>
      </c>
      <c r="FE1164">
        <v>10000</v>
      </c>
      <c r="FF1164">
        <v>10000</v>
      </c>
      <c r="FG1164">
        <v>10000</v>
      </c>
      <c r="FH1164">
        <v>10000</v>
      </c>
      <c r="FI1164">
        <v>10000</v>
      </c>
      <c r="FJ1164">
        <v>10000</v>
      </c>
      <c r="FK1164">
        <v>10000</v>
      </c>
      <c r="FL1164">
        <v>10000</v>
      </c>
      <c r="FM1164">
        <v>10000</v>
      </c>
      <c r="FN1164">
        <v>0</v>
      </c>
      <c r="FO1164">
        <v>0</v>
      </c>
      <c r="FP1164">
        <v>0</v>
      </c>
      <c r="FQ1164">
        <v>0</v>
      </c>
      <c r="FR1164">
        <v>0</v>
      </c>
      <c r="FS1164">
        <v>0</v>
      </c>
      <c r="FT1164">
        <v>0</v>
      </c>
      <c r="FU1164">
        <v>0</v>
      </c>
      <c r="FV1164">
        <v>0</v>
      </c>
      <c r="FW1164">
        <v>0</v>
      </c>
      <c r="FX1164">
        <v>0</v>
      </c>
      <c r="FY1164">
        <v>0</v>
      </c>
      <c r="FZ1164">
        <v>0</v>
      </c>
      <c r="GA1164">
        <v>0</v>
      </c>
      <c r="GB1164">
        <v>0</v>
      </c>
      <c r="GC1164">
        <v>0</v>
      </c>
      <c r="GD1164">
        <v>0</v>
      </c>
      <c r="GE1164">
        <v>0</v>
      </c>
      <c r="GF1164">
        <v>0</v>
      </c>
      <c r="GG1164">
        <v>0</v>
      </c>
      <c r="GH1164">
        <v>0</v>
      </c>
      <c r="GI1164">
        <v>0</v>
      </c>
      <c r="GJ1164">
        <v>0</v>
      </c>
      <c r="GK1164">
        <v>0</v>
      </c>
      <c r="GL1164">
        <v>0</v>
      </c>
      <c r="GM1164">
        <v>0</v>
      </c>
      <c r="GN1164">
        <v>0</v>
      </c>
      <c r="GO1164">
        <v>0</v>
      </c>
      <c r="GP1164">
        <v>0</v>
      </c>
      <c r="GQ1164">
        <v>0</v>
      </c>
      <c r="GR1164">
        <v>0</v>
      </c>
      <c r="GS1164">
        <v>0</v>
      </c>
      <c r="GT1164">
        <v>0</v>
      </c>
      <c r="GU1164">
        <v>0</v>
      </c>
      <c r="GV1164">
        <v>0</v>
      </c>
      <c r="GW1164">
        <v>0</v>
      </c>
      <c r="GX1164">
        <v>0</v>
      </c>
      <c r="GY1164">
        <v>0</v>
      </c>
      <c r="GZ1164">
        <v>0</v>
      </c>
      <c r="HA1164">
        <v>0</v>
      </c>
      <c r="HB1164">
        <v>0</v>
      </c>
      <c r="HC1164">
        <v>0</v>
      </c>
      <c r="HD1164">
        <v>0</v>
      </c>
      <c r="HE1164">
        <v>0</v>
      </c>
      <c r="HF1164">
        <v>0</v>
      </c>
      <c r="HG1164">
        <v>0</v>
      </c>
      <c r="HH1164">
        <v>0</v>
      </c>
      <c r="HI1164">
        <v>0</v>
      </c>
      <c r="HJ1164">
        <v>0</v>
      </c>
      <c r="HK1164">
        <v>0</v>
      </c>
      <c r="HL1164">
        <v>0</v>
      </c>
      <c r="HM1164">
        <v>0</v>
      </c>
      <c r="HN1164">
        <v>0</v>
      </c>
      <c r="HO1164">
        <v>0</v>
      </c>
      <c r="HP1164">
        <v>0</v>
      </c>
      <c r="HQ1164">
        <v>0</v>
      </c>
      <c r="HR1164">
        <v>0</v>
      </c>
      <c r="HS1164">
        <v>0</v>
      </c>
      <c r="HT1164">
        <v>0</v>
      </c>
      <c r="HU1164">
        <v>0</v>
      </c>
      <c r="HV1164">
        <v>0</v>
      </c>
      <c r="HW1164">
        <v>0</v>
      </c>
      <c r="HX1164">
        <v>0</v>
      </c>
      <c r="HY1164">
        <v>0</v>
      </c>
      <c r="HZ1164">
        <v>0</v>
      </c>
      <c r="IA1164">
        <v>0</v>
      </c>
      <c r="IB1164">
        <v>0</v>
      </c>
      <c r="IC1164">
        <v>0</v>
      </c>
      <c r="ID1164">
        <v>0</v>
      </c>
      <c r="IE1164">
        <v>0</v>
      </c>
      <c r="IF1164">
        <v>0</v>
      </c>
      <c r="IG1164">
        <v>0</v>
      </c>
      <c r="IH1164">
        <v>0</v>
      </c>
      <c r="II1164">
        <v>0</v>
      </c>
      <c r="IJ1164">
        <v>0</v>
      </c>
      <c r="IK1164">
        <v>0</v>
      </c>
    </row>
    <row r="1165" spans="13:245" hidden="1">
      <c r="M1165" s="340"/>
      <c r="N1165" t="s">
        <v>944</v>
      </c>
      <c r="O1165">
        <v>2</v>
      </c>
      <c r="P1165">
        <v>30</v>
      </c>
      <c r="Q1165" s="183" t="str">
        <f t="shared" si="43"/>
        <v>SDH200230</v>
      </c>
      <c r="R1165">
        <v>461.1</v>
      </c>
      <c r="S1165">
        <v>2000</v>
      </c>
      <c r="T1165">
        <v>2000</v>
      </c>
      <c r="U1165">
        <v>2000</v>
      </c>
      <c r="V1165">
        <v>2305.5</v>
      </c>
      <c r="W1165">
        <v>2766.6000000000004</v>
      </c>
      <c r="X1165">
        <v>3227.7000000000003</v>
      </c>
      <c r="Y1165">
        <v>3688.8</v>
      </c>
      <c r="Z1165">
        <v>4149.9000000000005</v>
      </c>
      <c r="AA1165">
        <v>4611</v>
      </c>
      <c r="AB1165">
        <v>5072.1000000000004</v>
      </c>
      <c r="AC1165">
        <v>5533.2000000000007</v>
      </c>
      <c r="AD1165">
        <v>5994.3</v>
      </c>
      <c r="AE1165">
        <v>6455.4000000000005</v>
      </c>
      <c r="AF1165">
        <v>6916.5</v>
      </c>
      <c r="AG1165">
        <v>7377.6</v>
      </c>
      <c r="AH1165">
        <v>7838.7000000000007</v>
      </c>
      <c r="AI1165">
        <v>8299.8000000000011</v>
      </c>
      <c r="AJ1165">
        <v>8760.9</v>
      </c>
      <c r="AK1165">
        <v>9222</v>
      </c>
      <c r="AL1165">
        <v>9222</v>
      </c>
      <c r="AM1165">
        <v>9222</v>
      </c>
      <c r="AN1165">
        <v>9222</v>
      </c>
      <c r="AO1165">
        <v>9222</v>
      </c>
      <c r="AP1165">
        <v>9222</v>
      </c>
      <c r="AQ1165">
        <v>9222</v>
      </c>
      <c r="AR1165">
        <v>9222</v>
      </c>
      <c r="AS1165">
        <v>9222</v>
      </c>
      <c r="AT1165">
        <v>9222</v>
      </c>
      <c r="AU1165">
        <v>9222</v>
      </c>
      <c r="AV1165">
        <v>9222</v>
      </c>
      <c r="AW1165">
        <v>9222</v>
      </c>
      <c r="AX1165">
        <v>9222</v>
      </c>
      <c r="AY1165">
        <v>9222</v>
      </c>
      <c r="AZ1165">
        <v>9222</v>
      </c>
      <c r="BA1165">
        <v>0</v>
      </c>
      <c r="BB1165">
        <v>0</v>
      </c>
      <c r="BC1165">
        <v>0</v>
      </c>
      <c r="BD1165">
        <v>0</v>
      </c>
      <c r="BE1165">
        <v>0</v>
      </c>
      <c r="BF1165">
        <v>0</v>
      </c>
      <c r="BG1165">
        <v>0</v>
      </c>
      <c r="BH1165">
        <v>0</v>
      </c>
      <c r="BI1165">
        <v>0</v>
      </c>
      <c r="BJ1165">
        <v>0</v>
      </c>
      <c r="BK1165">
        <v>0</v>
      </c>
      <c r="BL1165">
        <v>0</v>
      </c>
      <c r="BM1165">
        <v>0</v>
      </c>
      <c r="BN1165">
        <v>0</v>
      </c>
      <c r="BO1165">
        <v>0</v>
      </c>
      <c r="BP1165">
        <v>0</v>
      </c>
      <c r="BQ1165">
        <v>0</v>
      </c>
      <c r="BR1165">
        <v>0</v>
      </c>
      <c r="BS1165">
        <v>0</v>
      </c>
      <c r="BT1165">
        <v>0</v>
      </c>
      <c r="BU1165">
        <v>0</v>
      </c>
      <c r="BV1165">
        <v>0</v>
      </c>
      <c r="BW1165">
        <v>0</v>
      </c>
      <c r="BX1165">
        <v>0</v>
      </c>
      <c r="BY1165">
        <v>0</v>
      </c>
      <c r="BZ1165">
        <v>0</v>
      </c>
      <c r="CA1165">
        <v>0</v>
      </c>
      <c r="CB1165">
        <v>0</v>
      </c>
      <c r="CC1165">
        <v>0</v>
      </c>
      <c r="CD1165">
        <v>0</v>
      </c>
      <c r="CE1165">
        <v>0</v>
      </c>
      <c r="CF1165">
        <v>0</v>
      </c>
      <c r="CG1165">
        <v>0</v>
      </c>
      <c r="CH1165">
        <v>0</v>
      </c>
      <c r="CI1165">
        <v>0</v>
      </c>
      <c r="CJ1165">
        <v>0</v>
      </c>
      <c r="CK1165">
        <v>0</v>
      </c>
      <c r="CL1165">
        <v>0</v>
      </c>
      <c r="CM1165">
        <v>0</v>
      </c>
      <c r="CN1165">
        <v>0</v>
      </c>
      <c r="CO1165">
        <v>0</v>
      </c>
      <c r="CP1165">
        <v>0</v>
      </c>
      <c r="CQ1165">
        <v>0</v>
      </c>
      <c r="CR1165">
        <v>0</v>
      </c>
      <c r="CS1165">
        <v>0</v>
      </c>
      <c r="CT1165">
        <v>0</v>
      </c>
      <c r="CU1165">
        <v>0</v>
      </c>
      <c r="CV1165">
        <v>0</v>
      </c>
      <c r="CW1165">
        <v>0</v>
      </c>
      <c r="CX1165">
        <v>0</v>
      </c>
      <c r="CY1165">
        <v>0</v>
      </c>
      <c r="CZ1165">
        <v>0</v>
      </c>
      <c r="DA1165">
        <v>0</v>
      </c>
      <c r="DB1165">
        <v>0</v>
      </c>
      <c r="DC1165">
        <v>0</v>
      </c>
      <c r="DD1165">
        <v>0</v>
      </c>
      <c r="DE1165">
        <v>0</v>
      </c>
      <c r="DF1165">
        <v>0</v>
      </c>
      <c r="DG1165">
        <v>0</v>
      </c>
      <c r="DH1165">
        <v>0</v>
      </c>
      <c r="DI1165">
        <v>0</v>
      </c>
      <c r="DJ1165">
        <v>0</v>
      </c>
      <c r="DK1165">
        <v>0</v>
      </c>
      <c r="DL1165">
        <v>0</v>
      </c>
      <c r="DM1165">
        <v>0</v>
      </c>
      <c r="DN1165">
        <v>0</v>
      </c>
      <c r="DO1165">
        <v>0</v>
      </c>
      <c r="DP1165">
        <v>0</v>
      </c>
      <c r="DQ1165">
        <v>0</v>
      </c>
      <c r="DR1165">
        <v>0</v>
      </c>
      <c r="DS1165">
        <v>0</v>
      </c>
      <c r="DT1165">
        <v>0</v>
      </c>
      <c r="DU1165">
        <v>0</v>
      </c>
      <c r="DV1165">
        <v>0</v>
      </c>
      <c r="DW1165">
        <v>0</v>
      </c>
      <c r="DX1165">
        <v>0</v>
      </c>
      <c r="DZ1165" s="340"/>
      <c r="EA1165" t="s">
        <v>944</v>
      </c>
      <c r="EB1165">
        <v>2</v>
      </c>
      <c r="EC1165">
        <v>30</v>
      </c>
      <c r="ED1165" s="183" t="str">
        <f t="shared" si="44"/>
        <v>SDH200230</v>
      </c>
      <c r="EE1165">
        <v>461.1</v>
      </c>
      <c r="EF1165">
        <v>10000</v>
      </c>
      <c r="EG1165">
        <v>10000</v>
      </c>
      <c r="EH1165">
        <v>10000</v>
      </c>
      <c r="EI1165">
        <v>10000</v>
      </c>
      <c r="EJ1165">
        <v>10000</v>
      </c>
      <c r="EK1165">
        <v>10000</v>
      </c>
      <c r="EL1165">
        <v>10000</v>
      </c>
      <c r="EM1165">
        <v>10000</v>
      </c>
      <c r="EN1165">
        <v>10000</v>
      </c>
      <c r="EO1165">
        <v>10000</v>
      </c>
      <c r="EP1165">
        <v>10000</v>
      </c>
      <c r="EQ1165">
        <v>10000</v>
      </c>
      <c r="ER1165">
        <v>10000</v>
      </c>
      <c r="ES1165">
        <v>10000</v>
      </c>
      <c r="ET1165">
        <v>10000</v>
      </c>
      <c r="EU1165">
        <v>10000</v>
      </c>
      <c r="EV1165">
        <v>10000</v>
      </c>
      <c r="EW1165">
        <v>10000</v>
      </c>
      <c r="EX1165">
        <v>10000</v>
      </c>
      <c r="EY1165">
        <v>10000</v>
      </c>
      <c r="EZ1165">
        <v>10000</v>
      </c>
      <c r="FA1165">
        <v>10000</v>
      </c>
      <c r="FB1165">
        <v>10000</v>
      </c>
      <c r="FC1165">
        <v>10000</v>
      </c>
      <c r="FD1165">
        <v>10000</v>
      </c>
      <c r="FE1165">
        <v>10000</v>
      </c>
      <c r="FF1165">
        <v>10000</v>
      </c>
      <c r="FG1165">
        <v>10000</v>
      </c>
      <c r="FH1165">
        <v>10000</v>
      </c>
      <c r="FI1165">
        <v>10000</v>
      </c>
      <c r="FJ1165">
        <v>10000</v>
      </c>
      <c r="FK1165">
        <v>10000</v>
      </c>
      <c r="FL1165">
        <v>10000</v>
      </c>
      <c r="FM1165">
        <v>10000</v>
      </c>
      <c r="FN1165">
        <v>0</v>
      </c>
      <c r="FO1165">
        <v>0</v>
      </c>
      <c r="FP1165">
        <v>0</v>
      </c>
      <c r="FQ1165">
        <v>0</v>
      </c>
      <c r="FR1165">
        <v>0</v>
      </c>
      <c r="FS1165">
        <v>0</v>
      </c>
      <c r="FT1165">
        <v>0</v>
      </c>
      <c r="FU1165">
        <v>0</v>
      </c>
      <c r="FV1165">
        <v>0</v>
      </c>
      <c r="FW1165">
        <v>0</v>
      </c>
      <c r="FX1165">
        <v>0</v>
      </c>
      <c r="FY1165">
        <v>0</v>
      </c>
      <c r="FZ1165">
        <v>0</v>
      </c>
      <c r="GA1165">
        <v>0</v>
      </c>
      <c r="GB1165">
        <v>0</v>
      </c>
      <c r="GC1165">
        <v>0</v>
      </c>
      <c r="GD1165">
        <v>0</v>
      </c>
      <c r="GE1165">
        <v>0</v>
      </c>
      <c r="GF1165">
        <v>0</v>
      </c>
      <c r="GG1165">
        <v>0</v>
      </c>
      <c r="GH1165">
        <v>0</v>
      </c>
      <c r="GI1165">
        <v>0</v>
      </c>
      <c r="GJ1165">
        <v>0</v>
      </c>
      <c r="GK1165">
        <v>0</v>
      </c>
      <c r="GL1165">
        <v>0</v>
      </c>
      <c r="GM1165">
        <v>0</v>
      </c>
      <c r="GN1165">
        <v>0</v>
      </c>
      <c r="GO1165">
        <v>0</v>
      </c>
      <c r="GP1165">
        <v>0</v>
      </c>
      <c r="GQ1165">
        <v>0</v>
      </c>
      <c r="GR1165">
        <v>0</v>
      </c>
      <c r="GS1165">
        <v>0</v>
      </c>
      <c r="GT1165">
        <v>0</v>
      </c>
      <c r="GU1165">
        <v>0</v>
      </c>
      <c r="GV1165">
        <v>0</v>
      </c>
      <c r="GW1165">
        <v>0</v>
      </c>
      <c r="GX1165">
        <v>0</v>
      </c>
      <c r="GY1165">
        <v>0</v>
      </c>
      <c r="GZ1165">
        <v>0</v>
      </c>
      <c r="HA1165">
        <v>0</v>
      </c>
      <c r="HB1165">
        <v>0</v>
      </c>
      <c r="HC1165">
        <v>0</v>
      </c>
      <c r="HD1165">
        <v>0</v>
      </c>
      <c r="HE1165">
        <v>0</v>
      </c>
      <c r="HF1165">
        <v>0</v>
      </c>
      <c r="HG1165">
        <v>0</v>
      </c>
      <c r="HH1165">
        <v>0</v>
      </c>
      <c r="HI1165">
        <v>0</v>
      </c>
      <c r="HJ1165">
        <v>0</v>
      </c>
      <c r="HK1165">
        <v>0</v>
      </c>
      <c r="HL1165">
        <v>0</v>
      </c>
      <c r="HM1165">
        <v>0</v>
      </c>
      <c r="HN1165">
        <v>0</v>
      </c>
      <c r="HO1165">
        <v>0</v>
      </c>
      <c r="HP1165">
        <v>0</v>
      </c>
      <c r="HQ1165">
        <v>0</v>
      </c>
      <c r="HR1165">
        <v>0</v>
      </c>
      <c r="HS1165">
        <v>0</v>
      </c>
      <c r="HT1165">
        <v>0</v>
      </c>
      <c r="HU1165">
        <v>0</v>
      </c>
      <c r="HV1165">
        <v>0</v>
      </c>
      <c r="HW1165">
        <v>0</v>
      </c>
      <c r="HX1165">
        <v>0</v>
      </c>
      <c r="HY1165">
        <v>0</v>
      </c>
      <c r="HZ1165">
        <v>0</v>
      </c>
      <c r="IA1165">
        <v>0</v>
      </c>
      <c r="IB1165">
        <v>0</v>
      </c>
      <c r="IC1165">
        <v>0</v>
      </c>
      <c r="ID1165">
        <v>0</v>
      </c>
      <c r="IE1165">
        <v>0</v>
      </c>
      <c r="IF1165">
        <v>0</v>
      </c>
      <c r="IG1165">
        <v>0</v>
      </c>
      <c r="IH1165">
        <v>0</v>
      </c>
      <c r="II1165">
        <v>0</v>
      </c>
      <c r="IJ1165">
        <v>0</v>
      </c>
      <c r="IK1165">
        <v>0</v>
      </c>
    </row>
    <row r="1166" spans="13:245" hidden="1">
      <c r="M1166" s="340"/>
      <c r="N1166" t="s">
        <v>944</v>
      </c>
      <c r="O1166">
        <v>2</v>
      </c>
      <c r="P1166">
        <v>31</v>
      </c>
      <c r="Q1166" s="183" t="str">
        <f t="shared" si="43"/>
        <v>SDH200231</v>
      </c>
      <c r="R1166">
        <v>461.1</v>
      </c>
      <c r="S1166">
        <v>2000</v>
      </c>
      <c r="T1166">
        <v>2000</v>
      </c>
      <c r="U1166">
        <v>2000</v>
      </c>
      <c r="V1166">
        <v>2305.5</v>
      </c>
      <c r="W1166">
        <v>2766.6000000000004</v>
      </c>
      <c r="X1166">
        <v>3227.7000000000003</v>
      </c>
      <c r="Y1166">
        <v>3688.8</v>
      </c>
      <c r="Z1166">
        <v>4149.9000000000005</v>
      </c>
      <c r="AA1166">
        <v>4611</v>
      </c>
      <c r="AB1166">
        <v>5072.1000000000004</v>
      </c>
      <c r="AC1166">
        <v>5533.2000000000007</v>
      </c>
      <c r="AD1166">
        <v>5994.3</v>
      </c>
      <c r="AE1166">
        <v>6455.4000000000005</v>
      </c>
      <c r="AF1166">
        <v>6916.5</v>
      </c>
      <c r="AG1166">
        <v>7377.6</v>
      </c>
      <c r="AH1166">
        <v>7838.7000000000007</v>
      </c>
      <c r="AI1166">
        <v>8299.8000000000011</v>
      </c>
      <c r="AJ1166">
        <v>8760.9</v>
      </c>
      <c r="AK1166">
        <v>9222</v>
      </c>
      <c r="AL1166">
        <v>9222</v>
      </c>
      <c r="AM1166">
        <v>9222</v>
      </c>
      <c r="AN1166">
        <v>9222</v>
      </c>
      <c r="AO1166">
        <v>9222</v>
      </c>
      <c r="AP1166">
        <v>9222</v>
      </c>
      <c r="AQ1166">
        <v>9222</v>
      </c>
      <c r="AR1166">
        <v>9222</v>
      </c>
      <c r="AS1166">
        <v>9222</v>
      </c>
      <c r="AT1166">
        <v>9222</v>
      </c>
      <c r="AU1166">
        <v>9222</v>
      </c>
      <c r="AV1166">
        <v>9222</v>
      </c>
      <c r="AW1166">
        <v>9222</v>
      </c>
      <c r="AX1166">
        <v>9222</v>
      </c>
      <c r="AY1166">
        <v>9222</v>
      </c>
      <c r="AZ1166">
        <v>9222</v>
      </c>
      <c r="BA1166">
        <v>0</v>
      </c>
      <c r="BB1166">
        <v>0</v>
      </c>
      <c r="BC1166">
        <v>0</v>
      </c>
      <c r="BD1166">
        <v>0</v>
      </c>
      <c r="BE1166">
        <v>0</v>
      </c>
      <c r="BF1166">
        <v>0</v>
      </c>
      <c r="BG1166">
        <v>0</v>
      </c>
      <c r="BH1166">
        <v>0</v>
      </c>
      <c r="BI1166">
        <v>0</v>
      </c>
      <c r="BJ1166">
        <v>0</v>
      </c>
      <c r="BK1166">
        <v>0</v>
      </c>
      <c r="BL1166">
        <v>0</v>
      </c>
      <c r="BM1166">
        <v>0</v>
      </c>
      <c r="BN1166">
        <v>0</v>
      </c>
      <c r="BO1166">
        <v>0</v>
      </c>
      <c r="BP1166">
        <v>0</v>
      </c>
      <c r="BQ1166">
        <v>0</v>
      </c>
      <c r="BR1166">
        <v>0</v>
      </c>
      <c r="BS1166">
        <v>0</v>
      </c>
      <c r="BT1166">
        <v>0</v>
      </c>
      <c r="BU1166">
        <v>0</v>
      </c>
      <c r="BV1166">
        <v>0</v>
      </c>
      <c r="BW1166">
        <v>0</v>
      </c>
      <c r="BX1166">
        <v>0</v>
      </c>
      <c r="BY1166">
        <v>0</v>
      </c>
      <c r="BZ1166">
        <v>0</v>
      </c>
      <c r="CA1166">
        <v>0</v>
      </c>
      <c r="CB1166">
        <v>0</v>
      </c>
      <c r="CC1166">
        <v>0</v>
      </c>
      <c r="CD1166">
        <v>0</v>
      </c>
      <c r="CE1166">
        <v>0</v>
      </c>
      <c r="CF1166">
        <v>0</v>
      </c>
      <c r="CG1166">
        <v>0</v>
      </c>
      <c r="CH1166">
        <v>0</v>
      </c>
      <c r="CI1166">
        <v>0</v>
      </c>
      <c r="CJ1166">
        <v>0</v>
      </c>
      <c r="CK1166">
        <v>0</v>
      </c>
      <c r="CL1166">
        <v>0</v>
      </c>
      <c r="CM1166">
        <v>0</v>
      </c>
      <c r="CN1166">
        <v>0</v>
      </c>
      <c r="CO1166">
        <v>0</v>
      </c>
      <c r="CP1166">
        <v>0</v>
      </c>
      <c r="CQ1166">
        <v>0</v>
      </c>
      <c r="CR1166">
        <v>0</v>
      </c>
      <c r="CS1166">
        <v>0</v>
      </c>
      <c r="CT1166">
        <v>0</v>
      </c>
      <c r="CU1166">
        <v>0</v>
      </c>
      <c r="CV1166">
        <v>0</v>
      </c>
      <c r="CW1166">
        <v>0</v>
      </c>
      <c r="CX1166">
        <v>0</v>
      </c>
      <c r="CY1166">
        <v>0</v>
      </c>
      <c r="CZ1166">
        <v>0</v>
      </c>
      <c r="DA1166">
        <v>0</v>
      </c>
      <c r="DB1166">
        <v>0</v>
      </c>
      <c r="DC1166">
        <v>0</v>
      </c>
      <c r="DD1166">
        <v>0</v>
      </c>
      <c r="DE1166">
        <v>0</v>
      </c>
      <c r="DF1166">
        <v>0</v>
      </c>
      <c r="DG1166">
        <v>0</v>
      </c>
      <c r="DH1166">
        <v>0</v>
      </c>
      <c r="DI1166">
        <v>0</v>
      </c>
      <c r="DJ1166">
        <v>0</v>
      </c>
      <c r="DK1166">
        <v>0</v>
      </c>
      <c r="DL1166">
        <v>0</v>
      </c>
      <c r="DM1166">
        <v>0</v>
      </c>
      <c r="DN1166">
        <v>0</v>
      </c>
      <c r="DO1166">
        <v>0</v>
      </c>
      <c r="DP1166">
        <v>0</v>
      </c>
      <c r="DQ1166">
        <v>0</v>
      </c>
      <c r="DR1166">
        <v>0</v>
      </c>
      <c r="DS1166">
        <v>0</v>
      </c>
      <c r="DT1166">
        <v>0</v>
      </c>
      <c r="DU1166">
        <v>0</v>
      </c>
      <c r="DV1166">
        <v>0</v>
      </c>
      <c r="DW1166">
        <v>0</v>
      </c>
      <c r="DX1166">
        <v>0</v>
      </c>
      <c r="DZ1166" s="340"/>
      <c r="EA1166" t="s">
        <v>944</v>
      </c>
      <c r="EB1166">
        <v>2</v>
      </c>
      <c r="EC1166">
        <v>31</v>
      </c>
      <c r="ED1166" s="183" t="str">
        <f t="shared" si="44"/>
        <v>SDH200231</v>
      </c>
      <c r="EE1166">
        <v>461.1</v>
      </c>
      <c r="EF1166">
        <v>10000</v>
      </c>
      <c r="EG1166">
        <v>10000</v>
      </c>
      <c r="EH1166">
        <v>10000</v>
      </c>
      <c r="EI1166">
        <v>10000</v>
      </c>
      <c r="EJ1166">
        <v>10000</v>
      </c>
      <c r="EK1166">
        <v>10000</v>
      </c>
      <c r="EL1166">
        <v>10000</v>
      </c>
      <c r="EM1166">
        <v>10000</v>
      </c>
      <c r="EN1166">
        <v>10000</v>
      </c>
      <c r="EO1166">
        <v>10000</v>
      </c>
      <c r="EP1166">
        <v>10000</v>
      </c>
      <c r="EQ1166">
        <v>10000</v>
      </c>
      <c r="ER1166">
        <v>10000</v>
      </c>
      <c r="ES1166">
        <v>10000</v>
      </c>
      <c r="ET1166">
        <v>10000</v>
      </c>
      <c r="EU1166">
        <v>10000</v>
      </c>
      <c r="EV1166">
        <v>10000</v>
      </c>
      <c r="EW1166">
        <v>10000</v>
      </c>
      <c r="EX1166">
        <v>10000</v>
      </c>
      <c r="EY1166">
        <v>10000</v>
      </c>
      <c r="EZ1166">
        <v>10000</v>
      </c>
      <c r="FA1166">
        <v>10000</v>
      </c>
      <c r="FB1166">
        <v>10000</v>
      </c>
      <c r="FC1166">
        <v>10000</v>
      </c>
      <c r="FD1166">
        <v>10000</v>
      </c>
      <c r="FE1166">
        <v>10000</v>
      </c>
      <c r="FF1166">
        <v>10000</v>
      </c>
      <c r="FG1166">
        <v>10000</v>
      </c>
      <c r="FH1166">
        <v>10000</v>
      </c>
      <c r="FI1166">
        <v>10000</v>
      </c>
      <c r="FJ1166">
        <v>10000</v>
      </c>
      <c r="FK1166">
        <v>10000</v>
      </c>
      <c r="FL1166">
        <v>10000</v>
      </c>
      <c r="FM1166">
        <v>10000</v>
      </c>
      <c r="FN1166">
        <v>0</v>
      </c>
      <c r="FO1166">
        <v>0</v>
      </c>
      <c r="FP1166">
        <v>0</v>
      </c>
      <c r="FQ1166">
        <v>0</v>
      </c>
      <c r="FR1166">
        <v>0</v>
      </c>
      <c r="FS1166">
        <v>0</v>
      </c>
      <c r="FT1166">
        <v>0</v>
      </c>
      <c r="FU1166">
        <v>0</v>
      </c>
      <c r="FV1166">
        <v>0</v>
      </c>
      <c r="FW1166">
        <v>0</v>
      </c>
      <c r="FX1166">
        <v>0</v>
      </c>
      <c r="FY1166">
        <v>0</v>
      </c>
      <c r="FZ1166">
        <v>0</v>
      </c>
      <c r="GA1166">
        <v>0</v>
      </c>
      <c r="GB1166">
        <v>0</v>
      </c>
      <c r="GC1166">
        <v>0</v>
      </c>
      <c r="GD1166">
        <v>0</v>
      </c>
      <c r="GE1166">
        <v>0</v>
      </c>
      <c r="GF1166">
        <v>0</v>
      </c>
      <c r="GG1166">
        <v>0</v>
      </c>
      <c r="GH1166">
        <v>0</v>
      </c>
      <c r="GI1166">
        <v>0</v>
      </c>
      <c r="GJ1166">
        <v>0</v>
      </c>
      <c r="GK1166">
        <v>0</v>
      </c>
      <c r="GL1166">
        <v>0</v>
      </c>
      <c r="GM1166">
        <v>0</v>
      </c>
      <c r="GN1166">
        <v>0</v>
      </c>
      <c r="GO1166">
        <v>0</v>
      </c>
      <c r="GP1166">
        <v>0</v>
      </c>
      <c r="GQ1166">
        <v>0</v>
      </c>
      <c r="GR1166">
        <v>0</v>
      </c>
      <c r="GS1166">
        <v>0</v>
      </c>
      <c r="GT1166">
        <v>0</v>
      </c>
      <c r="GU1166">
        <v>0</v>
      </c>
      <c r="GV1166">
        <v>0</v>
      </c>
      <c r="GW1166">
        <v>0</v>
      </c>
      <c r="GX1166">
        <v>0</v>
      </c>
      <c r="GY1166">
        <v>0</v>
      </c>
      <c r="GZ1166">
        <v>0</v>
      </c>
      <c r="HA1166">
        <v>0</v>
      </c>
      <c r="HB1166">
        <v>0</v>
      </c>
      <c r="HC1166">
        <v>0</v>
      </c>
      <c r="HD1166">
        <v>0</v>
      </c>
      <c r="HE1166">
        <v>0</v>
      </c>
      <c r="HF1166">
        <v>0</v>
      </c>
      <c r="HG1166">
        <v>0</v>
      </c>
      <c r="HH1166">
        <v>0</v>
      </c>
      <c r="HI1166">
        <v>0</v>
      </c>
      <c r="HJ1166">
        <v>0</v>
      </c>
      <c r="HK1166">
        <v>0</v>
      </c>
      <c r="HL1166">
        <v>0</v>
      </c>
      <c r="HM1166">
        <v>0</v>
      </c>
      <c r="HN1166">
        <v>0</v>
      </c>
      <c r="HO1166">
        <v>0</v>
      </c>
      <c r="HP1166">
        <v>0</v>
      </c>
      <c r="HQ1166">
        <v>0</v>
      </c>
      <c r="HR1166">
        <v>0</v>
      </c>
      <c r="HS1166">
        <v>0</v>
      </c>
      <c r="HT1166">
        <v>0</v>
      </c>
      <c r="HU1166">
        <v>0</v>
      </c>
      <c r="HV1166">
        <v>0</v>
      </c>
      <c r="HW1166">
        <v>0</v>
      </c>
      <c r="HX1166">
        <v>0</v>
      </c>
      <c r="HY1166">
        <v>0</v>
      </c>
      <c r="HZ1166">
        <v>0</v>
      </c>
      <c r="IA1166">
        <v>0</v>
      </c>
      <c r="IB1166">
        <v>0</v>
      </c>
      <c r="IC1166">
        <v>0</v>
      </c>
      <c r="ID1166">
        <v>0</v>
      </c>
      <c r="IE1166">
        <v>0</v>
      </c>
      <c r="IF1166">
        <v>0</v>
      </c>
      <c r="IG1166">
        <v>0</v>
      </c>
      <c r="IH1166">
        <v>0</v>
      </c>
      <c r="II1166">
        <v>0</v>
      </c>
      <c r="IJ1166">
        <v>0</v>
      </c>
      <c r="IK1166">
        <v>0</v>
      </c>
    </row>
    <row r="1167" spans="13:245" hidden="1">
      <c r="M1167" s="340"/>
      <c r="N1167" t="s">
        <v>944</v>
      </c>
      <c r="O1167">
        <v>2</v>
      </c>
      <c r="P1167">
        <v>32</v>
      </c>
      <c r="Q1167" s="183" t="str">
        <f t="shared" si="43"/>
        <v>SDH200232</v>
      </c>
      <c r="R1167">
        <v>466.40000000000003</v>
      </c>
      <c r="S1167">
        <v>2000</v>
      </c>
      <c r="T1167">
        <v>2000</v>
      </c>
      <c r="U1167">
        <v>2000</v>
      </c>
      <c r="V1167">
        <v>2332</v>
      </c>
      <c r="W1167">
        <v>2798.4</v>
      </c>
      <c r="X1167">
        <v>3264.8</v>
      </c>
      <c r="Y1167">
        <v>3731.2000000000003</v>
      </c>
      <c r="Z1167">
        <v>4197.6000000000004</v>
      </c>
      <c r="AA1167">
        <v>4664</v>
      </c>
      <c r="AB1167">
        <v>5130.4000000000005</v>
      </c>
      <c r="AC1167">
        <v>5596.8</v>
      </c>
      <c r="AD1167">
        <v>6063.2000000000007</v>
      </c>
      <c r="AE1167">
        <v>6529.6</v>
      </c>
      <c r="AF1167">
        <v>6996</v>
      </c>
      <c r="AG1167">
        <v>7462.4000000000005</v>
      </c>
      <c r="AH1167">
        <v>7928.8</v>
      </c>
      <c r="AI1167">
        <v>8395.2000000000007</v>
      </c>
      <c r="AJ1167">
        <v>8861.6</v>
      </c>
      <c r="AK1167">
        <v>9328</v>
      </c>
      <c r="AL1167">
        <v>9328</v>
      </c>
      <c r="AM1167">
        <v>9328</v>
      </c>
      <c r="AN1167">
        <v>9328</v>
      </c>
      <c r="AO1167">
        <v>9328</v>
      </c>
      <c r="AP1167">
        <v>9328</v>
      </c>
      <c r="AQ1167">
        <v>9328</v>
      </c>
      <c r="AR1167">
        <v>9328</v>
      </c>
      <c r="AS1167">
        <v>9328</v>
      </c>
      <c r="AT1167">
        <v>9328</v>
      </c>
      <c r="AU1167">
        <v>9328</v>
      </c>
      <c r="AV1167">
        <v>9328</v>
      </c>
      <c r="AW1167">
        <v>9328</v>
      </c>
      <c r="AX1167">
        <v>9328</v>
      </c>
      <c r="AY1167">
        <v>9328</v>
      </c>
      <c r="AZ1167">
        <v>9328</v>
      </c>
      <c r="BA1167">
        <v>0</v>
      </c>
      <c r="BB1167">
        <v>0</v>
      </c>
      <c r="BC1167">
        <v>0</v>
      </c>
      <c r="BD1167">
        <v>0</v>
      </c>
      <c r="BE1167">
        <v>0</v>
      </c>
      <c r="BF1167">
        <v>0</v>
      </c>
      <c r="BG1167">
        <v>0</v>
      </c>
      <c r="BH1167">
        <v>0</v>
      </c>
      <c r="BI1167">
        <v>0</v>
      </c>
      <c r="BJ1167">
        <v>0</v>
      </c>
      <c r="BK1167">
        <v>0</v>
      </c>
      <c r="BL1167">
        <v>0</v>
      </c>
      <c r="BM1167">
        <v>0</v>
      </c>
      <c r="BN1167">
        <v>0</v>
      </c>
      <c r="BO1167">
        <v>0</v>
      </c>
      <c r="BP1167">
        <v>0</v>
      </c>
      <c r="BQ1167">
        <v>0</v>
      </c>
      <c r="BR1167">
        <v>0</v>
      </c>
      <c r="BS1167">
        <v>0</v>
      </c>
      <c r="BT1167">
        <v>0</v>
      </c>
      <c r="BU1167">
        <v>0</v>
      </c>
      <c r="BV1167">
        <v>0</v>
      </c>
      <c r="BW1167">
        <v>0</v>
      </c>
      <c r="BX1167">
        <v>0</v>
      </c>
      <c r="BY1167">
        <v>0</v>
      </c>
      <c r="BZ1167">
        <v>0</v>
      </c>
      <c r="CA1167">
        <v>0</v>
      </c>
      <c r="CB1167">
        <v>0</v>
      </c>
      <c r="CC1167">
        <v>0</v>
      </c>
      <c r="CD1167">
        <v>0</v>
      </c>
      <c r="CE1167">
        <v>0</v>
      </c>
      <c r="CF1167">
        <v>0</v>
      </c>
      <c r="CG1167">
        <v>0</v>
      </c>
      <c r="CH1167">
        <v>0</v>
      </c>
      <c r="CI1167">
        <v>0</v>
      </c>
      <c r="CJ1167">
        <v>0</v>
      </c>
      <c r="CK1167">
        <v>0</v>
      </c>
      <c r="CL1167">
        <v>0</v>
      </c>
      <c r="CM1167">
        <v>0</v>
      </c>
      <c r="CN1167">
        <v>0</v>
      </c>
      <c r="CO1167">
        <v>0</v>
      </c>
      <c r="CP1167">
        <v>0</v>
      </c>
      <c r="CQ1167">
        <v>0</v>
      </c>
      <c r="CR1167">
        <v>0</v>
      </c>
      <c r="CS1167">
        <v>0</v>
      </c>
      <c r="CT1167">
        <v>0</v>
      </c>
      <c r="CU1167">
        <v>0</v>
      </c>
      <c r="CV1167">
        <v>0</v>
      </c>
      <c r="CW1167">
        <v>0</v>
      </c>
      <c r="CX1167">
        <v>0</v>
      </c>
      <c r="CY1167">
        <v>0</v>
      </c>
      <c r="CZ1167">
        <v>0</v>
      </c>
      <c r="DA1167">
        <v>0</v>
      </c>
      <c r="DB1167">
        <v>0</v>
      </c>
      <c r="DC1167">
        <v>0</v>
      </c>
      <c r="DD1167">
        <v>0</v>
      </c>
      <c r="DE1167">
        <v>0</v>
      </c>
      <c r="DF1167">
        <v>0</v>
      </c>
      <c r="DG1167">
        <v>0</v>
      </c>
      <c r="DH1167">
        <v>0</v>
      </c>
      <c r="DI1167">
        <v>0</v>
      </c>
      <c r="DJ1167">
        <v>0</v>
      </c>
      <c r="DK1167">
        <v>0</v>
      </c>
      <c r="DL1167">
        <v>0</v>
      </c>
      <c r="DM1167">
        <v>0</v>
      </c>
      <c r="DN1167">
        <v>0</v>
      </c>
      <c r="DO1167">
        <v>0</v>
      </c>
      <c r="DP1167">
        <v>0</v>
      </c>
      <c r="DQ1167">
        <v>0</v>
      </c>
      <c r="DR1167">
        <v>0</v>
      </c>
      <c r="DS1167">
        <v>0</v>
      </c>
      <c r="DT1167">
        <v>0</v>
      </c>
      <c r="DU1167">
        <v>0</v>
      </c>
      <c r="DV1167">
        <v>0</v>
      </c>
      <c r="DW1167">
        <v>0</v>
      </c>
      <c r="DX1167">
        <v>0</v>
      </c>
      <c r="DZ1167" s="340"/>
      <c r="EA1167" t="s">
        <v>944</v>
      </c>
      <c r="EB1167">
        <v>2</v>
      </c>
      <c r="EC1167">
        <v>32</v>
      </c>
      <c r="ED1167" s="183" t="str">
        <f t="shared" si="44"/>
        <v>SDH200232</v>
      </c>
      <c r="EE1167">
        <v>466.40000000000003</v>
      </c>
      <c r="EF1167">
        <v>10000</v>
      </c>
      <c r="EG1167">
        <v>10000</v>
      </c>
      <c r="EH1167">
        <v>10000</v>
      </c>
      <c r="EI1167">
        <v>10000</v>
      </c>
      <c r="EJ1167">
        <v>10000</v>
      </c>
      <c r="EK1167">
        <v>10000</v>
      </c>
      <c r="EL1167">
        <v>10000</v>
      </c>
      <c r="EM1167">
        <v>10000</v>
      </c>
      <c r="EN1167">
        <v>10000</v>
      </c>
      <c r="EO1167">
        <v>10000</v>
      </c>
      <c r="EP1167">
        <v>10000</v>
      </c>
      <c r="EQ1167">
        <v>10000</v>
      </c>
      <c r="ER1167">
        <v>10000</v>
      </c>
      <c r="ES1167">
        <v>10000</v>
      </c>
      <c r="ET1167">
        <v>10000</v>
      </c>
      <c r="EU1167">
        <v>10000</v>
      </c>
      <c r="EV1167">
        <v>10000</v>
      </c>
      <c r="EW1167">
        <v>10000</v>
      </c>
      <c r="EX1167">
        <v>10000</v>
      </c>
      <c r="EY1167">
        <v>10000</v>
      </c>
      <c r="EZ1167">
        <v>10000</v>
      </c>
      <c r="FA1167">
        <v>10000</v>
      </c>
      <c r="FB1167">
        <v>10000</v>
      </c>
      <c r="FC1167">
        <v>10000</v>
      </c>
      <c r="FD1167">
        <v>10000</v>
      </c>
      <c r="FE1167">
        <v>10000</v>
      </c>
      <c r="FF1167">
        <v>10000</v>
      </c>
      <c r="FG1167">
        <v>10000</v>
      </c>
      <c r="FH1167">
        <v>10000</v>
      </c>
      <c r="FI1167">
        <v>10000</v>
      </c>
      <c r="FJ1167">
        <v>10000</v>
      </c>
      <c r="FK1167">
        <v>10000</v>
      </c>
      <c r="FL1167">
        <v>10000</v>
      </c>
      <c r="FM1167">
        <v>10000</v>
      </c>
      <c r="FN1167">
        <v>0</v>
      </c>
      <c r="FO1167">
        <v>0</v>
      </c>
      <c r="FP1167">
        <v>0</v>
      </c>
      <c r="FQ1167">
        <v>0</v>
      </c>
      <c r="FR1167">
        <v>0</v>
      </c>
      <c r="FS1167">
        <v>0</v>
      </c>
      <c r="FT1167">
        <v>0</v>
      </c>
      <c r="FU1167">
        <v>0</v>
      </c>
      <c r="FV1167">
        <v>0</v>
      </c>
      <c r="FW1167">
        <v>0</v>
      </c>
      <c r="FX1167">
        <v>0</v>
      </c>
      <c r="FY1167">
        <v>0</v>
      </c>
      <c r="FZ1167">
        <v>0</v>
      </c>
      <c r="GA1167">
        <v>0</v>
      </c>
      <c r="GB1167">
        <v>0</v>
      </c>
      <c r="GC1167">
        <v>0</v>
      </c>
      <c r="GD1167">
        <v>0</v>
      </c>
      <c r="GE1167">
        <v>0</v>
      </c>
      <c r="GF1167">
        <v>0</v>
      </c>
      <c r="GG1167">
        <v>0</v>
      </c>
      <c r="GH1167">
        <v>0</v>
      </c>
      <c r="GI1167">
        <v>0</v>
      </c>
      <c r="GJ1167">
        <v>0</v>
      </c>
      <c r="GK1167">
        <v>0</v>
      </c>
      <c r="GL1167">
        <v>0</v>
      </c>
      <c r="GM1167">
        <v>0</v>
      </c>
      <c r="GN1167">
        <v>0</v>
      </c>
      <c r="GO1167">
        <v>0</v>
      </c>
      <c r="GP1167">
        <v>0</v>
      </c>
      <c r="GQ1167">
        <v>0</v>
      </c>
      <c r="GR1167">
        <v>0</v>
      </c>
      <c r="GS1167">
        <v>0</v>
      </c>
      <c r="GT1167">
        <v>0</v>
      </c>
      <c r="GU1167">
        <v>0</v>
      </c>
      <c r="GV1167">
        <v>0</v>
      </c>
      <c r="GW1167">
        <v>0</v>
      </c>
      <c r="GX1167">
        <v>0</v>
      </c>
      <c r="GY1167">
        <v>0</v>
      </c>
      <c r="GZ1167">
        <v>0</v>
      </c>
      <c r="HA1167">
        <v>0</v>
      </c>
      <c r="HB1167">
        <v>0</v>
      </c>
      <c r="HC1167">
        <v>0</v>
      </c>
      <c r="HD1167">
        <v>0</v>
      </c>
      <c r="HE1167">
        <v>0</v>
      </c>
      <c r="HF1167">
        <v>0</v>
      </c>
      <c r="HG1167">
        <v>0</v>
      </c>
      <c r="HH1167">
        <v>0</v>
      </c>
      <c r="HI1167">
        <v>0</v>
      </c>
      <c r="HJ1167">
        <v>0</v>
      </c>
      <c r="HK1167">
        <v>0</v>
      </c>
      <c r="HL1167">
        <v>0</v>
      </c>
      <c r="HM1167">
        <v>0</v>
      </c>
      <c r="HN1167">
        <v>0</v>
      </c>
      <c r="HO1167">
        <v>0</v>
      </c>
      <c r="HP1167">
        <v>0</v>
      </c>
      <c r="HQ1167">
        <v>0</v>
      </c>
      <c r="HR1167">
        <v>0</v>
      </c>
      <c r="HS1167">
        <v>0</v>
      </c>
      <c r="HT1167">
        <v>0</v>
      </c>
      <c r="HU1167">
        <v>0</v>
      </c>
      <c r="HV1167">
        <v>0</v>
      </c>
      <c r="HW1167">
        <v>0</v>
      </c>
      <c r="HX1167">
        <v>0</v>
      </c>
      <c r="HY1167">
        <v>0</v>
      </c>
      <c r="HZ1167">
        <v>0</v>
      </c>
      <c r="IA1167">
        <v>0</v>
      </c>
      <c r="IB1167">
        <v>0</v>
      </c>
      <c r="IC1167">
        <v>0</v>
      </c>
      <c r="ID1167">
        <v>0</v>
      </c>
      <c r="IE1167">
        <v>0</v>
      </c>
      <c r="IF1167">
        <v>0</v>
      </c>
      <c r="IG1167">
        <v>0</v>
      </c>
      <c r="IH1167">
        <v>0</v>
      </c>
      <c r="II1167">
        <v>0</v>
      </c>
      <c r="IJ1167">
        <v>0</v>
      </c>
      <c r="IK1167">
        <v>0</v>
      </c>
    </row>
    <row r="1168" spans="13:245" hidden="1">
      <c r="M1168" s="340"/>
      <c r="N1168" t="s">
        <v>944</v>
      </c>
      <c r="O1168">
        <v>2</v>
      </c>
      <c r="P1168">
        <v>33</v>
      </c>
      <c r="Q1168" s="183" t="str">
        <f t="shared" ref="Q1168:Q1231" si="45">N1168&amp;TEXT(O1168,"00")&amp;TEXT(P1168,"00")</f>
        <v>SDH200233</v>
      </c>
      <c r="R1168">
        <v>471.70000000000005</v>
      </c>
      <c r="S1168">
        <v>2000</v>
      </c>
      <c r="T1168">
        <v>2000</v>
      </c>
      <c r="U1168">
        <v>2000</v>
      </c>
      <c r="V1168">
        <v>2358.5</v>
      </c>
      <c r="W1168">
        <v>2830.2000000000003</v>
      </c>
      <c r="X1168">
        <v>3301.9</v>
      </c>
      <c r="Y1168">
        <v>3773.6000000000004</v>
      </c>
      <c r="Z1168">
        <v>4245.3</v>
      </c>
      <c r="AA1168">
        <v>4717</v>
      </c>
      <c r="AB1168">
        <v>5188.7</v>
      </c>
      <c r="AC1168">
        <v>5660.4000000000005</v>
      </c>
      <c r="AD1168">
        <v>6132.1</v>
      </c>
      <c r="AE1168">
        <v>6603.8</v>
      </c>
      <c r="AF1168">
        <v>7075.5</v>
      </c>
      <c r="AG1168">
        <v>7547.2000000000007</v>
      </c>
      <c r="AH1168">
        <v>8018.9000000000005</v>
      </c>
      <c r="AI1168">
        <v>8490.6</v>
      </c>
      <c r="AJ1168">
        <v>8962.3000000000011</v>
      </c>
      <c r="AK1168">
        <v>9434</v>
      </c>
      <c r="AL1168">
        <v>9434</v>
      </c>
      <c r="AM1168">
        <v>9434</v>
      </c>
      <c r="AN1168">
        <v>9434</v>
      </c>
      <c r="AO1168">
        <v>9434</v>
      </c>
      <c r="AP1168">
        <v>9434</v>
      </c>
      <c r="AQ1168">
        <v>9434</v>
      </c>
      <c r="AR1168">
        <v>9434</v>
      </c>
      <c r="AS1168">
        <v>9434</v>
      </c>
      <c r="AT1168">
        <v>9434</v>
      </c>
      <c r="AU1168">
        <v>9434</v>
      </c>
      <c r="AV1168">
        <v>9434</v>
      </c>
      <c r="AW1168">
        <v>9434</v>
      </c>
      <c r="AX1168">
        <v>9434</v>
      </c>
      <c r="AY1168">
        <v>9434</v>
      </c>
      <c r="AZ1168">
        <v>9434</v>
      </c>
      <c r="BA1168">
        <v>0</v>
      </c>
      <c r="BB1168">
        <v>0</v>
      </c>
      <c r="BC1168">
        <v>0</v>
      </c>
      <c r="BD1168">
        <v>0</v>
      </c>
      <c r="BE1168">
        <v>0</v>
      </c>
      <c r="BF1168">
        <v>0</v>
      </c>
      <c r="BG1168">
        <v>0</v>
      </c>
      <c r="BH1168">
        <v>0</v>
      </c>
      <c r="BI1168">
        <v>0</v>
      </c>
      <c r="BJ1168">
        <v>0</v>
      </c>
      <c r="BK1168">
        <v>0</v>
      </c>
      <c r="BL1168">
        <v>0</v>
      </c>
      <c r="BM1168">
        <v>0</v>
      </c>
      <c r="BN1168">
        <v>0</v>
      </c>
      <c r="BO1168">
        <v>0</v>
      </c>
      <c r="BP1168">
        <v>0</v>
      </c>
      <c r="BQ1168">
        <v>0</v>
      </c>
      <c r="BR1168">
        <v>0</v>
      </c>
      <c r="BS1168">
        <v>0</v>
      </c>
      <c r="BT1168">
        <v>0</v>
      </c>
      <c r="BU1168">
        <v>0</v>
      </c>
      <c r="BV1168">
        <v>0</v>
      </c>
      <c r="BW1168">
        <v>0</v>
      </c>
      <c r="BX1168">
        <v>0</v>
      </c>
      <c r="BY1168">
        <v>0</v>
      </c>
      <c r="BZ1168">
        <v>0</v>
      </c>
      <c r="CA1168">
        <v>0</v>
      </c>
      <c r="CB1168">
        <v>0</v>
      </c>
      <c r="CC1168">
        <v>0</v>
      </c>
      <c r="CD1168">
        <v>0</v>
      </c>
      <c r="CE1168">
        <v>0</v>
      </c>
      <c r="CF1168">
        <v>0</v>
      </c>
      <c r="CG1168">
        <v>0</v>
      </c>
      <c r="CH1168">
        <v>0</v>
      </c>
      <c r="CI1168">
        <v>0</v>
      </c>
      <c r="CJ1168">
        <v>0</v>
      </c>
      <c r="CK1168">
        <v>0</v>
      </c>
      <c r="CL1168">
        <v>0</v>
      </c>
      <c r="CM1168">
        <v>0</v>
      </c>
      <c r="CN1168">
        <v>0</v>
      </c>
      <c r="CO1168">
        <v>0</v>
      </c>
      <c r="CP1168">
        <v>0</v>
      </c>
      <c r="CQ1168">
        <v>0</v>
      </c>
      <c r="CR1168">
        <v>0</v>
      </c>
      <c r="CS1168">
        <v>0</v>
      </c>
      <c r="CT1168">
        <v>0</v>
      </c>
      <c r="CU1168">
        <v>0</v>
      </c>
      <c r="CV1168">
        <v>0</v>
      </c>
      <c r="CW1168">
        <v>0</v>
      </c>
      <c r="CX1168">
        <v>0</v>
      </c>
      <c r="CY1168">
        <v>0</v>
      </c>
      <c r="CZ1168">
        <v>0</v>
      </c>
      <c r="DA1168">
        <v>0</v>
      </c>
      <c r="DB1168">
        <v>0</v>
      </c>
      <c r="DC1168">
        <v>0</v>
      </c>
      <c r="DD1168">
        <v>0</v>
      </c>
      <c r="DE1168">
        <v>0</v>
      </c>
      <c r="DF1168">
        <v>0</v>
      </c>
      <c r="DG1168">
        <v>0</v>
      </c>
      <c r="DH1168">
        <v>0</v>
      </c>
      <c r="DI1168">
        <v>0</v>
      </c>
      <c r="DJ1168">
        <v>0</v>
      </c>
      <c r="DK1168">
        <v>0</v>
      </c>
      <c r="DL1168">
        <v>0</v>
      </c>
      <c r="DM1168">
        <v>0</v>
      </c>
      <c r="DN1168">
        <v>0</v>
      </c>
      <c r="DO1168">
        <v>0</v>
      </c>
      <c r="DP1168">
        <v>0</v>
      </c>
      <c r="DQ1168">
        <v>0</v>
      </c>
      <c r="DR1168">
        <v>0</v>
      </c>
      <c r="DS1168">
        <v>0</v>
      </c>
      <c r="DT1168">
        <v>0</v>
      </c>
      <c r="DU1168">
        <v>0</v>
      </c>
      <c r="DV1168">
        <v>0</v>
      </c>
      <c r="DW1168">
        <v>0</v>
      </c>
      <c r="DX1168">
        <v>0</v>
      </c>
      <c r="DZ1168" s="340"/>
      <c r="EA1168" t="s">
        <v>944</v>
      </c>
      <c r="EB1168">
        <v>2</v>
      </c>
      <c r="EC1168">
        <v>33</v>
      </c>
      <c r="ED1168" s="183" t="str">
        <f t="shared" ref="ED1168:ED1231" si="46">EA1168&amp;TEXT(EB1168,"00")&amp;TEXT(EC1168,"00")</f>
        <v>SDH200233</v>
      </c>
      <c r="EE1168">
        <v>471.70000000000005</v>
      </c>
      <c r="EF1168">
        <v>10000</v>
      </c>
      <c r="EG1168">
        <v>10000</v>
      </c>
      <c r="EH1168">
        <v>10000</v>
      </c>
      <c r="EI1168">
        <v>10000</v>
      </c>
      <c r="EJ1168">
        <v>10000</v>
      </c>
      <c r="EK1168">
        <v>10000</v>
      </c>
      <c r="EL1168">
        <v>10000</v>
      </c>
      <c r="EM1168">
        <v>10000</v>
      </c>
      <c r="EN1168">
        <v>10000</v>
      </c>
      <c r="EO1168">
        <v>10000</v>
      </c>
      <c r="EP1168">
        <v>10000</v>
      </c>
      <c r="EQ1168">
        <v>10000</v>
      </c>
      <c r="ER1168">
        <v>10000</v>
      </c>
      <c r="ES1168">
        <v>10000</v>
      </c>
      <c r="ET1168">
        <v>10000</v>
      </c>
      <c r="EU1168">
        <v>10000</v>
      </c>
      <c r="EV1168">
        <v>10000</v>
      </c>
      <c r="EW1168">
        <v>10000</v>
      </c>
      <c r="EX1168">
        <v>10000</v>
      </c>
      <c r="EY1168">
        <v>10000</v>
      </c>
      <c r="EZ1168">
        <v>10000</v>
      </c>
      <c r="FA1168">
        <v>10000</v>
      </c>
      <c r="FB1168">
        <v>10000</v>
      </c>
      <c r="FC1168">
        <v>10000</v>
      </c>
      <c r="FD1168">
        <v>10000</v>
      </c>
      <c r="FE1168">
        <v>10000</v>
      </c>
      <c r="FF1168">
        <v>10000</v>
      </c>
      <c r="FG1168">
        <v>10000</v>
      </c>
      <c r="FH1168">
        <v>10000</v>
      </c>
      <c r="FI1168">
        <v>10000</v>
      </c>
      <c r="FJ1168">
        <v>10000</v>
      </c>
      <c r="FK1168">
        <v>10000</v>
      </c>
      <c r="FL1168">
        <v>10000</v>
      </c>
      <c r="FM1168">
        <v>10000</v>
      </c>
      <c r="FN1168">
        <v>0</v>
      </c>
      <c r="FO1168">
        <v>0</v>
      </c>
      <c r="FP1168">
        <v>0</v>
      </c>
      <c r="FQ1168">
        <v>0</v>
      </c>
      <c r="FR1168">
        <v>0</v>
      </c>
      <c r="FS1168">
        <v>0</v>
      </c>
      <c r="FT1168">
        <v>0</v>
      </c>
      <c r="FU1168">
        <v>0</v>
      </c>
      <c r="FV1168">
        <v>0</v>
      </c>
      <c r="FW1168">
        <v>0</v>
      </c>
      <c r="FX1168">
        <v>0</v>
      </c>
      <c r="FY1168">
        <v>0</v>
      </c>
      <c r="FZ1168">
        <v>0</v>
      </c>
      <c r="GA1168">
        <v>0</v>
      </c>
      <c r="GB1168">
        <v>0</v>
      </c>
      <c r="GC1168">
        <v>0</v>
      </c>
      <c r="GD1168">
        <v>0</v>
      </c>
      <c r="GE1168">
        <v>0</v>
      </c>
      <c r="GF1168">
        <v>0</v>
      </c>
      <c r="GG1168">
        <v>0</v>
      </c>
      <c r="GH1168">
        <v>0</v>
      </c>
      <c r="GI1168">
        <v>0</v>
      </c>
      <c r="GJ1168">
        <v>0</v>
      </c>
      <c r="GK1168">
        <v>0</v>
      </c>
      <c r="GL1168">
        <v>0</v>
      </c>
      <c r="GM1168">
        <v>0</v>
      </c>
      <c r="GN1168">
        <v>0</v>
      </c>
      <c r="GO1168">
        <v>0</v>
      </c>
      <c r="GP1168">
        <v>0</v>
      </c>
      <c r="GQ1168">
        <v>0</v>
      </c>
      <c r="GR1168">
        <v>0</v>
      </c>
      <c r="GS1168">
        <v>0</v>
      </c>
      <c r="GT1168">
        <v>0</v>
      </c>
      <c r="GU1168">
        <v>0</v>
      </c>
      <c r="GV1168">
        <v>0</v>
      </c>
      <c r="GW1168">
        <v>0</v>
      </c>
      <c r="GX1168">
        <v>0</v>
      </c>
      <c r="GY1168">
        <v>0</v>
      </c>
      <c r="GZ1168">
        <v>0</v>
      </c>
      <c r="HA1168">
        <v>0</v>
      </c>
      <c r="HB1168">
        <v>0</v>
      </c>
      <c r="HC1168">
        <v>0</v>
      </c>
      <c r="HD1168">
        <v>0</v>
      </c>
      <c r="HE1168">
        <v>0</v>
      </c>
      <c r="HF1168">
        <v>0</v>
      </c>
      <c r="HG1168">
        <v>0</v>
      </c>
      <c r="HH1168">
        <v>0</v>
      </c>
      <c r="HI1168">
        <v>0</v>
      </c>
      <c r="HJ1168">
        <v>0</v>
      </c>
      <c r="HK1168">
        <v>0</v>
      </c>
      <c r="HL1168">
        <v>0</v>
      </c>
      <c r="HM1168">
        <v>0</v>
      </c>
      <c r="HN1168">
        <v>0</v>
      </c>
      <c r="HO1168">
        <v>0</v>
      </c>
      <c r="HP1168">
        <v>0</v>
      </c>
      <c r="HQ1168">
        <v>0</v>
      </c>
      <c r="HR1168">
        <v>0</v>
      </c>
      <c r="HS1168">
        <v>0</v>
      </c>
      <c r="HT1168">
        <v>0</v>
      </c>
      <c r="HU1168">
        <v>0</v>
      </c>
      <c r="HV1168">
        <v>0</v>
      </c>
      <c r="HW1168">
        <v>0</v>
      </c>
      <c r="HX1168">
        <v>0</v>
      </c>
      <c r="HY1168">
        <v>0</v>
      </c>
      <c r="HZ1168">
        <v>0</v>
      </c>
      <c r="IA1168">
        <v>0</v>
      </c>
      <c r="IB1168">
        <v>0</v>
      </c>
      <c r="IC1168">
        <v>0</v>
      </c>
      <c r="ID1168">
        <v>0</v>
      </c>
      <c r="IE1168">
        <v>0</v>
      </c>
      <c r="IF1168">
        <v>0</v>
      </c>
      <c r="IG1168">
        <v>0</v>
      </c>
      <c r="IH1168">
        <v>0</v>
      </c>
      <c r="II1168">
        <v>0</v>
      </c>
      <c r="IJ1168">
        <v>0</v>
      </c>
      <c r="IK1168">
        <v>0</v>
      </c>
    </row>
    <row r="1169" spans="13:245" hidden="1">
      <c r="M1169" s="340"/>
      <c r="N1169" t="s">
        <v>944</v>
      </c>
      <c r="O1169">
        <v>2</v>
      </c>
      <c r="P1169">
        <v>34</v>
      </c>
      <c r="Q1169" s="183" t="str">
        <f t="shared" si="45"/>
        <v>SDH200234</v>
      </c>
      <c r="R1169">
        <v>477</v>
      </c>
      <c r="S1169">
        <v>2000</v>
      </c>
      <c r="T1169">
        <v>2000</v>
      </c>
      <c r="U1169">
        <v>2000</v>
      </c>
      <c r="V1169">
        <v>2385</v>
      </c>
      <c r="W1169">
        <v>2862</v>
      </c>
      <c r="X1169">
        <v>3339</v>
      </c>
      <c r="Y1169">
        <v>3816</v>
      </c>
      <c r="Z1169">
        <v>4293</v>
      </c>
      <c r="AA1169">
        <v>4770</v>
      </c>
      <c r="AB1169">
        <v>5247</v>
      </c>
      <c r="AC1169">
        <v>5724</v>
      </c>
      <c r="AD1169">
        <v>6201</v>
      </c>
      <c r="AE1169">
        <v>6678</v>
      </c>
      <c r="AF1169">
        <v>7155</v>
      </c>
      <c r="AG1169">
        <v>7632</v>
      </c>
      <c r="AH1169">
        <v>8109</v>
      </c>
      <c r="AI1169">
        <v>8586</v>
      </c>
      <c r="AJ1169">
        <v>9063</v>
      </c>
      <c r="AK1169">
        <v>9540</v>
      </c>
      <c r="AL1169">
        <v>9540</v>
      </c>
      <c r="AM1169">
        <v>9540</v>
      </c>
      <c r="AN1169">
        <v>9540</v>
      </c>
      <c r="AO1169">
        <v>9540</v>
      </c>
      <c r="AP1169">
        <v>9540</v>
      </c>
      <c r="AQ1169">
        <v>9540</v>
      </c>
      <c r="AR1169">
        <v>9540</v>
      </c>
      <c r="AS1169">
        <v>9540</v>
      </c>
      <c r="AT1169">
        <v>9540</v>
      </c>
      <c r="AU1169">
        <v>9540</v>
      </c>
      <c r="AV1169">
        <v>9540</v>
      </c>
      <c r="AW1169">
        <v>9540</v>
      </c>
      <c r="AX1169">
        <v>9540</v>
      </c>
      <c r="AY1169">
        <v>9540</v>
      </c>
      <c r="AZ1169">
        <v>9540</v>
      </c>
      <c r="BA1169">
        <v>0</v>
      </c>
      <c r="BB1169">
        <v>0</v>
      </c>
      <c r="BC1169">
        <v>0</v>
      </c>
      <c r="BD1169">
        <v>0</v>
      </c>
      <c r="BE1169">
        <v>0</v>
      </c>
      <c r="BF1169">
        <v>0</v>
      </c>
      <c r="BG1169">
        <v>0</v>
      </c>
      <c r="BH1169">
        <v>0</v>
      </c>
      <c r="BI1169">
        <v>0</v>
      </c>
      <c r="BJ1169">
        <v>0</v>
      </c>
      <c r="BK1169">
        <v>0</v>
      </c>
      <c r="BL1169">
        <v>0</v>
      </c>
      <c r="BM1169">
        <v>0</v>
      </c>
      <c r="BN1169">
        <v>0</v>
      </c>
      <c r="BO1169">
        <v>0</v>
      </c>
      <c r="BP1169">
        <v>0</v>
      </c>
      <c r="BQ1169">
        <v>0</v>
      </c>
      <c r="BR1169">
        <v>0</v>
      </c>
      <c r="BS1169">
        <v>0</v>
      </c>
      <c r="BT1169">
        <v>0</v>
      </c>
      <c r="BU1169">
        <v>0</v>
      </c>
      <c r="BV1169">
        <v>0</v>
      </c>
      <c r="BW1169">
        <v>0</v>
      </c>
      <c r="BX1169">
        <v>0</v>
      </c>
      <c r="BY1169">
        <v>0</v>
      </c>
      <c r="BZ1169">
        <v>0</v>
      </c>
      <c r="CA1169">
        <v>0</v>
      </c>
      <c r="CB1169">
        <v>0</v>
      </c>
      <c r="CC1169">
        <v>0</v>
      </c>
      <c r="CD1169">
        <v>0</v>
      </c>
      <c r="CE1169">
        <v>0</v>
      </c>
      <c r="CF1169">
        <v>0</v>
      </c>
      <c r="CG1169">
        <v>0</v>
      </c>
      <c r="CH1169">
        <v>0</v>
      </c>
      <c r="CI1169">
        <v>0</v>
      </c>
      <c r="CJ1169">
        <v>0</v>
      </c>
      <c r="CK1169">
        <v>0</v>
      </c>
      <c r="CL1169">
        <v>0</v>
      </c>
      <c r="CM1169">
        <v>0</v>
      </c>
      <c r="CN1169">
        <v>0</v>
      </c>
      <c r="CO1169">
        <v>0</v>
      </c>
      <c r="CP1169">
        <v>0</v>
      </c>
      <c r="CQ1169">
        <v>0</v>
      </c>
      <c r="CR1169">
        <v>0</v>
      </c>
      <c r="CS1169">
        <v>0</v>
      </c>
      <c r="CT1169">
        <v>0</v>
      </c>
      <c r="CU1169">
        <v>0</v>
      </c>
      <c r="CV1169">
        <v>0</v>
      </c>
      <c r="CW1169">
        <v>0</v>
      </c>
      <c r="CX1169">
        <v>0</v>
      </c>
      <c r="CY1169">
        <v>0</v>
      </c>
      <c r="CZ1169">
        <v>0</v>
      </c>
      <c r="DA1169">
        <v>0</v>
      </c>
      <c r="DB1169">
        <v>0</v>
      </c>
      <c r="DC1169">
        <v>0</v>
      </c>
      <c r="DD1169">
        <v>0</v>
      </c>
      <c r="DE1169">
        <v>0</v>
      </c>
      <c r="DF1169">
        <v>0</v>
      </c>
      <c r="DG1169">
        <v>0</v>
      </c>
      <c r="DH1169">
        <v>0</v>
      </c>
      <c r="DI1169">
        <v>0</v>
      </c>
      <c r="DJ1169">
        <v>0</v>
      </c>
      <c r="DK1169">
        <v>0</v>
      </c>
      <c r="DL1169">
        <v>0</v>
      </c>
      <c r="DM1169">
        <v>0</v>
      </c>
      <c r="DN1169">
        <v>0</v>
      </c>
      <c r="DO1169">
        <v>0</v>
      </c>
      <c r="DP1169">
        <v>0</v>
      </c>
      <c r="DQ1169">
        <v>0</v>
      </c>
      <c r="DR1169">
        <v>0</v>
      </c>
      <c r="DS1169">
        <v>0</v>
      </c>
      <c r="DT1169">
        <v>0</v>
      </c>
      <c r="DU1169">
        <v>0</v>
      </c>
      <c r="DV1169">
        <v>0</v>
      </c>
      <c r="DW1169">
        <v>0</v>
      </c>
      <c r="DX1169">
        <v>0</v>
      </c>
      <c r="DZ1169" s="340"/>
      <c r="EA1169" t="s">
        <v>944</v>
      </c>
      <c r="EB1169">
        <v>2</v>
      </c>
      <c r="EC1169">
        <v>34</v>
      </c>
      <c r="ED1169" s="183" t="str">
        <f t="shared" si="46"/>
        <v>SDH200234</v>
      </c>
      <c r="EE1169">
        <v>477</v>
      </c>
      <c r="EF1169">
        <v>10000</v>
      </c>
      <c r="EG1169">
        <v>10000</v>
      </c>
      <c r="EH1169">
        <v>10000</v>
      </c>
      <c r="EI1169">
        <v>10000</v>
      </c>
      <c r="EJ1169">
        <v>10000</v>
      </c>
      <c r="EK1169">
        <v>10000</v>
      </c>
      <c r="EL1169">
        <v>10000</v>
      </c>
      <c r="EM1169">
        <v>10000</v>
      </c>
      <c r="EN1169">
        <v>10000</v>
      </c>
      <c r="EO1169">
        <v>10000</v>
      </c>
      <c r="EP1169">
        <v>10000</v>
      </c>
      <c r="EQ1169">
        <v>10000</v>
      </c>
      <c r="ER1169">
        <v>10000</v>
      </c>
      <c r="ES1169">
        <v>10000</v>
      </c>
      <c r="ET1169">
        <v>10000</v>
      </c>
      <c r="EU1169">
        <v>10000</v>
      </c>
      <c r="EV1169">
        <v>10000</v>
      </c>
      <c r="EW1169">
        <v>10000</v>
      </c>
      <c r="EX1169">
        <v>10000</v>
      </c>
      <c r="EY1169">
        <v>10000</v>
      </c>
      <c r="EZ1169">
        <v>10000</v>
      </c>
      <c r="FA1169">
        <v>10000</v>
      </c>
      <c r="FB1169">
        <v>10000</v>
      </c>
      <c r="FC1169">
        <v>10000</v>
      </c>
      <c r="FD1169">
        <v>10000</v>
      </c>
      <c r="FE1169">
        <v>10000</v>
      </c>
      <c r="FF1169">
        <v>10000</v>
      </c>
      <c r="FG1169">
        <v>10000</v>
      </c>
      <c r="FH1169">
        <v>10000</v>
      </c>
      <c r="FI1169">
        <v>10000</v>
      </c>
      <c r="FJ1169">
        <v>10000</v>
      </c>
      <c r="FK1169">
        <v>10000</v>
      </c>
      <c r="FL1169">
        <v>10000</v>
      </c>
      <c r="FM1169">
        <v>10000</v>
      </c>
      <c r="FN1169">
        <v>0</v>
      </c>
      <c r="FO1169">
        <v>0</v>
      </c>
      <c r="FP1169">
        <v>0</v>
      </c>
      <c r="FQ1169">
        <v>0</v>
      </c>
      <c r="FR1169">
        <v>0</v>
      </c>
      <c r="FS1169">
        <v>0</v>
      </c>
      <c r="FT1169">
        <v>0</v>
      </c>
      <c r="FU1169">
        <v>0</v>
      </c>
      <c r="FV1169">
        <v>0</v>
      </c>
      <c r="FW1169">
        <v>0</v>
      </c>
      <c r="FX1169">
        <v>0</v>
      </c>
      <c r="FY1169">
        <v>0</v>
      </c>
      <c r="FZ1169">
        <v>0</v>
      </c>
      <c r="GA1169">
        <v>0</v>
      </c>
      <c r="GB1169">
        <v>0</v>
      </c>
      <c r="GC1169">
        <v>0</v>
      </c>
      <c r="GD1169">
        <v>0</v>
      </c>
      <c r="GE1169">
        <v>0</v>
      </c>
      <c r="GF1169">
        <v>0</v>
      </c>
      <c r="GG1169">
        <v>0</v>
      </c>
      <c r="GH1169">
        <v>0</v>
      </c>
      <c r="GI1169">
        <v>0</v>
      </c>
      <c r="GJ1169">
        <v>0</v>
      </c>
      <c r="GK1169">
        <v>0</v>
      </c>
      <c r="GL1169">
        <v>0</v>
      </c>
      <c r="GM1169">
        <v>0</v>
      </c>
      <c r="GN1169">
        <v>0</v>
      </c>
      <c r="GO1169">
        <v>0</v>
      </c>
      <c r="GP1169">
        <v>0</v>
      </c>
      <c r="GQ1169">
        <v>0</v>
      </c>
      <c r="GR1169">
        <v>0</v>
      </c>
      <c r="GS1169">
        <v>0</v>
      </c>
      <c r="GT1169">
        <v>0</v>
      </c>
      <c r="GU1169">
        <v>0</v>
      </c>
      <c r="GV1169">
        <v>0</v>
      </c>
      <c r="GW1169">
        <v>0</v>
      </c>
      <c r="GX1169">
        <v>0</v>
      </c>
      <c r="GY1169">
        <v>0</v>
      </c>
      <c r="GZ1169">
        <v>0</v>
      </c>
      <c r="HA1169">
        <v>0</v>
      </c>
      <c r="HB1169">
        <v>0</v>
      </c>
      <c r="HC1169">
        <v>0</v>
      </c>
      <c r="HD1169">
        <v>0</v>
      </c>
      <c r="HE1169">
        <v>0</v>
      </c>
      <c r="HF1169">
        <v>0</v>
      </c>
      <c r="HG1169">
        <v>0</v>
      </c>
      <c r="HH1169">
        <v>0</v>
      </c>
      <c r="HI1169">
        <v>0</v>
      </c>
      <c r="HJ1169">
        <v>0</v>
      </c>
      <c r="HK1169">
        <v>0</v>
      </c>
      <c r="HL1169">
        <v>0</v>
      </c>
      <c r="HM1169">
        <v>0</v>
      </c>
      <c r="HN1169">
        <v>0</v>
      </c>
      <c r="HO1169">
        <v>0</v>
      </c>
      <c r="HP1169">
        <v>0</v>
      </c>
      <c r="HQ1169">
        <v>0</v>
      </c>
      <c r="HR1169">
        <v>0</v>
      </c>
      <c r="HS1169">
        <v>0</v>
      </c>
      <c r="HT1169">
        <v>0</v>
      </c>
      <c r="HU1169">
        <v>0</v>
      </c>
      <c r="HV1169">
        <v>0</v>
      </c>
      <c r="HW1169">
        <v>0</v>
      </c>
      <c r="HX1169">
        <v>0</v>
      </c>
      <c r="HY1169">
        <v>0</v>
      </c>
      <c r="HZ1169">
        <v>0</v>
      </c>
      <c r="IA1169">
        <v>0</v>
      </c>
      <c r="IB1169">
        <v>0</v>
      </c>
      <c r="IC1169">
        <v>0</v>
      </c>
      <c r="ID1169">
        <v>0</v>
      </c>
      <c r="IE1169">
        <v>0</v>
      </c>
      <c r="IF1169">
        <v>0</v>
      </c>
      <c r="IG1169">
        <v>0</v>
      </c>
      <c r="IH1169">
        <v>0</v>
      </c>
      <c r="II1169">
        <v>0</v>
      </c>
      <c r="IJ1169">
        <v>0</v>
      </c>
      <c r="IK1169">
        <v>0</v>
      </c>
    </row>
    <row r="1170" spans="13:245" hidden="1">
      <c r="M1170" s="340"/>
      <c r="N1170" t="s">
        <v>944</v>
      </c>
      <c r="O1170">
        <v>2</v>
      </c>
      <c r="P1170">
        <v>35</v>
      </c>
      <c r="Q1170" s="183" t="str">
        <f t="shared" si="45"/>
        <v>SDH200235</v>
      </c>
      <c r="R1170">
        <v>482.3</v>
      </c>
      <c r="S1170">
        <v>2000</v>
      </c>
      <c r="T1170">
        <v>2000</v>
      </c>
      <c r="U1170">
        <v>2000</v>
      </c>
      <c r="V1170">
        <v>2411.5</v>
      </c>
      <c r="W1170">
        <v>2893.8</v>
      </c>
      <c r="X1170">
        <v>3376.1000000000004</v>
      </c>
      <c r="Y1170">
        <v>3858.4</v>
      </c>
      <c r="Z1170">
        <v>4340.7</v>
      </c>
      <c r="AA1170">
        <v>4823</v>
      </c>
      <c r="AB1170">
        <v>5305.3</v>
      </c>
      <c r="AC1170">
        <v>5787.6</v>
      </c>
      <c r="AD1170">
        <v>6269.9000000000005</v>
      </c>
      <c r="AE1170">
        <v>6752.2000000000007</v>
      </c>
      <c r="AF1170">
        <v>7234.5</v>
      </c>
      <c r="AG1170">
        <v>7716.8</v>
      </c>
      <c r="AH1170">
        <v>8199.1</v>
      </c>
      <c r="AI1170">
        <v>8681.4</v>
      </c>
      <c r="AJ1170">
        <v>9163.7000000000007</v>
      </c>
      <c r="AK1170">
        <v>9646</v>
      </c>
      <c r="AL1170">
        <v>9646</v>
      </c>
      <c r="AM1170">
        <v>9646</v>
      </c>
      <c r="AN1170">
        <v>9646</v>
      </c>
      <c r="AO1170">
        <v>9646</v>
      </c>
      <c r="AP1170">
        <v>9646</v>
      </c>
      <c r="AQ1170">
        <v>9646</v>
      </c>
      <c r="AR1170">
        <v>9646</v>
      </c>
      <c r="AS1170">
        <v>9646</v>
      </c>
      <c r="AT1170">
        <v>9646</v>
      </c>
      <c r="AU1170">
        <v>9646</v>
      </c>
      <c r="AV1170">
        <v>9646</v>
      </c>
      <c r="AW1170">
        <v>9646</v>
      </c>
      <c r="AX1170">
        <v>9646</v>
      </c>
      <c r="AY1170">
        <v>9646</v>
      </c>
      <c r="AZ1170">
        <v>9646</v>
      </c>
      <c r="BA1170">
        <v>0</v>
      </c>
      <c r="BB1170">
        <v>0</v>
      </c>
      <c r="BC1170">
        <v>0</v>
      </c>
      <c r="BD1170">
        <v>0</v>
      </c>
      <c r="BE1170">
        <v>0</v>
      </c>
      <c r="BF1170">
        <v>0</v>
      </c>
      <c r="BG1170">
        <v>0</v>
      </c>
      <c r="BH1170">
        <v>0</v>
      </c>
      <c r="BI1170">
        <v>0</v>
      </c>
      <c r="BJ1170">
        <v>0</v>
      </c>
      <c r="BK1170">
        <v>0</v>
      </c>
      <c r="BL1170">
        <v>0</v>
      </c>
      <c r="BM1170">
        <v>0</v>
      </c>
      <c r="BN1170">
        <v>0</v>
      </c>
      <c r="BO1170">
        <v>0</v>
      </c>
      <c r="BP1170">
        <v>0</v>
      </c>
      <c r="BQ1170">
        <v>0</v>
      </c>
      <c r="BR1170">
        <v>0</v>
      </c>
      <c r="BS1170">
        <v>0</v>
      </c>
      <c r="BT1170">
        <v>0</v>
      </c>
      <c r="BU1170">
        <v>0</v>
      </c>
      <c r="BV1170">
        <v>0</v>
      </c>
      <c r="BW1170">
        <v>0</v>
      </c>
      <c r="BX1170">
        <v>0</v>
      </c>
      <c r="BY1170">
        <v>0</v>
      </c>
      <c r="BZ1170">
        <v>0</v>
      </c>
      <c r="CA1170">
        <v>0</v>
      </c>
      <c r="CB1170">
        <v>0</v>
      </c>
      <c r="CC1170">
        <v>0</v>
      </c>
      <c r="CD1170">
        <v>0</v>
      </c>
      <c r="CE1170">
        <v>0</v>
      </c>
      <c r="CF1170">
        <v>0</v>
      </c>
      <c r="CG1170">
        <v>0</v>
      </c>
      <c r="CH1170">
        <v>0</v>
      </c>
      <c r="CI1170">
        <v>0</v>
      </c>
      <c r="CJ1170">
        <v>0</v>
      </c>
      <c r="CK1170">
        <v>0</v>
      </c>
      <c r="CL1170">
        <v>0</v>
      </c>
      <c r="CM1170">
        <v>0</v>
      </c>
      <c r="CN1170">
        <v>0</v>
      </c>
      <c r="CO1170">
        <v>0</v>
      </c>
      <c r="CP1170">
        <v>0</v>
      </c>
      <c r="CQ1170">
        <v>0</v>
      </c>
      <c r="CR1170">
        <v>0</v>
      </c>
      <c r="CS1170">
        <v>0</v>
      </c>
      <c r="CT1170">
        <v>0</v>
      </c>
      <c r="CU1170">
        <v>0</v>
      </c>
      <c r="CV1170">
        <v>0</v>
      </c>
      <c r="CW1170">
        <v>0</v>
      </c>
      <c r="CX1170">
        <v>0</v>
      </c>
      <c r="CY1170">
        <v>0</v>
      </c>
      <c r="CZ1170">
        <v>0</v>
      </c>
      <c r="DA1170">
        <v>0</v>
      </c>
      <c r="DB1170">
        <v>0</v>
      </c>
      <c r="DC1170">
        <v>0</v>
      </c>
      <c r="DD1170">
        <v>0</v>
      </c>
      <c r="DE1170">
        <v>0</v>
      </c>
      <c r="DF1170">
        <v>0</v>
      </c>
      <c r="DG1170">
        <v>0</v>
      </c>
      <c r="DH1170">
        <v>0</v>
      </c>
      <c r="DI1170">
        <v>0</v>
      </c>
      <c r="DJ1170">
        <v>0</v>
      </c>
      <c r="DK1170">
        <v>0</v>
      </c>
      <c r="DL1170">
        <v>0</v>
      </c>
      <c r="DM1170">
        <v>0</v>
      </c>
      <c r="DN1170">
        <v>0</v>
      </c>
      <c r="DO1170">
        <v>0</v>
      </c>
      <c r="DP1170">
        <v>0</v>
      </c>
      <c r="DQ1170">
        <v>0</v>
      </c>
      <c r="DR1170">
        <v>0</v>
      </c>
      <c r="DS1170">
        <v>0</v>
      </c>
      <c r="DT1170">
        <v>0</v>
      </c>
      <c r="DU1170">
        <v>0</v>
      </c>
      <c r="DV1170">
        <v>0</v>
      </c>
      <c r="DW1170">
        <v>0</v>
      </c>
      <c r="DX1170">
        <v>0</v>
      </c>
      <c r="DZ1170" s="340"/>
      <c r="EA1170" t="s">
        <v>944</v>
      </c>
      <c r="EB1170">
        <v>2</v>
      </c>
      <c r="EC1170">
        <v>35</v>
      </c>
      <c r="ED1170" s="183" t="str">
        <f t="shared" si="46"/>
        <v>SDH200235</v>
      </c>
      <c r="EE1170">
        <v>482.3</v>
      </c>
      <c r="EF1170">
        <v>10000</v>
      </c>
      <c r="EG1170">
        <v>10000</v>
      </c>
      <c r="EH1170">
        <v>10000</v>
      </c>
      <c r="EI1170">
        <v>10000</v>
      </c>
      <c r="EJ1170">
        <v>10000</v>
      </c>
      <c r="EK1170">
        <v>10000</v>
      </c>
      <c r="EL1170">
        <v>10000</v>
      </c>
      <c r="EM1170">
        <v>10000</v>
      </c>
      <c r="EN1170">
        <v>10000</v>
      </c>
      <c r="EO1170">
        <v>10000</v>
      </c>
      <c r="EP1170">
        <v>10000</v>
      </c>
      <c r="EQ1170">
        <v>10000</v>
      </c>
      <c r="ER1170">
        <v>10000</v>
      </c>
      <c r="ES1170">
        <v>10000</v>
      </c>
      <c r="ET1170">
        <v>10000</v>
      </c>
      <c r="EU1170">
        <v>10000</v>
      </c>
      <c r="EV1170">
        <v>10000</v>
      </c>
      <c r="EW1170">
        <v>10000</v>
      </c>
      <c r="EX1170">
        <v>10000</v>
      </c>
      <c r="EY1170">
        <v>10000</v>
      </c>
      <c r="EZ1170">
        <v>10000</v>
      </c>
      <c r="FA1170">
        <v>10000</v>
      </c>
      <c r="FB1170">
        <v>10000</v>
      </c>
      <c r="FC1170">
        <v>10000</v>
      </c>
      <c r="FD1170">
        <v>10000</v>
      </c>
      <c r="FE1170">
        <v>10000</v>
      </c>
      <c r="FF1170">
        <v>10000</v>
      </c>
      <c r="FG1170">
        <v>10000</v>
      </c>
      <c r="FH1170">
        <v>10000</v>
      </c>
      <c r="FI1170">
        <v>10000</v>
      </c>
      <c r="FJ1170">
        <v>10000</v>
      </c>
      <c r="FK1170">
        <v>10000</v>
      </c>
      <c r="FL1170">
        <v>10000</v>
      </c>
      <c r="FM1170">
        <v>10000</v>
      </c>
      <c r="FN1170">
        <v>0</v>
      </c>
      <c r="FO1170">
        <v>0</v>
      </c>
      <c r="FP1170">
        <v>0</v>
      </c>
      <c r="FQ1170">
        <v>0</v>
      </c>
      <c r="FR1170">
        <v>0</v>
      </c>
      <c r="FS1170">
        <v>0</v>
      </c>
      <c r="FT1170">
        <v>0</v>
      </c>
      <c r="FU1170">
        <v>0</v>
      </c>
      <c r="FV1170">
        <v>0</v>
      </c>
      <c r="FW1170">
        <v>0</v>
      </c>
      <c r="FX1170">
        <v>0</v>
      </c>
      <c r="FY1170">
        <v>0</v>
      </c>
      <c r="FZ1170">
        <v>0</v>
      </c>
      <c r="GA1170">
        <v>0</v>
      </c>
      <c r="GB1170">
        <v>0</v>
      </c>
      <c r="GC1170">
        <v>0</v>
      </c>
      <c r="GD1170">
        <v>0</v>
      </c>
      <c r="GE1170">
        <v>0</v>
      </c>
      <c r="GF1170">
        <v>0</v>
      </c>
      <c r="GG1170">
        <v>0</v>
      </c>
      <c r="GH1170">
        <v>0</v>
      </c>
      <c r="GI1170">
        <v>0</v>
      </c>
      <c r="GJ1170">
        <v>0</v>
      </c>
      <c r="GK1170">
        <v>0</v>
      </c>
      <c r="GL1170">
        <v>0</v>
      </c>
      <c r="GM1170">
        <v>0</v>
      </c>
      <c r="GN1170">
        <v>0</v>
      </c>
      <c r="GO1170">
        <v>0</v>
      </c>
      <c r="GP1170">
        <v>0</v>
      </c>
      <c r="GQ1170">
        <v>0</v>
      </c>
      <c r="GR1170">
        <v>0</v>
      </c>
      <c r="GS1170">
        <v>0</v>
      </c>
      <c r="GT1170">
        <v>0</v>
      </c>
      <c r="GU1170">
        <v>0</v>
      </c>
      <c r="GV1170">
        <v>0</v>
      </c>
      <c r="GW1170">
        <v>0</v>
      </c>
      <c r="GX1170">
        <v>0</v>
      </c>
      <c r="GY1170">
        <v>0</v>
      </c>
      <c r="GZ1170">
        <v>0</v>
      </c>
      <c r="HA1170">
        <v>0</v>
      </c>
      <c r="HB1170">
        <v>0</v>
      </c>
      <c r="HC1170">
        <v>0</v>
      </c>
      <c r="HD1170">
        <v>0</v>
      </c>
      <c r="HE1170">
        <v>0</v>
      </c>
      <c r="HF1170">
        <v>0</v>
      </c>
      <c r="HG1170">
        <v>0</v>
      </c>
      <c r="HH1170">
        <v>0</v>
      </c>
      <c r="HI1170">
        <v>0</v>
      </c>
      <c r="HJ1170">
        <v>0</v>
      </c>
      <c r="HK1170">
        <v>0</v>
      </c>
      <c r="HL1170">
        <v>0</v>
      </c>
      <c r="HM1170">
        <v>0</v>
      </c>
      <c r="HN1170">
        <v>0</v>
      </c>
      <c r="HO1170">
        <v>0</v>
      </c>
      <c r="HP1170">
        <v>0</v>
      </c>
      <c r="HQ1170">
        <v>0</v>
      </c>
      <c r="HR1170">
        <v>0</v>
      </c>
      <c r="HS1170">
        <v>0</v>
      </c>
      <c r="HT1170">
        <v>0</v>
      </c>
      <c r="HU1170">
        <v>0</v>
      </c>
      <c r="HV1170">
        <v>0</v>
      </c>
      <c r="HW1170">
        <v>0</v>
      </c>
      <c r="HX1170">
        <v>0</v>
      </c>
      <c r="HY1170">
        <v>0</v>
      </c>
      <c r="HZ1170">
        <v>0</v>
      </c>
      <c r="IA1170">
        <v>0</v>
      </c>
      <c r="IB1170">
        <v>0</v>
      </c>
      <c r="IC1170">
        <v>0</v>
      </c>
      <c r="ID1170">
        <v>0</v>
      </c>
      <c r="IE1170">
        <v>0</v>
      </c>
      <c r="IF1170">
        <v>0</v>
      </c>
      <c r="IG1170">
        <v>0</v>
      </c>
      <c r="IH1170">
        <v>0</v>
      </c>
      <c r="II1170">
        <v>0</v>
      </c>
      <c r="IJ1170">
        <v>0</v>
      </c>
      <c r="IK1170">
        <v>0</v>
      </c>
    </row>
    <row r="1171" spans="13:245" hidden="1">
      <c r="M1171" s="340"/>
      <c r="N1171" t="s">
        <v>944</v>
      </c>
      <c r="O1171">
        <v>2</v>
      </c>
      <c r="P1171">
        <v>36</v>
      </c>
      <c r="Q1171" s="183" t="str">
        <f t="shared" si="45"/>
        <v>SDH200236</v>
      </c>
      <c r="R1171">
        <v>487.6</v>
      </c>
      <c r="S1171">
        <v>2000</v>
      </c>
      <c r="T1171">
        <v>2000</v>
      </c>
      <c r="U1171">
        <v>2000</v>
      </c>
      <c r="V1171">
        <v>2438</v>
      </c>
      <c r="W1171">
        <v>2925.6000000000004</v>
      </c>
      <c r="X1171">
        <v>3413.2000000000003</v>
      </c>
      <c r="Y1171">
        <v>3900.8</v>
      </c>
      <c r="Z1171">
        <v>4388.4000000000005</v>
      </c>
      <c r="AA1171">
        <v>4876</v>
      </c>
      <c r="AB1171">
        <v>5363.6</v>
      </c>
      <c r="AC1171">
        <v>5851.2000000000007</v>
      </c>
      <c r="AD1171">
        <v>6338.8</v>
      </c>
      <c r="AE1171">
        <v>6826.4000000000005</v>
      </c>
      <c r="AF1171">
        <v>7314</v>
      </c>
      <c r="AG1171">
        <v>7801.6</v>
      </c>
      <c r="AH1171">
        <v>8289.2000000000007</v>
      </c>
      <c r="AI1171">
        <v>8776.8000000000011</v>
      </c>
      <c r="AJ1171">
        <v>9264.4</v>
      </c>
      <c r="AK1171">
        <v>9752</v>
      </c>
      <c r="AL1171">
        <v>9752</v>
      </c>
      <c r="AM1171">
        <v>9752</v>
      </c>
      <c r="AN1171">
        <v>9752</v>
      </c>
      <c r="AO1171">
        <v>9752</v>
      </c>
      <c r="AP1171">
        <v>9752</v>
      </c>
      <c r="AQ1171">
        <v>9752</v>
      </c>
      <c r="AR1171">
        <v>9752</v>
      </c>
      <c r="AS1171">
        <v>9752</v>
      </c>
      <c r="AT1171">
        <v>9752</v>
      </c>
      <c r="AU1171">
        <v>9752</v>
      </c>
      <c r="AV1171">
        <v>9752</v>
      </c>
      <c r="AW1171">
        <v>9752</v>
      </c>
      <c r="AX1171">
        <v>9752</v>
      </c>
      <c r="AY1171">
        <v>9752</v>
      </c>
      <c r="AZ1171">
        <v>9752</v>
      </c>
      <c r="BA1171">
        <v>0</v>
      </c>
      <c r="BB1171">
        <v>0</v>
      </c>
      <c r="BC1171">
        <v>0</v>
      </c>
      <c r="BD1171">
        <v>0</v>
      </c>
      <c r="BE1171">
        <v>0</v>
      </c>
      <c r="BF1171">
        <v>0</v>
      </c>
      <c r="BG1171">
        <v>0</v>
      </c>
      <c r="BH1171">
        <v>0</v>
      </c>
      <c r="BI1171">
        <v>0</v>
      </c>
      <c r="BJ1171">
        <v>0</v>
      </c>
      <c r="BK1171">
        <v>0</v>
      </c>
      <c r="BL1171">
        <v>0</v>
      </c>
      <c r="BM1171">
        <v>0</v>
      </c>
      <c r="BN1171">
        <v>0</v>
      </c>
      <c r="BO1171">
        <v>0</v>
      </c>
      <c r="BP1171">
        <v>0</v>
      </c>
      <c r="BQ1171">
        <v>0</v>
      </c>
      <c r="BR1171">
        <v>0</v>
      </c>
      <c r="BS1171">
        <v>0</v>
      </c>
      <c r="BT1171">
        <v>0</v>
      </c>
      <c r="BU1171">
        <v>0</v>
      </c>
      <c r="BV1171">
        <v>0</v>
      </c>
      <c r="BW1171">
        <v>0</v>
      </c>
      <c r="BX1171">
        <v>0</v>
      </c>
      <c r="BY1171">
        <v>0</v>
      </c>
      <c r="BZ1171">
        <v>0</v>
      </c>
      <c r="CA1171">
        <v>0</v>
      </c>
      <c r="CB1171">
        <v>0</v>
      </c>
      <c r="CC1171">
        <v>0</v>
      </c>
      <c r="CD1171">
        <v>0</v>
      </c>
      <c r="CE1171">
        <v>0</v>
      </c>
      <c r="CF1171">
        <v>0</v>
      </c>
      <c r="CG1171">
        <v>0</v>
      </c>
      <c r="CH1171">
        <v>0</v>
      </c>
      <c r="CI1171">
        <v>0</v>
      </c>
      <c r="CJ1171">
        <v>0</v>
      </c>
      <c r="CK1171">
        <v>0</v>
      </c>
      <c r="CL1171">
        <v>0</v>
      </c>
      <c r="CM1171">
        <v>0</v>
      </c>
      <c r="CN1171">
        <v>0</v>
      </c>
      <c r="CO1171">
        <v>0</v>
      </c>
      <c r="CP1171">
        <v>0</v>
      </c>
      <c r="CQ1171">
        <v>0</v>
      </c>
      <c r="CR1171">
        <v>0</v>
      </c>
      <c r="CS1171">
        <v>0</v>
      </c>
      <c r="CT1171">
        <v>0</v>
      </c>
      <c r="CU1171">
        <v>0</v>
      </c>
      <c r="CV1171">
        <v>0</v>
      </c>
      <c r="CW1171">
        <v>0</v>
      </c>
      <c r="CX1171">
        <v>0</v>
      </c>
      <c r="CY1171">
        <v>0</v>
      </c>
      <c r="CZ1171">
        <v>0</v>
      </c>
      <c r="DA1171">
        <v>0</v>
      </c>
      <c r="DB1171">
        <v>0</v>
      </c>
      <c r="DC1171">
        <v>0</v>
      </c>
      <c r="DD1171">
        <v>0</v>
      </c>
      <c r="DE1171">
        <v>0</v>
      </c>
      <c r="DF1171">
        <v>0</v>
      </c>
      <c r="DG1171">
        <v>0</v>
      </c>
      <c r="DH1171">
        <v>0</v>
      </c>
      <c r="DI1171">
        <v>0</v>
      </c>
      <c r="DJ1171">
        <v>0</v>
      </c>
      <c r="DK1171">
        <v>0</v>
      </c>
      <c r="DL1171">
        <v>0</v>
      </c>
      <c r="DM1171">
        <v>0</v>
      </c>
      <c r="DN1171">
        <v>0</v>
      </c>
      <c r="DO1171">
        <v>0</v>
      </c>
      <c r="DP1171">
        <v>0</v>
      </c>
      <c r="DQ1171">
        <v>0</v>
      </c>
      <c r="DR1171">
        <v>0</v>
      </c>
      <c r="DS1171">
        <v>0</v>
      </c>
      <c r="DT1171">
        <v>0</v>
      </c>
      <c r="DU1171">
        <v>0</v>
      </c>
      <c r="DV1171">
        <v>0</v>
      </c>
      <c r="DW1171">
        <v>0</v>
      </c>
      <c r="DX1171">
        <v>0</v>
      </c>
      <c r="DZ1171" s="340"/>
      <c r="EA1171" t="s">
        <v>944</v>
      </c>
      <c r="EB1171">
        <v>2</v>
      </c>
      <c r="EC1171">
        <v>36</v>
      </c>
      <c r="ED1171" s="183" t="str">
        <f t="shared" si="46"/>
        <v>SDH200236</v>
      </c>
      <c r="EE1171">
        <v>487.6</v>
      </c>
      <c r="EF1171">
        <v>10000</v>
      </c>
      <c r="EG1171">
        <v>10000</v>
      </c>
      <c r="EH1171">
        <v>10000</v>
      </c>
      <c r="EI1171">
        <v>10000</v>
      </c>
      <c r="EJ1171">
        <v>10000</v>
      </c>
      <c r="EK1171">
        <v>10000</v>
      </c>
      <c r="EL1171">
        <v>10000</v>
      </c>
      <c r="EM1171">
        <v>10000</v>
      </c>
      <c r="EN1171">
        <v>10000</v>
      </c>
      <c r="EO1171">
        <v>10000</v>
      </c>
      <c r="EP1171">
        <v>10000</v>
      </c>
      <c r="EQ1171">
        <v>10000</v>
      </c>
      <c r="ER1171">
        <v>10000</v>
      </c>
      <c r="ES1171">
        <v>10000</v>
      </c>
      <c r="ET1171">
        <v>10000</v>
      </c>
      <c r="EU1171">
        <v>10000</v>
      </c>
      <c r="EV1171">
        <v>10000</v>
      </c>
      <c r="EW1171">
        <v>10000</v>
      </c>
      <c r="EX1171">
        <v>10000</v>
      </c>
      <c r="EY1171">
        <v>10000</v>
      </c>
      <c r="EZ1171">
        <v>10000</v>
      </c>
      <c r="FA1171">
        <v>10000</v>
      </c>
      <c r="FB1171">
        <v>10000</v>
      </c>
      <c r="FC1171">
        <v>10000</v>
      </c>
      <c r="FD1171">
        <v>10000</v>
      </c>
      <c r="FE1171">
        <v>10000</v>
      </c>
      <c r="FF1171">
        <v>10000</v>
      </c>
      <c r="FG1171">
        <v>10000</v>
      </c>
      <c r="FH1171">
        <v>10000</v>
      </c>
      <c r="FI1171">
        <v>10000</v>
      </c>
      <c r="FJ1171">
        <v>10000</v>
      </c>
      <c r="FK1171">
        <v>10000</v>
      </c>
      <c r="FL1171">
        <v>10000</v>
      </c>
      <c r="FM1171">
        <v>10000</v>
      </c>
      <c r="FN1171">
        <v>0</v>
      </c>
      <c r="FO1171">
        <v>0</v>
      </c>
      <c r="FP1171">
        <v>0</v>
      </c>
      <c r="FQ1171">
        <v>0</v>
      </c>
      <c r="FR1171">
        <v>0</v>
      </c>
      <c r="FS1171">
        <v>0</v>
      </c>
      <c r="FT1171">
        <v>0</v>
      </c>
      <c r="FU1171">
        <v>0</v>
      </c>
      <c r="FV1171">
        <v>0</v>
      </c>
      <c r="FW1171">
        <v>0</v>
      </c>
      <c r="FX1171">
        <v>0</v>
      </c>
      <c r="FY1171">
        <v>0</v>
      </c>
      <c r="FZ1171">
        <v>0</v>
      </c>
      <c r="GA1171">
        <v>0</v>
      </c>
      <c r="GB1171">
        <v>0</v>
      </c>
      <c r="GC1171">
        <v>0</v>
      </c>
      <c r="GD1171">
        <v>0</v>
      </c>
      <c r="GE1171">
        <v>0</v>
      </c>
      <c r="GF1171">
        <v>0</v>
      </c>
      <c r="GG1171">
        <v>0</v>
      </c>
      <c r="GH1171">
        <v>0</v>
      </c>
      <c r="GI1171">
        <v>0</v>
      </c>
      <c r="GJ1171">
        <v>0</v>
      </c>
      <c r="GK1171">
        <v>0</v>
      </c>
      <c r="GL1171">
        <v>0</v>
      </c>
      <c r="GM1171">
        <v>0</v>
      </c>
      <c r="GN1171">
        <v>0</v>
      </c>
      <c r="GO1171">
        <v>0</v>
      </c>
      <c r="GP1171">
        <v>0</v>
      </c>
      <c r="GQ1171">
        <v>0</v>
      </c>
      <c r="GR1171">
        <v>0</v>
      </c>
      <c r="GS1171">
        <v>0</v>
      </c>
      <c r="GT1171">
        <v>0</v>
      </c>
      <c r="GU1171">
        <v>0</v>
      </c>
      <c r="GV1171">
        <v>0</v>
      </c>
      <c r="GW1171">
        <v>0</v>
      </c>
      <c r="GX1171">
        <v>0</v>
      </c>
      <c r="GY1171">
        <v>0</v>
      </c>
      <c r="GZ1171">
        <v>0</v>
      </c>
      <c r="HA1171">
        <v>0</v>
      </c>
      <c r="HB1171">
        <v>0</v>
      </c>
      <c r="HC1171">
        <v>0</v>
      </c>
      <c r="HD1171">
        <v>0</v>
      </c>
      <c r="HE1171">
        <v>0</v>
      </c>
      <c r="HF1171">
        <v>0</v>
      </c>
      <c r="HG1171">
        <v>0</v>
      </c>
      <c r="HH1171">
        <v>0</v>
      </c>
      <c r="HI1171">
        <v>0</v>
      </c>
      <c r="HJ1171">
        <v>0</v>
      </c>
      <c r="HK1171">
        <v>0</v>
      </c>
      <c r="HL1171">
        <v>0</v>
      </c>
      <c r="HM1171">
        <v>0</v>
      </c>
      <c r="HN1171">
        <v>0</v>
      </c>
      <c r="HO1171">
        <v>0</v>
      </c>
      <c r="HP1171">
        <v>0</v>
      </c>
      <c r="HQ1171">
        <v>0</v>
      </c>
      <c r="HR1171">
        <v>0</v>
      </c>
      <c r="HS1171">
        <v>0</v>
      </c>
      <c r="HT1171">
        <v>0</v>
      </c>
      <c r="HU1171">
        <v>0</v>
      </c>
      <c r="HV1171">
        <v>0</v>
      </c>
      <c r="HW1171">
        <v>0</v>
      </c>
      <c r="HX1171">
        <v>0</v>
      </c>
      <c r="HY1171">
        <v>0</v>
      </c>
      <c r="HZ1171">
        <v>0</v>
      </c>
      <c r="IA1171">
        <v>0</v>
      </c>
      <c r="IB1171">
        <v>0</v>
      </c>
      <c r="IC1171">
        <v>0</v>
      </c>
      <c r="ID1171">
        <v>0</v>
      </c>
      <c r="IE1171">
        <v>0</v>
      </c>
      <c r="IF1171">
        <v>0</v>
      </c>
      <c r="IG1171">
        <v>0</v>
      </c>
      <c r="IH1171">
        <v>0</v>
      </c>
      <c r="II1171">
        <v>0</v>
      </c>
      <c r="IJ1171">
        <v>0</v>
      </c>
      <c r="IK1171">
        <v>0</v>
      </c>
    </row>
    <row r="1172" spans="13:245" hidden="1">
      <c r="M1172" s="340"/>
      <c r="N1172" t="s">
        <v>944</v>
      </c>
      <c r="O1172">
        <v>2</v>
      </c>
      <c r="P1172">
        <v>37</v>
      </c>
      <c r="Q1172" s="183" t="str">
        <f t="shared" si="45"/>
        <v>SDH200237</v>
      </c>
      <c r="R1172">
        <v>487.6</v>
      </c>
      <c r="S1172">
        <v>2000</v>
      </c>
      <c r="T1172">
        <v>2000</v>
      </c>
      <c r="U1172">
        <v>2000</v>
      </c>
      <c r="V1172">
        <v>2438</v>
      </c>
      <c r="W1172">
        <v>2925.6000000000004</v>
      </c>
      <c r="X1172">
        <v>3413.2000000000003</v>
      </c>
      <c r="Y1172">
        <v>3900.8</v>
      </c>
      <c r="Z1172">
        <v>4388.4000000000005</v>
      </c>
      <c r="AA1172">
        <v>4876</v>
      </c>
      <c r="AB1172">
        <v>5363.6</v>
      </c>
      <c r="AC1172">
        <v>5851.2000000000007</v>
      </c>
      <c r="AD1172">
        <v>6338.8</v>
      </c>
      <c r="AE1172">
        <v>6826.4000000000005</v>
      </c>
      <c r="AF1172">
        <v>7314</v>
      </c>
      <c r="AG1172">
        <v>7801.6</v>
      </c>
      <c r="AH1172">
        <v>8289.2000000000007</v>
      </c>
      <c r="AI1172">
        <v>8776.8000000000011</v>
      </c>
      <c r="AJ1172">
        <v>9264.4</v>
      </c>
      <c r="AK1172">
        <v>9752</v>
      </c>
      <c r="AL1172">
        <v>9752</v>
      </c>
      <c r="AM1172">
        <v>9752</v>
      </c>
      <c r="AN1172">
        <v>9752</v>
      </c>
      <c r="AO1172">
        <v>9752</v>
      </c>
      <c r="AP1172">
        <v>9752</v>
      </c>
      <c r="AQ1172">
        <v>9752</v>
      </c>
      <c r="AR1172">
        <v>9752</v>
      </c>
      <c r="AS1172">
        <v>9752</v>
      </c>
      <c r="AT1172">
        <v>9752</v>
      </c>
      <c r="AU1172">
        <v>9752</v>
      </c>
      <c r="AV1172">
        <v>9752</v>
      </c>
      <c r="AW1172">
        <v>9752</v>
      </c>
      <c r="AX1172">
        <v>9752</v>
      </c>
      <c r="AY1172">
        <v>9752</v>
      </c>
      <c r="AZ1172">
        <v>9752</v>
      </c>
      <c r="BA1172">
        <v>0</v>
      </c>
      <c r="BB1172">
        <v>0</v>
      </c>
      <c r="BC1172">
        <v>0</v>
      </c>
      <c r="BD1172">
        <v>0</v>
      </c>
      <c r="BE1172">
        <v>0</v>
      </c>
      <c r="BF1172">
        <v>0</v>
      </c>
      <c r="BG1172">
        <v>0</v>
      </c>
      <c r="BH1172">
        <v>0</v>
      </c>
      <c r="BI1172">
        <v>0</v>
      </c>
      <c r="BJ1172">
        <v>0</v>
      </c>
      <c r="BK1172">
        <v>0</v>
      </c>
      <c r="BL1172">
        <v>0</v>
      </c>
      <c r="BM1172">
        <v>0</v>
      </c>
      <c r="BN1172">
        <v>0</v>
      </c>
      <c r="BO1172">
        <v>0</v>
      </c>
      <c r="BP1172">
        <v>0</v>
      </c>
      <c r="BQ1172">
        <v>0</v>
      </c>
      <c r="BR1172">
        <v>0</v>
      </c>
      <c r="BS1172">
        <v>0</v>
      </c>
      <c r="BT1172">
        <v>0</v>
      </c>
      <c r="BU1172">
        <v>0</v>
      </c>
      <c r="BV1172">
        <v>0</v>
      </c>
      <c r="BW1172">
        <v>0</v>
      </c>
      <c r="BX1172">
        <v>0</v>
      </c>
      <c r="BY1172">
        <v>0</v>
      </c>
      <c r="BZ1172">
        <v>0</v>
      </c>
      <c r="CA1172">
        <v>0</v>
      </c>
      <c r="CB1172">
        <v>0</v>
      </c>
      <c r="CC1172">
        <v>0</v>
      </c>
      <c r="CD1172">
        <v>0</v>
      </c>
      <c r="CE1172">
        <v>0</v>
      </c>
      <c r="CF1172">
        <v>0</v>
      </c>
      <c r="CG1172">
        <v>0</v>
      </c>
      <c r="CH1172">
        <v>0</v>
      </c>
      <c r="CI1172">
        <v>0</v>
      </c>
      <c r="CJ1172">
        <v>0</v>
      </c>
      <c r="CK1172">
        <v>0</v>
      </c>
      <c r="CL1172">
        <v>0</v>
      </c>
      <c r="CM1172">
        <v>0</v>
      </c>
      <c r="CN1172">
        <v>0</v>
      </c>
      <c r="CO1172">
        <v>0</v>
      </c>
      <c r="CP1172">
        <v>0</v>
      </c>
      <c r="CQ1172">
        <v>0</v>
      </c>
      <c r="CR1172">
        <v>0</v>
      </c>
      <c r="CS1172">
        <v>0</v>
      </c>
      <c r="CT1172">
        <v>0</v>
      </c>
      <c r="CU1172">
        <v>0</v>
      </c>
      <c r="CV1172">
        <v>0</v>
      </c>
      <c r="CW1172">
        <v>0</v>
      </c>
      <c r="CX1172">
        <v>0</v>
      </c>
      <c r="CY1172">
        <v>0</v>
      </c>
      <c r="CZ1172">
        <v>0</v>
      </c>
      <c r="DA1172">
        <v>0</v>
      </c>
      <c r="DB1172">
        <v>0</v>
      </c>
      <c r="DC1172">
        <v>0</v>
      </c>
      <c r="DD1172">
        <v>0</v>
      </c>
      <c r="DE1172">
        <v>0</v>
      </c>
      <c r="DF1172">
        <v>0</v>
      </c>
      <c r="DG1172">
        <v>0</v>
      </c>
      <c r="DH1172">
        <v>0</v>
      </c>
      <c r="DI1172">
        <v>0</v>
      </c>
      <c r="DJ1172">
        <v>0</v>
      </c>
      <c r="DK1172">
        <v>0</v>
      </c>
      <c r="DL1172">
        <v>0</v>
      </c>
      <c r="DM1172">
        <v>0</v>
      </c>
      <c r="DN1172">
        <v>0</v>
      </c>
      <c r="DO1172">
        <v>0</v>
      </c>
      <c r="DP1172">
        <v>0</v>
      </c>
      <c r="DQ1172">
        <v>0</v>
      </c>
      <c r="DR1172">
        <v>0</v>
      </c>
      <c r="DS1172">
        <v>0</v>
      </c>
      <c r="DT1172">
        <v>0</v>
      </c>
      <c r="DU1172">
        <v>0</v>
      </c>
      <c r="DV1172">
        <v>0</v>
      </c>
      <c r="DW1172">
        <v>0</v>
      </c>
      <c r="DX1172">
        <v>0</v>
      </c>
      <c r="DZ1172" s="340"/>
      <c r="EA1172" t="s">
        <v>944</v>
      </c>
      <c r="EB1172">
        <v>2</v>
      </c>
      <c r="EC1172">
        <v>37</v>
      </c>
      <c r="ED1172" s="183" t="str">
        <f t="shared" si="46"/>
        <v>SDH200237</v>
      </c>
      <c r="EE1172">
        <v>487.6</v>
      </c>
      <c r="EF1172">
        <v>10000</v>
      </c>
      <c r="EG1172">
        <v>10000</v>
      </c>
      <c r="EH1172">
        <v>10000</v>
      </c>
      <c r="EI1172">
        <v>10000</v>
      </c>
      <c r="EJ1172">
        <v>10000</v>
      </c>
      <c r="EK1172">
        <v>10000</v>
      </c>
      <c r="EL1172">
        <v>10000</v>
      </c>
      <c r="EM1172">
        <v>10000</v>
      </c>
      <c r="EN1172">
        <v>10000</v>
      </c>
      <c r="EO1172">
        <v>10000</v>
      </c>
      <c r="EP1172">
        <v>10000</v>
      </c>
      <c r="EQ1172">
        <v>10000</v>
      </c>
      <c r="ER1172">
        <v>10000</v>
      </c>
      <c r="ES1172">
        <v>10000</v>
      </c>
      <c r="ET1172">
        <v>10000</v>
      </c>
      <c r="EU1172">
        <v>10000</v>
      </c>
      <c r="EV1172">
        <v>10000</v>
      </c>
      <c r="EW1172">
        <v>10000</v>
      </c>
      <c r="EX1172">
        <v>10000</v>
      </c>
      <c r="EY1172">
        <v>10000</v>
      </c>
      <c r="EZ1172">
        <v>10000</v>
      </c>
      <c r="FA1172">
        <v>10000</v>
      </c>
      <c r="FB1172">
        <v>10000</v>
      </c>
      <c r="FC1172">
        <v>10000</v>
      </c>
      <c r="FD1172">
        <v>10000</v>
      </c>
      <c r="FE1172">
        <v>10000</v>
      </c>
      <c r="FF1172">
        <v>10000</v>
      </c>
      <c r="FG1172">
        <v>10000</v>
      </c>
      <c r="FH1172">
        <v>10000</v>
      </c>
      <c r="FI1172">
        <v>10000</v>
      </c>
      <c r="FJ1172">
        <v>10000</v>
      </c>
      <c r="FK1172">
        <v>10000</v>
      </c>
      <c r="FL1172">
        <v>10000</v>
      </c>
      <c r="FM1172">
        <v>10000</v>
      </c>
      <c r="FN1172">
        <v>0</v>
      </c>
      <c r="FO1172">
        <v>0</v>
      </c>
      <c r="FP1172">
        <v>0</v>
      </c>
      <c r="FQ1172">
        <v>0</v>
      </c>
      <c r="FR1172">
        <v>0</v>
      </c>
      <c r="FS1172">
        <v>0</v>
      </c>
      <c r="FT1172">
        <v>0</v>
      </c>
      <c r="FU1172">
        <v>0</v>
      </c>
      <c r="FV1172">
        <v>0</v>
      </c>
      <c r="FW1172">
        <v>0</v>
      </c>
      <c r="FX1172">
        <v>0</v>
      </c>
      <c r="FY1172">
        <v>0</v>
      </c>
      <c r="FZ1172">
        <v>0</v>
      </c>
      <c r="GA1172">
        <v>0</v>
      </c>
      <c r="GB1172">
        <v>0</v>
      </c>
      <c r="GC1172">
        <v>0</v>
      </c>
      <c r="GD1172">
        <v>0</v>
      </c>
      <c r="GE1172">
        <v>0</v>
      </c>
      <c r="GF1172">
        <v>0</v>
      </c>
      <c r="GG1172">
        <v>0</v>
      </c>
      <c r="GH1172">
        <v>0</v>
      </c>
      <c r="GI1172">
        <v>0</v>
      </c>
      <c r="GJ1172">
        <v>0</v>
      </c>
      <c r="GK1172">
        <v>0</v>
      </c>
      <c r="GL1172">
        <v>0</v>
      </c>
      <c r="GM1172">
        <v>0</v>
      </c>
      <c r="GN1172">
        <v>0</v>
      </c>
      <c r="GO1172">
        <v>0</v>
      </c>
      <c r="GP1172">
        <v>0</v>
      </c>
      <c r="GQ1172">
        <v>0</v>
      </c>
      <c r="GR1172">
        <v>0</v>
      </c>
      <c r="GS1172">
        <v>0</v>
      </c>
      <c r="GT1172">
        <v>0</v>
      </c>
      <c r="GU1172">
        <v>0</v>
      </c>
      <c r="GV1172">
        <v>0</v>
      </c>
      <c r="GW1172">
        <v>0</v>
      </c>
      <c r="GX1172">
        <v>0</v>
      </c>
      <c r="GY1172">
        <v>0</v>
      </c>
      <c r="GZ1172">
        <v>0</v>
      </c>
      <c r="HA1172">
        <v>0</v>
      </c>
      <c r="HB1172">
        <v>0</v>
      </c>
      <c r="HC1172">
        <v>0</v>
      </c>
      <c r="HD1172">
        <v>0</v>
      </c>
      <c r="HE1172">
        <v>0</v>
      </c>
      <c r="HF1172">
        <v>0</v>
      </c>
      <c r="HG1172">
        <v>0</v>
      </c>
      <c r="HH1172">
        <v>0</v>
      </c>
      <c r="HI1172">
        <v>0</v>
      </c>
      <c r="HJ1172">
        <v>0</v>
      </c>
      <c r="HK1172">
        <v>0</v>
      </c>
      <c r="HL1172">
        <v>0</v>
      </c>
      <c r="HM1172">
        <v>0</v>
      </c>
      <c r="HN1172">
        <v>0</v>
      </c>
      <c r="HO1172">
        <v>0</v>
      </c>
      <c r="HP1172">
        <v>0</v>
      </c>
      <c r="HQ1172">
        <v>0</v>
      </c>
      <c r="HR1172">
        <v>0</v>
      </c>
      <c r="HS1172">
        <v>0</v>
      </c>
      <c r="HT1172">
        <v>0</v>
      </c>
      <c r="HU1172">
        <v>0</v>
      </c>
      <c r="HV1172">
        <v>0</v>
      </c>
      <c r="HW1172">
        <v>0</v>
      </c>
      <c r="HX1172">
        <v>0</v>
      </c>
      <c r="HY1172">
        <v>0</v>
      </c>
      <c r="HZ1172">
        <v>0</v>
      </c>
      <c r="IA1172">
        <v>0</v>
      </c>
      <c r="IB1172">
        <v>0</v>
      </c>
      <c r="IC1172">
        <v>0</v>
      </c>
      <c r="ID1172">
        <v>0</v>
      </c>
      <c r="IE1172">
        <v>0</v>
      </c>
      <c r="IF1172">
        <v>0</v>
      </c>
      <c r="IG1172">
        <v>0</v>
      </c>
      <c r="IH1172">
        <v>0</v>
      </c>
      <c r="II1172">
        <v>0</v>
      </c>
      <c r="IJ1172">
        <v>0</v>
      </c>
      <c r="IK1172">
        <v>0</v>
      </c>
    </row>
    <row r="1173" spans="13:245" hidden="1">
      <c r="M1173" s="340"/>
      <c r="N1173" t="s">
        <v>944</v>
      </c>
      <c r="O1173">
        <v>2</v>
      </c>
      <c r="P1173">
        <v>38</v>
      </c>
      <c r="Q1173" s="183" t="str">
        <f t="shared" si="45"/>
        <v>SDH200238</v>
      </c>
      <c r="R1173">
        <v>498.20000000000005</v>
      </c>
      <c r="S1173">
        <v>2000</v>
      </c>
      <c r="T1173">
        <v>2000</v>
      </c>
      <c r="U1173">
        <v>2000</v>
      </c>
      <c r="V1173">
        <v>2491</v>
      </c>
      <c r="W1173">
        <v>2989.2000000000003</v>
      </c>
      <c r="X1173">
        <v>3487.4</v>
      </c>
      <c r="Y1173">
        <v>3985.6000000000004</v>
      </c>
      <c r="Z1173">
        <v>4483.8</v>
      </c>
      <c r="AA1173">
        <v>4982</v>
      </c>
      <c r="AB1173">
        <v>5480.2000000000007</v>
      </c>
      <c r="AC1173">
        <v>5978.4000000000005</v>
      </c>
      <c r="AD1173">
        <v>6476.6</v>
      </c>
      <c r="AE1173">
        <v>6974.8</v>
      </c>
      <c r="AF1173">
        <v>7473</v>
      </c>
      <c r="AG1173">
        <v>7971.2000000000007</v>
      </c>
      <c r="AH1173">
        <v>8469.4</v>
      </c>
      <c r="AI1173">
        <v>8967.6</v>
      </c>
      <c r="AJ1173">
        <v>9465.8000000000011</v>
      </c>
      <c r="AK1173">
        <v>9964</v>
      </c>
      <c r="AL1173">
        <v>9964</v>
      </c>
      <c r="AM1173">
        <v>9964</v>
      </c>
      <c r="AN1173">
        <v>9964</v>
      </c>
      <c r="AO1173">
        <v>9964</v>
      </c>
      <c r="AP1173">
        <v>9964</v>
      </c>
      <c r="AQ1173">
        <v>9964</v>
      </c>
      <c r="AR1173">
        <v>9964</v>
      </c>
      <c r="AS1173">
        <v>9964</v>
      </c>
      <c r="AT1173">
        <v>9964</v>
      </c>
      <c r="AU1173">
        <v>9964</v>
      </c>
      <c r="AV1173">
        <v>9964</v>
      </c>
      <c r="AW1173">
        <v>9964</v>
      </c>
      <c r="AX1173">
        <v>9964</v>
      </c>
      <c r="AY1173">
        <v>9964</v>
      </c>
      <c r="AZ1173">
        <v>9964</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0</v>
      </c>
      <c r="CP1173">
        <v>0</v>
      </c>
      <c r="CQ1173">
        <v>0</v>
      </c>
      <c r="CR1173">
        <v>0</v>
      </c>
      <c r="CS1173">
        <v>0</v>
      </c>
      <c r="CT1173">
        <v>0</v>
      </c>
      <c r="CU1173">
        <v>0</v>
      </c>
      <c r="CV1173">
        <v>0</v>
      </c>
      <c r="CW1173">
        <v>0</v>
      </c>
      <c r="CX1173">
        <v>0</v>
      </c>
      <c r="CY1173">
        <v>0</v>
      </c>
      <c r="CZ1173">
        <v>0</v>
      </c>
      <c r="DA1173">
        <v>0</v>
      </c>
      <c r="DB1173">
        <v>0</v>
      </c>
      <c r="DC1173">
        <v>0</v>
      </c>
      <c r="DD1173">
        <v>0</v>
      </c>
      <c r="DE1173">
        <v>0</v>
      </c>
      <c r="DF1173">
        <v>0</v>
      </c>
      <c r="DG1173">
        <v>0</v>
      </c>
      <c r="DH1173">
        <v>0</v>
      </c>
      <c r="DI1173">
        <v>0</v>
      </c>
      <c r="DJ1173">
        <v>0</v>
      </c>
      <c r="DK1173">
        <v>0</v>
      </c>
      <c r="DL1173">
        <v>0</v>
      </c>
      <c r="DM1173">
        <v>0</v>
      </c>
      <c r="DN1173">
        <v>0</v>
      </c>
      <c r="DO1173">
        <v>0</v>
      </c>
      <c r="DP1173">
        <v>0</v>
      </c>
      <c r="DQ1173">
        <v>0</v>
      </c>
      <c r="DR1173">
        <v>0</v>
      </c>
      <c r="DS1173">
        <v>0</v>
      </c>
      <c r="DT1173">
        <v>0</v>
      </c>
      <c r="DU1173">
        <v>0</v>
      </c>
      <c r="DV1173">
        <v>0</v>
      </c>
      <c r="DW1173">
        <v>0</v>
      </c>
      <c r="DX1173">
        <v>0</v>
      </c>
      <c r="DZ1173" s="340"/>
      <c r="EA1173" t="s">
        <v>944</v>
      </c>
      <c r="EB1173">
        <v>2</v>
      </c>
      <c r="EC1173">
        <v>38</v>
      </c>
      <c r="ED1173" s="183" t="str">
        <f t="shared" si="46"/>
        <v>SDH200238</v>
      </c>
      <c r="EE1173">
        <v>498.20000000000005</v>
      </c>
      <c r="EF1173">
        <v>10000</v>
      </c>
      <c r="EG1173">
        <v>10000</v>
      </c>
      <c r="EH1173">
        <v>10000</v>
      </c>
      <c r="EI1173">
        <v>10000</v>
      </c>
      <c r="EJ1173">
        <v>10000</v>
      </c>
      <c r="EK1173">
        <v>10000</v>
      </c>
      <c r="EL1173">
        <v>10000</v>
      </c>
      <c r="EM1173">
        <v>10000</v>
      </c>
      <c r="EN1173">
        <v>10000</v>
      </c>
      <c r="EO1173">
        <v>10000</v>
      </c>
      <c r="EP1173">
        <v>10000</v>
      </c>
      <c r="EQ1173">
        <v>10000</v>
      </c>
      <c r="ER1173">
        <v>10000</v>
      </c>
      <c r="ES1173">
        <v>10000</v>
      </c>
      <c r="ET1173">
        <v>10000</v>
      </c>
      <c r="EU1173">
        <v>10000</v>
      </c>
      <c r="EV1173">
        <v>10000</v>
      </c>
      <c r="EW1173">
        <v>10000</v>
      </c>
      <c r="EX1173">
        <v>10000</v>
      </c>
      <c r="EY1173">
        <v>10000</v>
      </c>
      <c r="EZ1173">
        <v>10000</v>
      </c>
      <c r="FA1173">
        <v>10000</v>
      </c>
      <c r="FB1173">
        <v>10000</v>
      </c>
      <c r="FC1173">
        <v>10000</v>
      </c>
      <c r="FD1173">
        <v>10000</v>
      </c>
      <c r="FE1173">
        <v>10000</v>
      </c>
      <c r="FF1173">
        <v>10000</v>
      </c>
      <c r="FG1173">
        <v>10000</v>
      </c>
      <c r="FH1173">
        <v>10000</v>
      </c>
      <c r="FI1173">
        <v>10000</v>
      </c>
      <c r="FJ1173">
        <v>10000</v>
      </c>
      <c r="FK1173">
        <v>10000</v>
      </c>
      <c r="FL1173">
        <v>10000</v>
      </c>
      <c r="FM1173">
        <v>10000</v>
      </c>
      <c r="FN1173">
        <v>0</v>
      </c>
      <c r="FO1173">
        <v>0</v>
      </c>
      <c r="FP1173">
        <v>0</v>
      </c>
      <c r="FQ1173">
        <v>0</v>
      </c>
      <c r="FR1173">
        <v>0</v>
      </c>
      <c r="FS1173">
        <v>0</v>
      </c>
      <c r="FT1173">
        <v>0</v>
      </c>
      <c r="FU1173">
        <v>0</v>
      </c>
      <c r="FV1173">
        <v>0</v>
      </c>
      <c r="FW1173">
        <v>0</v>
      </c>
      <c r="FX1173">
        <v>0</v>
      </c>
      <c r="FY1173">
        <v>0</v>
      </c>
      <c r="FZ1173">
        <v>0</v>
      </c>
      <c r="GA1173">
        <v>0</v>
      </c>
      <c r="GB1173">
        <v>0</v>
      </c>
      <c r="GC1173">
        <v>0</v>
      </c>
      <c r="GD1173">
        <v>0</v>
      </c>
      <c r="GE1173">
        <v>0</v>
      </c>
      <c r="GF1173">
        <v>0</v>
      </c>
      <c r="GG1173">
        <v>0</v>
      </c>
      <c r="GH1173">
        <v>0</v>
      </c>
      <c r="GI1173">
        <v>0</v>
      </c>
      <c r="GJ1173">
        <v>0</v>
      </c>
      <c r="GK1173">
        <v>0</v>
      </c>
      <c r="GL1173">
        <v>0</v>
      </c>
      <c r="GM1173">
        <v>0</v>
      </c>
      <c r="GN1173">
        <v>0</v>
      </c>
      <c r="GO1173">
        <v>0</v>
      </c>
      <c r="GP1173">
        <v>0</v>
      </c>
      <c r="GQ1173">
        <v>0</v>
      </c>
      <c r="GR1173">
        <v>0</v>
      </c>
      <c r="GS1173">
        <v>0</v>
      </c>
      <c r="GT1173">
        <v>0</v>
      </c>
      <c r="GU1173">
        <v>0</v>
      </c>
      <c r="GV1173">
        <v>0</v>
      </c>
      <c r="GW1173">
        <v>0</v>
      </c>
      <c r="GX1173">
        <v>0</v>
      </c>
      <c r="GY1173">
        <v>0</v>
      </c>
      <c r="GZ1173">
        <v>0</v>
      </c>
      <c r="HA1173">
        <v>0</v>
      </c>
      <c r="HB1173">
        <v>0</v>
      </c>
      <c r="HC1173">
        <v>0</v>
      </c>
      <c r="HD1173">
        <v>0</v>
      </c>
      <c r="HE1173">
        <v>0</v>
      </c>
      <c r="HF1173">
        <v>0</v>
      </c>
      <c r="HG1173">
        <v>0</v>
      </c>
      <c r="HH1173">
        <v>0</v>
      </c>
      <c r="HI1173">
        <v>0</v>
      </c>
      <c r="HJ1173">
        <v>0</v>
      </c>
      <c r="HK1173">
        <v>0</v>
      </c>
      <c r="HL1173">
        <v>0</v>
      </c>
      <c r="HM1173">
        <v>0</v>
      </c>
      <c r="HN1173">
        <v>0</v>
      </c>
      <c r="HO1173">
        <v>0</v>
      </c>
      <c r="HP1173">
        <v>0</v>
      </c>
      <c r="HQ1173">
        <v>0</v>
      </c>
      <c r="HR1173">
        <v>0</v>
      </c>
      <c r="HS1173">
        <v>0</v>
      </c>
      <c r="HT1173">
        <v>0</v>
      </c>
      <c r="HU1173">
        <v>0</v>
      </c>
      <c r="HV1173">
        <v>0</v>
      </c>
      <c r="HW1173">
        <v>0</v>
      </c>
      <c r="HX1173">
        <v>0</v>
      </c>
      <c r="HY1173">
        <v>0</v>
      </c>
      <c r="HZ1173">
        <v>0</v>
      </c>
      <c r="IA1173">
        <v>0</v>
      </c>
      <c r="IB1173">
        <v>0</v>
      </c>
      <c r="IC1173">
        <v>0</v>
      </c>
      <c r="ID1173">
        <v>0</v>
      </c>
      <c r="IE1173">
        <v>0</v>
      </c>
      <c r="IF1173">
        <v>0</v>
      </c>
      <c r="IG1173">
        <v>0</v>
      </c>
      <c r="IH1173">
        <v>0</v>
      </c>
      <c r="II1173">
        <v>0</v>
      </c>
      <c r="IJ1173">
        <v>0</v>
      </c>
      <c r="IK1173">
        <v>0</v>
      </c>
    </row>
    <row r="1174" spans="13:245" hidden="1">
      <c r="M1174" s="340"/>
      <c r="N1174" t="s">
        <v>944</v>
      </c>
      <c r="O1174">
        <v>2</v>
      </c>
      <c r="P1174">
        <v>39</v>
      </c>
      <c r="Q1174" s="183" t="str">
        <f t="shared" si="45"/>
        <v>SDH200239</v>
      </c>
      <c r="R1174">
        <v>498.20000000000005</v>
      </c>
      <c r="S1174">
        <v>2000</v>
      </c>
      <c r="T1174">
        <v>2000</v>
      </c>
      <c r="U1174">
        <v>2000</v>
      </c>
      <c r="V1174">
        <v>2491</v>
      </c>
      <c r="W1174">
        <v>2989.2000000000003</v>
      </c>
      <c r="X1174">
        <v>3487.4</v>
      </c>
      <c r="Y1174">
        <v>3985.6000000000004</v>
      </c>
      <c r="Z1174">
        <v>4483.8</v>
      </c>
      <c r="AA1174">
        <v>4982</v>
      </c>
      <c r="AB1174">
        <v>5480.2000000000007</v>
      </c>
      <c r="AC1174">
        <v>5978.4000000000005</v>
      </c>
      <c r="AD1174">
        <v>6476.6</v>
      </c>
      <c r="AE1174">
        <v>6974.8</v>
      </c>
      <c r="AF1174">
        <v>7473</v>
      </c>
      <c r="AG1174">
        <v>7971.2000000000007</v>
      </c>
      <c r="AH1174">
        <v>8469.4</v>
      </c>
      <c r="AI1174">
        <v>8967.6</v>
      </c>
      <c r="AJ1174">
        <v>9465.8000000000011</v>
      </c>
      <c r="AK1174">
        <v>9964</v>
      </c>
      <c r="AL1174">
        <v>9964</v>
      </c>
      <c r="AM1174">
        <v>9964</v>
      </c>
      <c r="AN1174">
        <v>9964</v>
      </c>
      <c r="AO1174">
        <v>9964</v>
      </c>
      <c r="AP1174">
        <v>9964</v>
      </c>
      <c r="AQ1174">
        <v>9964</v>
      </c>
      <c r="AR1174">
        <v>9964</v>
      </c>
      <c r="AS1174">
        <v>9964</v>
      </c>
      <c r="AT1174">
        <v>9964</v>
      </c>
      <c r="AU1174">
        <v>9964</v>
      </c>
      <c r="AV1174">
        <v>9964</v>
      </c>
      <c r="AW1174">
        <v>9964</v>
      </c>
      <c r="AX1174">
        <v>9964</v>
      </c>
      <c r="AY1174">
        <v>9964</v>
      </c>
      <c r="AZ1174">
        <v>9964</v>
      </c>
      <c r="BA1174">
        <v>0</v>
      </c>
      <c r="BB1174">
        <v>0</v>
      </c>
      <c r="BC1174">
        <v>0</v>
      </c>
      <c r="BD1174">
        <v>0</v>
      </c>
      <c r="BE1174">
        <v>0</v>
      </c>
      <c r="BF1174">
        <v>0</v>
      </c>
      <c r="BG1174">
        <v>0</v>
      </c>
      <c r="BH1174">
        <v>0</v>
      </c>
      <c r="BI1174">
        <v>0</v>
      </c>
      <c r="BJ1174">
        <v>0</v>
      </c>
      <c r="BK1174">
        <v>0</v>
      </c>
      <c r="BL1174">
        <v>0</v>
      </c>
      <c r="BM1174">
        <v>0</v>
      </c>
      <c r="BN1174">
        <v>0</v>
      </c>
      <c r="BO1174">
        <v>0</v>
      </c>
      <c r="BP1174">
        <v>0</v>
      </c>
      <c r="BQ1174">
        <v>0</v>
      </c>
      <c r="BR1174">
        <v>0</v>
      </c>
      <c r="BS1174">
        <v>0</v>
      </c>
      <c r="BT1174">
        <v>0</v>
      </c>
      <c r="BU1174">
        <v>0</v>
      </c>
      <c r="BV1174">
        <v>0</v>
      </c>
      <c r="BW1174">
        <v>0</v>
      </c>
      <c r="BX1174">
        <v>0</v>
      </c>
      <c r="BY1174">
        <v>0</v>
      </c>
      <c r="BZ1174">
        <v>0</v>
      </c>
      <c r="CA1174">
        <v>0</v>
      </c>
      <c r="CB1174">
        <v>0</v>
      </c>
      <c r="CC1174">
        <v>0</v>
      </c>
      <c r="CD1174">
        <v>0</v>
      </c>
      <c r="CE1174">
        <v>0</v>
      </c>
      <c r="CF1174">
        <v>0</v>
      </c>
      <c r="CG1174">
        <v>0</v>
      </c>
      <c r="CH1174">
        <v>0</v>
      </c>
      <c r="CI1174">
        <v>0</v>
      </c>
      <c r="CJ1174">
        <v>0</v>
      </c>
      <c r="CK1174">
        <v>0</v>
      </c>
      <c r="CL1174">
        <v>0</v>
      </c>
      <c r="CM1174">
        <v>0</v>
      </c>
      <c r="CN1174">
        <v>0</v>
      </c>
      <c r="CO1174">
        <v>0</v>
      </c>
      <c r="CP1174">
        <v>0</v>
      </c>
      <c r="CQ1174">
        <v>0</v>
      </c>
      <c r="CR1174">
        <v>0</v>
      </c>
      <c r="CS1174">
        <v>0</v>
      </c>
      <c r="CT1174">
        <v>0</v>
      </c>
      <c r="CU1174">
        <v>0</v>
      </c>
      <c r="CV1174">
        <v>0</v>
      </c>
      <c r="CW1174">
        <v>0</v>
      </c>
      <c r="CX1174">
        <v>0</v>
      </c>
      <c r="CY1174">
        <v>0</v>
      </c>
      <c r="CZ1174">
        <v>0</v>
      </c>
      <c r="DA1174">
        <v>0</v>
      </c>
      <c r="DB1174">
        <v>0</v>
      </c>
      <c r="DC1174">
        <v>0</v>
      </c>
      <c r="DD1174">
        <v>0</v>
      </c>
      <c r="DE1174">
        <v>0</v>
      </c>
      <c r="DF1174">
        <v>0</v>
      </c>
      <c r="DG1174">
        <v>0</v>
      </c>
      <c r="DH1174">
        <v>0</v>
      </c>
      <c r="DI1174">
        <v>0</v>
      </c>
      <c r="DJ1174">
        <v>0</v>
      </c>
      <c r="DK1174">
        <v>0</v>
      </c>
      <c r="DL1174">
        <v>0</v>
      </c>
      <c r="DM1174">
        <v>0</v>
      </c>
      <c r="DN1174">
        <v>0</v>
      </c>
      <c r="DO1174">
        <v>0</v>
      </c>
      <c r="DP1174">
        <v>0</v>
      </c>
      <c r="DQ1174">
        <v>0</v>
      </c>
      <c r="DR1174">
        <v>0</v>
      </c>
      <c r="DS1174">
        <v>0</v>
      </c>
      <c r="DT1174">
        <v>0</v>
      </c>
      <c r="DU1174">
        <v>0</v>
      </c>
      <c r="DV1174">
        <v>0</v>
      </c>
      <c r="DW1174">
        <v>0</v>
      </c>
      <c r="DX1174">
        <v>0</v>
      </c>
      <c r="DZ1174" s="340"/>
      <c r="EA1174" t="s">
        <v>944</v>
      </c>
      <c r="EB1174">
        <v>2</v>
      </c>
      <c r="EC1174">
        <v>39</v>
      </c>
      <c r="ED1174" s="183" t="str">
        <f t="shared" si="46"/>
        <v>SDH200239</v>
      </c>
      <c r="EE1174">
        <v>498.20000000000005</v>
      </c>
      <c r="EF1174">
        <v>10000</v>
      </c>
      <c r="EG1174">
        <v>10000</v>
      </c>
      <c r="EH1174">
        <v>10000</v>
      </c>
      <c r="EI1174">
        <v>10000</v>
      </c>
      <c r="EJ1174">
        <v>10000</v>
      </c>
      <c r="EK1174">
        <v>10000</v>
      </c>
      <c r="EL1174">
        <v>10000</v>
      </c>
      <c r="EM1174">
        <v>10000</v>
      </c>
      <c r="EN1174">
        <v>10000</v>
      </c>
      <c r="EO1174">
        <v>10000</v>
      </c>
      <c r="EP1174">
        <v>10000</v>
      </c>
      <c r="EQ1174">
        <v>10000</v>
      </c>
      <c r="ER1174">
        <v>10000</v>
      </c>
      <c r="ES1174">
        <v>10000</v>
      </c>
      <c r="ET1174">
        <v>10000</v>
      </c>
      <c r="EU1174">
        <v>10000</v>
      </c>
      <c r="EV1174">
        <v>10000</v>
      </c>
      <c r="EW1174">
        <v>10000</v>
      </c>
      <c r="EX1174">
        <v>10000</v>
      </c>
      <c r="EY1174">
        <v>10000</v>
      </c>
      <c r="EZ1174">
        <v>10000</v>
      </c>
      <c r="FA1174">
        <v>10000</v>
      </c>
      <c r="FB1174">
        <v>10000</v>
      </c>
      <c r="FC1174">
        <v>10000</v>
      </c>
      <c r="FD1174">
        <v>10000</v>
      </c>
      <c r="FE1174">
        <v>10000</v>
      </c>
      <c r="FF1174">
        <v>10000</v>
      </c>
      <c r="FG1174">
        <v>10000</v>
      </c>
      <c r="FH1174">
        <v>10000</v>
      </c>
      <c r="FI1174">
        <v>10000</v>
      </c>
      <c r="FJ1174">
        <v>10000</v>
      </c>
      <c r="FK1174">
        <v>10000</v>
      </c>
      <c r="FL1174">
        <v>10000</v>
      </c>
      <c r="FM1174">
        <v>10000</v>
      </c>
      <c r="FN1174">
        <v>0</v>
      </c>
      <c r="FO1174">
        <v>0</v>
      </c>
      <c r="FP1174">
        <v>0</v>
      </c>
      <c r="FQ1174">
        <v>0</v>
      </c>
      <c r="FR1174">
        <v>0</v>
      </c>
      <c r="FS1174">
        <v>0</v>
      </c>
      <c r="FT1174">
        <v>0</v>
      </c>
      <c r="FU1174">
        <v>0</v>
      </c>
      <c r="FV1174">
        <v>0</v>
      </c>
      <c r="FW1174">
        <v>0</v>
      </c>
      <c r="FX1174">
        <v>0</v>
      </c>
      <c r="FY1174">
        <v>0</v>
      </c>
      <c r="FZ1174">
        <v>0</v>
      </c>
      <c r="GA1174">
        <v>0</v>
      </c>
      <c r="GB1174">
        <v>0</v>
      </c>
      <c r="GC1174">
        <v>0</v>
      </c>
      <c r="GD1174">
        <v>0</v>
      </c>
      <c r="GE1174">
        <v>0</v>
      </c>
      <c r="GF1174">
        <v>0</v>
      </c>
      <c r="GG1174">
        <v>0</v>
      </c>
      <c r="GH1174">
        <v>0</v>
      </c>
      <c r="GI1174">
        <v>0</v>
      </c>
      <c r="GJ1174">
        <v>0</v>
      </c>
      <c r="GK1174">
        <v>0</v>
      </c>
      <c r="GL1174">
        <v>0</v>
      </c>
      <c r="GM1174">
        <v>0</v>
      </c>
      <c r="GN1174">
        <v>0</v>
      </c>
      <c r="GO1174">
        <v>0</v>
      </c>
      <c r="GP1174">
        <v>0</v>
      </c>
      <c r="GQ1174">
        <v>0</v>
      </c>
      <c r="GR1174">
        <v>0</v>
      </c>
      <c r="GS1174">
        <v>0</v>
      </c>
      <c r="GT1174">
        <v>0</v>
      </c>
      <c r="GU1174">
        <v>0</v>
      </c>
      <c r="GV1174">
        <v>0</v>
      </c>
      <c r="GW1174">
        <v>0</v>
      </c>
      <c r="GX1174">
        <v>0</v>
      </c>
      <c r="GY1174">
        <v>0</v>
      </c>
      <c r="GZ1174">
        <v>0</v>
      </c>
      <c r="HA1174">
        <v>0</v>
      </c>
      <c r="HB1174">
        <v>0</v>
      </c>
      <c r="HC1174">
        <v>0</v>
      </c>
      <c r="HD1174">
        <v>0</v>
      </c>
      <c r="HE1174">
        <v>0</v>
      </c>
      <c r="HF1174">
        <v>0</v>
      </c>
      <c r="HG1174">
        <v>0</v>
      </c>
      <c r="HH1174">
        <v>0</v>
      </c>
      <c r="HI1174">
        <v>0</v>
      </c>
      <c r="HJ1174">
        <v>0</v>
      </c>
      <c r="HK1174">
        <v>0</v>
      </c>
      <c r="HL1174">
        <v>0</v>
      </c>
      <c r="HM1174">
        <v>0</v>
      </c>
      <c r="HN1174">
        <v>0</v>
      </c>
      <c r="HO1174">
        <v>0</v>
      </c>
      <c r="HP1174">
        <v>0</v>
      </c>
      <c r="HQ1174">
        <v>0</v>
      </c>
      <c r="HR1174">
        <v>0</v>
      </c>
      <c r="HS1174">
        <v>0</v>
      </c>
      <c r="HT1174">
        <v>0</v>
      </c>
      <c r="HU1174">
        <v>0</v>
      </c>
      <c r="HV1174">
        <v>0</v>
      </c>
      <c r="HW1174">
        <v>0</v>
      </c>
      <c r="HX1174">
        <v>0</v>
      </c>
      <c r="HY1174">
        <v>0</v>
      </c>
      <c r="HZ1174">
        <v>0</v>
      </c>
      <c r="IA1174">
        <v>0</v>
      </c>
      <c r="IB1174">
        <v>0</v>
      </c>
      <c r="IC1174">
        <v>0</v>
      </c>
      <c r="ID1174">
        <v>0</v>
      </c>
      <c r="IE1174">
        <v>0</v>
      </c>
      <c r="IF1174">
        <v>0</v>
      </c>
      <c r="IG1174">
        <v>0</v>
      </c>
      <c r="IH1174">
        <v>0</v>
      </c>
      <c r="II1174">
        <v>0</v>
      </c>
      <c r="IJ1174">
        <v>0</v>
      </c>
      <c r="IK1174">
        <v>0</v>
      </c>
    </row>
    <row r="1175" spans="13:245" hidden="1">
      <c r="M1175" s="340"/>
      <c r="N1175" t="s">
        <v>944</v>
      </c>
      <c r="O1175">
        <v>2</v>
      </c>
      <c r="P1175">
        <v>40</v>
      </c>
      <c r="Q1175" s="183" t="str">
        <f t="shared" si="45"/>
        <v>SDH200240</v>
      </c>
      <c r="R1175">
        <v>503.5</v>
      </c>
      <c r="S1175">
        <v>2000</v>
      </c>
      <c r="T1175">
        <v>2000</v>
      </c>
      <c r="U1175">
        <v>2014</v>
      </c>
      <c r="V1175">
        <v>2517.5</v>
      </c>
      <c r="W1175">
        <v>3021</v>
      </c>
      <c r="X1175">
        <v>3524.5</v>
      </c>
      <c r="Y1175">
        <v>4028</v>
      </c>
      <c r="Z1175">
        <v>4531.5</v>
      </c>
      <c r="AA1175">
        <v>5035</v>
      </c>
      <c r="AB1175">
        <v>5538.5</v>
      </c>
      <c r="AC1175">
        <v>6042</v>
      </c>
      <c r="AD1175">
        <v>6545.5</v>
      </c>
      <c r="AE1175">
        <v>7049</v>
      </c>
      <c r="AF1175">
        <v>7552.5</v>
      </c>
      <c r="AG1175">
        <v>8056</v>
      </c>
      <c r="AH1175">
        <v>8559.5</v>
      </c>
      <c r="AI1175">
        <v>9063</v>
      </c>
      <c r="AJ1175">
        <v>9566.5</v>
      </c>
      <c r="AK1175">
        <v>10070</v>
      </c>
      <c r="AL1175">
        <v>10070</v>
      </c>
      <c r="AM1175">
        <v>10070</v>
      </c>
      <c r="AN1175">
        <v>10070</v>
      </c>
      <c r="AO1175">
        <v>10070</v>
      </c>
      <c r="AP1175">
        <v>10070</v>
      </c>
      <c r="AQ1175">
        <v>10070</v>
      </c>
      <c r="AR1175">
        <v>10070</v>
      </c>
      <c r="AS1175">
        <v>10070</v>
      </c>
      <c r="AT1175">
        <v>10070</v>
      </c>
      <c r="AU1175">
        <v>10070</v>
      </c>
      <c r="AV1175">
        <v>10070</v>
      </c>
      <c r="AW1175">
        <v>10070</v>
      </c>
      <c r="AX1175">
        <v>10070</v>
      </c>
      <c r="AY1175">
        <v>10070</v>
      </c>
      <c r="AZ1175">
        <v>10070</v>
      </c>
      <c r="BA1175">
        <v>0</v>
      </c>
      <c r="BB1175">
        <v>0</v>
      </c>
      <c r="BC1175">
        <v>0</v>
      </c>
      <c r="BD1175">
        <v>0</v>
      </c>
      <c r="BE1175">
        <v>0</v>
      </c>
      <c r="BF1175">
        <v>0</v>
      </c>
      <c r="BG1175">
        <v>0</v>
      </c>
      <c r="BH1175">
        <v>0</v>
      </c>
      <c r="BI1175">
        <v>0</v>
      </c>
      <c r="BJ1175">
        <v>0</v>
      </c>
      <c r="BK1175">
        <v>0</v>
      </c>
      <c r="BL1175">
        <v>0</v>
      </c>
      <c r="BM1175">
        <v>0</v>
      </c>
      <c r="BN1175">
        <v>0</v>
      </c>
      <c r="BO1175">
        <v>0</v>
      </c>
      <c r="BP1175">
        <v>0</v>
      </c>
      <c r="BQ1175">
        <v>0</v>
      </c>
      <c r="BR1175">
        <v>0</v>
      </c>
      <c r="BS1175">
        <v>0</v>
      </c>
      <c r="BT1175">
        <v>0</v>
      </c>
      <c r="BU1175">
        <v>0</v>
      </c>
      <c r="BV1175">
        <v>0</v>
      </c>
      <c r="BW1175">
        <v>0</v>
      </c>
      <c r="BX1175">
        <v>0</v>
      </c>
      <c r="BY1175">
        <v>0</v>
      </c>
      <c r="BZ1175">
        <v>0</v>
      </c>
      <c r="CA1175">
        <v>0</v>
      </c>
      <c r="CB1175">
        <v>0</v>
      </c>
      <c r="CC1175">
        <v>0</v>
      </c>
      <c r="CD1175">
        <v>0</v>
      </c>
      <c r="CE1175">
        <v>0</v>
      </c>
      <c r="CF1175">
        <v>0</v>
      </c>
      <c r="CG1175">
        <v>0</v>
      </c>
      <c r="CH1175">
        <v>0</v>
      </c>
      <c r="CI1175">
        <v>0</v>
      </c>
      <c r="CJ1175">
        <v>0</v>
      </c>
      <c r="CK1175">
        <v>0</v>
      </c>
      <c r="CL1175">
        <v>0</v>
      </c>
      <c r="CM1175">
        <v>0</v>
      </c>
      <c r="CN1175">
        <v>0</v>
      </c>
      <c r="CO1175">
        <v>0</v>
      </c>
      <c r="CP1175">
        <v>0</v>
      </c>
      <c r="CQ1175">
        <v>0</v>
      </c>
      <c r="CR1175">
        <v>0</v>
      </c>
      <c r="CS1175">
        <v>0</v>
      </c>
      <c r="CT1175">
        <v>0</v>
      </c>
      <c r="CU1175">
        <v>0</v>
      </c>
      <c r="CV1175">
        <v>0</v>
      </c>
      <c r="CW1175">
        <v>0</v>
      </c>
      <c r="CX1175">
        <v>0</v>
      </c>
      <c r="CY1175">
        <v>0</v>
      </c>
      <c r="CZ1175">
        <v>0</v>
      </c>
      <c r="DA1175">
        <v>0</v>
      </c>
      <c r="DB1175">
        <v>0</v>
      </c>
      <c r="DC1175">
        <v>0</v>
      </c>
      <c r="DD1175">
        <v>0</v>
      </c>
      <c r="DE1175">
        <v>0</v>
      </c>
      <c r="DF1175">
        <v>0</v>
      </c>
      <c r="DG1175">
        <v>0</v>
      </c>
      <c r="DH1175">
        <v>0</v>
      </c>
      <c r="DI1175">
        <v>0</v>
      </c>
      <c r="DJ1175">
        <v>0</v>
      </c>
      <c r="DK1175">
        <v>0</v>
      </c>
      <c r="DL1175">
        <v>0</v>
      </c>
      <c r="DM1175">
        <v>0</v>
      </c>
      <c r="DN1175">
        <v>0</v>
      </c>
      <c r="DO1175">
        <v>0</v>
      </c>
      <c r="DP1175">
        <v>0</v>
      </c>
      <c r="DQ1175">
        <v>0</v>
      </c>
      <c r="DR1175">
        <v>0</v>
      </c>
      <c r="DS1175">
        <v>0</v>
      </c>
      <c r="DT1175">
        <v>0</v>
      </c>
      <c r="DU1175">
        <v>0</v>
      </c>
      <c r="DV1175">
        <v>0</v>
      </c>
      <c r="DW1175">
        <v>0</v>
      </c>
      <c r="DX1175">
        <v>0</v>
      </c>
      <c r="DZ1175" s="340"/>
      <c r="EA1175" t="s">
        <v>944</v>
      </c>
      <c r="EB1175">
        <v>2</v>
      </c>
      <c r="EC1175">
        <v>40</v>
      </c>
      <c r="ED1175" s="183" t="str">
        <f t="shared" si="46"/>
        <v>SDH200240</v>
      </c>
      <c r="EE1175">
        <v>503.5</v>
      </c>
      <c r="EF1175">
        <v>10000</v>
      </c>
      <c r="EG1175">
        <v>10000</v>
      </c>
      <c r="EH1175">
        <v>10000</v>
      </c>
      <c r="EI1175">
        <v>10000</v>
      </c>
      <c r="EJ1175">
        <v>10000</v>
      </c>
      <c r="EK1175">
        <v>10000</v>
      </c>
      <c r="EL1175">
        <v>10000</v>
      </c>
      <c r="EM1175">
        <v>10000</v>
      </c>
      <c r="EN1175">
        <v>10000</v>
      </c>
      <c r="EO1175">
        <v>10000</v>
      </c>
      <c r="EP1175">
        <v>10000</v>
      </c>
      <c r="EQ1175">
        <v>10000</v>
      </c>
      <c r="ER1175">
        <v>10000</v>
      </c>
      <c r="ES1175">
        <v>10000</v>
      </c>
      <c r="ET1175">
        <v>10000</v>
      </c>
      <c r="EU1175">
        <v>10000</v>
      </c>
      <c r="EV1175">
        <v>10000</v>
      </c>
      <c r="EW1175">
        <v>10000</v>
      </c>
      <c r="EX1175">
        <v>10070</v>
      </c>
      <c r="EY1175">
        <v>10070</v>
      </c>
      <c r="EZ1175">
        <v>10070</v>
      </c>
      <c r="FA1175">
        <v>10070</v>
      </c>
      <c r="FB1175">
        <v>10070</v>
      </c>
      <c r="FC1175">
        <v>10070</v>
      </c>
      <c r="FD1175">
        <v>10070</v>
      </c>
      <c r="FE1175">
        <v>10070</v>
      </c>
      <c r="FF1175">
        <v>10070</v>
      </c>
      <c r="FG1175">
        <v>10070</v>
      </c>
      <c r="FH1175">
        <v>10070</v>
      </c>
      <c r="FI1175">
        <v>10070</v>
      </c>
      <c r="FJ1175">
        <v>10070</v>
      </c>
      <c r="FK1175">
        <v>10070</v>
      </c>
      <c r="FL1175">
        <v>10070</v>
      </c>
      <c r="FM1175">
        <v>10070</v>
      </c>
      <c r="FN1175">
        <v>0</v>
      </c>
      <c r="FO1175">
        <v>0</v>
      </c>
      <c r="FP1175">
        <v>0</v>
      </c>
      <c r="FQ1175">
        <v>0</v>
      </c>
      <c r="FR1175">
        <v>0</v>
      </c>
      <c r="FS1175">
        <v>0</v>
      </c>
      <c r="FT1175">
        <v>0</v>
      </c>
      <c r="FU1175">
        <v>0</v>
      </c>
      <c r="FV1175">
        <v>0</v>
      </c>
      <c r="FW1175">
        <v>0</v>
      </c>
      <c r="FX1175">
        <v>0</v>
      </c>
      <c r="FY1175">
        <v>0</v>
      </c>
      <c r="FZ1175">
        <v>0</v>
      </c>
      <c r="GA1175">
        <v>0</v>
      </c>
      <c r="GB1175">
        <v>0</v>
      </c>
      <c r="GC1175">
        <v>0</v>
      </c>
      <c r="GD1175">
        <v>0</v>
      </c>
      <c r="GE1175">
        <v>0</v>
      </c>
      <c r="GF1175">
        <v>0</v>
      </c>
      <c r="GG1175">
        <v>0</v>
      </c>
      <c r="GH1175">
        <v>0</v>
      </c>
      <c r="GI1175">
        <v>0</v>
      </c>
      <c r="GJ1175">
        <v>0</v>
      </c>
      <c r="GK1175">
        <v>0</v>
      </c>
      <c r="GL1175">
        <v>0</v>
      </c>
      <c r="GM1175">
        <v>0</v>
      </c>
      <c r="GN1175">
        <v>0</v>
      </c>
      <c r="GO1175">
        <v>0</v>
      </c>
      <c r="GP1175">
        <v>0</v>
      </c>
      <c r="GQ1175">
        <v>0</v>
      </c>
      <c r="GR1175">
        <v>0</v>
      </c>
      <c r="GS1175">
        <v>0</v>
      </c>
      <c r="GT1175">
        <v>0</v>
      </c>
      <c r="GU1175">
        <v>0</v>
      </c>
      <c r="GV1175">
        <v>0</v>
      </c>
      <c r="GW1175">
        <v>0</v>
      </c>
      <c r="GX1175">
        <v>0</v>
      </c>
      <c r="GY1175">
        <v>0</v>
      </c>
      <c r="GZ1175">
        <v>0</v>
      </c>
      <c r="HA1175">
        <v>0</v>
      </c>
      <c r="HB1175">
        <v>0</v>
      </c>
      <c r="HC1175">
        <v>0</v>
      </c>
      <c r="HD1175">
        <v>0</v>
      </c>
      <c r="HE1175">
        <v>0</v>
      </c>
      <c r="HF1175">
        <v>0</v>
      </c>
      <c r="HG1175">
        <v>0</v>
      </c>
      <c r="HH1175">
        <v>0</v>
      </c>
      <c r="HI1175">
        <v>0</v>
      </c>
      <c r="HJ1175">
        <v>0</v>
      </c>
      <c r="HK1175">
        <v>0</v>
      </c>
      <c r="HL1175">
        <v>0</v>
      </c>
      <c r="HM1175">
        <v>0</v>
      </c>
      <c r="HN1175">
        <v>0</v>
      </c>
      <c r="HO1175">
        <v>0</v>
      </c>
      <c r="HP1175">
        <v>0</v>
      </c>
      <c r="HQ1175">
        <v>0</v>
      </c>
      <c r="HR1175">
        <v>0</v>
      </c>
      <c r="HS1175">
        <v>0</v>
      </c>
      <c r="HT1175">
        <v>0</v>
      </c>
      <c r="HU1175">
        <v>0</v>
      </c>
      <c r="HV1175">
        <v>0</v>
      </c>
      <c r="HW1175">
        <v>0</v>
      </c>
      <c r="HX1175">
        <v>0</v>
      </c>
      <c r="HY1175">
        <v>0</v>
      </c>
      <c r="HZ1175">
        <v>0</v>
      </c>
      <c r="IA1175">
        <v>0</v>
      </c>
      <c r="IB1175">
        <v>0</v>
      </c>
      <c r="IC1175">
        <v>0</v>
      </c>
      <c r="ID1175">
        <v>0</v>
      </c>
      <c r="IE1175">
        <v>0</v>
      </c>
      <c r="IF1175">
        <v>0</v>
      </c>
      <c r="IG1175">
        <v>0</v>
      </c>
      <c r="IH1175">
        <v>0</v>
      </c>
      <c r="II1175">
        <v>0</v>
      </c>
      <c r="IJ1175">
        <v>0</v>
      </c>
      <c r="IK1175">
        <v>0</v>
      </c>
    </row>
    <row r="1176" spans="13:245" hidden="1">
      <c r="M1176" s="340"/>
      <c r="N1176" t="s">
        <v>944</v>
      </c>
      <c r="O1176">
        <v>2</v>
      </c>
      <c r="P1176">
        <v>41</v>
      </c>
      <c r="Q1176" s="183" t="str">
        <f t="shared" si="45"/>
        <v>SDH200241</v>
      </c>
      <c r="R1176">
        <v>508.8</v>
      </c>
      <c r="S1176">
        <v>2000</v>
      </c>
      <c r="T1176">
        <v>2000</v>
      </c>
      <c r="U1176">
        <v>2035.2</v>
      </c>
      <c r="V1176">
        <v>2544</v>
      </c>
      <c r="W1176">
        <v>3052.8</v>
      </c>
      <c r="X1176">
        <v>3561.6000000000004</v>
      </c>
      <c r="Y1176">
        <v>4070.4</v>
      </c>
      <c r="Z1176">
        <v>4579.2</v>
      </c>
      <c r="AA1176">
        <v>5088</v>
      </c>
      <c r="AB1176">
        <v>5596.8</v>
      </c>
      <c r="AC1176">
        <v>6105.6</v>
      </c>
      <c r="AD1176">
        <v>6614.4000000000005</v>
      </c>
      <c r="AE1176">
        <v>7123.2000000000007</v>
      </c>
      <c r="AF1176">
        <v>7632</v>
      </c>
      <c r="AG1176">
        <v>8140.8</v>
      </c>
      <c r="AH1176">
        <v>8649.6</v>
      </c>
      <c r="AI1176">
        <v>9158.4</v>
      </c>
      <c r="AJ1176">
        <v>9667.2000000000007</v>
      </c>
      <c r="AK1176">
        <v>10176</v>
      </c>
      <c r="AL1176">
        <v>10176</v>
      </c>
      <c r="AM1176">
        <v>10176</v>
      </c>
      <c r="AN1176">
        <v>10176</v>
      </c>
      <c r="AO1176">
        <v>10176</v>
      </c>
      <c r="AP1176">
        <v>10176</v>
      </c>
      <c r="AQ1176">
        <v>10176</v>
      </c>
      <c r="AR1176">
        <v>10176</v>
      </c>
      <c r="AS1176">
        <v>10176</v>
      </c>
      <c r="AT1176">
        <v>10176</v>
      </c>
      <c r="AU1176">
        <v>10176</v>
      </c>
      <c r="AV1176">
        <v>10176</v>
      </c>
      <c r="AW1176">
        <v>10176</v>
      </c>
      <c r="AX1176">
        <v>10176</v>
      </c>
      <c r="AY1176">
        <v>10176</v>
      </c>
      <c r="AZ1176">
        <v>10176</v>
      </c>
      <c r="BA1176">
        <v>0</v>
      </c>
      <c r="BB1176">
        <v>0</v>
      </c>
      <c r="BC1176">
        <v>0</v>
      </c>
      <c r="BD1176">
        <v>0</v>
      </c>
      <c r="BE1176">
        <v>0</v>
      </c>
      <c r="BF1176">
        <v>0</v>
      </c>
      <c r="BG1176">
        <v>0</v>
      </c>
      <c r="BH1176">
        <v>0</v>
      </c>
      <c r="BI1176">
        <v>0</v>
      </c>
      <c r="BJ1176">
        <v>0</v>
      </c>
      <c r="BK1176">
        <v>0</v>
      </c>
      <c r="BL1176">
        <v>0</v>
      </c>
      <c r="BM1176">
        <v>0</v>
      </c>
      <c r="BN1176">
        <v>0</v>
      </c>
      <c r="BO1176">
        <v>0</v>
      </c>
      <c r="BP1176">
        <v>0</v>
      </c>
      <c r="BQ1176">
        <v>0</v>
      </c>
      <c r="BR1176">
        <v>0</v>
      </c>
      <c r="BS1176">
        <v>0</v>
      </c>
      <c r="BT1176">
        <v>0</v>
      </c>
      <c r="BU1176">
        <v>0</v>
      </c>
      <c r="BV1176">
        <v>0</v>
      </c>
      <c r="BW1176">
        <v>0</v>
      </c>
      <c r="BX1176">
        <v>0</v>
      </c>
      <c r="BY1176">
        <v>0</v>
      </c>
      <c r="BZ1176">
        <v>0</v>
      </c>
      <c r="CA1176">
        <v>0</v>
      </c>
      <c r="CB1176">
        <v>0</v>
      </c>
      <c r="CC1176">
        <v>0</v>
      </c>
      <c r="CD1176">
        <v>0</v>
      </c>
      <c r="CE1176">
        <v>0</v>
      </c>
      <c r="CF1176">
        <v>0</v>
      </c>
      <c r="CG1176">
        <v>0</v>
      </c>
      <c r="CH1176">
        <v>0</v>
      </c>
      <c r="CI1176">
        <v>0</v>
      </c>
      <c r="CJ1176">
        <v>0</v>
      </c>
      <c r="CK1176">
        <v>0</v>
      </c>
      <c r="CL1176">
        <v>0</v>
      </c>
      <c r="CM1176">
        <v>0</v>
      </c>
      <c r="CN1176">
        <v>0</v>
      </c>
      <c r="CO1176">
        <v>0</v>
      </c>
      <c r="CP1176">
        <v>0</v>
      </c>
      <c r="CQ1176">
        <v>0</v>
      </c>
      <c r="CR1176">
        <v>0</v>
      </c>
      <c r="CS1176">
        <v>0</v>
      </c>
      <c r="CT1176">
        <v>0</v>
      </c>
      <c r="CU1176">
        <v>0</v>
      </c>
      <c r="CV1176">
        <v>0</v>
      </c>
      <c r="CW1176">
        <v>0</v>
      </c>
      <c r="CX1176">
        <v>0</v>
      </c>
      <c r="CY1176">
        <v>0</v>
      </c>
      <c r="CZ1176">
        <v>0</v>
      </c>
      <c r="DA1176">
        <v>0</v>
      </c>
      <c r="DB1176">
        <v>0</v>
      </c>
      <c r="DC1176">
        <v>0</v>
      </c>
      <c r="DD1176">
        <v>0</v>
      </c>
      <c r="DE1176">
        <v>0</v>
      </c>
      <c r="DF1176">
        <v>0</v>
      </c>
      <c r="DG1176">
        <v>0</v>
      </c>
      <c r="DH1176">
        <v>0</v>
      </c>
      <c r="DI1176">
        <v>0</v>
      </c>
      <c r="DJ1176">
        <v>0</v>
      </c>
      <c r="DK1176">
        <v>0</v>
      </c>
      <c r="DL1176">
        <v>0</v>
      </c>
      <c r="DM1176">
        <v>0</v>
      </c>
      <c r="DN1176">
        <v>0</v>
      </c>
      <c r="DO1176">
        <v>0</v>
      </c>
      <c r="DP1176">
        <v>0</v>
      </c>
      <c r="DQ1176">
        <v>0</v>
      </c>
      <c r="DR1176">
        <v>0</v>
      </c>
      <c r="DS1176">
        <v>0</v>
      </c>
      <c r="DT1176">
        <v>0</v>
      </c>
      <c r="DU1176">
        <v>0</v>
      </c>
      <c r="DV1176">
        <v>0</v>
      </c>
      <c r="DW1176">
        <v>0</v>
      </c>
      <c r="DX1176">
        <v>0</v>
      </c>
      <c r="DZ1176" s="340"/>
      <c r="EA1176" t="s">
        <v>944</v>
      </c>
      <c r="EB1176">
        <v>2</v>
      </c>
      <c r="EC1176">
        <v>41</v>
      </c>
      <c r="ED1176" s="183" t="str">
        <f t="shared" si="46"/>
        <v>SDH200241</v>
      </c>
      <c r="EE1176">
        <v>508.8</v>
      </c>
      <c r="EF1176">
        <v>10000</v>
      </c>
      <c r="EG1176">
        <v>10000</v>
      </c>
      <c r="EH1176">
        <v>10000</v>
      </c>
      <c r="EI1176">
        <v>10000</v>
      </c>
      <c r="EJ1176">
        <v>10000</v>
      </c>
      <c r="EK1176">
        <v>10000</v>
      </c>
      <c r="EL1176">
        <v>10000</v>
      </c>
      <c r="EM1176">
        <v>10000</v>
      </c>
      <c r="EN1176">
        <v>10000</v>
      </c>
      <c r="EO1176">
        <v>10000</v>
      </c>
      <c r="EP1176">
        <v>10000</v>
      </c>
      <c r="EQ1176">
        <v>10000</v>
      </c>
      <c r="ER1176">
        <v>10000</v>
      </c>
      <c r="ES1176">
        <v>10000</v>
      </c>
      <c r="ET1176">
        <v>10000</v>
      </c>
      <c r="EU1176">
        <v>10000</v>
      </c>
      <c r="EV1176">
        <v>10000</v>
      </c>
      <c r="EW1176">
        <v>10000</v>
      </c>
      <c r="EX1176">
        <v>10176</v>
      </c>
      <c r="EY1176">
        <v>10176</v>
      </c>
      <c r="EZ1176">
        <v>10176</v>
      </c>
      <c r="FA1176">
        <v>10176</v>
      </c>
      <c r="FB1176">
        <v>10176</v>
      </c>
      <c r="FC1176">
        <v>10176</v>
      </c>
      <c r="FD1176">
        <v>10176</v>
      </c>
      <c r="FE1176">
        <v>10176</v>
      </c>
      <c r="FF1176">
        <v>10176</v>
      </c>
      <c r="FG1176">
        <v>10176</v>
      </c>
      <c r="FH1176">
        <v>10176</v>
      </c>
      <c r="FI1176">
        <v>10176</v>
      </c>
      <c r="FJ1176">
        <v>10176</v>
      </c>
      <c r="FK1176">
        <v>10176</v>
      </c>
      <c r="FL1176">
        <v>10176</v>
      </c>
      <c r="FM1176">
        <v>10176</v>
      </c>
      <c r="FN1176">
        <v>0</v>
      </c>
      <c r="FO1176">
        <v>0</v>
      </c>
      <c r="FP1176">
        <v>0</v>
      </c>
      <c r="FQ1176">
        <v>0</v>
      </c>
      <c r="FR1176">
        <v>0</v>
      </c>
      <c r="FS1176">
        <v>0</v>
      </c>
      <c r="FT1176">
        <v>0</v>
      </c>
      <c r="FU1176">
        <v>0</v>
      </c>
      <c r="FV1176">
        <v>0</v>
      </c>
      <c r="FW1176">
        <v>0</v>
      </c>
      <c r="FX1176">
        <v>0</v>
      </c>
      <c r="FY1176">
        <v>0</v>
      </c>
      <c r="FZ1176">
        <v>0</v>
      </c>
      <c r="GA1176">
        <v>0</v>
      </c>
      <c r="GB1176">
        <v>0</v>
      </c>
      <c r="GC1176">
        <v>0</v>
      </c>
      <c r="GD1176">
        <v>0</v>
      </c>
      <c r="GE1176">
        <v>0</v>
      </c>
      <c r="GF1176">
        <v>0</v>
      </c>
      <c r="GG1176">
        <v>0</v>
      </c>
      <c r="GH1176">
        <v>0</v>
      </c>
      <c r="GI1176">
        <v>0</v>
      </c>
      <c r="GJ1176">
        <v>0</v>
      </c>
      <c r="GK1176">
        <v>0</v>
      </c>
      <c r="GL1176">
        <v>0</v>
      </c>
      <c r="GM1176">
        <v>0</v>
      </c>
      <c r="GN1176">
        <v>0</v>
      </c>
      <c r="GO1176">
        <v>0</v>
      </c>
      <c r="GP1176">
        <v>0</v>
      </c>
      <c r="GQ1176">
        <v>0</v>
      </c>
      <c r="GR1176">
        <v>0</v>
      </c>
      <c r="GS1176">
        <v>0</v>
      </c>
      <c r="GT1176">
        <v>0</v>
      </c>
      <c r="GU1176">
        <v>0</v>
      </c>
      <c r="GV1176">
        <v>0</v>
      </c>
      <c r="GW1176">
        <v>0</v>
      </c>
      <c r="GX1176">
        <v>0</v>
      </c>
      <c r="GY1176">
        <v>0</v>
      </c>
      <c r="GZ1176">
        <v>0</v>
      </c>
      <c r="HA1176">
        <v>0</v>
      </c>
      <c r="HB1176">
        <v>0</v>
      </c>
      <c r="HC1176">
        <v>0</v>
      </c>
      <c r="HD1176">
        <v>0</v>
      </c>
      <c r="HE1176">
        <v>0</v>
      </c>
      <c r="HF1176">
        <v>0</v>
      </c>
      <c r="HG1176">
        <v>0</v>
      </c>
      <c r="HH1176">
        <v>0</v>
      </c>
      <c r="HI1176">
        <v>0</v>
      </c>
      <c r="HJ1176">
        <v>0</v>
      </c>
      <c r="HK1176">
        <v>0</v>
      </c>
      <c r="HL1176">
        <v>0</v>
      </c>
      <c r="HM1176">
        <v>0</v>
      </c>
      <c r="HN1176">
        <v>0</v>
      </c>
      <c r="HO1176">
        <v>0</v>
      </c>
      <c r="HP1176">
        <v>0</v>
      </c>
      <c r="HQ1176">
        <v>0</v>
      </c>
      <c r="HR1176">
        <v>0</v>
      </c>
      <c r="HS1176">
        <v>0</v>
      </c>
      <c r="HT1176">
        <v>0</v>
      </c>
      <c r="HU1176">
        <v>0</v>
      </c>
      <c r="HV1176">
        <v>0</v>
      </c>
      <c r="HW1176">
        <v>0</v>
      </c>
      <c r="HX1176">
        <v>0</v>
      </c>
      <c r="HY1176">
        <v>0</v>
      </c>
      <c r="HZ1176">
        <v>0</v>
      </c>
      <c r="IA1176">
        <v>0</v>
      </c>
      <c r="IB1176">
        <v>0</v>
      </c>
      <c r="IC1176">
        <v>0</v>
      </c>
      <c r="ID1176">
        <v>0</v>
      </c>
      <c r="IE1176">
        <v>0</v>
      </c>
      <c r="IF1176">
        <v>0</v>
      </c>
      <c r="IG1176">
        <v>0</v>
      </c>
      <c r="IH1176">
        <v>0</v>
      </c>
      <c r="II1176">
        <v>0</v>
      </c>
      <c r="IJ1176">
        <v>0</v>
      </c>
      <c r="IK1176">
        <v>0</v>
      </c>
    </row>
    <row r="1177" spans="13:245" hidden="1">
      <c r="M1177" s="340"/>
      <c r="N1177" t="s">
        <v>944</v>
      </c>
      <c r="O1177">
        <v>2</v>
      </c>
      <c r="P1177">
        <v>42</v>
      </c>
      <c r="Q1177" s="183" t="str">
        <f t="shared" si="45"/>
        <v>SDH200242</v>
      </c>
      <c r="R1177">
        <v>524.70000000000005</v>
      </c>
      <c r="S1177">
        <v>2000</v>
      </c>
      <c r="T1177">
        <v>2000</v>
      </c>
      <c r="U1177">
        <v>2098.8000000000002</v>
      </c>
      <c r="V1177">
        <v>2623.5</v>
      </c>
      <c r="W1177">
        <v>3148.2000000000003</v>
      </c>
      <c r="X1177">
        <v>3672.9</v>
      </c>
      <c r="Y1177">
        <v>4197.6000000000004</v>
      </c>
      <c r="Z1177">
        <v>4722.3</v>
      </c>
      <c r="AA1177">
        <v>5247</v>
      </c>
      <c r="AB1177">
        <v>5771.7000000000007</v>
      </c>
      <c r="AC1177">
        <v>6296.4000000000005</v>
      </c>
      <c r="AD1177">
        <v>6821.1</v>
      </c>
      <c r="AE1177">
        <v>7345.8</v>
      </c>
      <c r="AF1177">
        <v>7870.5</v>
      </c>
      <c r="AG1177">
        <v>8395.2000000000007</v>
      </c>
      <c r="AH1177">
        <v>8919.9</v>
      </c>
      <c r="AI1177">
        <v>9444.6</v>
      </c>
      <c r="AJ1177">
        <v>9969.3000000000011</v>
      </c>
      <c r="AK1177">
        <v>10494</v>
      </c>
      <c r="AL1177">
        <v>10494</v>
      </c>
      <c r="AM1177">
        <v>10494</v>
      </c>
      <c r="AN1177">
        <v>10494</v>
      </c>
      <c r="AO1177">
        <v>10494</v>
      </c>
      <c r="AP1177">
        <v>10494</v>
      </c>
      <c r="AQ1177">
        <v>10494</v>
      </c>
      <c r="AR1177">
        <v>10494</v>
      </c>
      <c r="AS1177">
        <v>10494</v>
      </c>
      <c r="AT1177">
        <v>10494</v>
      </c>
      <c r="AU1177">
        <v>10494</v>
      </c>
      <c r="AV1177">
        <v>10494</v>
      </c>
      <c r="AW1177">
        <v>10494</v>
      </c>
      <c r="AX1177">
        <v>10494</v>
      </c>
      <c r="AY1177">
        <v>10494</v>
      </c>
      <c r="AZ1177">
        <v>10494</v>
      </c>
      <c r="BA1177">
        <v>0</v>
      </c>
      <c r="BB1177">
        <v>0</v>
      </c>
      <c r="BC1177">
        <v>0</v>
      </c>
      <c r="BD1177">
        <v>0</v>
      </c>
      <c r="BE1177">
        <v>0</v>
      </c>
      <c r="BF1177">
        <v>0</v>
      </c>
      <c r="BG1177">
        <v>0</v>
      </c>
      <c r="BH1177">
        <v>0</v>
      </c>
      <c r="BI1177">
        <v>0</v>
      </c>
      <c r="BJ1177">
        <v>0</v>
      </c>
      <c r="BK1177">
        <v>0</v>
      </c>
      <c r="BL1177">
        <v>0</v>
      </c>
      <c r="BM1177">
        <v>0</v>
      </c>
      <c r="BN1177">
        <v>0</v>
      </c>
      <c r="BO1177">
        <v>0</v>
      </c>
      <c r="BP1177">
        <v>0</v>
      </c>
      <c r="BQ1177">
        <v>0</v>
      </c>
      <c r="BR1177">
        <v>0</v>
      </c>
      <c r="BS1177">
        <v>0</v>
      </c>
      <c r="BT1177">
        <v>0</v>
      </c>
      <c r="BU1177">
        <v>0</v>
      </c>
      <c r="BV1177">
        <v>0</v>
      </c>
      <c r="BW1177">
        <v>0</v>
      </c>
      <c r="BX1177">
        <v>0</v>
      </c>
      <c r="BY1177">
        <v>0</v>
      </c>
      <c r="BZ1177">
        <v>0</v>
      </c>
      <c r="CA1177">
        <v>0</v>
      </c>
      <c r="CB1177">
        <v>0</v>
      </c>
      <c r="CC1177">
        <v>0</v>
      </c>
      <c r="CD1177">
        <v>0</v>
      </c>
      <c r="CE1177">
        <v>0</v>
      </c>
      <c r="CF1177">
        <v>0</v>
      </c>
      <c r="CG1177">
        <v>0</v>
      </c>
      <c r="CH1177">
        <v>0</v>
      </c>
      <c r="CI1177">
        <v>0</v>
      </c>
      <c r="CJ1177">
        <v>0</v>
      </c>
      <c r="CK1177">
        <v>0</v>
      </c>
      <c r="CL1177">
        <v>0</v>
      </c>
      <c r="CM1177">
        <v>0</v>
      </c>
      <c r="CN1177">
        <v>0</v>
      </c>
      <c r="CO1177">
        <v>0</v>
      </c>
      <c r="CP1177">
        <v>0</v>
      </c>
      <c r="CQ1177">
        <v>0</v>
      </c>
      <c r="CR1177">
        <v>0</v>
      </c>
      <c r="CS1177">
        <v>0</v>
      </c>
      <c r="CT1177">
        <v>0</v>
      </c>
      <c r="CU1177">
        <v>0</v>
      </c>
      <c r="CV1177">
        <v>0</v>
      </c>
      <c r="CW1177">
        <v>0</v>
      </c>
      <c r="CX1177">
        <v>0</v>
      </c>
      <c r="CY1177">
        <v>0</v>
      </c>
      <c r="CZ1177">
        <v>0</v>
      </c>
      <c r="DA1177">
        <v>0</v>
      </c>
      <c r="DB1177">
        <v>0</v>
      </c>
      <c r="DC1177">
        <v>0</v>
      </c>
      <c r="DD1177">
        <v>0</v>
      </c>
      <c r="DE1177">
        <v>0</v>
      </c>
      <c r="DF1177">
        <v>0</v>
      </c>
      <c r="DG1177">
        <v>0</v>
      </c>
      <c r="DH1177">
        <v>0</v>
      </c>
      <c r="DI1177">
        <v>0</v>
      </c>
      <c r="DJ1177">
        <v>0</v>
      </c>
      <c r="DK1177">
        <v>0</v>
      </c>
      <c r="DL1177">
        <v>0</v>
      </c>
      <c r="DM1177">
        <v>0</v>
      </c>
      <c r="DN1177">
        <v>0</v>
      </c>
      <c r="DO1177">
        <v>0</v>
      </c>
      <c r="DP1177">
        <v>0</v>
      </c>
      <c r="DQ1177">
        <v>0</v>
      </c>
      <c r="DR1177">
        <v>0</v>
      </c>
      <c r="DS1177">
        <v>0</v>
      </c>
      <c r="DT1177">
        <v>0</v>
      </c>
      <c r="DU1177">
        <v>0</v>
      </c>
      <c r="DV1177">
        <v>0</v>
      </c>
      <c r="DW1177">
        <v>0</v>
      </c>
      <c r="DX1177">
        <v>0</v>
      </c>
      <c r="DZ1177" s="340"/>
      <c r="EA1177" t="s">
        <v>944</v>
      </c>
      <c r="EB1177">
        <v>2</v>
      </c>
      <c r="EC1177">
        <v>42</v>
      </c>
      <c r="ED1177" s="183" t="str">
        <f t="shared" si="46"/>
        <v>SDH200242</v>
      </c>
      <c r="EE1177">
        <v>524.70000000000005</v>
      </c>
      <c r="EF1177">
        <v>10000</v>
      </c>
      <c r="EG1177">
        <v>10000</v>
      </c>
      <c r="EH1177">
        <v>10000</v>
      </c>
      <c r="EI1177">
        <v>10000</v>
      </c>
      <c r="EJ1177">
        <v>10000</v>
      </c>
      <c r="EK1177">
        <v>10000</v>
      </c>
      <c r="EL1177">
        <v>10000</v>
      </c>
      <c r="EM1177">
        <v>10000</v>
      </c>
      <c r="EN1177">
        <v>10000</v>
      </c>
      <c r="EO1177">
        <v>10000</v>
      </c>
      <c r="EP1177">
        <v>10000</v>
      </c>
      <c r="EQ1177">
        <v>10000</v>
      </c>
      <c r="ER1177">
        <v>10000</v>
      </c>
      <c r="ES1177">
        <v>10000</v>
      </c>
      <c r="ET1177">
        <v>10000</v>
      </c>
      <c r="EU1177">
        <v>10000</v>
      </c>
      <c r="EV1177">
        <v>10000</v>
      </c>
      <c r="EW1177">
        <v>10000</v>
      </c>
      <c r="EX1177">
        <v>10494</v>
      </c>
      <c r="EY1177">
        <v>10494</v>
      </c>
      <c r="EZ1177">
        <v>10494</v>
      </c>
      <c r="FA1177">
        <v>10494</v>
      </c>
      <c r="FB1177">
        <v>10494</v>
      </c>
      <c r="FC1177">
        <v>10494</v>
      </c>
      <c r="FD1177">
        <v>10494</v>
      </c>
      <c r="FE1177">
        <v>10494</v>
      </c>
      <c r="FF1177">
        <v>10494</v>
      </c>
      <c r="FG1177">
        <v>10494</v>
      </c>
      <c r="FH1177">
        <v>10494</v>
      </c>
      <c r="FI1177">
        <v>10494</v>
      </c>
      <c r="FJ1177">
        <v>10494</v>
      </c>
      <c r="FK1177">
        <v>10494</v>
      </c>
      <c r="FL1177">
        <v>10494</v>
      </c>
      <c r="FM1177">
        <v>10494</v>
      </c>
      <c r="FN1177">
        <v>0</v>
      </c>
      <c r="FO1177">
        <v>0</v>
      </c>
      <c r="FP1177">
        <v>0</v>
      </c>
      <c r="FQ1177">
        <v>0</v>
      </c>
      <c r="FR1177">
        <v>0</v>
      </c>
      <c r="FS1177">
        <v>0</v>
      </c>
      <c r="FT1177">
        <v>0</v>
      </c>
      <c r="FU1177">
        <v>0</v>
      </c>
      <c r="FV1177">
        <v>0</v>
      </c>
      <c r="FW1177">
        <v>0</v>
      </c>
      <c r="FX1177">
        <v>0</v>
      </c>
      <c r="FY1177">
        <v>0</v>
      </c>
      <c r="FZ1177">
        <v>0</v>
      </c>
      <c r="GA1177">
        <v>0</v>
      </c>
      <c r="GB1177">
        <v>0</v>
      </c>
      <c r="GC1177">
        <v>0</v>
      </c>
      <c r="GD1177">
        <v>0</v>
      </c>
      <c r="GE1177">
        <v>0</v>
      </c>
      <c r="GF1177">
        <v>0</v>
      </c>
      <c r="GG1177">
        <v>0</v>
      </c>
      <c r="GH1177">
        <v>0</v>
      </c>
      <c r="GI1177">
        <v>0</v>
      </c>
      <c r="GJ1177">
        <v>0</v>
      </c>
      <c r="GK1177">
        <v>0</v>
      </c>
      <c r="GL1177">
        <v>0</v>
      </c>
      <c r="GM1177">
        <v>0</v>
      </c>
      <c r="GN1177">
        <v>0</v>
      </c>
      <c r="GO1177">
        <v>0</v>
      </c>
      <c r="GP1177">
        <v>0</v>
      </c>
      <c r="GQ1177">
        <v>0</v>
      </c>
      <c r="GR1177">
        <v>0</v>
      </c>
      <c r="GS1177">
        <v>0</v>
      </c>
      <c r="GT1177">
        <v>0</v>
      </c>
      <c r="GU1177">
        <v>0</v>
      </c>
      <c r="GV1177">
        <v>0</v>
      </c>
      <c r="GW1177">
        <v>0</v>
      </c>
      <c r="GX1177">
        <v>0</v>
      </c>
      <c r="GY1177">
        <v>0</v>
      </c>
      <c r="GZ1177">
        <v>0</v>
      </c>
      <c r="HA1177">
        <v>0</v>
      </c>
      <c r="HB1177">
        <v>0</v>
      </c>
      <c r="HC1177">
        <v>0</v>
      </c>
      <c r="HD1177">
        <v>0</v>
      </c>
      <c r="HE1177">
        <v>0</v>
      </c>
      <c r="HF1177">
        <v>0</v>
      </c>
      <c r="HG1177">
        <v>0</v>
      </c>
      <c r="HH1177">
        <v>0</v>
      </c>
      <c r="HI1177">
        <v>0</v>
      </c>
      <c r="HJ1177">
        <v>0</v>
      </c>
      <c r="HK1177">
        <v>0</v>
      </c>
      <c r="HL1177">
        <v>0</v>
      </c>
      <c r="HM1177">
        <v>0</v>
      </c>
      <c r="HN1177">
        <v>0</v>
      </c>
      <c r="HO1177">
        <v>0</v>
      </c>
      <c r="HP1177">
        <v>0</v>
      </c>
      <c r="HQ1177">
        <v>0</v>
      </c>
      <c r="HR1177">
        <v>0</v>
      </c>
      <c r="HS1177">
        <v>0</v>
      </c>
      <c r="HT1177">
        <v>0</v>
      </c>
      <c r="HU1177">
        <v>0</v>
      </c>
      <c r="HV1177">
        <v>0</v>
      </c>
      <c r="HW1177">
        <v>0</v>
      </c>
      <c r="HX1177">
        <v>0</v>
      </c>
      <c r="HY1177">
        <v>0</v>
      </c>
      <c r="HZ1177">
        <v>0</v>
      </c>
      <c r="IA1177">
        <v>0</v>
      </c>
      <c r="IB1177">
        <v>0</v>
      </c>
      <c r="IC1177">
        <v>0</v>
      </c>
      <c r="ID1177">
        <v>0</v>
      </c>
      <c r="IE1177">
        <v>0</v>
      </c>
      <c r="IF1177">
        <v>0</v>
      </c>
      <c r="IG1177">
        <v>0</v>
      </c>
      <c r="IH1177">
        <v>0</v>
      </c>
      <c r="II1177">
        <v>0</v>
      </c>
      <c r="IJ1177">
        <v>0</v>
      </c>
      <c r="IK1177">
        <v>0</v>
      </c>
    </row>
    <row r="1178" spans="13:245" hidden="1">
      <c r="M1178" s="340"/>
      <c r="N1178" t="s">
        <v>944</v>
      </c>
      <c r="O1178">
        <v>2</v>
      </c>
      <c r="P1178">
        <v>43</v>
      </c>
      <c r="Q1178" s="183" t="str">
        <f t="shared" si="45"/>
        <v>SDH200243</v>
      </c>
      <c r="R1178">
        <v>545.9</v>
      </c>
      <c r="S1178">
        <v>2000</v>
      </c>
      <c r="T1178">
        <v>2000</v>
      </c>
      <c r="U1178">
        <v>2183.6</v>
      </c>
      <c r="V1178">
        <v>2729.5</v>
      </c>
      <c r="W1178">
        <v>3275.4</v>
      </c>
      <c r="X1178">
        <v>3821.3</v>
      </c>
      <c r="Y1178">
        <v>4367.2</v>
      </c>
      <c r="Z1178">
        <v>4913.1000000000004</v>
      </c>
      <c r="AA1178">
        <v>5459</v>
      </c>
      <c r="AB1178">
        <v>6004.9000000000005</v>
      </c>
      <c r="AC1178">
        <v>6550.8</v>
      </c>
      <c r="AD1178">
        <v>7096.7000000000007</v>
      </c>
      <c r="AE1178">
        <v>7642.6</v>
      </c>
      <c r="AF1178">
        <v>8188.5</v>
      </c>
      <c r="AG1178">
        <v>8734.4</v>
      </c>
      <c r="AH1178">
        <v>9280.3000000000011</v>
      </c>
      <c r="AI1178">
        <v>9826.2000000000007</v>
      </c>
      <c r="AJ1178">
        <v>10372.1</v>
      </c>
      <c r="AK1178">
        <v>10918</v>
      </c>
      <c r="AL1178">
        <v>10918</v>
      </c>
      <c r="AM1178">
        <v>10918</v>
      </c>
      <c r="AN1178">
        <v>10918</v>
      </c>
      <c r="AO1178">
        <v>10918</v>
      </c>
      <c r="AP1178">
        <v>10918</v>
      </c>
      <c r="AQ1178">
        <v>10918</v>
      </c>
      <c r="AR1178">
        <v>10918</v>
      </c>
      <c r="AS1178">
        <v>10918</v>
      </c>
      <c r="AT1178">
        <v>10918</v>
      </c>
      <c r="AU1178">
        <v>10918</v>
      </c>
      <c r="AV1178">
        <v>10918</v>
      </c>
      <c r="AW1178">
        <v>10918</v>
      </c>
      <c r="AX1178">
        <v>10918</v>
      </c>
      <c r="AY1178">
        <v>10918</v>
      </c>
      <c r="AZ1178">
        <v>10918</v>
      </c>
      <c r="BA1178">
        <v>0</v>
      </c>
      <c r="BB1178">
        <v>0</v>
      </c>
      <c r="BC1178">
        <v>0</v>
      </c>
      <c r="BD1178">
        <v>0</v>
      </c>
      <c r="BE1178">
        <v>0</v>
      </c>
      <c r="BF1178">
        <v>0</v>
      </c>
      <c r="BG1178">
        <v>0</v>
      </c>
      <c r="BH1178">
        <v>0</v>
      </c>
      <c r="BI1178">
        <v>0</v>
      </c>
      <c r="BJ1178">
        <v>0</v>
      </c>
      <c r="BK1178">
        <v>0</v>
      </c>
      <c r="BL1178">
        <v>0</v>
      </c>
      <c r="BM1178">
        <v>0</v>
      </c>
      <c r="BN1178">
        <v>0</v>
      </c>
      <c r="BO1178">
        <v>0</v>
      </c>
      <c r="BP1178">
        <v>0</v>
      </c>
      <c r="BQ1178">
        <v>0</v>
      </c>
      <c r="BR1178">
        <v>0</v>
      </c>
      <c r="BS1178">
        <v>0</v>
      </c>
      <c r="BT1178">
        <v>0</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0</v>
      </c>
      <c r="CP1178">
        <v>0</v>
      </c>
      <c r="CQ1178">
        <v>0</v>
      </c>
      <c r="CR1178">
        <v>0</v>
      </c>
      <c r="CS1178">
        <v>0</v>
      </c>
      <c r="CT1178">
        <v>0</v>
      </c>
      <c r="CU1178">
        <v>0</v>
      </c>
      <c r="CV1178">
        <v>0</v>
      </c>
      <c r="CW1178">
        <v>0</v>
      </c>
      <c r="CX1178">
        <v>0</v>
      </c>
      <c r="CY1178">
        <v>0</v>
      </c>
      <c r="CZ1178">
        <v>0</v>
      </c>
      <c r="DA1178">
        <v>0</v>
      </c>
      <c r="DB1178">
        <v>0</v>
      </c>
      <c r="DC1178">
        <v>0</v>
      </c>
      <c r="DD1178">
        <v>0</v>
      </c>
      <c r="DE1178">
        <v>0</v>
      </c>
      <c r="DF1178">
        <v>0</v>
      </c>
      <c r="DG1178">
        <v>0</v>
      </c>
      <c r="DH1178">
        <v>0</v>
      </c>
      <c r="DI1178">
        <v>0</v>
      </c>
      <c r="DJ1178">
        <v>0</v>
      </c>
      <c r="DK1178">
        <v>0</v>
      </c>
      <c r="DL1178">
        <v>0</v>
      </c>
      <c r="DM1178">
        <v>0</v>
      </c>
      <c r="DN1178">
        <v>0</v>
      </c>
      <c r="DO1178">
        <v>0</v>
      </c>
      <c r="DP1178">
        <v>0</v>
      </c>
      <c r="DQ1178">
        <v>0</v>
      </c>
      <c r="DR1178">
        <v>0</v>
      </c>
      <c r="DS1178">
        <v>0</v>
      </c>
      <c r="DT1178">
        <v>0</v>
      </c>
      <c r="DU1178">
        <v>0</v>
      </c>
      <c r="DV1178">
        <v>0</v>
      </c>
      <c r="DW1178">
        <v>0</v>
      </c>
      <c r="DX1178">
        <v>0</v>
      </c>
      <c r="DZ1178" s="340"/>
      <c r="EA1178" t="s">
        <v>944</v>
      </c>
      <c r="EB1178">
        <v>2</v>
      </c>
      <c r="EC1178">
        <v>43</v>
      </c>
      <c r="ED1178" s="183" t="str">
        <f t="shared" si="46"/>
        <v>SDH200243</v>
      </c>
      <c r="EE1178">
        <v>545.9</v>
      </c>
      <c r="EF1178">
        <v>10000</v>
      </c>
      <c r="EG1178">
        <v>10000</v>
      </c>
      <c r="EH1178">
        <v>10000</v>
      </c>
      <c r="EI1178">
        <v>10000</v>
      </c>
      <c r="EJ1178">
        <v>10000</v>
      </c>
      <c r="EK1178">
        <v>10000</v>
      </c>
      <c r="EL1178">
        <v>10000</v>
      </c>
      <c r="EM1178">
        <v>10000</v>
      </c>
      <c r="EN1178">
        <v>10000</v>
      </c>
      <c r="EO1178">
        <v>10000</v>
      </c>
      <c r="EP1178">
        <v>10000</v>
      </c>
      <c r="EQ1178">
        <v>10000</v>
      </c>
      <c r="ER1178">
        <v>10000</v>
      </c>
      <c r="ES1178">
        <v>10000</v>
      </c>
      <c r="ET1178">
        <v>10000</v>
      </c>
      <c r="EU1178">
        <v>10000</v>
      </c>
      <c r="EV1178">
        <v>10000</v>
      </c>
      <c r="EW1178">
        <v>10372.1</v>
      </c>
      <c r="EX1178">
        <v>10918</v>
      </c>
      <c r="EY1178">
        <v>10918</v>
      </c>
      <c r="EZ1178">
        <v>10918</v>
      </c>
      <c r="FA1178">
        <v>10918</v>
      </c>
      <c r="FB1178">
        <v>10918</v>
      </c>
      <c r="FC1178">
        <v>10918</v>
      </c>
      <c r="FD1178">
        <v>10918</v>
      </c>
      <c r="FE1178">
        <v>10918</v>
      </c>
      <c r="FF1178">
        <v>10918</v>
      </c>
      <c r="FG1178">
        <v>10918</v>
      </c>
      <c r="FH1178">
        <v>10918</v>
      </c>
      <c r="FI1178">
        <v>10918</v>
      </c>
      <c r="FJ1178">
        <v>10918</v>
      </c>
      <c r="FK1178">
        <v>10918</v>
      </c>
      <c r="FL1178">
        <v>10918</v>
      </c>
      <c r="FM1178">
        <v>10918</v>
      </c>
      <c r="FN1178">
        <v>0</v>
      </c>
      <c r="FO1178">
        <v>0</v>
      </c>
      <c r="FP1178">
        <v>0</v>
      </c>
      <c r="FQ1178">
        <v>0</v>
      </c>
      <c r="FR1178">
        <v>0</v>
      </c>
      <c r="FS1178">
        <v>0</v>
      </c>
      <c r="FT1178">
        <v>0</v>
      </c>
      <c r="FU1178">
        <v>0</v>
      </c>
      <c r="FV1178">
        <v>0</v>
      </c>
      <c r="FW1178">
        <v>0</v>
      </c>
      <c r="FX1178">
        <v>0</v>
      </c>
      <c r="FY1178">
        <v>0</v>
      </c>
      <c r="FZ1178">
        <v>0</v>
      </c>
      <c r="GA1178">
        <v>0</v>
      </c>
      <c r="GB1178">
        <v>0</v>
      </c>
      <c r="GC1178">
        <v>0</v>
      </c>
      <c r="GD1178">
        <v>0</v>
      </c>
      <c r="GE1178">
        <v>0</v>
      </c>
      <c r="GF1178">
        <v>0</v>
      </c>
      <c r="GG1178">
        <v>0</v>
      </c>
      <c r="GH1178">
        <v>0</v>
      </c>
      <c r="GI1178">
        <v>0</v>
      </c>
      <c r="GJ1178">
        <v>0</v>
      </c>
      <c r="GK1178">
        <v>0</v>
      </c>
      <c r="GL1178">
        <v>0</v>
      </c>
      <c r="GM1178">
        <v>0</v>
      </c>
      <c r="GN1178">
        <v>0</v>
      </c>
      <c r="GO1178">
        <v>0</v>
      </c>
      <c r="GP1178">
        <v>0</v>
      </c>
      <c r="GQ1178">
        <v>0</v>
      </c>
      <c r="GR1178">
        <v>0</v>
      </c>
      <c r="GS1178">
        <v>0</v>
      </c>
      <c r="GT1178">
        <v>0</v>
      </c>
      <c r="GU1178">
        <v>0</v>
      </c>
      <c r="GV1178">
        <v>0</v>
      </c>
      <c r="GW1178">
        <v>0</v>
      </c>
      <c r="GX1178">
        <v>0</v>
      </c>
      <c r="GY1178">
        <v>0</v>
      </c>
      <c r="GZ1178">
        <v>0</v>
      </c>
      <c r="HA1178">
        <v>0</v>
      </c>
      <c r="HB1178">
        <v>0</v>
      </c>
      <c r="HC1178">
        <v>0</v>
      </c>
      <c r="HD1178">
        <v>0</v>
      </c>
      <c r="HE1178">
        <v>0</v>
      </c>
      <c r="HF1178">
        <v>0</v>
      </c>
      <c r="HG1178">
        <v>0</v>
      </c>
      <c r="HH1178">
        <v>0</v>
      </c>
      <c r="HI1178">
        <v>0</v>
      </c>
      <c r="HJ1178">
        <v>0</v>
      </c>
      <c r="HK1178">
        <v>0</v>
      </c>
      <c r="HL1178">
        <v>0</v>
      </c>
      <c r="HM1178">
        <v>0</v>
      </c>
      <c r="HN1178">
        <v>0</v>
      </c>
      <c r="HO1178">
        <v>0</v>
      </c>
      <c r="HP1178">
        <v>0</v>
      </c>
      <c r="HQ1178">
        <v>0</v>
      </c>
      <c r="HR1178">
        <v>0</v>
      </c>
      <c r="HS1178">
        <v>0</v>
      </c>
      <c r="HT1178">
        <v>0</v>
      </c>
      <c r="HU1178">
        <v>0</v>
      </c>
      <c r="HV1178">
        <v>0</v>
      </c>
      <c r="HW1178">
        <v>0</v>
      </c>
      <c r="HX1178">
        <v>0</v>
      </c>
      <c r="HY1178">
        <v>0</v>
      </c>
      <c r="HZ1178">
        <v>0</v>
      </c>
      <c r="IA1178">
        <v>0</v>
      </c>
      <c r="IB1178">
        <v>0</v>
      </c>
      <c r="IC1178">
        <v>0</v>
      </c>
      <c r="ID1178">
        <v>0</v>
      </c>
      <c r="IE1178">
        <v>0</v>
      </c>
      <c r="IF1178">
        <v>0</v>
      </c>
      <c r="IG1178">
        <v>0</v>
      </c>
      <c r="IH1178">
        <v>0</v>
      </c>
      <c r="II1178">
        <v>0</v>
      </c>
      <c r="IJ1178">
        <v>0</v>
      </c>
      <c r="IK1178">
        <v>0</v>
      </c>
    </row>
    <row r="1179" spans="13:245" hidden="1">
      <c r="M1179" s="340"/>
      <c r="N1179" t="s">
        <v>944</v>
      </c>
      <c r="O1179">
        <v>2</v>
      </c>
      <c r="P1179">
        <v>44</v>
      </c>
      <c r="Q1179" s="183" t="str">
        <f t="shared" si="45"/>
        <v>SDH200244</v>
      </c>
      <c r="R1179">
        <v>567.1</v>
      </c>
      <c r="S1179">
        <v>2000</v>
      </c>
      <c r="T1179">
        <v>2000</v>
      </c>
      <c r="U1179">
        <v>2268.4</v>
      </c>
      <c r="V1179">
        <v>2835.5</v>
      </c>
      <c r="W1179">
        <v>3402.6000000000004</v>
      </c>
      <c r="X1179">
        <v>3969.7000000000003</v>
      </c>
      <c r="Y1179">
        <v>4536.8</v>
      </c>
      <c r="Z1179">
        <v>5103.9000000000005</v>
      </c>
      <c r="AA1179">
        <v>5671</v>
      </c>
      <c r="AB1179">
        <v>6238.1</v>
      </c>
      <c r="AC1179">
        <v>6805.2000000000007</v>
      </c>
      <c r="AD1179">
        <v>7372.3</v>
      </c>
      <c r="AE1179">
        <v>7939.4000000000005</v>
      </c>
      <c r="AF1179">
        <v>8506.5</v>
      </c>
      <c r="AG1179">
        <v>9073.6</v>
      </c>
      <c r="AH1179">
        <v>9640.7000000000007</v>
      </c>
      <c r="AI1179">
        <v>10207.800000000001</v>
      </c>
      <c r="AJ1179">
        <v>10774.9</v>
      </c>
      <c r="AK1179">
        <v>11342</v>
      </c>
      <c r="AL1179">
        <v>11342</v>
      </c>
      <c r="AM1179">
        <v>11342</v>
      </c>
      <c r="AN1179">
        <v>11342</v>
      </c>
      <c r="AO1179">
        <v>11342</v>
      </c>
      <c r="AP1179">
        <v>11342</v>
      </c>
      <c r="AQ1179">
        <v>11342</v>
      </c>
      <c r="AR1179">
        <v>11342</v>
      </c>
      <c r="AS1179">
        <v>11342</v>
      </c>
      <c r="AT1179">
        <v>11342</v>
      </c>
      <c r="AU1179">
        <v>11342</v>
      </c>
      <c r="AV1179">
        <v>11342</v>
      </c>
      <c r="AW1179">
        <v>11342</v>
      </c>
      <c r="AX1179">
        <v>11342</v>
      </c>
      <c r="AY1179">
        <v>11342</v>
      </c>
      <c r="AZ1179">
        <v>11342</v>
      </c>
      <c r="BA1179">
        <v>0</v>
      </c>
      <c r="BB1179">
        <v>0</v>
      </c>
      <c r="BC1179">
        <v>0</v>
      </c>
      <c r="BD1179">
        <v>0</v>
      </c>
      <c r="BE1179">
        <v>0</v>
      </c>
      <c r="BF1179">
        <v>0</v>
      </c>
      <c r="BG1179">
        <v>0</v>
      </c>
      <c r="BH1179">
        <v>0</v>
      </c>
      <c r="BI1179">
        <v>0</v>
      </c>
      <c r="BJ1179">
        <v>0</v>
      </c>
      <c r="BK1179">
        <v>0</v>
      </c>
      <c r="BL1179">
        <v>0</v>
      </c>
      <c r="BM1179">
        <v>0</v>
      </c>
      <c r="BN1179">
        <v>0</v>
      </c>
      <c r="BO1179">
        <v>0</v>
      </c>
      <c r="BP1179">
        <v>0</v>
      </c>
      <c r="BQ1179">
        <v>0</v>
      </c>
      <c r="BR1179">
        <v>0</v>
      </c>
      <c r="BS1179">
        <v>0</v>
      </c>
      <c r="BT1179">
        <v>0</v>
      </c>
      <c r="BU1179">
        <v>0</v>
      </c>
      <c r="BV1179">
        <v>0</v>
      </c>
      <c r="BW1179">
        <v>0</v>
      </c>
      <c r="BX1179">
        <v>0</v>
      </c>
      <c r="BY1179">
        <v>0</v>
      </c>
      <c r="BZ1179">
        <v>0</v>
      </c>
      <c r="CA1179">
        <v>0</v>
      </c>
      <c r="CB1179">
        <v>0</v>
      </c>
      <c r="CC1179">
        <v>0</v>
      </c>
      <c r="CD1179">
        <v>0</v>
      </c>
      <c r="CE1179">
        <v>0</v>
      </c>
      <c r="CF1179">
        <v>0</v>
      </c>
      <c r="CG1179">
        <v>0</v>
      </c>
      <c r="CH1179">
        <v>0</v>
      </c>
      <c r="CI1179">
        <v>0</v>
      </c>
      <c r="CJ1179">
        <v>0</v>
      </c>
      <c r="CK1179">
        <v>0</v>
      </c>
      <c r="CL1179">
        <v>0</v>
      </c>
      <c r="CM1179">
        <v>0</v>
      </c>
      <c r="CN1179">
        <v>0</v>
      </c>
      <c r="CO1179">
        <v>0</v>
      </c>
      <c r="CP1179">
        <v>0</v>
      </c>
      <c r="CQ1179">
        <v>0</v>
      </c>
      <c r="CR1179">
        <v>0</v>
      </c>
      <c r="CS1179">
        <v>0</v>
      </c>
      <c r="CT1179">
        <v>0</v>
      </c>
      <c r="CU1179">
        <v>0</v>
      </c>
      <c r="CV1179">
        <v>0</v>
      </c>
      <c r="CW1179">
        <v>0</v>
      </c>
      <c r="CX1179">
        <v>0</v>
      </c>
      <c r="CY1179">
        <v>0</v>
      </c>
      <c r="CZ1179">
        <v>0</v>
      </c>
      <c r="DA1179">
        <v>0</v>
      </c>
      <c r="DB1179">
        <v>0</v>
      </c>
      <c r="DC1179">
        <v>0</v>
      </c>
      <c r="DD1179">
        <v>0</v>
      </c>
      <c r="DE1179">
        <v>0</v>
      </c>
      <c r="DF1179">
        <v>0</v>
      </c>
      <c r="DG1179">
        <v>0</v>
      </c>
      <c r="DH1179">
        <v>0</v>
      </c>
      <c r="DI1179">
        <v>0</v>
      </c>
      <c r="DJ1179">
        <v>0</v>
      </c>
      <c r="DK1179">
        <v>0</v>
      </c>
      <c r="DL1179">
        <v>0</v>
      </c>
      <c r="DM1179">
        <v>0</v>
      </c>
      <c r="DN1179">
        <v>0</v>
      </c>
      <c r="DO1179">
        <v>0</v>
      </c>
      <c r="DP1179">
        <v>0</v>
      </c>
      <c r="DQ1179">
        <v>0</v>
      </c>
      <c r="DR1179">
        <v>0</v>
      </c>
      <c r="DS1179">
        <v>0</v>
      </c>
      <c r="DT1179">
        <v>0</v>
      </c>
      <c r="DU1179">
        <v>0</v>
      </c>
      <c r="DV1179">
        <v>0</v>
      </c>
      <c r="DW1179">
        <v>0</v>
      </c>
      <c r="DX1179">
        <v>0</v>
      </c>
      <c r="DZ1179" s="340"/>
      <c r="EA1179" t="s">
        <v>944</v>
      </c>
      <c r="EB1179">
        <v>2</v>
      </c>
      <c r="EC1179">
        <v>44</v>
      </c>
      <c r="ED1179" s="183" t="str">
        <f t="shared" si="46"/>
        <v>SDH200244</v>
      </c>
      <c r="EE1179">
        <v>567.1</v>
      </c>
      <c r="EF1179">
        <v>10000</v>
      </c>
      <c r="EG1179">
        <v>10000</v>
      </c>
      <c r="EH1179">
        <v>10000</v>
      </c>
      <c r="EI1179">
        <v>10000</v>
      </c>
      <c r="EJ1179">
        <v>10000</v>
      </c>
      <c r="EK1179">
        <v>10000</v>
      </c>
      <c r="EL1179">
        <v>10000</v>
      </c>
      <c r="EM1179">
        <v>10000</v>
      </c>
      <c r="EN1179">
        <v>10000</v>
      </c>
      <c r="EO1179">
        <v>10000</v>
      </c>
      <c r="EP1179">
        <v>10000</v>
      </c>
      <c r="EQ1179">
        <v>10000</v>
      </c>
      <c r="ER1179">
        <v>10000</v>
      </c>
      <c r="ES1179">
        <v>10000</v>
      </c>
      <c r="ET1179">
        <v>10000</v>
      </c>
      <c r="EU1179">
        <v>10000</v>
      </c>
      <c r="EV1179">
        <v>10207.799999999999</v>
      </c>
      <c r="EW1179">
        <v>10774.9</v>
      </c>
      <c r="EX1179">
        <v>11342</v>
      </c>
      <c r="EY1179">
        <v>11342</v>
      </c>
      <c r="EZ1179">
        <v>11342</v>
      </c>
      <c r="FA1179">
        <v>11342</v>
      </c>
      <c r="FB1179">
        <v>11342</v>
      </c>
      <c r="FC1179">
        <v>11342</v>
      </c>
      <c r="FD1179">
        <v>11342</v>
      </c>
      <c r="FE1179">
        <v>11342</v>
      </c>
      <c r="FF1179">
        <v>11342</v>
      </c>
      <c r="FG1179">
        <v>11342</v>
      </c>
      <c r="FH1179">
        <v>11342</v>
      </c>
      <c r="FI1179">
        <v>11342</v>
      </c>
      <c r="FJ1179">
        <v>11342</v>
      </c>
      <c r="FK1179">
        <v>11342</v>
      </c>
      <c r="FL1179">
        <v>11342</v>
      </c>
      <c r="FM1179">
        <v>11342</v>
      </c>
      <c r="FN1179">
        <v>0</v>
      </c>
      <c r="FO1179">
        <v>0</v>
      </c>
      <c r="FP1179">
        <v>0</v>
      </c>
      <c r="FQ1179">
        <v>0</v>
      </c>
      <c r="FR1179">
        <v>0</v>
      </c>
      <c r="FS1179">
        <v>0</v>
      </c>
      <c r="FT1179">
        <v>0</v>
      </c>
      <c r="FU1179">
        <v>0</v>
      </c>
      <c r="FV1179">
        <v>0</v>
      </c>
      <c r="FW1179">
        <v>0</v>
      </c>
      <c r="FX1179">
        <v>0</v>
      </c>
      <c r="FY1179">
        <v>0</v>
      </c>
      <c r="FZ1179">
        <v>0</v>
      </c>
      <c r="GA1179">
        <v>0</v>
      </c>
      <c r="GB1179">
        <v>0</v>
      </c>
      <c r="GC1179">
        <v>0</v>
      </c>
      <c r="GD1179">
        <v>0</v>
      </c>
      <c r="GE1179">
        <v>0</v>
      </c>
      <c r="GF1179">
        <v>0</v>
      </c>
      <c r="GG1179">
        <v>0</v>
      </c>
      <c r="GH1179">
        <v>0</v>
      </c>
      <c r="GI1179">
        <v>0</v>
      </c>
      <c r="GJ1179">
        <v>0</v>
      </c>
      <c r="GK1179">
        <v>0</v>
      </c>
      <c r="GL1179">
        <v>0</v>
      </c>
      <c r="GM1179">
        <v>0</v>
      </c>
      <c r="GN1179">
        <v>0</v>
      </c>
      <c r="GO1179">
        <v>0</v>
      </c>
      <c r="GP1179">
        <v>0</v>
      </c>
      <c r="GQ1179">
        <v>0</v>
      </c>
      <c r="GR1179">
        <v>0</v>
      </c>
      <c r="GS1179">
        <v>0</v>
      </c>
      <c r="GT1179">
        <v>0</v>
      </c>
      <c r="GU1179">
        <v>0</v>
      </c>
      <c r="GV1179">
        <v>0</v>
      </c>
      <c r="GW1179">
        <v>0</v>
      </c>
      <c r="GX1179">
        <v>0</v>
      </c>
      <c r="GY1179">
        <v>0</v>
      </c>
      <c r="GZ1179">
        <v>0</v>
      </c>
      <c r="HA1179">
        <v>0</v>
      </c>
      <c r="HB1179">
        <v>0</v>
      </c>
      <c r="HC1179">
        <v>0</v>
      </c>
      <c r="HD1179">
        <v>0</v>
      </c>
      <c r="HE1179">
        <v>0</v>
      </c>
      <c r="HF1179">
        <v>0</v>
      </c>
      <c r="HG1179">
        <v>0</v>
      </c>
      <c r="HH1179">
        <v>0</v>
      </c>
      <c r="HI1179">
        <v>0</v>
      </c>
      <c r="HJ1179">
        <v>0</v>
      </c>
      <c r="HK1179">
        <v>0</v>
      </c>
      <c r="HL1179">
        <v>0</v>
      </c>
      <c r="HM1179">
        <v>0</v>
      </c>
      <c r="HN1179">
        <v>0</v>
      </c>
      <c r="HO1179">
        <v>0</v>
      </c>
      <c r="HP1179">
        <v>0</v>
      </c>
      <c r="HQ1179">
        <v>0</v>
      </c>
      <c r="HR1179">
        <v>0</v>
      </c>
      <c r="HS1179">
        <v>0</v>
      </c>
      <c r="HT1179">
        <v>0</v>
      </c>
      <c r="HU1179">
        <v>0</v>
      </c>
      <c r="HV1179">
        <v>0</v>
      </c>
      <c r="HW1179">
        <v>0</v>
      </c>
      <c r="HX1179">
        <v>0</v>
      </c>
      <c r="HY1179">
        <v>0</v>
      </c>
      <c r="HZ1179">
        <v>0</v>
      </c>
      <c r="IA1179">
        <v>0</v>
      </c>
      <c r="IB1179">
        <v>0</v>
      </c>
      <c r="IC1179">
        <v>0</v>
      </c>
      <c r="ID1179">
        <v>0</v>
      </c>
      <c r="IE1179">
        <v>0</v>
      </c>
      <c r="IF1179">
        <v>0</v>
      </c>
      <c r="IG1179">
        <v>0</v>
      </c>
      <c r="IH1179">
        <v>0</v>
      </c>
      <c r="II1179">
        <v>0</v>
      </c>
      <c r="IJ1179">
        <v>0</v>
      </c>
      <c r="IK1179">
        <v>0</v>
      </c>
    </row>
    <row r="1180" spans="13:245" hidden="1">
      <c r="M1180" s="340"/>
      <c r="N1180" t="s">
        <v>944</v>
      </c>
      <c r="O1180">
        <v>2</v>
      </c>
      <c r="P1180">
        <v>45</v>
      </c>
      <c r="Q1180" s="183" t="str">
        <f t="shared" si="45"/>
        <v>SDH200245</v>
      </c>
      <c r="R1180">
        <v>588.30000000000007</v>
      </c>
      <c r="S1180">
        <v>2000</v>
      </c>
      <c r="T1180">
        <v>2000</v>
      </c>
      <c r="U1180">
        <v>2353.2000000000003</v>
      </c>
      <c r="V1180">
        <v>2941.5</v>
      </c>
      <c r="W1180">
        <v>3529.8</v>
      </c>
      <c r="X1180">
        <v>4118.1000000000004</v>
      </c>
      <c r="Y1180">
        <v>4706.4000000000005</v>
      </c>
      <c r="Z1180">
        <v>5294.7</v>
      </c>
      <c r="AA1180">
        <v>5883</v>
      </c>
      <c r="AB1180">
        <v>6471.3</v>
      </c>
      <c r="AC1180">
        <v>7059.6</v>
      </c>
      <c r="AD1180">
        <v>7647.9000000000005</v>
      </c>
      <c r="AE1180">
        <v>8236.2000000000007</v>
      </c>
      <c r="AF1180">
        <v>8824.5</v>
      </c>
      <c r="AG1180">
        <v>9412.8000000000011</v>
      </c>
      <c r="AH1180">
        <v>10001.1</v>
      </c>
      <c r="AI1180">
        <v>10589.4</v>
      </c>
      <c r="AJ1180">
        <v>11177.7</v>
      </c>
      <c r="AK1180">
        <v>11766</v>
      </c>
      <c r="AL1180">
        <v>11766</v>
      </c>
      <c r="AM1180">
        <v>11766</v>
      </c>
      <c r="AN1180">
        <v>11766</v>
      </c>
      <c r="AO1180">
        <v>11766</v>
      </c>
      <c r="AP1180">
        <v>11766</v>
      </c>
      <c r="AQ1180">
        <v>11766</v>
      </c>
      <c r="AR1180">
        <v>11766</v>
      </c>
      <c r="AS1180">
        <v>11766</v>
      </c>
      <c r="AT1180">
        <v>11766</v>
      </c>
      <c r="AU1180">
        <v>11766</v>
      </c>
      <c r="AV1180">
        <v>11766</v>
      </c>
      <c r="AW1180">
        <v>11766</v>
      </c>
      <c r="AX1180">
        <v>11766</v>
      </c>
      <c r="AY1180">
        <v>11766</v>
      </c>
      <c r="AZ1180">
        <v>11766</v>
      </c>
      <c r="BA1180">
        <v>0</v>
      </c>
      <c r="BB1180">
        <v>0</v>
      </c>
      <c r="BC1180">
        <v>0</v>
      </c>
      <c r="BD1180">
        <v>0</v>
      </c>
      <c r="BE1180">
        <v>0</v>
      </c>
      <c r="BF1180">
        <v>0</v>
      </c>
      <c r="BG1180">
        <v>0</v>
      </c>
      <c r="BH1180">
        <v>0</v>
      </c>
      <c r="BI1180">
        <v>0</v>
      </c>
      <c r="BJ1180">
        <v>0</v>
      </c>
      <c r="BK1180">
        <v>0</v>
      </c>
      <c r="BL1180">
        <v>0</v>
      </c>
      <c r="BM1180">
        <v>0</v>
      </c>
      <c r="BN1180">
        <v>0</v>
      </c>
      <c r="BO1180">
        <v>0</v>
      </c>
      <c r="BP1180">
        <v>0</v>
      </c>
      <c r="BQ1180">
        <v>0</v>
      </c>
      <c r="BR1180">
        <v>0</v>
      </c>
      <c r="BS1180">
        <v>0</v>
      </c>
      <c r="BT1180">
        <v>0</v>
      </c>
      <c r="BU1180">
        <v>0</v>
      </c>
      <c r="BV1180">
        <v>0</v>
      </c>
      <c r="BW1180">
        <v>0</v>
      </c>
      <c r="BX1180">
        <v>0</v>
      </c>
      <c r="BY1180">
        <v>0</v>
      </c>
      <c r="BZ1180">
        <v>0</v>
      </c>
      <c r="CA1180">
        <v>0</v>
      </c>
      <c r="CB1180">
        <v>0</v>
      </c>
      <c r="CC1180">
        <v>0</v>
      </c>
      <c r="CD1180">
        <v>0</v>
      </c>
      <c r="CE1180">
        <v>0</v>
      </c>
      <c r="CF1180">
        <v>0</v>
      </c>
      <c r="CG1180">
        <v>0</v>
      </c>
      <c r="CH1180">
        <v>0</v>
      </c>
      <c r="CI1180">
        <v>0</v>
      </c>
      <c r="CJ1180">
        <v>0</v>
      </c>
      <c r="CK1180">
        <v>0</v>
      </c>
      <c r="CL1180">
        <v>0</v>
      </c>
      <c r="CM1180">
        <v>0</v>
      </c>
      <c r="CN1180">
        <v>0</v>
      </c>
      <c r="CO1180">
        <v>0</v>
      </c>
      <c r="CP1180">
        <v>0</v>
      </c>
      <c r="CQ1180">
        <v>0</v>
      </c>
      <c r="CR1180">
        <v>0</v>
      </c>
      <c r="CS1180">
        <v>0</v>
      </c>
      <c r="CT1180">
        <v>0</v>
      </c>
      <c r="CU1180">
        <v>0</v>
      </c>
      <c r="CV1180">
        <v>0</v>
      </c>
      <c r="CW1180">
        <v>0</v>
      </c>
      <c r="CX1180">
        <v>0</v>
      </c>
      <c r="CY1180">
        <v>0</v>
      </c>
      <c r="CZ1180">
        <v>0</v>
      </c>
      <c r="DA1180">
        <v>0</v>
      </c>
      <c r="DB1180">
        <v>0</v>
      </c>
      <c r="DC1180">
        <v>0</v>
      </c>
      <c r="DD1180">
        <v>0</v>
      </c>
      <c r="DE1180">
        <v>0</v>
      </c>
      <c r="DF1180">
        <v>0</v>
      </c>
      <c r="DG1180">
        <v>0</v>
      </c>
      <c r="DH1180">
        <v>0</v>
      </c>
      <c r="DI1180">
        <v>0</v>
      </c>
      <c r="DJ1180">
        <v>0</v>
      </c>
      <c r="DK1180">
        <v>0</v>
      </c>
      <c r="DL1180">
        <v>0</v>
      </c>
      <c r="DM1180">
        <v>0</v>
      </c>
      <c r="DN1180">
        <v>0</v>
      </c>
      <c r="DO1180">
        <v>0</v>
      </c>
      <c r="DP1180">
        <v>0</v>
      </c>
      <c r="DQ1180">
        <v>0</v>
      </c>
      <c r="DR1180">
        <v>0</v>
      </c>
      <c r="DS1180">
        <v>0</v>
      </c>
      <c r="DT1180">
        <v>0</v>
      </c>
      <c r="DU1180">
        <v>0</v>
      </c>
      <c r="DV1180">
        <v>0</v>
      </c>
      <c r="DW1180">
        <v>0</v>
      </c>
      <c r="DX1180">
        <v>0</v>
      </c>
      <c r="DZ1180" s="340"/>
      <c r="EA1180" t="s">
        <v>944</v>
      </c>
      <c r="EB1180">
        <v>2</v>
      </c>
      <c r="EC1180">
        <v>45</v>
      </c>
      <c r="ED1180" s="183" t="str">
        <f t="shared" si="46"/>
        <v>SDH200245</v>
      </c>
      <c r="EE1180">
        <v>588.30000000000007</v>
      </c>
      <c r="EF1180">
        <v>10000</v>
      </c>
      <c r="EG1180">
        <v>10000</v>
      </c>
      <c r="EH1180">
        <v>10000</v>
      </c>
      <c r="EI1180">
        <v>10000</v>
      </c>
      <c r="EJ1180">
        <v>10000</v>
      </c>
      <c r="EK1180">
        <v>10000</v>
      </c>
      <c r="EL1180">
        <v>10000</v>
      </c>
      <c r="EM1180">
        <v>10000</v>
      </c>
      <c r="EN1180">
        <v>10000</v>
      </c>
      <c r="EO1180">
        <v>10000</v>
      </c>
      <c r="EP1180">
        <v>10000</v>
      </c>
      <c r="EQ1180">
        <v>10000</v>
      </c>
      <c r="ER1180">
        <v>10000</v>
      </c>
      <c r="ES1180">
        <v>10000</v>
      </c>
      <c r="ET1180">
        <v>10000</v>
      </c>
      <c r="EU1180">
        <v>10001.1</v>
      </c>
      <c r="EV1180">
        <v>10589.4</v>
      </c>
      <c r="EW1180">
        <v>11177.7</v>
      </c>
      <c r="EX1180">
        <v>11766</v>
      </c>
      <c r="EY1180">
        <v>11766</v>
      </c>
      <c r="EZ1180">
        <v>11766</v>
      </c>
      <c r="FA1180">
        <v>11766</v>
      </c>
      <c r="FB1180">
        <v>11766</v>
      </c>
      <c r="FC1180">
        <v>11766</v>
      </c>
      <c r="FD1180">
        <v>11766</v>
      </c>
      <c r="FE1180">
        <v>11766</v>
      </c>
      <c r="FF1180">
        <v>11766</v>
      </c>
      <c r="FG1180">
        <v>11766</v>
      </c>
      <c r="FH1180">
        <v>11766</v>
      </c>
      <c r="FI1180">
        <v>11766</v>
      </c>
      <c r="FJ1180">
        <v>11766</v>
      </c>
      <c r="FK1180">
        <v>11766</v>
      </c>
      <c r="FL1180">
        <v>11766</v>
      </c>
      <c r="FM1180">
        <v>11766</v>
      </c>
      <c r="FN1180">
        <v>0</v>
      </c>
      <c r="FO1180">
        <v>0</v>
      </c>
      <c r="FP1180">
        <v>0</v>
      </c>
      <c r="FQ1180">
        <v>0</v>
      </c>
      <c r="FR1180">
        <v>0</v>
      </c>
      <c r="FS1180">
        <v>0</v>
      </c>
      <c r="FT1180">
        <v>0</v>
      </c>
      <c r="FU1180">
        <v>0</v>
      </c>
      <c r="FV1180">
        <v>0</v>
      </c>
      <c r="FW1180">
        <v>0</v>
      </c>
      <c r="FX1180">
        <v>0</v>
      </c>
      <c r="FY1180">
        <v>0</v>
      </c>
      <c r="FZ1180">
        <v>0</v>
      </c>
      <c r="GA1180">
        <v>0</v>
      </c>
      <c r="GB1180">
        <v>0</v>
      </c>
      <c r="GC1180">
        <v>0</v>
      </c>
      <c r="GD1180">
        <v>0</v>
      </c>
      <c r="GE1180">
        <v>0</v>
      </c>
      <c r="GF1180">
        <v>0</v>
      </c>
      <c r="GG1180">
        <v>0</v>
      </c>
      <c r="GH1180">
        <v>0</v>
      </c>
      <c r="GI1180">
        <v>0</v>
      </c>
      <c r="GJ1180">
        <v>0</v>
      </c>
      <c r="GK1180">
        <v>0</v>
      </c>
      <c r="GL1180">
        <v>0</v>
      </c>
      <c r="GM1180">
        <v>0</v>
      </c>
      <c r="GN1180">
        <v>0</v>
      </c>
      <c r="GO1180">
        <v>0</v>
      </c>
      <c r="GP1180">
        <v>0</v>
      </c>
      <c r="GQ1180">
        <v>0</v>
      </c>
      <c r="GR1180">
        <v>0</v>
      </c>
      <c r="GS1180">
        <v>0</v>
      </c>
      <c r="GT1180">
        <v>0</v>
      </c>
      <c r="GU1180">
        <v>0</v>
      </c>
      <c r="GV1180">
        <v>0</v>
      </c>
      <c r="GW1180">
        <v>0</v>
      </c>
      <c r="GX1180">
        <v>0</v>
      </c>
      <c r="GY1180">
        <v>0</v>
      </c>
      <c r="GZ1180">
        <v>0</v>
      </c>
      <c r="HA1180">
        <v>0</v>
      </c>
      <c r="HB1180">
        <v>0</v>
      </c>
      <c r="HC1180">
        <v>0</v>
      </c>
      <c r="HD1180">
        <v>0</v>
      </c>
      <c r="HE1180">
        <v>0</v>
      </c>
      <c r="HF1180">
        <v>0</v>
      </c>
      <c r="HG1180">
        <v>0</v>
      </c>
      <c r="HH1180">
        <v>0</v>
      </c>
      <c r="HI1180">
        <v>0</v>
      </c>
      <c r="HJ1180">
        <v>0</v>
      </c>
      <c r="HK1180">
        <v>0</v>
      </c>
      <c r="HL1180">
        <v>0</v>
      </c>
      <c r="HM1180">
        <v>0</v>
      </c>
      <c r="HN1180">
        <v>0</v>
      </c>
      <c r="HO1180">
        <v>0</v>
      </c>
      <c r="HP1180">
        <v>0</v>
      </c>
      <c r="HQ1180">
        <v>0</v>
      </c>
      <c r="HR1180">
        <v>0</v>
      </c>
      <c r="HS1180">
        <v>0</v>
      </c>
      <c r="HT1180">
        <v>0</v>
      </c>
      <c r="HU1180">
        <v>0</v>
      </c>
      <c r="HV1180">
        <v>0</v>
      </c>
      <c r="HW1180">
        <v>0</v>
      </c>
      <c r="HX1180">
        <v>0</v>
      </c>
      <c r="HY1180">
        <v>0</v>
      </c>
      <c r="HZ1180">
        <v>0</v>
      </c>
      <c r="IA1180">
        <v>0</v>
      </c>
      <c r="IB1180">
        <v>0</v>
      </c>
      <c r="IC1180">
        <v>0</v>
      </c>
      <c r="ID1180">
        <v>0</v>
      </c>
      <c r="IE1180">
        <v>0</v>
      </c>
      <c r="IF1180">
        <v>0</v>
      </c>
      <c r="IG1180">
        <v>0</v>
      </c>
      <c r="IH1180">
        <v>0</v>
      </c>
      <c r="II1180">
        <v>0</v>
      </c>
      <c r="IJ1180">
        <v>0</v>
      </c>
      <c r="IK1180">
        <v>0</v>
      </c>
    </row>
    <row r="1181" spans="13:245" hidden="1">
      <c r="M1181" s="340"/>
      <c r="N1181" t="s">
        <v>944</v>
      </c>
      <c r="O1181">
        <v>2</v>
      </c>
      <c r="P1181">
        <v>46</v>
      </c>
      <c r="Q1181" s="183" t="str">
        <f t="shared" si="45"/>
        <v>SDH200246</v>
      </c>
      <c r="R1181">
        <v>609.5</v>
      </c>
      <c r="S1181">
        <v>2000</v>
      </c>
      <c r="T1181">
        <v>2000</v>
      </c>
      <c r="U1181">
        <v>2438</v>
      </c>
      <c r="V1181">
        <v>3047.5</v>
      </c>
      <c r="W1181">
        <v>3657</v>
      </c>
      <c r="X1181">
        <v>4266.5</v>
      </c>
      <c r="Y1181">
        <v>4876</v>
      </c>
      <c r="Z1181">
        <v>5485.5</v>
      </c>
      <c r="AA1181">
        <v>6095</v>
      </c>
      <c r="AB1181">
        <v>6704.5</v>
      </c>
      <c r="AC1181">
        <v>7314</v>
      </c>
      <c r="AD1181">
        <v>7923.5</v>
      </c>
      <c r="AE1181">
        <v>8533</v>
      </c>
      <c r="AF1181">
        <v>9142.5</v>
      </c>
      <c r="AG1181">
        <v>9752</v>
      </c>
      <c r="AH1181">
        <v>10361.5</v>
      </c>
      <c r="AI1181">
        <v>10971</v>
      </c>
      <c r="AJ1181">
        <v>11580.5</v>
      </c>
      <c r="AK1181">
        <v>12190</v>
      </c>
      <c r="AL1181">
        <v>12190</v>
      </c>
      <c r="AM1181">
        <v>12190</v>
      </c>
      <c r="AN1181">
        <v>12190</v>
      </c>
      <c r="AO1181">
        <v>12190</v>
      </c>
      <c r="AP1181">
        <v>12190</v>
      </c>
      <c r="AQ1181">
        <v>12190</v>
      </c>
      <c r="AR1181">
        <v>12190</v>
      </c>
      <c r="AS1181">
        <v>12190</v>
      </c>
      <c r="AT1181">
        <v>12190</v>
      </c>
      <c r="AU1181">
        <v>12190</v>
      </c>
      <c r="AV1181">
        <v>12190</v>
      </c>
      <c r="AW1181">
        <v>12190</v>
      </c>
      <c r="AX1181">
        <v>12190</v>
      </c>
      <c r="AY1181">
        <v>12190</v>
      </c>
      <c r="AZ1181">
        <v>12190</v>
      </c>
      <c r="BA1181">
        <v>0</v>
      </c>
      <c r="BB1181">
        <v>0</v>
      </c>
      <c r="BC1181">
        <v>0</v>
      </c>
      <c r="BD1181">
        <v>0</v>
      </c>
      <c r="BE1181">
        <v>0</v>
      </c>
      <c r="BF1181">
        <v>0</v>
      </c>
      <c r="BG1181">
        <v>0</v>
      </c>
      <c r="BH1181">
        <v>0</v>
      </c>
      <c r="BI1181">
        <v>0</v>
      </c>
      <c r="BJ1181">
        <v>0</v>
      </c>
      <c r="BK1181">
        <v>0</v>
      </c>
      <c r="BL1181">
        <v>0</v>
      </c>
      <c r="BM1181">
        <v>0</v>
      </c>
      <c r="BN1181">
        <v>0</v>
      </c>
      <c r="BO1181">
        <v>0</v>
      </c>
      <c r="BP1181">
        <v>0</v>
      </c>
      <c r="BQ1181">
        <v>0</v>
      </c>
      <c r="BR1181">
        <v>0</v>
      </c>
      <c r="BS1181">
        <v>0</v>
      </c>
      <c r="BT1181">
        <v>0</v>
      </c>
      <c r="BU1181">
        <v>0</v>
      </c>
      <c r="BV1181">
        <v>0</v>
      </c>
      <c r="BW1181">
        <v>0</v>
      </c>
      <c r="BX1181">
        <v>0</v>
      </c>
      <c r="BY1181">
        <v>0</v>
      </c>
      <c r="BZ1181">
        <v>0</v>
      </c>
      <c r="CA1181">
        <v>0</v>
      </c>
      <c r="CB1181">
        <v>0</v>
      </c>
      <c r="CC1181">
        <v>0</v>
      </c>
      <c r="CD1181">
        <v>0</v>
      </c>
      <c r="CE1181">
        <v>0</v>
      </c>
      <c r="CF1181">
        <v>0</v>
      </c>
      <c r="CG1181">
        <v>0</v>
      </c>
      <c r="CH1181">
        <v>0</v>
      </c>
      <c r="CI1181">
        <v>0</v>
      </c>
      <c r="CJ1181">
        <v>0</v>
      </c>
      <c r="CK1181">
        <v>0</v>
      </c>
      <c r="CL1181">
        <v>0</v>
      </c>
      <c r="CM1181">
        <v>0</v>
      </c>
      <c r="CN1181">
        <v>0</v>
      </c>
      <c r="CO1181">
        <v>0</v>
      </c>
      <c r="CP1181">
        <v>0</v>
      </c>
      <c r="CQ1181">
        <v>0</v>
      </c>
      <c r="CR1181">
        <v>0</v>
      </c>
      <c r="CS1181">
        <v>0</v>
      </c>
      <c r="CT1181">
        <v>0</v>
      </c>
      <c r="CU1181">
        <v>0</v>
      </c>
      <c r="CV1181">
        <v>0</v>
      </c>
      <c r="CW1181">
        <v>0</v>
      </c>
      <c r="CX1181">
        <v>0</v>
      </c>
      <c r="CY1181">
        <v>0</v>
      </c>
      <c r="CZ1181">
        <v>0</v>
      </c>
      <c r="DA1181">
        <v>0</v>
      </c>
      <c r="DB1181">
        <v>0</v>
      </c>
      <c r="DC1181">
        <v>0</v>
      </c>
      <c r="DD1181">
        <v>0</v>
      </c>
      <c r="DE1181">
        <v>0</v>
      </c>
      <c r="DF1181">
        <v>0</v>
      </c>
      <c r="DG1181">
        <v>0</v>
      </c>
      <c r="DH1181">
        <v>0</v>
      </c>
      <c r="DI1181">
        <v>0</v>
      </c>
      <c r="DJ1181">
        <v>0</v>
      </c>
      <c r="DK1181">
        <v>0</v>
      </c>
      <c r="DL1181">
        <v>0</v>
      </c>
      <c r="DM1181">
        <v>0</v>
      </c>
      <c r="DN1181">
        <v>0</v>
      </c>
      <c r="DO1181">
        <v>0</v>
      </c>
      <c r="DP1181">
        <v>0</v>
      </c>
      <c r="DQ1181">
        <v>0</v>
      </c>
      <c r="DR1181">
        <v>0</v>
      </c>
      <c r="DS1181">
        <v>0</v>
      </c>
      <c r="DT1181">
        <v>0</v>
      </c>
      <c r="DU1181">
        <v>0</v>
      </c>
      <c r="DV1181">
        <v>0</v>
      </c>
      <c r="DW1181">
        <v>0</v>
      </c>
      <c r="DX1181">
        <v>0</v>
      </c>
      <c r="DZ1181" s="340"/>
      <c r="EA1181" t="s">
        <v>944</v>
      </c>
      <c r="EB1181">
        <v>2</v>
      </c>
      <c r="EC1181">
        <v>46</v>
      </c>
      <c r="ED1181" s="183" t="str">
        <f t="shared" si="46"/>
        <v>SDH200246</v>
      </c>
      <c r="EE1181">
        <v>609.5</v>
      </c>
      <c r="EF1181">
        <v>10000</v>
      </c>
      <c r="EG1181">
        <v>10000</v>
      </c>
      <c r="EH1181">
        <v>10000</v>
      </c>
      <c r="EI1181">
        <v>10000</v>
      </c>
      <c r="EJ1181">
        <v>10000</v>
      </c>
      <c r="EK1181">
        <v>10000</v>
      </c>
      <c r="EL1181">
        <v>10000</v>
      </c>
      <c r="EM1181">
        <v>10000</v>
      </c>
      <c r="EN1181">
        <v>10000</v>
      </c>
      <c r="EO1181">
        <v>10000</v>
      </c>
      <c r="EP1181">
        <v>10000</v>
      </c>
      <c r="EQ1181">
        <v>10000</v>
      </c>
      <c r="ER1181">
        <v>10000</v>
      </c>
      <c r="ES1181">
        <v>10000</v>
      </c>
      <c r="ET1181">
        <v>10000</v>
      </c>
      <c r="EU1181">
        <v>10361.5</v>
      </c>
      <c r="EV1181">
        <v>10971</v>
      </c>
      <c r="EW1181">
        <v>11580.5</v>
      </c>
      <c r="EX1181">
        <v>12190</v>
      </c>
      <c r="EY1181">
        <v>12190</v>
      </c>
      <c r="EZ1181">
        <v>12190</v>
      </c>
      <c r="FA1181">
        <v>12190</v>
      </c>
      <c r="FB1181">
        <v>12190</v>
      </c>
      <c r="FC1181">
        <v>12190</v>
      </c>
      <c r="FD1181">
        <v>12190</v>
      </c>
      <c r="FE1181">
        <v>12190</v>
      </c>
      <c r="FF1181">
        <v>12190</v>
      </c>
      <c r="FG1181">
        <v>12190</v>
      </c>
      <c r="FH1181">
        <v>12190</v>
      </c>
      <c r="FI1181">
        <v>12190</v>
      </c>
      <c r="FJ1181">
        <v>12190</v>
      </c>
      <c r="FK1181">
        <v>12190</v>
      </c>
      <c r="FL1181">
        <v>12190</v>
      </c>
      <c r="FM1181">
        <v>12190</v>
      </c>
      <c r="FN1181">
        <v>0</v>
      </c>
      <c r="FO1181">
        <v>0</v>
      </c>
      <c r="FP1181">
        <v>0</v>
      </c>
      <c r="FQ1181">
        <v>0</v>
      </c>
      <c r="FR1181">
        <v>0</v>
      </c>
      <c r="FS1181">
        <v>0</v>
      </c>
      <c r="FT1181">
        <v>0</v>
      </c>
      <c r="FU1181">
        <v>0</v>
      </c>
      <c r="FV1181">
        <v>0</v>
      </c>
      <c r="FW1181">
        <v>0</v>
      </c>
      <c r="FX1181">
        <v>0</v>
      </c>
      <c r="FY1181">
        <v>0</v>
      </c>
      <c r="FZ1181">
        <v>0</v>
      </c>
      <c r="GA1181">
        <v>0</v>
      </c>
      <c r="GB1181">
        <v>0</v>
      </c>
      <c r="GC1181">
        <v>0</v>
      </c>
      <c r="GD1181">
        <v>0</v>
      </c>
      <c r="GE1181">
        <v>0</v>
      </c>
      <c r="GF1181">
        <v>0</v>
      </c>
      <c r="GG1181">
        <v>0</v>
      </c>
      <c r="GH1181">
        <v>0</v>
      </c>
      <c r="GI1181">
        <v>0</v>
      </c>
      <c r="GJ1181">
        <v>0</v>
      </c>
      <c r="GK1181">
        <v>0</v>
      </c>
      <c r="GL1181">
        <v>0</v>
      </c>
      <c r="GM1181">
        <v>0</v>
      </c>
      <c r="GN1181">
        <v>0</v>
      </c>
      <c r="GO1181">
        <v>0</v>
      </c>
      <c r="GP1181">
        <v>0</v>
      </c>
      <c r="GQ1181">
        <v>0</v>
      </c>
      <c r="GR1181">
        <v>0</v>
      </c>
      <c r="GS1181">
        <v>0</v>
      </c>
      <c r="GT1181">
        <v>0</v>
      </c>
      <c r="GU1181">
        <v>0</v>
      </c>
      <c r="GV1181">
        <v>0</v>
      </c>
      <c r="GW1181">
        <v>0</v>
      </c>
      <c r="GX1181">
        <v>0</v>
      </c>
      <c r="GY1181">
        <v>0</v>
      </c>
      <c r="GZ1181">
        <v>0</v>
      </c>
      <c r="HA1181">
        <v>0</v>
      </c>
      <c r="HB1181">
        <v>0</v>
      </c>
      <c r="HC1181">
        <v>0</v>
      </c>
      <c r="HD1181">
        <v>0</v>
      </c>
      <c r="HE1181">
        <v>0</v>
      </c>
      <c r="HF1181">
        <v>0</v>
      </c>
      <c r="HG1181">
        <v>0</v>
      </c>
      <c r="HH1181">
        <v>0</v>
      </c>
      <c r="HI1181">
        <v>0</v>
      </c>
      <c r="HJ1181">
        <v>0</v>
      </c>
      <c r="HK1181">
        <v>0</v>
      </c>
      <c r="HL1181">
        <v>0</v>
      </c>
      <c r="HM1181">
        <v>0</v>
      </c>
      <c r="HN1181">
        <v>0</v>
      </c>
      <c r="HO1181">
        <v>0</v>
      </c>
      <c r="HP1181">
        <v>0</v>
      </c>
      <c r="HQ1181">
        <v>0</v>
      </c>
      <c r="HR1181">
        <v>0</v>
      </c>
      <c r="HS1181">
        <v>0</v>
      </c>
      <c r="HT1181">
        <v>0</v>
      </c>
      <c r="HU1181">
        <v>0</v>
      </c>
      <c r="HV1181">
        <v>0</v>
      </c>
      <c r="HW1181">
        <v>0</v>
      </c>
      <c r="HX1181">
        <v>0</v>
      </c>
      <c r="HY1181">
        <v>0</v>
      </c>
      <c r="HZ1181">
        <v>0</v>
      </c>
      <c r="IA1181">
        <v>0</v>
      </c>
      <c r="IB1181">
        <v>0</v>
      </c>
      <c r="IC1181">
        <v>0</v>
      </c>
      <c r="ID1181">
        <v>0</v>
      </c>
      <c r="IE1181">
        <v>0</v>
      </c>
      <c r="IF1181">
        <v>0</v>
      </c>
      <c r="IG1181">
        <v>0</v>
      </c>
      <c r="IH1181">
        <v>0</v>
      </c>
      <c r="II1181">
        <v>0</v>
      </c>
      <c r="IJ1181">
        <v>0</v>
      </c>
      <c r="IK1181">
        <v>0</v>
      </c>
    </row>
    <row r="1182" spans="13:245" hidden="1">
      <c r="M1182" s="340"/>
      <c r="N1182" t="s">
        <v>944</v>
      </c>
      <c r="O1182">
        <v>2</v>
      </c>
      <c r="P1182">
        <v>47</v>
      </c>
      <c r="Q1182" s="183" t="str">
        <f t="shared" si="45"/>
        <v>SDH200247</v>
      </c>
      <c r="R1182">
        <v>630.70000000000005</v>
      </c>
      <c r="S1182">
        <v>2000</v>
      </c>
      <c r="T1182">
        <v>2000</v>
      </c>
      <c r="U1182">
        <v>2522.8000000000002</v>
      </c>
      <c r="V1182">
        <v>3153.5</v>
      </c>
      <c r="W1182">
        <v>3784.2000000000003</v>
      </c>
      <c r="X1182">
        <v>4414.9000000000005</v>
      </c>
      <c r="Y1182">
        <v>5045.6000000000004</v>
      </c>
      <c r="Z1182">
        <v>5676.3</v>
      </c>
      <c r="AA1182">
        <v>6307</v>
      </c>
      <c r="AB1182">
        <v>6937.7000000000007</v>
      </c>
      <c r="AC1182">
        <v>7568.4000000000005</v>
      </c>
      <c r="AD1182">
        <v>8199.1</v>
      </c>
      <c r="AE1182">
        <v>8829.8000000000011</v>
      </c>
      <c r="AF1182">
        <v>9460.5</v>
      </c>
      <c r="AG1182">
        <v>10091.200000000001</v>
      </c>
      <c r="AH1182">
        <v>10721.9</v>
      </c>
      <c r="AI1182">
        <v>11352.6</v>
      </c>
      <c r="AJ1182">
        <v>11983.300000000001</v>
      </c>
      <c r="AK1182">
        <v>12614</v>
      </c>
      <c r="AL1182">
        <v>12614</v>
      </c>
      <c r="AM1182">
        <v>12614</v>
      </c>
      <c r="AN1182">
        <v>12614</v>
      </c>
      <c r="AO1182">
        <v>12614</v>
      </c>
      <c r="AP1182">
        <v>12614</v>
      </c>
      <c r="AQ1182">
        <v>12614</v>
      </c>
      <c r="AR1182">
        <v>12614</v>
      </c>
      <c r="AS1182">
        <v>12614</v>
      </c>
      <c r="AT1182">
        <v>12614</v>
      </c>
      <c r="AU1182">
        <v>12614</v>
      </c>
      <c r="AV1182">
        <v>12614</v>
      </c>
      <c r="AW1182">
        <v>12614</v>
      </c>
      <c r="AX1182">
        <v>12614</v>
      </c>
      <c r="AY1182">
        <v>12614</v>
      </c>
      <c r="AZ1182">
        <v>12614</v>
      </c>
      <c r="BA1182">
        <v>0</v>
      </c>
      <c r="BB1182">
        <v>0</v>
      </c>
      <c r="BC1182">
        <v>0</v>
      </c>
      <c r="BD1182">
        <v>0</v>
      </c>
      <c r="BE1182">
        <v>0</v>
      </c>
      <c r="BF1182">
        <v>0</v>
      </c>
      <c r="BG1182">
        <v>0</v>
      </c>
      <c r="BH1182">
        <v>0</v>
      </c>
      <c r="BI1182">
        <v>0</v>
      </c>
      <c r="BJ1182">
        <v>0</v>
      </c>
      <c r="BK1182">
        <v>0</v>
      </c>
      <c r="BL1182">
        <v>0</v>
      </c>
      <c r="BM1182">
        <v>0</v>
      </c>
      <c r="BN1182">
        <v>0</v>
      </c>
      <c r="BO1182">
        <v>0</v>
      </c>
      <c r="BP1182">
        <v>0</v>
      </c>
      <c r="BQ1182">
        <v>0</v>
      </c>
      <c r="BR1182">
        <v>0</v>
      </c>
      <c r="BS1182">
        <v>0</v>
      </c>
      <c r="BT1182">
        <v>0</v>
      </c>
      <c r="BU1182">
        <v>0</v>
      </c>
      <c r="BV1182">
        <v>0</v>
      </c>
      <c r="BW1182">
        <v>0</v>
      </c>
      <c r="BX1182">
        <v>0</v>
      </c>
      <c r="BY1182">
        <v>0</v>
      </c>
      <c r="BZ1182">
        <v>0</v>
      </c>
      <c r="CA1182">
        <v>0</v>
      </c>
      <c r="CB1182">
        <v>0</v>
      </c>
      <c r="CC1182">
        <v>0</v>
      </c>
      <c r="CD1182">
        <v>0</v>
      </c>
      <c r="CE1182">
        <v>0</v>
      </c>
      <c r="CF1182">
        <v>0</v>
      </c>
      <c r="CG1182">
        <v>0</v>
      </c>
      <c r="CH1182">
        <v>0</v>
      </c>
      <c r="CI1182">
        <v>0</v>
      </c>
      <c r="CJ1182">
        <v>0</v>
      </c>
      <c r="CK1182">
        <v>0</v>
      </c>
      <c r="CL1182">
        <v>0</v>
      </c>
      <c r="CM1182">
        <v>0</v>
      </c>
      <c r="CN1182">
        <v>0</v>
      </c>
      <c r="CO1182">
        <v>0</v>
      </c>
      <c r="CP1182">
        <v>0</v>
      </c>
      <c r="CQ1182">
        <v>0</v>
      </c>
      <c r="CR1182">
        <v>0</v>
      </c>
      <c r="CS1182">
        <v>0</v>
      </c>
      <c r="CT1182">
        <v>0</v>
      </c>
      <c r="CU1182">
        <v>0</v>
      </c>
      <c r="CV1182">
        <v>0</v>
      </c>
      <c r="CW1182">
        <v>0</v>
      </c>
      <c r="CX1182">
        <v>0</v>
      </c>
      <c r="CY1182">
        <v>0</v>
      </c>
      <c r="CZ1182">
        <v>0</v>
      </c>
      <c r="DA1182">
        <v>0</v>
      </c>
      <c r="DB1182">
        <v>0</v>
      </c>
      <c r="DC1182">
        <v>0</v>
      </c>
      <c r="DD1182">
        <v>0</v>
      </c>
      <c r="DE1182">
        <v>0</v>
      </c>
      <c r="DF1182">
        <v>0</v>
      </c>
      <c r="DG1182">
        <v>0</v>
      </c>
      <c r="DH1182">
        <v>0</v>
      </c>
      <c r="DI1182">
        <v>0</v>
      </c>
      <c r="DJ1182">
        <v>0</v>
      </c>
      <c r="DK1182">
        <v>0</v>
      </c>
      <c r="DL1182">
        <v>0</v>
      </c>
      <c r="DM1182">
        <v>0</v>
      </c>
      <c r="DN1182">
        <v>0</v>
      </c>
      <c r="DO1182">
        <v>0</v>
      </c>
      <c r="DP1182">
        <v>0</v>
      </c>
      <c r="DQ1182">
        <v>0</v>
      </c>
      <c r="DR1182">
        <v>0</v>
      </c>
      <c r="DS1182">
        <v>0</v>
      </c>
      <c r="DT1182">
        <v>0</v>
      </c>
      <c r="DU1182">
        <v>0</v>
      </c>
      <c r="DV1182">
        <v>0</v>
      </c>
      <c r="DW1182">
        <v>0</v>
      </c>
      <c r="DX1182">
        <v>0</v>
      </c>
      <c r="DZ1182" s="340"/>
      <c r="EA1182" t="s">
        <v>944</v>
      </c>
      <c r="EB1182">
        <v>2</v>
      </c>
      <c r="EC1182">
        <v>47</v>
      </c>
      <c r="ED1182" s="183" t="str">
        <f t="shared" si="46"/>
        <v>SDH200247</v>
      </c>
      <c r="EE1182">
        <v>630.70000000000005</v>
      </c>
      <c r="EF1182">
        <v>10000</v>
      </c>
      <c r="EG1182">
        <v>10000</v>
      </c>
      <c r="EH1182">
        <v>10000</v>
      </c>
      <c r="EI1182">
        <v>10000</v>
      </c>
      <c r="EJ1182">
        <v>10000</v>
      </c>
      <c r="EK1182">
        <v>10000</v>
      </c>
      <c r="EL1182">
        <v>10000</v>
      </c>
      <c r="EM1182">
        <v>10000</v>
      </c>
      <c r="EN1182">
        <v>10000</v>
      </c>
      <c r="EO1182">
        <v>10000</v>
      </c>
      <c r="EP1182">
        <v>10000</v>
      </c>
      <c r="EQ1182">
        <v>10000</v>
      </c>
      <c r="ER1182">
        <v>10000</v>
      </c>
      <c r="ES1182">
        <v>10000</v>
      </c>
      <c r="ET1182">
        <v>10091.200000000001</v>
      </c>
      <c r="EU1182">
        <v>10721.9</v>
      </c>
      <c r="EV1182">
        <v>11352.6</v>
      </c>
      <c r="EW1182">
        <v>11983.3</v>
      </c>
      <c r="EX1182">
        <v>12614</v>
      </c>
      <c r="EY1182">
        <v>12614</v>
      </c>
      <c r="EZ1182">
        <v>12614</v>
      </c>
      <c r="FA1182">
        <v>12614</v>
      </c>
      <c r="FB1182">
        <v>12614</v>
      </c>
      <c r="FC1182">
        <v>12614</v>
      </c>
      <c r="FD1182">
        <v>12614</v>
      </c>
      <c r="FE1182">
        <v>12614</v>
      </c>
      <c r="FF1182">
        <v>12614</v>
      </c>
      <c r="FG1182">
        <v>12614</v>
      </c>
      <c r="FH1182">
        <v>12614</v>
      </c>
      <c r="FI1182">
        <v>12614</v>
      </c>
      <c r="FJ1182">
        <v>12614</v>
      </c>
      <c r="FK1182">
        <v>12614</v>
      </c>
      <c r="FL1182">
        <v>12614</v>
      </c>
      <c r="FM1182">
        <v>12614</v>
      </c>
      <c r="FN1182">
        <v>0</v>
      </c>
      <c r="FO1182">
        <v>0</v>
      </c>
      <c r="FP1182">
        <v>0</v>
      </c>
      <c r="FQ1182">
        <v>0</v>
      </c>
      <c r="FR1182">
        <v>0</v>
      </c>
      <c r="FS1182">
        <v>0</v>
      </c>
      <c r="FT1182">
        <v>0</v>
      </c>
      <c r="FU1182">
        <v>0</v>
      </c>
      <c r="FV1182">
        <v>0</v>
      </c>
      <c r="FW1182">
        <v>0</v>
      </c>
      <c r="FX1182">
        <v>0</v>
      </c>
      <c r="FY1182">
        <v>0</v>
      </c>
      <c r="FZ1182">
        <v>0</v>
      </c>
      <c r="GA1182">
        <v>0</v>
      </c>
      <c r="GB1182">
        <v>0</v>
      </c>
      <c r="GC1182">
        <v>0</v>
      </c>
      <c r="GD1182">
        <v>0</v>
      </c>
      <c r="GE1182">
        <v>0</v>
      </c>
      <c r="GF1182">
        <v>0</v>
      </c>
      <c r="GG1182">
        <v>0</v>
      </c>
      <c r="GH1182">
        <v>0</v>
      </c>
      <c r="GI1182">
        <v>0</v>
      </c>
      <c r="GJ1182">
        <v>0</v>
      </c>
      <c r="GK1182">
        <v>0</v>
      </c>
      <c r="GL1182">
        <v>0</v>
      </c>
      <c r="GM1182">
        <v>0</v>
      </c>
      <c r="GN1182">
        <v>0</v>
      </c>
      <c r="GO1182">
        <v>0</v>
      </c>
      <c r="GP1182">
        <v>0</v>
      </c>
      <c r="GQ1182">
        <v>0</v>
      </c>
      <c r="GR1182">
        <v>0</v>
      </c>
      <c r="GS1182">
        <v>0</v>
      </c>
      <c r="GT1182">
        <v>0</v>
      </c>
      <c r="GU1182">
        <v>0</v>
      </c>
      <c r="GV1182">
        <v>0</v>
      </c>
      <c r="GW1182">
        <v>0</v>
      </c>
      <c r="GX1182">
        <v>0</v>
      </c>
      <c r="GY1182">
        <v>0</v>
      </c>
      <c r="GZ1182">
        <v>0</v>
      </c>
      <c r="HA1182">
        <v>0</v>
      </c>
      <c r="HB1182">
        <v>0</v>
      </c>
      <c r="HC1182">
        <v>0</v>
      </c>
      <c r="HD1182">
        <v>0</v>
      </c>
      <c r="HE1182">
        <v>0</v>
      </c>
      <c r="HF1182">
        <v>0</v>
      </c>
      <c r="HG1182">
        <v>0</v>
      </c>
      <c r="HH1182">
        <v>0</v>
      </c>
      <c r="HI1182">
        <v>0</v>
      </c>
      <c r="HJ1182">
        <v>0</v>
      </c>
      <c r="HK1182">
        <v>0</v>
      </c>
      <c r="HL1182">
        <v>0</v>
      </c>
      <c r="HM1182">
        <v>0</v>
      </c>
      <c r="HN1182">
        <v>0</v>
      </c>
      <c r="HO1182">
        <v>0</v>
      </c>
      <c r="HP1182">
        <v>0</v>
      </c>
      <c r="HQ1182">
        <v>0</v>
      </c>
      <c r="HR1182">
        <v>0</v>
      </c>
      <c r="HS1182">
        <v>0</v>
      </c>
      <c r="HT1182">
        <v>0</v>
      </c>
      <c r="HU1182">
        <v>0</v>
      </c>
      <c r="HV1182">
        <v>0</v>
      </c>
      <c r="HW1182">
        <v>0</v>
      </c>
      <c r="HX1182">
        <v>0</v>
      </c>
      <c r="HY1182">
        <v>0</v>
      </c>
      <c r="HZ1182">
        <v>0</v>
      </c>
      <c r="IA1182">
        <v>0</v>
      </c>
      <c r="IB1182">
        <v>0</v>
      </c>
      <c r="IC1182">
        <v>0</v>
      </c>
      <c r="ID1182">
        <v>0</v>
      </c>
      <c r="IE1182">
        <v>0</v>
      </c>
      <c r="IF1182">
        <v>0</v>
      </c>
      <c r="IG1182">
        <v>0</v>
      </c>
      <c r="IH1182">
        <v>0</v>
      </c>
      <c r="II1182">
        <v>0</v>
      </c>
      <c r="IJ1182">
        <v>0</v>
      </c>
      <c r="IK1182">
        <v>0</v>
      </c>
    </row>
    <row r="1183" spans="13:245" hidden="1">
      <c r="M1183" s="340"/>
      <c r="N1183" t="s">
        <v>944</v>
      </c>
      <c r="O1183">
        <v>2</v>
      </c>
      <c r="P1183">
        <v>48</v>
      </c>
      <c r="Q1183" s="183" t="str">
        <f t="shared" si="45"/>
        <v>SDH200248</v>
      </c>
      <c r="R1183">
        <v>651.9</v>
      </c>
      <c r="S1183">
        <v>2000</v>
      </c>
      <c r="T1183">
        <v>2000</v>
      </c>
      <c r="U1183">
        <v>2607.6</v>
      </c>
      <c r="V1183">
        <v>3259.5</v>
      </c>
      <c r="W1183">
        <v>3911.4</v>
      </c>
      <c r="X1183">
        <v>4563.3</v>
      </c>
      <c r="Y1183">
        <v>5215.2</v>
      </c>
      <c r="Z1183">
        <v>5867.1</v>
      </c>
      <c r="AA1183">
        <v>6519</v>
      </c>
      <c r="AB1183">
        <v>7170.9000000000005</v>
      </c>
      <c r="AC1183">
        <v>7822.8</v>
      </c>
      <c r="AD1183">
        <v>8474.7000000000007</v>
      </c>
      <c r="AE1183">
        <v>9126.6</v>
      </c>
      <c r="AF1183">
        <v>9778.5</v>
      </c>
      <c r="AG1183">
        <v>10430.4</v>
      </c>
      <c r="AH1183">
        <v>11082.300000000001</v>
      </c>
      <c r="AI1183">
        <v>11734.2</v>
      </c>
      <c r="AJ1183">
        <v>12386.1</v>
      </c>
      <c r="AK1183">
        <v>13038</v>
      </c>
      <c r="AL1183">
        <v>13038</v>
      </c>
      <c r="AM1183">
        <v>13038</v>
      </c>
      <c r="AN1183">
        <v>13038</v>
      </c>
      <c r="AO1183">
        <v>13038</v>
      </c>
      <c r="AP1183">
        <v>13038</v>
      </c>
      <c r="AQ1183">
        <v>13038</v>
      </c>
      <c r="AR1183">
        <v>13038</v>
      </c>
      <c r="AS1183">
        <v>13038</v>
      </c>
      <c r="AT1183">
        <v>13038</v>
      </c>
      <c r="AU1183">
        <v>13038</v>
      </c>
      <c r="AV1183">
        <v>13038</v>
      </c>
      <c r="AW1183">
        <v>13038</v>
      </c>
      <c r="AX1183">
        <v>13038</v>
      </c>
      <c r="AY1183">
        <v>13038</v>
      </c>
      <c r="AZ1183">
        <v>13038</v>
      </c>
      <c r="BA1183">
        <v>0</v>
      </c>
      <c r="BB1183">
        <v>0</v>
      </c>
      <c r="BC1183">
        <v>0</v>
      </c>
      <c r="BD1183">
        <v>0</v>
      </c>
      <c r="BE1183">
        <v>0</v>
      </c>
      <c r="BF1183">
        <v>0</v>
      </c>
      <c r="BG1183">
        <v>0</v>
      </c>
      <c r="BH1183">
        <v>0</v>
      </c>
      <c r="BI1183">
        <v>0</v>
      </c>
      <c r="BJ1183">
        <v>0</v>
      </c>
      <c r="BK1183">
        <v>0</v>
      </c>
      <c r="BL1183">
        <v>0</v>
      </c>
      <c r="BM1183">
        <v>0</v>
      </c>
      <c r="BN1183">
        <v>0</v>
      </c>
      <c r="BO1183">
        <v>0</v>
      </c>
      <c r="BP1183">
        <v>0</v>
      </c>
      <c r="BQ1183">
        <v>0</v>
      </c>
      <c r="BR1183">
        <v>0</v>
      </c>
      <c r="BS1183">
        <v>0</v>
      </c>
      <c r="BT1183">
        <v>0</v>
      </c>
      <c r="BU1183">
        <v>0</v>
      </c>
      <c r="BV1183">
        <v>0</v>
      </c>
      <c r="BW1183">
        <v>0</v>
      </c>
      <c r="BX1183">
        <v>0</v>
      </c>
      <c r="BY1183">
        <v>0</v>
      </c>
      <c r="BZ1183">
        <v>0</v>
      </c>
      <c r="CA1183">
        <v>0</v>
      </c>
      <c r="CB1183">
        <v>0</v>
      </c>
      <c r="CC1183">
        <v>0</v>
      </c>
      <c r="CD1183">
        <v>0</v>
      </c>
      <c r="CE1183">
        <v>0</v>
      </c>
      <c r="CF1183">
        <v>0</v>
      </c>
      <c r="CG1183">
        <v>0</v>
      </c>
      <c r="CH1183">
        <v>0</v>
      </c>
      <c r="CI1183">
        <v>0</v>
      </c>
      <c r="CJ1183">
        <v>0</v>
      </c>
      <c r="CK1183">
        <v>0</v>
      </c>
      <c r="CL1183">
        <v>0</v>
      </c>
      <c r="CM1183">
        <v>0</v>
      </c>
      <c r="CN1183">
        <v>0</v>
      </c>
      <c r="CO1183">
        <v>0</v>
      </c>
      <c r="CP1183">
        <v>0</v>
      </c>
      <c r="CQ1183">
        <v>0</v>
      </c>
      <c r="CR1183">
        <v>0</v>
      </c>
      <c r="CS1183">
        <v>0</v>
      </c>
      <c r="CT1183">
        <v>0</v>
      </c>
      <c r="CU1183">
        <v>0</v>
      </c>
      <c r="CV1183">
        <v>0</v>
      </c>
      <c r="CW1183">
        <v>0</v>
      </c>
      <c r="CX1183">
        <v>0</v>
      </c>
      <c r="CY1183">
        <v>0</v>
      </c>
      <c r="CZ1183">
        <v>0</v>
      </c>
      <c r="DA1183">
        <v>0</v>
      </c>
      <c r="DB1183">
        <v>0</v>
      </c>
      <c r="DC1183">
        <v>0</v>
      </c>
      <c r="DD1183">
        <v>0</v>
      </c>
      <c r="DE1183">
        <v>0</v>
      </c>
      <c r="DF1183">
        <v>0</v>
      </c>
      <c r="DG1183">
        <v>0</v>
      </c>
      <c r="DH1183">
        <v>0</v>
      </c>
      <c r="DI1183">
        <v>0</v>
      </c>
      <c r="DJ1183">
        <v>0</v>
      </c>
      <c r="DK1183">
        <v>0</v>
      </c>
      <c r="DL1183">
        <v>0</v>
      </c>
      <c r="DM1183">
        <v>0</v>
      </c>
      <c r="DN1183">
        <v>0</v>
      </c>
      <c r="DO1183">
        <v>0</v>
      </c>
      <c r="DP1183">
        <v>0</v>
      </c>
      <c r="DQ1183">
        <v>0</v>
      </c>
      <c r="DR1183">
        <v>0</v>
      </c>
      <c r="DS1183">
        <v>0</v>
      </c>
      <c r="DT1183">
        <v>0</v>
      </c>
      <c r="DU1183">
        <v>0</v>
      </c>
      <c r="DV1183">
        <v>0</v>
      </c>
      <c r="DW1183">
        <v>0</v>
      </c>
      <c r="DX1183">
        <v>0</v>
      </c>
      <c r="DZ1183" s="340"/>
      <c r="EA1183" t="s">
        <v>944</v>
      </c>
      <c r="EB1183">
        <v>2</v>
      </c>
      <c r="EC1183">
        <v>48</v>
      </c>
      <c r="ED1183" s="183" t="str">
        <f t="shared" si="46"/>
        <v>SDH200248</v>
      </c>
      <c r="EE1183">
        <v>651.9</v>
      </c>
      <c r="EF1183">
        <v>10000</v>
      </c>
      <c r="EG1183">
        <v>10000</v>
      </c>
      <c r="EH1183">
        <v>10000</v>
      </c>
      <c r="EI1183">
        <v>10000</v>
      </c>
      <c r="EJ1183">
        <v>10000</v>
      </c>
      <c r="EK1183">
        <v>10000</v>
      </c>
      <c r="EL1183">
        <v>10000</v>
      </c>
      <c r="EM1183">
        <v>10000</v>
      </c>
      <c r="EN1183">
        <v>10000</v>
      </c>
      <c r="EO1183">
        <v>10000</v>
      </c>
      <c r="EP1183">
        <v>10000</v>
      </c>
      <c r="EQ1183">
        <v>10000</v>
      </c>
      <c r="ER1183">
        <v>10000</v>
      </c>
      <c r="ES1183">
        <v>10000</v>
      </c>
      <c r="ET1183">
        <v>10430.4</v>
      </c>
      <c r="EU1183">
        <v>11082.3</v>
      </c>
      <c r="EV1183">
        <v>11734.2</v>
      </c>
      <c r="EW1183">
        <v>12386.1</v>
      </c>
      <c r="EX1183">
        <v>13038</v>
      </c>
      <c r="EY1183">
        <v>13038</v>
      </c>
      <c r="EZ1183">
        <v>13038</v>
      </c>
      <c r="FA1183">
        <v>13038</v>
      </c>
      <c r="FB1183">
        <v>13038</v>
      </c>
      <c r="FC1183">
        <v>13038</v>
      </c>
      <c r="FD1183">
        <v>13038</v>
      </c>
      <c r="FE1183">
        <v>13038</v>
      </c>
      <c r="FF1183">
        <v>13038</v>
      </c>
      <c r="FG1183">
        <v>13038</v>
      </c>
      <c r="FH1183">
        <v>13038</v>
      </c>
      <c r="FI1183">
        <v>13038</v>
      </c>
      <c r="FJ1183">
        <v>13038</v>
      </c>
      <c r="FK1183">
        <v>13038</v>
      </c>
      <c r="FL1183">
        <v>13038</v>
      </c>
      <c r="FM1183">
        <v>13038</v>
      </c>
      <c r="FN1183">
        <v>0</v>
      </c>
      <c r="FO1183">
        <v>0</v>
      </c>
      <c r="FP1183">
        <v>0</v>
      </c>
      <c r="FQ1183">
        <v>0</v>
      </c>
      <c r="FR1183">
        <v>0</v>
      </c>
      <c r="FS1183">
        <v>0</v>
      </c>
      <c r="FT1183">
        <v>0</v>
      </c>
      <c r="FU1183">
        <v>0</v>
      </c>
      <c r="FV1183">
        <v>0</v>
      </c>
      <c r="FW1183">
        <v>0</v>
      </c>
      <c r="FX1183">
        <v>0</v>
      </c>
      <c r="FY1183">
        <v>0</v>
      </c>
      <c r="FZ1183">
        <v>0</v>
      </c>
      <c r="GA1183">
        <v>0</v>
      </c>
      <c r="GB1183">
        <v>0</v>
      </c>
      <c r="GC1183">
        <v>0</v>
      </c>
      <c r="GD1183">
        <v>0</v>
      </c>
      <c r="GE1183">
        <v>0</v>
      </c>
      <c r="GF1183">
        <v>0</v>
      </c>
      <c r="GG1183">
        <v>0</v>
      </c>
      <c r="GH1183">
        <v>0</v>
      </c>
      <c r="GI1183">
        <v>0</v>
      </c>
      <c r="GJ1183">
        <v>0</v>
      </c>
      <c r="GK1183">
        <v>0</v>
      </c>
      <c r="GL1183">
        <v>0</v>
      </c>
      <c r="GM1183">
        <v>0</v>
      </c>
      <c r="GN1183">
        <v>0</v>
      </c>
      <c r="GO1183">
        <v>0</v>
      </c>
      <c r="GP1183">
        <v>0</v>
      </c>
      <c r="GQ1183">
        <v>0</v>
      </c>
      <c r="GR1183">
        <v>0</v>
      </c>
      <c r="GS1183">
        <v>0</v>
      </c>
      <c r="GT1183">
        <v>0</v>
      </c>
      <c r="GU1183">
        <v>0</v>
      </c>
      <c r="GV1183">
        <v>0</v>
      </c>
      <c r="GW1183">
        <v>0</v>
      </c>
      <c r="GX1183">
        <v>0</v>
      </c>
      <c r="GY1183">
        <v>0</v>
      </c>
      <c r="GZ1183">
        <v>0</v>
      </c>
      <c r="HA1183">
        <v>0</v>
      </c>
      <c r="HB1183">
        <v>0</v>
      </c>
      <c r="HC1183">
        <v>0</v>
      </c>
      <c r="HD1183">
        <v>0</v>
      </c>
      <c r="HE1183">
        <v>0</v>
      </c>
      <c r="HF1183">
        <v>0</v>
      </c>
      <c r="HG1183">
        <v>0</v>
      </c>
      <c r="HH1183">
        <v>0</v>
      </c>
      <c r="HI1183">
        <v>0</v>
      </c>
      <c r="HJ1183">
        <v>0</v>
      </c>
      <c r="HK1183">
        <v>0</v>
      </c>
      <c r="HL1183">
        <v>0</v>
      </c>
      <c r="HM1183">
        <v>0</v>
      </c>
      <c r="HN1183">
        <v>0</v>
      </c>
      <c r="HO1183">
        <v>0</v>
      </c>
      <c r="HP1183">
        <v>0</v>
      </c>
      <c r="HQ1183">
        <v>0</v>
      </c>
      <c r="HR1183">
        <v>0</v>
      </c>
      <c r="HS1183">
        <v>0</v>
      </c>
      <c r="HT1183">
        <v>0</v>
      </c>
      <c r="HU1183">
        <v>0</v>
      </c>
      <c r="HV1183">
        <v>0</v>
      </c>
      <c r="HW1183">
        <v>0</v>
      </c>
      <c r="HX1183">
        <v>0</v>
      </c>
      <c r="HY1183">
        <v>0</v>
      </c>
      <c r="HZ1183">
        <v>0</v>
      </c>
      <c r="IA1183">
        <v>0</v>
      </c>
      <c r="IB1183">
        <v>0</v>
      </c>
      <c r="IC1183">
        <v>0</v>
      </c>
      <c r="ID1183">
        <v>0</v>
      </c>
      <c r="IE1183">
        <v>0</v>
      </c>
      <c r="IF1183">
        <v>0</v>
      </c>
      <c r="IG1183">
        <v>0</v>
      </c>
      <c r="IH1183">
        <v>0</v>
      </c>
      <c r="II1183">
        <v>0</v>
      </c>
      <c r="IJ1183">
        <v>0</v>
      </c>
      <c r="IK1183">
        <v>0</v>
      </c>
    </row>
    <row r="1184" spans="13:245" hidden="1">
      <c r="M1184" s="340"/>
      <c r="N1184" t="s">
        <v>944</v>
      </c>
      <c r="O1184">
        <v>2</v>
      </c>
      <c r="P1184">
        <v>49</v>
      </c>
      <c r="Q1184" s="183" t="str">
        <f t="shared" si="45"/>
        <v>SDH200249</v>
      </c>
      <c r="R1184">
        <v>678.40000000000009</v>
      </c>
      <c r="S1184">
        <v>2000</v>
      </c>
      <c r="T1184">
        <v>2035.2</v>
      </c>
      <c r="U1184">
        <v>2713.6000000000004</v>
      </c>
      <c r="V1184">
        <v>3392</v>
      </c>
      <c r="W1184">
        <v>4070.4</v>
      </c>
      <c r="X1184">
        <v>4748.8</v>
      </c>
      <c r="Y1184">
        <v>5427.2000000000007</v>
      </c>
      <c r="Z1184">
        <v>6105.6</v>
      </c>
      <c r="AA1184">
        <v>6784</v>
      </c>
      <c r="AB1184">
        <v>7462.4000000000005</v>
      </c>
      <c r="AC1184">
        <v>8140.8</v>
      </c>
      <c r="AD1184">
        <v>8819.2000000000007</v>
      </c>
      <c r="AE1184">
        <v>9497.6</v>
      </c>
      <c r="AF1184">
        <v>10176</v>
      </c>
      <c r="AG1184">
        <v>10854.400000000001</v>
      </c>
      <c r="AH1184">
        <v>11532.800000000001</v>
      </c>
      <c r="AI1184">
        <v>12211.2</v>
      </c>
      <c r="AJ1184">
        <v>12889.6</v>
      </c>
      <c r="AK1184">
        <v>13568</v>
      </c>
      <c r="AL1184">
        <v>13568</v>
      </c>
      <c r="AM1184">
        <v>13568</v>
      </c>
      <c r="AN1184">
        <v>13568</v>
      </c>
      <c r="AO1184">
        <v>13568</v>
      </c>
      <c r="AP1184">
        <v>13568</v>
      </c>
      <c r="AQ1184">
        <v>13568</v>
      </c>
      <c r="AR1184">
        <v>13568</v>
      </c>
      <c r="AS1184">
        <v>13568</v>
      </c>
      <c r="AT1184">
        <v>13568</v>
      </c>
      <c r="AU1184">
        <v>13568</v>
      </c>
      <c r="AV1184">
        <v>13568</v>
      </c>
      <c r="AW1184">
        <v>13568</v>
      </c>
      <c r="AX1184">
        <v>13568</v>
      </c>
      <c r="AY1184">
        <v>13568</v>
      </c>
      <c r="AZ1184">
        <v>13568</v>
      </c>
      <c r="BA1184">
        <v>0</v>
      </c>
      <c r="BB1184">
        <v>0</v>
      </c>
      <c r="BC1184">
        <v>0</v>
      </c>
      <c r="BD1184">
        <v>0</v>
      </c>
      <c r="BE1184">
        <v>0</v>
      </c>
      <c r="BF1184">
        <v>0</v>
      </c>
      <c r="BG1184">
        <v>0</v>
      </c>
      <c r="BH1184">
        <v>0</v>
      </c>
      <c r="BI1184">
        <v>0</v>
      </c>
      <c r="BJ1184">
        <v>0</v>
      </c>
      <c r="BK1184">
        <v>0</v>
      </c>
      <c r="BL1184">
        <v>0</v>
      </c>
      <c r="BM1184">
        <v>0</v>
      </c>
      <c r="BN1184">
        <v>0</v>
      </c>
      <c r="BO1184">
        <v>0</v>
      </c>
      <c r="BP1184">
        <v>0</v>
      </c>
      <c r="BQ1184">
        <v>0</v>
      </c>
      <c r="BR1184">
        <v>0</v>
      </c>
      <c r="BS1184">
        <v>0</v>
      </c>
      <c r="BT1184">
        <v>0</v>
      </c>
      <c r="BU1184">
        <v>0</v>
      </c>
      <c r="BV1184">
        <v>0</v>
      </c>
      <c r="BW1184">
        <v>0</v>
      </c>
      <c r="BX1184">
        <v>0</v>
      </c>
      <c r="BY1184">
        <v>0</v>
      </c>
      <c r="BZ1184">
        <v>0</v>
      </c>
      <c r="CA1184">
        <v>0</v>
      </c>
      <c r="CB1184">
        <v>0</v>
      </c>
      <c r="CC1184">
        <v>0</v>
      </c>
      <c r="CD1184">
        <v>0</v>
      </c>
      <c r="CE1184">
        <v>0</v>
      </c>
      <c r="CF1184">
        <v>0</v>
      </c>
      <c r="CG1184">
        <v>0</v>
      </c>
      <c r="CH1184">
        <v>0</v>
      </c>
      <c r="CI1184">
        <v>0</v>
      </c>
      <c r="CJ1184">
        <v>0</v>
      </c>
      <c r="CK1184">
        <v>0</v>
      </c>
      <c r="CL1184">
        <v>0</v>
      </c>
      <c r="CM1184">
        <v>0</v>
      </c>
      <c r="CN1184">
        <v>0</v>
      </c>
      <c r="CO1184">
        <v>0</v>
      </c>
      <c r="CP1184">
        <v>0</v>
      </c>
      <c r="CQ1184">
        <v>0</v>
      </c>
      <c r="CR1184">
        <v>0</v>
      </c>
      <c r="CS1184">
        <v>0</v>
      </c>
      <c r="CT1184">
        <v>0</v>
      </c>
      <c r="CU1184">
        <v>0</v>
      </c>
      <c r="CV1184">
        <v>0</v>
      </c>
      <c r="CW1184">
        <v>0</v>
      </c>
      <c r="CX1184">
        <v>0</v>
      </c>
      <c r="CY1184">
        <v>0</v>
      </c>
      <c r="CZ1184">
        <v>0</v>
      </c>
      <c r="DA1184">
        <v>0</v>
      </c>
      <c r="DB1184">
        <v>0</v>
      </c>
      <c r="DC1184">
        <v>0</v>
      </c>
      <c r="DD1184">
        <v>0</v>
      </c>
      <c r="DE1184">
        <v>0</v>
      </c>
      <c r="DF1184">
        <v>0</v>
      </c>
      <c r="DG1184">
        <v>0</v>
      </c>
      <c r="DH1184">
        <v>0</v>
      </c>
      <c r="DI1184">
        <v>0</v>
      </c>
      <c r="DJ1184">
        <v>0</v>
      </c>
      <c r="DK1184">
        <v>0</v>
      </c>
      <c r="DL1184">
        <v>0</v>
      </c>
      <c r="DM1184">
        <v>0</v>
      </c>
      <c r="DN1184">
        <v>0</v>
      </c>
      <c r="DO1184">
        <v>0</v>
      </c>
      <c r="DP1184">
        <v>0</v>
      </c>
      <c r="DQ1184">
        <v>0</v>
      </c>
      <c r="DR1184">
        <v>0</v>
      </c>
      <c r="DS1184">
        <v>0</v>
      </c>
      <c r="DT1184">
        <v>0</v>
      </c>
      <c r="DU1184">
        <v>0</v>
      </c>
      <c r="DV1184">
        <v>0</v>
      </c>
      <c r="DW1184">
        <v>0</v>
      </c>
      <c r="DX1184">
        <v>0</v>
      </c>
      <c r="DZ1184" s="340"/>
      <c r="EA1184" t="s">
        <v>944</v>
      </c>
      <c r="EB1184">
        <v>2</v>
      </c>
      <c r="EC1184">
        <v>49</v>
      </c>
      <c r="ED1184" s="183" t="str">
        <f t="shared" si="46"/>
        <v>SDH200249</v>
      </c>
      <c r="EE1184">
        <v>678.40000000000009</v>
      </c>
      <c r="EF1184">
        <v>10000</v>
      </c>
      <c r="EG1184">
        <v>10000</v>
      </c>
      <c r="EH1184">
        <v>10000</v>
      </c>
      <c r="EI1184">
        <v>10000</v>
      </c>
      <c r="EJ1184">
        <v>10000</v>
      </c>
      <c r="EK1184">
        <v>10000</v>
      </c>
      <c r="EL1184">
        <v>10000</v>
      </c>
      <c r="EM1184">
        <v>10000</v>
      </c>
      <c r="EN1184">
        <v>10000</v>
      </c>
      <c r="EO1184">
        <v>10000</v>
      </c>
      <c r="EP1184">
        <v>10000</v>
      </c>
      <c r="EQ1184">
        <v>10000</v>
      </c>
      <c r="ER1184">
        <v>10000</v>
      </c>
      <c r="ES1184">
        <v>10176</v>
      </c>
      <c r="ET1184">
        <v>10854.4</v>
      </c>
      <c r="EU1184">
        <v>11532.8</v>
      </c>
      <c r="EV1184">
        <v>12211.2</v>
      </c>
      <c r="EW1184">
        <v>12889.6</v>
      </c>
      <c r="EX1184">
        <v>13568</v>
      </c>
      <c r="EY1184">
        <v>13568</v>
      </c>
      <c r="EZ1184">
        <v>13568</v>
      </c>
      <c r="FA1184">
        <v>13568</v>
      </c>
      <c r="FB1184">
        <v>13568</v>
      </c>
      <c r="FC1184">
        <v>13568</v>
      </c>
      <c r="FD1184">
        <v>13568</v>
      </c>
      <c r="FE1184">
        <v>13568</v>
      </c>
      <c r="FF1184">
        <v>13568</v>
      </c>
      <c r="FG1184">
        <v>13568</v>
      </c>
      <c r="FH1184">
        <v>13568</v>
      </c>
      <c r="FI1184">
        <v>13568</v>
      </c>
      <c r="FJ1184">
        <v>13568</v>
      </c>
      <c r="FK1184">
        <v>13568</v>
      </c>
      <c r="FL1184">
        <v>13568</v>
      </c>
      <c r="FM1184">
        <v>13568</v>
      </c>
      <c r="FN1184">
        <v>0</v>
      </c>
      <c r="FO1184">
        <v>0</v>
      </c>
      <c r="FP1184">
        <v>0</v>
      </c>
      <c r="FQ1184">
        <v>0</v>
      </c>
      <c r="FR1184">
        <v>0</v>
      </c>
      <c r="FS1184">
        <v>0</v>
      </c>
      <c r="FT1184">
        <v>0</v>
      </c>
      <c r="FU1184">
        <v>0</v>
      </c>
      <c r="FV1184">
        <v>0</v>
      </c>
      <c r="FW1184">
        <v>0</v>
      </c>
      <c r="FX1184">
        <v>0</v>
      </c>
      <c r="FY1184">
        <v>0</v>
      </c>
      <c r="FZ1184">
        <v>0</v>
      </c>
      <c r="GA1184">
        <v>0</v>
      </c>
      <c r="GB1184">
        <v>0</v>
      </c>
      <c r="GC1184">
        <v>0</v>
      </c>
      <c r="GD1184">
        <v>0</v>
      </c>
      <c r="GE1184">
        <v>0</v>
      </c>
      <c r="GF1184">
        <v>0</v>
      </c>
      <c r="GG1184">
        <v>0</v>
      </c>
      <c r="GH1184">
        <v>0</v>
      </c>
      <c r="GI1184">
        <v>0</v>
      </c>
      <c r="GJ1184">
        <v>0</v>
      </c>
      <c r="GK1184">
        <v>0</v>
      </c>
      <c r="GL1184">
        <v>0</v>
      </c>
      <c r="GM1184">
        <v>0</v>
      </c>
      <c r="GN1184">
        <v>0</v>
      </c>
      <c r="GO1184">
        <v>0</v>
      </c>
      <c r="GP1184">
        <v>0</v>
      </c>
      <c r="GQ1184">
        <v>0</v>
      </c>
      <c r="GR1184">
        <v>0</v>
      </c>
      <c r="GS1184">
        <v>0</v>
      </c>
      <c r="GT1184">
        <v>0</v>
      </c>
      <c r="GU1184">
        <v>0</v>
      </c>
      <c r="GV1184">
        <v>0</v>
      </c>
      <c r="GW1184">
        <v>0</v>
      </c>
      <c r="GX1184">
        <v>0</v>
      </c>
      <c r="GY1184">
        <v>0</v>
      </c>
      <c r="GZ1184">
        <v>0</v>
      </c>
      <c r="HA1184">
        <v>0</v>
      </c>
      <c r="HB1184">
        <v>0</v>
      </c>
      <c r="HC1184">
        <v>0</v>
      </c>
      <c r="HD1184">
        <v>0</v>
      </c>
      <c r="HE1184">
        <v>0</v>
      </c>
      <c r="HF1184">
        <v>0</v>
      </c>
      <c r="HG1184">
        <v>0</v>
      </c>
      <c r="HH1184">
        <v>0</v>
      </c>
      <c r="HI1184">
        <v>0</v>
      </c>
      <c r="HJ1184">
        <v>0</v>
      </c>
      <c r="HK1184">
        <v>0</v>
      </c>
      <c r="HL1184">
        <v>0</v>
      </c>
      <c r="HM1184">
        <v>0</v>
      </c>
      <c r="HN1184">
        <v>0</v>
      </c>
      <c r="HO1184">
        <v>0</v>
      </c>
      <c r="HP1184">
        <v>0</v>
      </c>
      <c r="HQ1184">
        <v>0</v>
      </c>
      <c r="HR1184">
        <v>0</v>
      </c>
      <c r="HS1184">
        <v>0</v>
      </c>
      <c r="HT1184">
        <v>0</v>
      </c>
      <c r="HU1184">
        <v>0</v>
      </c>
      <c r="HV1184">
        <v>0</v>
      </c>
      <c r="HW1184">
        <v>0</v>
      </c>
      <c r="HX1184">
        <v>0</v>
      </c>
      <c r="HY1184">
        <v>0</v>
      </c>
      <c r="HZ1184">
        <v>0</v>
      </c>
      <c r="IA1184">
        <v>0</v>
      </c>
      <c r="IB1184">
        <v>0</v>
      </c>
      <c r="IC1184">
        <v>0</v>
      </c>
      <c r="ID1184">
        <v>0</v>
      </c>
      <c r="IE1184">
        <v>0</v>
      </c>
      <c r="IF1184">
        <v>0</v>
      </c>
      <c r="IG1184">
        <v>0</v>
      </c>
      <c r="IH1184">
        <v>0</v>
      </c>
      <c r="II1184">
        <v>0</v>
      </c>
      <c r="IJ1184">
        <v>0</v>
      </c>
      <c r="IK1184">
        <v>0</v>
      </c>
    </row>
    <row r="1185" spans="13:245" hidden="1">
      <c r="M1185" s="340"/>
      <c r="N1185" t="s">
        <v>944</v>
      </c>
      <c r="O1185">
        <v>2</v>
      </c>
      <c r="P1185">
        <v>50</v>
      </c>
      <c r="Q1185" s="183" t="str">
        <f t="shared" si="45"/>
        <v>SDH200250</v>
      </c>
      <c r="R1185">
        <v>704.90000000000009</v>
      </c>
      <c r="S1185">
        <v>2000</v>
      </c>
      <c r="T1185">
        <v>2114.7000000000003</v>
      </c>
      <c r="U1185">
        <v>2819.6000000000004</v>
      </c>
      <c r="V1185">
        <v>3524.5</v>
      </c>
      <c r="W1185">
        <v>4229.4000000000005</v>
      </c>
      <c r="X1185">
        <v>4934.3</v>
      </c>
      <c r="Y1185">
        <v>5639.2000000000007</v>
      </c>
      <c r="Z1185">
        <v>6344.1</v>
      </c>
      <c r="AA1185">
        <v>7049</v>
      </c>
      <c r="AB1185">
        <v>7753.9000000000005</v>
      </c>
      <c r="AC1185">
        <v>8458.8000000000011</v>
      </c>
      <c r="AD1185">
        <v>9163.7000000000007</v>
      </c>
      <c r="AE1185">
        <v>9868.6</v>
      </c>
      <c r="AF1185">
        <v>10573.5</v>
      </c>
      <c r="AG1185">
        <v>11278.400000000001</v>
      </c>
      <c r="AH1185">
        <v>11983.300000000001</v>
      </c>
      <c r="AI1185">
        <v>12688.2</v>
      </c>
      <c r="AJ1185">
        <v>13393.1</v>
      </c>
      <c r="AK1185">
        <v>14098</v>
      </c>
      <c r="AL1185">
        <v>14098</v>
      </c>
      <c r="AM1185">
        <v>14098</v>
      </c>
      <c r="AN1185">
        <v>14098</v>
      </c>
      <c r="AO1185">
        <v>14098</v>
      </c>
      <c r="AP1185">
        <v>14098</v>
      </c>
      <c r="AQ1185">
        <v>14098</v>
      </c>
      <c r="AR1185">
        <v>14098</v>
      </c>
      <c r="AS1185">
        <v>14098</v>
      </c>
      <c r="AT1185">
        <v>14098</v>
      </c>
      <c r="AU1185">
        <v>14098</v>
      </c>
      <c r="AV1185">
        <v>14098</v>
      </c>
      <c r="AW1185">
        <v>14098</v>
      </c>
      <c r="AX1185">
        <v>14098</v>
      </c>
      <c r="AY1185">
        <v>14098</v>
      </c>
      <c r="AZ1185">
        <v>14098</v>
      </c>
      <c r="BA1185">
        <v>0</v>
      </c>
      <c r="BB1185">
        <v>0</v>
      </c>
      <c r="BC1185">
        <v>0</v>
      </c>
      <c r="BD1185">
        <v>0</v>
      </c>
      <c r="BE1185">
        <v>0</v>
      </c>
      <c r="BF1185">
        <v>0</v>
      </c>
      <c r="BG1185">
        <v>0</v>
      </c>
      <c r="BH1185">
        <v>0</v>
      </c>
      <c r="BI1185">
        <v>0</v>
      </c>
      <c r="BJ1185">
        <v>0</v>
      </c>
      <c r="BK1185">
        <v>0</v>
      </c>
      <c r="BL1185">
        <v>0</v>
      </c>
      <c r="BM1185">
        <v>0</v>
      </c>
      <c r="BN1185">
        <v>0</v>
      </c>
      <c r="BO1185">
        <v>0</v>
      </c>
      <c r="BP1185">
        <v>0</v>
      </c>
      <c r="BQ1185">
        <v>0</v>
      </c>
      <c r="BR1185">
        <v>0</v>
      </c>
      <c r="BS1185">
        <v>0</v>
      </c>
      <c r="BT1185">
        <v>0</v>
      </c>
      <c r="BU1185">
        <v>0</v>
      </c>
      <c r="BV1185">
        <v>0</v>
      </c>
      <c r="BW1185">
        <v>0</v>
      </c>
      <c r="BX1185">
        <v>0</v>
      </c>
      <c r="BY1185">
        <v>0</v>
      </c>
      <c r="BZ1185">
        <v>0</v>
      </c>
      <c r="CA1185">
        <v>0</v>
      </c>
      <c r="CB1185">
        <v>0</v>
      </c>
      <c r="CC1185">
        <v>0</v>
      </c>
      <c r="CD1185">
        <v>0</v>
      </c>
      <c r="CE1185">
        <v>0</v>
      </c>
      <c r="CF1185">
        <v>0</v>
      </c>
      <c r="CG1185">
        <v>0</v>
      </c>
      <c r="CH1185">
        <v>0</v>
      </c>
      <c r="CI1185">
        <v>0</v>
      </c>
      <c r="CJ1185">
        <v>0</v>
      </c>
      <c r="CK1185">
        <v>0</v>
      </c>
      <c r="CL1185">
        <v>0</v>
      </c>
      <c r="CM1185">
        <v>0</v>
      </c>
      <c r="CN1185">
        <v>0</v>
      </c>
      <c r="CO1185">
        <v>0</v>
      </c>
      <c r="CP1185">
        <v>0</v>
      </c>
      <c r="CQ1185">
        <v>0</v>
      </c>
      <c r="CR1185">
        <v>0</v>
      </c>
      <c r="CS1185">
        <v>0</v>
      </c>
      <c r="CT1185">
        <v>0</v>
      </c>
      <c r="CU1185">
        <v>0</v>
      </c>
      <c r="CV1185">
        <v>0</v>
      </c>
      <c r="CW1185">
        <v>0</v>
      </c>
      <c r="CX1185">
        <v>0</v>
      </c>
      <c r="CY1185">
        <v>0</v>
      </c>
      <c r="CZ1185">
        <v>0</v>
      </c>
      <c r="DA1185">
        <v>0</v>
      </c>
      <c r="DB1185">
        <v>0</v>
      </c>
      <c r="DC1185">
        <v>0</v>
      </c>
      <c r="DD1185">
        <v>0</v>
      </c>
      <c r="DE1185">
        <v>0</v>
      </c>
      <c r="DF1185">
        <v>0</v>
      </c>
      <c r="DG1185">
        <v>0</v>
      </c>
      <c r="DH1185">
        <v>0</v>
      </c>
      <c r="DI1185">
        <v>0</v>
      </c>
      <c r="DJ1185">
        <v>0</v>
      </c>
      <c r="DK1185">
        <v>0</v>
      </c>
      <c r="DL1185">
        <v>0</v>
      </c>
      <c r="DM1185">
        <v>0</v>
      </c>
      <c r="DN1185">
        <v>0</v>
      </c>
      <c r="DO1185">
        <v>0</v>
      </c>
      <c r="DP1185">
        <v>0</v>
      </c>
      <c r="DQ1185">
        <v>0</v>
      </c>
      <c r="DR1185">
        <v>0</v>
      </c>
      <c r="DS1185">
        <v>0</v>
      </c>
      <c r="DT1185">
        <v>0</v>
      </c>
      <c r="DU1185">
        <v>0</v>
      </c>
      <c r="DV1185">
        <v>0</v>
      </c>
      <c r="DW1185">
        <v>0</v>
      </c>
      <c r="DX1185">
        <v>0</v>
      </c>
      <c r="DZ1185" s="340"/>
      <c r="EA1185" t="s">
        <v>944</v>
      </c>
      <c r="EB1185">
        <v>2</v>
      </c>
      <c r="EC1185">
        <v>50</v>
      </c>
      <c r="ED1185" s="183" t="str">
        <f t="shared" si="46"/>
        <v>SDH200250</v>
      </c>
      <c r="EE1185">
        <v>704.90000000000009</v>
      </c>
      <c r="EF1185">
        <v>10000</v>
      </c>
      <c r="EG1185">
        <v>10000</v>
      </c>
      <c r="EH1185">
        <v>10000</v>
      </c>
      <c r="EI1185">
        <v>10000</v>
      </c>
      <c r="EJ1185">
        <v>10000</v>
      </c>
      <c r="EK1185">
        <v>10000</v>
      </c>
      <c r="EL1185">
        <v>10000</v>
      </c>
      <c r="EM1185">
        <v>10000</v>
      </c>
      <c r="EN1185">
        <v>10000</v>
      </c>
      <c r="EO1185">
        <v>10000</v>
      </c>
      <c r="EP1185">
        <v>10000</v>
      </c>
      <c r="EQ1185">
        <v>10000</v>
      </c>
      <c r="ER1185">
        <v>10000</v>
      </c>
      <c r="ES1185">
        <v>10573.5</v>
      </c>
      <c r="ET1185">
        <v>11278.4</v>
      </c>
      <c r="EU1185">
        <v>11983.3</v>
      </c>
      <c r="EV1185">
        <v>12688.2</v>
      </c>
      <c r="EW1185">
        <v>13393.1</v>
      </c>
      <c r="EX1185">
        <v>14098</v>
      </c>
      <c r="EY1185">
        <v>14098</v>
      </c>
      <c r="EZ1185">
        <v>14098</v>
      </c>
      <c r="FA1185">
        <v>14098</v>
      </c>
      <c r="FB1185">
        <v>14098</v>
      </c>
      <c r="FC1185">
        <v>14098</v>
      </c>
      <c r="FD1185">
        <v>14098</v>
      </c>
      <c r="FE1185">
        <v>14098</v>
      </c>
      <c r="FF1185">
        <v>14098</v>
      </c>
      <c r="FG1185">
        <v>14098</v>
      </c>
      <c r="FH1185">
        <v>14098</v>
      </c>
      <c r="FI1185">
        <v>14098</v>
      </c>
      <c r="FJ1185">
        <v>14098</v>
      </c>
      <c r="FK1185">
        <v>14098</v>
      </c>
      <c r="FL1185">
        <v>14098</v>
      </c>
      <c r="FM1185">
        <v>14098</v>
      </c>
      <c r="FN1185">
        <v>0</v>
      </c>
      <c r="FO1185">
        <v>0</v>
      </c>
      <c r="FP1185">
        <v>0</v>
      </c>
      <c r="FQ1185">
        <v>0</v>
      </c>
      <c r="FR1185">
        <v>0</v>
      </c>
      <c r="FS1185">
        <v>0</v>
      </c>
      <c r="FT1185">
        <v>0</v>
      </c>
      <c r="FU1185">
        <v>0</v>
      </c>
      <c r="FV1185">
        <v>0</v>
      </c>
      <c r="FW1185">
        <v>0</v>
      </c>
      <c r="FX1185">
        <v>0</v>
      </c>
      <c r="FY1185">
        <v>0</v>
      </c>
      <c r="FZ1185">
        <v>0</v>
      </c>
      <c r="GA1185">
        <v>0</v>
      </c>
      <c r="GB1185">
        <v>0</v>
      </c>
      <c r="GC1185">
        <v>0</v>
      </c>
      <c r="GD1185">
        <v>0</v>
      </c>
      <c r="GE1185">
        <v>0</v>
      </c>
      <c r="GF1185">
        <v>0</v>
      </c>
      <c r="GG1185">
        <v>0</v>
      </c>
      <c r="GH1185">
        <v>0</v>
      </c>
      <c r="GI1185">
        <v>0</v>
      </c>
      <c r="GJ1185">
        <v>0</v>
      </c>
      <c r="GK1185">
        <v>0</v>
      </c>
      <c r="GL1185">
        <v>0</v>
      </c>
      <c r="GM1185">
        <v>0</v>
      </c>
      <c r="GN1185">
        <v>0</v>
      </c>
      <c r="GO1185">
        <v>0</v>
      </c>
      <c r="GP1185">
        <v>0</v>
      </c>
      <c r="GQ1185">
        <v>0</v>
      </c>
      <c r="GR1185">
        <v>0</v>
      </c>
      <c r="GS1185">
        <v>0</v>
      </c>
      <c r="GT1185">
        <v>0</v>
      </c>
      <c r="GU1185">
        <v>0</v>
      </c>
      <c r="GV1185">
        <v>0</v>
      </c>
      <c r="GW1185">
        <v>0</v>
      </c>
      <c r="GX1185">
        <v>0</v>
      </c>
      <c r="GY1185">
        <v>0</v>
      </c>
      <c r="GZ1185">
        <v>0</v>
      </c>
      <c r="HA1185">
        <v>0</v>
      </c>
      <c r="HB1185">
        <v>0</v>
      </c>
      <c r="HC1185">
        <v>0</v>
      </c>
      <c r="HD1185">
        <v>0</v>
      </c>
      <c r="HE1185">
        <v>0</v>
      </c>
      <c r="HF1185">
        <v>0</v>
      </c>
      <c r="HG1185">
        <v>0</v>
      </c>
      <c r="HH1185">
        <v>0</v>
      </c>
      <c r="HI1185">
        <v>0</v>
      </c>
      <c r="HJ1185">
        <v>0</v>
      </c>
      <c r="HK1185">
        <v>0</v>
      </c>
      <c r="HL1185">
        <v>0</v>
      </c>
      <c r="HM1185">
        <v>0</v>
      </c>
      <c r="HN1185">
        <v>0</v>
      </c>
      <c r="HO1185">
        <v>0</v>
      </c>
      <c r="HP1185">
        <v>0</v>
      </c>
      <c r="HQ1185">
        <v>0</v>
      </c>
      <c r="HR1185">
        <v>0</v>
      </c>
      <c r="HS1185">
        <v>0</v>
      </c>
      <c r="HT1185">
        <v>0</v>
      </c>
      <c r="HU1185">
        <v>0</v>
      </c>
      <c r="HV1185">
        <v>0</v>
      </c>
      <c r="HW1185">
        <v>0</v>
      </c>
      <c r="HX1185">
        <v>0</v>
      </c>
      <c r="HY1185">
        <v>0</v>
      </c>
      <c r="HZ1185">
        <v>0</v>
      </c>
      <c r="IA1185">
        <v>0</v>
      </c>
      <c r="IB1185">
        <v>0</v>
      </c>
      <c r="IC1185">
        <v>0</v>
      </c>
      <c r="ID1185">
        <v>0</v>
      </c>
      <c r="IE1185">
        <v>0</v>
      </c>
      <c r="IF1185">
        <v>0</v>
      </c>
      <c r="IG1185">
        <v>0</v>
      </c>
      <c r="IH1185">
        <v>0</v>
      </c>
      <c r="II1185">
        <v>0</v>
      </c>
      <c r="IJ1185">
        <v>0</v>
      </c>
      <c r="IK1185">
        <v>0</v>
      </c>
    </row>
    <row r="1186" spans="13:245" hidden="1">
      <c r="M1186" s="340"/>
      <c r="N1186" t="s">
        <v>1025</v>
      </c>
      <c r="O1186">
        <v>1</v>
      </c>
      <c r="P1186">
        <v>0</v>
      </c>
      <c r="Q1186" s="183" t="str">
        <f t="shared" si="45"/>
        <v>SDH300100</v>
      </c>
      <c r="R1186">
        <v>270.3</v>
      </c>
      <c r="S1186">
        <v>2000</v>
      </c>
      <c r="T1186">
        <v>2000</v>
      </c>
      <c r="U1186">
        <v>2000</v>
      </c>
      <c r="V1186">
        <v>2000</v>
      </c>
      <c r="W1186">
        <v>2000</v>
      </c>
      <c r="X1186">
        <v>2000</v>
      </c>
      <c r="Y1186">
        <v>2162.4</v>
      </c>
      <c r="Z1186">
        <v>2432.7000000000003</v>
      </c>
      <c r="AA1186">
        <v>2703</v>
      </c>
      <c r="AB1186">
        <v>2973.3</v>
      </c>
      <c r="AC1186">
        <v>3243.6000000000004</v>
      </c>
      <c r="AD1186">
        <v>3513.9</v>
      </c>
      <c r="AE1186">
        <v>3784.2000000000003</v>
      </c>
      <c r="AF1186">
        <v>4054.5</v>
      </c>
      <c r="AG1186">
        <v>4324.8</v>
      </c>
      <c r="AH1186">
        <v>4595.1000000000004</v>
      </c>
      <c r="AI1186">
        <v>4865.4000000000005</v>
      </c>
      <c r="AJ1186">
        <v>5135.7</v>
      </c>
      <c r="AK1186">
        <v>5406</v>
      </c>
      <c r="AL1186">
        <v>5676.3</v>
      </c>
      <c r="AM1186">
        <v>5946.6</v>
      </c>
      <c r="AN1186">
        <v>6216.9000000000005</v>
      </c>
      <c r="AO1186">
        <v>6487.2000000000007</v>
      </c>
      <c r="AP1186">
        <v>6757.5</v>
      </c>
      <c r="AQ1186">
        <v>7027.8</v>
      </c>
      <c r="AR1186">
        <v>7298.1</v>
      </c>
      <c r="AS1186">
        <v>7568.4000000000005</v>
      </c>
      <c r="AT1186">
        <v>7838.7000000000007</v>
      </c>
      <c r="AU1186">
        <v>8109</v>
      </c>
      <c r="AV1186">
        <v>8109</v>
      </c>
      <c r="AW1186">
        <v>8109</v>
      </c>
      <c r="AX1186">
        <v>8109</v>
      </c>
      <c r="AY1186">
        <v>8109</v>
      </c>
      <c r="AZ1186">
        <v>8109</v>
      </c>
      <c r="BA1186">
        <v>8109</v>
      </c>
      <c r="BB1186">
        <v>8109</v>
      </c>
      <c r="BC1186">
        <v>8109</v>
      </c>
      <c r="BD1186">
        <v>8109</v>
      </c>
      <c r="BE1186">
        <v>8109</v>
      </c>
      <c r="BF1186">
        <v>8109</v>
      </c>
      <c r="BG1186">
        <v>8109</v>
      </c>
      <c r="BH1186">
        <v>8109</v>
      </c>
      <c r="BI1186">
        <v>8109</v>
      </c>
      <c r="BJ1186">
        <v>8109</v>
      </c>
      <c r="BK1186">
        <v>0</v>
      </c>
      <c r="BL1186">
        <v>0</v>
      </c>
      <c r="BM1186">
        <v>0</v>
      </c>
      <c r="BN1186">
        <v>0</v>
      </c>
      <c r="BO1186">
        <v>0</v>
      </c>
      <c r="BP1186">
        <v>0</v>
      </c>
      <c r="BQ1186">
        <v>0</v>
      </c>
      <c r="BR1186">
        <v>0</v>
      </c>
      <c r="BS1186">
        <v>0</v>
      </c>
      <c r="BT1186">
        <v>0</v>
      </c>
      <c r="BU1186">
        <v>0</v>
      </c>
      <c r="BV1186">
        <v>0</v>
      </c>
      <c r="BW1186">
        <v>0</v>
      </c>
      <c r="BX1186">
        <v>0</v>
      </c>
      <c r="BY1186">
        <v>0</v>
      </c>
      <c r="BZ1186">
        <v>0</v>
      </c>
      <c r="CA1186">
        <v>0</v>
      </c>
      <c r="CB1186">
        <v>0</v>
      </c>
      <c r="CC1186">
        <v>0</v>
      </c>
      <c r="CD1186">
        <v>0</v>
      </c>
      <c r="CE1186">
        <v>0</v>
      </c>
      <c r="CF1186">
        <v>0</v>
      </c>
      <c r="CG1186">
        <v>0</v>
      </c>
      <c r="CH1186">
        <v>0</v>
      </c>
      <c r="CI1186">
        <v>0</v>
      </c>
      <c r="CJ1186">
        <v>0</v>
      </c>
      <c r="CK1186">
        <v>0</v>
      </c>
      <c r="CL1186">
        <v>0</v>
      </c>
      <c r="CM1186">
        <v>0</v>
      </c>
      <c r="CN1186">
        <v>0</v>
      </c>
      <c r="CO1186">
        <v>0</v>
      </c>
      <c r="CP1186">
        <v>0</v>
      </c>
      <c r="CQ1186">
        <v>0</v>
      </c>
      <c r="CR1186">
        <v>0</v>
      </c>
      <c r="CS1186">
        <v>0</v>
      </c>
      <c r="CT1186">
        <v>0</v>
      </c>
      <c r="CU1186">
        <v>0</v>
      </c>
      <c r="CV1186">
        <v>0</v>
      </c>
      <c r="CW1186">
        <v>0</v>
      </c>
      <c r="CX1186">
        <v>0</v>
      </c>
      <c r="CY1186">
        <v>0</v>
      </c>
      <c r="CZ1186">
        <v>0</v>
      </c>
      <c r="DA1186">
        <v>0</v>
      </c>
      <c r="DB1186">
        <v>0</v>
      </c>
      <c r="DC1186">
        <v>0</v>
      </c>
      <c r="DD1186">
        <v>0</v>
      </c>
      <c r="DE1186">
        <v>0</v>
      </c>
      <c r="DF1186">
        <v>0</v>
      </c>
      <c r="DG1186">
        <v>0</v>
      </c>
      <c r="DH1186">
        <v>0</v>
      </c>
      <c r="DI1186">
        <v>0</v>
      </c>
      <c r="DJ1186">
        <v>0</v>
      </c>
      <c r="DK1186">
        <v>0</v>
      </c>
      <c r="DL1186">
        <v>0</v>
      </c>
      <c r="DM1186">
        <v>0</v>
      </c>
      <c r="DN1186">
        <v>0</v>
      </c>
      <c r="DO1186">
        <v>0</v>
      </c>
      <c r="DP1186">
        <v>0</v>
      </c>
      <c r="DQ1186">
        <v>0</v>
      </c>
      <c r="DR1186">
        <v>0</v>
      </c>
      <c r="DS1186">
        <v>0</v>
      </c>
      <c r="DT1186">
        <v>0</v>
      </c>
      <c r="DU1186">
        <v>0</v>
      </c>
      <c r="DV1186">
        <v>0</v>
      </c>
      <c r="DW1186">
        <v>0</v>
      </c>
      <c r="DX1186">
        <v>0</v>
      </c>
      <c r="DZ1186" s="340"/>
      <c r="EA1186" t="s">
        <v>1025</v>
      </c>
      <c r="EB1186">
        <v>1</v>
      </c>
      <c r="EC1186">
        <v>0</v>
      </c>
      <c r="ED1186" s="183" t="str">
        <f t="shared" si="46"/>
        <v>SDH300100</v>
      </c>
      <c r="EE1186">
        <v>270.3</v>
      </c>
      <c r="EF1186">
        <v>10000</v>
      </c>
      <c r="EG1186">
        <v>10000</v>
      </c>
      <c r="EH1186">
        <v>10000</v>
      </c>
      <c r="EI1186">
        <v>10000</v>
      </c>
      <c r="EJ1186">
        <v>10000</v>
      </c>
      <c r="EK1186">
        <v>10000</v>
      </c>
      <c r="EL1186">
        <v>10000</v>
      </c>
      <c r="EM1186">
        <v>10000</v>
      </c>
      <c r="EN1186">
        <v>10000</v>
      </c>
      <c r="EO1186">
        <v>10000</v>
      </c>
      <c r="EP1186">
        <v>10000</v>
      </c>
      <c r="EQ1186">
        <v>10000</v>
      </c>
      <c r="ER1186">
        <v>10000</v>
      </c>
      <c r="ES1186">
        <v>10000</v>
      </c>
      <c r="ET1186">
        <v>10000</v>
      </c>
      <c r="EU1186">
        <v>10000</v>
      </c>
      <c r="EV1186">
        <v>10000</v>
      </c>
      <c r="EW1186">
        <v>10000</v>
      </c>
      <c r="EX1186">
        <v>10000</v>
      </c>
      <c r="EY1186">
        <v>10000</v>
      </c>
      <c r="EZ1186">
        <v>10000</v>
      </c>
      <c r="FA1186">
        <v>10000</v>
      </c>
      <c r="FB1186">
        <v>10000</v>
      </c>
      <c r="FC1186">
        <v>10000</v>
      </c>
      <c r="FD1186">
        <v>10000</v>
      </c>
      <c r="FE1186">
        <v>10000</v>
      </c>
      <c r="FF1186">
        <v>10000</v>
      </c>
      <c r="FG1186">
        <v>10000</v>
      </c>
      <c r="FH1186">
        <v>10000</v>
      </c>
      <c r="FI1186">
        <v>10000</v>
      </c>
      <c r="FJ1186">
        <v>10000</v>
      </c>
      <c r="FK1186">
        <v>10000</v>
      </c>
      <c r="FL1186">
        <v>10000</v>
      </c>
      <c r="FM1186">
        <v>10000</v>
      </c>
      <c r="FN1186">
        <v>10000</v>
      </c>
      <c r="FO1186">
        <v>10000</v>
      </c>
      <c r="FP1186">
        <v>10000</v>
      </c>
      <c r="FQ1186">
        <v>10000</v>
      </c>
      <c r="FR1186">
        <v>10000</v>
      </c>
      <c r="FS1186">
        <v>10000</v>
      </c>
      <c r="FT1186">
        <v>10000</v>
      </c>
      <c r="FU1186">
        <v>10000</v>
      </c>
      <c r="FV1186">
        <v>10000</v>
      </c>
      <c r="FW1186">
        <v>10000</v>
      </c>
      <c r="FX1186">
        <v>0</v>
      </c>
      <c r="FY1186">
        <v>0</v>
      </c>
      <c r="FZ1186">
        <v>0</v>
      </c>
      <c r="GA1186">
        <v>0</v>
      </c>
      <c r="GB1186">
        <v>0</v>
      </c>
      <c r="GC1186">
        <v>0</v>
      </c>
      <c r="GD1186">
        <v>0</v>
      </c>
      <c r="GE1186">
        <v>0</v>
      </c>
      <c r="GF1186">
        <v>0</v>
      </c>
      <c r="GG1186">
        <v>0</v>
      </c>
      <c r="GH1186">
        <v>0</v>
      </c>
      <c r="GI1186">
        <v>0</v>
      </c>
      <c r="GJ1186">
        <v>0</v>
      </c>
      <c r="GK1186">
        <v>0</v>
      </c>
      <c r="GL1186">
        <v>0</v>
      </c>
      <c r="GM1186">
        <v>0</v>
      </c>
      <c r="GN1186">
        <v>0</v>
      </c>
      <c r="GO1186">
        <v>0</v>
      </c>
      <c r="GP1186">
        <v>0</v>
      </c>
      <c r="GQ1186">
        <v>0</v>
      </c>
      <c r="GR1186">
        <v>0</v>
      </c>
      <c r="GS1186">
        <v>0</v>
      </c>
      <c r="GT1186">
        <v>0</v>
      </c>
      <c r="GU1186">
        <v>0</v>
      </c>
      <c r="GV1186">
        <v>0</v>
      </c>
      <c r="GW1186">
        <v>0</v>
      </c>
      <c r="GX1186">
        <v>0</v>
      </c>
      <c r="GY1186">
        <v>0</v>
      </c>
      <c r="GZ1186">
        <v>0</v>
      </c>
      <c r="HA1186">
        <v>0</v>
      </c>
      <c r="HB1186">
        <v>0</v>
      </c>
      <c r="HC1186">
        <v>0</v>
      </c>
      <c r="HD1186">
        <v>0</v>
      </c>
      <c r="HE1186">
        <v>0</v>
      </c>
      <c r="HF1186">
        <v>0</v>
      </c>
      <c r="HG1186">
        <v>0</v>
      </c>
      <c r="HH1186">
        <v>0</v>
      </c>
      <c r="HI1186">
        <v>0</v>
      </c>
      <c r="HJ1186">
        <v>0</v>
      </c>
      <c r="HK1186">
        <v>0</v>
      </c>
      <c r="HL1186">
        <v>0</v>
      </c>
      <c r="HM1186">
        <v>0</v>
      </c>
      <c r="HN1186">
        <v>0</v>
      </c>
      <c r="HO1186">
        <v>0</v>
      </c>
      <c r="HP1186">
        <v>0</v>
      </c>
      <c r="HQ1186">
        <v>0</v>
      </c>
      <c r="HR1186">
        <v>0</v>
      </c>
      <c r="HS1186">
        <v>0</v>
      </c>
      <c r="HT1186">
        <v>0</v>
      </c>
      <c r="HU1186">
        <v>0</v>
      </c>
      <c r="HV1186">
        <v>0</v>
      </c>
      <c r="HW1186">
        <v>0</v>
      </c>
      <c r="HX1186">
        <v>0</v>
      </c>
      <c r="HY1186">
        <v>0</v>
      </c>
      <c r="HZ1186">
        <v>0</v>
      </c>
      <c r="IA1186">
        <v>0</v>
      </c>
      <c r="IB1186">
        <v>0</v>
      </c>
      <c r="IC1186">
        <v>0</v>
      </c>
      <c r="ID1186">
        <v>0</v>
      </c>
      <c r="IE1186">
        <v>0</v>
      </c>
      <c r="IF1186">
        <v>0</v>
      </c>
      <c r="IG1186">
        <v>0</v>
      </c>
      <c r="IH1186">
        <v>0</v>
      </c>
      <c r="II1186">
        <v>0</v>
      </c>
      <c r="IJ1186">
        <v>0</v>
      </c>
      <c r="IK1186">
        <v>0</v>
      </c>
    </row>
    <row r="1187" spans="13:245" hidden="1">
      <c r="M1187" s="340"/>
      <c r="N1187" t="s">
        <v>1025</v>
      </c>
      <c r="O1187">
        <v>1</v>
      </c>
      <c r="P1187">
        <v>1</v>
      </c>
      <c r="Q1187" s="183" t="str">
        <f t="shared" si="45"/>
        <v>SDH300101</v>
      </c>
      <c r="R1187">
        <v>270.3</v>
      </c>
      <c r="S1187">
        <v>2000</v>
      </c>
      <c r="T1187">
        <v>2000</v>
      </c>
      <c r="U1187">
        <v>2000</v>
      </c>
      <c r="V1187">
        <v>2000</v>
      </c>
      <c r="W1187">
        <v>2000</v>
      </c>
      <c r="X1187">
        <v>2000</v>
      </c>
      <c r="Y1187">
        <v>2162.4</v>
      </c>
      <c r="Z1187">
        <v>2432.7000000000003</v>
      </c>
      <c r="AA1187">
        <v>2703</v>
      </c>
      <c r="AB1187">
        <v>2973.3</v>
      </c>
      <c r="AC1187">
        <v>3243.6000000000004</v>
      </c>
      <c r="AD1187">
        <v>3513.9</v>
      </c>
      <c r="AE1187">
        <v>3784.2000000000003</v>
      </c>
      <c r="AF1187">
        <v>4054.5</v>
      </c>
      <c r="AG1187">
        <v>4324.8</v>
      </c>
      <c r="AH1187">
        <v>4595.1000000000004</v>
      </c>
      <c r="AI1187">
        <v>4865.4000000000005</v>
      </c>
      <c r="AJ1187">
        <v>5135.7</v>
      </c>
      <c r="AK1187">
        <v>5406</v>
      </c>
      <c r="AL1187">
        <v>5676.3</v>
      </c>
      <c r="AM1187">
        <v>5946.6</v>
      </c>
      <c r="AN1187">
        <v>6216.9000000000005</v>
      </c>
      <c r="AO1187">
        <v>6487.2000000000007</v>
      </c>
      <c r="AP1187">
        <v>6757.5</v>
      </c>
      <c r="AQ1187">
        <v>7027.8</v>
      </c>
      <c r="AR1187">
        <v>7298.1</v>
      </c>
      <c r="AS1187">
        <v>7568.4000000000005</v>
      </c>
      <c r="AT1187">
        <v>7838.7000000000007</v>
      </c>
      <c r="AU1187">
        <v>8109</v>
      </c>
      <c r="AV1187">
        <v>8109</v>
      </c>
      <c r="AW1187">
        <v>8109</v>
      </c>
      <c r="AX1187">
        <v>8109</v>
      </c>
      <c r="AY1187">
        <v>8109</v>
      </c>
      <c r="AZ1187">
        <v>8109</v>
      </c>
      <c r="BA1187">
        <v>8109</v>
      </c>
      <c r="BB1187">
        <v>8109</v>
      </c>
      <c r="BC1187">
        <v>8109</v>
      </c>
      <c r="BD1187">
        <v>8109</v>
      </c>
      <c r="BE1187">
        <v>8109</v>
      </c>
      <c r="BF1187">
        <v>8109</v>
      </c>
      <c r="BG1187">
        <v>8109</v>
      </c>
      <c r="BH1187">
        <v>8109</v>
      </c>
      <c r="BI1187">
        <v>8109</v>
      </c>
      <c r="BJ1187">
        <v>8109</v>
      </c>
      <c r="BK1187">
        <v>0</v>
      </c>
      <c r="BL1187">
        <v>0</v>
      </c>
      <c r="BM1187">
        <v>0</v>
      </c>
      <c r="BN1187">
        <v>0</v>
      </c>
      <c r="BO1187">
        <v>0</v>
      </c>
      <c r="BP1187">
        <v>0</v>
      </c>
      <c r="BQ1187">
        <v>0</v>
      </c>
      <c r="BR1187">
        <v>0</v>
      </c>
      <c r="BS1187">
        <v>0</v>
      </c>
      <c r="BT1187">
        <v>0</v>
      </c>
      <c r="BU1187">
        <v>0</v>
      </c>
      <c r="BV1187">
        <v>0</v>
      </c>
      <c r="BW1187">
        <v>0</v>
      </c>
      <c r="BX1187">
        <v>0</v>
      </c>
      <c r="BY1187">
        <v>0</v>
      </c>
      <c r="BZ1187">
        <v>0</v>
      </c>
      <c r="CA1187">
        <v>0</v>
      </c>
      <c r="CB1187">
        <v>0</v>
      </c>
      <c r="CC1187">
        <v>0</v>
      </c>
      <c r="CD1187">
        <v>0</v>
      </c>
      <c r="CE1187">
        <v>0</v>
      </c>
      <c r="CF1187">
        <v>0</v>
      </c>
      <c r="CG1187">
        <v>0</v>
      </c>
      <c r="CH1187">
        <v>0</v>
      </c>
      <c r="CI1187">
        <v>0</v>
      </c>
      <c r="CJ1187">
        <v>0</v>
      </c>
      <c r="CK1187">
        <v>0</v>
      </c>
      <c r="CL1187">
        <v>0</v>
      </c>
      <c r="CM1187">
        <v>0</v>
      </c>
      <c r="CN1187">
        <v>0</v>
      </c>
      <c r="CO1187">
        <v>0</v>
      </c>
      <c r="CP1187">
        <v>0</v>
      </c>
      <c r="CQ1187">
        <v>0</v>
      </c>
      <c r="CR1187">
        <v>0</v>
      </c>
      <c r="CS1187">
        <v>0</v>
      </c>
      <c r="CT1187">
        <v>0</v>
      </c>
      <c r="CU1187">
        <v>0</v>
      </c>
      <c r="CV1187">
        <v>0</v>
      </c>
      <c r="CW1187">
        <v>0</v>
      </c>
      <c r="CX1187">
        <v>0</v>
      </c>
      <c r="CY1187">
        <v>0</v>
      </c>
      <c r="CZ1187">
        <v>0</v>
      </c>
      <c r="DA1187">
        <v>0</v>
      </c>
      <c r="DB1187">
        <v>0</v>
      </c>
      <c r="DC1187">
        <v>0</v>
      </c>
      <c r="DD1187">
        <v>0</v>
      </c>
      <c r="DE1187">
        <v>0</v>
      </c>
      <c r="DF1187">
        <v>0</v>
      </c>
      <c r="DG1187">
        <v>0</v>
      </c>
      <c r="DH1187">
        <v>0</v>
      </c>
      <c r="DI1187">
        <v>0</v>
      </c>
      <c r="DJ1187">
        <v>0</v>
      </c>
      <c r="DK1187">
        <v>0</v>
      </c>
      <c r="DL1187">
        <v>0</v>
      </c>
      <c r="DM1187">
        <v>0</v>
      </c>
      <c r="DN1187">
        <v>0</v>
      </c>
      <c r="DO1187">
        <v>0</v>
      </c>
      <c r="DP1187">
        <v>0</v>
      </c>
      <c r="DQ1187">
        <v>0</v>
      </c>
      <c r="DR1187">
        <v>0</v>
      </c>
      <c r="DS1187">
        <v>0</v>
      </c>
      <c r="DT1187">
        <v>0</v>
      </c>
      <c r="DU1187">
        <v>0</v>
      </c>
      <c r="DV1187">
        <v>0</v>
      </c>
      <c r="DW1187">
        <v>0</v>
      </c>
      <c r="DX1187">
        <v>0</v>
      </c>
      <c r="DZ1187" s="340"/>
      <c r="EA1187" t="s">
        <v>1025</v>
      </c>
      <c r="EB1187">
        <v>1</v>
      </c>
      <c r="EC1187">
        <v>1</v>
      </c>
      <c r="ED1187" s="183" t="str">
        <f t="shared" si="46"/>
        <v>SDH300101</v>
      </c>
      <c r="EE1187">
        <v>270.3</v>
      </c>
      <c r="EF1187">
        <v>10000</v>
      </c>
      <c r="EG1187">
        <v>10000</v>
      </c>
      <c r="EH1187">
        <v>10000</v>
      </c>
      <c r="EI1187">
        <v>10000</v>
      </c>
      <c r="EJ1187">
        <v>10000</v>
      </c>
      <c r="EK1187">
        <v>10000</v>
      </c>
      <c r="EL1187">
        <v>10000</v>
      </c>
      <c r="EM1187">
        <v>10000</v>
      </c>
      <c r="EN1187">
        <v>10000</v>
      </c>
      <c r="EO1187">
        <v>10000</v>
      </c>
      <c r="EP1187">
        <v>10000</v>
      </c>
      <c r="EQ1187">
        <v>10000</v>
      </c>
      <c r="ER1187">
        <v>10000</v>
      </c>
      <c r="ES1187">
        <v>10000</v>
      </c>
      <c r="ET1187">
        <v>10000</v>
      </c>
      <c r="EU1187">
        <v>10000</v>
      </c>
      <c r="EV1187">
        <v>10000</v>
      </c>
      <c r="EW1187">
        <v>10000</v>
      </c>
      <c r="EX1187">
        <v>10000</v>
      </c>
      <c r="EY1187">
        <v>10000</v>
      </c>
      <c r="EZ1187">
        <v>10000</v>
      </c>
      <c r="FA1187">
        <v>10000</v>
      </c>
      <c r="FB1187">
        <v>10000</v>
      </c>
      <c r="FC1187">
        <v>10000</v>
      </c>
      <c r="FD1187">
        <v>10000</v>
      </c>
      <c r="FE1187">
        <v>10000</v>
      </c>
      <c r="FF1187">
        <v>10000</v>
      </c>
      <c r="FG1187">
        <v>10000</v>
      </c>
      <c r="FH1187">
        <v>10000</v>
      </c>
      <c r="FI1187">
        <v>10000</v>
      </c>
      <c r="FJ1187">
        <v>10000</v>
      </c>
      <c r="FK1187">
        <v>10000</v>
      </c>
      <c r="FL1187">
        <v>10000</v>
      </c>
      <c r="FM1187">
        <v>10000</v>
      </c>
      <c r="FN1187">
        <v>10000</v>
      </c>
      <c r="FO1187">
        <v>10000</v>
      </c>
      <c r="FP1187">
        <v>10000</v>
      </c>
      <c r="FQ1187">
        <v>10000</v>
      </c>
      <c r="FR1187">
        <v>10000</v>
      </c>
      <c r="FS1187">
        <v>10000</v>
      </c>
      <c r="FT1187">
        <v>10000</v>
      </c>
      <c r="FU1187">
        <v>10000</v>
      </c>
      <c r="FV1187">
        <v>10000</v>
      </c>
      <c r="FW1187">
        <v>10000</v>
      </c>
      <c r="FX1187">
        <v>0</v>
      </c>
      <c r="FY1187">
        <v>0</v>
      </c>
      <c r="FZ1187">
        <v>0</v>
      </c>
      <c r="GA1187">
        <v>0</v>
      </c>
      <c r="GB1187">
        <v>0</v>
      </c>
      <c r="GC1187">
        <v>0</v>
      </c>
      <c r="GD1187">
        <v>0</v>
      </c>
      <c r="GE1187">
        <v>0</v>
      </c>
      <c r="GF1187">
        <v>0</v>
      </c>
      <c r="GG1187">
        <v>0</v>
      </c>
      <c r="GH1187">
        <v>0</v>
      </c>
      <c r="GI1187">
        <v>0</v>
      </c>
      <c r="GJ1187">
        <v>0</v>
      </c>
      <c r="GK1187">
        <v>0</v>
      </c>
      <c r="GL1187">
        <v>0</v>
      </c>
      <c r="GM1187">
        <v>0</v>
      </c>
      <c r="GN1187">
        <v>0</v>
      </c>
      <c r="GO1187">
        <v>0</v>
      </c>
      <c r="GP1187">
        <v>0</v>
      </c>
      <c r="GQ1187">
        <v>0</v>
      </c>
      <c r="GR1187">
        <v>0</v>
      </c>
      <c r="GS1187">
        <v>0</v>
      </c>
      <c r="GT1187">
        <v>0</v>
      </c>
      <c r="GU1187">
        <v>0</v>
      </c>
      <c r="GV1187">
        <v>0</v>
      </c>
      <c r="GW1187">
        <v>0</v>
      </c>
      <c r="GX1187">
        <v>0</v>
      </c>
      <c r="GY1187">
        <v>0</v>
      </c>
      <c r="GZ1187">
        <v>0</v>
      </c>
      <c r="HA1187">
        <v>0</v>
      </c>
      <c r="HB1187">
        <v>0</v>
      </c>
      <c r="HC1187">
        <v>0</v>
      </c>
      <c r="HD1187">
        <v>0</v>
      </c>
      <c r="HE1187">
        <v>0</v>
      </c>
      <c r="HF1187">
        <v>0</v>
      </c>
      <c r="HG1187">
        <v>0</v>
      </c>
      <c r="HH1187">
        <v>0</v>
      </c>
      <c r="HI1187">
        <v>0</v>
      </c>
      <c r="HJ1187">
        <v>0</v>
      </c>
      <c r="HK1187">
        <v>0</v>
      </c>
      <c r="HL1187">
        <v>0</v>
      </c>
      <c r="HM1187">
        <v>0</v>
      </c>
      <c r="HN1187">
        <v>0</v>
      </c>
      <c r="HO1187">
        <v>0</v>
      </c>
      <c r="HP1187">
        <v>0</v>
      </c>
      <c r="HQ1187">
        <v>0</v>
      </c>
      <c r="HR1187">
        <v>0</v>
      </c>
      <c r="HS1187">
        <v>0</v>
      </c>
      <c r="HT1187">
        <v>0</v>
      </c>
      <c r="HU1187">
        <v>0</v>
      </c>
      <c r="HV1187">
        <v>0</v>
      </c>
      <c r="HW1187">
        <v>0</v>
      </c>
      <c r="HX1187">
        <v>0</v>
      </c>
      <c r="HY1187">
        <v>0</v>
      </c>
      <c r="HZ1187">
        <v>0</v>
      </c>
      <c r="IA1187">
        <v>0</v>
      </c>
      <c r="IB1187">
        <v>0</v>
      </c>
      <c r="IC1187">
        <v>0</v>
      </c>
      <c r="ID1187">
        <v>0</v>
      </c>
      <c r="IE1187">
        <v>0</v>
      </c>
      <c r="IF1187">
        <v>0</v>
      </c>
      <c r="IG1187">
        <v>0</v>
      </c>
      <c r="IH1187">
        <v>0</v>
      </c>
      <c r="II1187">
        <v>0</v>
      </c>
      <c r="IJ1187">
        <v>0</v>
      </c>
      <c r="IK1187">
        <v>0</v>
      </c>
    </row>
    <row r="1188" spans="13:245" hidden="1">
      <c r="M1188" s="340"/>
      <c r="N1188" t="s">
        <v>1025</v>
      </c>
      <c r="O1188">
        <v>1</v>
      </c>
      <c r="P1188">
        <v>2</v>
      </c>
      <c r="Q1188" s="183" t="str">
        <f t="shared" si="45"/>
        <v>SDH300102</v>
      </c>
      <c r="R1188">
        <v>270.3</v>
      </c>
      <c r="S1188">
        <v>2000</v>
      </c>
      <c r="T1188">
        <v>2000</v>
      </c>
      <c r="U1188">
        <v>2000</v>
      </c>
      <c r="V1188">
        <v>2000</v>
      </c>
      <c r="W1188">
        <v>2000</v>
      </c>
      <c r="X1188">
        <v>2000</v>
      </c>
      <c r="Y1188">
        <v>2162.4</v>
      </c>
      <c r="Z1188">
        <v>2432.7000000000003</v>
      </c>
      <c r="AA1188">
        <v>2703</v>
      </c>
      <c r="AB1188">
        <v>2973.3</v>
      </c>
      <c r="AC1188">
        <v>3243.6000000000004</v>
      </c>
      <c r="AD1188">
        <v>3513.9</v>
      </c>
      <c r="AE1188">
        <v>3784.2000000000003</v>
      </c>
      <c r="AF1188">
        <v>4054.5</v>
      </c>
      <c r="AG1188">
        <v>4324.8</v>
      </c>
      <c r="AH1188">
        <v>4595.1000000000004</v>
      </c>
      <c r="AI1188">
        <v>4865.4000000000005</v>
      </c>
      <c r="AJ1188">
        <v>5135.7</v>
      </c>
      <c r="AK1188">
        <v>5406</v>
      </c>
      <c r="AL1188">
        <v>5676.3</v>
      </c>
      <c r="AM1188">
        <v>5946.6</v>
      </c>
      <c r="AN1188">
        <v>6216.9000000000005</v>
      </c>
      <c r="AO1188">
        <v>6487.2000000000007</v>
      </c>
      <c r="AP1188">
        <v>6757.5</v>
      </c>
      <c r="AQ1188">
        <v>7027.8</v>
      </c>
      <c r="AR1188">
        <v>7298.1</v>
      </c>
      <c r="AS1188">
        <v>7568.4000000000005</v>
      </c>
      <c r="AT1188">
        <v>7838.7000000000007</v>
      </c>
      <c r="AU1188">
        <v>8109</v>
      </c>
      <c r="AV1188">
        <v>8109</v>
      </c>
      <c r="AW1188">
        <v>8109</v>
      </c>
      <c r="AX1188">
        <v>8109</v>
      </c>
      <c r="AY1188">
        <v>8109</v>
      </c>
      <c r="AZ1188">
        <v>8109</v>
      </c>
      <c r="BA1188">
        <v>8109</v>
      </c>
      <c r="BB1188">
        <v>8109</v>
      </c>
      <c r="BC1188">
        <v>8109</v>
      </c>
      <c r="BD1188">
        <v>8109</v>
      </c>
      <c r="BE1188">
        <v>8109</v>
      </c>
      <c r="BF1188">
        <v>8109</v>
      </c>
      <c r="BG1188">
        <v>8109</v>
      </c>
      <c r="BH1188">
        <v>8109</v>
      </c>
      <c r="BI1188">
        <v>8109</v>
      </c>
      <c r="BJ1188">
        <v>8109</v>
      </c>
      <c r="BK1188">
        <v>0</v>
      </c>
      <c r="BL1188">
        <v>0</v>
      </c>
      <c r="BM1188">
        <v>0</v>
      </c>
      <c r="BN1188">
        <v>0</v>
      </c>
      <c r="BO1188">
        <v>0</v>
      </c>
      <c r="BP1188">
        <v>0</v>
      </c>
      <c r="BQ1188">
        <v>0</v>
      </c>
      <c r="BR1188">
        <v>0</v>
      </c>
      <c r="BS1188">
        <v>0</v>
      </c>
      <c r="BT1188">
        <v>0</v>
      </c>
      <c r="BU1188">
        <v>0</v>
      </c>
      <c r="BV1188">
        <v>0</v>
      </c>
      <c r="BW1188">
        <v>0</v>
      </c>
      <c r="BX1188">
        <v>0</v>
      </c>
      <c r="BY1188">
        <v>0</v>
      </c>
      <c r="BZ1188">
        <v>0</v>
      </c>
      <c r="CA1188">
        <v>0</v>
      </c>
      <c r="CB1188">
        <v>0</v>
      </c>
      <c r="CC1188">
        <v>0</v>
      </c>
      <c r="CD1188">
        <v>0</v>
      </c>
      <c r="CE1188">
        <v>0</v>
      </c>
      <c r="CF1188">
        <v>0</v>
      </c>
      <c r="CG1188">
        <v>0</v>
      </c>
      <c r="CH1188">
        <v>0</v>
      </c>
      <c r="CI1188">
        <v>0</v>
      </c>
      <c r="CJ1188">
        <v>0</v>
      </c>
      <c r="CK1188">
        <v>0</v>
      </c>
      <c r="CL1188">
        <v>0</v>
      </c>
      <c r="CM1188">
        <v>0</v>
      </c>
      <c r="CN1188">
        <v>0</v>
      </c>
      <c r="CO1188">
        <v>0</v>
      </c>
      <c r="CP1188">
        <v>0</v>
      </c>
      <c r="CQ1188">
        <v>0</v>
      </c>
      <c r="CR1188">
        <v>0</v>
      </c>
      <c r="CS1188">
        <v>0</v>
      </c>
      <c r="CT1188">
        <v>0</v>
      </c>
      <c r="CU1188">
        <v>0</v>
      </c>
      <c r="CV1188">
        <v>0</v>
      </c>
      <c r="CW1188">
        <v>0</v>
      </c>
      <c r="CX1188">
        <v>0</v>
      </c>
      <c r="CY1188">
        <v>0</v>
      </c>
      <c r="CZ1188">
        <v>0</v>
      </c>
      <c r="DA1188">
        <v>0</v>
      </c>
      <c r="DB1188">
        <v>0</v>
      </c>
      <c r="DC1188">
        <v>0</v>
      </c>
      <c r="DD1188">
        <v>0</v>
      </c>
      <c r="DE1188">
        <v>0</v>
      </c>
      <c r="DF1188">
        <v>0</v>
      </c>
      <c r="DG1188">
        <v>0</v>
      </c>
      <c r="DH1188">
        <v>0</v>
      </c>
      <c r="DI1188">
        <v>0</v>
      </c>
      <c r="DJ1188">
        <v>0</v>
      </c>
      <c r="DK1188">
        <v>0</v>
      </c>
      <c r="DL1188">
        <v>0</v>
      </c>
      <c r="DM1188">
        <v>0</v>
      </c>
      <c r="DN1188">
        <v>0</v>
      </c>
      <c r="DO1188">
        <v>0</v>
      </c>
      <c r="DP1188">
        <v>0</v>
      </c>
      <c r="DQ1188">
        <v>0</v>
      </c>
      <c r="DR1188">
        <v>0</v>
      </c>
      <c r="DS1188">
        <v>0</v>
      </c>
      <c r="DT1188">
        <v>0</v>
      </c>
      <c r="DU1188">
        <v>0</v>
      </c>
      <c r="DV1188">
        <v>0</v>
      </c>
      <c r="DW1188">
        <v>0</v>
      </c>
      <c r="DX1188">
        <v>0</v>
      </c>
      <c r="DZ1188" s="340"/>
      <c r="EA1188" t="s">
        <v>1025</v>
      </c>
      <c r="EB1188">
        <v>1</v>
      </c>
      <c r="EC1188">
        <v>2</v>
      </c>
      <c r="ED1188" s="183" t="str">
        <f t="shared" si="46"/>
        <v>SDH300102</v>
      </c>
      <c r="EE1188">
        <v>270.3</v>
      </c>
      <c r="EF1188">
        <v>10000</v>
      </c>
      <c r="EG1188">
        <v>10000</v>
      </c>
      <c r="EH1188">
        <v>10000</v>
      </c>
      <c r="EI1188">
        <v>10000</v>
      </c>
      <c r="EJ1188">
        <v>10000</v>
      </c>
      <c r="EK1188">
        <v>10000</v>
      </c>
      <c r="EL1188">
        <v>10000</v>
      </c>
      <c r="EM1188">
        <v>10000</v>
      </c>
      <c r="EN1188">
        <v>10000</v>
      </c>
      <c r="EO1188">
        <v>10000</v>
      </c>
      <c r="EP1188">
        <v>10000</v>
      </c>
      <c r="EQ1188">
        <v>10000</v>
      </c>
      <c r="ER1188">
        <v>10000</v>
      </c>
      <c r="ES1188">
        <v>10000</v>
      </c>
      <c r="ET1188">
        <v>10000</v>
      </c>
      <c r="EU1188">
        <v>10000</v>
      </c>
      <c r="EV1188">
        <v>10000</v>
      </c>
      <c r="EW1188">
        <v>10000</v>
      </c>
      <c r="EX1188">
        <v>10000</v>
      </c>
      <c r="EY1188">
        <v>10000</v>
      </c>
      <c r="EZ1188">
        <v>10000</v>
      </c>
      <c r="FA1188">
        <v>10000</v>
      </c>
      <c r="FB1188">
        <v>10000</v>
      </c>
      <c r="FC1188">
        <v>10000</v>
      </c>
      <c r="FD1188">
        <v>10000</v>
      </c>
      <c r="FE1188">
        <v>10000</v>
      </c>
      <c r="FF1188">
        <v>10000</v>
      </c>
      <c r="FG1188">
        <v>10000</v>
      </c>
      <c r="FH1188">
        <v>10000</v>
      </c>
      <c r="FI1188">
        <v>10000</v>
      </c>
      <c r="FJ1188">
        <v>10000</v>
      </c>
      <c r="FK1188">
        <v>10000</v>
      </c>
      <c r="FL1188">
        <v>10000</v>
      </c>
      <c r="FM1188">
        <v>10000</v>
      </c>
      <c r="FN1188">
        <v>10000</v>
      </c>
      <c r="FO1188">
        <v>10000</v>
      </c>
      <c r="FP1188">
        <v>10000</v>
      </c>
      <c r="FQ1188">
        <v>10000</v>
      </c>
      <c r="FR1188">
        <v>10000</v>
      </c>
      <c r="FS1188">
        <v>10000</v>
      </c>
      <c r="FT1188">
        <v>10000</v>
      </c>
      <c r="FU1188">
        <v>10000</v>
      </c>
      <c r="FV1188">
        <v>10000</v>
      </c>
      <c r="FW1188">
        <v>10000</v>
      </c>
      <c r="FX1188">
        <v>0</v>
      </c>
      <c r="FY1188">
        <v>0</v>
      </c>
      <c r="FZ1188">
        <v>0</v>
      </c>
      <c r="GA1188">
        <v>0</v>
      </c>
      <c r="GB1188">
        <v>0</v>
      </c>
      <c r="GC1188">
        <v>0</v>
      </c>
      <c r="GD1188">
        <v>0</v>
      </c>
      <c r="GE1188">
        <v>0</v>
      </c>
      <c r="GF1188">
        <v>0</v>
      </c>
      <c r="GG1188">
        <v>0</v>
      </c>
      <c r="GH1188">
        <v>0</v>
      </c>
      <c r="GI1188">
        <v>0</v>
      </c>
      <c r="GJ1188">
        <v>0</v>
      </c>
      <c r="GK1188">
        <v>0</v>
      </c>
      <c r="GL1188">
        <v>0</v>
      </c>
      <c r="GM1188">
        <v>0</v>
      </c>
      <c r="GN1188">
        <v>0</v>
      </c>
      <c r="GO1188">
        <v>0</v>
      </c>
      <c r="GP1188">
        <v>0</v>
      </c>
      <c r="GQ1188">
        <v>0</v>
      </c>
      <c r="GR1188">
        <v>0</v>
      </c>
      <c r="GS1188">
        <v>0</v>
      </c>
      <c r="GT1188">
        <v>0</v>
      </c>
      <c r="GU1188">
        <v>0</v>
      </c>
      <c r="GV1188">
        <v>0</v>
      </c>
      <c r="GW1188">
        <v>0</v>
      </c>
      <c r="GX1188">
        <v>0</v>
      </c>
      <c r="GY1188">
        <v>0</v>
      </c>
      <c r="GZ1188">
        <v>0</v>
      </c>
      <c r="HA1188">
        <v>0</v>
      </c>
      <c r="HB1188">
        <v>0</v>
      </c>
      <c r="HC1188">
        <v>0</v>
      </c>
      <c r="HD1188">
        <v>0</v>
      </c>
      <c r="HE1188">
        <v>0</v>
      </c>
      <c r="HF1188">
        <v>0</v>
      </c>
      <c r="HG1188">
        <v>0</v>
      </c>
      <c r="HH1188">
        <v>0</v>
      </c>
      <c r="HI1188">
        <v>0</v>
      </c>
      <c r="HJ1188">
        <v>0</v>
      </c>
      <c r="HK1188">
        <v>0</v>
      </c>
      <c r="HL1188">
        <v>0</v>
      </c>
      <c r="HM1188">
        <v>0</v>
      </c>
      <c r="HN1188">
        <v>0</v>
      </c>
      <c r="HO1188">
        <v>0</v>
      </c>
      <c r="HP1188">
        <v>0</v>
      </c>
      <c r="HQ1188">
        <v>0</v>
      </c>
      <c r="HR1188">
        <v>0</v>
      </c>
      <c r="HS1188">
        <v>0</v>
      </c>
      <c r="HT1188">
        <v>0</v>
      </c>
      <c r="HU1188">
        <v>0</v>
      </c>
      <c r="HV1188">
        <v>0</v>
      </c>
      <c r="HW1188">
        <v>0</v>
      </c>
      <c r="HX1188">
        <v>0</v>
      </c>
      <c r="HY1188">
        <v>0</v>
      </c>
      <c r="HZ1188">
        <v>0</v>
      </c>
      <c r="IA1188">
        <v>0</v>
      </c>
      <c r="IB1188">
        <v>0</v>
      </c>
      <c r="IC1188">
        <v>0</v>
      </c>
      <c r="ID1188">
        <v>0</v>
      </c>
      <c r="IE1188">
        <v>0</v>
      </c>
      <c r="IF1188">
        <v>0</v>
      </c>
      <c r="IG1188">
        <v>0</v>
      </c>
      <c r="IH1188">
        <v>0</v>
      </c>
      <c r="II1188">
        <v>0</v>
      </c>
      <c r="IJ1188">
        <v>0</v>
      </c>
      <c r="IK1188">
        <v>0</v>
      </c>
    </row>
    <row r="1189" spans="13:245" hidden="1">
      <c r="M1189" s="340"/>
      <c r="N1189" t="s">
        <v>1025</v>
      </c>
      <c r="O1189">
        <v>1</v>
      </c>
      <c r="P1189">
        <v>3</v>
      </c>
      <c r="Q1189" s="183" t="str">
        <f t="shared" si="45"/>
        <v>SDH300103</v>
      </c>
      <c r="R1189">
        <v>270.3</v>
      </c>
      <c r="S1189">
        <v>2000</v>
      </c>
      <c r="T1189">
        <v>2000</v>
      </c>
      <c r="U1189">
        <v>2000</v>
      </c>
      <c r="V1189">
        <v>2000</v>
      </c>
      <c r="W1189">
        <v>2000</v>
      </c>
      <c r="X1189">
        <v>2000</v>
      </c>
      <c r="Y1189">
        <v>2162.4</v>
      </c>
      <c r="Z1189">
        <v>2432.7000000000003</v>
      </c>
      <c r="AA1189">
        <v>2703</v>
      </c>
      <c r="AB1189">
        <v>2973.3</v>
      </c>
      <c r="AC1189">
        <v>3243.6000000000004</v>
      </c>
      <c r="AD1189">
        <v>3513.9</v>
      </c>
      <c r="AE1189">
        <v>3784.2000000000003</v>
      </c>
      <c r="AF1189">
        <v>4054.5</v>
      </c>
      <c r="AG1189">
        <v>4324.8</v>
      </c>
      <c r="AH1189">
        <v>4595.1000000000004</v>
      </c>
      <c r="AI1189">
        <v>4865.4000000000005</v>
      </c>
      <c r="AJ1189">
        <v>5135.7</v>
      </c>
      <c r="AK1189">
        <v>5406</v>
      </c>
      <c r="AL1189">
        <v>5676.3</v>
      </c>
      <c r="AM1189">
        <v>5946.6</v>
      </c>
      <c r="AN1189">
        <v>6216.9000000000005</v>
      </c>
      <c r="AO1189">
        <v>6487.2000000000007</v>
      </c>
      <c r="AP1189">
        <v>6757.5</v>
      </c>
      <c r="AQ1189">
        <v>7027.8</v>
      </c>
      <c r="AR1189">
        <v>7298.1</v>
      </c>
      <c r="AS1189">
        <v>7568.4000000000005</v>
      </c>
      <c r="AT1189">
        <v>7838.7000000000007</v>
      </c>
      <c r="AU1189">
        <v>8109</v>
      </c>
      <c r="AV1189">
        <v>8109</v>
      </c>
      <c r="AW1189">
        <v>8109</v>
      </c>
      <c r="AX1189">
        <v>8109</v>
      </c>
      <c r="AY1189">
        <v>8109</v>
      </c>
      <c r="AZ1189">
        <v>8109</v>
      </c>
      <c r="BA1189">
        <v>8109</v>
      </c>
      <c r="BB1189">
        <v>8109</v>
      </c>
      <c r="BC1189">
        <v>8109</v>
      </c>
      <c r="BD1189">
        <v>8109</v>
      </c>
      <c r="BE1189">
        <v>8109</v>
      </c>
      <c r="BF1189">
        <v>8109</v>
      </c>
      <c r="BG1189">
        <v>8109</v>
      </c>
      <c r="BH1189">
        <v>8109</v>
      </c>
      <c r="BI1189">
        <v>8109</v>
      </c>
      <c r="BJ1189">
        <v>8109</v>
      </c>
      <c r="BK1189">
        <v>0</v>
      </c>
      <c r="BL1189">
        <v>0</v>
      </c>
      <c r="BM1189">
        <v>0</v>
      </c>
      <c r="BN1189">
        <v>0</v>
      </c>
      <c r="BO1189">
        <v>0</v>
      </c>
      <c r="BP1189">
        <v>0</v>
      </c>
      <c r="BQ1189">
        <v>0</v>
      </c>
      <c r="BR1189">
        <v>0</v>
      </c>
      <c r="BS1189">
        <v>0</v>
      </c>
      <c r="BT1189">
        <v>0</v>
      </c>
      <c r="BU1189">
        <v>0</v>
      </c>
      <c r="BV1189">
        <v>0</v>
      </c>
      <c r="BW1189">
        <v>0</v>
      </c>
      <c r="BX1189">
        <v>0</v>
      </c>
      <c r="BY1189">
        <v>0</v>
      </c>
      <c r="BZ1189">
        <v>0</v>
      </c>
      <c r="CA1189">
        <v>0</v>
      </c>
      <c r="CB1189">
        <v>0</v>
      </c>
      <c r="CC1189">
        <v>0</v>
      </c>
      <c r="CD1189">
        <v>0</v>
      </c>
      <c r="CE1189">
        <v>0</v>
      </c>
      <c r="CF1189">
        <v>0</v>
      </c>
      <c r="CG1189">
        <v>0</v>
      </c>
      <c r="CH1189">
        <v>0</v>
      </c>
      <c r="CI1189">
        <v>0</v>
      </c>
      <c r="CJ1189">
        <v>0</v>
      </c>
      <c r="CK1189">
        <v>0</v>
      </c>
      <c r="CL1189">
        <v>0</v>
      </c>
      <c r="CM1189">
        <v>0</v>
      </c>
      <c r="CN1189">
        <v>0</v>
      </c>
      <c r="CO1189">
        <v>0</v>
      </c>
      <c r="CP1189">
        <v>0</v>
      </c>
      <c r="CQ1189">
        <v>0</v>
      </c>
      <c r="CR1189">
        <v>0</v>
      </c>
      <c r="CS1189">
        <v>0</v>
      </c>
      <c r="CT1189">
        <v>0</v>
      </c>
      <c r="CU1189">
        <v>0</v>
      </c>
      <c r="CV1189">
        <v>0</v>
      </c>
      <c r="CW1189">
        <v>0</v>
      </c>
      <c r="CX1189">
        <v>0</v>
      </c>
      <c r="CY1189">
        <v>0</v>
      </c>
      <c r="CZ1189">
        <v>0</v>
      </c>
      <c r="DA1189">
        <v>0</v>
      </c>
      <c r="DB1189">
        <v>0</v>
      </c>
      <c r="DC1189">
        <v>0</v>
      </c>
      <c r="DD1189">
        <v>0</v>
      </c>
      <c r="DE1189">
        <v>0</v>
      </c>
      <c r="DF1189">
        <v>0</v>
      </c>
      <c r="DG1189">
        <v>0</v>
      </c>
      <c r="DH1189">
        <v>0</v>
      </c>
      <c r="DI1189">
        <v>0</v>
      </c>
      <c r="DJ1189">
        <v>0</v>
      </c>
      <c r="DK1189">
        <v>0</v>
      </c>
      <c r="DL1189">
        <v>0</v>
      </c>
      <c r="DM1189">
        <v>0</v>
      </c>
      <c r="DN1189">
        <v>0</v>
      </c>
      <c r="DO1189">
        <v>0</v>
      </c>
      <c r="DP1189">
        <v>0</v>
      </c>
      <c r="DQ1189">
        <v>0</v>
      </c>
      <c r="DR1189">
        <v>0</v>
      </c>
      <c r="DS1189">
        <v>0</v>
      </c>
      <c r="DT1189">
        <v>0</v>
      </c>
      <c r="DU1189">
        <v>0</v>
      </c>
      <c r="DV1189">
        <v>0</v>
      </c>
      <c r="DW1189">
        <v>0</v>
      </c>
      <c r="DX1189">
        <v>0</v>
      </c>
      <c r="DZ1189" s="340"/>
      <c r="EA1189" t="s">
        <v>1025</v>
      </c>
      <c r="EB1189">
        <v>1</v>
      </c>
      <c r="EC1189">
        <v>3</v>
      </c>
      <c r="ED1189" s="183" t="str">
        <f t="shared" si="46"/>
        <v>SDH300103</v>
      </c>
      <c r="EE1189">
        <v>270.3</v>
      </c>
      <c r="EF1189">
        <v>10000</v>
      </c>
      <c r="EG1189">
        <v>10000</v>
      </c>
      <c r="EH1189">
        <v>10000</v>
      </c>
      <c r="EI1189">
        <v>10000</v>
      </c>
      <c r="EJ1189">
        <v>10000</v>
      </c>
      <c r="EK1189">
        <v>10000</v>
      </c>
      <c r="EL1189">
        <v>10000</v>
      </c>
      <c r="EM1189">
        <v>10000</v>
      </c>
      <c r="EN1189">
        <v>10000</v>
      </c>
      <c r="EO1189">
        <v>10000</v>
      </c>
      <c r="EP1189">
        <v>10000</v>
      </c>
      <c r="EQ1189">
        <v>10000</v>
      </c>
      <c r="ER1189">
        <v>10000</v>
      </c>
      <c r="ES1189">
        <v>10000</v>
      </c>
      <c r="ET1189">
        <v>10000</v>
      </c>
      <c r="EU1189">
        <v>10000</v>
      </c>
      <c r="EV1189">
        <v>10000</v>
      </c>
      <c r="EW1189">
        <v>10000</v>
      </c>
      <c r="EX1189">
        <v>10000</v>
      </c>
      <c r="EY1189">
        <v>10000</v>
      </c>
      <c r="EZ1189">
        <v>10000</v>
      </c>
      <c r="FA1189">
        <v>10000</v>
      </c>
      <c r="FB1189">
        <v>10000</v>
      </c>
      <c r="FC1189">
        <v>10000</v>
      </c>
      <c r="FD1189">
        <v>10000</v>
      </c>
      <c r="FE1189">
        <v>10000</v>
      </c>
      <c r="FF1189">
        <v>10000</v>
      </c>
      <c r="FG1189">
        <v>10000</v>
      </c>
      <c r="FH1189">
        <v>10000</v>
      </c>
      <c r="FI1189">
        <v>10000</v>
      </c>
      <c r="FJ1189">
        <v>10000</v>
      </c>
      <c r="FK1189">
        <v>10000</v>
      </c>
      <c r="FL1189">
        <v>10000</v>
      </c>
      <c r="FM1189">
        <v>10000</v>
      </c>
      <c r="FN1189">
        <v>10000</v>
      </c>
      <c r="FO1189">
        <v>10000</v>
      </c>
      <c r="FP1189">
        <v>10000</v>
      </c>
      <c r="FQ1189">
        <v>10000</v>
      </c>
      <c r="FR1189">
        <v>10000</v>
      </c>
      <c r="FS1189">
        <v>10000</v>
      </c>
      <c r="FT1189">
        <v>10000</v>
      </c>
      <c r="FU1189">
        <v>10000</v>
      </c>
      <c r="FV1189">
        <v>10000</v>
      </c>
      <c r="FW1189">
        <v>10000</v>
      </c>
      <c r="FX1189">
        <v>0</v>
      </c>
      <c r="FY1189">
        <v>0</v>
      </c>
      <c r="FZ1189">
        <v>0</v>
      </c>
      <c r="GA1189">
        <v>0</v>
      </c>
      <c r="GB1189">
        <v>0</v>
      </c>
      <c r="GC1189">
        <v>0</v>
      </c>
      <c r="GD1189">
        <v>0</v>
      </c>
      <c r="GE1189">
        <v>0</v>
      </c>
      <c r="GF1189">
        <v>0</v>
      </c>
      <c r="GG1189">
        <v>0</v>
      </c>
      <c r="GH1189">
        <v>0</v>
      </c>
      <c r="GI1189">
        <v>0</v>
      </c>
      <c r="GJ1189">
        <v>0</v>
      </c>
      <c r="GK1189">
        <v>0</v>
      </c>
      <c r="GL1189">
        <v>0</v>
      </c>
      <c r="GM1189">
        <v>0</v>
      </c>
      <c r="GN1189">
        <v>0</v>
      </c>
      <c r="GO1189">
        <v>0</v>
      </c>
      <c r="GP1189">
        <v>0</v>
      </c>
      <c r="GQ1189">
        <v>0</v>
      </c>
      <c r="GR1189">
        <v>0</v>
      </c>
      <c r="GS1189">
        <v>0</v>
      </c>
      <c r="GT1189">
        <v>0</v>
      </c>
      <c r="GU1189">
        <v>0</v>
      </c>
      <c r="GV1189">
        <v>0</v>
      </c>
      <c r="GW1189">
        <v>0</v>
      </c>
      <c r="GX1189">
        <v>0</v>
      </c>
      <c r="GY1189">
        <v>0</v>
      </c>
      <c r="GZ1189">
        <v>0</v>
      </c>
      <c r="HA1189">
        <v>0</v>
      </c>
      <c r="HB1189">
        <v>0</v>
      </c>
      <c r="HC1189">
        <v>0</v>
      </c>
      <c r="HD1189">
        <v>0</v>
      </c>
      <c r="HE1189">
        <v>0</v>
      </c>
      <c r="HF1189">
        <v>0</v>
      </c>
      <c r="HG1189">
        <v>0</v>
      </c>
      <c r="HH1189">
        <v>0</v>
      </c>
      <c r="HI1189">
        <v>0</v>
      </c>
      <c r="HJ1189">
        <v>0</v>
      </c>
      <c r="HK1189">
        <v>0</v>
      </c>
      <c r="HL1189">
        <v>0</v>
      </c>
      <c r="HM1189">
        <v>0</v>
      </c>
      <c r="HN1189">
        <v>0</v>
      </c>
      <c r="HO1189">
        <v>0</v>
      </c>
      <c r="HP1189">
        <v>0</v>
      </c>
      <c r="HQ1189">
        <v>0</v>
      </c>
      <c r="HR1189">
        <v>0</v>
      </c>
      <c r="HS1189">
        <v>0</v>
      </c>
      <c r="HT1189">
        <v>0</v>
      </c>
      <c r="HU1189">
        <v>0</v>
      </c>
      <c r="HV1189">
        <v>0</v>
      </c>
      <c r="HW1189">
        <v>0</v>
      </c>
      <c r="HX1189">
        <v>0</v>
      </c>
      <c r="HY1189">
        <v>0</v>
      </c>
      <c r="HZ1189">
        <v>0</v>
      </c>
      <c r="IA1189">
        <v>0</v>
      </c>
      <c r="IB1189">
        <v>0</v>
      </c>
      <c r="IC1189">
        <v>0</v>
      </c>
      <c r="ID1189">
        <v>0</v>
      </c>
      <c r="IE1189">
        <v>0</v>
      </c>
      <c r="IF1189">
        <v>0</v>
      </c>
      <c r="IG1189">
        <v>0</v>
      </c>
      <c r="IH1189">
        <v>0</v>
      </c>
      <c r="II1189">
        <v>0</v>
      </c>
      <c r="IJ1189">
        <v>0</v>
      </c>
      <c r="IK1189">
        <v>0</v>
      </c>
    </row>
    <row r="1190" spans="13:245" hidden="1">
      <c r="M1190" s="340"/>
      <c r="N1190" t="s">
        <v>1025</v>
      </c>
      <c r="O1190">
        <v>1</v>
      </c>
      <c r="P1190">
        <v>4</v>
      </c>
      <c r="Q1190" s="183" t="str">
        <f t="shared" si="45"/>
        <v>SDH300104</v>
      </c>
      <c r="R1190">
        <v>270.3</v>
      </c>
      <c r="S1190">
        <v>2000</v>
      </c>
      <c r="T1190">
        <v>2000</v>
      </c>
      <c r="U1190">
        <v>2000</v>
      </c>
      <c r="V1190">
        <v>2000</v>
      </c>
      <c r="W1190">
        <v>2000</v>
      </c>
      <c r="X1190">
        <v>2000</v>
      </c>
      <c r="Y1190">
        <v>2162.4</v>
      </c>
      <c r="Z1190">
        <v>2432.7000000000003</v>
      </c>
      <c r="AA1190">
        <v>2703</v>
      </c>
      <c r="AB1190">
        <v>2973.3</v>
      </c>
      <c r="AC1190">
        <v>3243.6000000000004</v>
      </c>
      <c r="AD1190">
        <v>3513.9</v>
      </c>
      <c r="AE1190">
        <v>3784.2000000000003</v>
      </c>
      <c r="AF1190">
        <v>4054.5</v>
      </c>
      <c r="AG1190">
        <v>4324.8</v>
      </c>
      <c r="AH1190">
        <v>4595.1000000000004</v>
      </c>
      <c r="AI1190">
        <v>4865.4000000000005</v>
      </c>
      <c r="AJ1190">
        <v>5135.7</v>
      </c>
      <c r="AK1190">
        <v>5406</v>
      </c>
      <c r="AL1190">
        <v>5676.3</v>
      </c>
      <c r="AM1190">
        <v>5946.6</v>
      </c>
      <c r="AN1190">
        <v>6216.9000000000005</v>
      </c>
      <c r="AO1190">
        <v>6487.2000000000007</v>
      </c>
      <c r="AP1190">
        <v>6757.5</v>
      </c>
      <c r="AQ1190">
        <v>7027.8</v>
      </c>
      <c r="AR1190">
        <v>7298.1</v>
      </c>
      <c r="AS1190">
        <v>7568.4000000000005</v>
      </c>
      <c r="AT1190">
        <v>7838.7000000000007</v>
      </c>
      <c r="AU1190">
        <v>8109</v>
      </c>
      <c r="AV1190">
        <v>8109</v>
      </c>
      <c r="AW1190">
        <v>8109</v>
      </c>
      <c r="AX1190">
        <v>8109</v>
      </c>
      <c r="AY1190">
        <v>8109</v>
      </c>
      <c r="AZ1190">
        <v>8109</v>
      </c>
      <c r="BA1190">
        <v>8109</v>
      </c>
      <c r="BB1190">
        <v>8109</v>
      </c>
      <c r="BC1190">
        <v>8109</v>
      </c>
      <c r="BD1190">
        <v>8109</v>
      </c>
      <c r="BE1190">
        <v>8109</v>
      </c>
      <c r="BF1190">
        <v>8109</v>
      </c>
      <c r="BG1190">
        <v>8109</v>
      </c>
      <c r="BH1190">
        <v>8109</v>
      </c>
      <c r="BI1190">
        <v>8109</v>
      </c>
      <c r="BJ1190">
        <v>8109</v>
      </c>
      <c r="BK1190">
        <v>0</v>
      </c>
      <c r="BL1190">
        <v>0</v>
      </c>
      <c r="BM1190">
        <v>0</v>
      </c>
      <c r="BN1190">
        <v>0</v>
      </c>
      <c r="BO1190">
        <v>0</v>
      </c>
      <c r="BP1190">
        <v>0</v>
      </c>
      <c r="BQ1190">
        <v>0</v>
      </c>
      <c r="BR1190">
        <v>0</v>
      </c>
      <c r="BS1190">
        <v>0</v>
      </c>
      <c r="BT1190">
        <v>0</v>
      </c>
      <c r="BU1190">
        <v>0</v>
      </c>
      <c r="BV1190">
        <v>0</v>
      </c>
      <c r="BW1190">
        <v>0</v>
      </c>
      <c r="BX1190">
        <v>0</v>
      </c>
      <c r="BY1190">
        <v>0</v>
      </c>
      <c r="BZ1190">
        <v>0</v>
      </c>
      <c r="CA1190">
        <v>0</v>
      </c>
      <c r="CB1190">
        <v>0</v>
      </c>
      <c r="CC1190">
        <v>0</v>
      </c>
      <c r="CD1190">
        <v>0</v>
      </c>
      <c r="CE1190">
        <v>0</v>
      </c>
      <c r="CF1190">
        <v>0</v>
      </c>
      <c r="CG1190">
        <v>0</v>
      </c>
      <c r="CH1190">
        <v>0</v>
      </c>
      <c r="CI1190">
        <v>0</v>
      </c>
      <c r="CJ1190">
        <v>0</v>
      </c>
      <c r="CK1190">
        <v>0</v>
      </c>
      <c r="CL1190">
        <v>0</v>
      </c>
      <c r="CM1190">
        <v>0</v>
      </c>
      <c r="CN1190">
        <v>0</v>
      </c>
      <c r="CO1190">
        <v>0</v>
      </c>
      <c r="CP1190">
        <v>0</v>
      </c>
      <c r="CQ1190">
        <v>0</v>
      </c>
      <c r="CR1190">
        <v>0</v>
      </c>
      <c r="CS1190">
        <v>0</v>
      </c>
      <c r="CT1190">
        <v>0</v>
      </c>
      <c r="CU1190">
        <v>0</v>
      </c>
      <c r="CV1190">
        <v>0</v>
      </c>
      <c r="CW1190">
        <v>0</v>
      </c>
      <c r="CX1190">
        <v>0</v>
      </c>
      <c r="CY1190">
        <v>0</v>
      </c>
      <c r="CZ1190">
        <v>0</v>
      </c>
      <c r="DA1190">
        <v>0</v>
      </c>
      <c r="DB1190">
        <v>0</v>
      </c>
      <c r="DC1190">
        <v>0</v>
      </c>
      <c r="DD1190">
        <v>0</v>
      </c>
      <c r="DE1190">
        <v>0</v>
      </c>
      <c r="DF1190">
        <v>0</v>
      </c>
      <c r="DG1190">
        <v>0</v>
      </c>
      <c r="DH1190">
        <v>0</v>
      </c>
      <c r="DI1190">
        <v>0</v>
      </c>
      <c r="DJ1190">
        <v>0</v>
      </c>
      <c r="DK1190">
        <v>0</v>
      </c>
      <c r="DL1190">
        <v>0</v>
      </c>
      <c r="DM1190">
        <v>0</v>
      </c>
      <c r="DN1190">
        <v>0</v>
      </c>
      <c r="DO1190">
        <v>0</v>
      </c>
      <c r="DP1190">
        <v>0</v>
      </c>
      <c r="DQ1190">
        <v>0</v>
      </c>
      <c r="DR1190">
        <v>0</v>
      </c>
      <c r="DS1190">
        <v>0</v>
      </c>
      <c r="DT1190">
        <v>0</v>
      </c>
      <c r="DU1190">
        <v>0</v>
      </c>
      <c r="DV1190">
        <v>0</v>
      </c>
      <c r="DW1190">
        <v>0</v>
      </c>
      <c r="DX1190">
        <v>0</v>
      </c>
      <c r="DZ1190" s="340"/>
      <c r="EA1190" t="s">
        <v>1025</v>
      </c>
      <c r="EB1190">
        <v>1</v>
      </c>
      <c r="EC1190">
        <v>4</v>
      </c>
      <c r="ED1190" s="183" t="str">
        <f t="shared" si="46"/>
        <v>SDH300104</v>
      </c>
      <c r="EE1190">
        <v>270.3</v>
      </c>
      <c r="EF1190">
        <v>10000</v>
      </c>
      <c r="EG1190">
        <v>10000</v>
      </c>
      <c r="EH1190">
        <v>10000</v>
      </c>
      <c r="EI1190">
        <v>10000</v>
      </c>
      <c r="EJ1190">
        <v>10000</v>
      </c>
      <c r="EK1190">
        <v>10000</v>
      </c>
      <c r="EL1190">
        <v>10000</v>
      </c>
      <c r="EM1190">
        <v>10000</v>
      </c>
      <c r="EN1190">
        <v>10000</v>
      </c>
      <c r="EO1190">
        <v>10000</v>
      </c>
      <c r="EP1190">
        <v>10000</v>
      </c>
      <c r="EQ1190">
        <v>10000</v>
      </c>
      <c r="ER1190">
        <v>10000</v>
      </c>
      <c r="ES1190">
        <v>10000</v>
      </c>
      <c r="ET1190">
        <v>10000</v>
      </c>
      <c r="EU1190">
        <v>10000</v>
      </c>
      <c r="EV1190">
        <v>10000</v>
      </c>
      <c r="EW1190">
        <v>10000</v>
      </c>
      <c r="EX1190">
        <v>10000</v>
      </c>
      <c r="EY1190">
        <v>10000</v>
      </c>
      <c r="EZ1190">
        <v>10000</v>
      </c>
      <c r="FA1190">
        <v>10000</v>
      </c>
      <c r="FB1190">
        <v>10000</v>
      </c>
      <c r="FC1190">
        <v>10000</v>
      </c>
      <c r="FD1190">
        <v>10000</v>
      </c>
      <c r="FE1190">
        <v>10000</v>
      </c>
      <c r="FF1190">
        <v>10000</v>
      </c>
      <c r="FG1190">
        <v>10000</v>
      </c>
      <c r="FH1190">
        <v>10000</v>
      </c>
      <c r="FI1190">
        <v>10000</v>
      </c>
      <c r="FJ1190">
        <v>10000</v>
      </c>
      <c r="FK1190">
        <v>10000</v>
      </c>
      <c r="FL1190">
        <v>10000</v>
      </c>
      <c r="FM1190">
        <v>10000</v>
      </c>
      <c r="FN1190">
        <v>10000</v>
      </c>
      <c r="FO1190">
        <v>10000</v>
      </c>
      <c r="FP1190">
        <v>10000</v>
      </c>
      <c r="FQ1190">
        <v>10000</v>
      </c>
      <c r="FR1190">
        <v>10000</v>
      </c>
      <c r="FS1190">
        <v>10000</v>
      </c>
      <c r="FT1190">
        <v>10000</v>
      </c>
      <c r="FU1190">
        <v>10000</v>
      </c>
      <c r="FV1190">
        <v>10000</v>
      </c>
      <c r="FW1190">
        <v>10000</v>
      </c>
      <c r="FX1190">
        <v>0</v>
      </c>
      <c r="FY1190">
        <v>0</v>
      </c>
      <c r="FZ1190">
        <v>0</v>
      </c>
      <c r="GA1190">
        <v>0</v>
      </c>
      <c r="GB1190">
        <v>0</v>
      </c>
      <c r="GC1190">
        <v>0</v>
      </c>
      <c r="GD1190">
        <v>0</v>
      </c>
      <c r="GE1190">
        <v>0</v>
      </c>
      <c r="GF1190">
        <v>0</v>
      </c>
      <c r="GG1190">
        <v>0</v>
      </c>
      <c r="GH1190">
        <v>0</v>
      </c>
      <c r="GI1190">
        <v>0</v>
      </c>
      <c r="GJ1190">
        <v>0</v>
      </c>
      <c r="GK1190">
        <v>0</v>
      </c>
      <c r="GL1190">
        <v>0</v>
      </c>
      <c r="GM1190">
        <v>0</v>
      </c>
      <c r="GN1190">
        <v>0</v>
      </c>
      <c r="GO1190">
        <v>0</v>
      </c>
      <c r="GP1190">
        <v>0</v>
      </c>
      <c r="GQ1190">
        <v>0</v>
      </c>
      <c r="GR1190">
        <v>0</v>
      </c>
      <c r="GS1190">
        <v>0</v>
      </c>
      <c r="GT1190">
        <v>0</v>
      </c>
      <c r="GU1190">
        <v>0</v>
      </c>
      <c r="GV1190">
        <v>0</v>
      </c>
      <c r="GW1190">
        <v>0</v>
      </c>
      <c r="GX1190">
        <v>0</v>
      </c>
      <c r="GY1190">
        <v>0</v>
      </c>
      <c r="GZ1190">
        <v>0</v>
      </c>
      <c r="HA1190">
        <v>0</v>
      </c>
      <c r="HB1190">
        <v>0</v>
      </c>
      <c r="HC1190">
        <v>0</v>
      </c>
      <c r="HD1190">
        <v>0</v>
      </c>
      <c r="HE1190">
        <v>0</v>
      </c>
      <c r="HF1190">
        <v>0</v>
      </c>
      <c r="HG1190">
        <v>0</v>
      </c>
      <c r="HH1190">
        <v>0</v>
      </c>
      <c r="HI1190">
        <v>0</v>
      </c>
      <c r="HJ1190">
        <v>0</v>
      </c>
      <c r="HK1190">
        <v>0</v>
      </c>
      <c r="HL1190">
        <v>0</v>
      </c>
      <c r="HM1190">
        <v>0</v>
      </c>
      <c r="HN1190">
        <v>0</v>
      </c>
      <c r="HO1190">
        <v>0</v>
      </c>
      <c r="HP1190">
        <v>0</v>
      </c>
      <c r="HQ1190">
        <v>0</v>
      </c>
      <c r="HR1190">
        <v>0</v>
      </c>
      <c r="HS1190">
        <v>0</v>
      </c>
      <c r="HT1190">
        <v>0</v>
      </c>
      <c r="HU1190">
        <v>0</v>
      </c>
      <c r="HV1190">
        <v>0</v>
      </c>
      <c r="HW1190">
        <v>0</v>
      </c>
      <c r="HX1190">
        <v>0</v>
      </c>
      <c r="HY1190">
        <v>0</v>
      </c>
      <c r="HZ1190">
        <v>0</v>
      </c>
      <c r="IA1190">
        <v>0</v>
      </c>
      <c r="IB1190">
        <v>0</v>
      </c>
      <c r="IC1190">
        <v>0</v>
      </c>
      <c r="ID1190">
        <v>0</v>
      </c>
      <c r="IE1190">
        <v>0</v>
      </c>
      <c r="IF1190">
        <v>0</v>
      </c>
      <c r="IG1190">
        <v>0</v>
      </c>
      <c r="IH1190">
        <v>0</v>
      </c>
      <c r="II1190">
        <v>0</v>
      </c>
      <c r="IJ1190">
        <v>0</v>
      </c>
      <c r="IK1190">
        <v>0</v>
      </c>
    </row>
    <row r="1191" spans="13:245" hidden="1">
      <c r="M1191" s="340"/>
      <c r="N1191" t="s">
        <v>1025</v>
      </c>
      <c r="O1191">
        <v>1</v>
      </c>
      <c r="P1191">
        <v>5</v>
      </c>
      <c r="Q1191" s="183" t="str">
        <f t="shared" si="45"/>
        <v>SDH300105</v>
      </c>
      <c r="R1191">
        <v>270.3</v>
      </c>
      <c r="S1191">
        <v>2000</v>
      </c>
      <c r="T1191">
        <v>2000</v>
      </c>
      <c r="U1191">
        <v>2000</v>
      </c>
      <c r="V1191">
        <v>2000</v>
      </c>
      <c r="W1191">
        <v>2000</v>
      </c>
      <c r="X1191">
        <v>2000</v>
      </c>
      <c r="Y1191">
        <v>2162.4</v>
      </c>
      <c r="Z1191">
        <v>2432.7000000000003</v>
      </c>
      <c r="AA1191">
        <v>2703</v>
      </c>
      <c r="AB1191">
        <v>2973.3</v>
      </c>
      <c r="AC1191">
        <v>3243.6000000000004</v>
      </c>
      <c r="AD1191">
        <v>3513.9</v>
      </c>
      <c r="AE1191">
        <v>3784.2000000000003</v>
      </c>
      <c r="AF1191">
        <v>4054.5</v>
      </c>
      <c r="AG1191">
        <v>4324.8</v>
      </c>
      <c r="AH1191">
        <v>4595.1000000000004</v>
      </c>
      <c r="AI1191">
        <v>4865.4000000000005</v>
      </c>
      <c r="AJ1191">
        <v>5135.7</v>
      </c>
      <c r="AK1191">
        <v>5406</v>
      </c>
      <c r="AL1191">
        <v>5676.3</v>
      </c>
      <c r="AM1191">
        <v>5946.6</v>
      </c>
      <c r="AN1191">
        <v>6216.9000000000005</v>
      </c>
      <c r="AO1191">
        <v>6487.2000000000007</v>
      </c>
      <c r="AP1191">
        <v>6757.5</v>
      </c>
      <c r="AQ1191">
        <v>7027.8</v>
      </c>
      <c r="AR1191">
        <v>7298.1</v>
      </c>
      <c r="AS1191">
        <v>7568.4000000000005</v>
      </c>
      <c r="AT1191">
        <v>7838.7000000000007</v>
      </c>
      <c r="AU1191">
        <v>8109</v>
      </c>
      <c r="AV1191">
        <v>8109</v>
      </c>
      <c r="AW1191">
        <v>8109</v>
      </c>
      <c r="AX1191">
        <v>8109</v>
      </c>
      <c r="AY1191">
        <v>8109</v>
      </c>
      <c r="AZ1191">
        <v>8109</v>
      </c>
      <c r="BA1191">
        <v>8109</v>
      </c>
      <c r="BB1191">
        <v>8109</v>
      </c>
      <c r="BC1191">
        <v>8109</v>
      </c>
      <c r="BD1191">
        <v>8109</v>
      </c>
      <c r="BE1191">
        <v>8109</v>
      </c>
      <c r="BF1191">
        <v>8109</v>
      </c>
      <c r="BG1191">
        <v>8109</v>
      </c>
      <c r="BH1191">
        <v>8109</v>
      </c>
      <c r="BI1191">
        <v>8109</v>
      </c>
      <c r="BJ1191">
        <v>8109</v>
      </c>
      <c r="BK1191">
        <v>0</v>
      </c>
      <c r="BL1191">
        <v>0</v>
      </c>
      <c r="BM1191">
        <v>0</v>
      </c>
      <c r="BN1191">
        <v>0</v>
      </c>
      <c r="BO1191">
        <v>0</v>
      </c>
      <c r="BP1191">
        <v>0</v>
      </c>
      <c r="BQ1191">
        <v>0</v>
      </c>
      <c r="BR1191">
        <v>0</v>
      </c>
      <c r="BS1191">
        <v>0</v>
      </c>
      <c r="BT1191">
        <v>0</v>
      </c>
      <c r="BU1191">
        <v>0</v>
      </c>
      <c r="BV1191">
        <v>0</v>
      </c>
      <c r="BW1191">
        <v>0</v>
      </c>
      <c r="BX1191">
        <v>0</v>
      </c>
      <c r="BY1191">
        <v>0</v>
      </c>
      <c r="BZ1191">
        <v>0</v>
      </c>
      <c r="CA1191">
        <v>0</v>
      </c>
      <c r="CB1191">
        <v>0</v>
      </c>
      <c r="CC1191">
        <v>0</v>
      </c>
      <c r="CD1191">
        <v>0</v>
      </c>
      <c r="CE1191">
        <v>0</v>
      </c>
      <c r="CF1191">
        <v>0</v>
      </c>
      <c r="CG1191">
        <v>0</v>
      </c>
      <c r="CH1191">
        <v>0</v>
      </c>
      <c r="CI1191">
        <v>0</v>
      </c>
      <c r="CJ1191">
        <v>0</v>
      </c>
      <c r="CK1191">
        <v>0</v>
      </c>
      <c r="CL1191">
        <v>0</v>
      </c>
      <c r="CM1191">
        <v>0</v>
      </c>
      <c r="CN1191">
        <v>0</v>
      </c>
      <c r="CO1191">
        <v>0</v>
      </c>
      <c r="CP1191">
        <v>0</v>
      </c>
      <c r="CQ1191">
        <v>0</v>
      </c>
      <c r="CR1191">
        <v>0</v>
      </c>
      <c r="CS1191">
        <v>0</v>
      </c>
      <c r="CT1191">
        <v>0</v>
      </c>
      <c r="CU1191">
        <v>0</v>
      </c>
      <c r="CV1191">
        <v>0</v>
      </c>
      <c r="CW1191">
        <v>0</v>
      </c>
      <c r="CX1191">
        <v>0</v>
      </c>
      <c r="CY1191">
        <v>0</v>
      </c>
      <c r="CZ1191">
        <v>0</v>
      </c>
      <c r="DA1191">
        <v>0</v>
      </c>
      <c r="DB1191">
        <v>0</v>
      </c>
      <c r="DC1191">
        <v>0</v>
      </c>
      <c r="DD1191">
        <v>0</v>
      </c>
      <c r="DE1191">
        <v>0</v>
      </c>
      <c r="DF1191">
        <v>0</v>
      </c>
      <c r="DG1191">
        <v>0</v>
      </c>
      <c r="DH1191">
        <v>0</v>
      </c>
      <c r="DI1191">
        <v>0</v>
      </c>
      <c r="DJ1191">
        <v>0</v>
      </c>
      <c r="DK1191">
        <v>0</v>
      </c>
      <c r="DL1191">
        <v>0</v>
      </c>
      <c r="DM1191">
        <v>0</v>
      </c>
      <c r="DN1191">
        <v>0</v>
      </c>
      <c r="DO1191">
        <v>0</v>
      </c>
      <c r="DP1191">
        <v>0</v>
      </c>
      <c r="DQ1191">
        <v>0</v>
      </c>
      <c r="DR1191">
        <v>0</v>
      </c>
      <c r="DS1191">
        <v>0</v>
      </c>
      <c r="DT1191">
        <v>0</v>
      </c>
      <c r="DU1191">
        <v>0</v>
      </c>
      <c r="DV1191">
        <v>0</v>
      </c>
      <c r="DW1191">
        <v>0</v>
      </c>
      <c r="DX1191">
        <v>0</v>
      </c>
      <c r="DZ1191" s="340"/>
      <c r="EA1191" t="s">
        <v>1025</v>
      </c>
      <c r="EB1191">
        <v>1</v>
      </c>
      <c r="EC1191">
        <v>5</v>
      </c>
      <c r="ED1191" s="183" t="str">
        <f t="shared" si="46"/>
        <v>SDH300105</v>
      </c>
      <c r="EE1191">
        <v>270.3</v>
      </c>
      <c r="EF1191">
        <v>10000</v>
      </c>
      <c r="EG1191">
        <v>10000</v>
      </c>
      <c r="EH1191">
        <v>10000</v>
      </c>
      <c r="EI1191">
        <v>10000</v>
      </c>
      <c r="EJ1191">
        <v>10000</v>
      </c>
      <c r="EK1191">
        <v>10000</v>
      </c>
      <c r="EL1191">
        <v>10000</v>
      </c>
      <c r="EM1191">
        <v>10000</v>
      </c>
      <c r="EN1191">
        <v>10000</v>
      </c>
      <c r="EO1191">
        <v>10000</v>
      </c>
      <c r="EP1191">
        <v>10000</v>
      </c>
      <c r="EQ1191">
        <v>10000</v>
      </c>
      <c r="ER1191">
        <v>10000</v>
      </c>
      <c r="ES1191">
        <v>10000</v>
      </c>
      <c r="ET1191">
        <v>10000</v>
      </c>
      <c r="EU1191">
        <v>10000</v>
      </c>
      <c r="EV1191">
        <v>10000</v>
      </c>
      <c r="EW1191">
        <v>10000</v>
      </c>
      <c r="EX1191">
        <v>10000</v>
      </c>
      <c r="EY1191">
        <v>10000</v>
      </c>
      <c r="EZ1191">
        <v>10000</v>
      </c>
      <c r="FA1191">
        <v>10000</v>
      </c>
      <c r="FB1191">
        <v>10000</v>
      </c>
      <c r="FC1191">
        <v>10000</v>
      </c>
      <c r="FD1191">
        <v>10000</v>
      </c>
      <c r="FE1191">
        <v>10000</v>
      </c>
      <c r="FF1191">
        <v>10000</v>
      </c>
      <c r="FG1191">
        <v>10000</v>
      </c>
      <c r="FH1191">
        <v>10000</v>
      </c>
      <c r="FI1191">
        <v>10000</v>
      </c>
      <c r="FJ1191">
        <v>10000</v>
      </c>
      <c r="FK1191">
        <v>10000</v>
      </c>
      <c r="FL1191">
        <v>10000</v>
      </c>
      <c r="FM1191">
        <v>10000</v>
      </c>
      <c r="FN1191">
        <v>10000</v>
      </c>
      <c r="FO1191">
        <v>10000</v>
      </c>
      <c r="FP1191">
        <v>10000</v>
      </c>
      <c r="FQ1191">
        <v>10000</v>
      </c>
      <c r="FR1191">
        <v>10000</v>
      </c>
      <c r="FS1191">
        <v>10000</v>
      </c>
      <c r="FT1191">
        <v>10000</v>
      </c>
      <c r="FU1191">
        <v>10000</v>
      </c>
      <c r="FV1191">
        <v>10000</v>
      </c>
      <c r="FW1191">
        <v>10000</v>
      </c>
      <c r="FX1191">
        <v>0</v>
      </c>
      <c r="FY1191">
        <v>0</v>
      </c>
      <c r="FZ1191">
        <v>0</v>
      </c>
      <c r="GA1191">
        <v>0</v>
      </c>
      <c r="GB1191">
        <v>0</v>
      </c>
      <c r="GC1191">
        <v>0</v>
      </c>
      <c r="GD1191">
        <v>0</v>
      </c>
      <c r="GE1191">
        <v>0</v>
      </c>
      <c r="GF1191">
        <v>0</v>
      </c>
      <c r="GG1191">
        <v>0</v>
      </c>
      <c r="GH1191">
        <v>0</v>
      </c>
      <c r="GI1191">
        <v>0</v>
      </c>
      <c r="GJ1191">
        <v>0</v>
      </c>
      <c r="GK1191">
        <v>0</v>
      </c>
      <c r="GL1191">
        <v>0</v>
      </c>
      <c r="GM1191">
        <v>0</v>
      </c>
      <c r="GN1191">
        <v>0</v>
      </c>
      <c r="GO1191">
        <v>0</v>
      </c>
      <c r="GP1191">
        <v>0</v>
      </c>
      <c r="GQ1191">
        <v>0</v>
      </c>
      <c r="GR1191">
        <v>0</v>
      </c>
      <c r="GS1191">
        <v>0</v>
      </c>
      <c r="GT1191">
        <v>0</v>
      </c>
      <c r="GU1191">
        <v>0</v>
      </c>
      <c r="GV1191">
        <v>0</v>
      </c>
      <c r="GW1191">
        <v>0</v>
      </c>
      <c r="GX1191">
        <v>0</v>
      </c>
      <c r="GY1191">
        <v>0</v>
      </c>
      <c r="GZ1191">
        <v>0</v>
      </c>
      <c r="HA1191">
        <v>0</v>
      </c>
      <c r="HB1191">
        <v>0</v>
      </c>
      <c r="HC1191">
        <v>0</v>
      </c>
      <c r="HD1191">
        <v>0</v>
      </c>
      <c r="HE1191">
        <v>0</v>
      </c>
      <c r="HF1191">
        <v>0</v>
      </c>
      <c r="HG1191">
        <v>0</v>
      </c>
      <c r="HH1191">
        <v>0</v>
      </c>
      <c r="HI1191">
        <v>0</v>
      </c>
      <c r="HJ1191">
        <v>0</v>
      </c>
      <c r="HK1191">
        <v>0</v>
      </c>
      <c r="HL1191">
        <v>0</v>
      </c>
      <c r="HM1191">
        <v>0</v>
      </c>
      <c r="HN1191">
        <v>0</v>
      </c>
      <c r="HO1191">
        <v>0</v>
      </c>
      <c r="HP1191">
        <v>0</v>
      </c>
      <c r="HQ1191">
        <v>0</v>
      </c>
      <c r="HR1191">
        <v>0</v>
      </c>
      <c r="HS1191">
        <v>0</v>
      </c>
      <c r="HT1191">
        <v>0</v>
      </c>
      <c r="HU1191">
        <v>0</v>
      </c>
      <c r="HV1191">
        <v>0</v>
      </c>
      <c r="HW1191">
        <v>0</v>
      </c>
      <c r="HX1191">
        <v>0</v>
      </c>
      <c r="HY1191">
        <v>0</v>
      </c>
      <c r="HZ1191">
        <v>0</v>
      </c>
      <c r="IA1191">
        <v>0</v>
      </c>
      <c r="IB1191">
        <v>0</v>
      </c>
      <c r="IC1191">
        <v>0</v>
      </c>
      <c r="ID1191">
        <v>0</v>
      </c>
      <c r="IE1191">
        <v>0</v>
      </c>
      <c r="IF1191">
        <v>0</v>
      </c>
      <c r="IG1191">
        <v>0</v>
      </c>
      <c r="IH1191">
        <v>0</v>
      </c>
      <c r="II1191">
        <v>0</v>
      </c>
      <c r="IJ1191">
        <v>0</v>
      </c>
      <c r="IK1191">
        <v>0</v>
      </c>
    </row>
    <row r="1192" spans="13:245" hidden="1">
      <c r="M1192" s="340"/>
      <c r="N1192" t="s">
        <v>1025</v>
      </c>
      <c r="O1192">
        <v>1</v>
      </c>
      <c r="P1192">
        <v>6</v>
      </c>
      <c r="Q1192" s="183" t="str">
        <f t="shared" si="45"/>
        <v>SDH300106</v>
      </c>
      <c r="R1192">
        <v>270.3</v>
      </c>
      <c r="S1192">
        <v>2000</v>
      </c>
      <c r="T1192">
        <v>2000</v>
      </c>
      <c r="U1192">
        <v>2000</v>
      </c>
      <c r="V1192">
        <v>2000</v>
      </c>
      <c r="W1192">
        <v>2000</v>
      </c>
      <c r="X1192">
        <v>2000</v>
      </c>
      <c r="Y1192">
        <v>2162.4</v>
      </c>
      <c r="Z1192">
        <v>2432.7000000000003</v>
      </c>
      <c r="AA1192">
        <v>2703</v>
      </c>
      <c r="AB1192">
        <v>2973.3</v>
      </c>
      <c r="AC1192">
        <v>3243.6000000000004</v>
      </c>
      <c r="AD1192">
        <v>3513.9</v>
      </c>
      <c r="AE1192">
        <v>3784.2000000000003</v>
      </c>
      <c r="AF1192">
        <v>4054.5</v>
      </c>
      <c r="AG1192">
        <v>4324.8</v>
      </c>
      <c r="AH1192">
        <v>4595.1000000000004</v>
      </c>
      <c r="AI1192">
        <v>4865.4000000000005</v>
      </c>
      <c r="AJ1192">
        <v>5135.7</v>
      </c>
      <c r="AK1192">
        <v>5406</v>
      </c>
      <c r="AL1192">
        <v>5676.3</v>
      </c>
      <c r="AM1192">
        <v>5946.6</v>
      </c>
      <c r="AN1192">
        <v>6216.9000000000005</v>
      </c>
      <c r="AO1192">
        <v>6487.2000000000007</v>
      </c>
      <c r="AP1192">
        <v>6757.5</v>
      </c>
      <c r="AQ1192">
        <v>7027.8</v>
      </c>
      <c r="AR1192">
        <v>7298.1</v>
      </c>
      <c r="AS1192">
        <v>7568.4000000000005</v>
      </c>
      <c r="AT1192">
        <v>7838.7000000000007</v>
      </c>
      <c r="AU1192">
        <v>8109</v>
      </c>
      <c r="AV1192">
        <v>8109</v>
      </c>
      <c r="AW1192">
        <v>8109</v>
      </c>
      <c r="AX1192">
        <v>8109</v>
      </c>
      <c r="AY1192">
        <v>8109</v>
      </c>
      <c r="AZ1192">
        <v>8109</v>
      </c>
      <c r="BA1192">
        <v>8109</v>
      </c>
      <c r="BB1192">
        <v>8109</v>
      </c>
      <c r="BC1192">
        <v>8109</v>
      </c>
      <c r="BD1192">
        <v>8109</v>
      </c>
      <c r="BE1192">
        <v>8109</v>
      </c>
      <c r="BF1192">
        <v>8109</v>
      </c>
      <c r="BG1192">
        <v>8109</v>
      </c>
      <c r="BH1192">
        <v>8109</v>
      </c>
      <c r="BI1192">
        <v>8109</v>
      </c>
      <c r="BJ1192">
        <v>8109</v>
      </c>
      <c r="BK1192">
        <v>0</v>
      </c>
      <c r="BL1192">
        <v>0</v>
      </c>
      <c r="BM1192">
        <v>0</v>
      </c>
      <c r="BN1192">
        <v>0</v>
      </c>
      <c r="BO1192">
        <v>0</v>
      </c>
      <c r="BP1192">
        <v>0</v>
      </c>
      <c r="BQ1192">
        <v>0</v>
      </c>
      <c r="BR1192">
        <v>0</v>
      </c>
      <c r="BS1192">
        <v>0</v>
      </c>
      <c r="BT1192">
        <v>0</v>
      </c>
      <c r="BU1192">
        <v>0</v>
      </c>
      <c r="BV1192">
        <v>0</v>
      </c>
      <c r="BW1192">
        <v>0</v>
      </c>
      <c r="BX1192">
        <v>0</v>
      </c>
      <c r="BY1192">
        <v>0</v>
      </c>
      <c r="BZ1192">
        <v>0</v>
      </c>
      <c r="CA1192">
        <v>0</v>
      </c>
      <c r="CB1192">
        <v>0</v>
      </c>
      <c r="CC1192">
        <v>0</v>
      </c>
      <c r="CD1192">
        <v>0</v>
      </c>
      <c r="CE1192">
        <v>0</v>
      </c>
      <c r="CF1192">
        <v>0</v>
      </c>
      <c r="CG1192">
        <v>0</v>
      </c>
      <c r="CH1192">
        <v>0</v>
      </c>
      <c r="CI1192">
        <v>0</v>
      </c>
      <c r="CJ1192">
        <v>0</v>
      </c>
      <c r="CK1192">
        <v>0</v>
      </c>
      <c r="CL1192">
        <v>0</v>
      </c>
      <c r="CM1192">
        <v>0</v>
      </c>
      <c r="CN1192">
        <v>0</v>
      </c>
      <c r="CO1192">
        <v>0</v>
      </c>
      <c r="CP1192">
        <v>0</v>
      </c>
      <c r="CQ1192">
        <v>0</v>
      </c>
      <c r="CR1192">
        <v>0</v>
      </c>
      <c r="CS1192">
        <v>0</v>
      </c>
      <c r="CT1192">
        <v>0</v>
      </c>
      <c r="CU1192">
        <v>0</v>
      </c>
      <c r="CV1192">
        <v>0</v>
      </c>
      <c r="CW1192">
        <v>0</v>
      </c>
      <c r="CX1192">
        <v>0</v>
      </c>
      <c r="CY1192">
        <v>0</v>
      </c>
      <c r="CZ1192">
        <v>0</v>
      </c>
      <c r="DA1192">
        <v>0</v>
      </c>
      <c r="DB1192">
        <v>0</v>
      </c>
      <c r="DC1192">
        <v>0</v>
      </c>
      <c r="DD1192">
        <v>0</v>
      </c>
      <c r="DE1192">
        <v>0</v>
      </c>
      <c r="DF1192">
        <v>0</v>
      </c>
      <c r="DG1192">
        <v>0</v>
      </c>
      <c r="DH1192">
        <v>0</v>
      </c>
      <c r="DI1192">
        <v>0</v>
      </c>
      <c r="DJ1192">
        <v>0</v>
      </c>
      <c r="DK1192">
        <v>0</v>
      </c>
      <c r="DL1192">
        <v>0</v>
      </c>
      <c r="DM1192">
        <v>0</v>
      </c>
      <c r="DN1192">
        <v>0</v>
      </c>
      <c r="DO1192">
        <v>0</v>
      </c>
      <c r="DP1192">
        <v>0</v>
      </c>
      <c r="DQ1192">
        <v>0</v>
      </c>
      <c r="DR1192">
        <v>0</v>
      </c>
      <c r="DS1192">
        <v>0</v>
      </c>
      <c r="DT1192">
        <v>0</v>
      </c>
      <c r="DU1192">
        <v>0</v>
      </c>
      <c r="DV1192">
        <v>0</v>
      </c>
      <c r="DW1192">
        <v>0</v>
      </c>
      <c r="DX1192">
        <v>0</v>
      </c>
      <c r="DZ1192" s="340"/>
      <c r="EA1192" t="s">
        <v>1025</v>
      </c>
      <c r="EB1192">
        <v>1</v>
      </c>
      <c r="EC1192">
        <v>6</v>
      </c>
      <c r="ED1192" s="183" t="str">
        <f t="shared" si="46"/>
        <v>SDH300106</v>
      </c>
      <c r="EE1192">
        <v>270.3</v>
      </c>
      <c r="EF1192">
        <v>10000</v>
      </c>
      <c r="EG1192">
        <v>10000</v>
      </c>
      <c r="EH1192">
        <v>10000</v>
      </c>
      <c r="EI1192">
        <v>10000</v>
      </c>
      <c r="EJ1192">
        <v>10000</v>
      </c>
      <c r="EK1192">
        <v>10000</v>
      </c>
      <c r="EL1192">
        <v>10000</v>
      </c>
      <c r="EM1192">
        <v>10000</v>
      </c>
      <c r="EN1192">
        <v>10000</v>
      </c>
      <c r="EO1192">
        <v>10000</v>
      </c>
      <c r="EP1192">
        <v>10000</v>
      </c>
      <c r="EQ1192">
        <v>10000</v>
      </c>
      <c r="ER1192">
        <v>10000</v>
      </c>
      <c r="ES1192">
        <v>10000</v>
      </c>
      <c r="ET1192">
        <v>10000</v>
      </c>
      <c r="EU1192">
        <v>10000</v>
      </c>
      <c r="EV1192">
        <v>10000</v>
      </c>
      <c r="EW1192">
        <v>10000</v>
      </c>
      <c r="EX1192">
        <v>10000</v>
      </c>
      <c r="EY1192">
        <v>10000</v>
      </c>
      <c r="EZ1192">
        <v>10000</v>
      </c>
      <c r="FA1192">
        <v>10000</v>
      </c>
      <c r="FB1192">
        <v>10000</v>
      </c>
      <c r="FC1192">
        <v>10000</v>
      </c>
      <c r="FD1192">
        <v>10000</v>
      </c>
      <c r="FE1192">
        <v>10000</v>
      </c>
      <c r="FF1192">
        <v>10000</v>
      </c>
      <c r="FG1192">
        <v>10000</v>
      </c>
      <c r="FH1192">
        <v>10000</v>
      </c>
      <c r="FI1192">
        <v>10000</v>
      </c>
      <c r="FJ1192">
        <v>10000</v>
      </c>
      <c r="FK1192">
        <v>10000</v>
      </c>
      <c r="FL1192">
        <v>10000</v>
      </c>
      <c r="FM1192">
        <v>10000</v>
      </c>
      <c r="FN1192">
        <v>10000</v>
      </c>
      <c r="FO1192">
        <v>10000</v>
      </c>
      <c r="FP1192">
        <v>10000</v>
      </c>
      <c r="FQ1192">
        <v>10000</v>
      </c>
      <c r="FR1192">
        <v>10000</v>
      </c>
      <c r="FS1192">
        <v>10000</v>
      </c>
      <c r="FT1192">
        <v>10000</v>
      </c>
      <c r="FU1192">
        <v>10000</v>
      </c>
      <c r="FV1192">
        <v>10000</v>
      </c>
      <c r="FW1192">
        <v>10000</v>
      </c>
      <c r="FX1192">
        <v>0</v>
      </c>
      <c r="FY1192">
        <v>0</v>
      </c>
      <c r="FZ1192">
        <v>0</v>
      </c>
      <c r="GA1192">
        <v>0</v>
      </c>
      <c r="GB1192">
        <v>0</v>
      </c>
      <c r="GC1192">
        <v>0</v>
      </c>
      <c r="GD1192">
        <v>0</v>
      </c>
      <c r="GE1192">
        <v>0</v>
      </c>
      <c r="GF1192">
        <v>0</v>
      </c>
      <c r="GG1192">
        <v>0</v>
      </c>
      <c r="GH1192">
        <v>0</v>
      </c>
      <c r="GI1192">
        <v>0</v>
      </c>
      <c r="GJ1192">
        <v>0</v>
      </c>
      <c r="GK1192">
        <v>0</v>
      </c>
      <c r="GL1192">
        <v>0</v>
      </c>
      <c r="GM1192">
        <v>0</v>
      </c>
      <c r="GN1192">
        <v>0</v>
      </c>
      <c r="GO1192">
        <v>0</v>
      </c>
      <c r="GP1192">
        <v>0</v>
      </c>
      <c r="GQ1192">
        <v>0</v>
      </c>
      <c r="GR1192">
        <v>0</v>
      </c>
      <c r="GS1192">
        <v>0</v>
      </c>
      <c r="GT1192">
        <v>0</v>
      </c>
      <c r="GU1192">
        <v>0</v>
      </c>
      <c r="GV1192">
        <v>0</v>
      </c>
      <c r="GW1192">
        <v>0</v>
      </c>
      <c r="GX1192">
        <v>0</v>
      </c>
      <c r="GY1192">
        <v>0</v>
      </c>
      <c r="GZ1192">
        <v>0</v>
      </c>
      <c r="HA1192">
        <v>0</v>
      </c>
      <c r="HB1192">
        <v>0</v>
      </c>
      <c r="HC1192">
        <v>0</v>
      </c>
      <c r="HD1192">
        <v>0</v>
      </c>
      <c r="HE1192">
        <v>0</v>
      </c>
      <c r="HF1192">
        <v>0</v>
      </c>
      <c r="HG1192">
        <v>0</v>
      </c>
      <c r="HH1192">
        <v>0</v>
      </c>
      <c r="HI1192">
        <v>0</v>
      </c>
      <c r="HJ1192">
        <v>0</v>
      </c>
      <c r="HK1192">
        <v>0</v>
      </c>
      <c r="HL1192">
        <v>0</v>
      </c>
      <c r="HM1192">
        <v>0</v>
      </c>
      <c r="HN1192">
        <v>0</v>
      </c>
      <c r="HO1192">
        <v>0</v>
      </c>
      <c r="HP1192">
        <v>0</v>
      </c>
      <c r="HQ1192">
        <v>0</v>
      </c>
      <c r="HR1192">
        <v>0</v>
      </c>
      <c r="HS1192">
        <v>0</v>
      </c>
      <c r="HT1192">
        <v>0</v>
      </c>
      <c r="HU1192">
        <v>0</v>
      </c>
      <c r="HV1192">
        <v>0</v>
      </c>
      <c r="HW1192">
        <v>0</v>
      </c>
      <c r="HX1192">
        <v>0</v>
      </c>
      <c r="HY1192">
        <v>0</v>
      </c>
      <c r="HZ1192">
        <v>0</v>
      </c>
      <c r="IA1192">
        <v>0</v>
      </c>
      <c r="IB1192">
        <v>0</v>
      </c>
      <c r="IC1192">
        <v>0</v>
      </c>
      <c r="ID1192">
        <v>0</v>
      </c>
      <c r="IE1192">
        <v>0</v>
      </c>
      <c r="IF1192">
        <v>0</v>
      </c>
      <c r="IG1192">
        <v>0</v>
      </c>
      <c r="IH1192">
        <v>0</v>
      </c>
      <c r="II1192">
        <v>0</v>
      </c>
      <c r="IJ1192">
        <v>0</v>
      </c>
      <c r="IK1192">
        <v>0</v>
      </c>
    </row>
    <row r="1193" spans="13:245" hidden="1">
      <c r="M1193" s="340"/>
      <c r="N1193" t="s">
        <v>1025</v>
      </c>
      <c r="O1193">
        <v>1</v>
      </c>
      <c r="P1193">
        <v>7</v>
      </c>
      <c r="Q1193" s="183" t="str">
        <f t="shared" si="45"/>
        <v>SDH300107</v>
      </c>
      <c r="R1193">
        <v>270.3</v>
      </c>
      <c r="S1193">
        <v>2000</v>
      </c>
      <c r="T1193">
        <v>2000</v>
      </c>
      <c r="U1193">
        <v>2000</v>
      </c>
      <c r="V1193">
        <v>2000</v>
      </c>
      <c r="W1193">
        <v>2000</v>
      </c>
      <c r="X1193">
        <v>2000</v>
      </c>
      <c r="Y1193">
        <v>2162.4</v>
      </c>
      <c r="Z1193">
        <v>2432.7000000000003</v>
      </c>
      <c r="AA1193">
        <v>2703</v>
      </c>
      <c r="AB1193">
        <v>2973.3</v>
      </c>
      <c r="AC1193">
        <v>3243.6000000000004</v>
      </c>
      <c r="AD1193">
        <v>3513.9</v>
      </c>
      <c r="AE1193">
        <v>3784.2000000000003</v>
      </c>
      <c r="AF1193">
        <v>4054.5</v>
      </c>
      <c r="AG1193">
        <v>4324.8</v>
      </c>
      <c r="AH1193">
        <v>4595.1000000000004</v>
      </c>
      <c r="AI1193">
        <v>4865.4000000000005</v>
      </c>
      <c r="AJ1193">
        <v>5135.7</v>
      </c>
      <c r="AK1193">
        <v>5406</v>
      </c>
      <c r="AL1193">
        <v>5676.3</v>
      </c>
      <c r="AM1193">
        <v>5946.6</v>
      </c>
      <c r="AN1193">
        <v>6216.9000000000005</v>
      </c>
      <c r="AO1193">
        <v>6487.2000000000007</v>
      </c>
      <c r="AP1193">
        <v>6757.5</v>
      </c>
      <c r="AQ1193">
        <v>7027.8</v>
      </c>
      <c r="AR1193">
        <v>7298.1</v>
      </c>
      <c r="AS1193">
        <v>7568.4000000000005</v>
      </c>
      <c r="AT1193">
        <v>7838.7000000000007</v>
      </c>
      <c r="AU1193">
        <v>8109</v>
      </c>
      <c r="AV1193">
        <v>8109</v>
      </c>
      <c r="AW1193">
        <v>8109</v>
      </c>
      <c r="AX1193">
        <v>8109</v>
      </c>
      <c r="AY1193">
        <v>8109</v>
      </c>
      <c r="AZ1193">
        <v>8109</v>
      </c>
      <c r="BA1193">
        <v>8109</v>
      </c>
      <c r="BB1193">
        <v>8109</v>
      </c>
      <c r="BC1193">
        <v>8109</v>
      </c>
      <c r="BD1193">
        <v>8109</v>
      </c>
      <c r="BE1193">
        <v>8109</v>
      </c>
      <c r="BF1193">
        <v>8109</v>
      </c>
      <c r="BG1193">
        <v>8109</v>
      </c>
      <c r="BH1193">
        <v>8109</v>
      </c>
      <c r="BI1193">
        <v>8109</v>
      </c>
      <c r="BJ1193">
        <v>8109</v>
      </c>
      <c r="BK1193">
        <v>0</v>
      </c>
      <c r="BL1193">
        <v>0</v>
      </c>
      <c r="BM1193">
        <v>0</v>
      </c>
      <c r="BN1193">
        <v>0</v>
      </c>
      <c r="BO1193">
        <v>0</v>
      </c>
      <c r="BP1193">
        <v>0</v>
      </c>
      <c r="BQ1193">
        <v>0</v>
      </c>
      <c r="BR1193">
        <v>0</v>
      </c>
      <c r="BS1193">
        <v>0</v>
      </c>
      <c r="BT1193">
        <v>0</v>
      </c>
      <c r="BU1193">
        <v>0</v>
      </c>
      <c r="BV1193">
        <v>0</v>
      </c>
      <c r="BW1193">
        <v>0</v>
      </c>
      <c r="BX1193">
        <v>0</v>
      </c>
      <c r="BY1193">
        <v>0</v>
      </c>
      <c r="BZ1193">
        <v>0</v>
      </c>
      <c r="CA1193">
        <v>0</v>
      </c>
      <c r="CB1193">
        <v>0</v>
      </c>
      <c r="CC1193">
        <v>0</v>
      </c>
      <c r="CD1193">
        <v>0</v>
      </c>
      <c r="CE1193">
        <v>0</v>
      </c>
      <c r="CF1193">
        <v>0</v>
      </c>
      <c r="CG1193">
        <v>0</v>
      </c>
      <c r="CH1193">
        <v>0</v>
      </c>
      <c r="CI1193">
        <v>0</v>
      </c>
      <c r="CJ1193">
        <v>0</v>
      </c>
      <c r="CK1193">
        <v>0</v>
      </c>
      <c r="CL1193">
        <v>0</v>
      </c>
      <c r="CM1193">
        <v>0</v>
      </c>
      <c r="CN1193">
        <v>0</v>
      </c>
      <c r="CO1193">
        <v>0</v>
      </c>
      <c r="CP1193">
        <v>0</v>
      </c>
      <c r="CQ1193">
        <v>0</v>
      </c>
      <c r="CR1193">
        <v>0</v>
      </c>
      <c r="CS1193">
        <v>0</v>
      </c>
      <c r="CT1193">
        <v>0</v>
      </c>
      <c r="CU1193">
        <v>0</v>
      </c>
      <c r="CV1193">
        <v>0</v>
      </c>
      <c r="CW1193">
        <v>0</v>
      </c>
      <c r="CX1193">
        <v>0</v>
      </c>
      <c r="CY1193">
        <v>0</v>
      </c>
      <c r="CZ1193">
        <v>0</v>
      </c>
      <c r="DA1193">
        <v>0</v>
      </c>
      <c r="DB1193">
        <v>0</v>
      </c>
      <c r="DC1193">
        <v>0</v>
      </c>
      <c r="DD1193">
        <v>0</v>
      </c>
      <c r="DE1193">
        <v>0</v>
      </c>
      <c r="DF1193">
        <v>0</v>
      </c>
      <c r="DG1193">
        <v>0</v>
      </c>
      <c r="DH1193">
        <v>0</v>
      </c>
      <c r="DI1193">
        <v>0</v>
      </c>
      <c r="DJ1193">
        <v>0</v>
      </c>
      <c r="DK1193">
        <v>0</v>
      </c>
      <c r="DL1193">
        <v>0</v>
      </c>
      <c r="DM1193">
        <v>0</v>
      </c>
      <c r="DN1193">
        <v>0</v>
      </c>
      <c r="DO1193">
        <v>0</v>
      </c>
      <c r="DP1193">
        <v>0</v>
      </c>
      <c r="DQ1193">
        <v>0</v>
      </c>
      <c r="DR1193">
        <v>0</v>
      </c>
      <c r="DS1193">
        <v>0</v>
      </c>
      <c r="DT1193">
        <v>0</v>
      </c>
      <c r="DU1193">
        <v>0</v>
      </c>
      <c r="DV1193">
        <v>0</v>
      </c>
      <c r="DW1193">
        <v>0</v>
      </c>
      <c r="DX1193">
        <v>0</v>
      </c>
      <c r="DZ1193" s="340"/>
      <c r="EA1193" t="s">
        <v>1025</v>
      </c>
      <c r="EB1193">
        <v>1</v>
      </c>
      <c r="EC1193">
        <v>7</v>
      </c>
      <c r="ED1193" s="183" t="str">
        <f t="shared" si="46"/>
        <v>SDH300107</v>
      </c>
      <c r="EE1193">
        <v>270.3</v>
      </c>
      <c r="EF1193">
        <v>10000</v>
      </c>
      <c r="EG1193">
        <v>10000</v>
      </c>
      <c r="EH1193">
        <v>10000</v>
      </c>
      <c r="EI1193">
        <v>10000</v>
      </c>
      <c r="EJ1193">
        <v>10000</v>
      </c>
      <c r="EK1193">
        <v>10000</v>
      </c>
      <c r="EL1193">
        <v>10000</v>
      </c>
      <c r="EM1193">
        <v>10000</v>
      </c>
      <c r="EN1193">
        <v>10000</v>
      </c>
      <c r="EO1193">
        <v>10000</v>
      </c>
      <c r="EP1193">
        <v>10000</v>
      </c>
      <c r="EQ1193">
        <v>10000</v>
      </c>
      <c r="ER1193">
        <v>10000</v>
      </c>
      <c r="ES1193">
        <v>10000</v>
      </c>
      <c r="ET1193">
        <v>10000</v>
      </c>
      <c r="EU1193">
        <v>10000</v>
      </c>
      <c r="EV1193">
        <v>10000</v>
      </c>
      <c r="EW1193">
        <v>10000</v>
      </c>
      <c r="EX1193">
        <v>10000</v>
      </c>
      <c r="EY1193">
        <v>10000</v>
      </c>
      <c r="EZ1193">
        <v>10000</v>
      </c>
      <c r="FA1193">
        <v>10000</v>
      </c>
      <c r="FB1193">
        <v>10000</v>
      </c>
      <c r="FC1193">
        <v>10000</v>
      </c>
      <c r="FD1193">
        <v>10000</v>
      </c>
      <c r="FE1193">
        <v>10000</v>
      </c>
      <c r="FF1193">
        <v>10000</v>
      </c>
      <c r="FG1193">
        <v>10000</v>
      </c>
      <c r="FH1193">
        <v>10000</v>
      </c>
      <c r="FI1193">
        <v>10000</v>
      </c>
      <c r="FJ1193">
        <v>10000</v>
      </c>
      <c r="FK1193">
        <v>10000</v>
      </c>
      <c r="FL1193">
        <v>10000</v>
      </c>
      <c r="FM1193">
        <v>10000</v>
      </c>
      <c r="FN1193">
        <v>10000</v>
      </c>
      <c r="FO1193">
        <v>10000</v>
      </c>
      <c r="FP1193">
        <v>10000</v>
      </c>
      <c r="FQ1193">
        <v>10000</v>
      </c>
      <c r="FR1193">
        <v>10000</v>
      </c>
      <c r="FS1193">
        <v>10000</v>
      </c>
      <c r="FT1193">
        <v>10000</v>
      </c>
      <c r="FU1193">
        <v>10000</v>
      </c>
      <c r="FV1193">
        <v>10000</v>
      </c>
      <c r="FW1193">
        <v>10000</v>
      </c>
      <c r="FX1193">
        <v>0</v>
      </c>
      <c r="FY1193">
        <v>0</v>
      </c>
      <c r="FZ1193">
        <v>0</v>
      </c>
      <c r="GA1193">
        <v>0</v>
      </c>
      <c r="GB1193">
        <v>0</v>
      </c>
      <c r="GC1193">
        <v>0</v>
      </c>
      <c r="GD1193">
        <v>0</v>
      </c>
      <c r="GE1193">
        <v>0</v>
      </c>
      <c r="GF1193">
        <v>0</v>
      </c>
      <c r="GG1193">
        <v>0</v>
      </c>
      <c r="GH1193">
        <v>0</v>
      </c>
      <c r="GI1193">
        <v>0</v>
      </c>
      <c r="GJ1193">
        <v>0</v>
      </c>
      <c r="GK1193">
        <v>0</v>
      </c>
      <c r="GL1193">
        <v>0</v>
      </c>
      <c r="GM1193">
        <v>0</v>
      </c>
      <c r="GN1193">
        <v>0</v>
      </c>
      <c r="GO1193">
        <v>0</v>
      </c>
      <c r="GP1193">
        <v>0</v>
      </c>
      <c r="GQ1193">
        <v>0</v>
      </c>
      <c r="GR1193">
        <v>0</v>
      </c>
      <c r="GS1193">
        <v>0</v>
      </c>
      <c r="GT1193">
        <v>0</v>
      </c>
      <c r="GU1193">
        <v>0</v>
      </c>
      <c r="GV1193">
        <v>0</v>
      </c>
      <c r="GW1193">
        <v>0</v>
      </c>
      <c r="GX1193">
        <v>0</v>
      </c>
      <c r="GY1193">
        <v>0</v>
      </c>
      <c r="GZ1193">
        <v>0</v>
      </c>
      <c r="HA1193">
        <v>0</v>
      </c>
      <c r="HB1193">
        <v>0</v>
      </c>
      <c r="HC1193">
        <v>0</v>
      </c>
      <c r="HD1193">
        <v>0</v>
      </c>
      <c r="HE1193">
        <v>0</v>
      </c>
      <c r="HF1193">
        <v>0</v>
      </c>
      <c r="HG1193">
        <v>0</v>
      </c>
      <c r="HH1193">
        <v>0</v>
      </c>
      <c r="HI1193">
        <v>0</v>
      </c>
      <c r="HJ1193">
        <v>0</v>
      </c>
      <c r="HK1193">
        <v>0</v>
      </c>
      <c r="HL1193">
        <v>0</v>
      </c>
      <c r="HM1193">
        <v>0</v>
      </c>
      <c r="HN1193">
        <v>0</v>
      </c>
      <c r="HO1193">
        <v>0</v>
      </c>
      <c r="HP1193">
        <v>0</v>
      </c>
      <c r="HQ1193">
        <v>0</v>
      </c>
      <c r="HR1193">
        <v>0</v>
      </c>
      <c r="HS1193">
        <v>0</v>
      </c>
      <c r="HT1193">
        <v>0</v>
      </c>
      <c r="HU1193">
        <v>0</v>
      </c>
      <c r="HV1193">
        <v>0</v>
      </c>
      <c r="HW1193">
        <v>0</v>
      </c>
      <c r="HX1193">
        <v>0</v>
      </c>
      <c r="HY1193">
        <v>0</v>
      </c>
      <c r="HZ1193">
        <v>0</v>
      </c>
      <c r="IA1193">
        <v>0</v>
      </c>
      <c r="IB1193">
        <v>0</v>
      </c>
      <c r="IC1193">
        <v>0</v>
      </c>
      <c r="ID1193">
        <v>0</v>
      </c>
      <c r="IE1193">
        <v>0</v>
      </c>
      <c r="IF1193">
        <v>0</v>
      </c>
      <c r="IG1193">
        <v>0</v>
      </c>
      <c r="IH1193">
        <v>0</v>
      </c>
      <c r="II1193">
        <v>0</v>
      </c>
      <c r="IJ1193">
        <v>0</v>
      </c>
      <c r="IK1193">
        <v>0</v>
      </c>
    </row>
    <row r="1194" spans="13:245" hidden="1">
      <c r="M1194" s="340"/>
      <c r="N1194" t="s">
        <v>1025</v>
      </c>
      <c r="O1194">
        <v>1</v>
      </c>
      <c r="P1194">
        <v>8</v>
      </c>
      <c r="Q1194" s="183" t="str">
        <f t="shared" si="45"/>
        <v>SDH300108</v>
      </c>
      <c r="R1194">
        <v>270.3</v>
      </c>
      <c r="S1194">
        <v>2000</v>
      </c>
      <c r="T1194">
        <v>2000</v>
      </c>
      <c r="U1194">
        <v>2000</v>
      </c>
      <c r="V1194">
        <v>2000</v>
      </c>
      <c r="W1194">
        <v>2000</v>
      </c>
      <c r="X1194">
        <v>2000</v>
      </c>
      <c r="Y1194">
        <v>2162.4</v>
      </c>
      <c r="Z1194">
        <v>2432.7000000000003</v>
      </c>
      <c r="AA1194">
        <v>2703</v>
      </c>
      <c r="AB1194">
        <v>2973.3</v>
      </c>
      <c r="AC1194">
        <v>3243.6000000000004</v>
      </c>
      <c r="AD1194">
        <v>3513.9</v>
      </c>
      <c r="AE1194">
        <v>3784.2000000000003</v>
      </c>
      <c r="AF1194">
        <v>4054.5</v>
      </c>
      <c r="AG1194">
        <v>4324.8</v>
      </c>
      <c r="AH1194">
        <v>4595.1000000000004</v>
      </c>
      <c r="AI1194">
        <v>4865.4000000000005</v>
      </c>
      <c r="AJ1194">
        <v>5135.7</v>
      </c>
      <c r="AK1194">
        <v>5406</v>
      </c>
      <c r="AL1194">
        <v>5676.3</v>
      </c>
      <c r="AM1194">
        <v>5946.6</v>
      </c>
      <c r="AN1194">
        <v>6216.9000000000005</v>
      </c>
      <c r="AO1194">
        <v>6487.2000000000007</v>
      </c>
      <c r="AP1194">
        <v>6757.5</v>
      </c>
      <c r="AQ1194">
        <v>7027.8</v>
      </c>
      <c r="AR1194">
        <v>7298.1</v>
      </c>
      <c r="AS1194">
        <v>7568.4000000000005</v>
      </c>
      <c r="AT1194">
        <v>7838.7000000000007</v>
      </c>
      <c r="AU1194">
        <v>8109</v>
      </c>
      <c r="AV1194">
        <v>8109</v>
      </c>
      <c r="AW1194">
        <v>8109</v>
      </c>
      <c r="AX1194">
        <v>8109</v>
      </c>
      <c r="AY1194">
        <v>8109</v>
      </c>
      <c r="AZ1194">
        <v>8109</v>
      </c>
      <c r="BA1194">
        <v>8109</v>
      </c>
      <c r="BB1194">
        <v>8109</v>
      </c>
      <c r="BC1194">
        <v>8109</v>
      </c>
      <c r="BD1194">
        <v>8109</v>
      </c>
      <c r="BE1194">
        <v>8109</v>
      </c>
      <c r="BF1194">
        <v>8109</v>
      </c>
      <c r="BG1194">
        <v>8109</v>
      </c>
      <c r="BH1194">
        <v>8109</v>
      </c>
      <c r="BI1194">
        <v>8109</v>
      </c>
      <c r="BJ1194">
        <v>8109</v>
      </c>
      <c r="BK1194">
        <v>0</v>
      </c>
      <c r="BL1194">
        <v>0</v>
      </c>
      <c r="BM1194">
        <v>0</v>
      </c>
      <c r="BN1194">
        <v>0</v>
      </c>
      <c r="BO1194">
        <v>0</v>
      </c>
      <c r="BP1194">
        <v>0</v>
      </c>
      <c r="BQ1194">
        <v>0</v>
      </c>
      <c r="BR1194">
        <v>0</v>
      </c>
      <c r="BS1194">
        <v>0</v>
      </c>
      <c r="BT1194">
        <v>0</v>
      </c>
      <c r="BU1194">
        <v>0</v>
      </c>
      <c r="BV1194">
        <v>0</v>
      </c>
      <c r="BW1194">
        <v>0</v>
      </c>
      <c r="BX1194">
        <v>0</v>
      </c>
      <c r="BY1194">
        <v>0</v>
      </c>
      <c r="BZ1194">
        <v>0</v>
      </c>
      <c r="CA1194">
        <v>0</v>
      </c>
      <c r="CB1194">
        <v>0</v>
      </c>
      <c r="CC1194">
        <v>0</v>
      </c>
      <c r="CD1194">
        <v>0</v>
      </c>
      <c r="CE1194">
        <v>0</v>
      </c>
      <c r="CF1194">
        <v>0</v>
      </c>
      <c r="CG1194">
        <v>0</v>
      </c>
      <c r="CH1194">
        <v>0</v>
      </c>
      <c r="CI1194">
        <v>0</v>
      </c>
      <c r="CJ1194">
        <v>0</v>
      </c>
      <c r="CK1194">
        <v>0</v>
      </c>
      <c r="CL1194">
        <v>0</v>
      </c>
      <c r="CM1194">
        <v>0</v>
      </c>
      <c r="CN1194">
        <v>0</v>
      </c>
      <c r="CO1194">
        <v>0</v>
      </c>
      <c r="CP1194">
        <v>0</v>
      </c>
      <c r="CQ1194">
        <v>0</v>
      </c>
      <c r="CR1194">
        <v>0</v>
      </c>
      <c r="CS1194">
        <v>0</v>
      </c>
      <c r="CT1194">
        <v>0</v>
      </c>
      <c r="CU1194">
        <v>0</v>
      </c>
      <c r="CV1194">
        <v>0</v>
      </c>
      <c r="CW1194">
        <v>0</v>
      </c>
      <c r="CX1194">
        <v>0</v>
      </c>
      <c r="CY1194">
        <v>0</v>
      </c>
      <c r="CZ1194">
        <v>0</v>
      </c>
      <c r="DA1194">
        <v>0</v>
      </c>
      <c r="DB1194">
        <v>0</v>
      </c>
      <c r="DC1194">
        <v>0</v>
      </c>
      <c r="DD1194">
        <v>0</v>
      </c>
      <c r="DE1194">
        <v>0</v>
      </c>
      <c r="DF1194">
        <v>0</v>
      </c>
      <c r="DG1194">
        <v>0</v>
      </c>
      <c r="DH1194">
        <v>0</v>
      </c>
      <c r="DI1194">
        <v>0</v>
      </c>
      <c r="DJ1194">
        <v>0</v>
      </c>
      <c r="DK1194">
        <v>0</v>
      </c>
      <c r="DL1194">
        <v>0</v>
      </c>
      <c r="DM1194">
        <v>0</v>
      </c>
      <c r="DN1194">
        <v>0</v>
      </c>
      <c r="DO1194">
        <v>0</v>
      </c>
      <c r="DP1194">
        <v>0</v>
      </c>
      <c r="DQ1194">
        <v>0</v>
      </c>
      <c r="DR1194">
        <v>0</v>
      </c>
      <c r="DS1194">
        <v>0</v>
      </c>
      <c r="DT1194">
        <v>0</v>
      </c>
      <c r="DU1194">
        <v>0</v>
      </c>
      <c r="DV1194">
        <v>0</v>
      </c>
      <c r="DW1194">
        <v>0</v>
      </c>
      <c r="DX1194">
        <v>0</v>
      </c>
      <c r="DZ1194" s="340"/>
      <c r="EA1194" t="s">
        <v>1025</v>
      </c>
      <c r="EB1194">
        <v>1</v>
      </c>
      <c r="EC1194">
        <v>8</v>
      </c>
      <c r="ED1194" s="183" t="str">
        <f t="shared" si="46"/>
        <v>SDH300108</v>
      </c>
      <c r="EE1194">
        <v>270.3</v>
      </c>
      <c r="EF1194">
        <v>10000</v>
      </c>
      <c r="EG1194">
        <v>10000</v>
      </c>
      <c r="EH1194">
        <v>10000</v>
      </c>
      <c r="EI1194">
        <v>10000</v>
      </c>
      <c r="EJ1194">
        <v>10000</v>
      </c>
      <c r="EK1194">
        <v>10000</v>
      </c>
      <c r="EL1194">
        <v>10000</v>
      </c>
      <c r="EM1194">
        <v>10000</v>
      </c>
      <c r="EN1194">
        <v>10000</v>
      </c>
      <c r="EO1194">
        <v>10000</v>
      </c>
      <c r="EP1194">
        <v>10000</v>
      </c>
      <c r="EQ1194">
        <v>10000</v>
      </c>
      <c r="ER1194">
        <v>10000</v>
      </c>
      <c r="ES1194">
        <v>10000</v>
      </c>
      <c r="ET1194">
        <v>10000</v>
      </c>
      <c r="EU1194">
        <v>10000</v>
      </c>
      <c r="EV1194">
        <v>10000</v>
      </c>
      <c r="EW1194">
        <v>10000</v>
      </c>
      <c r="EX1194">
        <v>10000</v>
      </c>
      <c r="EY1194">
        <v>10000</v>
      </c>
      <c r="EZ1194">
        <v>10000</v>
      </c>
      <c r="FA1194">
        <v>10000</v>
      </c>
      <c r="FB1194">
        <v>10000</v>
      </c>
      <c r="FC1194">
        <v>10000</v>
      </c>
      <c r="FD1194">
        <v>10000</v>
      </c>
      <c r="FE1194">
        <v>10000</v>
      </c>
      <c r="FF1194">
        <v>10000</v>
      </c>
      <c r="FG1194">
        <v>10000</v>
      </c>
      <c r="FH1194">
        <v>10000</v>
      </c>
      <c r="FI1194">
        <v>10000</v>
      </c>
      <c r="FJ1194">
        <v>10000</v>
      </c>
      <c r="FK1194">
        <v>10000</v>
      </c>
      <c r="FL1194">
        <v>10000</v>
      </c>
      <c r="FM1194">
        <v>10000</v>
      </c>
      <c r="FN1194">
        <v>10000</v>
      </c>
      <c r="FO1194">
        <v>10000</v>
      </c>
      <c r="FP1194">
        <v>10000</v>
      </c>
      <c r="FQ1194">
        <v>10000</v>
      </c>
      <c r="FR1194">
        <v>10000</v>
      </c>
      <c r="FS1194">
        <v>10000</v>
      </c>
      <c r="FT1194">
        <v>10000</v>
      </c>
      <c r="FU1194">
        <v>10000</v>
      </c>
      <c r="FV1194">
        <v>10000</v>
      </c>
      <c r="FW1194">
        <v>10000</v>
      </c>
      <c r="FX1194">
        <v>0</v>
      </c>
      <c r="FY1194">
        <v>0</v>
      </c>
      <c r="FZ1194">
        <v>0</v>
      </c>
      <c r="GA1194">
        <v>0</v>
      </c>
      <c r="GB1194">
        <v>0</v>
      </c>
      <c r="GC1194">
        <v>0</v>
      </c>
      <c r="GD1194">
        <v>0</v>
      </c>
      <c r="GE1194">
        <v>0</v>
      </c>
      <c r="GF1194">
        <v>0</v>
      </c>
      <c r="GG1194">
        <v>0</v>
      </c>
      <c r="GH1194">
        <v>0</v>
      </c>
      <c r="GI1194">
        <v>0</v>
      </c>
      <c r="GJ1194">
        <v>0</v>
      </c>
      <c r="GK1194">
        <v>0</v>
      </c>
      <c r="GL1194">
        <v>0</v>
      </c>
      <c r="GM1194">
        <v>0</v>
      </c>
      <c r="GN1194">
        <v>0</v>
      </c>
      <c r="GO1194">
        <v>0</v>
      </c>
      <c r="GP1194">
        <v>0</v>
      </c>
      <c r="GQ1194">
        <v>0</v>
      </c>
      <c r="GR1194">
        <v>0</v>
      </c>
      <c r="GS1194">
        <v>0</v>
      </c>
      <c r="GT1194">
        <v>0</v>
      </c>
      <c r="GU1194">
        <v>0</v>
      </c>
      <c r="GV1194">
        <v>0</v>
      </c>
      <c r="GW1194">
        <v>0</v>
      </c>
      <c r="GX1194">
        <v>0</v>
      </c>
      <c r="GY1194">
        <v>0</v>
      </c>
      <c r="GZ1194">
        <v>0</v>
      </c>
      <c r="HA1194">
        <v>0</v>
      </c>
      <c r="HB1194">
        <v>0</v>
      </c>
      <c r="HC1194">
        <v>0</v>
      </c>
      <c r="HD1194">
        <v>0</v>
      </c>
      <c r="HE1194">
        <v>0</v>
      </c>
      <c r="HF1194">
        <v>0</v>
      </c>
      <c r="HG1194">
        <v>0</v>
      </c>
      <c r="HH1194">
        <v>0</v>
      </c>
      <c r="HI1194">
        <v>0</v>
      </c>
      <c r="HJ1194">
        <v>0</v>
      </c>
      <c r="HK1194">
        <v>0</v>
      </c>
      <c r="HL1194">
        <v>0</v>
      </c>
      <c r="HM1194">
        <v>0</v>
      </c>
      <c r="HN1194">
        <v>0</v>
      </c>
      <c r="HO1194">
        <v>0</v>
      </c>
      <c r="HP1194">
        <v>0</v>
      </c>
      <c r="HQ1194">
        <v>0</v>
      </c>
      <c r="HR1194">
        <v>0</v>
      </c>
      <c r="HS1194">
        <v>0</v>
      </c>
      <c r="HT1194">
        <v>0</v>
      </c>
      <c r="HU1194">
        <v>0</v>
      </c>
      <c r="HV1194">
        <v>0</v>
      </c>
      <c r="HW1194">
        <v>0</v>
      </c>
      <c r="HX1194">
        <v>0</v>
      </c>
      <c r="HY1194">
        <v>0</v>
      </c>
      <c r="HZ1194">
        <v>0</v>
      </c>
      <c r="IA1194">
        <v>0</v>
      </c>
      <c r="IB1194">
        <v>0</v>
      </c>
      <c r="IC1194">
        <v>0</v>
      </c>
      <c r="ID1194">
        <v>0</v>
      </c>
      <c r="IE1194">
        <v>0</v>
      </c>
      <c r="IF1194">
        <v>0</v>
      </c>
      <c r="IG1194">
        <v>0</v>
      </c>
      <c r="IH1194">
        <v>0</v>
      </c>
      <c r="II1194">
        <v>0</v>
      </c>
      <c r="IJ1194">
        <v>0</v>
      </c>
      <c r="IK1194">
        <v>0</v>
      </c>
    </row>
    <row r="1195" spans="13:245" hidden="1">
      <c r="M1195" s="340"/>
      <c r="N1195" t="s">
        <v>1025</v>
      </c>
      <c r="O1195">
        <v>1</v>
      </c>
      <c r="P1195">
        <v>9</v>
      </c>
      <c r="Q1195" s="183" t="str">
        <f t="shared" si="45"/>
        <v>SDH300109</v>
      </c>
      <c r="R1195">
        <v>270.3</v>
      </c>
      <c r="S1195">
        <v>2000</v>
      </c>
      <c r="T1195">
        <v>2000</v>
      </c>
      <c r="U1195">
        <v>2000</v>
      </c>
      <c r="V1195">
        <v>2000</v>
      </c>
      <c r="W1195">
        <v>2000</v>
      </c>
      <c r="X1195">
        <v>2000</v>
      </c>
      <c r="Y1195">
        <v>2162.4</v>
      </c>
      <c r="Z1195">
        <v>2432.7000000000003</v>
      </c>
      <c r="AA1195">
        <v>2703</v>
      </c>
      <c r="AB1195">
        <v>2973.3</v>
      </c>
      <c r="AC1195">
        <v>3243.6000000000004</v>
      </c>
      <c r="AD1195">
        <v>3513.9</v>
      </c>
      <c r="AE1195">
        <v>3784.2000000000003</v>
      </c>
      <c r="AF1195">
        <v>4054.5</v>
      </c>
      <c r="AG1195">
        <v>4324.8</v>
      </c>
      <c r="AH1195">
        <v>4595.1000000000004</v>
      </c>
      <c r="AI1195">
        <v>4865.4000000000005</v>
      </c>
      <c r="AJ1195">
        <v>5135.7</v>
      </c>
      <c r="AK1195">
        <v>5406</v>
      </c>
      <c r="AL1195">
        <v>5676.3</v>
      </c>
      <c r="AM1195">
        <v>5946.6</v>
      </c>
      <c r="AN1195">
        <v>6216.9000000000005</v>
      </c>
      <c r="AO1195">
        <v>6487.2000000000007</v>
      </c>
      <c r="AP1195">
        <v>6757.5</v>
      </c>
      <c r="AQ1195">
        <v>7027.8</v>
      </c>
      <c r="AR1195">
        <v>7298.1</v>
      </c>
      <c r="AS1195">
        <v>7568.4000000000005</v>
      </c>
      <c r="AT1195">
        <v>7838.7000000000007</v>
      </c>
      <c r="AU1195">
        <v>8109</v>
      </c>
      <c r="AV1195">
        <v>8109</v>
      </c>
      <c r="AW1195">
        <v>8109</v>
      </c>
      <c r="AX1195">
        <v>8109</v>
      </c>
      <c r="AY1195">
        <v>8109</v>
      </c>
      <c r="AZ1195">
        <v>8109</v>
      </c>
      <c r="BA1195">
        <v>8109</v>
      </c>
      <c r="BB1195">
        <v>8109</v>
      </c>
      <c r="BC1195">
        <v>8109</v>
      </c>
      <c r="BD1195">
        <v>8109</v>
      </c>
      <c r="BE1195">
        <v>8109</v>
      </c>
      <c r="BF1195">
        <v>8109</v>
      </c>
      <c r="BG1195">
        <v>8109</v>
      </c>
      <c r="BH1195">
        <v>8109</v>
      </c>
      <c r="BI1195">
        <v>8109</v>
      </c>
      <c r="BJ1195">
        <v>8109</v>
      </c>
      <c r="BK1195">
        <v>0</v>
      </c>
      <c r="BL1195">
        <v>0</v>
      </c>
      <c r="BM1195">
        <v>0</v>
      </c>
      <c r="BN1195">
        <v>0</v>
      </c>
      <c r="BO1195">
        <v>0</v>
      </c>
      <c r="BP1195">
        <v>0</v>
      </c>
      <c r="BQ1195">
        <v>0</v>
      </c>
      <c r="BR1195">
        <v>0</v>
      </c>
      <c r="BS1195">
        <v>0</v>
      </c>
      <c r="BT1195">
        <v>0</v>
      </c>
      <c r="BU1195">
        <v>0</v>
      </c>
      <c r="BV1195">
        <v>0</v>
      </c>
      <c r="BW1195">
        <v>0</v>
      </c>
      <c r="BX1195">
        <v>0</v>
      </c>
      <c r="BY1195">
        <v>0</v>
      </c>
      <c r="BZ1195">
        <v>0</v>
      </c>
      <c r="CA1195">
        <v>0</v>
      </c>
      <c r="CB1195">
        <v>0</v>
      </c>
      <c r="CC1195">
        <v>0</v>
      </c>
      <c r="CD1195">
        <v>0</v>
      </c>
      <c r="CE1195">
        <v>0</v>
      </c>
      <c r="CF1195">
        <v>0</v>
      </c>
      <c r="CG1195">
        <v>0</v>
      </c>
      <c r="CH1195">
        <v>0</v>
      </c>
      <c r="CI1195">
        <v>0</v>
      </c>
      <c r="CJ1195">
        <v>0</v>
      </c>
      <c r="CK1195">
        <v>0</v>
      </c>
      <c r="CL1195">
        <v>0</v>
      </c>
      <c r="CM1195">
        <v>0</v>
      </c>
      <c r="CN1195">
        <v>0</v>
      </c>
      <c r="CO1195">
        <v>0</v>
      </c>
      <c r="CP1195">
        <v>0</v>
      </c>
      <c r="CQ1195">
        <v>0</v>
      </c>
      <c r="CR1195">
        <v>0</v>
      </c>
      <c r="CS1195">
        <v>0</v>
      </c>
      <c r="CT1195">
        <v>0</v>
      </c>
      <c r="CU1195">
        <v>0</v>
      </c>
      <c r="CV1195">
        <v>0</v>
      </c>
      <c r="CW1195">
        <v>0</v>
      </c>
      <c r="CX1195">
        <v>0</v>
      </c>
      <c r="CY1195">
        <v>0</v>
      </c>
      <c r="CZ1195">
        <v>0</v>
      </c>
      <c r="DA1195">
        <v>0</v>
      </c>
      <c r="DB1195">
        <v>0</v>
      </c>
      <c r="DC1195">
        <v>0</v>
      </c>
      <c r="DD1195">
        <v>0</v>
      </c>
      <c r="DE1195">
        <v>0</v>
      </c>
      <c r="DF1195">
        <v>0</v>
      </c>
      <c r="DG1195">
        <v>0</v>
      </c>
      <c r="DH1195">
        <v>0</v>
      </c>
      <c r="DI1195">
        <v>0</v>
      </c>
      <c r="DJ1195">
        <v>0</v>
      </c>
      <c r="DK1195">
        <v>0</v>
      </c>
      <c r="DL1195">
        <v>0</v>
      </c>
      <c r="DM1195">
        <v>0</v>
      </c>
      <c r="DN1195">
        <v>0</v>
      </c>
      <c r="DO1195">
        <v>0</v>
      </c>
      <c r="DP1195">
        <v>0</v>
      </c>
      <c r="DQ1195">
        <v>0</v>
      </c>
      <c r="DR1195">
        <v>0</v>
      </c>
      <c r="DS1195">
        <v>0</v>
      </c>
      <c r="DT1195">
        <v>0</v>
      </c>
      <c r="DU1195">
        <v>0</v>
      </c>
      <c r="DV1195">
        <v>0</v>
      </c>
      <c r="DW1195">
        <v>0</v>
      </c>
      <c r="DX1195">
        <v>0</v>
      </c>
      <c r="DZ1195" s="340"/>
      <c r="EA1195" t="s">
        <v>1025</v>
      </c>
      <c r="EB1195">
        <v>1</v>
      </c>
      <c r="EC1195">
        <v>9</v>
      </c>
      <c r="ED1195" s="183" t="str">
        <f t="shared" si="46"/>
        <v>SDH300109</v>
      </c>
      <c r="EE1195">
        <v>270.3</v>
      </c>
      <c r="EF1195">
        <v>10000</v>
      </c>
      <c r="EG1195">
        <v>10000</v>
      </c>
      <c r="EH1195">
        <v>10000</v>
      </c>
      <c r="EI1195">
        <v>10000</v>
      </c>
      <c r="EJ1195">
        <v>10000</v>
      </c>
      <c r="EK1195">
        <v>10000</v>
      </c>
      <c r="EL1195">
        <v>10000</v>
      </c>
      <c r="EM1195">
        <v>10000</v>
      </c>
      <c r="EN1195">
        <v>10000</v>
      </c>
      <c r="EO1195">
        <v>10000</v>
      </c>
      <c r="EP1195">
        <v>10000</v>
      </c>
      <c r="EQ1195">
        <v>10000</v>
      </c>
      <c r="ER1195">
        <v>10000</v>
      </c>
      <c r="ES1195">
        <v>10000</v>
      </c>
      <c r="ET1195">
        <v>10000</v>
      </c>
      <c r="EU1195">
        <v>10000</v>
      </c>
      <c r="EV1195">
        <v>10000</v>
      </c>
      <c r="EW1195">
        <v>10000</v>
      </c>
      <c r="EX1195">
        <v>10000</v>
      </c>
      <c r="EY1195">
        <v>10000</v>
      </c>
      <c r="EZ1195">
        <v>10000</v>
      </c>
      <c r="FA1195">
        <v>10000</v>
      </c>
      <c r="FB1195">
        <v>10000</v>
      </c>
      <c r="FC1195">
        <v>10000</v>
      </c>
      <c r="FD1195">
        <v>10000</v>
      </c>
      <c r="FE1195">
        <v>10000</v>
      </c>
      <c r="FF1195">
        <v>10000</v>
      </c>
      <c r="FG1195">
        <v>10000</v>
      </c>
      <c r="FH1195">
        <v>10000</v>
      </c>
      <c r="FI1195">
        <v>10000</v>
      </c>
      <c r="FJ1195">
        <v>10000</v>
      </c>
      <c r="FK1195">
        <v>10000</v>
      </c>
      <c r="FL1195">
        <v>10000</v>
      </c>
      <c r="FM1195">
        <v>10000</v>
      </c>
      <c r="FN1195">
        <v>10000</v>
      </c>
      <c r="FO1195">
        <v>10000</v>
      </c>
      <c r="FP1195">
        <v>10000</v>
      </c>
      <c r="FQ1195">
        <v>10000</v>
      </c>
      <c r="FR1195">
        <v>10000</v>
      </c>
      <c r="FS1195">
        <v>10000</v>
      </c>
      <c r="FT1195">
        <v>10000</v>
      </c>
      <c r="FU1195">
        <v>10000</v>
      </c>
      <c r="FV1195">
        <v>10000</v>
      </c>
      <c r="FW1195">
        <v>10000</v>
      </c>
      <c r="FX1195">
        <v>0</v>
      </c>
      <c r="FY1195">
        <v>0</v>
      </c>
      <c r="FZ1195">
        <v>0</v>
      </c>
      <c r="GA1195">
        <v>0</v>
      </c>
      <c r="GB1195">
        <v>0</v>
      </c>
      <c r="GC1195">
        <v>0</v>
      </c>
      <c r="GD1195">
        <v>0</v>
      </c>
      <c r="GE1195">
        <v>0</v>
      </c>
      <c r="GF1195">
        <v>0</v>
      </c>
      <c r="GG1195">
        <v>0</v>
      </c>
      <c r="GH1195">
        <v>0</v>
      </c>
      <c r="GI1195">
        <v>0</v>
      </c>
      <c r="GJ1195">
        <v>0</v>
      </c>
      <c r="GK1195">
        <v>0</v>
      </c>
      <c r="GL1195">
        <v>0</v>
      </c>
      <c r="GM1195">
        <v>0</v>
      </c>
      <c r="GN1195">
        <v>0</v>
      </c>
      <c r="GO1195">
        <v>0</v>
      </c>
      <c r="GP1195">
        <v>0</v>
      </c>
      <c r="GQ1195">
        <v>0</v>
      </c>
      <c r="GR1195">
        <v>0</v>
      </c>
      <c r="GS1195">
        <v>0</v>
      </c>
      <c r="GT1195">
        <v>0</v>
      </c>
      <c r="GU1195">
        <v>0</v>
      </c>
      <c r="GV1195">
        <v>0</v>
      </c>
      <c r="GW1195">
        <v>0</v>
      </c>
      <c r="GX1195">
        <v>0</v>
      </c>
      <c r="GY1195">
        <v>0</v>
      </c>
      <c r="GZ1195">
        <v>0</v>
      </c>
      <c r="HA1195">
        <v>0</v>
      </c>
      <c r="HB1195">
        <v>0</v>
      </c>
      <c r="HC1195">
        <v>0</v>
      </c>
      <c r="HD1195">
        <v>0</v>
      </c>
      <c r="HE1195">
        <v>0</v>
      </c>
      <c r="HF1195">
        <v>0</v>
      </c>
      <c r="HG1195">
        <v>0</v>
      </c>
      <c r="HH1195">
        <v>0</v>
      </c>
      <c r="HI1195">
        <v>0</v>
      </c>
      <c r="HJ1195">
        <v>0</v>
      </c>
      <c r="HK1195">
        <v>0</v>
      </c>
      <c r="HL1195">
        <v>0</v>
      </c>
      <c r="HM1195">
        <v>0</v>
      </c>
      <c r="HN1195">
        <v>0</v>
      </c>
      <c r="HO1195">
        <v>0</v>
      </c>
      <c r="HP1195">
        <v>0</v>
      </c>
      <c r="HQ1195">
        <v>0</v>
      </c>
      <c r="HR1195">
        <v>0</v>
      </c>
      <c r="HS1195">
        <v>0</v>
      </c>
      <c r="HT1195">
        <v>0</v>
      </c>
      <c r="HU1195">
        <v>0</v>
      </c>
      <c r="HV1195">
        <v>0</v>
      </c>
      <c r="HW1195">
        <v>0</v>
      </c>
      <c r="HX1195">
        <v>0</v>
      </c>
      <c r="HY1195">
        <v>0</v>
      </c>
      <c r="HZ1195">
        <v>0</v>
      </c>
      <c r="IA1195">
        <v>0</v>
      </c>
      <c r="IB1195">
        <v>0</v>
      </c>
      <c r="IC1195">
        <v>0</v>
      </c>
      <c r="ID1195">
        <v>0</v>
      </c>
      <c r="IE1195">
        <v>0</v>
      </c>
      <c r="IF1195">
        <v>0</v>
      </c>
      <c r="IG1195">
        <v>0</v>
      </c>
      <c r="IH1195">
        <v>0</v>
      </c>
      <c r="II1195">
        <v>0</v>
      </c>
      <c r="IJ1195">
        <v>0</v>
      </c>
      <c r="IK1195">
        <v>0</v>
      </c>
    </row>
    <row r="1196" spans="13:245" hidden="1">
      <c r="M1196" s="340"/>
      <c r="N1196" t="s">
        <v>1025</v>
      </c>
      <c r="O1196">
        <v>1</v>
      </c>
      <c r="P1196">
        <v>10</v>
      </c>
      <c r="Q1196" s="183" t="str">
        <f t="shared" si="45"/>
        <v>SDH300110</v>
      </c>
      <c r="R1196">
        <v>270.3</v>
      </c>
      <c r="S1196">
        <v>2000</v>
      </c>
      <c r="T1196">
        <v>2000</v>
      </c>
      <c r="U1196">
        <v>2000</v>
      </c>
      <c r="V1196">
        <v>2000</v>
      </c>
      <c r="W1196">
        <v>2000</v>
      </c>
      <c r="X1196">
        <v>2000</v>
      </c>
      <c r="Y1196">
        <v>2162.4</v>
      </c>
      <c r="Z1196">
        <v>2432.7000000000003</v>
      </c>
      <c r="AA1196">
        <v>2703</v>
      </c>
      <c r="AB1196">
        <v>2973.3</v>
      </c>
      <c r="AC1196">
        <v>3243.6000000000004</v>
      </c>
      <c r="AD1196">
        <v>3513.9</v>
      </c>
      <c r="AE1196">
        <v>3784.2000000000003</v>
      </c>
      <c r="AF1196">
        <v>4054.5</v>
      </c>
      <c r="AG1196">
        <v>4324.8</v>
      </c>
      <c r="AH1196">
        <v>4595.1000000000004</v>
      </c>
      <c r="AI1196">
        <v>4865.4000000000005</v>
      </c>
      <c r="AJ1196">
        <v>5135.7</v>
      </c>
      <c r="AK1196">
        <v>5406</v>
      </c>
      <c r="AL1196">
        <v>5676.3</v>
      </c>
      <c r="AM1196">
        <v>5946.6</v>
      </c>
      <c r="AN1196">
        <v>6216.9000000000005</v>
      </c>
      <c r="AO1196">
        <v>6487.2000000000007</v>
      </c>
      <c r="AP1196">
        <v>6757.5</v>
      </c>
      <c r="AQ1196">
        <v>7027.8</v>
      </c>
      <c r="AR1196">
        <v>7298.1</v>
      </c>
      <c r="AS1196">
        <v>7568.4000000000005</v>
      </c>
      <c r="AT1196">
        <v>7838.7000000000007</v>
      </c>
      <c r="AU1196">
        <v>8109</v>
      </c>
      <c r="AV1196">
        <v>8109</v>
      </c>
      <c r="AW1196">
        <v>8109</v>
      </c>
      <c r="AX1196">
        <v>8109</v>
      </c>
      <c r="AY1196">
        <v>8109</v>
      </c>
      <c r="AZ1196">
        <v>8109</v>
      </c>
      <c r="BA1196">
        <v>8109</v>
      </c>
      <c r="BB1196">
        <v>8109</v>
      </c>
      <c r="BC1196">
        <v>8109</v>
      </c>
      <c r="BD1196">
        <v>8109</v>
      </c>
      <c r="BE1196">
        <v>8109</v>
      </c>
      <c r="BF1196">
        <v>8109</v>
      </c>
      <c r="BG1196">
        <v>8109</v>
      </c>
      <c r="BH1196">
        <v>8109</v>
      </c>
      <c r="BI1196">
        <v>8109</v>
      </c>
      <c r="BJ1196">
        <v>8109</v>
      </c>
      <c r="BK1196">
        <v>0</v>
      </c>
      <c r="BL1196">
        <v>0</v>
      </c>
      <c r="BM1196">
        <v>0</v>
      </c>
      <c r="BN1196">
        <v>0</v>
      </c>
      <c r="BO1196">
        <v>0</v>
      </c>
      <c r="BP1196">
        <v>0</v>
      </c>
      <c r="BQ1196">
        <v>0</v>
      </c>
      <c r="BR1196">
        <v>0</v>
      </c>
      <c r="BS1196">
        <v>0</v>
      </c>
      <c r="BT1196">
        <v>0</v>
      </c>
      <c r="BU1196">
        <v>0</v>
      </c>
      <c r="BV1196">
        <v>0</v>
      </c>
      <c r="BW1196">
        <v>0</v>
      </c>
      <c r="BX1196">
        <v>0</v>
      </c>
      <c r="BY1196">
        <v>0</v>
      </c>
      <c r="BZ1196">
        <v>0</v>
      </c>
      <c r="CA1196">
        <v>0</v>
      </c>
      <c r="CB1196">
        <v>0</v>
      </c>
      <c r="CC1196">
        <v>0</v>
      </c>
      <c r="CD1196">
        <v>0</v>
      </c>
      <c r="CE1196">
        <v>0</v>
      </c>
      <c r="CF1196">
        <v>0</v>
      </c>
      <c r="CG1196">
        <v>0</v>
      </c>
      <c r="CH1196">
        <v>0</v>
      </c>
      <c r="CI1196">
        <v>0</v>
      </c>
      <c r="CJ1196">
        <v>0</v>
      </c>
      <c r="CK1196">
        <v>0</v>
      </c>
      <c r="CL1196">
        <v>0</v>
      </c>
      <c r="CM1196">
        <v>0</v>
      </c>
      <c r="CN1196">
        <v>0</v>
      </c>
      <c r="CO1196">
        <v>0</v>
      </c>
      <c r="CP1196">
        <v>0</v>
      </c>
      <c r="CQ1196">
        <v>0</v>
      </c>
      <c r="CR1196">
        <v>0</v>
      </c>
      <c r="CS1196">
        <v>0</v>
      </c>
      <c r="CT1196">
        <v>0</v>
      </c>
      <c r="CU1196">
        <v>0</v>
      </c>
      <c r="CV1196">
        <v>0</v>
      </c>
      <c r="CW1196">
        <v>0</v>
      </c>
      <c r="CX1196">
        <v>0</v>
      </c>
      <c r="CY1196">
        <v>0</v>
      </c>
      <c r="CZ1196">
        <v>0</v>
      </c>
      <c r="DA1196">
        <v>0</v>
      </c>
      <c r="DB1196">
        <v>0</v>
      </c>
      <c r="DC1196">
        <v>0</v>
      </c>
      <c r="DD1196">
        <v>0</v>
      </c>
      <c r="DE1196">
        <v>0</v>
      </c>
      <c r="DF1196">
        <v>0</v>
      </c>
      <c r="DG1196">
        <v>0</v>
      </c>
      <c r="DH1196">
        <v>0</v>
      </c>
      <c r="DI1196">
        <v>0</v>
      </c>
      <c r="DJ1196">
        <v>0</v>
      </c>
      <c r="DK1196">
        <v>0</v>
      </c>
      <c r="DL1196">
        <v>0</v>
      </c>
      <c r="DM1196">
        <v>0</v>
      </c>
      <c r="DN1196">
        <v>0</v>
      </c>
      <c r="DO1196">
        <v>0</v>
      </c>
      <c r="DP1196">
        <v>0</v>
      </c>
      <c r="DQ1196">
        <v>0</v>
      </c>
      <c r="DR1196">
        <v>0</v>
      </c>
      <c r="DS1196">
        <v>0</v>
      </c>
      <c r="DT1196">
        <v>0</v>
      </c>
      <c r="DU1196">
        <v>0</v>
      </c>
      <c r="DV1196">
        <v>0</v>
      </c>
      <c r="DW1196">
        <v>0</v>
      </c>
      <c r="DX1196">
        <v>0</v>
      </c>
      <c r="DZ1196" s="340"/>
      <c r="EA1196" t="s">
        <v>1025</v>
      </c>
      <c r="EB1196">
        <v>1</v>
      </c>
      <c r="EC1196">
        <v>10</v>
      </c>
      <c r="ED1196" s="183" t="str">
        <f t="shared" si="46"/>
        <v>SDH300110</v>
      </c>
      <c r="EE1196">
        <v>270.3</v>
      </c>
      <c r="EF1196">
        <v>10000</v>
      </c>
      <c r="EG1196">
        <v>10000</v>
      </c>
      <c r="EH1196">
        <v>10000</v>
      </c>
      <c r="EI1196">
        <v>10000</v>
      </c>
      <c r="EJ1196">
        <v>10000</v>
      </c>
      <c r="EK1196">
        <v>10000</v>
      </c>
      <c r="EL1196">
        <v>10000</v>
      </c>
      <c r="EM1196">
        <v>10000</v>
      </c>
      <c r="EN1196">
        <v>10000</v>
      </c>
      <c r="EO1196">
        <v>10000</v>
      </c>
      <c r="EP1196">
        <v>10000</v>
      </c>
      <c r="EQ1196">
        <v>10000</v>
      </c>
      <c r="ER1196">
        <v>10000</v>
      </c>
      <c r="ES1196">
        <v>10000</v>
      </c>
      <c r="ET1196">
        <v>10000</v>
      </c>
      <c r="EU1196">
        <v>10000</v>
      </c>
      <c r="EV1196">
        <v>10000</v>
      </c>
      <c r="EW1196">
        <v>10000</v>
      </c>
      <c r="EX1196">
        <v>10000</v>
      </c>
      <c r="EY1196">
        <v>10000</v>
      </c>
      <c r="EZ1196">
        <v>10000</v>
      </c>
      <c r="FA1196">
        <v>10000</v>
      </c>
      <c r="FB1196">
        <v>10000</v>
      </c>
      <c r="FC1196">
        <v>10000</v>
      </c>
      <c r="FD1196">
        <v>10000</v>
      </c>
      <c r="FE1196">
        <v>10000</v>
      </c>
      <c r="FF1196">
        <v>10000</v>
      </c>
      <c r="FG1196">
        <v>10000</v>
      </c>
      <c r="FH1196">
        <v>10000</v>
      </c>
      <c r="FI1196">
        <v>10000</v>
      </c>
      <c r="FJ1196">
        <v>10000</v>
      </c>
      <c r="FK1196">
        <v>10000</v>
      </c>
      <c r="FL1196">
        <v>10000</v>
      </c>
      <c r="FM1196">
        <v>10000</v>
      </c>
      <c r="FN1196">
        <v>10000</v>
      </c>
      <c r="FO1196">
        <v>10000</v>
      </c>
      <c r="FP1196">
        <v>10000</v>
      </c>
      <c r="FQ1196">
        <v>10000</v>
      </c>
      <c r="FR1196">
        <v>10000</v>
      </c>
      <c r="FS1196">
        <v>10000</v>
      </c>
      <c r="FT1196">
        <v>10000</v>
      </c>
      <c r="FU1196">
        <v>10000</v>
      </c>
      <c r="FV1196">
        <v>10000</v>
      </c>
      <c r="FW1196">
        <v>10000</v>
      </c>
      <c r="FX1196">
        <v>0</v>
      </c>
      <c r="FY1196">
        <v>0</v>
      </c>
      <c r="FZ1196">
        <v>0</v>
      </c>
      <c r="GA1196">
        <v>0</v>
      </c>
      <c r="GB1196">
        <v>0</v>
      </c>
      <c r="GC1196">
        <v>0</v>
      </c>
      <c r="GD1196">
        <v>0</v>
      </c>
      <c r="GE1196">
        <v>0</v>
      </c>
      <c r="GF1196">
        <v>0</v>
      </c>
      <c r="GG1196">
        <v>0</v>
      </c>
      <c r="GH1196">
        <v>0</v>
      </c>
      <c r="GI1196">
        <v>0</v>
      </c>
      <c r="GJ1196">
        <v>0</v>
      </c>
      <c r="GK1196">
        <v>0</v>
      </c>
      <c r="GL1196">
        <v>0</v>
      </c>
      <c r="GM1196">
        <v>0</v>
      </c>
      <c r="GN1196">
        <v>0</v>
      </c>
      <c r="GO1196">
        <v>0</v>
      </c>
      <c r="GP1196">
        <v>0</v>
      </c>
      <c r="GQ1196">
        <v>0</v>
      </c>
      <c r="GR1196">
        <v>0</v>
      </c>
      <c r="GS1196">
        <v>0</v>
      </c>
      <c r="GT1196">
        <v>0</v>
      </c>
      <c r="GU1196">
        <v>0</v>
      </c>
      <c r="GV1196">
        <v>0</v>
      </c>
      <c r="GW1196">
        <v>0</v>
      </c>
      <c r="GX1196">
        <v>0</v>
      </c>
      <c r="GY1196">
        <v>0</v>
      </c>
      <c r="GZ1196">
        <v>0</v>
      </c>
      <c r="HA1196">
        <v>0</v>
      </c>
      <c r="HB1196">
        <v>0</v>
      </c>
      <c r="HC1196">
        <v>0</v>
      </c>
      <c r="HD1196">
        <v>0</v>
      </c>
      <c r="HE1196">
        <v>0</v>
      </c>
      <c r="HF1196">
        <v>0</v>
      </c>
      <c r="HG1196">
        <v>0</v>
      </c>
      <c r="HH1196">
        <v>0</v>
      </c>
      <c r="HI1196">
        <v>0</v>
      </c>
      <c r="HJ1196">
        <v>0</v>
      </c>
      <c r="HK1196">
        <v>0</v>
      </c>
      <c r="HL1196">
        <v>0</v>
      </c>
      <c r="HM1196">
        <v>0</v>
      </c>
      <c r="HN1196">
        <v>0</v>
      </c>
      <c r="HO1196">
        <v>0</v>
      </c>
      <c r="HP1196">
        <v>0</v>
      </c>
      <c r="HQ1196">
        <v>0</v>
      </c>
      <c r="HR1196">
        <v>0</v>
      </c>
      <c r="HS1196">
        <v>0</v>
      </c>
      <c r="HT1196">
        <v>0</v>
      </c>
      <c r="HU1196">
        <v>0</v>
      </c>
      <c r="HV1196">
        <v>0</v>
      </c>
      <c r="HW1196">
        <v>0</v>
      </c>
      <c r="HX1196">
        <v>0</v>
      </c>
      <c r="HY1196">
        <v>0</v>
      </c>
      <c r="HZ1196">
        <v>0</v>
      </c>
      <c r="IA1196">
        <v>0</v>
      </c>
      <c r="IB1196">
        <v>0</v>
      </c>
      <c r="IC1196">
        <v>0</v>
      </c>
      <c r="ID1196">
        <v>0</v>
      </c>
      <c r="IE1196">
        <v>0</v>
      </c>
      <c r="IF1196">
        <v>0</v>
      </c>
      <c r="IG1196">
        <v>0</v>
      </c>
      <c r="IH1196">
        <v>0</v>
      </c>
      <c r="II1196">
        <v>0</v>
      </c>
      <c r="IJ1196">
        <v>0</v>
      </c>
      <c r="IK1196">
        <v>0</v>
      </c>
    </row>
    <row r="1197" spans="13:245" hidden="1">
      <c r="M1197" s="340"/>
      <c r="N1197" t="s">
        <v>1025</v>
      </c>
      <c r="O1197">
        <v>1</v>
      </c>
      <c r="P1197">
        <v>11</v>
      </c>
      <c r="Q1197" s="183" t="str">
        <f t="shared" si="45"/>
        <v>SDH300111</v>
      </c>
      <c r="R1197">
        <v>270.3</v>
      </c>
      <c r="S1197">
        <v>2000</v>
      </c>
      <c r="T1197">
        <v>2000</v>
      </c>
      <c r="U1197">
        <v>2000</v>
      </c>
      <c r="V1197">
        <v>2000</v>
      </c>
      <c r="W1197">
        <v>2000</v>
      </c>
      <c r="X1197">
        <v>2000</v>
      </c>
      <c r="Y1197">
        <v>2162.4</v>
      </c>
      <c r="Z1197">
        <v>2432.7000000000003</v>
      </c>
      <c r="AA1197">
        <v>2703</v>
      </c>
      <c r="AB1197">
        <v>2973.3</v>
      </c>
      <c r="AC1197">
        <v>3243.6000000000004</v>
      </c>
      <c r="AD1197">
        <v>3513.9</v>
      </c>
      <c r="AE1197">
        <v>3784.2000000000003</v>
      </c>
      <c r="AF1197">
        <v>4054.5</v>
      </c>
      <c r="AG1197">
        <v>4324.8</v>
      </c>
      <c r="AH1197">
        <v>4595.1000000000004</v>
      </c>
      <c r="AI1197">
        <v>4865.4000000000005</v>
      </c>
      <c r="AJ1197">
        <v>5135.7</v>
      </c>
      <c r="AK1197">
        <v>5406</v>
      </c>
      <c r="AL1197">
        <v>5676.3</v>
      </c>
      <c r="AM1197">
        <v>5946.6</v>
      </c>
      <c r="AN1197">
        <v>6216.9000000000005</v>
      </c>
      <c r="AO1197">
        <v>6487.2000000000007</v>
      </c>
      <c r="AP1197">
        <v>6757.5</v>
      </c>
      <c r="AQ1197">
        <v>7027.8</v>
      </c>
      <c r="AR1197">
        <v>7298.1</v>
      </c>
      <c r="AS1197">
        <v>7568.4000000000005</v>
      </c>
      <c r="AT1197">
        <v>7838.7000000000007</v>
      </c>
      <c r="AU1197">
        <v>8109</v>
      </c>
      <c r="AV1197">
        <v>8109</v>
      </c>
      <c r="AW1197">
        <v>8109</v>
      </c>
      <c r="AX1197">
        <v>8109</v>
      </c>
      <c r="AY1197">
        <v>8109</v>
      </c>
      <c r="AZ1197">
        <v>8109</v>
      </c>
      <c r="BA1197">
        <v>8109</v>
      </c>
      <c r="BB1197">
        <v>8109</v>
      </c>
      <c r="BC1197">
        <v>8109</v>
      </c>
      <c r="BD1197">
        <v>8109</v>
      </c>
      <c r="BE1197">
        <v>8109</v>
      </c>
      <c r="BF1197">
        <v>8109</v>
      </c>
      <c r="BG1197">
        <v>8109</v>
      </c>
      <c r="BH1197">
        <v>8109</v>
      </c>
      <c r="BI1197">
        <v>8109</v>
      </c>
      <c r="BJ1197">
        <v>8109</v>
      </c>
      <c r="BK1197">
        <v>0</v>
      </c>
      <c r="BL1197">
        <v>0</v>
      </c>
      <c r="BM1197">
        <v>0</v>
      </c>
      <c r="BN1197">
        <v>0</v>
      </c>
      <c r="BO1197">
        <v>0</v>
      </c>
      <c r="BP1197">
        <v>0</v>
      </c>
      <c r="BQ1197">
        <v>0</v>
      </c>
      <c r="BR1197">
        <v>0</v>
      </c>
      <c r="BS1197">
        <v>0</v>
      </c>
      <c r="BT1197">
        <v>0</v>
      </c>
      <c r="BU1197">
        <v>0</v>
      </c>
      <c r="BV1197">
        <v>0</v>
      </c>
      <c r="BW1197">
        <v>0</v>
      </c>
      <c r="BX1197">
        <v>0</v>
      </c>
      <c r="BY1197">
        <v>0</v>
      </c>
      <c r="BZ1197">
        <v>0</v>
      </c>
      <c r="CA1197">
        <v>0</v>
      </c>
      <c r="CB1197">
        <v>0</v>
      </c>
      <c r="CC1197">
        <v>0</v>
      </c>
      <c r="CD1197">
        <v>0</v>
      </c>
      <c r="CE1197">
        <v>0</v>
      </c>
      <c r="CF1197">
        <v>0</v>
      </c>
      <c r="CG1197">
        <v>0</v>
      </c>
      <c r="CH1197">
        <v>0</v>
      </c>
      <c r="CI1197">
        <v>0</v>
      </c>
      <c r="CJ1197">
        <v>0</v>
      </c>
      <c r="CK1197">
        <v>0</v>
      </c>
      <c r="CL1197">
        <v>0</v>
      </c>
      <c r="CM1197">
        <v>0</v>
      </c>
      <c r="CN1197">
        <v>0</v>
      </c>
      <c r="CO1197">
        <v>0</v>
      </c>
      <c r="CP1197">
        <v>0</v>
      </c>
      <c r="CQ1197">
        <v>0</v>
      </c>
      <c r="CR1197">
        <v>0</v>
      </c>
      <c r="CS1197">
        <v>0</v>
      </c>
      <c r="CT1197">
        <v>0</v>
      </c>
      <c r="CU1197">
        <v>0</v>
      </c>
      <c r="CV1197">
        <v>0</v>
      </c>
      <c r="CW1197">
        <v>0</v>
      </c>
      <c r="CX1197">
        <v>0</v>
      </c>
      <c r="CY1197">
        <v>0</v>
      </c>
      <c r="CZ1197">
        <v>0</v>
      </c>
      <c r="DA1197">
        <v>0</v>
      </c>
      <c r="DB1197">
        <v>0</v>
      </c>
      <c r="DC1197">
        <v>0</v>
      </c>
      <c r="DD1197">
        <v>0</v>
      </c>
      <c r="DE1197">
        <v>0</v>
      </c>
      <c r="DF1197">
        <v>0</v>
      </c>
      <c r="DG1197">
        <v>0</v>
      </c>
      <c r="DH1197">
        <v>0</v>
      </c>
      <c r="DI1197">
        <v>0</v>
      </c>
      <c r="DJ1197">
        <v>0</v>
      </c>
      <c r="DK1197">
        <v>0</v>
      </c>
      <c r="DL1197">
        <v>0</v>
      </c>
      <c r="DM1197">
        <v>0</v>
      </c>
      <c r="DN1197">
        <v>0</v>
      </c>
      <c r="DO1197">
        <v>0</v>
      </c>
      <c r="DP1197">
        <v>0</v>
      </c>
      <c r="DQ1197">
        <v>0</v>
      </c>
      <c r="DR1197">
        <v>0</v>
      </c>
      <c r="DS1197">
        <v>0</v>
      </c>
      <c r="DT1197">
        <v>0</v>
      </c>
      <c r="DU1197">
        <v>0</v>
      </c>
      <c r="DV1197">
        <v>0</v>
      </c>
      <c r="DW1197">
        <v>0</v>
      </c>
      <c r="DX1197">
        <v>0</v>
      </c>
      <c r="DZ1197" s="340"/>
      <c r="EA1197" t="s">
        <v>1025</v>
      </c>
      <c r="EB1197">
        <v>1</v>
      </c>
      <c r="EC1197">
        <v>11</v>
      </c>
      <c r="ED1197" s="183" t="str">
        <f t="shared" si="46"/>
        <v>SDH300111</v>
      </c>
      <c r="EE1197">
        <v>270.3</v>
      </c>
      <c r="EF1197">
        <v>10000</v>
      </c>
      <c r="EG1197">
        <v>10000</v>
      </c>
      <c r="EH1197">
        <v>10000</v>
      </c>
      <c r="EI1197">
        <v>10000</v>
      </c>
      <c r="EJ1197">
        <v>10000</v>
      </c>
      <c r="EK1197">
        <v>10000</v>
      </c>
      <c r="EL1197">
        <v>10000</v>
      </c>
      <c r="EM1197">
        <v>10000</v>
      </c>
      <c r="EN1197">
        <v>10000</v>
      </c>
      <c r="EO1197">
        <v>10000</v>
      </c>
      <c r="EP1197">
        <v>10000</v>
      </c>
      <c r="EQ1197">
        <v>10000</v>
      </c>
      <c r="ER1197">
        <v>10000</v>
      </c>
      <c r="ES1197">
        <v>10000</v>
      </c>
      <c r="ET1197">
        <v>10000</v>
      </c>
      <c r="EU1197">
        <v>10000</v>
      </c>
      <c r="EV1197">
        <v>10000</v>
      </c>
      <c r="EW1197">
        <v>10000</v>
      </c>
      <c r="EX1197">
        <v>10000</v>
      </c>
      <c r="EY1197">
        <v>10000</v>
      </c>
      <c r="EZ1197">
        <v>10000</v>
      </c>
      <c r="FA1197">
        <v>10000</v>
      </c>
      <c r="FB1197">
        <v>10000</v>
      </c>
      <c r="FC1197">
        <v>10000</v>
      </c>
      <c r="FD1197">
        <v>10000</v>
      </c>
      <c r="FE1197">
        <v>10000</v>
      </c>
      <c r="FF1197">
        <v>10000</v>
      </c>
      <c r="FG1197">
        <v>10000</v>
      </c>
      <c r="FH1197">
        <v>10000</v>
      </c>
      <c r="FI1197">
        <v>10000</v>
      </c>
      <c r="FJ1197">
        <v>10000</v>
      </c>
      <c r="FK1197">
        <v>10000</v>
      </c>
      <c r="FL1197">
        <v>10000</v>
      </c>
      <c r="FM1197">
        <v>10000</v>
      </c>
      <c r="FN1197">
        <v>10000</v>
      </c>
      <c r="FO1197">
        <v>10000</v>
      </c>
      <c r="FP1197">
        <v>10000</v>
      </c>
      <c r="FQ1197">
        <v>10000</v>
      </c>
      <c r="FR1197">
        <v>10000</v>
      </c>
      <c r="FS1197">
        <v>10000</v>
      </c>
      <c r="FT1197">
        <v>10000</v>
      </c>
      <c r="FU1197">
        <v>10000</v>
      </c>
      <c r="FV1197">
        <v>10000</v>
      </c>
      <c r="FW1197">
        <v>10000</v>
      </c>
      <c r="FX1197">
        <v>0</v>
      </c>
      <c r="FY1197">
        <v>0</v>
      </c>
      <c r="FZ1197">
        <v>0</v>
      </c>
      <c r="GA1197">
        <v>0</v>
      </c>
      <c r="GB1197">
        <v>0</v>
      </c>
      <c r="GC1197">
        <v>0</v>
      </c>
      <c r="GD1197">
        <v>0</v>
      </c>
      <c r="GE1197">
        <v>0</v>
      </c>
      <c r="GF1197">
        <v>0</v>
      </c>
      <c r="GG1197">
        <v>0</v>
      </c>
      <c r="GH1197">
        <v>0</v>
      </c>
      <c r="GI1197">
        <v>0</v>
      </c>
      <c r="GJ1197">
        <v>0</v>
      </c>
      <c r="GK1197">
        <v>0</v>
      </c>
      <c r="GL1197">
        <v>0</v>
      </c>
      <c r="GM1197">
        <v>0</v>
      </c>
      <c r="GN1197">
        <v>0</v>
      </c>
      <c r="GO1197">
        <v>0</v>
      </c>
      <c r="GP1197">
        <v>0</v>
      </c>
      <c r="GQ1197">
        <v>0</v>
      </c>
      <c r="GR1197">
        <v>0</v>
      </c>
      <c r="GS1197">
        <v>0</v>
      </c>
      <c r="GT1197">
        <v>0</v>
      </c>
      <c r="GU1197">
        <v>0</v>
      </c>
      <c r="GV1197">
        <v>0</v>
      </c>
      <c r="GW1197">
        <v>0</v>
      </c>
      <c r="GX1197">
        <v>0</v>
      </c>
      <c r="GY1197">
        <v>0</v>
      </c>
      <c r="GZ1197">
        <v>0</v>
      </c>
      <c r="HA1197">
        <v>0</v>
      </c>
      <c r="HB1197">
        <v>0</v>
      </c>
      <c r="HC1197">
        <v>0</v>
      </c>
      <c r="HD1197">
        <v>0</v>
      </c>
      <c r="HE1197">
        <v>0</v>
      </c>
      <c r="HF1197">
        <v>0</v>
      </c>
      <c r="HG1197">
        <v>0</v>
      </c>
      <c r="HH1197">
        <v>0</v>
      </c>
      <c r="HI1197">
        <v>0</v>
      </c>
      <c r="HJ1197">
        <v>0</v>
      </c>
      <c r="HK1197">
        <v>0</v>
      </c>
      <c r="HL1197">
        <v>0</v>
      </c>
      <c r="HM1197">
        <v>0</v>
      </c>
      <c r="HN1197">
        <v>0</v>
      </c>
      <c r="HO1197">
        <v>0</v>
      </c>
      <c r="HP1197">
        <v>0</v>
      </c>
      <c r="HQ1197">
        <v>0</v>
      </c>
      <c r="HR1197">
        <v>0</v>
      </c>
      <c r="HS1197">
        <v>0</v>
      </c>
      <c r="HT1197">
        <v>0</v>
      </c>
      <c r="HU1197">
        <v>0</v>
      </c>
      <c r="HV1197">
        <v>0</v>
      </c>
      <c r="HW1197">
        <v>0</v>
      </c>
      <c r="HX1197">
        <v>0</v>
      </c>
      <c r="HY1197">
        <v>0</v>
      </c>
      <c r="HZ1197">
        <v>0</v>
      </c>
      <c r="IA1197">
        <v>0</v>
      </c>
      <c r="IB1197">
        <v>0</v>
      </c>
      <c r="IC1197">
        <v>0</v>
      </c>
      <c r="ID1197">
        <v>0</v>
      </c>
      <c r="IE1197">
        <v>0</v>
      </c>
      <c r="IF1197">
        <v>0</v>
      </c>
      <c r="IG1197">
        <v>0</v>
      </c>
      <c r="IH1197">
        <v>0</v>
      </c>
      <c r="II1197">
        <v>0</v>
      </c>
      <c r="IJ1197">
        <v>0</v>
      </c>
      <c r="IK1197">
        <v>0</v>
      </c>
    </row>
    <row r="1198" spans="13:245" hidden="1">
      <c r="M1198" s="340"/>
      <c r="N1198" t="s">
        <v>1025</v>
      </c>
      <c r="O1198">
        <v>1</v>
      </c>
      <c r="P1198">
        <v>12</v>
      </c>
      <c r="Q1198" s="183" t="str">
        <f t="shared" si="45"/>
        <v>SDH300112</v>
      </c>
      <c r="R1198">
        <v>270.3</v>
      </c>
      <c r="S1198">
        <v>2000</v>
      </c>
      <c r="T1198">
        <v>2000</v>
      </c>
      <c r="U1198">
        <v>2000</v>
      </c>
      <c r="V1198">
        <v>2000</v>
      </c>
      <c r="W1198">
        <v>2000</v>
      </c>
      <c r="X1198">
        <v>2000</v>
      </c>
      <c r="Y1198">
        <v>2162.4</v>
      </c>
      <c r="Z1198">
        <v>2432.7000000000003</v>
      </c>
      <c r="AA1198">
        <v>2703</v>
      </c>
      <c r="AB1198">
        <v>2973.3</v>
      </c>
      <c r="AC1198">
        <v>3243.6000000000004</v>
      </c>
      <c r="AD1198">
        <v>3513.9</v>
      </c>
      <c r="AE1198">
        <v>3784.2000000000003</v>
      </c>
      <c r="AF1198">
        <v>4054.5</v>
      </c>
      <c r="AG1198">
        <v>4324.8</v>
      </c>
      <c r="AH1198">
        <v>4595.1000000000004</v>
      </c>
      <c r="AI1198">
        <v>4865.4000000000005</v>
      </c>
      <c r="AJ1198">
        <v>5135.7</v>
      </c>
      <c r="AK1198">
        <v>5406</v>
      </c>
      <c r="AL1198">
        <v>5676.3</v>
      </c>
      <c r="AM1198">
        <v>5946.6</v>
      </c>
      <c r="AN1198">
        <v>6216.9000000000005</v>
      </c>
      <c r="AO1198">
        <v>6487.2000000000007</v>
      </c>
      <c r="AP1198">
        <v>6757.5</v>
      </c>
      <c r="AQ1198">
        <v>7027.8</v>
      </c>
      <c r="AR1198">
        <v>7298.1</v>
      </c>
      <c r="AS1198">
        <v>7568.4000000000005</v>
      </c>
      <c r="AT1198">
        <v>7838.7000000000007</v>
      </c>
      <c r="AU1198">
        <v>8109</v>
      </c>
      <c r="AV1198">
        <v>8109</v>
      </c>
      <c r="AW1198">
        <v>8109</v>
      </c>
      <c r="AX1198">
        <v>8109</v>
      </c>
      <c r="AY1198">
        <v>8109</v>
      </c>
      <c r="AZ1198">
        <v>8109</v>
      </c>
      <c r="BA1198">
        <v>8109</v>
      </c>
      <c r="BB1198">
        <v>8109</v>
      </c>
      <c r="BC1198">
        <v>8109</v>
      </c>
      <c r="BD1198">
        <v>8109</v>
      </c>
      <c r="BE1198">
        <v>8109</v>
      </c>
      <c r="BF1198">
        <v>8109</v>
      </c>
      <c r="BG1198">
        <v>8109</v>
      </c>
      <c r="BH1198">
        <v>8109</v>
      </c>
      <c r="BI1198">
        <v>8109</v>
      </c>
      <c r="BJ1198">
        <v>8109</v>
      </c>
      <c r="BK1198">
        <v>0</v>
      </c>
      <c r="BL1198">
        <v>0</v>
      </c>
      <c r="BM1198">
        <v>0</v>
      </c>
      <c r="BN1198">
        <v>0</v>
      </c>
      <c r="BO1198">
        <v>0</v>
      </c>
      <c r="BP1198">
        <v>0</v>
      </c>
      <c r="BQ1198">
        <v>0</v>
      </c>
      <c r="BR1198">
        <v>0</v>
      </c>
      <c r="BS1198">
        <v>0</v>
      </c>
      <c r="BT1198">
        <v>0</v>
      </c>
      <c r="BU1198">
        <v>0</v>
      </c>
      <c r="BV1198">
        <v>0</v>
      </c>
      <c r="BW1198">
        <v>0</v>
      </c>
      <c r="BX1198">
        <v>0</v>
      </c>
      <c r="BY1198">
        <v>0</v>
      </c>
      <c r="BZ1198">
        <v>0</v>
      </c>
      <c r="CA1198">
        <v>0</v>
      </c>
      <c r="CB1198">
        <v>0</v>
      </c>
      <c r="CC1198">
        <v>0</v>
      </c>
      <c r="CD1198">
        <v>0</v>
      </c>
      <c r="CE1198">
        <v>0</v>
      </c>
      <c r="CF1198">
        <v>0</v>
      </c>
      <c r="CG1198">
        <v>0</v>
      </c>
      <c r="CH1198">
        <v>0</v>
      </c>
      <c r="CI1198">
        <v>0</v>
      </c>
      <c r="CJ1198">
        <v>0</v>
      </c>
      <c r="CK1198">
        <v>0</v>
      </c>
      <c r="CL1198">
        <v>0</v>
      </c>
      <c r="CM1198">
        <v>0</v>
      </c>
      <c r="CN1198">
        <v>0</v>
      </c>
      <c r="CO1198">
        <v>0</v>
      </c>
      <c r="CP1198">
        <v>0</v>
      </c>
      <c r="CQ1198">
        <v>0</v>
      </c>
      <c r="CR1198">
        <v>0</v>
      </c>
      <c r="CS1198">
        <v>0</v>
      </c>
      <c r="CT1198">
        <v>0</v>
      </c>
      <c r="CU1198">
        <v>0</v>
      </c>
      <c r="CV1198">
        <v>0</v>
      </c>
      <c r="CW1198">
        <v>0</v>
      </c>
      <c r="CX1198">
        <v>0</v>
      </c>
      <c r="CY1198">
        <v>0</v>
      </c>
      <c r="CZ1198">
        <v>0</v>
      </c>
      <c r="DA1198">
        <v>0</v>
      </c>
      <c r="DB1198">
        <v>0</v>
      </c>
      <c r="DC1198">
        <v>0</v>
      </c>
      <c r="DD1198">
        <v>0</v>
      </c>
      <c r="DE1198">
        <v>0</v>
      </c>
      <c r="DF1198">
        <v>0</v>
      </c>
      <c r="DG1198">
        <v>0</v>
      </c>
      <c r="DH1198">
        <v>0</v>
      </c>
      <c r="DI1198">
        <v>0</v>
      </c>
      <c r="DJ1198">
        <v>0</v>
      </c>
      <c r="DK1198">
        <v>0</v>
      </c>
      <c r="DL1198">
        <v>0</v>
      </c>
      <c r="DM1198">
        <v>0</v>
      </c>
      <c r="DN1198">
        <v>0</v>
      </c>
      <c r="DO1198">
        <v>0</v>
      </c>
      <c r="DP1198">
        <v>0</v>
      </c>
      <c r="DQ1198">
        <v>0</v>
      </c>
      <c r="DR1198">
        <v>0</v>
      </c>
      <c r="DS1198">
        <v>0</v>
      </c>
      <c r="DT1198">
        <v>0</v>
      </c>
      <c r="DU1198">
        <v>0</v>
      </c>
      <c r="DV1198">
        <v>0</v>
      </c>
      <c r="DW1198">
        <v>0</v>
      </c>
      <c r="DX1198">
        <v>0</v>
      </c>
      <c r="DZ1198" s="340"/>
      <c r="EA1198" t="s">
        <v>1025</v>
      </c>
      <c r="EB1198">
        <v>1</v>
      </c>
      <c r="EC1198">
        <v>12</v>
      </c>
      <c r="ED1198" s="183" t="str">
        <f t="shared" si="46"/>
        <v>SDH300112</v>
      </c>
      <c r="EE1198">
        <v>270.3</v>
      </c>
      <c r="EF1198">
        <v>10000</v>
      </c>
      <c r="EG1198">
        <v>10000</v>
      </c>
      <c r="EH1198">
        <v>10000</v>
      </c>
      <c r="EI1198">
        <v>10000</v>
      </c>
      <c r="EJ1198">
        <v>10000</v>
      </c>
      <c r="EK1198">
        <v>10000</v>
      </c>
      <c r="EL1198">
        <v>10000</v>
      </c>
      <c r="EM1198">
        <v>10000</v>
      </c>
      <c r="EN1198">
        <v>10000</v>
      </c>
      <c r="EO1198">
        <v>10000</v>
      </c>
      <c r="EP1198">
        <v>10000</v>
      </c>
      <c r="EQ1198">
        <v>10000</v>
      </c>
      <c r="ER1198">
        <v>10000</v>
      </c>
      <c r="ES1198">
        <v>10000</v>
      </c>
      <c r="ET1198">
        <v>10000</v>
      </c>
      <c r="EU1198">
        <v>10000</v>
      </c>
      <c r="EV1198">
        <v>10000</v>
      </c>
      <c r="EW1198">
        <v>10000</v>
      </c>
      <c r="EX1198">
        <v>10000</v>
      </c>
      <c r="EY1198">
        <v>10000</v>
      </c>
      <c r="EZ1198">
        <v>10000</v>
      </c>
      <c r="FA1198">
        <v>10000</v>
      </c>
      <c r="FB1198">
        <v>10000</v>
      </c>
      <c r="FC1198">
        <v>10000</v>
      </c>
      <c r="FD1198">
        <v>10000</v>
      </c>
      <c r="FE1198">
        <v>10000</v>
      </c>
      <c r="FF1198">
        <v>10000</v>
      </c>
      <c r="FG1198">
        <v>10000</v>
      </c>
      <c r="FH1198">
        <v>10000</v>
      </c>
      <c r="FI1198">
        <v>10000</v>
      </c>
      <c r="FJ1198">
        <v>10000</v>
      </c>
      <c r="FK1198">
        <v>10000</v>
      </c>
      <c r="FL1198">
        <v>10000</v>
      </c>
      <c r="FM1198">
        <v>10000</v>
      </c>
      <c r="FN1198">
        <v>10000</v>
      </c>
      <c r="FO1198">
        <v>10000</v>
      </c>
      <c r="FP1198">
        <v>10000</v>
      </c>
      <c r="FQ1198">
        <v>10000</v>
      </c>
      <c r="FR1198">
        <v>10000</v>
      </c>
      <c r="FS1198">
        <v>10000</v>
      </c>
      <c r="FT1198">
        <v>10000</v>
      </c>
      <c r="FU1198">
        <v>10000</v>
      </c>
      <c r="FV1198">
        <v>10000</v>
      </c>
      <c r="FW1198">
        <v>10000</v>
      </c>
      <c r="FX1198">
        <v>0</v>
      </c>
      <c r="FY1198">
        <v>0</v>
      </c>
      <c r="FZ1198">
        <v>0</v>
      </c>
      <c r="GA1198">
        <v>0</v>
      </c>
      <c r="GB1198">
        <v>0</v>
      </c>
      <c r="GC1198">
        <v>0</v>
      </c>
      <c r="GD1198">
        <v>0</v>
      </c>
      <c r="GE1198">
        <v>0</v>
      </c>
      <c r="GF1198">
        <v>0</v>
      </c>
      <c r="GG1198">
        <v>0</v>
      </c>
      <c r="GH1198">
        <v>0</v>
      </c>
      <c r="GI1198">
        <v>0</v>
      </c>
      <c r="GJ1198">
        <v>0</v>
      </c>
      <c r="GK1198">
        <v>0</v>
      </c>
      <c r="GL1198">
        <v>0</v>
      </c>
      <c r="GM1198">
        <v>0</v>
      </c>
      <c r="GN1198">
        <v>0</v>
      </c>
      <c r="GO1198">
        <v>0</v>
      </c>
      <c r="GP1198">
        <v>0</v>
      </c>
      <c r="GQ1198">
        <v>0</v>
      </c>
      <c r="GR1198">
        <v>0</v>
      </c>
      <c r="GS1198">
        <v>0</v>
      </c>
      <c r="GT1198">
        <v>0</v>
      </c>
      <c r="GU1198">
        <v>0</v>
      </c>
      <c r="GV1198">
        <v>0</v>
      </c>
      <c r="GW1198">
        <v>0</v>
      </c>
      <c r="GX1198">
        <v>0</v>
      </c>
      <c r="GY1198">
        <v>0</v>
      </c>
      <c r="GZ1198">
        <v>0</v>
      </c>
      <c r="HA1198">
        <v>0</v>
      </c>
      <c r="HB1198">
        <v>0</v>
      </c>
      <c r="HC1198">
        <v>0</v>
      </c>
      <c r="HD1198">
        <v>0</v>
      </c>
      <c r="HE1198">
        <v>0</v>
      </c>
      <c r="HF1198">
        <v>0</v>
      </c>
      <c r="HG1198">
        <v>0</v>
      </c>
      <c r="HH1198">
        <v>0</v>
      </c>
      <c r="HI1198">
        <v>0</v>
      </c>
      <c r="HJ1198">
        <v>0</v>
      </c>
      <c r="HK1198">
        <v>0</v>
      </c>
      <c r="HL1198">
        <v>0</v>
      </c>
      <c r="HM1198">
        <v>0</v>
      </c>
      <c r="HN1198">
        <v>0</v>
      </c>
      <c r="HO1198">
        <v>0</v>
      </c>
      <c r="HP1198">
        <v>0</v>
      </c>
      <c r="HQ1198">
        <v>0</v>
      </c>
      <c r="HR1198">
        <v>0</v>
      </c>
      <c r="HS1198">
        <v>0</v>
      </c>
      <c r="HT1198">
        <v>0</v>
      </c>
      <c r="HU1198">
        <v>0</v>
      </c>
      <c r="HV1198">
        <v>0</v>
      </c>
      <c r="HW1198">
        <v>0</v>
      </c>
      <c r="HX1198">
        <v>0</v>
      </c>
      <c r="HY1198">
        <v>0</v>
      </c>
      <c r="HZ1198">
        <v>0</v>
      </c>
      <c r="IA1198">
        <v>0</v>
      </c>
      <c r="IB1198">
        <v>0</v>
      </c>
      <c r="IC1198">
        <v>0</v>
      </c>
      <c r="ID1198">
        <v>0</v>
      </c>
      <c r="IE1198">
        <v>0</v>
      </c>
      <c r="IF1198">
        <v>0</v>
      </c>
      <c r="IG1198">
        <v>0</v>
      </c>
      <c r="IH1198">
        <v>0</v>
      </c>
      <c r="II1198">
        <v>0</v>
      </c>
      <c r="IJ1198">
        <v>0</v>
      </c>
      <c r="IK1198">
        <v>0</v>
      </c>
    </row>
    <row r="1199" spans="13:245" hidden="1">
      <c r="M1199" s="340"/>
      <c r="N1199" t="s">
        <v>1025</v>
      </c>
      <c r="O1199">
        <v>1</v>
      </c>
      <c r="P1199">
        <v>13</v>
      </c>
      <c r="Q1199" s="183" t="str">
        <f t="shared" si="45"/>
        <v>SDH300113</v>
      </c>
      <c r="R1199">
        <v>270.3</v>
      </c>
      <c r="S1199">
        <v>2000</v>
      </c>
      <c r="T1199">
        <v>2000</v>
      </c>
      <c r="U1199">
        <v>2000</v>
      </c>
      <c r="V1199">
        <v>2000</v>
      </c>
      <c r="W1199">
        <v>2000</v>
      </c>
      <c r="X1199">
        <v>2000</v>
      </c>
      <c r="Y1199">
        <v>2162.4</v>
      </c>
      <c r="Z1199">
        <v>2432.7000000000003</v>
      </c>
      <c r="AA1199">
        <v>2703</v>
      </c>
      <c r="AB1199">
        <v>2973.3</v>
      </c>
      <c r="AC1199">
        <v>3243.6000000000004</v>
      </c>
      <c r="AD1199">
        <v>3513.9</v>
      </c>
      <c r="AE1199">
        <v>3784.2000000000003</v>
      </c>
      <c r="AF1199">
        <v>4054.5</v>
      </c>
      <c r="AG1199">
        <v>4324.8</v>
      </c>
      <c r="AH1199">
        <v>4595.1000000000004</v>
      </c>
      <c r="AI1199">
        <v>4865.4000000000005</v>
      </c>
      <c r="AJ1199">
        <v>5135.7</v>
      </c>
      <c r="AK1199">
        <v>5406</v>
      </c>
      <c r="AL1199">
        <v>5676.3</v>
      </c>
      <c r="AM1199">
        <v>5946.6</v>
      </c>
      <c r="AN1199">
        <v>6216.9000000000005</v>
      </c>
      <c r="AO1199">
        <v>6487.2000000000007</v>
      </c>
      <c r="AP1199">
        <v>6757.5</v>
      </c>
      <c r="AQ1199">
        <v>7027.8</v>
      </c>
      <c r="AR1199">
        <v>7298.1</v>
      </c>
      <c r="AS1199">
        <v>7568.4000000000005</v>
      </c>
      <c r="AT1199">
        <v>7838.7000000000007</v>
      </c>
      <c r="AU1199">
        <v>8109</v>
      </c>
      <c r="AV1199">
        <v>8109</v>
      </c>
      <c r="AW1199">
        <v>8109</v>
      </c>
      <c r="AX1199">
        <v>8109</v>
      </c>
      <c r="AY1199">
        <v>8109</v>
      </c>
      <c r="AZ1199">
        <v>8109</v>
      </c>
      <c r="BA1199">
        <v>8109</v>
      </c>
      <c r="BB1199">
        <v>8109</v>
      </c>
      <c r="BC1199">
        <v>8109</v>
      </c>
      <c r="BD1199">
        <v>8109</v>
      </c>
      <c r="BE1199">
        <v>8109</v>
      </c>
      <c r="BF1199">
        <v>8109</v>
      </c>
      <c r="BG1199">
        <v>8109</v>
      </c>
      <c r="BH1199">
        <v>8109</v>
      </c>
      <c r="BI1199">
        <v>8109</v>
      </c>
      <c r="BJ1199">
        <v>8109</v>
      </c>
      <c r="BK1199">
        <v>0</v>
      </c>
      <c r="BL1199">
        <v>0</v>
      </c>
      <c r="BM1199">
        <v>0</v>
      </c>
      <c r="BN1199">
        <v>0</v>
      </c>
      <c r="BO1199">
        <v>0</v>
      </c>
      <c r="BP1199">
        <v>0</v>
      </c>
      <c r="BQ1199">
        <v>0</v>
      </c>
      <c r="BR1199">
        <v>0</v>
      </c>
      <c r="BS1199">
        <v>0</v>
      </c>
      <c r="BT1199">
        <v>0</v>
      </c>
      <c r="BU1199">
        <v>0</v>
      </c>
      <c r="BV1199">
        <v>0</v>
      </c>
      <c r="BW1199">
        <v>0</v>
      </c>
      <c r="BX1199">
        <v>0</v>
      </c>
      <c r="BY1199">
        <v>0</v>
      </c>
      <c r="BZ1199">
        <v>0</v>
      </c>
      <c r="CA1199">
        <v>0</v>
      </c>
      <c r="CB1199">
        <v>0</v>
      </c>
      <c r="CC1199">
        <v>0</v>
      </c>
      <c r="CD1199">
        <v>0</v>
      </c>
      <c r="CE1199">
        <v>0</v>
      </c>
      <c r="CF1199">
        <v>0</v>
      </c>
      <c r="CG1199">
        <v>0</v>
      </c>
      <c r="CH1199">
        <v>0</v>
      </c>
      <c r="CI1199">
        <v>0</v>
      </c>
      <c r="CJ1199">
        <v>0</v>
      </c>
      <c r="CK1199">
        <v>0</v>
      </c>
      <c r="CL1199">
        <v>0</v>
      </c>
      <c r="CM1199">
        <v>0</v>
      </c>
      <c r="CN1199">
        <v>0</v>
      </c>
      <c r="CO1199">
        <v>0</v>
      </c>
      <c r="CP1199">
        <v>0</v>
      </c>
      <c r="CQ1199">
        <v>0</v>
      </c>
      <c r="CR1199">
        <v>0</v>
      </c>
      <c r="CS1199">
        <v>0</v>
      </c>
      <c r="CT1199">
        <v>0</v>
      </c>
      <c r="CU1199">
        <v>0</v>
      </c>
      <c r="CV1199">
        <v>0</v>
      </c>
      <c r="CW1199">
        <v>0</v>
      </c>
      <c r="CX1199">
        <v>0</v>
      </c>
      <c r="CY1199">
        <v>0</v>
      </c>
      <c r="CZ1199">
        <v>0</v>
      </c>
      <c r="DA1199">
        <v>0</v>
      </c>
      <c r="DB1199">
        <v>0</v>
      </c>
      <c r="DC1199">
        <v>0</v>
      </c>
      <c r="DD1199">
        <v>0</v>
      </c>
      <c r="DE1199">
        <v>0</v>
      </c>
      <c r="DF1199">
        <v>0</v>
      </c>
      <c r="DG1199">
        <v>0</v>
      </c>
      <c r="DH1199">
        <v>0</v>
      </c>
      <c r="DI1199">
        <v>0</v>
      </c>
      <c r="DJ1199">
        <v>0</v>
      </c>
      <c r="DK1199">
        <v>0</v>
      </c>
      <c r="DL1199">
        <v>0</v>
      </c>
      <c r="DM1199">
        <v>0</v>
      </c>
      <c r="DN1199">
        <v>0</v>
      </c>
      <c r="DO1199">
        <v>0</v>
      </c>
      <c r="DP1199">
        <v>0</v>
      </c>
      <c r="DQ1199">
        <v>0</v>
      </c>
      <c r="DR1199">
        <v>0</v>
      </c>
      <c r="DS1199">
        <v>0</v>
      </c>
      <c r="DT1199">
        <v>0</v>
      </c>
      <c r="DU1199">
        <v>0</v>
      </c>
      <c r="DV1199">
        <v>0</v>
      </c>
      <c r="DW1199">
        <v>0</v>
      </c>
      <c r="DX1199">
        <v>0</v>
      </c>
      <c r="DZ1199" s="340"/>
      <c r="EA1199" t="s">
        <v>1025</v>
      </c>
      <c r="EB1199">
        <v>1</v>
      </c>
      <c r="EC1199">
        <v>13</v>
      </c>
      <c r="ED1199" s="183" t="str">
        <f t="shared" si="46"/>
        <v>SDH300113</v>
      </c>
      <c r="EE1199">
        <v>270.3</v>
      </c>
      <c r="EF1199">
        <v>10000</v>
      </c>
      <c r="EG1199">
        <v>10000</v>
      </c>
      <c r="EH1199">
        <v>10000</v>
      </c>
      <c r="EI1199">
        <v>10000</v>
      </c>
      <c r="EJ1199">
        <v>10000</v>
      </c>
      <c r="EK1199">
        <v>10000</v>
      </c>
      <c r="EL1199">
        <v>10000</v>
      </c>
      <c r="EM1199">
        <v>10000</v>
      </c>
      <c r="EN1199">
        <v>10000</v>
      </c>
      <c r="EO1199">
        <v>10000</v>
      </c>
      <c r="EP1199">
        <v>10000</v>
      </c>
      <c r="EQ1199">
        <v>10000</v>
      </c>
      <c r="ER1199">
        <v>10000</v>
      </c>
      <c r="ES1199">
        <v>10000</v>
      </c>
      <c r="ET1199">
        <v>10000</v>
      </c>
      <c r="EU1199">
        <v>10000</v>
      </c>
      <c r="EV1199">
        <v>10000</v>
      </c>
      <c r="EW1199">
        <v>10000</v>
      </c>
      <c r="EX1199">
        <v>10000</v>
      </c>
      <c r="EY1199">
        <v>10000</v>
      </c>
      <c r="EZ1199">
        <v>10000</v>
      </c>
      <c r="FA1199">
        <v>10000</v>
      </c>
      <c r="FB1199">
        <v>10000</v>
      </c>
      <c r="FC1199">
        <v>10000</v>
      </c>
      <c r="FD1199">
        <v>10000</v>
      </c>
      <c r="FE1199">
        <v>10000</v>
      </c>
      <c r="FF1199">
        <v>10000</v>
      </c>
      <c r="FG1199">
        <v>10000</v>
      </c>
      <c r="FH1199">
        <v>10000</v>
      </c>
      <c r="FI1199">
        <v>10000</v>
      </c>
      <c r="FJ1199">
        <v>10000</v>
      </c>
      <c r="FK1199">
        <v>10000</v>
      </c>
      <c r="FL1199">
        <v>10000</v>
      </c>
      <c r="FM1199">
        <v>10000</v>
      </c>
      <c r="FN1199">
        <v>10000</v>
      </c>
      <c r="FO1199">
        <v>10000</v>
      </c>
      <c r="FP1199">
        <v>10000</v>
      </c>
      <c r="FQ1199">
        <v>10000</v>
      </c>
      <c r="FR1199">
        <v>10000</v>
      </c>
      <c r="FS1199">
        <v>10000</v>
      </c>
      <c r="FT1199">
        <v>10000</v>
      </c>
      <c r="FU1199">
        <v>10000</v>
      </c>
      <c r="FV1199">
        <v>10000</v>
      </c>
      <c r="FW1199">
        <v>10000</v>
      </c>
      <c r="FX1199">
        <v>0</v>
      </c>
      <c r="FY1199">
        <v>0</v>
      </c>
      <c r="FZ1199">
        <v>0</v>
      </c>
      <c r="GA1199">
        <v>0</v>
      </c>
      <c r="GB1199">
        <v>0</v>
      </c>
      <c r="GC1199">
        <v>0</v>
      </c>
      <c r="GD1199">
        <v>0</v>
      </c>
      <c r="GE1199">
        <v>0</v>
      </c>
      <c r="GF1199">
        <v>0</v>
      </c>
      <c r="GG1199">
        <v>0</v>
      </c>
      <c r="GH1199">
        <v>0</v>
      </c>
      <c r="GI1199">
        <v>0</v>
      </c>
      <c r="GJ1199">
        <v>0</v>
      </c>
      <c r="GK1199">
        <v>0</v>
      </c>
      <c r="GL1199">
        <v>0</v>
      </c>
      <c r="GM1199">
        <v>0</v>
      </c>
      <c r="GN1199">
        <v>0</v>
      </c>
      <c r="GO1199">
        <v>0</v>
      </c>
      <c r="GP1199">
        <v>0</v>
      </c>
      <c r="GQ1199">
        <v>0</v>
      </c>
      <c r="GR1199">
        <v>0</v>
      </c>
      <c r="GS1199">
        <v>0</v>
      </c>
      <c r="GT1199">
        <v>0</v>
      </c>
      <c r="GU1199">
        <v>0</v>
      </c>
      <c r="GV1199">
        <v>0</v>
      </c>
      <c r="GW1199">
        <v>0</v>
      </c>
      <c r="GX1199">
        <v>0</v>
      </c>
      <c r="GY1199">
        <v>0</v>
      </c>
      <c r="GZ1199">
        <v>0</v>
      </c>
      <c r="HA1199">
        <v>0</v>
      </c>
      <c r="HB1199">
        <v>0</v>
      </c>
      <c r="HC1199">
        <v>0</v>
      </c>
      <c r="HD1199">
        <v>0</v>
      </c>
      <c r="HE1199">
        <v>0</v>
      </c>
      <c r="HF1199">
        <v>0</v>
      </c>
      <c r="HG1199">
        <v>0</v>
      </c>
      <c r="HH1199">
        <v>0</v>
      </c>
      <c r="HI1199">
        <v>0</v>
      </c>
      <c r="HJ1199">
        <v>0</v>
      </c>
      <c r="HK1199">
        <v>0</v>
      </c>
      <c r="HL1199">
        <v>0</v>
      </c>
      <c r="HM1199">
        <v>0</v>
      </c>
      <c r="HN1199">
        <v>0</v>
      </c>
      <c r="HO1199">
        <v>0</v>
      </c>
      <c r="HP1199">
        <v>0</v>
      </c>
      <c r="HQ1199">
        <v>0</v>
      </c>
      <c r="HR1199">
        <v>0</v>
      </c>
      <c r="HS1199">
        <v>0</v>
      </c>
      <c r="HT1199">
        <v>0</v>
      </c>
      <c r="HU1199">
        <v>0</v>
      </c>
      <c r="HV1199">
        <v>0</v>
      </c>
      <c r="HW1199">
        <v>0</v>
      </c>
      <c r="HX1199">
        <v>0</v>
      </c>
      <c r="HY1199">
        <v>0</v>
      </c>
      <c r="HZ1199">
        <v>0</v>
      </c>
      <c r="IA1199">
        <v>0</v>
      </c>
      <c r="IB1199">
        <v>0</v>
      </c>
      <c r="IC1199">
        <v>0</v>
      </c>
      <c r="ID1199">
        <v>0</v>
      </c>
      <c r="IE1199">
        <v>0</v>
      </c>
      <c r="IF1199">
        <v>0</v>
      </c>
      <c r="IG1199">
        <v>0</v>
      </c>
      <c r="IH1199">
        <v>0</v>
      </c>
      <c r="II1199">
        <v>0</v>
      </c>
      <c r="IJ1199">
        <v>0</v>
      </c>
      <c r="IK1199">
        <v>0</v>
      </c>
    </row>
    <row r="1200" spans="13:245" hidden="1">
      <c r="M1200" s="340"/>
      <c r="N1200" t="s">
        <v>1025</v>
      </c>
      <c r="O1200">
        <v>1</v>
      </c>
      <c r="P1200">
        <v>14</v>
      </c>
      <c r="Q1200" s="183" t="str">
        <f t="shared" si="45"/>
        <v>SDH300114</v>
      </c>
      <c r="R1200">
        <v>270.3</v>
      </c>
      <c r="S1200">
        <v>2000</v>
      </c>
      <c r="T1200">
        <v>2000</v>
      </c>
      <c r="U1200">
        <v>2000</v>
      </c>
      <c r="V1200">
        <v>2000</v>
      </c>
      <c r="W1200">
        <v>2000</v>
      </c>
      <c r="X1200">
        <v>2000</v>
      </c>
      <c r="Y1200">
        <v>2162.4</v>
      </c>
      <c r="Z1200">
        <v>2432.7000000000003</v>
      </c>
      <c r="AA1200">
        <v>2703</v>
      </c>
      <c r="AB1200">
        <v>2973.3</v>
      </c>
      <c r="AC1200">
        <v>3243.6000000000004</v>
      </c>
      <c r="AD1200">
        <v>3513.9</v>
      </c>
      <c r="AE1200">
        <v>3784.2000000000003</v>
      </c>
      <c r="AF1200">
        <v>4054.5</v>
      </c>
      <c r="AG1200">
        <v>4324.8</v>
      </c>
      <c r="AH1200">
        <v>4595.1000000000004</v>
      </c>
      <c r="AI1200">
        <v>4865.4000000000005</v>
      </c>
      <c r="AJ1200">
        <v>5135.7</v>
      </c>
      <c r="AK1200">
        <v>5406</v>
      </c>
      <c r="AL1200">
        <v>5676.3</v>
      </c>
      <c r="AM1200">
        <v>5946.6</v>
      </c>
      <c r="AN1200">
        <v>6216.9000000000005</v>
      </c>
      <c r="AO1200">
        <v>6487.2000000000007</v>
      </c>
      <c r="AP1200">
        <v>6757.5</v>
      </c>
      <c r="AQ1200">
        <v>7027.8</v>
      </c>
      <c r="AR1200">
        <v>7298.1</v>
      </c>
      <c r="AS1200">
        <v>7568.4000000000005</v>
      </c>
      <c r="AT1200">
        <v>7838.7000000000007</v>
      </c>
      <c r="AU1200">
        <v>8109</v>
      </c>
      <c r="AV1200">
        <v>8109</v>
      </c>
      <c r="AW1200">
        <v>8109</v>
      </c>
      <c r="AX1200">
        <v>8109</v>
      </c>
      <c r="AY1200">
        <v>8109</v>
      </c>
      <c r="AZ1200">
        <v>8109</v>
      </c>
      <c r="BA1200">
        <v>8109</v>
      </c>
      <c r="BB1200">
        <v>8109</v>
      </c>
      <c r="BC1200">
        <v>8109</v>
      </c>
      <c r="BD1200">
        <v>8109</v>
      </c>
      <c r="BE1200">
        <v>8109</v>
      </c>
      <c r="BF1200">
        <v>8109</v>
      </c>
      <c r="BG1200">
        <v>8109</v>
      </c>
      <c r="BH1200">
        <v>8109</v>
      </c>
      <c r="BI1200">
        <v>8109</v>
      </c>
      <c r="BJ1200">
        <v>8109</v>
      </c>
      <c r="BK1200">
        <v>0</v>
      </c>
      <c r="BL1200">
        <v>0</v>
      </c>
      <c r="BM1200">
        <v>0</v>
      </c>
      <c r="BN1200">
        <v>0</v>
      </c>
      <c r="BO1200">
        <v>0</v>
      </c>
      <c r="BP1200">
        <v>0</v>
      </c>
      <c r="BQ1200">
        <v>0</v>
      </c>
      <c r="BR1200">
        <v>0</v>
      </c>
      <c r="BS1200">
        <v>0</v>
      </c>
      <c r="BT1200">
        <v>0</v>
      </c>
      <c r="BU1200">
        <v>0</v>
      </c>
      <c r="BV1200">
        <v>0</v>
      </c>
      <c r="BW1200">
        <v>0</v>
      </c>
      <c r="BX1200">
        <v>0</v>
      </c>
      <c r="BY1200">
        <v>0</v>
      </c>
      <c r="BZ1200">
        <v>0</v>
      </c>
      <c r="CA1200">
        <v>0</v>
      </c>
      <c r="CB1200">
        <v>0</v>
      </c>
      <c r="CC1200">
        <v>0</v>
      </c>
      <c r="CD1200">
        <v>0</v>
      </c>
      <c r="CE1200">
        <v>0</v>
      </c>
      <c r="CF1200">
        <v>0</v>
      </c>
      <c r="CG1200">
        <v>0</v>
      </c>
      <c r="CH1200">
        <v>0</v>
      </c>
      <c r="CI1200">
        <v>0</v>
      </c>
      <c r="CJ1200">
        <v>0</v>
      </c>
      <c r="CK1200">
        <v>0</v>
      </c>
      <c r="CL1200">
        <v>0</v>
      </c>
      <c r="CM1200">
        <v>0</v>
      </c>
      <c r="CN1200">
        <v>0</v>
      </c>
      <c r="CO1200">
        <v>0</v>
      </c>
      <c r="CP1200">
        <v>0</v>
      </c>
      <c r="CQ1200">
        <v>0</v>
      </c>
      <c r="CR1200">
        <v>0</v>
      </c>
      <c r="CS1200">
        <v>0</v>
      </c>
      <c r="CT1200">
        <v>0</v>
      </c>
      <c r="CU1200">
        <v>0</v>
      </c>
      <c r="CV1200">
        <v>0</v>
      </c>
      <c r="CW1200">
        <v>0</v>
      </c>
      <c r="CX1200">
        <v>0</v>
      </c>
      <c r="CY1200">
        <v>0</v>
      </c>
      <c r="CZ1200">
        <v>0</v>
      </c>
      <c r="DA1200">
        <v>0</v>
      </c>
      <c r="DB1200">
        <v>0</v>
      </c>
      <c r="DC1200">
        <v>0</v>
      </c>
      <c r="DD1200">
        <v>0</v>
      </c>
      <c r="DE1200">
        <v>0</v>
      </c>
      <c r="DF1200">
        <v>0</v>
      </c>
      <c r="DG1200">
        <v>0</v>
      </c>
      <c r="DH1200">
        <v>0</v>
      </c>
      <c r="DI1200">
        <v>0</v>
      </c>
      <c r="DJ1200">
        <v>0</v>
      </c>
      <c r="DK1200">
        <v>0</v>
      </c>
      <c r="DL1200">
        <v>0</v>
      </c>
      <c r="DM1200">
        <v>0</v>
      </c>
      <c r="DN1200">
        <v>0</v>
      </c>
      <c r="DO1200">
        <v>0</v>
      </c>
      <c r="DP1200">
        <v>0</v>
      </c>
      <c r="DQ1200">
        <v>0</v>
      </c>
      <c r="DR1200">
        <v>0</v>
      </c>
      <c r="DS1200">
        <v>0</v>
      </c>
      <c r="DT1200">
        <v>0</v>
      </c>
      <c r="DU1200">
        <v>0</v>
      </c>
      <c r="DV1200">
        <v>0</v>
      </c>
      <c r="DW1200">
        <v>0</v>
      </c>
      <c r="DX1200">
        <v>0</v>
      </c>
      <c r="DZ1200" s="340"/>
      <c r="EA1200" t="s">
        <v>1025</v>
      </c>
      <c r="EB1200">
        <v>1</v>
      </c>
      <c r="EC1200">
        <v>14</v>
      </c>
      <c r="ED1200" s="183" t="str">
        <f t="shared" si="46"/>
        <v>SDH300114</v>
      </c>
      <c r="EE1200">
        <v>270.3</v>
      </c>
      <c r="EF1200">
        <v>10000</v>
      </c>
      <c r="EG1200">
        <v>10000</v>
      </c>
      <c r="EH1200">
        <v>10000</v>
      </c>
      <c r="EI1200">
        <v>10000</v>
      </c>
      <c r="EJ1200">
        <v>10000</v>
      </c>
      <c r="EK1200">
        <v>10000</v>
      </c>
      <c r="EL1200">
        <v>10000</v>
      </c>
      <c r="EM1200">
        <v>10000</v>
      </c>
      <c r="EN1200">
        <v>10000</v>
      </c>
      <c r="EO1200">
        <v>10000</v>
      </c>
      <c r="EP1200">
        <v>10000</v>
      </c>
      <c r="EQ1200">
        <v>10000</v>
      </c>
      <c r="ER1200">
        <v>10000</v>
      </c>
      <c r="ES1200">
        <v>10000</v>
      </c>
      <c r="ET1200">
        <v>10000</v>
      </c>
      <c r="EU1200">
        <v>10000</v>
      </c>
      <c r="EV1200">
        <v>10000</v>
      </c>
      <c r="EW1200">
        <v>10000</v>
      </c>
      <c r="EX1200">
        <v>10000</v>
      </c>
      <c r="EY1200">
        <v>10000</v>
      </c>
      <c r="EZ1200">
        <v>10000</v>
      </c>
      <c r="FA1200">
        <v>10000</v>
      </c>
      <c r="FB1200">
        <v>10000</v>
      </c>
      <c r="FC1200">
        <v>10000</v>
      </c>
      <c r="FD1200">
        <v>10000</v>
      </c>
      <c r="FE1200">
        <v>10000</v>
      </c>
      <c r="FF1200">
        <v>10000</v>
      </c>
      <c r="FG1200">
        <v>10000</v>
      </c>
      <c r="FH1200">
        <v>10000</v>
      </c>
      <c r="FI1200">
        <v>10000</v>
      </c>
      <c r="FJ1200">
        <v>10000</v>
      </c>
      <c r="FK1200">
        <v>10000</v>
      </c>
      <c r="FL1200">
        <v>10000</v>
      </c>
      <c r="FM1200">
        <v>10000</v>
      </c>
      <c r="FN1200">
        <v>10000</v>
      </c>
      <c r="FO1200">
        <v>10000</v>
      </c>
      <c r="FP1200">
        <v>10000</v>
      </c>
      <c r="FQ1200">
        <v>10000</v>
      </c>
      <c r="FR1200">
        <v>10000</v>
      </c>
      <c r="FS1200">
        <v>10000</v>
      </c>
      <c r="FT1200">
        <v>10000</v>
      </c>
      <c r="FU1200">
        <v>10000</v>
      </c>
      <c r="FV1200">
        <v>10000</v>
      </c>
      <c r="FW1200">
        <v>10000</v>
      </c>
      <c r="FX1200">
        <v>0</v>
      </c>
      <c r="FY1200">
        <v>0</v>
      </c>
      <c r="FZ1200">
        <v>0</v>
      </c>
      <c r="GA1200">
        <v>0</v>
      </c>
      <c r="GB1200">
        <v>0</v>
      </c>
      <c r="GC1200">
        <v>0</v>
      </c>
      <c r="GD1200">
        <v>0</v>
      </c>
      <c r="GE1200">
        <v>0</v>
      </c>
      <c r="GF1200">
        <v>0</v>
      </c>
      <c r="GG1200">
        <v>0</v>
      </c>
      <c r="GH1200">
        <v>0</v>
      </c>
      <c r="GI1200">
        <v>0</v>
      </c>
      <c r="GJ1200">
        <v>0</v>
      </c>
      <c r="GK1200">
        <v>0</v>
      </c>
      <c r="GL1200">
        <v>0</v>
      </c>
      <c r="GM1200">
        <v>0</v>
      </c>
      <c r="GN1200">
        <v>0</v>
      </c>
      <c r="GO1200">
        <v>0</v>
      </c>
      <c r="GP1200">
        <v>0</v>
      </c>
      <c r="GQ1200">
        <v>0</v>
      </c>
      <c r="GR1200">
        <v>0</v>
      </c>
      <c r="GS1200">
        <v>0</v>
      </c>
      <c r="GT1200">
        <v>0</v>
      </c>
      <c r="GU1200">
        <v>0</v>
      </c>
      <c r="GV1200">
        <v>0</v>
      </c>
      <c r="GW1200">
        <v>0</v>
      </c>
      <c r="GX1200">
        <v>0</v>
      </c>
      <c r="GY1200">
        <v>0</v>
      </c>
      <c r="GZ1200">
        <v>0</v>
      </c>
      <c r="HA1200">
        <v>0</v>
      </c>
      <c r="HB1200">
        <v>0</v>
      </c>
      <c r="HC1200">
        <v>0</v>
      </c>
      <c r="HD1200">
        <v>0</v>
      </c>
      <c r="HE1200">
        <v>0</v>
      </c>
      <c r="HF1200">
        <v>0</v>
      </c>
      <c r="HG1200">
        <v>0</v>
      </c>
      <c r="HH1200">
        <v>0</v>
      </c>
      <c r="HI1200">
        <v>0</v>
      </c>
      <c r="HJ1200">
        <v>0</v>
      </c>
      <c r="HK1200">
        <v>0</v>
      </c>
      <c r="HL1200">
        <v>0</v>
      </c>
      <c r="HM1200">
        <v>0</v>
      </c>
      <c r="HN1200">
        <v>0</v>
      </c>
      <c r="HO1200">
        <v>0</v>
      </c>
      <c r="HP1200">
        <v>0</v>
      </c>
      <c r="HQ1200">
        <v>0</v>
      </c>
      <c r="HR1200">
        <v>0</v>
      </c>
      <c r="HS1200">
        <v>0</v>
      </c>
      <c r="HT1200">
        <v>0</v>
      </c>
      <c r="HU1200">
        <v>0</v>
      </c>
      <c r="HV1200">
        <v>0</v>
      </c>
      <c r="HW1200">
        <v>0</v>
      </c>
      <c r="HX1200">
        <v>0</v>
      </c>
      <c r="HY1200">
        <v>0</v>
      </c>
      <c r="HZ1200">
        <v>0</v>
      </c>
      <c r="IA1200">
        <v>0</v>
      </c>
      <c r="IB1200">
        <v>0</v>
      </c>
      <c r="IC1200">
        <v>0</v>
      </c>
      <c r="ID1200">
        <v>0</v>
      </c>
      <c r="IE1200">
        <v>0</v>
      </c>
      <c r="IF1200">
        <v>0</v>
      </c>
      <c r="IG1200">
        <v>0</v>
      </c>
      <c r="IH1200">
        <v>0</v>
      </c>
      <c r="II1200">
        <v>0</v>
      </c>
      <c r="IJ1200">
        <v>0</v>
      </c>
      <c r="IK1200">
        <v>0</v>
      </c>
    </row>
    <row r="1201" spans="13:245" hidden="1">
      <c r="M1201" s="340"/>
      <c r="N1201" t="s">
        <v>1025</v>
      </c>
      <c r="O1201">
        <v>1</v>
      </c>
      <c r="P1201">
        <v>15</v>
      </c>
      <c r="Q1201" s="183" t="str">
        <f t="shared" si="45"/>
        <v>SDH300115</v>
      </c>
      <c r="R1201">
        <v>270.3</v>
      </c>
      <c r="S1201">
        <v>2000</v>
      </c>
      <c r="T1201">
        <v>2000</v>
      </c>
      <c r="U1201">
        <v>2000</v>
      </c>
      <c r="V1201">
        <v>2000</v>
      </c>
      <c r="W1201">
        <v>2000</v>
      </c>
      <c r="X1201">
        <v>2000</v>
      </c>
      <c r="Y1201">
        <v>2162.4</v>
      </c>
      <c r="Z1201">
        <v>2432.7000000000003</v>
      </c>
      <c r="AA1201">
        <v>2703</v>
      </c>
      <c r="AB1201">
        <v>2973.3</v>
      </c>
      <c r="AC1201">
        <v>3243.6000000000004</v>
      </c>
      <c r="AD1201">
        <v>3513.9</v>
      </c>
      <c r="AE1201">
        <v>3784.2000000000003</v>
      </c>
      <c r="AF1201">
        <v>4054.5</v>
      </c>
      <c r="AG1201">
        <v>4324.8</v>
      </c>
      <c r="AH1201">
        <v>4595.1000000000004</v>
      </c>
      <c r="AI1201">
        <v>4865.4000000000005</v>
      </c>
      <c r="AJ1201">
        <v>5135.7</v>
      </c>
      <c r="AK1201">
        <v>5406</v>
      </c>
      <c r="AL1201">
        <v>5676.3</v>
      </c>
      <c r="AM1201">
        <v>5946.6</v>
      </c>
      <c r="AN1201">
        <v>6216.9000000000005</v>
      </c>
      <c r="AO1201">
        <v>6487.2000000000007</v>
      </c>
      <c r="AP1201">
        <v>6757.5</v>
      </c>
      <c r="AQ1201">
        <v>7027.8</v>
      </c>
      <c r="AR1201">
        <v>7298.1</v>
      </c>
      <c r="AS1201">
        <v>7568.4000000000005</v>
      </c>
      <c r="AT1201">
        <v>7838.7000000000007</v>
      </c>
      <c r="AU1201">
        <v>8109</v>
      </c>
      <c r="AV1201">
        <v>8109</v>
      </c>
      <c r="AW1201">
        <v>8109</v>
      </c>
      <c r="AX1201">
        <v>8109</v>
      </c>
      <c r="AY1201">
        <v>8109</v>
      </c>
      <c r="AZ1201">
        <v>8109</v>
      </c>
      <c r="BA1201">
        <v>8109</v>
      </c>
      <c r="BB1201">
        <v>8109</v>
      </c>
      <c r="BC1201">
        <v>8109</v>
      </c>
      <c r="BD1201">
        <v>8109</v>
      </c>
      <c r="BE1201">
        <v>8109</v>
      </c>
      <c r="BF1201">
        <v>8109</v>
      </c>
      <c r="BG1201">
        <v>8109</v>
      </c>
      <c r="BH1201">
        <v>8109</v>
      </c>
      <c r="BI1201">
        <v>8109</v>
      </c>
      <c r="BJ1201">
        <v>8109</v>
      </c>
      <c r="BK1201">
        <v>0</v>
      </c>
      <c r="BL1201">
        <v>0</v>
      </c>
      <c r="BM1201">
        <v>0</v>
      </c>
      <c r="BN1201">
        <v>0</v>
      </c>
      <c r="BO1201">
        <v>0</v>
      </c>
      <c r="BP1201">
        <v>0</v>
      </c>
      <c r="BQ1201">
        <v>0</v>
      </c>
      <c r="BR1201">
        <v>0</v>
      </c>
      <c r="BS1201">
        <v>0</v>
      </c>
      <c r="BT1201">
        <v>0</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0</v>
      </c>
      <c r="CP1201">
        <v>0</v>
      </c>
      <c r="CQ1201">
        <v>0</v>
      </c>
      <c r="CR1201">
        <v>0</v>
      </c>
      <c r="CS1201">
        <v>0</v>
      </c>
      <c r="CT1201">
        <v>0</v>
      </c>
      <c r="CU1201">
        <v>0</v>
      </c>
      <c r="CV1201">
        <v>0</v>
      </c>
      <c r="CW1201">
        <v>0</v>
      </c>
      <c r="CX1201">
        <v>0</v>
      </c>
      <c r="CY1201">
        <v>0</v>
      </c>
      <c r="CZ1201">
        <v>0</v>
      </c>
      <c r="DA1201">
        <v>0</v>
      </c>
      <c r="DB1201">
        <v>0</v>
      </c>
      <c r="DC1201">
        <v>0</v>
      </c>
      <c r="DD1201">
        <v>0</v>
      </c>
      <c r="DE1201">
        <v>0</v>
      </c>
      <c r="DF1201">
        <v>0</v>
      </c>
      <c r="DG1201">
        <v>0</v>
      </c>
      <c r="DH1201">
        <v>0</v>
      </c>
      <c r="DI1201">
        <v>0</v>
      </c>
      <c r="DJ1201">
        <v>0</v>
      </c>
      <c r="DK1201">
        <v>0</v>
      </c>
      <c r="DL1201">
        <v>0</v>
      </c>
      <c r="DM1201">
        <v>0</v>
      </c>
      <c r="DN1201">
        <v>0</v>
      </c>
      <c r="DO1201">
        <v>0</v>
      </c>
      <c r="DP1201">
        <v>0</v>
      </c>
      <c r="DQ1201">
        <v>0</v>
      </c>
      <c r="DR1201">
        <v>0</v>
      </c>
      <c r="DS1201">
        <v>0</v>
      </c>
      <c r="DT1201">
        <v>0</v>
      </c>
      <c r="DU1201">
        <v>0</v>
      </c>
      <c r="DV1201">
        <v>0</v>
      </c>
      <c r="DW1201">
        <v>0</v>
      </c>
      <c r="DX1201">
        <v>0</v>
      </c>
      <c r="DZ1201" s="340"/>
      <c r="EA1201" t="s">
        <v>1025</v>
      </c>
      <c r="EB1201">
        <v>1</v>
      </c>
      <c r="EC1201">
        <v>15</v>
      </c>
      <c r="ED1201" s="183" t="str">
        <f t="shared" si="46"/>
        <v>SDH300115</v>
      </c>
      <c r="EE1201">
        <v>270.3</v>
      </c>
      <c r="EF1201">
        <v>10000</v>
      </c>
      <c r="EG1201">
        <v>10000</v>
      </c>
      <c r="EH1201">
        <v>10000</v>
      </c>
      <c r="EI1201">
        <v>10000</v>
      </c>
      <c r="EJ1201">
        <v>10000</v>
      </c>
      <c r="EK1201">
        <v>10000</v>
      </c>
      <c r="EL1201">
        <v>10000</v>
      </c>
      <c r="EM1201">
        <v>10000</v>
      </c>
      <c r="EN1201">
        <v>10000</v>
      </c>
      <c r="EO1201">
        <v>10000</v>
      </c>
      <c r="EP1201">
        <v>10000</v>
      </c>
      <c r="EQ1201">
        <v>10000</v>
      </c>
      <c r="ER1201">
        <v>10000</v>
      </c>
      <c r="ES1201">
        <v>10000</v>
      </c>
      <c r="ET1201">
        <v>10000</v>
      </c>
      <c r="EU1201">
        <v>10000</v>
      </c>
      <c r="EV1201">
        <v>10000</v>
      </c>
      <c r="EW1201">
        <v>10000</v>
      </c>
      <c r="EX1201">
        <v>10000</v>
      </c>
      <c r="EY1201">
        <v>10000</v>
      </c>
      <c r="EZ1201">
        <v>10000</v>
      </c>
      <c r="FA1201">
        <v>10000</v>
      </c>
      <c r="FB1201">
        <v>10000</v>
      </c>
      <c r="FC1201">
        <v>10000</v>
      </c>
      <c r="FD1201">
        <v>10000</v>
      </c>
      <c r="FE1201">
        <v>10000</v>
      </c>
      <c r="FF1201">
        <v>10000</v>
      </c>
      <c r="FG1201">
        <v>10000</v>
      </c>
      <c r="FH1201">
        <v>10000</v>
      </c>
      <c r="FI1201">
        <v>10000</v>
      </c>
      <c r="FJ1201">
        <v>10000</v>
      </c>
      <c r="FK1201">
        <v>10000</v>
      </c>
      <c r="FL1201">
        <v>10000</v>
      </c>
      <c r="FM1201">
        <v>10000</v>
      </c>
      <c r="FN1201">
        <v>10000</v>
      </c>
      <c r="FO1201">
        <v>10000</v>
      </c>
      <c r="FP1201">
        <v>10000</v>
      </c>
      <c r="FQ1201">
        <v>10000</v>
      </c>
      <c r="FR1201">
        <v>10000</v>
      </c>
      <c r="FS1201">
        <v>10000</v>
      </c>
      <c r="FT1201">
        <v>10000</v>
      </c>
      <c r="FU1201">
        <v>10000</v>
      </c>
      <c r="FV1201">
        <v>10000</v>
      </c>
      <c r="FW1201">
        <v>10000</v>
      </c>
      <c r="FX1201">
        <v>0</v>
      </c>
      <c r="FY1201">
        <v>0</v>
      </c>
      <c r="FZ1201">
        <v>0</v>
      </c>
      <c r="GA1201">
        <v>0</v>
      </c>
      <c r="GB1201">
        <v>0</v>
      </c>
      <c r="GC1201">
        <v>0</v>
      </c>
      <c r="GD1201">
        <v>0</v>
      </c>
      <c r="GE1201">
        <v>0</v>
      </c>
      <c r="GF1201">
        <v>0</v>
      </c>
      <c r="GG1201">
        <v>0</v>
      </c>
      <c r="GH1201">
        <v>0</v>
      </c>
      <c r="GI1201">
        <v>0</v>
      </c>
      <c r="GJ1201">
        <v>0</v>
      </c>
      <c r="GK1201">
        <v>0</v>
      </c>
      <c r="GL1201">
        <v>0</v>
      </c>
      <c r="GM1201">
        <v>0</v>
      </c>
      <c r="GN1201">
        <v>0</v>
      </c>
      <c r="GO1201">
        <v>0</v>
      </c>
      <c r="GP1201">
        <v>0</v>
      </c>
      <c r="GQ1201">
        <v>0</v>
      </c>
      <c r="GR1201">
        <v>0</v>
      </c>
      <c r="GS1201">
        <v>0</v>
      </c>
      <c r="GT1201">
        <v>0</v>
      </c>
      <c r="GU1201">
        <v>0</v>
      </c>
      <c r="GV1201">
        <v>0</v>
      </c>
      <c r="GW1201">
        <v>0</v>
      </c>
      <c r="GX1201">
        <v>0</v>
      </c>
      <c r="GY1201">
        <v>0</v>
      </c>
      <c r="GZ1201">
        <v>0</v>
      </c>
      <c r="HA1201">
        <v>0</v>
      </c>
      <c r="HB1201">
        <v>0</v>
      </c>
      <c r="HC1201">
        <v>0</v>
      </c>
      <c r="HD1201">
        <v>0</v>
      </c>
      <c r="HE1201">
        <v>0</v>
      </c>
      <c r="HF1201">
        <v>0</v>
      </c>
      <c r="HG1201">
        <v>0</v>
      </c>
      <c r="HH1201">
        <v>0</v>
      </c>
      <c r="HI1201">
        <v>0</v>
      </c>
      <c r="HJ1201">
        <v>0</v>
      </c>
      <c r="HK1201">
        <v>0</v>
      </c>
      <c r="HL1201">
        <v>0</v>
      </c>
      <c r="HM1201">
        <v>0</v>
      </c>
      <c r="HN1201">
        <v>0</v>
      </c>
      <c r="HO1201">
        <v>0</v>
      </c>
      <c r="HP1201">
        <v>0</v>
      </c>
      <c r="HQ1201">
        <v>0</v>
      </c>
      <c r="HR1201">
        <v>0</v>
      </c>
      <c r="HS1201">
        <v>0</v>
      </c>
      <c r="HT1201">
        <v>0</v>
      </c>
      <c r="HU1201">
        <v>0</v>
      </c>
      <c r="HV1201">
        <v>0</v>
      </c>
      <c r="HW1201">
        <v>0</v>
      </c>
      <c r="HX1201">
        <v>0</v>
      </c>
      <c r="HY1201">
        <v>0</v>
      </c>
      <c r="HZ1201">
        <v>0</v>
      </c>
      <c r="IA1201">
        <v>0</v>
      </c>
      <c r="IB1201">
        <v>0</v>
      </c>
      <c r="IC1201">
        <v>0</v>
      </c>
      <c r="ID1201">
        <v>0</v>
      </c>
      <c r="IE1201">
        <v>0</v>
      </c>
      <c r="IF1201">
        <v>0</v>
      </c>
      <c r="IG1201">
        <v>0</v>
      </c>
      <c r="IH1201">
        <v>0</v>
      </c>
      <c r="II1201">
        <v>0</v>
      </c>
      <c r="IJ1201">
        <v>0</v>
      </c>
      <c r="IK1201">
        <v>0</v>
      </c>
    </row>
    <row r="1202" spans="13:245" hidden="1">
      <c r="M1202" s="340"/>
      <c r="N1202" t="s">
        <v>1025</v>
      </c>
      <c r="O1202">
        <v>1</v>
      </c>
      <c r="P1202">
        <v>16</v>
      </c>
      <c r="Q1202" s="183" t="str">
        <f t="shared" si="45"/>
        <v>SDH300116</v>
      </c>
      <c r="R1202">
        <v>280.90000000000003</v>
      </c>
      <c r="S1202">
        <v>2000</v>
      </c>
      <c r="T1202">
        <v>2000</v>
      </c>
      <c r="U1202">
        <v>2000</v>
      </c>
      <c r="V1202">
        <v>2000</v>
      </c>
      <c r="W1202">
        <v>2000</v>
      </c>
      <c r="X1202">
        <v>2000</v>
      </c>
      <c r="Y1202">
        <v>2247.2000000000003</v>
      </c>
      <c r="Z1202">
        <v>2528.1</v>
      </c>
      <c r="AA1202">
        <v>2809</v>
      </c>
      <c r="AB1202">
        <v>3089.9</v>
      </c>
      <c r="AC1202">
        <v>3370.8</v>
      </c>
      <c r="AD1202">
        <v>3651.7000000000003</v>
      </c>
      <c r="AE1202">
        <v>3932.6000000000004</v>
      </c>
      <c r="AF1202">
        <v>4213.5</v>
      </c>
      <c r="AG1202">
        <v>4494.4000000000005</v>
      </c>
      <c r="AH1202">
        <v>4775.3</v>
      </c>
      <c r="AI1202">
        <v>5056.2</v>
      </c>
      <c r="AJ1202">
        <v>5337.1</v>
      </c>
      <c r="AK1202">
        <v>5618</v>
      </c>
      <c r="AL1202">
        <v>5898.9000000000005</v>
      </c>
      <c r="AM1202">
        <v>6179.8</v>
      </c>
      <c r="AN1202">
        <v>6460.7000000000007</v>
      </c>
      <c r="AO1202">
        <v>6741.6</v>
      </c>
      <c r="AP1202">
        <v>7022.5</v>
      </c>
      <c r="AQ1202">
        <v>7303.4000000000005</v>
      </c>
      <c r="AR1202">
        <v>7584.3</v>
      </c>
      <c r="AS1202">
        <v>7865.2000000000007</v>
      </c>
      <c r="AT1202">
        <v>8146.1</v>
      </c>
      <c r="AU1202">
        <v>8427</v>
      </c>
      <c r="AV1202">
        <v>8427</v>
      </c>
      <c r="AW1202">
        <v>8427</v>
      </c>
      <c r="AX1202">
        <v>8427</v>
      </c>
      <c r="AY1202">
        <v>8427</v>
      </c>
      <c r="AZ1202">
        <v>8427</v>
      </c>
      <c r="BA1202">
        <v>8427</v>
      </c>
      <c r="BB1202">
        <v>8427</v>
      </c>
      <c r="BC1202">
        <v>8427</v>
      </c>
      <c r="BD1202">
        <v>8427</v>
      </c>
      <c r="BE1202">
        <v>8427</v>
      </c>
      <c r="BF1202">
        <v>8427</v>
      </c>
      <c r="BG1202">
        <v>8427</v>
      </c>
      <c r="BH1202">
        <v>8427</v>
      </c>
      <c r="BI1202">
        <v>8427</v>
      </c>
      <c r="BJ1202">
        <v>8427</v>
      </c>
      <c r="BK1202">
        <v>0</v>
      </c>
      <c r="BL1202">
        <v>0</v>
      </c>
      <c r="BM1202">
        <v>0</v>
      </c>
      <c r="BN1202">
        <v>0</v>
      </c>
      <c r="BO1202">
        <v>0</v>
      </c>
      <c r="BP1202">
        <v>0</v>
      </c>
      <c r="BQ1202">
        <v>0</v>
      </c>
      <c r="BR1202">
        <v>0</v>
      </c>
      <c r="BS1202">
        <v>0</v>
      </c>
      <c r="BT1202">
        <v>0</v>
      </c>
      <c r="BU1202">
        <v>0</v>
      </c>
      <c r="BV1202">
        <v>0</v>
      </c>
      <c r="BW1202">
        <v>0</v>
      </c>
      <c r="BX1202">
        <v>0</v>
      </c>
      <c r="BY1202">
        <v>0</v>
      </c>
      <c r="BZ1202">
        <v>0</v>
      </c>
      <c r="CA1202">
        <v>0</v>
      </c>
      <c r="CB1202">
        <v>0</v>
      </c>
      <c r="CC1202">
        <v>0</v>
      </c>
      <c r="CD1202">
        <v>0</v>
      </c>
      <c r="CE1202">
        <v>0</v>
      </c>
      <c r="CF1202">
        <v>0</v>
      </c>
      <c r="CG1202">
        <v>0</v>
      </c>
      <c r="CH1202">
        <v>0</v>
      </c>
      <c r="CI1202">
        <v>0</v>
      </c>
      <c r="CJ1202">
        <v>0</v>
      </c>
      <c r="CK1202">
        <v>0</v>
      </c>
      <c r="CL1202">
        <v>0</v>
      </c>
      <c r="CM1202">
        <v>0</v>
      </c>
      <c r="CN1202">
        <v>0</v>
      </c>
      <c r="CO1202">
        <v>0</v>
      </c>
      <c r="CP1202">
        <v>0</v>
      </c>
      <c r="CQ1202">
        <v>0</v>
      </c>
      <c r="CR1202">
        <v>0</v>
      </c>
      <c r="CS1202">
        <v>0</v>
      </c>
      <c r="CT1202">
        <v>0</v>
      </c>
      <c r="CU1202">
        <v>0</v>
      </c>
      <c r="CV1202">
        <v>0</v>
      </c>
      <c r="CW1202">
        <v>0</v>
      </c>
      <c r="CX1202">
        <v>0</v>
      </c>
      <c r="CY1202">
        <v>0</v>
      </c>
      <c r="CZ1202">
        <v>0</v>
      </c>
      <c r="DA1202">
        <v>0</v>
      </c>
      <c r="DB1202">
        <v>0</v>
      </c>
      <c r="DC1202">
        <v>0</v>
      </c>
      <c r="DD1202">
        <v>0</v>
      </c>
      <c r="DE1202">
        <v>0</v>
      </c>
      <c r="DF1202">
        <v>0</v>
      </c>
      <c r="DG1202">
        <v>0</v>
      </c>
      <c r="DH1202">
        <v>0</v>
      </c>
      <c r="DI1202">
        <v>0</v>
      </c>
      <c r="DJ1202">
        <v>0</v>
      </c>
      <c r="DK1202">
        <v>0</v>
      </c>
      <c r="DL1202">
        <v>0</v>
      </c>
      <c r="DM1202">
        <v>0</v>
      </c>
      <c r="DN1202">
        <v>0</v>
      </c>
      <c r="DO1202">
        <v>0</v>
      </c>
      <c r="DP1202">
        <v>0</v>
      </c>
      <c r="DQ1202">
        <v>0</v>
      </c>
      <c r="DR1202">
        <v>0</v>
      </c>
      <c r="DS1202">
        <v>0</v>
      </c>
      <c r="DT1202">
        <v>0</v>
      </c>
      <c r="DU1202">
        <v>0</v>
      </c>
      <c r="DV1202">
        <v>0</v>
      </c>
      <c r="DW1202">
        <v>0</v>
      </c>
      <c r="DX1202">
        <v>0</v>
      </c>
      <c r="DZ1202" s="340"/>
      <c r="EA1202" t="s">
        <v>1025</v>
      </c>
      <c r="EB1202">
        <v>1</v>
      </c>
      <c r="EC1202">
        <v>16</v>
      </c>
      <c r="ED1202" s="183" t="str">
        <f t="shared" si="46"/>
        <v>SDH300116</v>
      </c>
      <c r="EE1202">
        <v>280.90000000000003</v>
      </c>
      <c r="EF1202">
        <v>10000</v>
      </c>
      <c r="EG1202">
        <v>10000</v>
      </c>
      <c r="EH1202">
        <v>10000</v>
      </c>
      <c r="EI1202">
        <v>10000</v>
      </c>
      <c r="EJ1202">
        <v>10000</v>
      </c>
      <c r="EK1202">
        <v>10000</v>
      </c>
      <c r="EL1202">
        <v>10000</v>
      </c>
      <c r="EM1202">
        <v>10000</v>
      </c>
      <c r="EN1202">
        <v>10000</v>
      </c>
      <c r="EO1202">
        <v>10000</v>
      </c>
      <c r="EP1202">
        <v>10000</v>
      </c>
      <c r="EQ1202">
        <v>10000</v>
      </c>
      <c r="ER1202">
        <v>10000</v>
      </c>
      <c r="ES1202">
        <v>10000</v>
      </c>
      <c r="ET1202">
        <v>10000</v>
      </c>
      <c r="EU1202">
        <v>10000</v>
      </c>
      <c r="EV1202">
        <v>10000</v>
      </c>
      <c r="EW1202">
        <v>10000</v>
      </c>
      <c r="EX1202">
        <v>10000</v>
      </c>
      <c r="EY1202">
        <v>10000</v>
      </c>
      <c r="EZ1202">
        <v>10000</v>
      </c>
      <c r="FA1202">
        <v>10000</v>
      </c>
      <c r="FB1202">
        <v>10000</v>
      </c>
      <c r="FC1202">
        <v>10000</v>
      </c>
      <c r="FD1202">
        <v>10000</v>
      </c>
      <c r="FE1202">
        <v>10000</v>
      </c>
      <c r="FF1202">
        <v>10000</v>
      </c>
      <c r="FG1202">
        <v>10000</v>
      </c>
      <c r="FH1202">
        <v>10000</v>
      </c>
      <c r="FI1202">
        <v>10000</v>
      </c>
      <c r="FJ1202">
        <v>10000</v>
      </c>
      <c r="FK1202">
        <v>10000</v>
      </c>
      <c r="FL1202">
        <v>10000</v>
      </c>
      <c r="FM1202">
        <v>10000</v>
      </c>
      <c r="FN1202">
        <v>10000</v>
      </c>
      <c r="FO1202">
        <v>10000</v>
      </c>
      <c r="FP1202">
        <v>10000</v>
      </c>
      <c r="FQ1202">
        <v>10000</v>
      </c>
      <c r="FR1202">
        <v>10000</v>
      </c>
      <c r="FS1202">
        <v>10000</v>
      </c>
      <c r="FT1202">
        <v>10000</v>
      </c>
      <c r="FU1202">
        <v>10000</v>
      </c>
      <c r="FV1202">
        <v>10000</v>
      </c>
      <c r="FW1202">
        <v>10000</v>
      </c>
      <c r="FX1202">
        <v>0</v>
      </c>
      <c r="FY1202">
        <v>0</v>
      </c>
      <c r="FZ1202">
        <v>0</v>
      </c>
      <c r="GA1202">
        <v>0</v>
      </c>
      <c r="GB1202">
        <v>0</v>
      </c>
      <c r="GC1202">
        <v>0</v>
      </c>
      <c r="GD1202">
        <v>0</v>
      </c>
      <c r="GE1202">
        <v>0</v>
      </c>
      <c r="GF1202">
        <v>0</v>
      </c>
      <c r="GG1202">
        <v>0</v>
      </c>
      <c r="GH1202">
        <v>0</v>
      </c>
      <c r="GI1202">
        <v>0</v>
      </c>
      <c r="GJ1202">
        <v>0</v>
      </c>
      <c r="GK1202">
        <v>0</v>
      </c>
      <c r="GL1202">
        <v>0</v>
      </c>
      <c r="GM1202">
        <v>0</v>
      </c>
      <c r="GN1202">
        <v>0</v>
      </c>
      <c r="GO1202">
        <v>0</v>
      </c>
      <c r="GP1202">
        <v>0</v>
      </c>
      <c r="GQ1202">
        <v>0</v>
      </c>
      <c r="GR1202">
        <v>0</v>
      </c>
      <c r="GS1202">
        <v>0</v>
      </c>
      <c r="GT1202">
        <v>0</v>
      </c>
      <c r="GU1202">
        <v>0</v>
      </c>
      <c r="GV1202">
        <v>0</v>
      </c>
      <c r="GW1202">
        <v>0</v>
      </c>
      <c r="GX1202">
        <v>0</v>
      </c>
      <c r="GY1202">
        <v>0</v>
      </c>
      <c r="GZ1202">
        <v>0</v>
      </c>
      <c r="HA1202">
        <v>0</v>
      </c>
      <c r="HB1202">
        <v>0</v>
      </c>
      <c r="HC1202">
        <v>0</v>
      </c>
      <c r="HD1202">
        <v>0</v>
      </c>
      <c r="HE1202">
        <v>0</v>
      </c>
      <c r="HF1202">
        <v>0</v>
      </c>
      <c r="HG1202">
        <v>0</v>
      </c>
      <c r="HH1202">
        <v>0</v>
      </c>
      <c r="HI1202">
        <v>0</v>
      </c>
      <c r="HJ1202">
        <v>0</v>
      </c>
      <c r="HK1202">
        <v>0</v>
      </c>
      <c r="HL1202">
        <v>0</v>
      </c>
      <c r="HM1202">
        <v>0</v>
      </c>
      <c r="HN1202">
        <v>0</v>
      </c>
      <c r="HO1202">
        <v>0</v>
      </c>
      <c r="HP1202">
        <v>0</v>
      </c>
      <c r="HQ1202">
        <v>0</v>
      </c>
      <c r="HR1202">
        <v>0</v>
      </c>
      <c r="HS1202">
        <v>0</v>
      </c>
      <c r="HT1202">
        <v>0</v>
      </c>
      <c r="HU1202">
        <v>0</v>
      </c>
      <c r="HV1202">
        <v>0</v>
      </c>
      <c r="HW1202">
        <v>0</v>
      </c>
      <c r="HX1202">
        <v>0</v>
      </c>
      <c r="HY1202">
        <v>0</v>
      </c>
      <c r="HZ1202">
        <v>0</v>
      </c>
      <c r="IA1202">
        <v>0</v>
      </c>
      <c r="IB1202">
        <v>0</v>
      </c>
      <c r="IC1202">
        <v>0</v>
      </c>
      <c r="ID1202">
        <v>0</v>
      </c>
      <c r="IE1202">
        <v>0</v>
      </c>
      <c r="IF1202">
        <v>0</v>
      </c>
      <c r="IG1202">
        <v>0</v>
      </c>
      <c r="IH1202">
        <v>0</v>
      </c>
      <c r="II1202">
        <v>0</v>
      </c>
      <c r="IJ1202">
        <v>0</v>
      </c>
      <c r="IK1202">
        <v>0</v>
      </c>
    </row>
    <row r="1203" spans="13:245" hidden="1">
      <c r="M1203" s="340"/>
      <c r="N1203" t="s">
        <v>1025</v>
      </c>
      <c r="O1203">
        <v>1</v>
      </c>
      <c r="P1203">
        <v>17</v>
      </c>
      <c r="Q1203" s="183" t="str">
        <f t="shared" si="45"/>
        <v>SDH300117</v>
      </c>
      <c r="R1203">
        <v>280.90000000000003</v>
      </c>
      <c r="S1203">
        <v>2000</v>
      </c>
      <c r="T1203">
        <v>2000</v>
      </c>
      <c r="U1203">
        <v>2000</v>
      </c>
      <c r="V1203">
        <v>2000</v>
      </c>
      <c r="W1203">
        <v>2000</v>
      </c>
      <c r="X1203">
        <v>2000</v>
      </c>
      <c r="Y1203">
        <v>2247.2000000000003</v>
      </c>
      <c r="Z1203">
        <v>2528.1</v>
      </c>
      <c r="AA1203">
        <v>2809</v>
      </c>
      <c r="AB1203">
        <v>3089.9</v>
      </c>
      <c r="AC1203">
        <v>3370.8</v>
      </c>
      <c r="AD1203">
        <v>3651.7000000000003</v>
      </c>
      <c r="AE1203">
        <v>3932.6000000000004</v>
      </c>
      <c r="AF1203">
        <v>4213.5</v>
      </c>
      <c r="AG1203">
        <v>4494.4000000000005</v>
      </c>
      <c r="AH1203">
        <v>4775.3</v>
      </c>
      <c r="AI1203">
        <v>5056.2</v>
      </c>
      <c r="AJ1203">
        <v>5337.1</v>
      </c>
      <c r="AK1203">
        <v>5618</v>
      </c>
      <c r="AL1203">
        <v>5898.9000000000005</v>
      </c>
      <c r="AM1203">
        <v>6179.8</v>
      </c>
      <c r="AN1203">
        <v>6460.7000000000007</v>
      </c>
      <c r="AO1203">
        <v>6741.6</v>
      </c>
      <c r="AP1203">
        <v>7022.5</v>
      </c>
      <c r="AQ1203">
        <v>7303.4000000000005</v>
      </c>
      <c r="AR1203">
        <v>7584.3</v>
      </c>
      <c r="AS1203">
        <v>7865.2000000000007</v>
      </c>
      <c r="AT1203">
        <v>8146.1</v>
      </c>
      <c r="AU1203">
        <v>8427</v>
      </c>
      <c r="AV1203">
        <v>8427</v>
      </c>
      <c r="AW1203">
        <v>8427</v>
      </c>
      <c r="AX1203">
        <v>8427</v>
      </c>
      <c r="AY1203">
        <v>8427</v>
      </c>
      <c r="AZ1203">
        <v>8427</v>
      </c>
      <c r="BA1203">
        <v>8427</v>
      </c>
      <c r="BB1203">
        <v>8427</v>
      </c>
      <c r="BC1203">
        <v>8427</v>
      </c>
      <c r="BD1203">
        <v>8427</v>
      </c>
      <c r="BE1203">
        <v>8427</v>
      </c>
      <c r="BF1203">
        <v>8427</v>
      </c>
      <c r="BG1203">
        <v>8427</v>
      </c>
      <c r="BH1203">
        <v>8427</v>
      </c>
      <c r="BI1203">
        <v>8427</v>
      </c>
      <c r="BJ1203">
        <v>8427</v>
      </c>
      <c r="BK1203">
        <v>0</v>
      </c>
      <c r="BL1203">
        <v>0</v>
      </c>
      <c r="BM1203">
        <v>0</v>
      </c>
      <c r="BN1203">
        <v>0</v>
      </c>
      <c r="BO1203">
        <v>0</v>
      </c>
      <c r="BP1203">
        <v>0</v>
      </c>
      <c r="BQ1203">
        <v>0</v>
      </c>
      <c r="BR1203">
        <v>0</v>
      </c>
      <c r="BS1203">
        <v>0</v>
      </c>
      <c r="BT1203">
        <v>0</v>
      </c>
      <c r="BU1203">
        <v>0</v>
      </c>
      <c r="BV1203">
        <v>0</v>
      </c>
      <c r="BW1203">
        <v>0</v>
      </c>
      <c r="BX1203">
        <v>0</v>
      </c>
      <c r="BY1203">
        <v>0</v>
      </c>
      <c r="BZ1203">
        <v>0</v>
      </c>
      <c r="CA1203">
        <v>0</v>
      </c>
      <c r="CB1203">
        <v>0</v>
      </c>
      <c r="CC1203">
        <v>0</v>
      </c>
      <c r="CD1203">
        <v>0</v>
      </c>
      <c r="CE1203">
        <v>0</v>
      </c>
      <c r="CF1203">
        <v>0</v>
      </c>
      <c r="CG1203">
        <v>0</v>
      </c>
      <c r="CH1203">
        <v>0</v>
      </c>
      <c r="CI1203">
        <v>0</v>
      </c>
      <c r="CJ1203">
        <v>0</v>
      </c>
      <c r="CK1203">
        <v>0</v>
      </c>
      <c r="CL1203">
        <v>0</v>
      </c>
      <c r="CM1203">
        <v>0</v>
      </c>
      <c r="CN1203">
        <v>0</v>
      </c>
      <c r="CO1203">
        <v>0</v>
      </c>
      <c r="CP1203">
        <v>0</v>
      </c>
      <c r="CQ1203">
        <v>0</v>
      </c>
      <c r="CR1203">
        <v>0</v>
      </c>
      <c r="CS1203">
        <v>0</v>
      </c>
      <c r="CT1203">
        <v>0</v>
      </c>
      <c r="CU1203">
        <v>0</v>
      </c>
      <c r="CV1203">
        <v>0</v>
      </c>
      <c r="CW1203">
        <v>0</v>
      </c>
      <c r="CX1203">
        <v>0</v>
      </c>
      <c r="CY1203">
        <v>0</v>
      </c>
      <c r="CZ1203">
        <v>0</v>
      </c>
      <c r="DA1203">
        <v>0</v>
      </c>
      <c r="DB1203">
        <v>0</v>
      </c>
      <c r="DC1203">
        <v>0</v>
      </c>
      <c r="DD1203">
        <v>0</v>
      </c>
      <c r="DE1203">
        <v>0</v>
      </c>
      <c r="DF1203">
        <v>0</v>
      </c>
      <c r="DG1203">
        <v>0</v>
      </c>
      <c r="DH1203">
        <v>0</v>
      </c>
      <c r="DI1203">
        <v>0</v>
      </c>
      <c r="DJ1203">
        <v>0</v>
      </c>
      <c r="DK1203">
        <v>0</v>
      </c>
      <c r="DL1203">
        <v>0</v>
      </c>
      <c r="DM1203">
        <v>0</v>
      </c>
      <c r="DN1203">
        <v>0</v>
      </c>
      <c r="DO1203">
        <v>0</v>
      </c>
      <c r="DP1203">
        <v>0</v>
      </c>
      <c r="DQ1203">
        <v>0</v>
      </c>
      <c r="DR1203">
        <v>0</v>
      </c>
      <c r="DS1203">
        <v>0</v>
      </c>
      <c r="DT1203">
        <v>0</v>
      </c>
      <c r="DU1203">
        <v>0</v>
      </c>
      <c r="DV1203">
        <v>0</v>
      </c>
      <c r="DW1203">
        <v>0</v>
      </c>
      <c r="DX1203">
        <v>0</v>
      </c>
      <c r="DZ1203" s="340"/>
      <c r="EA1203" t="s">
        <v>1025</v>
      </c>
      <c r="EB1203">
        <v>1</v>
      </c>
      <c r="EC1203">
        <v>17</v>
      </c>
      <c r="ED1203" s="183" t="str">
        <f t="shared" si="46"/>
        <v>SDH300117</v>
      </c>
      <c r="EE1203">
        <v>280.90000000000003</v>
      </c>
      <c r="EF1203">
        <v>10000</v>
      </c>
      <c r="EG1203">
        <v>10000</v>
      </c>
      <c r="EH1203">
        <v>10000</v>
      </c>
      <c r="EI1203">
        <v>10000</v>
      </c>
      <c r="EJ1203">
        <v>10000</v>
      </c>
      <c r="EK1203">
        <v>10000</v>
      </c>
      <c r="EL1203">
        <v>10000</v>
      </c>
      <c r="EM1203">
        <v>10000</v>
      </c>
      <c r="EN1203">
        <v>10000</v>
      </c>
      <c r="EO1203">
        <v>10000</v>
      </c>
      <c r="EP1203">
        <v>10000</v>
      </c>
      <c r="EQ1203">
        <v>10000</v>
      </c>
      <c r="ER1203">
        <v>10000</v>
      </c>
      <c r="ES1203">
        <v>10000</v>
      </c>
      <c r="ET1203">
        <v>10000</v>
      </c>
      <c r="EU1203">
        <v>10000</v>
      </c>
      <c r="EV1203">
        <v>10000</v>
      </c>
      <c r="EW1203">
        <v>10000</v>
      </c>
      <c r="EX1203">
        <v>10000</v>
      </c>
      <c r="EY1203">
        <v>10000</v>
      </c>
      <c r="EZ1203">
        <v>10000</v>
      </c>
      <c r="FA1203">
        <v>10000</v>
      </c>
      <c r="FB1203">
        <v>10000</v>
      </c>
      <c r="FC1203">
        <v>10000</v>
      </c>
      <c r="FD1203">
        <v>10000</v>
      </c>
      <c r="FE1203">
        <v>10000</v>
      </c>
      <c r="FF1203">
        <v>10000</v>
      </c>
      <c r="FG1203">
        <v>10000</v>
      </c>
      <c r="FH1203">
        <v>10000</v>
      </c>
      <c r="FI1203">
        <v>10000</v>
      </c>
      <c r="FJ1203">
        <v>10000</v>
      </c>
      <c r="FK1203">
        <v>10000</v>
      </c>
      <c r="FL1203">
        <v>10000</v>
      </c>
      <c r="FM1203">
        <v>10000</v>
      </c>
      <c r="FN1203">
        <v>10000</v>
      </c>
      <c r="FO1203">
        <v>10000</v>
      </c>
      <c r="FP1203">
        <v>10000</v>
      </c>
      <c r="FQ1203">
        <v>10000</v>
      </c>
      <c r="FR1203">
        <v>10000</v>
      </c>
      <c r="FS1203">
        <v>10000</v>
      </c>
      <c r="FT1203">
        <v>10000</v>
      </c>
      <c r="FU1203">
        <v>10000</v>
      </c>
      <c r="FV1203">
        <v>10000</v>
      </c>
      <c r="FW1203">
        <v>10000</v>
      </c>
      <c r="FX1203">
        <v>0</v>
      </c>
      <c r="FY1203">
        <v>0</v>
      </c>
      <c r="FZ1203">
        <v>0</v>
      </c>
      <c r="GA1203">
        <v>0</v>
      </c>
      <c r="GB1203">
        <v>0</v>
      </c>
      <c r="GC1203">
        <v>0</v>
      </c>
      <c r="GD1203">
        <v>0</v>
      </c>
      <c r="GE1203">
        <v>0</v>
      </c>
      <c r="GF1203">
        <v>0</v>
      </c>
      <c r="GG1203">
        <v>0</v>
      </c>
      <c r="GH1203">
        <v>0</v>
      </c>
      <c r="GI1203">
        <v>0</v>
      </c>
      <c r="GJ1203">
        <v>0</v>
      </c>
      <c r="GK1203">
        <v>0</v>
      </c>
      <c r="GL1203">
        <v>0</v>
      </c>
      <c r="GM1203">
        <v>0</v>
      </c>
      <c r="GN1203">
        <v>0</v>
      </c>
      <c r="GO1203">
        <v>0</v>
      </c>
      <c r="GP1203">
        <v>0</v>
      </c>
      <c r="GQ1203">
        <v>0</v>
      </c>
      <c r="GR1203">
        <v>0</v>
      </c>
      <c r="GS1203">
        <v>0</v>
      </c>
      <c r="GT1203">
        <v>0</v>
      </c>
      <c r="GU1203">
        <v>0</v>
      </c>
      <c r="GV1203">
        <v>0</v>
      </c>
      <c r="GW1203">
        <v>0</v>
      </c>
      <c r="GX1203">
        <v>0</v>
      </c>
      <c r="GY1203">
        <v>0</v>
      </c>
      <c r="GZ1203">
        <v>0</v>
      </c>
      <c r="HA1203">
        <v>0</v>
      </c>
      <c r="HB1203">
        <v>0</v>
      </c>
      <c r="HC1203">
        <v>0</v>
      </c>
      <c r="HD1203">
        <v>0</v>
      </c>
      <c r="HE1203">
        <v>0</v>
      </c>
      <c r="HF1203">
        <v>0</v>
      </c>
      <c r="HG1203">
        <v>0</v>
      </c>
      <c r="HH1203">
        <v>0</v>
      </c>
      <c r="HI1203">
        <v>0</v>
      </c>
      <c r="HJ1203">
        <v>0</v>
      </c>
      <c r="HK1203">
        <v>0</v>
      </c>
      <c r="HL1203">
        <v>0</v>
      </c>
      <c r="HM1203">
        <v>0</v>
      </c>
      <c r="HN1203">
        <v>0</v>
      </c>
      <c r="HO1203">
        <v>0</v>
      </c>
      <c r="HP1203">
        <v>0</v>
      </c>
      <c r="HQ1203">
        <v>0</v>
      </c>
      <c r="HR1203">
        <v>0</v>
      </c>
      <c r="HS1203">
        <v>0</v>
      </c>
      <c r="HT1203">
        <v>0</v>
      </c>
      <c r="HU1203">
        <v>0</v>
      </c>
      <c r="HV1203">
        <v>0</v>
      </c>
      <c r="HW1203">
        <v>0</v>
      </c>
      <c r="HX1203">
        <v>0</v>
      </c>
      <c r="HY1203">
        <v>0</v>
      </c>
      <c r="HZ1203">
        <v>0</v>
      </c>
      <c r="IA1203">
        <v>0</v>
      </c>
      <c r="IB1203">
        <v>0</v>
      </c>
      <c r="IC1203">
        <v>0</v>
      </c>
      <c r="ID1203">
        <v>0</v>
      </c>
      <c r="IE1203">
        <v>0</v>
      </c>
      <c r="IF1203">
        <v>0</v>
      </c>
      <c r="IG1203">
        <v>0</v>
      </c>
      <c r="IH1203">
        <v>0</v>
      </c>
      <c r="II1203">
        <v>0</v>
      </c>
      <c r="IJ1203">
        <v>0</v>
      </c>
      <c r="IK1203">
        <v>0</v>
      </c>
    </row>
    <row r="1204" spans="13:245" hidden="1">
      <c r="M1204" s="340"/>
      <c r="N1204" t="s">
        <v>1025</v>
      </c>
      <c r="O1204">
        <v>1</v>
      </c>
      <c r="P1204">
        <v>18</v>
      </c>
      <c r="Q1204" s="183" t="str">
        <f t="shared" si="45"/>
        <v>SDH300118</v>
      </c>
      <c r="R1204">
        <v>280.90000000000003</v>
      </c>
      <c r="S1204">
        <v>2000</v>
      </c>
      <c r="T1204">
        <v>2000</v>
      </c>
      <c r="U1204">
        <v>2000</v>
      </c>
      <c r="V1204">
        <v>2000</v>
      </c>
      <c r="W1204">
        <v>2000</v>
      </c>
      <c r="X1204">
        <v>2000</v>
      </c>
      <c r="Y1204">
        <v>2247.2000000000003</v>
      </c>
      <c r="Z1204">
        <v>2528.1</v>
      </c>
      <c r="AA1204">
        <v>2809</v>
      </c>
      <c r="AB1204">
        <v>3089.9</v>
      </c>
      <c r="AC1204">
        <v>3370.8</v>
      </c>
      <c r="AD1204">
        <v>3651.7000000000003</v>
      </c>
      <c r="AE1204">
        <v>3932.6000000000004</v>
      </c>
      <c r="AF1204">
        <v>4213.5</v>
      </c>
      <c r="AG1204">
        <v>4494.4000000000005</v>
      </c>
      <c r="AH1204">
        <v>4775.3</v>
      </c>
      <c r="AI1204">
        <v>5056.2</v>
      </c>
      <c r="AJ1204">
        <v>5337.1</v>
      </c>
      <c r="AK1204">
        <v>5618</v>
      </c>
      <c r="AL1204">
        <v>5898.9000000000005</v>
      </c>
      <c r="AM1204">
        <v>6179.8</v>
      </c>
      <c r="AN1204">
        <v>6460.7000000000007</v>
      </c>
      <c r="AO1204">
        <v>6741.6</v>
      </c>
      <c r="AP1204">
        <v>7022.5</v>
      </c>
      <c r="AQ1204">
        <v>7303.4000000000005</v>
      </c>
      <c r="AR1204">
        <v>7584.3</v>
      </c>
      <c r="AS1204">
        <v>7865.2000000000007</v>
      </c>
      <c r="AT1204">
        <v>8146.1</v>
      </c>
      <c r="AU1204">
        <v>8427</v>
      </c>
      <c r="AV1204">
        <v>8427</v>
      </c>
      <c r="AW1204">
        <v>8427</v>
      </c>
      <c r="AX1204">
        <v>8427</v>
      </c>
      <c r="AY1204">
        <v>8427</v>
      </c>
      <c r="AZ1204">
        <v>8427</v>
      </c>
      <c r="BA1204">
        <v>8427</v>
      </c>
      <c r="BB1204">
        <v>8427</v>
      </c>
      <c r="BC1204">
        <v>8427</v>
      </c>
      <c r="BD1204">
        <v>8427</v>
      </c>
      <c r="BE1204">
        <v>8427</v>
      </c>
      <c r="BF1204">
        <v>8427</v>
      </c>
      <c r="BG1204">
        <v>8427</v>
      </c>
      <c r="BH1204">
        <v>8427</v>
      </c>
      <c r="BI1204">
        <v>8427</v>
      </c>
      <c r="BJ1204">
        <v>8427</v>
      </c>
      <c r="BK1204">
        <v>0</v>
      </c>
      <c r="BL1204">
        <v>0</v>
      </c>
      <c r="BM1204">
        <v>0</v>
      </c>
      <c r="BN1204">
        <v>0</v>
      </c>
      <c r="BO1204">
        <v>0</v>
      </c>
      <c r="BP1204">
        <v>0</v>
      </c>
      <c r="BQ1204">
        <v>0</v>
      </c>
      <c r="BR1204">
        <v>0</v>
      </c>
      <c r="BS1204">
        <v>0</v>
      </c>
      <c r="BT1204">
        <v>0</v>
      </c>
      <c r="BU1204">
        <v>0</v>
      </c>
      <c r="BV1204">
        <v>0</v>
      </c>
      <c r="BW1204">
        <v>0</v>
      </c>
      <c r="BX1204">
        <v>0</v>
      </c>
      <c r="BY1204">
        <v>0</v>
      </c>
      <c r="BZ1204">
        <v>0</v>
      </c>
      <c r="CA1204">
        <v>0</v>
      </c>
      <c r="CB1204">
        <v>0</v>
      </c>
      <c r="CC1204">
        <v>0</v>
      </c>
      <c r="CD1204">
        <v>0</v>
      </c>
      <c r="CE1204">
        <v>0</v>
      </c>
      <c r="CF1204">
        <v>0</v>
      </c>
      <c r="CG1204">
        <v>0</v>
      </c>
      <c r="CH1204">
        <v>0</v>
      </c>
      <c r="CI1204">
        <v>0</v>
      </c>
      <c r="CJ1204">
        <v>0</v>
      </c>
      <c r="CK1204">
        <v>0</v>
      </c>
      <c r="CL1204">
        <v>0</v>
      </c>
      <c r="CM1204">
        <v>0</v>
      </c>
      <c r="CN1204">
        <v>0</v>
      </c>
      <c r="CO1204">
        <v>0</v>
      </c>
      <c r="CP1204">
        <v>0</v>
      </c>
      <c r="CQ1204">
        <v>0</v>
      </c>
      <c r="CR1204">
        <v>0</v>
      </c>
      <c r="CS1204">
        <v>0</v>
      </c>
      <c r="CT1204">
        <v>0</v>
      </c>
      <c r="CU1204">
        <v>0</v>
      </c>
      <c r="CV1204">
        <v>0</v>
      </c>
      <c r="CW1204">
        <v>0</v>
      </c>
      <c r="CX1204">
        <v>0</v>
      </c>
      <c r="CY1204">
        <v>0</v>
      </c>
      <c r="CZ1204">
        <v>0</v>
      </c>
      <c r="DA1204">
        <v>0</v>
      </c>
      <c r="DB1204">
        <v>0</v>
      </c>
      <c r="DC1204">
        <v>0</v>
      </c>
      <c r="DD1204">
        <v>0</v>
      </c>
      <c r="DE1204">
        <v>0</v>
      </c>
      <c r="DF1204">
        <v>0</v>
      </c>
      <c r="DG1204">
        <v>0</v>
      </c>
      <c r="DH1204">
        <v>0</v>
      </c>
      <c r="DI1204">
        <v>0</v>
      </c>
      <c r="DJ1204">
        <v>0</v>
      </c>
      <c r="DK1204">
        <v>0</v>
      </c>
      <c r="DL1204">
        <v>0</v>
      </c>
      <c r="DM1204">
        <v>0</v>
      </c>
      <c r="DN1204">
        <v>0</v>
      </c>
      <c r="DO1204">
        <v>0</v>
      </c>
      <c r="DP1204">
        <v>0</v>
      </c>
      <c r="DQ1204">
        <v>0</v>
      </c>
      <c r="DR1204">
        <v>0</v>
      </c>
      <c r="DS1204">
        <v>0</v>
      </c>
      <c r="DT1204">
        <v>0</v>
      </c>
      <c r="DU1204">
        <v>0</v>
      </c>
      <c r="DV1204">
        <v>0</v>
      </c>
      <c r="DW1204">
        <v>0</v>
      </c>
      <c r="DX1204">
        <v>0</v>
      </c>
      <c r="DZ1204" s="340"/>
      <c r="EA1204" t="s">
        <v>1025</v>
      </c>
      <c r="EB1204">
        <v>1</v>
      </c>
      <c r="EC1204">
        <v>18</v>
      </c>
      <c r="ED1204" s="183" t="str">
        <f t="shared" si="46"/>
        <v>SDH300118</v>
      </c>
      <c r="EE1204">
        <v>280.90000000000003</v>
      </c>
      <c r="EF1204">
        <v>10000</v>
      </c>
      <c r="EG1204">
        <v>10000</v>
      </c>
      <c r="EH1204">
        <v>10000</v>
      </c>
      <c r="EI1204">
        <v>10000</v>
      </c>
      <c r="EJ1204">
        <v>10000</v>
      </c>
      <c r="EK1204">
        <v>10000</v>
      </c>
      <c r="EL1204">
        <v>10000</v>
      </c>
      <c r="EM1204">
        <v>10000</v>
      </c>
      <c r="EN1204">
        <v>10000</v>
      </c>
      <c r="EO1204">
        <v>10000</v>
      </c>
      <c r="EP1204">
        <v>10000</v>
      </c>
      <c r="EQ1204">
        <v>10000</v>
      </c>
      <c r="ER1204">
        <v>10000</v>
      </c>
      <c r="ES1204">
        <v>10000</v>
      </c>
      <c r="ET1204">
        <v>10000</v>
      </c>
      <c r="EU1204">
        <v>10000</v>
      </c>
      <c r="EV1204">
        <v>10000</v>
      </c>
      <c r="EW1204">
        <v>10000</v>
      </c>
      <c r="EX1204">
        <v>10000</v>
      </c>
      <c r="EY1204">
        <v>10000</v>
      </c>
      <c r="EZ1204">
        <v>10000</v>
      </c>
      <c r="FA1204">
        <v>10000</v>
      </c>
      <c r="FB1204">
        <v>10000</v>
      </c>
      <c r="FC1204">
        <v>10000</v>
      </c>
      <c r="FD1204">
        <v>10000</v>
      </c>
      <c r="FE1204">
        <v>10000</v>
      </c>
      <c r="FF1204">
        <v>10000</v>
      </c>
      <c r="FG1204">
        <v>10000</v>
      </c>
      <c r="FH1204">
        <v>10000</v>
      </c>
      <c r="FI1204">
        <v>10000</v>
      </c>
      <c r="FJ1204">
        <v>10000</v>
      </c>
      <c r="FK1204">
        <v>10000</v>
      </c>
      <c r="FL1204">
        <v>10000</v>
      </c>
      <c r="FM1204">
        <v>10000</v>
      </c>
      <c r="FN1204">
        <v>10000</v>
      </c>
      <c r="FO1204">
        <v>10000</v>
      </c>
      <c r="FP1204">
        <v>10000</v>
      </c>
      <c r="FQ1204">
        <v>10000</v>
      </c>
      <c r="FR1204">
        <v>10000</v>
      </c>
      <c r="FS1204">
        <v>10000</v>
      </c>
      <c r="FT1204">
        <v>10000</v>
      </c>
      <c r="FU1204">
        <v>10000</v>
      </c>
      <c r="FV1204">
        <v>10000</v>
      </c>
      <c r="FW1204">
        <v>10000</v>
      </c>
      <c r="FX1204">
        <v>0</v>
      </c>
      <c r="FY1204">
        <v>0</v>
      </c>
      <c r="FZ1204">
        <v>0</v>
      </c>
      <c r="GA1204">
        <v>0</v>
      </c>
      <c r="GB1204">
        <v>0</v>
      </c>
      <c r="GC1204">
        <v>0</v>
      </c>
      <c r="GD1204">
        <v>0</v>
      </c>
      <c r="GE1204">
        <v>0</v>
      </c>
      <c r="GF1204">
        <v>0</v>
      </c>
      <c r="GG1204">
        <v>0</v>
      </c>
      <c r="GH1204">
        <v>0</v>
      </c>
      <c r="GI1204">
        <v>0</v>
      </c>
      <c r="GJ1204">
        <v>0</v>
      </c>
      <c r="GK1204">
        <v>0</v>
      </c>
      <c r="GL1204">
        <v>0</v>
      </c>
      <c r="GM1204">
        <v>0</v>
      </c>
      <c r="GN1204">
        <v>0</v>
      </c>
      <c r="GO1204">
        <v>0</v>
      </c>
      <c r="GP1204">
        <v>0</v>
      </c>
      <c r="GQ1204">
        <v>0</v>
      </c>
      <c r="GR1204">
        <v>0</v>
      </c>
      <c r="GS1204">
        <v>0</v>
      </c>
      <c r="GT1204">
        <v>0</v>
      </c>
      <c r="GU1204">
        <v>0</v>
      </c>
      <c r="GV1204">
        <v>0</v>
      </c>
      <c r="GW1204">
        <v>0</v>
      </c>
      <c r="GX1204">
        <v>0</v>
      </c>
      <c r="GY1204">
        <v>0</v>
      </c>
      <c r="GZ1204">
        <v>0</v>
      </c>
      <c r="HA1204">
        <v>0</v>
      </c>
      <c r="HB1204">
        <v>0</v>
      </c>
      <c r="HC1204">
        <v>0</v>
      </c>
      <c r="HD1204">
        <v>0</v>
      </c>
      <c r="HE1204">
        <v>0</v>
      </c>
      <c r="HF1204">
        <v>0</v>
      </c>
      <c r="HG1204">
        <v>0</v>
      </c>
      <c r="HH1204">
        <v>0</v>
      </c>
      <c r="HI1204">
        <v>0</v>
      </c>
      <c r="HJ1204">
        <v>0</v>
      </c>
      <c r="HK1204">
        <v>0</v>
      </c>
      <c r="HL1204">
        <v>0</v>
      </c>
      <c r="HM1204">
        <v>0</v>
      </c>
      <c r="HN1204">
        <v>0</v>
      </c>
      <c r="HO1204">
        <v>0</v>
      </c>
      <c r="HP1204">
        <v>0</v>
      </c>
      <c r="HQ1204">
        <v>0</v>
      </c>
      <c r="HR1204">
        <v>0</v>
      </c>
      <c r="HS1204">
        <v>0</v>
      </c>
      <c r="HT1204">
        <v>0</v>
      </c>
      <c r="HU1204">
        <v>0</v>
      </c>
      <c r="HV1204">
        <v>0</v>
      </c>
      <c r="HW1204">
        <v>0</v>
      </c>
      <c r="HX1204">
        <v>0</v>
      </c>
      <c r="HY1204">
        <v>0</v>
      </c>
      <c r="HZ1204">
        <v>0</v>
      </c>
      <c r="IA1204">
        <v>0</v>
      </c>
      <c r="IB1204">
        <v>0</v>
      </c>
      <c r="IC1204">
        <v>0</v>
      </c>
      <c r="ID1204">
        <v>0</v>
      </c>
      <c r="IE1204">
        <v>0</v>
      </c>
      <c r="IF1204">
        <v>0</v>
      </c>
      <c r="IG1204">
        <v>0</v>
      </c>
      <c r="IH1204">
        <v>0</v>
      </c>
      <c r="II1204">
        <v>0</v>
      </c>
      <c r="IJ1204">
        <v>0</v>
      </c>
      <c r="IK1204">
        <v>0</v>
      </c>
    </row>
    <row r="1205" spans="13:245" hidden="1">
      <c r="M1205" s="340"/>
      <c r="N1205" t="s">
        <v>1025</v>
      </c>
      <c r="O1205">
        <v>1</v>
      </c>
      <c r="P1205">
        <v>19</v>
      </c>
      <c r="Q1205" s="183" t="str">
        <f t="shared" si="45"/>
        <v>SDH300119</v>
      </c>
      <c r="R1205">
        <v>280.90000000000003</v>
      </c>
      <c r="S1205">
        <v>2000</v>
      </c>
      <c r="T1205">
        <v>2000</v>
      </c>
      <c r="U1205">
        <v>2000</v>
      </c>
      <c r="V1205">
        <v>2000</v>
      </c>
      <c r="W1205">
        <v>2000</v>
      </c>
      <c r="X1205">
        <v>2000</v>
      </c>
      <c r="Y1205">
        <v>2247.2000000000003</v>
      </c>
      <c r="Z1205">
        <v>2528.1</v>
      </c>
      <c r="AA1205">
        <v>2809</v>
      </c>
      <c r="AB1205">
        <v>3089.9</v>
      </c>
      <c r="AC1205">
        <v>3370.8</v>
      </c>
      <c r="AD1205">
        <v>3651.7000000000003</v>
      </c>
      <c r="AE1205">
        <v>3932.6000000000004</v>
      </c>
      <c r="AF1205">
        <v>4213.5</v>
      </c>
      <c r="AG1205">
        <v>4494.4000000000005</v>
      </c>
      <c r="AH1205">
        <v>4775.3</v>
      </c>
      <c r="AI1205">
        <v>5056.2</v>
      </c>
      <c r="AJ1205">
        <v>5337.1</v>
      </c>
      <c r="AK1205">
        <v>5618</v>
      </c>
      <c r="AL1205">
        <v>5898.9000000000005</v>
      </c>
      <c r="AM1205">
        <v>6179.8</v>
      </c>
      <c r="AN1205">
        <v>6460.7000000000007</v>
      </c>
      <c r="AO1205">
        <v>6741.6</v>
      </c>
      <c r="AP1205">
        <v>7022.5</v>
      </c>
      <c r="AQ1205">
        <v>7303.4000000000005</v>
      </c>
      <c r="AR1205">
        <v>7584.3</v>
      </c>
      <c r="AS1205">
        <v>7865.2000000000007</v>
      </c>
      <c r="AT1205">
        <v>8146.1</v>
      </c>
      <c r="AU1205">
        <v>8427</v>
      </c>
      <c r="AV1205">
        <v>8427</v>
      </c>
      <c r="AW1205">
        <v>8427</v>
      </c>
      <c r="AX1205">
        <v>8427</v>
      </c>
      <c r="AY1205">
        <v>8427</v>
      </c>
      <c r="AZ1205">
        <v>8427</v>
      </c>
      <c r="BA1205">
        <v>8427</v>
      </c>
      <c r="BB1205">
        <v>8427</v>
      </c>
      <c r="BC1205">
        <v>8427</v>
      </c>
      <c r="BD1205">
        <v>8427</v>
      </c>
      <c r="BE1205">
        <v>8427</v>
      </c>
      <c r="BF1205">
        <v>8427</v>
      </c>
      <c r="BG1205">
        <v>8427</v>
      </c>
      <c r="BH1205">
        <v>8427</v>
      </c>
      <c r="BI1205">
        <v>8427</v>
      </c>
      <c r="BJ1205">
        <v>8427</v>
      </c>
      <c r="BK1205">
        <v>0</v>
      </c>
      <c r="BL1205">
        <v>0</v>
      </c>
      <c r="BM1205">
        <v>0</v>
      </c>
      <c r="BN1205">
        <v>0</v>
      </c>
      <c r="BO1205">
        <v>0</v>
      </c>
      <c r="BP1205">
        <v>0</v>
      </c>
      <c r="BQ1205">
        <v>0</v>
      </c>
      <c r="BR1205">
        <v>0</v>
      </c>
      <c r="BS1205">
        <v>0</v>
      </c>
      <c r="BT1205">
        <v>0</v>
      </c>
      <c r="BU1205">
        <v>0</v>
      </c>
      <c r="BV1205">
        <v>0</v>
      </c>
      <c r="BW1205">
        <v>0</v>
      </c>
      <c r="BX1205">
        <v>0</v>
      </c>
      <c r="BY1205">
        <v>0</v>
      </c>
      <c r="BZ1205">
        <v>0</v>
      </c>
      <c r="CA1205">
        <v>0</v>
      </c>
      <c r="CB1205">
        <v>0</v>
      </c>
      <c r="CC1205">
        <v>0</v>
      </c>
      <c r="CD1205">
        <v>0</v>
      </c>
      <c r="CE1205">
        <v>0</v>
      </c>
      <c r="CF1205">
        <v>0</v>
      </c>
      <c r="CG1205">
        <v>0</v>
      </c>
      <c r="CH1205">
        <v>0</v>
      </c>
      <c r="CI1205">
        <v>0</v>
      </c>
      <c r="CJ1205">
        <v>0</v>
      </c>
      <c r="CK1205">
        <v>0</v>
      </c>
      <c r="CL1205">
        <v>0</v>
      </c>
      <c r="CM1205">
        <v>0</v>
      </c>
      <c r="CN1205">
        <v>0</v>
      </c>
      <c r="CO1205">
        <v>0</v>
      </c>
      <c r="CP1205">
        <v>0</v>
      </c>
      <c r="CQ1205">
        <v>0</v>
      </c>
      <c r="CR1205">
        <v>0</v>
      </c>
      <c r="CS1205">
        <v>0</v>
      </c>
      <c r="CT1205">
        <v>0</v>
      </c>
      <c r="CU1205">
        <v>0</v>
      </c>
      <c r="CV1205">
        <v>0</v>
      </c>
      <c r="CW1205">
        <v>0</v>
      </c>
      <c r="CX1205">
        <v>0</v>
      </c>
      <c r="CY1205">
        <v>0</v>
      </c>
      <c r="CZ1205">
        <v>0</v>
      </c>
      <c r="DA1205">
        <v>0</v>
      </c>
      <c r="DB1205">
        <v>0</v>
      </c>
      <c r="DC1205">
        <v>0</v>
      </c>
      <c r="DD1205">
        <v>0</v>
      </c>
      <c r="DE1205">
        <v>0</v>
      </c>
      <c r="DF1205">
        <v>0</v>
      </c>
      <c r="DG1205">
        <v>0</v>
      </c>
      <c r="DH1205">
        <v>0</v>
      </c>
      <c r="DI1205">
        <v>0</v>
      </c>
      <c r="DJ1205">
        <v>0</v>
      </c>
      <c r="DK1205">
        <v>0</v>
      </c>
      <c r="DL1205">
        <v>0</v>
      </c>
      <c r="DM1205">
        <v>0</v>
      </c>
      <c r="DN1205">
        <v>0</v>
      </c>
      <c r="DO1205">
        <v>0</v>
      </c>
      <c r="DP1205">
        <v>0</v>
      </c>
      <c r="DQ1205">
        <v>0</v>
      </c>
      <c r="DR1205">
        <v>0</v>
      </c>
      <c r="DS1205">
        <v>0</v>
      </c>
      <c r="DT1205">
        <v>0</v>
      </c>
      <c r="DU1205">
        <v>0</v>
      </c>
      <c r="DV1205">
        <v>0</v>
      </c>
      <c r="DW1205">
        <v>0</v>
      </c>
      <c r="DX1205">
        <v>0</v>
      </c>
      <c r="DZ1205" s="340"/>
      <c r="EA1205" t="s">
        <v>1025</v>
      </c>
      <c r="EB1205">
        <v>1</v>
      </c>
      <c r="EC1205">
        <v>19</v>
      </c>
      <c r="ED1205" s="183" t="str">
        <f t="shared" si="46"/>
        <v>SDH300119</v>
      </c>
      <c r="EE1205">
        <v>280.90000000000003</v>
      </c>
      <c r="EF1205">
        <v>10000</v>
      </c>
      <c r="EG1205">
        <v>10000</v>
      </c>
      <c r="EH1205">
        <v>10000</v>
      </c>
      <c r="EI1205">
        <v>10000</v>
      </c>
      <c r="EJ1205">
        <v>10000</v>
      </c>
      <c r="EK1205">
        <v>10000</v>
      </c>
      <c r="EL1205">
        <v>10000</v>
      </c>
      <c r="EM1205">
        <v>10000</v>
      </c>
      <c r="EN1205">
        <v>10000</v>
      </c>
      <c r="EO1205">
        <v>10000</v>
      </c>
      <c r="EP1205">
        <v>10000</v>
      </c>
      <c r="EQ1205">
        <v>10000</v>
      </c>
      <c r="ER1205">
        <v>10000</v>
      </c>
      <c r="ES1205">
        <v>10000</v>
      </c>
      <c r="ET1205">
        <v>10000</v>
      </c>
      <c r="EU1205">
        <v>10000</v>
      </c>
      <c r="EV1205">
        <v>10000</v>
      </c>
      <c r="EW1205">
        <v>10000</v>
      </c>
      <c r="EX1205">
        <v>10000</v>
      </c>
      <c r="EY1205">
        <v>10000</v>
      </c>
      <c r="EZ1205">
        <v>10000</v>
      </c>
      <c r="FA1205">
        <v>10000</v>
      </c>
      <c r="FB1205">
        <v>10000</v>
      </c>
      <c r="FC1205">
        <v>10000</v>
      </c>
      <c r="FD1205">
        <v>10000</v>
      </c>
      <c r="FE1205">
        <v>10000</v>
      </c>
      <c r="FF1205">
        <v>10000</v>
      </c>
      <c r="FG1205">
        <v>10000</v>
      </c>
      <c r="FH1205">
        <v>10000</v>
      </c>
      <c r="FI1205">
        <v>10000</v>
      </c>
      <c r="FJ1205">
        <v>10000</v>
      </c>
      <c r="FK1205">
        <v>10000</v>
      </c>
      <c r="FL1205">
        <v>10000</v>
      </c>
      <c r="FM1205">
        <v>10000</v>
      </c>
      <c r="FN1205">
        <v>10000</v>
      </c>
      <c r="FO1205">
        <v>10000</v>
      </c>
      <c r="FP1205">
        <v>10000</v>
      </c>
      <c r="FQ1205">
        <v>10000</v>
      </c>
      <c r="FR1205">
        <v>10000</v>
      </c>
      <c r="FS1205">
        <v>10000</v>
      </c>
      <c r="FT1205">
        <v>10000</v>
      </c>
      <c r="FU1205">
        <v>10000</v>
      </c>
      <c r="FV1205">
        <v>10000</v>
      </c>
      <c r="FW1205">
        <v>10000</v>
      </c>
      <c r="FX1205">
        <v>0</v>
      </c>
      <c r="FY1205">
        <v>0</v>
      </c>
      <c r="FZ1205">
        <v>0</v>
      </c>
      <c r="GA1205">
        <v>0</v>
      </c>
      <c r="GB1205">
        <v>0</v>
      </c>
      <c r="GC1205">
        <v>0</v>
      </c>
      <c r="GD1205">
        <v>0</v>
      </c>
      <c r="GE1205">
        <v>0</v>
      </c>
      <c r="GF1205">
        <v>0</v>
      </c>
      <c r="GG1205">
        <v>0</v>
      </c>
      <c r="GH1205">
        <v>0</v>
      </c>
      <c r="GI1205">
        <v>0</v>
      </c>
      <c r="GJ1205">
        <v>0</v>
      </c>
      <c r="GK1205">
        <v>0</v>
      </c>
      <c r="GL1205">
        <v>0</v>
      </c>
      <c r="GM1205">
        <v>0</v>
      </c>
      <c r="GN1205">
        <v>0</v>
      </c>
      <c r="GO1205">
        <v>0</v>
      </c>
      <c r="GP1205">
        <v>0</v>
      </c>
      <c r="GQ1205">
        <v>0</v>
      </c>
      <c r="GR1205">
        <v>0</v>
      </c>
      <c r="GS1205">
        <v>0</v>
      </c>
      <c r="GT1205">
        <v>0</v>
      </c>
      <c r="GU1205">
        <v>0</v>
      </c>
      <c r="GV1205">
        <v>0</v>
      </c>
      <c r="GW1205">
        <v>0</v>
      </c>
      <c r="GX1205">
        <v>0</v>
      </c>
      <c r="GY1205">
        <v>0</v>
      </c>
      <c r="GZ1205">
        <v>0</v>
      </c>
      <c r="HA1205">
        <v>0</v>
      </c>
      <c r="HB1205">
        <v>0</v>
      </c>
      <c r="HC1205">
        <v>0</v>
      </c>
      <c r="HD1205">
        <v>0</v>
      </c>
      <c r="HE1205">
        <v>0</v>
      </c>
      <c r="HF1205">
        <v>0</v>
      </c>
      <c r="HG1205">
        <v>0</v>
      </c>
      <c r="HH1205">
        <v>0</v>
      </c>
      <c r="HI1205">
        <v>0</v>
      </c>
      <c r="HJ1205">
        <v>0</v>
      </c>
      <c r="HK1205">
        <v>0</v>
      </c>
      <c r="HL1205">
        <v>0</v>
      </c>
      <c r="HM1205">
        <v>0</v>
      </c>
      <c r="HN1205">
        <v>0</v>
      </c>
      <c r="HO1205">
        <v>0</v>
      </c>
      <c r="HP1205">
        <v>0</v>
      </c>
      <c r="HQ1205">
        <v>0</v>
      </c>
      <c r="HR1205">
        <v>0</v>
      </c>
      <c r="HS1205">
        <v>0</v>
      </c>
      <c r="HT1205">
        <v>0</v>
      </c>
      <c r="HU1205">
        <v>0</v>
      </c>
      <c r="HV1205">
        <v>0</v>
      </c>
      <c r="HW1205">
        <v>0</v>
      </c>
      <c r="HX1205">
        <v>0</v>
      </c>
      <c r="HY1205">
        <v>0</v>
      </c>
      <c r="HZ1205">
        <v>0</v>
      </c>
      <c r="IA1205">
        <v>0</v>
      </c>
      <c r="IB1205">
        <v>0</v>
      </c>
      <c r="IC1205">
        <v>0</v>
      </c>
      <c r="ID1205">
        <v>0</v>
      </c>
      <c r="IE1205">
        <v>0</v>
      </c>
      <c r="IF1205">
        <v>0</v>
      </c>
      <c r="IG1205">
        <v>0</v>
      </c>
      <c r="IH1205">
        <v>0</v>
      </c>
      <c r="II1205">
        <v>0</v>
      </c>
      <c r="IJ1205">
        <v>0</v>
      </c>
      <c r="IK1205">
        <v>0</v>
      </c>
    </row>
    <row r="1206" spans="13:245" hidden="1">
      <c r="M1206" s="340"/>
      <c r="N1206" t="s">
        <v>1025</v>
      </c>
      <c r="O1206">
        <v>1</v>
      </c>
      <c r="P1206">
        <v>20</v>
      </c>
      <c r="Q1206" s="183" t="str">
        <f t="shared" si="45"/>
        <v>SDH300120</v>
      </c>
      <c r="R1206">
        <v>280.90000000000003</v>
      </c>
      <c r="S1206">
        <v>2000</v>
      </c>
      <c r="T1206">
        <v>2000</v>
      </c>
      <c r="U1206">
        <v>2000</v>
      </c>
      <c r="V1206">
        <v>2000</v>
      </c>
      <c r="W1206">
        <v>2000</v>
      </c>
      <c r="X1206">
        <v>2000</v>
      </c>
      <c r="Y1206">
        <v>2247.2000000000003</v>
      </c>
      <c r="Z1206">
        <v>2528.1</v>
      </c>
      <c r="AA1206">
        <v>2809</v>
      </c>
      <c r="AB1206">
        <v>3089.9</v>
      </c>
      <c r="AC1206">
        <v>3370.8</v>
      </c>
      <c r="AD1206">
        <v>3651.7000000000003</v>
      </c>
      <c r="AE1206">
        <v>3932.6000000000004</v>
      </c>
      <c r="AF1206">
        <v>4213.5</v>
      </c>
      <c r="AG1206">
        <v>4494.4000000000005</v>
      </c>
      <c r="AH1206">
        <v>4775.3</v>
      </c>
      <c r="AI1206">
        <v>5056.2</v>
      </c>
      <c r="AJ1206">
        <v>5337.1</v>
      </c>
      <c r="AK1206">
        <v>5618</v>
      </c>
      <c r="AL1206">
        <v>5898.9000000000005</v>
      </c>
      <c r="AM1206">
        <v>6179.8</v>
      </c>
      <c r="AN1206">
        <v>6460.7000000000007</v>
      </c>
      <c r="AO1206">
        <v>6741.6</v>
      </c>
      <c r="AP1206">
        <v>7022.5</v>
      </c>
      <c r="AQ1206">
        <v>7303.4000000000005</v>
      </c>
      <c r="AR1206">
        <v>7584.3</v>
      </c>
      <c r="AS1206">
        <v>7865.2000000000007</v>
      </c>
      <c r="AT1206">
        <v>8146.1</v>
      </c>
      <c r="AU1206">
        <v>8427</v>
      </c>
      <c r="AV1206">
        <v>8427</v>
      </c>
      <c r="AW1206">
        <v>8427</v>
      </c>
      <c r="AX1206">
        <v>8427</v>
      </c>
      <c r="AY1206">
        <v>8427</v>
      </c>
      <c r="AZ1206">
        <v>8427</v>
      </c>
      <c r="BA1206">
        <v>8427</v>
      </c>
      <c r="BB1206">
        <v>8427</v>
      </c>
      <c r="BC1206">
        <v>8427</v>
      </c>
      <c r="BD1206">
        <v>8427</v>
      </c>
      <c r="BE1206">
        <v>8427</v>
      </c>
      <c r="BF1206">
        <v>8427</v>
      </c>
      <c r="BG1206">
        <v>8427</v>
      </c>
      <c r="BH1206">
        <v>8427</v>
      </c>
      <c r="BI1206">
        <v>8427</v>
      </c>
      <c r="BJ1206">
        <v>8427</v>
      </c>
      <c r="BK1206">
        <v>0</v>
      </c>
      <c r="BL1206">
        <v>0</v>
      </c>
      <c r="BM1206">
        <v>0</v>
      </c>
      <c r="BN1206">
        <v>0</v>
      </c>
      <c r="BO1206">
        <v>0</v>
      </c>
      <c r="BP1206">
        <v>0</v>
      </c>
      <c r="BQ1206">
        <v>0</v>
      </c>
      <c r="BR1206">
        <v>0</v>
      </c>
      <c r="BS1206">
        <v>0</v>
      </c>
      <c r="BT1206">
        <v>0</v>
      </c>
      <c r="BU1206">
        <v>0</v>
      </c>
      <c r="BV1206">
        <v>0</v>
      </c>
      <c r="BW1206">
        <v>0</v>
      </c>
      <c r="BX1206">
        <v>0</v>
      </c>
      <c r="BY1206">
        <v>0</v>
      </c>
      <c r="BZ1206">
        <v>0</v>
      </c>
      <c r="CA1206">
        <v>0</v>
      </c>
      <c r="CB1206">
        <v>0</v>
      </c>
      <c r="CC1206">
        <v>0</v>
      </c>
      <c r="CD1206">
        <v>0</v>
      </c>
      <c r="CE1206">
        <v>0</v>
      </c>
      <c r="CF1206">
        <v>0</v>
      </c>
      <c r="CG1206">
        <v>0</v>
      </c>
      <c r="CH1206">
        <v>0</v>
      </c>
      <c r="CI1206">
        <v>0</v>
      </c>
      <c r="CJ1206">
        <v>0</v>
      </c>
      <c r="CK1206">
        <v>0</v>
      </c>
      <c r="CL1206">
        <v>0</v>
      </c>
      <c r="CM1206">
        <v>0</v>
      </c>
      <c r="CN1206">
        <v>0</v>
      </c>
      <c r="CO1206">
        <v>0</v>
      </c>
      <c r="CP1206">
        <v>0</v>
      </c>
      <c r="CQ1206">
        <v>0</v>
      </c>
      <c r="CR1206">
        <v>0</v>
      </c>
      <c r="CS1206">
        <v>0</v>
      </c>
      <c r="CT1206">
        <v>0</v>
      </c>
      <c r="CU1206">
        <v>0</v>
      </c>
      <c r="CV1206">
        <v>0</v>
      </c>
      <c r="CW1206">
        <v>0</v>
      </c>
      <c r="CX1206">
        <v>0</v>
      </c>
      <c r="CY1206">
        <v>0</v>
      </c>
      <c r="CZ1206">
        <v>0</v>
      </c>
      <c r="DA1206">
        <v>0</v>
      </c>
      <c r="DB1206">
        <v>0</v>
      </c>
      <c r="DC1206">
        <v>0</v>
      </c>
      <c r="DD1206">
        <v>0</v>
      </c>
      <c r="DE1206">
        <v>0</v>
      </c>
      <c r="DF1206">
        <v>0</v>
      </c>
      <c r="DG1206">
        <v>0</v>
      </c>
      <c r="DH1206">
        <v>0</v>
      </c>
      <c r="DI1206">
        <v>0</v>
      </c>
      <c r="DJ1206">
        <v>0</v>
      </c>
      <c r="DK1206">
        <v>0</v>
      </c>
      <c r="DL1206">
        <v>0</v>
      </c>
      <c r="DM1206">
        <v>0</v>
      </c>
      <c r="DN1206">
        <v>0</v>
      </c>
      <c r="DO1206">
        <v>0</v>
      </c>
      <c r="DP1206">
        <v>0</v>
      </c>
      <c r="DQ1206">
        <v>0</v>
      </c>
      <c r="DR1206">
        <v>0</v>
      </c>
      <c r="DS1206">
        <v>0</v>
      </c>
      <c r="DT1206">
        <v>0</v>
      </c>
      <c r="DU1206">
        <v>0</v>
      </c>
      <c r="DV1206">
        <v>0</v>
      </c>
      <c r="DW1206">
        <v>0</v>
      </c>
      <c r="DX1206">
        <v>0</v>
      </c>
      <c r="DZ1206" s="340"/>
      <c r="EA1206" t="s">
        <v>1025</v>
      </c>
      <c r="EB1206">
        <v>1</v>
      </c>
      <c r="EC1206">
        <v>20</v>
      </c>
      <c r="ED1206" s="183" t="str">
        <f t="shared" si="46"/>
        <v>SDH300120</v>
      </c>
      <c r="EE1206">
        <v>280.90000000000003</v>
      </c>
      <c r="EF1206">
        <v>10000</v>
      </c>
      <c r="EG1206">
        <v>10000</v>
      </c>
      <c r="EH1206">
        <v>10000</v>
      </c>
      <c r="EI1206">
        <v>10000</v>
      </c>
      <c r="EJ1206">
        <v>10000</v>
      </c>
      <c r="EK1206">
        <v>10000</v>
      </c>
      <c r="EL1206">
        <v>10000</v>
      </c>
      <c r="EM1206">
        <v>10000</v>
      </c>
      <c r="EN1206">
        <v>10000</v>
      </c>
      <c r="EO1206">
        <v>10000</v>
      </c>
      <c r="EP1206">
        <v>10000</v>
      </c>
      <c r="EQ1206">
        <v>10000</v>
      </c>
      <c r="ER1206">
        <v>10000</v>
      </c>
      <c r="ES1206">
        <v>10000</v>
      </c>
      <c r="ET1206">
        <v>10000</v>
      </c>
      <c r="EU1206">
        <v>10000</v>
      </c>
      <c r="EV1206">
        <v>10000</v>
      </c>
      <c r="EW1206">
        <v>10000</v>
      </c>
      <c r="EX1206">
        <v>10000</v>
      </c>
      <c r="EY1206">
        <v>10000</v>
      </c>
      <c r="EZ1206">
        <v>10000</v>
      </c>
      <c r="FA1206">
        <v>10000</v>
      </c>
      <c r="FB1206">
        <v>10000</v>
      </c>
      <c r="FC1206">
        <v>10000</v>
      </c>
      <c r="FD1206">
        <v>10000</v>
      </c>
      <c r="FE1206">
        <v>10000</v>
      </c>
      <c r="FF1206">
        <v>10000</v>
      </c>
      <c r="FG1206">
        <v>10000</v>
      </c>
      <c r="FH1206">
        <v>10000</v>
      </c>
      <c r="FI1206">
        <v>10000</v>
      </c>
      <c r="FJ1206">
        <v>10000</v>
      </c>
      <c r="FK1206">
        <v>10000</v>
      </c>
      <c r="FL1206">
        <v>10000</v>
      </c>
      <c r="FM1206">
        <v>10000</v>
      </c>
      <c r="FN1206">
        <v>10000</v>
      </c>
      <c r="FO1206">
        <v>10000</v>
      </c>
      <c r="FP1206">
        <v>10000</v>
      </c>
      <c r="FQ1206">
        <v>10000</v>
      </c>
      <c r="FR1206">
        <v>10000</v>
      </c>
      <c r="FS1206">
        <v>10000</v>
      </c>
      <c r="FT1206">
        <v>10000</v>
      </c>
      <c r="FU1206">
        <v>10000</v>
      </c>
      <c r="FV1206">
        <v>10000</v>
      </c>
      <c r="FW1206">
        <v>10000</v>
      </c>
      <c r="FX1206">
        <v>0</v>
      </c>
      <c r="FY1206">
        <v>0</v>
      </c>
      <c r="FZ1206">
        <v>0</v>
      </c>
      <c r="GA1206">
        <v>0</v>
      </c>
      <c r="GB1206">
        <v>0</v>
      </c>
      <c r="GC1206">
        <v>0</v>
      </c>
      <c r="GD1206">
        <v>0</v>
      </c>
      <c r="GE1206">
        <v>0</v>
      </c>
      <c r="GF1206">
        <v>0</v>
      </c>
      <c r="GG1206">
        <v>0</v>
      </c>
      <c r="GH1206">
        <v>0</v>
      </c>
      <c r="GI1206">
        <v>0</v>
      </c>
      <c r="GJ1206">
        <v>0</v>
      </c>
      <c r="GK1206">
        <v>0</v>
      </c>
      <c r="GL1206">
        <v>0</v>
      </c>
      <c r="GM1206">
        <v>0</v>
      </c>
      <c r="GN1206">
        <v>0</v>
      </c>
      <c r="GO1206">
        <v>0</v>
      </c>
      <c r="GP1206">
        <v>0</v>
      </c>
      <c r="GQ1206">
        <v>0</v>
      </c>
      <c r="GR1206">
        <v>0</v>
      </c>
      <c r="GS1206">
        <v>0</v>
      </c>
      <c r="GT1206">
        <v>0</v>
      </c>
      <c r="GU1206">
        <v>0</v>
      </c>
      <c r="GV1206">
        <v>0</v>
      </c>
      <c r="GW1206">
        <v>0</v>
      </c>
      <c r="GX1206">
        <v>0</v>
      </c>
      <c r="GY1206">
        <v>0</v>
      </c>
      <c r="GZ1206">
        <v>0</v>
      </c>
      <c r="HA1206">
        <v>0</v>
      </c>
      <c r="HB1206">
        <v>0</v>
      </c>
      <c r="HC1206">
        <v>0</v>
      </c>
      <c r="HD1206">
        <v>0</v>
      </c>
      <c r="HE1206">
        <v>0</v>
      </c>
      <c r="HF1206">
        <v>0</v>
      </c>
      <c r="HG1206">
        <v>0</v>
      </c>
      <c r="HH1206">
        <v>0</v>
      </c>
      <c r="HI1206">
        <v>0</v>
      </c>
      <c r="HJ1206">
        <v>0</v>
      </c>
      <c r="HK1206">
        <v>0</v>
      </c>
      <c r="HL1206">
        <v>0</v>
      </c>
      <c r="HM1206">
        <v>0</v>
      </c>
      <c r="HN1206">
        <v>0</v>
      </c>
      <c r="HO1206">
        <v>0</v>
      </c>
      <c r="HP1206">
        <v>0</v>
      </c>
      <c r="HQ1206">
        <v>0</v>
      </c>
      <c r="HR1206">
        <v>0</v>
      </c>
      <c r="HS1206">
        <v>0</v>
      </c>
      <c r="HT1206">
        <v>0</v>
      </c>
      <c r="HU1206">
        <v>0</v>
      </c>
      <c r="HV1206">
        <v>0</v>
      </c>
      <c r="HW1206">
        <v>0</v>
      </c>
      <c r="HX1206">
        <v>0</v>
      </c>
      <c r="HY1206">
        <v>0</v>
      </c>
      <c r="HZ1206">
        <v>0</v>
      </c>
      <c r="IA1206">
        <v>0</v>
      </c>
      <c r="IB1206">
        <v>0</v>
      </c>
      <c r="IC1206">
        <v>0</v>
      </c>
      <c r="ID1206">
        <v>0</v>
      </c>
      <c r="IE1206">
        <v>0</v>
      </c>
      <c r="IF1206">
        <v>0</v>
      </c>
      <c r="IG1206">
        <v>0</v>
      </c>
      <c r="IH1206">
        <v>0</v>
      </c>
      <c r="II1206">
        <v>0</v>
      </c>
      <c r="IJ1206">
        <v>0</v>
      </c>
      <c r="IK1206">
        <v>0</v>
      </c>
    </row>
    <row r="1207" spans="13:245" hidden="1">
      <c r="M1207" s="340"/>
      <c r="N1207" t="s">
        <v>1025</v>
      </c>
      <c r="O1207">
        <v>1</v>
      </c>
      <c r="P1207">
        <v>21</v>
      </c>
      <c r="Q1207" s="183" t="str">
        <f t="shared" si="45"/>
        <v>SDH300121</v>
      </c>
      <c r="R1207">
        <v>286.2</v>
      </c>
      <c r="S1207">
        <v>2000</v>
      </c>
      <c r="T1207">
        <v>2000</v>
      </c>
      <c r="U1207">
        <v>2000</v>
      </c>
      <c r="V1207">
        <v>2000</v>
      </c>
      <c r="W1207">
        <v>2000</v>
      </c>
      <c r="X1207">
        <v>2003.4</v>
      </c>
      <c r="Y1207">
        <v>2289.6</v>
      </c>
      <c r="Z1207">
        <v>2575.8000000000002</v>
      </c>
      <c r="AA1207">
        <v>2862</v>
      </c>
      <c r="AB1207">
        <v>3148.2000000000003</v>
      </c>
      <c r="AC1207">
        <v>3434.4</v>
      </c>
      <c r="AD1207">
        <v>3720.6000000000004</v>
      </c>
      <c r="AE1207">
        <v>4006.8</v>
      </c>
      <c r="AF1207">
        <v>4293</v>
      </c>
      <c r="AG1207">
        <v>4579.2</v>
      </c>
      <c r="AH1207">
        <v>4865.4000000000005</v>
      </c>
      <c r="AI1207">
        <v>5151.6000000000004</v>
      </c>
      <c r="AJ1207">
        <v>5437.8</v>
      </c>
      <c r="AK1207">
        <v>5724</v>
      </c>
      <c r="AL1207">
        <v>6010.2000000000007</v>
      </c>
      <c r="AM1207">
        <v>6296.4000000000005</v>
      </c>
      <c r="AN1207">
        <v>6582.6</v>
      </c>
      <c r="AO1207">
        <v>6868.8</v>
      </c>
      <c r="AP1207">
        <v>7155</v>
      </c>
      <c r="AQ1207">
        <v>7441.2000000000007</v>
      </c>
      <c r="AR1207">
        <v>7727.4000000000005</v>
      </c>
      <c r="AS1207">
        <v>8013.6</v>
      </c>
      <c r="AT1207">
        <v>8299.8000000000011</v>
      </c>
      <c r="AU1207">
        <v>8586</v>
      </c>
      <c r="AV1207">
        <v>8586</v>
      </c>
      <c r="AW1207">
        <v>8586</v>
      </c>
      <c r="AX1207">
        <v>8586</v>
      </c>
      <c r="AY1207">
        <v>8586</v>
      </c>
      <c r="AZ1207">
        <v>8586</v>
      </c>
      <c r="BA1207">
        <v>8586</v>
      </c>
      <c r="BB1207">
        <v>8586</v>
      </c>
      <c r="BC1207">
        <v>8586</v>
      </c>
      <c r="BD1207">
        <v>8586</v>
      </c>
      <c r="BE1207">
        <v>8586</v>
      </c>
      <c r="BF1207">
        <v>8586</v>
      </c>
      <c r="BG1207">
        <v>8586</v>
      </c>
      <c r="BH1207">
        <v>8586</v>
      </c>
      <c r="BI1207">
        <v>8586</v>
      </c>
      <c r="BJ1207">
        <v>8586</v>
      </c>
      <c r="BK1207">
        <v>0</v>
      </c>
      <c r="BL1207">
        <v>0</v>
      </c>
      <c r="BM1207">
        <v>0</v>
      </c>
      <c r="BN1207">
        <v>0</v>
      </c>
      <c r="BO1207">
        <v>0</v>
      </c>
      <c r="BP1207">
        <v>0</v>
      </c>
      <c r="BQ1207">
        <v>0</v>
      </c>
      <c r="BR1207">
        <v>0</v>
      </c>
      <c r="BS1207">
        <v>0</v>
      </c>
      <c r="BT1207">
        <v>0</v>
      </c>
      <c r="BU1207">
        <v>0</v>
      </c>
      <c r="BV1207">
        <v>0</v>
      </c>
      <c r="BW1207">
        <v>0</v>
      </c>
      <c r="BX1207">
        <v>0</v>
      </c>
      <c r="BY1207">
        <v>0</v>
      </c>
      <c r="BZ1207">
        <v>0</v>
      </c>
      <c r="CA1207">
        <v>0</v>
      </c>
      <c r="CB1207">
        <v>0</v>
      </c>
      <c r="CC1207">
        <v>0</v>
      </c>
      <c r="CD1207">
        <v>0</v>
      </c>
      <c r="CE1207">
        <v>0</v>
      </c>
      <c r="CF1207">
        <v>0</v>
      </c>
      <c r="CG1207">
        <v>0</v>
      </c>
      <c r="CH1207">
        <v>0</v>
      </c>
      <c r="CI1207">
        <v>0</v>
      </c>
      <c r="CJ1207">
        <v>0</v>
      </c>
      <c r="CK1207">
        <v>0</v>
      </c>
      <c r="CL1207">
        <v>0</v>
      </c>
      <c r="CM1207">
        <v>0</v>
      </c>
      <c r="CN1207">
        <v>0</v>
      </c>
      <c r="CO1207">
        <v>0</v>
      </c>
      <c r="CP1207">
        <v>0</v>
      </c>
      <c r="CQ1207">
        <v>0</v>
      </c>
      <c r="CR1207">
        <v>0</v>
      </c>
      <c r="CS1207">
        <v>0</v>
      </c>
      <c r="CT1207">
        <v>0</v>
      </c>
      <c r="CU1207">
        <v>0</v>
      </c>
      <c r="CV1207">
        <v>0</v>
      </c>
      <c r="CW1207">
        <v>0</v>
      </c>
      <c r="CX1207">
        <v>0</v>
      </c>
      <c r="CY1207">
        <v>0</v>
      </c>
      <c r="CZ1207">
        <v>0</v>
      </c>
      <c r="DA1207">
        <v>0</v>
      </c>
      <c r="DB1207">
        <v>0</v>
      </c>
      <c r="DC1207">
        <v>0</v>
      </c>
      <c r="DD1207">
        <v>0</v>
      </c>
      <c r="DE1207">
        <v>0</v>
      </c>
      <c r="DF1207">
        <v>0</v>
      </c>
      <c r="DG1207">
        <v>0</v>
      </c>
      <c r="DH1207">
        <v>0</v>
      </c>
      <c r="DI1207">
        <v>0</v>
      </c>
      <c r="DJ1207">
        <v>0</v>
      </c>
      <c r="DK1207">
        <v>0</v>
      </c>
      <c r="DL1207">
        <v>0</v>
      </c>
      <c r="DM1207">
        <v>0</v>
      </c>
      <c r="DN1207">
        <v>0</v>
      </c>
      <c r="DO1207">
        <v>0</v>
      </c>
      <c r="DP1207">
        <v>0</v>
      </c>
      <c r="DQ1207">
        <v>0</v>
      </c>
      <c r="DR1207">
        <v>0</v>
      </c>
      <c r="DS1207">
        <v>0</v>
      </c>
      <c r="DT1207">
        <v>0</v>
      </c>
      <c r="DU1207">
        <v>0</v>
      </c>
      <c r="DV1207">
        <v>0</v>
      </c>
      <c r="DW1207">
        <v>0</v>
      </c>
      <c r="DX1207">
        <v>0</v>
      </c>
      <c r="DZ1207" s="340"/>
      <c r="EA1207" t="s">
        <v>1025</v>
      </c>
      <c r="EB1207">
        <v>1</v>
      </c>
      <c r="EC1207">
        <v>21</v>
      </c>
      <c r="ED1207" s="183" t="str">
        <f t="shared" si="46"/>
        <v>SDH300121</v>
      </c>
      <c r="EE1207">
        <v>286.2</v>
      </c>
      <c r="EF1207">
        <v>10000</v>
      </c>
      <c r="EG1207">
        <v>10000</v>
      </c>
      <c r="EH1207">
        <v>10000</v>
      </c>
      <c r="EI1207">
        <v>10000</v>
      </c>
      <c r="EJ1207">
        <v>10000</v>
      </c>
      <c r="EK1207">
        <v>10000</v>
      </c>
      <c r="EL1207">
        <v>10000</v>
      </c>
      <c r="EM1207">
        <v>10000</v>
      </c>
      <c r="EN1207">
        <v>10000</v>
      </c>
      <c r="EO1207">
        <v>10000</v>
      </c>
      <c r="EP1207">
        <v>10000</v>
      </c>
      <c r="EQ1207">
        <v>10000</v>
      </c>
      <c r="ER1207">
        <v>10000</v>
      </c>
      <c r="ES1207">
        <v>10000</v>
      </c>
      <c r="ET1207">
        <v>10000</v>
      </c>
      <c r="EU1207">
        <v>10000</v>
      </c>
      <c r="EV1207">
        <v>10000</v>
      </c>
      <c r="EW1207">
        <v>10000</v>
      </c>
      <c r="EX1207">
        <v>10000</v>
      </c>
      <c r="EY1207">
        <v>10000</v>
      </c>
      <c r="EZ1207">
        <v>10000</v>
      </c>
      <c r="FA1207">
        <v>10000</v>
      </c>
      <c r="FB1207">
        <v>10000</v>
      </c>
      <c r="FC1207">
        <v>10000</v>
      </c>
      <c r="FD1207">
        <v>10000</v>
      </c>
      <c r="FE1207">
        <v>10000</v>
      </c>
      <c r="FF1207">
        <v>10000</v>
      </c>
      <c r="FG1207">
        <v>10000</v>
      </c>
      <c r="FH1207">
        <v>10000</v>
      </c>
      <c r="FI1207">
        <v>10000</v>
      </c>
      <c r="FJ1207">
        <v>10000</v>
      </c>
      <c r="FK1207">
        <v>10000</v>
      </c>
      <c r="FL1207">
        <v>10000</v>
      </c>
      <c r="FM1207">
        <v>10000</v>
      </c>
      <c r="FN1207">
        <v>10000</v>
      </c>
      <c r="FO1207">
        <v>10000</v>
      </c>
      <c r="FP1207">
        <v>10000</v>
      </c>
      <c r="FQ1207">
        <v>10000</v>
      </c>
      <c r="FR1207">
        <v>10000</v>
      </c>
      <c r="FS1207">
        <v>10000</v>
      </c>
      <c r="FT1207">
        <v>10000</v>
      </c>
      <c r="FU1207">
        <v>10000</v>
      </c>
      <c r="FV1207">
        <v>10000</v>
      </c>
      <c r="FW1207">
        <v>10000</v>
      </c>
      <c r="FX1207">
        <v>0</v>
      </c>
      <c r="FY1207">
        <v>0</v>
      </c>
      <c r="FZ1207">
        <v>0</v>
      </c>
      <c r="GA1207">
        <v>0</v>
      </c>
      <c r="GB1207">
        <v>0</v>
      </c>
      <c r="GC1207">
        <v>0</v>
      </c>
      <c r="GD1207">
        <v>0</v>
      </c>
      <c r="GE1207">
        <v>0</v>
      </c>
      <c r="GF1207">
        <v>0</v>
      </c>
      <c r="GG1207">
        <v>0</v>
      </c>
      <c r="GH1207">
        <v>0</v>
      </c>
      <c r="GI1207">
        <v>0</v>
      </c>
      <c r="GJ1207">
        <v>0</v>
      </c>
      <c r="GK1207">
        <v>0</v>
      </c>
      <c r="GL1207">
        <v>0</v>
      </c>
      <c r="GM1207">
        <v>0</v>
      </c>
      <c r="GN1207">
        <v>0</v>
      </c>
      <c r="GO1207">
        <v>0</v>
      </c>
      <c r="GP1207">
        <v>0</v>
      </c>
      <c r="GQ1207">
        <v>0</v>
      </c>
      <c r="GR1207">
        <v>0</v>
      </c>
      <c r="GS1207">
        <v>0</v>
      </c>
      <c r="GT1207">
        <v>0</v>
      </c>
      <c r="GU1207">
        <v>0</v>
      </c>
      <c r="GV1207">
        <v>0</v>
      </c>
      <c r="GW1207">
        <v>0</v>
      </c>
      <c r="GX1207">
        <v>0</v>
      </c>
      <c r="GY1207">
        <v>0</v>
      </c>
      <c r="GZ1207">
        <v>0</v>
      </c>
      <c r="HA1207">
        <v>0</v>
      </c>
      <c r="HB1207">
        <v>0</v>
      </c>
      <c r="HC1207">
        <v>0</v>
      </c>
      <c r="HD1207">
        <v>0</v>
      </c>
      <c r="HE1207">
        <v>0</v>
      </c>
      <c r="HF1207">
        <v>0</v>
      </c>
      <c r="HG1207">
        <v>0</v>
      </c>
      <c r="HH1207">
        <v>0</v>
      </c>
      <c r="HI1207">
        <v>0</v>
      </c>
      <c r="HJ1207">
        <v>0</v>
      </c>
      <c r="HK1207">
        <v>0</v>
      </c>
      <c r="HL1207">
        <v>0</v>
      </c>
      <c r="HM1207">
        <v>0</v>
      </c>
      <c r="HN1207">
        <v>0</v>
      </c>
      <c r="HO1207">
        <v>0</v>
      </c>
      <c r="HP1207">
        <v>0</v>
      </c>
      <c r="HQ1207">
        <v>0</v>
      </c>
      <c r="HR1207">
        <v>0</v>
      </c>
      <c r="HS1207">
        <v>0</v>
      </c>
      <c r="HT1207">
        <v>0</v>
      </c>
      <c r="HU1207">
        <v>0</v>
      </c>
      <c r="HV1207">
        <v>0</v>
      </c>
      <c r="HW1207">
        <v>0</v>
      </c>
      <c r="HX1207">
        <v>0</v>
      </c>
      <c r="HY1207">
        <v>0</v>
      </c>
      <c r="HZ1207">
        <v>0</v>
      </c>
      <c r="IA1207">
        <v>0</v>
      </c>
      <c r="IB1207">
        <v>0</v>
      </c>
      <c r="IC1207">
        <v>0</v>
      </c>
      <c r="ID1207">
        <v>0</v>
      </c>
      <c r="IE1207">
        <v>0</v>
      </c>
      <c r="IF1207">
        <v>0</v>
      </c>
      <c r="IG1207">
        <v>0</v>
      </c>
      <c r="IH1207">
        <v>0</v>
      </c>
      <c r="II1207">
        <v>0</v>
      </c>
      <c r="IJ1207">
        <v>0</v>
      </c>
      <c r="IK1207">
        <v>0</v>
      </c>
    </row>
    <row r="1208" spans="13:245" hidden="1">
      <c r="M1208" s="340"/>
      <c r="N1208" t="s">
        <v>1025</v>
      </c>
      <c r="O1208">
        <v>1</v>
      </c>
      <c r="P1208">
        <v>22</v>
      </c>
      <c r="Q1208" s="183" t="str">
        <f t="shared" si="45"/>
        <v>SDH300122</v>
      </c>
      <c r="R1208">
        <v>286.2</v>
      </c>
      <c r="S1208">
        <v>2000</v>
      </c>
      <c r="T1208">
        <v>2000</v>
      </c>
      <c r="U1208">
        <v>2000</v>
      </c>
      <c r="V1208">
        <v>2000</v>
      </c>
      <c r="W1208">
        <v>2000</v>
      </c>
      <c r="X1208">
        <v>2003.4</v>
      </c>
      <c r="Y1208">
        <v>2289.6</v>
      </c>
      <c r="Z1208">
        <v>2575.8000000000002</v>
      </c>
      <c r="AA1208">
        <v>2862</v>
      </c>
      <c r="AB1208">
        <v>3148.2000000000003</v>
      </c>
      <c r="AC1208">
        <v>3434.4</v>
      </c>
      <c r="AD1208">
        <v>3720.6000000000004</v>
      </c>
      <c r="AE1208">
        <v>4006.8</v>
      </c>
      <c r="AF1208">
        <v>4293</v>
      </c>
      <c r="AG1208">
        <v>4579.2</v>
      </c>
      <c r="AH1208">
        <v>4865.4000000000005</v>
      </c>
      <c r="AI1208">
        <v>5151.6000000000004</v>
      </c>
      <c r="AJ1208">
        <v>5437.8</v>
      </c>
      <c r="AK1208">
        <v>5724</v>
      </c>
      <c r="AL1208">
        <v>6010.2000000000007</v>
      </c>
      <c r="AM1208">
        <v>6296.4000000000005</v>
      </c>
      <c r="AN1208">
        <v>6582.6</v>
      </c>
      <c r="AO1208">
        <v>6868.8</v>
      </c>
      <c r="AP1208">
        <v>7155</v>
      </c>
      <c r="AQ1208">
        <v>7441.2000000000007</v>
      </c>
      <c r="AR1208">
        <v>7727.4000000000005</v>
      </c>
      <c r="AS1208">
        <v>8013.6</v>
      </c>
      <c r="AT1208">
        <v>8299.8000000000011</v>
      </c>
      <c r="AU1208">
        <v>8586</v>
      </c>
      <c r="AV1208">
        <v>8586</v>
      </c>
      <c r="AW1208">
        <v>8586</v>
      </c>
      <c r="AX1208">
        <v>8586</v>
      </c>
      <c r="AY1208">
        <v>8586</v>
      </c>
      <c r="AZ1208">
        <v>8586</v>
      </c>
      <c r="BA1208">
        <v>8586</v>
      </c>
      <c r="BB1208">
        <v>8586</v>
      </c>
      <c r="BC1208">
        <v>8586</v>
      </c>
      <c r="BD1208">
        <v>8586</v>
      </c>
      <c r="BE1208">
        <v>8586</v>
      </c>
      <c r="BF1208">
        <v>8586</v>
      </c>
      <c r="BG1208">
        <v>8586</v>
      </c>
      <c r="BH1208">
        <v>8586</v>
      </c>
      <c r="BI1208">
        <v>8586</v>
      </c>
      <c r="BJ1208">
        <v>8586</v>
      </c>
      <c r="BK1208">
        <v>0</v>
      </c>
      <c r="BL1208">
        <v>0</v>
      </c>
      <c r="BM1208">
        <v>0</v>
      </c>
      <c r="BN1208">
        <v>0</v>
      </c>
      <c r="BO1208">
        <v>0</v>
      </c>
      <c r="BP1208">
        <v>0</v>
      </c>
      <c r="BQ1208">
        <v>0</v>
      </c>
      <c r="BR1208">
        <v>0</v>
      </c>
      <c r="BS1208">
        <v>0</v>
      </c>
      <c r="BT1208">
        <v>0</v>
      </c>
      <c r="BU1208">
        <v>0</v>
      </c>
      <c r="BV1208">
        <v>0</v>
      </c>
      <c r="BW1208">
        <v>0</v>
      </c>
      <c r="BX1208">
        <v>0</v>
      </c>
      <c r="BY1208">
        <v>0</v>
      </c>
      <c r="BZ1208">
        <v>0</v>
      </c>
      <c r="CA1208">
        <v>0</v>
      </c>
      <c r="CB1208">
        <v>0</v>
      </c>
      <c r="CC1208">
        <v>0</v>
      </c>
      <c r="CD1208">
        <v>0</v>
      </c>
      <c r="CE1208">
        <v>0</v>
      </c>
      <c r="CF1208">
        <v>0</v>
      </c>
      <c r="CG1208">
        <v>0</v>
      </c>
      <c r="CH1208">
        <v>0</v>
      </c>
      <c r="CI1208">
        <v>0</v>
      </c>
      <c r="CJ1208">
        <v>0</v>
      </c>
      <c r="CK1208">
        <v>0</v>
      </c>
      <c r="CL1208">
        <v>0</v>
      </c>
      <c r="CM1208">
        <v>0</v>
      </c>
      <c r="CN1208">
        <v>0</v>
      </c>
      <c r="CO1208">
        <v>0</v>
      </c>
      <c r="CP1208">
        <v>0</v>
      </c>
      <c r="CQ1208">
        <v>0</v>
      </c>
      <c r="CR1208">
        <v>0</v>
      </c>
      <c r="CS1208">
        <v>0</v>
      </c>
      <c r="CT1208">
        <v>0</v>
      </c>
      <c r="CU1208">
        <v>0</v>
      </c>
      <c r="CV1208">
        <v>0</v>
      </c>
      <c r="CW1208">
        <v>0</v>
      </c>
      <c r="CX1208">
        <v>0</v>
      </c>
      <c r="CY1208">
        <v>0</v>
      </c>
      <c r="CZ1208">
        <v>0</v>
      </c>
      <c r="DA1208">
        <v>0</v>
      </c>
      <c r="DB1208">
        <v>0</v>
      </c>
      <c r="DC1208">
        <v>0</v>
      </c>
      <c r="DD1208">
        <v>0</v>
      </c>
      <c r="DE1208">
        <v>0</v>
      </c>
      <c r="DF1208">
        <v>0</v>
      </c>
      <c r="DG1208">
        <v>0</v>
      </c>
      <c r="DH1208">
        <v>0</v>
      </c>
      <c r="DI1208">
        <v>0</v>
      </c>
      <c r="DJ1208">
        <v>0</v>
      </c>
      <c r="DK1208">
        <v>0</v>
      </c>
      <c r="DL1208">
        <v>0</v>
      </c>
      <c r="DM1208">
        <v>0</v>
      </c>
      <c r="DN1208">
        <v>0</v>
      </c>
      <c r="DO1208">
        <v>0</v>
      </c>
      <c r="DP1208">
        <v>0</v>
      </c>
      <c r="DQ1208">
        <v>0</v>
      </c>
      <c r="DR1208">
        <v>0</v>
      </c>
      <c r="DS1208">
        <v>0</v>
      </c>
      <c r="DT1208">
        <v>0</v>
      </c>
      <c r="DU1208">
        <v>0</v>
      </c>
      <c r="DV1208">
        <v>0</v>
      </c>
      <c r="DW1208">
        <v>0</v>
      </c>
      <c r="DX1208">
        <v>0</v>
      </c>
      <c r="DZ1208" s="340"/>
      <c r="EA1208" t="s">
        <v>1025</v>
      </c>
      <c r="EB1208">
        <v>1</v>
      </c>
      <c r="EC1208">
        <v>22</v>
      </c>
      <c r="ED1208" s="183" t="str">
        <f t="shared" si="46"/>
        <v>SDH300122</v>
      </c>
      <c r="EE1208">
        <v>286.2</v>
      </c>
      <c r="EF1208">
        <v>10000</v>
      </c>
      <c r="EG1208">
        <v>10000</v>
      </c>
      <c r="EH1208">
        <v>10000</v>
      </c>
      <c r="EI1208">
        <v>10000</v>
      </c>
      <c r="EJ1208">
        <v>10000</v>
      </c>
      <c r="EK1208">
        <v>10000</v>
      </c>
      <c r="EL1208">
        <v>10000</v>
      </c>
      <c r="EM1208">
        <v>10000</v>
      </c>
      <c r="EN1208">
        <v>10000</v>
      </c>
      <c r="EO1208">
        <v>10000</v>
      </c>
      <c r="EP1208">
        <v>10000</v>
      </c>
      <c r="EQ1208">
        <v>10000</v>
      </c>
      <c r="ER1208">
        <v>10000</v>
      </c>
      <c r="ES1208">
        <v>10000</v>
      </c>
      <c r="ET1208">
        <v>10000</v>
      </c>
      <c r="EU1208">
        <v>10000</v>
      </c>
      <c r="EV1208">
        <v>10000</v>
      </c>
      <c r="EW1208">
        <v>10000</v>
      </c>
      <c r="EX1208">
        <v>10000</v>
      </c>
      <c r="EY1208">
        <v>10000</v>
      </c>
      <c r="EZ1208">
        <v>10000</v>
      </c>
      <c r="FA1208">
        <v>10000</v>
      </c>
      <c r="FB1208">
        <v>10000</v>
      </c>
      <c r="FC1208">
        <v>10000</v>
      </c>
      <c r="FD1208">
        <v>10000</v>
      </c>
      <c r="FE1208">
        <v>10000</v>
      </c>
      <c r="FF1208">
        <v>10000</v>
      </c>
      <c r="FG1208">
        <v>10000</v>
      </c>
      <c r="FH1208">
        <v>10000</v>
      </c>
      <c r="FI1208">
        <v>10000</v>
      </c>
      <c r="FJ1208">
        <v>10000</v>
      </c>
      <c r="FK1208">
        <v>10000</v>
      </c>
      <c r="FL1208">
        <v>10000</v>
      </c>
      <c r="FM1208">
        <v>10000</v>
      </c>
      <c r="FN1208">
        <v>10000</v>
      </c>
      <c r="FO1208">
        <v>10000</v>
      </c>
      <c r="FP1208">
        <v>10000</v>
      </c>
      <c r="FQ1208">
        <v>10000</v>
      </c>
      <c r="FR1208">
        <v>10000</v>
      </c>
      <c r="FS1208">
        <v>10000</v>
      </c>
      <c r="FT1208">
        <v>10000</v>
      </c>
      <c r="FU1208">
        <v>10000</v>
      </c>
      <c r="FV1208">
        <v>10000</v>
      </c>
      <c r="FW1208">
        <v>10000</v>
      </c>
      <c r="FX1208">
        <v>0</v>
      </c>
      <c r="FY1208">
        <v>0</v>
      </c>
      <c r="FZ1208">
        <v>0</v>
      </c>
      <c r="GA1208">
        <v>0</v>
      </c>
      <c r="GB1208">
        <v>0</v>
      </c>
      <c r="GC1208">
        <v>0</v>
      </c>
      <c r="GD1208">
        <v>0</v>
      </c>
      <c r="GE1208">
        <v>0</v>
      </c>
      <c r="GF1208">
        <v>0</v>
      </c>
      <c r="GG1208">
        <v>0</v>
      </c>
      <c r="GH1208">
        <v>0</v>
      </c>
      <c r="GI1208">
        <v>0</v>
      </c>
      <c r="GJ1208">
        <v>0</v>
      </c>
      <c r="GK1208">
        <v>0</v>
      </c>
      <c r="GL1208">
        <v>0</v>
      </c>
      <c r="GM1208">
        <v>0</v>
      </c>
      <c r="GN1208">
        <v>0</v>
      </c>
      <c r="GO1208">
        <v>0</v>
      </c>
      <c r="GP1208">
        <v>0</v>
      </c>
      <c r="GQ1208">
        <v>0</v>
      </c>
      <c r="GR1208">
        <v>0</v>
      </c>
      <c r="GS1208">
        <v>0</v>
      </c>
      <c r="GT1208">
        <v>0</v>
      </c>
      <c r="GU1208">
        <v>0</v>
      </c>
      <c r="GV1208">
        <v>0</v>
      </c>
      <c r="GW1208">
        <v>0</v>
      </c>
      <c r="GX1208">
        <v>0</v>
      </c>
      <c r="GY1208">
        <v>0</v>
      </c>
      <c r="GZ1208">
        <v>0</v>
      </c>
      <c r="HA1208">
        <v>0</v>
      </c>
      <c r="HB1208">
        <v>0</v>
      </c>
      <c r="HC1208">
        <v>0</v>
      </c>
      <c r="HD1208">
        <v>0</v>
      </c>
      <c r="HE1208">
        <v>0</v>
      </c>
      <c r="HF1208">
        <v>0</v>
      </c>
      <c r="HG1208">
        <v>0</v>
      </c>
      <c r="HH1208">
        <v>0</v>
      </c>
      <c r="HI1208">
        <v>0</v>
      </c>
      <c r="HJ1208">
        <v>0</v>
      </c>
      <c r="HK1208">
        <v>0</v>
      </c>
      <c r="HL1208">
        <v>0</v>
      </c>
      <c r="HM1208">
        <v>0</v>
      </c>
      <c r="HN1208">
        <v>0</v>
      </c>
      <c r="HO1208">
        <v>0</v>
      </c>
      <c r="HP1208">
        <v>0</v>
      </c>
      <c r="HQ1208">
        <v>0</v>
      </c>
      <c r="HR1208">
        <v>0</v>
      </c>
      <c r="HS1208">
        <v>0</v>
      </c>
      <c r="HT1208">
        <v>0</v>
      </c>
      <c r="HU1208">
        <v>0</v>
      </c>
      <c r="HV1208">
        <v>0</v>
      </c>
      <c r="HW1208">
        <v>0</v>
      </c>
      <c r="HX1208">
        <v>0</v>
      </c>
      <c r="HY1208">
        <v>0</v>
      </c>
      <c r="HZ1208">
        <v>0</v>
      </c>
      <c r="IA1208">
        <v>0</v>
      </c>
      <c r="IB1208">
        <v>0</v>
      </c>
      <c r="IC1208">
        <v>0</v>
      </c>
      <c r="ID1208">
        <v>0</v>
      </c>
      <c r="IE1208">
        <v>0</v>
      </c>
      <c r="IF1208">
        <v>0</v>
      </c>
      <c r="IG1208">
        <v>0</v>
      </c>
      <c r="IH1208">
        <v>0</v>
      </c>
      <c r="II1208">
        <v>0</v>
      </c>
      <c r="IJ1208">
        <v>0</v>
      </c>
      <c r="IK1208">
        <v>0</v>
      </c>
    </row>
    <row r="1209" spans="13:245" hidden="1">
      <c r="M1209" s="340"/>
      <c r="N1209" t="s">
        <v>1025</v>
      </c>
      <c r="O1209">
        <v>1</v>
      </c>
      <c r="P1209">
        <v>23</v>
      </c>
      <c r="Q1209" s="183" t="str">
        <f t="shared" si="45"/>
        <v>SDH300123</v>
      </c>
      <c r="R1209">
        <v>291.5</v>
      </c>
      <c r="S1209">
        <v>2000</v>
      </c>
      <c r="T1209">
        <v>2000</v>
      </c>
      <c r="U1209">
        <v>2000</v>
      </c>
      <c r="V1209">
        <v>2000</v>
      </c>
      <c r="W1209">
        <v>2000</v>
      </c>
      <c r="X1209">
        <v>2040.5</v>
      </c>
      <c r="Y1209">
        <v>2332</v>
      </c>
      <c r="Z1209">
        <v>2623.5</v>
      </c>
      <c r="AA1209">
        <v>2915</v>
      </c>
      <c r="AB1209">
        <v>3206.5</v>
      </c>
      <c r="AC1209">
        <v>3498</v>
      </c>
      <c r="AD1209">
        <v>3789.5</v>
      </c>
      <c r="AE1209">
        <v>4081</v>
      </c>
      <c r="AF1209">
        <v>4372.5</v>
      </c>
      <c r="AG1209">
        <v>4664</v>
      </c>
      <c r="AH1209">
        <v>4955.5</v>
      </c>
      <c r="AI1209">
        <v>5247</v>
      </c>
      <c r="AJ1209">
        <v>5538.5</v>
      </c>
      <c r="AK1209">
        <v>5830</v>
      </c>
      <c r="AL1209">
        <v>6121.5</v>
      </c>
      <c r="AM1209">
        <v>6413</v>
      </c>
      <c r="AN1209">
        <v>6704.5</v>
      </c>
      <c r="AO1209">
        <v>6996</v>
      </c>
      <c r="AP1209">
        <v>7287.5</v>
      </c>
      <c r="AQ1209">
        <v>7579</v>
      </c>
      <c r="AR1209">
        <v>7870.5</v>
      </c>
      <c r="AS1209">
        <v>8162</v>
      </c>
      <c r="AT1209">
        <v>8453.5</v>
      </c>
      <c r="AU1209">
        <v>8745</v>
      </c>
      <c r="AV1209">
        <v>8745</v>
      </c>
      <c r="AW1209">
        <v>8745</v>
      </c>
      <c r="AX1209">
        <v>8745</v>
      </c>
      <c r="AY1209">
        <v>8745</v>
      </c>
      <c r="AZ1209">
        <v>8745</v>
      </c>
      <c r="BA1209">
        <v>8745</v>
      </c>
      <c r="BB1209">
        <v>8745</v>
      </c>
      <c r="BC1209">
        <v>8745</v>
      </c>
      <c r="BD1209">
        <v>8745</v>
      </c>
      <c r="BE1209">
        <v>8745</v>
      </c>
      <c r="BF1209">
        <v>8745</v>
      </c>
      <c r="BG1209">
        <v>8745</v>
      </c>
      <c r="BH1209">
        <v>8745</v>
      </c>
      <c r="BI1209">
        <v>8745</v>
      </c>
      <c r="BJ1209">
        <v>8745</v>
      </c>
      <c r="BK1209">
        <v>0</v>
      </c>
      <c r="BL1209">
        <v>0</v>
      </c>
      <c r="BM1209">
        <v>0</v>
      </c>
      <c r="BN1209">
        <v>0</v>
      </c>
      <c r="BO1209">
        <v>0</v>
      </c>
      <c r="BP1209">
        <v>0</v>
      </c>
      <c r="BQ1209">
        <v>0</v>
      </c>
      <c r="BR1209">
        <v>0</v>
      </c>
      <c r="BS1209">
        <v>0</v>
      </c>
      <c r="BT1209">
        <v>0</v>
      </c>
      <c r="BU1209">
        <v>0</v>
      </c>
      <c r="BV1209">
        <v>0</v>
      </c>
      <c r="BW1209">
        <v>0</v>
      </c>
      <c r="BX1209">
        <v>0</v>
      </c>
      <c r="BY1209">
        <v>0</v>
      </c>
      <c r="BZ1209">
        <v>0</v>
      </c>
      <c r="CA1209">
        <v>0</v>
      </c>
      <c r="CB1209">
        <v>0</v>
      </c>
      <c r="CC1209">
        <v>0</v>
      </c>
      <c r="CD1209">
        <v>0</v>
      </c>
      <c r="CE1209">
        <v>0</v>
      </c>
      <c r="CF1209">
        <v>0</v>
      </c>
      <c r="CG1209">
        <v>0</v>
      </c>
      <c r="CH1209">
        <v>0</v>
      </c>
      <c r="CI1209">
        <v>0</v>
      </c>
      <c r="CJ1209">
        <v>0</v>
      </c>
      <c r="CK1209">
        <v>0</v>
      </c>
      <c r="CL1209">
        <v>0</v>
      </c>
      <c r="CM1209">
        <v>0</v>
      </c>
      <c r="CN1209">
        <v>0</v>
      </c>
      <c r="CO1209">
        <v>0</v>
      </c>
      <c r="CP1209">
        <v>0</v>
      </c>
      <c r="CQ1209">
        <v>0</v>
      </c>
      <c r="CR1209">
        <v>0</v>
      </c>
      <c r="CS1209">
        <v>0</v>
      </c>
      <c r="CT1209">
        <v>0</v>
      </c>
      <c r="CU1209">
        <v>0</v>
      </c>
      <c r="CV1209">
        <v>0</v>
      </c>
      <c r="CW1209">
        <v>0</v>
      </c>
      <c r="CX1209">
        <v>0</v>
      </c>
      <c r="CY1209">
        <v>0</v>
      </c>
      <c r="CZ1209">
        <v>0</v>
      </c>
      <c r="DA1209">
        <v>0</v>
      </c>
      <c r="DB1209">
        <v>0</v>
      </c>
      <c r="DC1209">
        <v>0</v>
      </c>
      <c r="DD1209">
        <v>0</v>
      </c>
      <c r="DE1209">
        <v>0</v>
      </c>
      <c r="DF1209">
        <v>0</v>
      </c>
      <c r="DG1209">
        <v>0</v>
      </c>
      <c r="DH1209">
        <v>0</v>
      </c>
      <c r="DI1209">
        <v>0</v>
      </c>
      <c r="DJ1209">
        <v>0</v>
      </c>
      <c r="DK1209">
        <v>0</v>
      </c>
      <c r="DL1209">
        <v>0</v>
      </c>
      <c r="DM1209">
        <v>0</v>
      </c>
      <c r="DN1209">
        <v>0</v>
      </c>
      <c r="DO1209">
        <v>0</v>
      </c>
      <c r="DP1209">
        <v>0</v>
      </c>
      <c r="DQ1209">
        <v>0</v>
      </c>
      <c r="DR1209">
        <v>0</v>
      </c>
      <c r="DS1209">
        <v>0</v>
      </c>
      <c r="DT1209">
        <v>0</v>
      </c>
      <c r="DU1209">
        <v>0</v>
      </c>
      <c r="DV1209">
        <v>0</v>
      </c>
      <c r="DW1209">
        <v>0</v>
      </c>
      <c r="DX1209">
        <v>0</v>
      </c>
      <c r="DZ1209" s="340"/>
      <c r="EA1209" t="s">
        <v>1025</v>
      </c>
      <c r="EB1209">
        <v>1</v>
      </c>
      <c r="EC1209">
        <v>23</v>
      </c>
      <c r="ED1209" s="183" t="str">
        <f t="shared" si="46"/>
        <v>SDH300123</v>
      </c>
      <c r="EE1209">
        <v>291.5</v>
      </c>
      <c r="EF1209">
        <v>10000</v>
      </c>
      <c r="EG1209">
        <v>10000</v>
      </c>
      <c r="EH1209">
        <v>10000</v>
      </c>
      <c r="EI1209">
        <v>10000</v>
      </c>
      <c r="EJ1209">
        <v>10000</v>
      </c>
      <c r="EK1209">
        <v>10000</v>
      </c>
      <c r="EL1209">
        <v>10000</v>
      </c>
      <c r="EM1209">
        <v>10000</v>
      </c>
      <c r="EN1209">
        <v>10000</v>
      </c>
      <c r="EO1209">
        <v>10000</v>
      </c>
      <c r="EP1209">
        <v>10000</v>
      </c>
      <c r="EQ1209">
        <v>10000</v>
      </c>
      <c r="ER1209">
        <v>10000</v>
      </c>
      <c r="ES1209">
        <v>10000</v>
      </c>
      <c r="ET1209">
        <v>10000</v>
      </c>
      <c r="EU1209">
        <v>10000</v>
      </c>
      <c r="EV1209">
        <v>10000</v>
      </c>
      <c r="EW1209">
        <v>10000</v>
      </c>
      <c r="EX1209">
        <v>10000</v>
      </c>
      <c r="EY1209">
        <v>10000</v>
      </c>
      <c r="EZ1209">
        <v>10000</v>
      </c>
      <c r="FA1209">
        <v>10000</v>
      </c>
      <c r="FB1209">
        <v>10000</v>
      </c>
      <c r="FC1209">
        <v>10000</v>
      </c>
      <c r="FD1209">
        <v>10000</v>
      </c>
      <c r="FE1209">
        <v>10000</v>
      </c>
      <c r="FF1209">
        <v>10000</v>
      </c>
      <c r="FG1209">
        <v>10000</v>
      </c>
      <c r="FH1209">
        <v>10000</v>
      </c>
      <c r="FI1209">
        <v>10000</v>
      </c>
      <c r="FJ1209">
        <v>10000</v>
      </c>
      <c r="FK1209">
        <v>10000</v>
      </c>
      <c r="FL1209">
        <v>10000</v>
      </c>
      <c r="FM1209">
        <v>10000</v>
      </c>
      <c r="FN1209">
        <v>10000</v>
      </c>
      <c r="FO1209">
        <v>10000</v>
      </c>
      <c r="FP1209">
        <v>10000</v>
      </c>
      <c r="FQ1209">
        <v>10000</v>
      </c>
      <c r="FR1209">
        <v>10000</v>
      </c>
      <c r="FS1209">
        <v>10000</v>
      </c>
      <c r="FT1209">
        <v>10000</v>
      </c>
      <c r="FU1209">
        <v>10000</v>
      </c>
      <c r="FV1209">
        <v>10000</v>
      </c>
      <c r="FW1209">
        <v>10000</v>
      </c>
      <c r="FX1209">
        <v>0</v>
      </c>
      <c r="FY1209">
        <v>0</v>
      </c>
      <c r="FZ1209">
        <v>0</v>
      </c>
      <c r="GA1209">
        <v>0</v>
      </c>
      <c r="GB1209">
        <v>0</v>
      </c>
      <c r="GC1209">
        <v>0</v>
      </c>
      <c r="GD1209">
        <v>0</v>
      </c>
      <c r="GE1209">
        <v>0</v>
      </c>
      <c r="GF1209">
        <v>0</v>
      </c>
      <c r="GG1209">
        <v>0</v>
      </c>
      <c r="GH1209">
        <v>0</v>
      </c>
      <c r="GI1209">
        <v>0</v>
      </c>
      <c r="GJ1209">
        <v>0</v>
      </c>
      <c r="GK1209">
        <v>0</v>
      </c>
      <c r="GL1209">
        <v>0</v>
      </c>
      <c r="GM1209">
        <v>0</v>
      </c>
      <c r="GN1209">
        <v>0</v>
      </c>
      <c r="GO1209">
        <v>0</v>
      </c>
      <c r="GP1209">
        <v>0</v>
      </c>
      <c r="GQ1209">
        <v>0</v>
      </c>
      <c r="GR1209">
        <v>0</v>
      </c>
      <c r="GS1209">
        <v>0</v>
      </c>
      <c r="GT1209">
        <v>0</v>
      </c>
      <c r="GU1209">
        <v>0</v>
      </c>
      <c r="GV1209">
        <v>0</v>
      </c>
      <c r="GW1209">
        <v>0</v>
      </c>
      <c r="GX1209">
        <v>0</v>
      </c>
      <c r="GY1209">
        <v>0</v>
      </c>
      <c r="GZ1209">
        <v>0</v>
      </c>
      <c r="HA1209">
        <v>0</v>
      </c>
      <c r="HB1209">
        <v>0</v>
      </c>
      <c r="HC1209">
        <v>0</v>
      </c>
      <c r="HD1209">
        <v>0</v>
      </c>
      <c r="HE1209">
        <v>0</v>
      </c>
      <c r="HF1209">
        <v>0</v>
      </c>
      <c r="HG1209">
        <v>0</v>
      </c>
      <c r="HH1209">
        <v>0</v>
      </c>
      <c r="HI1209">
        <v>0</v>
      </c>
      <c r="HJ1209">
        <v>0</v>
      </c>
      <c r="HK1209">
        <v>0</v>
      </c>
      <c r="HL1209">
        <v>0</v>
      </c>
      <c r="HM1209">
        <v>0</v>
      </c>
      <c r="HN1209">
        <v>0</v>
      </c>
      <c r="HO1209">
        <v>0</v>
      </c>
      <c r="HP1209">
        <v>0</v>
      </c>
      <c r="HQ1209">
        <v>0</v>
      </c>
      <c r="HR1209">
        <v>0</v>
      </c>
      <c r="HS1209">
        <v>0</v>
      </c>
      <c r="HT1209">
        <v>0</v>
      </c>
      <c r="HU1209">
        <v>0</v>
      </c>
      <c r="HV1209">
        <v>0</v>
      </c>
      <c r="HW1209">
        <v>0</v>
      </c>
      <c r="HX1209">
        <v>0</v>
      </c>
      <c r="HY1209">
        <v>0</v>
      </c>
      <c r="HZ1209">
        <v>0</v>
      </c>
      <c r="IA1209">
        <v>0</v>
      </c>
      <c r="IB1209">
        <v>0</v>
      </c>
      <c r="IC1209">
        <v>0</v>
      </c>
      <c r="ID1209">
        <v>0</v>
      </c>
      <c r="IE1209">
        <v>0</v>
      </c>
      <c r="IF1209">
        <v>0</v>
      </c>
      <c r="IG1209">
        <v>0</v>
      </c>
      <c r="IH1209">
        <v>0</v>
      </c>
      <c r="II1209">
        <v>0</v>
      </c>
      <c r="IJ1209">
        <v>0</v>
      </c>
      <c r="IK1209">
        <v>0</v>
      </c>
    </row>
    <row r="1210" spans="13:245" hidden="1">
      <c r="M1210" s="340"/>
      <c r="N1210" t="s">
        <v>1025</v>
      </c>
      <c r="O1210">
        <v>1</v>
      </c>
      <c r="P1210">
        <v>24</v>
      </c>
      <c r="Q1210" s="183" t="str">
        <f t="shared" si="45"/>
        <v>SDH300124</v>
      </c>
      <c r="R1210">
        <v>291.5</v>
      </c>
      <c r="S1210">
        <v>2000</v>
      </c>
      <c r="T1210">
        <v>2000</v>
      </c>
      <c r="U1210">
        <v>2000</v>
      </c>
      <c r="V1210">
        <v>2000</v>
      </c>
      <c r="W1210">
        <v>2000</v>
      </c>
      <c r="X1210">
        <v>2040.5</v>
      </c>
      <c r="Y1210">
        <v>2332</v>
      </c>
      <c r="Z1210">
        <v>2623.5</v>
      </c>
      <c r="AA1210">
        <v>2915</v>
      </c>
      <c r="AB1210">
        <v>3206.5</v>
      </c>
      <c r="AC1210">
        <v>3498</v>
      </c>
      <c r="AD1210">
        <v>3789.5</v>
      </c>
      <c r="AE1210">
        <v>4081</v>
      </c>
      <c r="AF1210">
        <v>4372.5</v>
      </c>
      <c r="AG1210">
        <v>4664</v>
      </c>
      <c r="AH1210">
        <v>4955.5</v>
      </c>
      <c r="AI1210">
        <v>5247</v>
      </c>
      <c r="AJ1210">
        <v>5538.5</v>
      </c>
      <c r="AK1210">
        <v>5830</v>
      </c>
      <c r="AL1210">
        <v>6121.5</v>
      </c>
      <c r="AM1210">
        <v>6413</v>
      </c>
      <c r="AN1210">
        <v>6704.5</v>
      </c>
      <c r="AO1210">
        <v>6996</v>
      </c>
      <c r="AP1210">
        <v>7287.5</v>
      </c>
      <c r="AQ1210">
        <v>7579</v>
      </c>
      <c r="AR1210">
        <v>7870.5</v>
      </c>
      <c r="AS1210">
        <v>8162</v>
      </c>
      <c r="AT1210">
        <v>8453.5</v>
      </c>
      <c r="AU1210">
        <v>8745</v>
      </c>
      <c r="AV1210">
        <v>8745</v>
      </c>
      <c r="AW1210">
        <v>8745</v>
      </c>
      <c r="AX1210">
        <v>8745</v>
      </c>
      <c r="AY1210">
        <v>8745</v>
      </c>
      <c r="AZ1210">
        <v>8745</v>
      </c>
      <c r="BA1210">
        <v>8745</v>
      </c>
      <c r="BB1210">
        <v>8745</v>
      </c>
      <c r="BC1210">
        <v>8745</v>
      </c>
      <c r="BD1210">
        <v>8745</v>
      </c>
      <c r="BE1210">
        <v>8745</v>
      </c>
      <c r="BF1210">
        <v>8745</v>
      </c>
      <c r="BG1210">
        <v>8745</v>
      </c>
      <c r="BH1210">
        <v>8745</v>
      </c>
      <c r="BI1210">
        <v>8745</v>
      </c>
      <c r="BJ1210">
        <v>8745</v>
      </c>
      <c r="BK1210">
        <v>0</v>
      </c>
      <c r="BL1210">
        <v>0</v>
      </c>
      <c r="BM1210">
        <v>0</v>
      </c>
      <c r="BN1210">
        <v>0</v>
      </c>
      <c r="BO1210">
        <v>0</v>
      </c>
      <c r="BP1210">
        <v>0</v>
      </c>
      <c r="BQ1210">
        <v>0</v>
      </c>
      <c r="BR1210">
        <v>0</v>
      </c>
      <c r="BS1210">
        <v>0</v>
      </c>
      <c r="BT1210">
        <v>0</v>
      </c>
      <c r="BU1210">
        <v>0</v>
      </c>
      <c r="BV1210">
        <v>0</v>
      </c>
      <c r="BW1210">
        <v>0</v>
      </c>
      <c r="BX1210">
        <v>0</v>
      </c>
      <c r="BY1210">
        <v>0</v>
      </c>
      <c r="BZ1210">
        <v>0</v>
      </c>
      <c r="CA1210">
        <v>0</v>
      </c>
      <c r="CB1210">
        <v>0</v>
      </c>
      <c r="CC1210">
        <v>0</v>
      </c>
      <c r="CD1210">
        <v>0</v>
      </c>
      <c r="CE1210">
        <v>0</v>
      </c>
      <c r="CF1210">
        <v>0</v>
      </c>
      <c r="CG1210">
        <v>0</v>
      </c>
      <c r="CH1210">
        <v>0</v>
      </c>
      <c r="CI1210">
        <v>0</v>
      </c>
      <c r="CJ1210">
        <v>0</v>
      </c>
      <c r="CK1210">
        <v>0</v>
      </c>
      <c r="CL1210">
        <v>0</v>
      </c>
      <c r="CM1210">
        <v>0</v>
      </c>
      <c r="CN1210">
        <v>0</v>
      </c>
      <c r="CO1210">
        <v>0</v>
      </c>
      <c r="CP1210">
        <v>0</v>
      </c>
      <c r="CQ1210">
        <v>0</v>
      </c>
      <c r="CR1210">
        <v>0</v>
      </c>
      <c r="CS1210">
        <v>0</v>
      </c>
      <c r="CT1210">
        <v>0</v>
      </c>
      <c r="CU1210">
        <v>0</v>
      </c>
      <c r="CV1210">
        <v>0</v>
      </c>
      <c r="CW1210">
        <v>0</v>
      </c>
      <c r="CX1210">
        <v>0</v>
      </c>
      <c r="CY1210">
        <v>0</v>
      </c>
      <c r="CZ1210">
        <v>0</v>
      </c>
      <c r="DA1210">
        <v>0</v>
      </c>
      <c r="DB1210">
        <v>0</v>
      </c>
      <c r="DC1210">
        <v>0</v>
      </c>
      <c r="DD1210">
        <v>0</v>
      </c>
      <c r="DE1210">
        <v>0</v>
      </c>
      <c r="DF1210">
        <v>0</v>
      </c>
      <c r="DG1210">
        <v>0</v>
      </c>
      <c r="DH1210">
        <v>0</v>
      </c>
      <c r="DI1210">
        <v>0</v>
      </c>
      <c r="DJ1210">
        <v>0</v>
      </c>
      <c r="DK1210">
        <v>0</v>
      </c>
      <c r="DL1210">
        <v>0</v>
      </c>
      <c r="DM1210">
        <v>0</v>
      </c>
      <c r="DN1210">
        <v>0</v>
      </c>
      <c r="DO1210">
        <v>0</v>
      </c>
      <c r="DP1210">
        <v>0</v>
      </c>
      <c r="DQ1210">
        <v>0</v>
      </c>
      <c r="DR1210">
        <v>0</v>
      </c>
      <c r="DS1210">
        <v>0</v>
      </c>
      <c r="DT1210">
        <v>0</v>
      </c>
      <c r="DU1210">
        <v>0</v>
      </c>
      <c r="DV1210">
        <v>0</v>
      </c>
      <c r="DW1210">
        <v>0</v>
      </c>
      <c r="DX1210">
        <v>0</v>
      </c>
      <c r="DZ1210" s="340"/>
      <c r="EA1210" t="s">
        <v>1025</v>
      </c>
      <c r="EB1210">
        <v>1</v>
      </c>
      <c r="EC1210">
        <v>24</v>
      </c>
      <c r="ED1210" s="183" t="str">
        <f t="shared" si="46"/>
        <v>SDH300124</v>
      </c>
      <c r="EE1210">
        <v>291.5</v>
      </c>
      <c r="EF1210">
        <v>10000</v>
      </c>
      <c r="EG1210">
        <v>10000</v>
      </c>
      <c r="EH1210">
        <v>10000</v>
      </c>
      <c r="EI1210">
        <v>10000</v>
      </c>
      <c r="EJ1210">
        <v>10000</v>
      </c>
      <c r="EK1210">
        <v>10000</v>
      </c>
      <c r="EL1210">
        <v>10000</v>
      </c>
      <c r="EM1210">
        <v>10000</v>
      </c>
      <c r="EN1210">
        <v>10000</v>
      </c>
      <c r="EO1210">
        <v>10000</v>
      </c>
      <c r="EP1210">
        <v>10000</v>
      </c>
      <c r="EQ1210">
        <v>10000</v>
      </c>
      <c r="ER1210">
        <v>10000</v>
      </c>
      <c r="ES1210">
        <v>10000</v>
      </c>
      <c r="ET1210">
        <v>10000</v>
      </c>
      <c r="EU1210">
        <v>10000</v>
      </c>
      <c r="EV1210">
        <v>10000</v>
      </c>
      <c r="EW1210">
        <v>10000</v>
      </c>
      <c r="EX1210">
        <v>10000</v>
      </c>
      <c r="EY1210">
        <v>10000</v>
      </c>
      <c r="EZ1210">
        <v>10000</v>
      </c>
      <c r="FA1210">
        <v>10000</v>
      </c>
      <c r="FB1210">
        <v>10000</v>
      </c>
      <c r="FC1210">
        <v>10000</v>
      </c>
      <c r="FD1210">
        <v>10000</v>
      </c>
      <c r="FE1210">
        <v>10000</v>
      </c>
      <c r="FF1210">
        <v>10000</v>
      </c>
      <c r="FG1210">
        <v>10000</v>
      </c>
      <c r="FH1210">
        <v>10000</v>
      </c>
      <c r="FI1210">
        <v>10000</v>
      </c>
      <c r="FJ1210">
        <v>10000</v>
      </c>
      <c r="FK1210">
        <v>10000</v>
      </c>
      <c r="FL1210">
        <v>10000</v>
      </c>
      <c r="FM1210">
        <v>10000</v>
      </c>
      <c r="FN1210">
        <v>10000</v>
      </c>
      <c r="FO1210">
        <v>10000</v>
      </c>
      <c r="FP1210">
        <v>10000</v>
      </c>
      <c r="FQ1210">
        <v>10000</v>
      </c>
      <c r="FR1210">
        <v>10000</v>
      </c>
      <c r="FS1210">
        <v>10000</v>
      </c>
      <c r="FT1210">
        <v>10000</v>
      </c>
      <c r="FU1210">
        <v>10000</v>
      </c>
      <c r="FV1210">
        <v>10000</v>
      </c>
      <c r="FW1210">
        <v>10000</v>
      </c>
      <c r="FX1210">
        <v>0</v>
      </c>
      <c r="FY1210">
        <v>0</v>
      </c>
      <c r="FZ1210">
        <v>0</v>
      </c>
      <c r="GA1210">
        <v>0</v>
      </c>
      <c r="GB1210">
        <v>0</v>
      </c>
      <c r="GC1210">
        <v>0</v>
      </c>
      <c r="GD1210">
        <v>0</v>
      </c>
      <c r="GE1210">
        <v>0</v>
      </c>
      <c r="GF1210">
        <v>0</v>
      </c>
      <c r="GG1210">
        <v>0</v>
      </c>
      <c r="GH1210">
        <v>0</v>
      </c>
      <c r="GI1210">
        <v>0</v>
      </c>
      <c r="GJ1210">
        <v>0</v>
      </c>
      <c r="GK1210">
        <v>0</v>
      </c>
      <c r="GL1210">
        <v>0</v>
      </c>
      <c r="GM1210">
        <v>0</v>
      </c>
      <c r="GN1210">
        <v>0</v>
      </c>
      <c r="GO1210">
        <v>0</v>
      </c>
      <c r="GP1210">
        <v>0</v>
      </c>
      <c r="GQ1210">
        <v>0</v>
      </c>
      <c r="GR1210">
        <v>0</v>
      </c>
      <c r="GS1210">
        <v>0</v>
      </c>
      <c r="GT1210">
        <v>0</v>
      </c>
      <c r="GU1210">
        <v>0</v>
      </c>
      <c r="GV1210">
        <v>0</v>
      </c>
      <c r="GW1210">
        <v>0</v>
      </c>
      <c r="GX1210">
        <v>0</v>
      </c>
      <c r="GY1210">
        <v>0</v>
      </c>
      <c r="GZ1210">
        <v>0</v>
      </c>
      <c r="HA1210">
        <v>0</v>
      </c>
      <c r="HB1210">
        <v>0</v>
      </c>
      <c r="HC1210">
        <v>0</v>
      </c>
      <c r="HD1210">
        <v>0</v>
      </c>
      <c r="HE1210">
        <v>0</v>
      </c>
      <c r="HF1210">
        <v>0</v>
      </c>
      <c r="HG1210">
        <v>0</v>
      </c>
      <c r="HH1210">
        <v>0</v>
      </c>
      <c r="HI1210">
        <v>0</v>
      </c>
      <c r="HJ1210">
        <v>0</v>
      </c>
      <c r="HK1210">
        <v>0</v>
      </c>
      <c r="HL1210">
        <v>0</v>
      </c>
      <c r="HM1210">
        <v>0</v>
      </c>
      <c r="HN1210">
        <v>0</v>
      </c>
      <c r="HO1210">
        <v>0</v>
      </c>
      <c r="HP1210">
        <v>0</v>
      </c>
      <c r="HQ1210">
        <v>0</v>
      </c>
      <c r="HR1210">
        <v>0</v>
      </c>
      <c r="HS1210">
        <v>0</v>
      </c>
      <c r="HT1210">
        <v>0</v>
      </c>
      <c r="HU1210">
        <v>0</v>
      </c>
      <c r="HV1210">
        <v>0</v>
      </c>
      <c r="HW1210">
        <v>0</v>
      </c>
      <c r="HX1210">
        <v>0</v>
      </c>
      <c r="HY1210">
        <v>0</v>
      </c>
      <c r="HZ1210">
        <v>0</v>
      </c>
      <c r="IA1210">
        <v>0</v>
      </c>
      <c r="IB1210">
        <v>0</v>
      </c>
      <c r="IC1210">
        <v>0</v>
      </c>
      <c r="ID1210">
        <v>0</v>
      </c>
      <c r="IE1210">
        <v>0</v>
      </c>
      <c r="IF1210">
        <v>0</v>
      </c>
      <c r="IG1210">
        <v>0</v>
      </c>
      <c r="IH1210">
        <v>0</v>
      </c>
      <c r="II1210">
        <v>0</v>
      </c>
      <c r="IJ1210">
        <v>0</v>
      </c>
      <c r="IK1210">
        <v>0</v>
      </c>
    </row>
    <row r="1211" spans="13:245" hidden="1">
      <c r="M1211" s="340"/>
      <c r="N1211" t="s">
        <v>1025</v>
      </c>
      <c r="O1211">
        <v>1</v>
      </c>
      <c r="P1211">
        <v>25</v>
      </c>
      <c r="Q1211" s="183" t="str">
        <f t="shared" si="45"/>
        <v>SDH300125</v>
      </c>
      <c r="R1211">
        <v>302.10000000000002</v>
      </c>
      <c r="S1211">
        <v>2000</v>
      </c>
      <c r="T1211">
        <v>2000</v>
      </c>
      <c r="U1211">
        <v>2000</v>
      </c>
      <c r="V1211">
        <v>2000</v>
      </c>
      <c r="W1211">
        <v>2000</v>
      </c>
      <c r="X1211">
        <v>2114.7000000000003</v>
      </c>
      <c r="Y1211">
        <v>2416.8000000000002</v>
      </c>
      <c r="Z1211">
        <v>2718.9</v>
      </c>
      <c r="AA1211">
        <v>3021</v>
      </c>
      <c r="AB1211">
        <v>3323.1000000000004</v>
      </c>
      <c r="AC1211">
        <v>3625.2000000000003</v>
      </c>
      <c r="AD1211">
        <v>3927.3</v>
      </c>
      <c r="AE1211">
        <v>4229.4000000000005</v>
      </c>
      <c r="AF1211">
        <v>4531.5</v>
      </c>
      <c r="AG1211">
        <v>4833.6000000000004</v>
      </c>
      <c r="AH1211">
        <v>5135.7</v>
      </c>
      <c r="AI1211">
        <v>5437.8</v>
      </c>
      <c r="AJ1211">
        <v>5739.9000000000005</v>
      </c>
      <c r="AK1211">
        <v>6042</v>
      </c>
      <c r="AL1211">
        <v>6344.1</v>
      </c>
      <c r="AM1211">
        <v>6646.2000000000007</v>
      </c>
      <c r="AN1211">
        <v>6948.3</v>
      </c>
      <c r="AO1211">
        <v>7250.4000000000005</v>
      </c>
      <c r="AP1211">
        <v>7552.5</v>
      </c>
      <c r="AQ1211">
        <v>7854.6</v>
      </c>
      <c r="AR1211">
        <v>8156.7000000000007</v>
      </c>
      <c r="AS1211">
        <v>8458.8000000000011</v>
      </c>
      <c r="AT1211">
        <v>8760.9</v>
      </c>
      <c r="AU1211">
        <v>9063</v>
      </c>
      <c r="AV1211">
        <v>9063</v>
      </c>
      <c r="AW1211">
        <v>9063</v>
      </c>
      <c r="AX1211">
        <v>9063</v>
      </c>
      <c r="AY1211">
        <v>9063</v>
      </c>
      <c r="AZ1211">
        <v>9063</v>
      </c>
      <c r="BA1211">
        <v>9063</v>
      </c>
      <c r="BB1211">
        <v>9063</v>
      </c>
      <c r="BC1211">
        <v>9063</v>
      </c>
      <c r="BD1211">
        <v>9063</v>
      </c>
      <c r="BE1211">
        <v>9063</v>
      </c>
      <c r="BF1211">
        <v>9063</v>
      </c>
      <c r="BG1211">
        <v>9063</v>
      </c>
      <c r="BH1211">
        <v>9063</v>
      </c>
      <c r="BI1211">
        <v>9063</v>
      </c>
      <c r="BJ1211">
        <v>9063</v>
      </c>
      <c r="BK1211">
        <v>0</v>
      </c>
      <c r="BL1211">
        <v>0</v>
      </c>
      <c r="BM1211">
        <v>0</v>
      </c>
      <c r="BN1211">
        <v>0</v>
      </c>
      <c r="BO1211">
        <v>0</v>
      </c>
      <c r="BP1211">
        <v>0</v>
      </c>
      <c r="BQ1211">
        <v>0</v>
      </c>
      <c r="BR1211">
        <v>0</v>
      </c>
      <c r="BS1211">
        <v>0</v>
      </c>
      <c r="BT1211">
        <v>0</v>
      </c>
      <c r="BU1211">
        <v>0</v>
      </c>
      <c r="BV1211">
        <v>0</v>
      </c>
      <c r="BW1211">
        <v>0</v>
      </c>
      <c r="BX1211">
        <v>0</v>
      </c>
      <c r="BY1211">
        <v>0</v>
      </c>
      <c r="BZ1211">
        <v>0</v>
      </c>
      <c r="CA1211">
        <v>0</v>
      </c>
      <c r="CB1211">
        <v>0</v>
      </c>
      <c r="CC1211">
        <v>0</v>
      </c>
      <c r="CD1211">
        <v>0</v>
      </c>
      <c r="CE1211">
        <v>0</v>
      </c>
      <c r="CF1211">
        <v>0</v>
      </c>
      <c r="CG1211">
        <v>0</v>
      </c>
      <c r="CH1211">
        <v>0</v>
      </c>
      <c r="CI1211">
        <v>0</v>
      </c>
      <c r="CJ1211">
        <v>0</v>
      </c>
      <c r="CK1211">
        <v>0</v>
      </c>
      <c r="CL1211">
        <v>0</v>
      </c>
      <c r="CM1211">
        <v>0</v>
      </c>
      <c r="CN1211">
        <v>0</v>
      </c>
      <c r="CO1211">
        <v>0</v>
      </c>
      <c r="CP1211">
        <v>0</v>
      </c>
      <c r="CQ1211">
        <v>0</v>
      </c>
      <c r="CR1211">
        <v>0</v>
      </c>
      <c r="CS1211">
        <v>0</v>
      </c>
      <c r="CT1211">
        <v>0</v>
      </c>
      <c r="CU1211">
        <v>0</v>
      </c>
      <c r="CV1211">
        <v>0</v>
      </c>
      <c r="CW1211">
        <v>0</v>
      </c>
      <c r="CX1211">
        <v>0</v>
      </c>
      <c r="CY1211">
        <v>0</v>
      </c>
      <c r="CZ1211">
        <v>0</v>
      </c>
      <c r="DA1211">
        <v>0</v>
      </c>
      <c r="DB1211">
        <v>0</v>
      </c>
      <c r="DC1211">
        <v>0</v>
      </c>
      <c r="DD1211">
        <v>0</v>
      </c>
      <c r="DE1211">
        <v>0</v>
      </c>
      <c r="DF1211">
        <v>0</v>
      </c>
      <c r="DG1211">
        <v>0</v>
      </c>
      <c r="DH1211">
        <v>0</v>
      </c>
      <c r="DI1211">
        <v>0</v>
      </c>
      <c r="DJ1211">
        <v>0</v>
      </c>
      <c r="DK1211">
        <v>0</v>
      </c>
      <c r="DL1211">
        <v>0</v>
      </c>
      <c r="DM1211">
        <v>0</v>
      </c>
      <c r="DN1211">
        <v>0</v>
      </c>
      <c r="DO1211">
        <v>0</v>
      </c>
      <c r="DP1211">
        <v>0</v>
      </c>
      <c r="DQ1211">
        <v>0</v>
      </c>
      <c r="DR1211">
        <v>0</v>
      </c>
      <c r="DS1211">
        <v>0</v>
      </c>
      <c r="DT1211">
        <v>0</v>
      </c>
      <c r="DU1211">
        <v>0</v>
      </c>
      <c r="DV1211">
        <v>0</v>
      </c>
      <c r="DW1211">
        <v>0</v>
      </c>
      <c r="DX1211">
        <v>0</v>
      </c>
      <c r="DZ1211" s="340"/>
      <c r="EA1211" t="s">
        <v>1025</v>
      </c>
      <c r="EB1211">
        <v>1</v>
      </c>
      <c r="EC1211">
        <v>25</v>
      </c>
      <c r="ED1211" s="183" t="str">
        <f t="shared" si="46"/>
        <v>SDH300125</v>
      </c>
      <c r="EE1211">
        <v>302.10000000000002</v>
      </c>
      <c r="EF1211">
        <v>10000</v>
      </c>
      <c r="EG1211">
        <v>10000</v>
      </c>
      <c r="EH1211">
        <v>10000</v>
      </c>
      <c r="EI1211">
        <v>10000</v>
      </c>
      <c r="EJ1211">
        <v>10000</v>
      </c>
      <c r="EK1211">
        <v>10000</v>
      </c>
      <c r="EL1211">
        <v>10000</v>
      </c>
      <c r="EM1211">
        <v>10000</v>
      </c>
      <c r="EN1211">
        <v>10000</v>
      </c>
      <c r="EO1211">
        <v>10000</v>
      </c>
      <c r="EP1211">
        <v>10000</v>
      </c>
      <c r="EQ1211">
        <v>10000</v>
      </c>
      <c r="ER1211">
        <v>10000</v>
      </c>
      <c r="ES1211">
        <v>10000</v>
      </c>
      <c r="ET1211">
        <v>10000</v>
      </c>
      <c r="EU1211">
        <v>10000</v>
      </c>
      <c r="EV1211">
        <v>10000</v>
      </c>
      <c r="EW1211">
        <v>10000</v>
      </c>
      <c r="EX1211">
        <v>10000</v>
      </c>
      <c r="EY1211">
        <v>10000</v>
      </c>
      <c r="EZ1211">
        <v>10000</v>
      </c>
      <c r="FA1211">
        <v>10000</v>
      </c>
      <c r="FB1211">
        <v>10000</v>
      </c>
      <c r="FC1211">
        <v>10000</v>
      </c>
      <c r="FD1211">
        <v>10000</v>
      </c>
      <c r="FE1211">
        <v>10000</v>
      </c>
      <c r="FF1211">
        <v>10000</v>
      </c>
      <c r="FG1211">
        <v>10000</v>
      </c>
      <c r="FH1211">
        <v>10000</v>
      </c>
      <c r="FI1211">
        <v>10000</v>
      </c>
      <c r="FJ1211">
        <v>10000</v>
      </c>
      <c r="FK1211">
        <v>10000</v>
      </c>
      <c r="FL1211">
        <v>10000</v>
      </c>
      <c r="FM1211">
        <v>10000</v>
      </c>
      <c r="FN1211">
        <v>10000</v>
      </c>
      <c r="FO1211">
        <v>10000</v>
      </c>
      <c r="FP1211">
        <v>10000</v>
      </c>
      <c r="FQ1211">
        <v>10000</v>
      </c>
      <c r="FR1211">
        <v>10000</v>
      </c>
      <c r="FS1211">
        <v>10000</v>
      </c>
      <c r="FT1211">
        <v>10000</v>
      </c>
      <c r="FU1211">
        <v>10000</v>
      </c>
      <c r="FV1211">
        <v>10000</v>
      </c>
      <c r="FW1211">
        <v>10000</v>
      </c>
      <c r="FX1211">
        <v>0</v>
      </c>
      <c r="FY1211">
        <v>0</v>
      </c>
      <c r="FZ1211">
        <v>0</v>
      </c>
      <c r="GA1211">
        <v>0</v>
      </c>
      <c r="GB1211">
        <v>0</v>
      </c>
      <c r="GC1211">
        <v>0</v>
      </c>
      <c r="GD1211">
        <v>0</v>
      </c>
      <c r="GE1211">
        <v>0</v>
      </c>
      <c r="GF1211">
        <v>0</v>
      </c>
      <c r="GG1211">
        <v>0</v>
      </c>
      <c r="GH1211">
        <v>0</v>
      </c>
      <c r="GI1211">
        <v>0</v>
      </c>
      <c r="GJ1211">
        <v>0</v>
      </c>
      <c r="GK1211">
        <v>0</v>
      </c>
      <c r="GL1211">
        <v>0</v>
      </c>
      <c r="GM1211">
        <v>0</v>
      </c>
      <c r="GN1211">
        <v>0</v>
      </c>
      <c r="GO1211">
        <v>0</v>
      </c>
      <c r="GP1211">
        <v>0</v>
      </c>
      <c r="GQ1211">
        <v>0</v>
      </c>
      <c r="GR1211">
        <v>0</v>
      </c>
      <c r="GS1211">
        <v>0</v>
      </c>
      <c r="GT1211">
        <v>0</v>
      </c>
      <c r="GU1211">
        <v>0</v>
      </c>
      <c r="GV1211">
        <v>0</v>
      </c>
      <c r="GW1211">
        <v>0</v>
      </c>
      <c r="GX1211">
        <v>0</v>
      </c>
      <c r="GY1211">
        <v>0</v>
      </c>
      <c r="GZ1211">
        <v>0</v>
      </c>
      <c r="HA1211">
        <v>0</v>
      </c>
      <c r="HB1211">
        <v>0</v>
      </c>
      <c r="HC1211">
        <v>0</v>
      </c>
      <c r="HD1211">
        <v>0</v>
      </c>
      <c r="HE1211">
        <v>0</v>
      </c>
      <c r="HF1211">
        <v>0</v>
      </c>
      <c r="HG1211">
        <v>0</v>
      </c>
      <c r="HH1211">
        <v>0</v>
      </c>
      <c r="HI1211">
        <v>0</v>
      </c>
      <c r="HJ1211">
        <v>0</v>
      </c>
      <c r="HK1211">
        <v>0</v>
      </c>
      <c r="HL1211">
        <v>0</v>
      </c>
      <c r="HM1211">
        <v>0</v>
      </c>
      <c r="HN1211">
        <v>0</v>
      </c>
      <c r="HO1211">
        <v>0</v>
      </c>
      <c r="HP1211">
        <v>0</v>
      </c>
      <c r="HQ1211">
        <v>0</v>
      </c>
      <c r="HR1211">
        <v>0</v>
      </c>
      <c r="HS1211">
        <v>0</v>
      </c>
      <c r="HT1211">
        <v>0</v>
      </c>
      <c r="HU1211">
        <v>0</v>
      </c>
      <c r="HV1211">
        <v>0</v>
      </c>
      <c r="HW1211">
        <v>0</v>
      </c>
      <c r="HX1211">
        <v>0</v>
      </c>
      <c r="HY1211">
        <v>0</v>
      </c>
      <c r="HZ1211">
        <v>0</v>
      </c>
      <c r="IA1211">
        <v>0</v>
      </c>
      <c r="IB1211">
        <v>0</v>
      </c>
      <c r="IC1211">
        <v>0</v>
      </c>
      <c r="ID1211">
        <v>0</v>
      </c>
      <c r="IE1211">
        <v>0</v>
      </c>
      <c r="IF1211">
        <v>0</v>
      </c>
      <c r="IG1211">
        <v>0</v>
      </c>
      <c r="IH1211">
        <v>0</v>
      </c>
      <c r="II1211">
        <v>0</v>
      </c>
      <c r="IJ1211">
        <v>0</v>
      </c>
      <c r="IK1211">
        <v>0</v>
      </c>
    </row>
    <row r="1212" spans="13:245" hidden="1">
      <c r="M1212" s="340"/>
      <c r="N1212" t="s">
        <v>1025</v>
      </c>
      <c r="O1212">
        <v>1</v>
      </c>
      <c r="P1212">
        <v>26</v>
      </c>
      <c r="Q1212" s="183" t="str">
        <f t="shared" si="45"/>
        <v>SDH300126</v>
      </c>
      <c r="R1212">
        <v>302.10000000000002</v>
      </c>
      <c r="S1212">
        <v>2000</v>
      </c>
      <c r="T1212">
        <v>2000</v>
      </c>
      <c r="U1212">
        <v>2000</v>
      </c>
      <c r="V1212">
        <v>2000</v>
      </c>
      <c r="W1212">
        <v>2000</v>
      </c>
      <c r="X1212">
        <v>2114.7000000000003</v>
      </c>
      <c r="Y1212">
        <v>2416.8000000000002</v>
      </c>
      <c r="Z1212">
        <v>2718.9</v>
      </c>
      <c r="AA1212">
        <v>3021</v>
      </c>
      <c r="AB1212">
        <v>3323.1000000000004</v>
      </c>
      <c r="AC1212">
        <v>3625.2000000000003</v>
      </c>
      <c r="AD1212">
        <v>3927.3</v>
      </c>
      <c r="AE1212">
        <v>4229.4000000000005</v>
      </c>
      <c r="AF1212">
        <v>4531.5</v>
      </c>
      <c r="AG1212">
        <v>4833.6000000000004</v>
      </c>
      <c r="AH1212">
        <v>5135.7</v>
      </c>
      <c r="AI1212">
        <v>5437.8</v>
      </c>
      <c r="AJ1212">
        <v>5739.9000000000005</v>
      </c>
      <c r="AK1212">
        <v>6042</v>
      </c>
      <c r="AL1212">
        <v>6344.1</v>
      </c>
      <c r="AM1212">
        <v>6646.2000000000007</v>
      </c>
      <c r="AN1212">
        <v>6948.3</v>
      </c>
      <c r="AO1212">
        <v>7250.4000000000005</v>
      </c>
      <c r="AP1212">
        <v>7552.5</v>
      </c>
      <c r="AQ1212">
        <v>7854.6</v>
      </c>
      <c r="AR1212">
        <v>8156.7000000000007</v>
      </c>
      <c r="AS1212">
        <v>8458.8000000000011</v>
      </c>
      <c r="AT1212">
        <v>8760.9</v>
      </c>
      <c r="AU1212">
        <v>9063</v>
      </c>
      <c r="AV1212">
        <v>9063</v>
      </c>
      <c r="AW1212">
        <v>9063</v>
      </c>
      <c r="AX1212">
        <v>9063</v>
      </c>
      <c r="AY1212">
        <v>9063</v>
      </c>
      <c r="AZ1212">
        <v>9063</v>
      </c>
      <c r="BA1212">
        <v>9063</v>
      </c>
      <c r="BB1212">
        <v>9063</v>
      </c>
      <c r="BC1212">
        <v>9063</v>
      </c>
      <c r="BD1212">
        <v>9063</v>
      </c>
      <c r="BE1212">
        <v>9063</v>
      </c>
      <c r="BF1212">
        <v>9063</v>
      </c>
      <c r="BG1212">
        <v>9063</v>
      </c>
      <c r="BH1212">
        <v>9063</v>
      </c>
      <c r="BI1212">
        <v>9063</v>
      </c>
      <c r="BJ1212">
        <v>9063</v>
      </c>
      <c r="BK1212">
        <v>0</v>
      </c>
      <c r="BL1212">
        <v>0</v>
      </c>
      <c r="BM1212">
        <v>0</v>
      </c>
      <c r="BN1212">
        <v>0</v>
      </c>
      <c r="BO1212">
        <v>0</v>
      </c>
      <c r="BP1212">
        <v>0</v>
      </c>
      <c r="BQ1212">
        <v>0</v>
      </c>
      <c r="BR1212">
        <v>0</v>
      </c>
      <c r="BS1212">
        <v>0</v>
      </c>
      <c r="BT1212">
        <v>0</v>
      </c>
      <c r="BU1212">
        <v>0</v>
      </c>
      <c r="BV1212">
        <v>0</v>
      </c>
      <c r="BW1212">
        <v>0</v>
      </c>
      <c r="BX1212">
        <v>0</v>
      </c>
      <c r="BY1212">
        <v>0</v>
      </c>
      <c r="BZ1212">
        <v>0</v>
      </c>
      <c r="CA1212">
        <v>0</v>
      </c>
      <c r="CB1212">
        <v>0</v>
      </c>
      <c r="CC1212">
        <v>0</v>
      </c>
      <c r="CD1212">
        <v>0</v>
      </c>
      <c r="CE1212">
        <v>0</v>
      </c>
      <c r="CF1212">
        <v>0</v>
      </c>
      <c r="CG1212">
        <v>0</v>
      </c>
      <c r="CH1212">
        <v>0</v>
      </c>
      <c r="CI1212">
        <v>0</v>
      </c>
      <c r="CJ1212">
        <v>0</v>
      </c>
      <c r="CK1212">
        <v>0</v>
      </c>
      <c r="CL1212">
        <v>0</v>
      </c>
      <c r="CM1212">
        <v>0</v>
      </c>
      <c r="CN1212">
        <v>0</v>
      </c>
      <c r="CO1212">
        <v>0</v>
      </c>
      <c r="CP1212">
        <v>0</v>
      </c>
      <c r="CQ1212">
        <v>0</v>
      </c>
      <c r="CR1212">
        <v>0</v>
      </c>
      <c r="CS1212">
        <v>0</v>
      </c>
      <c r="CT1212">
        <v>0</v>
      </c>
      <c r="CU1212">
        <v>0</v>
      </c>
      <c r="CV1212">
        <v>0</v>
      </c>
      <c r="CW1212">
        <v>0</v>
      </c>
      <c r="CX1212">
        <v>0</v>
      </c>
      <c r="CY1212">
        <v>0</v>
      </c>
      <c r="CZ1212">
        <v>0</v>
      </c>
      <c r="DA1212">
        <v>0</v>
      </c>
      <c r="DB1212">
        <v>0</v>
      </c>
      <c r="DC1212">
        <v>0</v>
      </c>
      <c r="DD1212">
        <v>0</v>
      </c>
      <c r="DE1212">
        <v>0</v>
      </c>
      <c r="DF1212">
        <v>0</v>
      </c>
      <c r="DG1212">
        <v>0</v>
      </c>
      <c r="DH1212">
        <v>0</v>
      </c>
      <c r="DI1212">
        <v>0</v>
      </c>
      <c r="DJ1212">
        <v>0</v>
      </c>
      <c r="DK1212">
        <v>0</v>
      </c>
      <c r="DL1212">
        <v>0</v>
      </c>
      <c r="DM1212">
        <v>0</v>
      </c>
      <c r="DN1212">
        <v>0</v>
      </c>
      <c r="DO1212">
        <v>0</v>
      </c>
      <c r="DP1212">
        <v>0</v>
      </c>
      <c r="DQ1212">
        <v>0</v>
      </c>
      <c r="DR1212">
        <v>0</v>
      </c>
      <c r="DS1212">
        <v>0</v>
      </c>
      <c r="DT1212">
        <v>0</v>
      </c>
      <c r="DU1212">
        <v>0</v>
      </c>
      <c r="DV1212">
        <v>0</v>
      </c>
      <c r="DW1212">
        <v>0</v>
      </c>
      <c r="DX1212">
        <v>0</v>
      </c>
      <c r="DZ1212" s="340"/>
      <c r="EA1212" t="s">
        <v>1025</v>
      </c>
      <c r="EB1212">
        <v>1</v>
      </c>
      <c r="EC1212">
        <v>26</v>
      </c>
      <c r="ED1212" s="183" t="str">
        <f t="shared" si="46"/>
        <v>SDH300126</v>
      </c>
      <c r="EE1212">
        <v>302.10000000000002</v>
      </c>
      <c r="EF1212">
        <v>10000</v>
      </c>
      <c r="EG1212">
        <v>10000</v>
      </c>
      <c r="EH1212">
        <v>10000</v>
      </c>
      <c r="EI1212">
        <v>10000</v>
      </c>
      <c r="EJ1212">
        <v>10000</v>
      </c>
      <c r="EK1212">
        <v>10000</v>
      </c>
      <c r="EL1212">
        <v>10000</v>
      </c>
      <c r="EM1212">
        <v>10000</v>
      </c>
      <c r="EN1212">
        <v>10000</v>
      </c>
      <c r="EO1212">
        <v>10000</v>
      </c>
      <c r="EP1212">
        <v>10000</v>
      </c>
      <c r="EQ1212">
        <v>10000</v>
      </c>
      <c r="ER1212">
        <v>10000</v>
      </c>
      <c r="ES1212">
        <v>10000</v>
      </c>
      <c r="ET1212">
        <v>10000</v>
      </c>
      <c r="EU1212">
        <v>10000</v>
      </c>
      <c r="EV1212">
        <v>10000</v>
      </c>
      <c r="EW1212">
        <v>10000</v>
      </c>
      <c r="EX1212">
        <v>10000</v>
      </c>
      <c r="EY1212">
        <v>10000</v>
      </c>
      <c r="EZ1212">
        <v>10000</v>
      </c>
      <c r="FA1212">
        <v>10000</v>
      </c>
      <c r="FB1212">
        <v>10000</v>
      </c>
      <c r="FC1212">
        <v>10000</v>
      </c>
      <c r="FD1212">
        <v>10000</v>
      </c>
      <c r="FE1212">
        <v>10000</v>
      </c>
      <c r="FF1212">
        <v>10000</v>
      </c>
      <c r="FG1212">
        <v>10000</v>
      </c>
      <c r="FH1212">
        <v>10000</v>
      </c>
      <c r="FI1212">
        <v>10000</v>
      </c>
      <c r="FJ1212">
        <v>10000</v>
      </c>
      <c r="FK1212">
        <v>10000</v>
      </c>
      <c r="FL1212">
        <v>10000</v>
      </c>
      <c r="FM1212">
        <v>10000</v>
      </c>
      <c r="FN1212">
        <v>10000</v>
      </c>
      <c r="FO1212">
        <v>10000</v>
      </c>
      <c r="FP1212">
        <v>10000</v>
      </c>
      <c r="FQ1212">
        <v>10000</v>
      </c>
      <c r="FR1212">
        <v>10000</v>
      </c>
      <c r="FS1212">
        <v>10000</v>
      </c>
      <c r="FT1212">
        <v>10000</v>
      </c>
      <c r="FU1212">
        <v>10000</v>
      </c>
      <c r="FV1212">
        <v>10000</v>
      </c>
      <c r="FW1212">
        <v>10000</v>
      </c>
      <c r="FX1212">
        <v>0</v>
      </c>
      <c r="FY1212">
        <v>0</v>
      </c>
      <c r="FZ1212">
        <v>0</v>
      </c>
      <c r="GA1212">
        <v>0</v>
      </c>
      <c r="GB1212">
        <v>0</v>
      </c>
      <c r="GC1212">
        <v>0</v>
      </c>
      <c r="GD1212">
        <v>0</v>
      </c>
      <c r="GE1212">
        <v>0</v>
      </c>
      <c r="GF1212">
        <v>0</v>
      </c>
      <c r="GG1212">
        <v>0</v>
      </c>
      <c r="GH1212">
        <v>0</v>
      </c>
      <c r="GI1212">
        <v>0</v>
      </c>
      <c r="GJ1212">
        <v>0</v>
      </c>
      <c r="GK1212">
        <v>0</v>
      </c>
      <c r="GL1212">
        <v>0</v>
      </c>
      <c r="GM1212">
        <v>0</v>
      </c>
      <c r="GN1212">
        <v>0</v>
      </c>
      <c r="GO1212">
        <v>0</v>
      </c>
      <c r="GP1212">
        <v>0</v>
      </c>
      <c r="GQ1212">
        <v>0</v>
      </c>
      <c r="GR1212">
        <v>0</v>
      </c>
      <c r="GS1212">
        <v>0</v>
      </c>
      <c r="GT1212">
        <v>0</v>
      </c>
      <c r="GU1212">
        <v>0</v>
      </c>
      <c r="GV1212">
        <v>0</v>
      </c>
      <c r="GW1212">
        <v>0</v>
      </c>
      <c r="GX1212">
        <v>0</v>
      </c>
      <c r="GY1212">
        <v>0</v>
      </c>
      <c r="GZ1212">
        <v>0</v>
      </c>
      <c r="HA1212">
        <v>0</v>
      </c>
      <c r="HB1212">
        <v>0</v>
      </c>
      <c r="HC1212">
        <v>0</v>
      </c>
      <c r="HD1212">
        <v>0</v>
      </c>
      <c r="HE1212">
        <v>0</v>
      </c>
      <c r="HF1212">
        <v>0</v>
      </c>
      <c r="HG1212">
        <v>0</v>
      </c>
      <c r="HH1212">
        <v>0</v>
      </c>
      <c r="HI1212">
        <v>0</v>
      </c>
      <c r="HJ1212">
        <v>0</v>
      </c>
      <c r="HK1212">
        <v>0</v>
      </c>
      <c r="HL1212">
        <v>0</v>
      </c>
      <c r="HM1212">
        <v>0</v>
      </c>
      <c r="HN1212">
        <v>0</v>
      </c>
      <c r="HO1212">
        <v>0</v>
      </c>
      <c r="HP1212">
        <v>0</v>
      </c>
      <c r="HQ1212">
        <v>0</v>
      </c>
      <c r="HR1212">
        <v>0</v>
      </c>
      <c r="HS1212">
        <v>0</v>
      </c>
      <c r="HT1212">
        <v>0</v>
      </c>
      <c r="HU1212">
        <v>0</v>
      </c>
      <c r="HV1212">
        <v>0</v>
      </c>
      <c r="HW1212">
        <v>0</v>
      </c>
      <c r="HX1212">
        <v>0</v>
      </c>
      <c r="HY1212">
        <v>0</v>
      </c>
      <c r="HZ1212">
        <v>0</v>
      </c>
      <c r="IA1212">
        <v>0</v>
      </c>
      <c r="IB1212">
        <v>0</v>
      </c>
      <c r="IC1212">
        <v>0</v>
      </c>
      <c r="ID1212">
        <v>0</v>
      </c>
      <c r="IE1212">
        <v>0</v>
      </c>
      <c r="IF1212">
        <v>0</v>
      </c>
      <c r="IG1212">
        <v>0</v>
      </c>
      <c r="IH1212">
        <v>0</v>
      </c>
      <c r="II1212">
        <v>0</v>
      </c>
      <c r="IJ1212">
        <v>0</v>
      </c>
      <c r="IK1212">
        <v>0</v>
      </c>
    </row>
    <row r="1213" spans="13:245" hidden="1">
      <c r="M1213" s="340"/>
      <c r="N1213" t="s">
        <v>1025</v>
      </c>
      <c r="O1213">
        <v>1</v>
      </c>
      <c r="P1213">
        <v>27</v>
      </c>
      <c r="Q1213" s="183" t="str">
        <f t="shared" si="45"/>
        <v>SDH300127</v>
      </c>
      <c r="R1213">
        <v>307.40000000000003</v>
      </c>
      <c r="S1213">
        <v>2000</v>
      </c>
      <c r="T1213">
        <v>2000</v>
      </c>
      <c r="U1213">
        <v>2000</v>
      </c>
      <c r="V1213">
        <v>2000</v>
      </c>
      <c r="W1213">
        <v>2000</v>
      </c>
      <c r="X1213">
        <v>2151.8000000000002</v>
      </c>
      <c r="Y1213">
        <v>2459.2000000000003</v>
      </c>
      <c r="Z1213">
        <v>2766.6000000000004</v>
      </c>
      <c r="AA1213">
        <v>3074</v>
      </c>
      <c r="AB1213">
        <v>3381.4</v>
      </c>
      <c r="AC1213">
        <v>3688.8</v>
      </c>
      <c r="AD1213">
        <v>3996.2000000000003</v>
      </c>
      <c r="AE1213">
        <v>4303.6000000000004</v>
      </c>
      <c r="AF1213">
        <v>4611</v>
      </c>
      <c r="AG1213">
        <v>4918.4000000000005</v>
      </c>
      <c r="AH1213">
        <v>5225.8</v>
      </c>
      <c r="AI1213">
        <v>5533.2000000000007</v>
      </c>
      <c r="AJ1213">
        <v>5840.6</v>
      </c>
      <c r="AK1213">
        <v>6148</v>
      </c>
      <c r="AL1213">
        <v>6455.4000000000005</v>
      </c>
      <c r="AM1213">
        <v>6762.8</v>
      </c>
      <c r="AN1213">
        <v>7070.2000000000007</v>
      </c>
      <c r="AO1213">
        <v>7377.6</v>
      </c>
      <c r="AP1213">
        <v>7685</v>
      </c>
      <c r="AQ1213">
        <v>7992.4000000000005</v>
      </c>
      <c r="AR1213">
        <v>8299.8000000000011</v>
      </c>
      <c r="AS1213">
        <v>8607.2000000000007</v>
      </c>
      <c r="AT1213">
        <v>8914.6</v>
      </c>
      <c r="AU1213">
        <v>9222</v>
      </c>
      <c r="AV1213">
        <v>9222</v>
      </c>
      <c r="AW1213">
        <v>9222</v>
      </c>
      <c r="AX1213">
        <v>9222</v>
      </c>
      <c r="AY1213">
        <v>9222</v>
      </c>
      <c r="AZ1213">
        <v>9222</v>
      </c>
      <c r="BA1213">
        <v>9222</v>
      </c>
      <c r="BB1213">
        <v>9222</v>
      </c>
      <c r="BC1213">
        <v>9222</v>
      </c>
      <c r="BD1213">
        <v>9222</v>
      </c>
      <c r="BE1213">
        <v>9222</v>
      </c>
      <c r="BF1213">
        <v>9222</v>
      </c>
      <c r="BG1213">
        <v>9222</v>
      </c>
      <c r="BH1213">
        <v>9222</v>
      </c>
      <c r="BI1213">
        <v>9222</v>
      </c>
      <c r="BJ1213">
        <v>9222</v>
      </c>
      <c r="BK1213">
        <v>0</v>
      </c>
      <c r="BL1213">
        <v>0</v>
      </c>
      <c r="BM1213">
        <v>0</v>
      </c>
      <c r="BN1213">
        <v>0</v>
      </c>
      <c r="BO1213">
        <v>0</v>
      </c>
      <c r="BP1213">
        <v>0</v>
      </c>
      <c r="BQ1213">
        <v>0</v>
      </c>
      <c r="BR1213">
        <v>0</v>
      </c>
      <c r="BS1213">
        <v>0</v>
      </c>
      <c r="BT1213">
        <v>0</v>
      </c>
      <c r="BU1213">
        <v>0</v>
      </c>
      <c r="BV1213">
        <v>0</v>
      </c>
      <c r="BW1213">
        <v>0</v>
      </c>
      <c r="BX1213">
        <v>0</v>
      </c>
      <c r="BY1213">
        <v>0</v>
      </c>
      <c r="BZ1213">
        <v>0</v>
      </c>
      <c r="CA1213">
        <v>0</v>
      </c>
      <c r="CB1213">
        <v>0</v>
      </c>
      <c r="CC1213">
        <v>0</v>
      </c>
      <c r="CD1213">
        <v>0</v>
      </c>
      <c r="CE1213">
        <v>0</v>
      </c>
      <c r="CF1213">
        <v>0</v>
      </c>
      <c r="CG1213">
        <v>0</v>
      </c>
      <c r="CH1213">
        <v>0</v>
      </c>
      <c r="CI1213">
        <v>0</v>
      </c>
      <c r="CJ1213">
        <v>0</v>
      </c>
      <c r="CK1213">
        <v>0</v>
      </c>
      <c r="CL1213">
        <v>0</v>
      </c>
      <c r="CM1213">
        <v>0</v>
      </c>
      <c r="CN1213">
        <v>0</v>
      </c>
      <c r="CO1213">
        <v>0</v>
      </c>
      <c r="CP1213">
        <v>0</v>
      </c>
      <c r="CQ1213">
        <v>0</v>
      </c>
      <c r="CR1213">
        <v>0</v>
      </c>
      <c r="CS1213">
        <v>0</v>
      </c>
      <c r="CT1213">
        <v>0</v>
      </c>
      <c r="CU1213">
        <v>0</v>
      </c>
      <c r="CV1213">
        <v>0</v>
      </c>
      <c r="CW1213">
        <v>0</v>
      </c>
      <c r="CX1213">
        <v>0</v>
      </c>
      <c r="CY1213">
        <v>0</v>
      </c>
      <c r="CZ1213">
        <v>0</v>
      </c>
      <c r="DA1213">
        <v>0</v>
      </c>
      <c r="DB1213">
        <v>0</v>
      </c>
      <c r="DC1213">
        <v>0</v>
      </c>
      <c r="DD1213">
        <v>0</v>
      </c>
      <c r="DE1213">
        <v>0</v>
      </c>
      <c r="DF1213">
        <v>0</v>
      </c>
      <c r="DG1213">
        <v>0</v>
      </c>
      <c r="DH1213">
        <v>0</v>
      </c>
      <c r="DI1213">
        <v>0</v>
      </c>
      <c r="DJ1213">
        <v>0</v>
      </c>
      <c r="DK1213">
        <v>0</v>
      </c>
      <c r="DL1213">
        <v>0</v>
      </c>
      <c r="DM1213">
        <v>0</v>
      </c>
      <c r="DN1213">
        <v>0</v>
      </c>
      <c r="DO1213">
        <v>0</v>
      </c>
      <c r="DP1213">
        <v>0</v>
      </c>
      <c r="DQ1213">
        <v>0</v>
      </c>
      <c r="DR1213">
        <v>0</v>
      </c>
      <c r="DS1213">
        <v>0</v>
      </c>
      <c r="DT1213">
        <v>0</v>
      </c>
      <c r="DU1213">
        <v>0</v>
      </c>
      <c r="DV1213">
        <v>0</v>
      </c>
      <c r="DW1213">
        <v>0</v>
      </c>
      <c r="DX1213">
        <v>0</v>
      </c>
      <c r="DZ1213" s="340"/>
      <c r="EA1213" t="s">
        <v>1025</v>
      </c>
      <c r="EB1213">
        <v>1</v>
      </c>
      <c r="EC1213">
        <v>27</v>
      </c>
      <c r="ED1213" s="183" t="str">
        <f t="shared" si="46"/>
        <v>SDH300127</v>
      </c>
      <c r="EE1213">
        <v>307.40000000000003</v>
      </c>
      <c r="EF1213">
        <v>10000</v>
      </c>
      <c r="EG1213">
        <v>10000</v>
      </c>
      <c r="EH1213">
        <v>10000</v>
      </c>
      <c r="EI1213">
        <v>10000</v>
      </c>
      <c r="EJ1213">
        <v>10000</v>
      </c>
      <c r="EK1213">
        <v>10000</v>
      </c>
      <c r="EL1213">
        <v>10000</v>
      </c>
      <c r="EM1213">
        <v>10000</v>
      </c>
      <c r="EN1213">
        <v>10000</v>
      </c>
      <c r="EO1213">
        <v>10000</v>
      </c>
      <c r="EP1213">
        <v>10000</v>
      </c>
      <c r="EQ1213">
        <v>10000</v>
      </c>
      <c r="ER1213">
        <v>10000</v>
      </c>
      <c r="ES1213">
        <v>10000</v>
      </c>
      <c r="ET1213">
        <v>10000</v>
      </c>
      <c r="EU1213">
        <v>10000</v>
      </c>
      <c r="EV1213">
        <v>10000</v>
      </c>
      <c r="EW1213">
        <v>10000</v>
      </c>
      <c r="EX1213">
        <v>10000</v>
      </c>
      <c r="EY1213">
        <v>10000</v>
      </c>
      <c r="EZ1213">
        <v>10000</v>
      </c>
      <c r="FA1213">
        <v>10000</v>
      </c>
      <c r="FB1213">
        <v>10000</v>
      </c>
      <c r="FC1213">
        <v>10000</v>
      </c>
      <c r="FD1213">
        <v>10000</v>
      </c>
      <c r="FE1213">
        <v>10000</v>
      </c>
      <c r="FF1213">
        <v>10000</v>
      </c>
      <c r="FG1213">
        <v>10000</v>
      </c>
      <c r="FH1213">
        <v>10000</v>
      </c>
      <c r="FI1213">
        <v>10000</v>
      </c>
      <c r="FJ1213">
        <v>10000</v>
      </c>
      <c r="FK1213">
        <v>10000</v>
      </c>
      <c r="FL1213">
        <v>10000</v>
      </c>
      <c r="FM1213">
        <v>10000</v>
      </c>
      <c r="FN1213">
        <v>10000</v>
      </c>
      <c r="FO1213">
        <v>10000</v>
      </c>
      <c r="FP1213">
        <v>10000</v>
      </c>
      <c r="FQ1213">
        <v>10000</v>
      </c>
      <c r="FR1213">
        <v>10000</v>
      </c>
      <c r="FS1213">
        <v>10000</v>
      </c>
      <c r="FT1213">
        <v>10000</v>
      </c>
      <c r="FU1213">
        <v>10000</v>
      </c>
      <c r="FV1213">
        <v>10000</v>
      </c>
      <c r="FW1213">
        <v>10000</v>
      </c>
      <c r="FX1213">
        <v>0</v>
      </c>
      <c r="FY1213">
        <v>0</v>
      </c>
      <c r="FZ1213">
        <v>0</v>
      </c>
      <c r="GA1213">
        <v>0</v>
      </c>
      <c r="GB1213">
        <v>0</v>
      </c>
      <c r="GC1213">
        <v>0</v>
      </c>
      <c r="GD1213">
        <v>0</v>
      </c>
      <c r="GE1213">
        <v>0</v>
      </c>
      <c r="GF1213">
        <v>0</v>
      </c>
      <c r="GG1213">
        <v>0</v>
      </c>
      <c r="GH1213">
        <v>0</v>
      </c>
      <c r="GI1213">
        <v>0</v>
      </c>
      <c r="GJ1213">
        <v>0</v>
      </c>
      <c r="GK1213">
        <v>0</v>
      </c>
      <c r="GL1213">
        <v>0</v>
      </c>
      <c r="GM1213">
        <v>0</v>
      </c>
      <c r="GN1213">
        <v>0</v>
      </c>
      <c r="GO1213">
        <v>0</v>
      </c>
      <c r="GP1213">
        <v>0</v>
      </c>
      <c r="GQ1213">
        <v>0</v>
      </c>
      <c r="GR1213">
        <v>0</v>
      </c>
      <c r="GS1213">
        <v>0</v>
      </c>
      <c r="GT1213">
        <v>0</v>
      </c>
      <c r="GU1213">
        <v>0</v>
      </c>
      <c r="GV1213">
        <v>0</v>
      </c>
      <c r="GW1213">
        <v>0</v>
      </c>
      <c r="GX1213">
        <v>0</v>
      </c>
      <c r="GY1213">
        <v>0</v>
      </c>
      <c r="GZ1213">
        <v>0</v>
      </c>
      <c r="HA1213">
        <v>0</v>
      </c>
      <c r="HB1213">
        <v>0</v>
      </c>
      <c r="HC1213">
        <v>0</v>
      </c>
      <c r="HD1213">
        <v>0</v>
      </c>
      <c r="HE1213">
        <v>0</v>
      </c>
      <c r="HF1213">
        <v>0</v>
      </c>
      <c r="HG1213">
        <v>0</v>
      </c>
      <c r="HH1213">
        <v>0</v>
      </c>
      <c r="HI1213">
        <v>0</v>
      </c>
      <c r="HJ1213">
        <v>0</v>
      </c>
      <c r="HK1213">
        <v>0</v>
      </c>
      <c r="HL1213">
        <v>0</v>
      </c>
      <c r="HM1213">
        <v>0</v>
      </c>
      <c r="HN1213">
        <v>0</v>
      </c>
      <c r="HO1213">
        <v>0</v>
      </c>
      <c r="HP1213">
        <v>0</v>
      </c>
      <c r="HQ1213">
        <v>0</v>
      </c>
      <c r="HR1213">
        <v>0</v>
      </c>
      <c r="HS1213">
        <v>0</v>
      </c>
      <c r="HT1213">
        <v>0</v>
      </c>
      <c r="HU1213">
        <v>0</v>
      </c>
      <c r="HV1213">
        <v>0</v>
      </c>
      <c r="HW1213">
        <v>0</v>
      </c>
      <c r="HX1213">
        <v>0</v>
      </c>
      <c r="HY1213">
        <v>0</v>
      </c>
      <c r="HZ1213">
        <v>0</v>
      </c>
      <c r="IA1213">
        <v>0</v>
      </c>
      <c r="IB1213">
        <v>0</v>
      </c>
      <c r="IC1213">
        <v>0</v>
      </c>
      <c r="ID1213">
        <v>0</v>
      </c>
      <c r="IE1213">
        <v>0</v>
      </c>
      <c r="IF1213">
        <v>0</v>
      </c>
      <c r="IG1213">
        <v>0</v>
      </c>
      <c r="IH1213">
        <v>0</v>
      </c>
      <c r="II1213">
        <v>0</v>
      </c>
      <c r="IJ1213">
        <v>0</v>
      </c>
      <c r="IK1213">
        <v>0</v>
      </c>
    </row>
    <row r="1214" spans="13:245" hidden="1">
      <c r="M1214" s="340"/>
      <c r="N1214" t="s">
        <v>1025</v>
      </c>
      <c r="O1214">
        <v>1</v>
      </c>
      <c r="P1214">
        <v>28</v>
      </c>
      <c r="Q1214" s="183" t="str">
        <f t="shared" si="45"/>
        <v>SDH300128</v>
      </c>
      <c r="R1214">
        <v>312.7</v>
      </c>
      <c r="S1214">
        <v>2000</v>
      </c>
      <c r="T1214">
        <v>2000</v>
      </c>
      <c r="U1214">
        <v>2000</v>
      </c>
      <c r="V1214">
        <v>2000</v>
      </c>
      <c r="W1214">
        <v>2000</v>
      </c>
      <c r="X1214">
        <v>2188.9</v>
      </c>
      <c r="Y1214">
        <v>2501.6</v>
      </c>
      <c r="Z1214">
        <v>2814.3</v>
      </c>
      <c r="AA1214">
        <v>3127</v>
      </c>
      <c r="AB1214">
        <v>3439.7000000000003</v>
      </c>
      <c r="AC1214">
        <v>3752.4</v>
      </c>
      <c r="AD1214">
        <v>4065.1000000000004</v>
      </c>
      <c r="AE1214">
        <v>4377.8</v>
      </c>
      <c r="AF1214">
        <v>4690.5</v>
      </c>
      <c r="AG1214">
        <v>5003.2</v>
      </c>
      <c r="AH1214">
        <v>5315.9000000000005</v>
      </c>
      <c r="AI1214">
        <v>5628.6</v>
      </c>
      <c r="AJ1214">
        <v>5941.3</v>
      </c>
      <c r="AK1214">
        <v>6254</v>
      </c>
      <c r="AL1214">
        <v>6566.7000000000007</v>
      </c>
      <c r="AM1214">
        <v>6879.4000000000005</v>
      </c>
      <c r="AN1214">
        <v>7192.1</v>
      </c>
      <c r="AO1214">
        <v>7504.8</v>
      </c>
      <c r="AP1214">
        <v>7817.5</v>
      </c>
      <c r="AQ1214">
        <v>8130.2000000000007</v>
      </c>
      <c r="AR1214">
        <v>8442.9</v>
      </c>
      <c r="AS1214">
        <v>8755.6</v>
      </c>
      <c r="AT1214">
        <v>9068.3000000000011</v>
      </c>
      <c r="AU1214">
        <v>9381</v>
      </c>
      <c r="AV1214">
        <v>9381</v>
      </c>
      <c r="AW1214">
        <v>9381</v>
      </c>
      <c r="AX1214">
        <v>9381</v>
      </c>
      <c r="AY1214">
        <v>9381</v>
      </c>
      <c r="AZ1214">
        <v>9381</v>
      </c>
      <c r="BA1214">
        <v>9381</v>
      </c>
      <c r="BB1214">
        <v>9381</v>
      </c>
      <c r="BC1214">
        <v>9381</v>
      </c>
      <c r="BD1214">
        <v>9381</v>
      </c>
      <c r="BE1214">
        <v>9381</v>
      </c>
      <c r="BF1214">
        <v>9381</v>
      </c>
      <c r="BG1214">
        <v>9381</v>
      </c>
      <c r="BH1214">
        <v>9381</v>
      </c>
      <c r="BI1214">
        <v>9381</v>
      </c>
      <c r="BJ1214">
        <v>9381</v>
      </c>
      <c r="BK1214">
        <v>0</v>
      </c>
      <c r="BL1214">
        <v>0</v>
      </c>
      <c r="BM1214">
        <v>0</v>
      </c>
      <c r="BN1214">
        <v>0</v>
      </c>
      <c r="BO1214">
        <v>0</v>
      </c>
      <c r="BP1214">
        <v>0</v>
      </c>
      <c r="BQ1214">
        <v>0</v>
      </c>
      <c r="BR1214">
        <v>0</v>
      </c>
      <c r="BS1214">
        <v>0</v>
      </c>
      <c r="BT1214">
        <v>0</v>
      </c>
      <c r="BU1214">
        <v>0</v>
      </c>
      <c r="BV1214">
        <v>0</v>
      </c>
      <c r="BW1214">
        <v>0</v>
      </c>
      <c r="BX1214">
        <v>0</v>
      </c>
      <c r="BY1214">
        <v>0</v>
      </c>
      <c r="BZ1214">
        <v>0</v>
      </c>
      <c r="CA1214">
        <v>0</v>
      </c>
      <c r="CB1214">
        <v>0</v>
      </c>
      <c r="CC1214">
        <v>0</v>
      </c>
      <c r="CD1214">
        <v>0</v>
      </c>
      <c r="CE1214">
        <v>0</v>
      </c>
      <c r="CF1214">
        <v>0</v>
      </c>
      <c r="CG1214">
        <v>0</v>
      </c>
      <c r="CH1214">
        <v>0</v>
      </c>
      <c r="CI1214">
        <v>0</v>
      </c>
      <c r="CJ1214">
        <v>0</v>
      </c>
      <c r="CK1214">
        <v>0</v>
      </c>
      <c r="CL1214">
        <v>0</v>
      </c>
      <c r="CM1214">
        <v>0</v>
      </c>
      <c r="CN1214">
        <v>0</v>
      </c>
      <c r="CO1214">
        <v>0</v>
      </c>
      <c r="CP1214">
        <v>0</v>
      </c>
      <c r="CQ1214">
        <v>0</v>
      </c>
      <c r="CR1214">
        <v>0</v>
      </c>
      <c r="CS1214">
        <v>0</v>
      </c>
      <c r="CT1214">
        <v>0</v>
      </c>
      <c r="CU1214">
        <v>0</v>
      </c>
      <c r="CV1214">
        <v>0</v>
      </c>
      <c r="CW1214">
        <v>0</v>
      </c>
      <c r="CX1214">
        <v>0</v>
      </c>
      <c r="CY1214">
        <v>0</v>
      </c>
      <c r="CZ1214">
        <v>0</v>
      </c>
      <c r="DA1214">
        <v>0</v>
      </c>
      <c r="DB1214">
        <v>0</v>
      </c>
      <c r="DC1214">
        <v>0</v>
      </c>
      <c r="DD1214">
        <v>0</v>
      </c>
      <c r="DE1214">
        <v>0</v>
      </c>
      <c r="DF1214">
        <v>0</v>
      </c>
      <c r="DG1214">
        <v>0</v>
      </c>
      <c r="DH1214">
        <v>0</v>
      </c>
      <c r="DI1214">
        <v>0</v>
      </c>
      <c r="DJ1214">
        <v>0</v>
      </c>
      <c r="DK1214">
        <v>0</v>
      </c>
      <c r="DL1214">
        <v>0</v>
      </c>
      <c r="DM1214">
        <v>0</v>
      </c>
      <c r="DN1214">
        <v>0</v>
      </c>
      <c r="DO1214">
        <v>0</v>
      </c>
      <c r="DP1214">
        <v>0</v>
      </c>
      <c r="DQ1214">
        <v>0</v>
      </c>
      <c r="DR1214">
        <v>0</v>
      </c>
      <c r="DS1214">
        <v>0</v>
      </c>
      <c r="DT1214">
        <v>0</v>
      </c>
      <c r="DU1214">
        <v>0</v>
      </c>
      <c r="DV1214">
        <v>0</v>
      </c>
      <c r="DW1214">
        <v>0</v>
      </c>
      <c r="DX1214">
        <v>0</v>
      </c>
      <c r="DZ1214" s="340"/>
      <c r="EA1214" t="s">
        <v>1025</v>
      </c>
      <c r="EB1214">
        <v>1</v>
      </c>
      <c r="EC1214">
        <v>28</v>
      </c>
      <c r="ED1214" s="183" t="str">
        <f t="shared" si="46"/>
        <v>SDH300128</v>
      </c>
      <c r="EE1214">
        <v>312.7</v>
      </c>
      <c r="EF1214">
        <v>10000</v>
      </c>
      <c r="EG1214">
        <v>10000</v>
      </c>
      <c r="EH1214">
        <v>10000</v>
      </c>
      <c r="EI1214">
        <v>10000</v>
      </c>
      <c r="EJ1214">
        <v>10000</v>
      </c>
      <c r="EK1214">
        <v>10000</v>
      </c>
      <c r="EL1214">
        <v>10000</v>
      </c>
      <c r="EM1214">
        <v>10000</v>
      </c>
      <c r="EN1214">
        <v>10000</v>
      </c>
      <c r="EO1214">
        <v>10000</v>
      </c>
      <c r="EP1214">
        <v>10000</v>
      </c>
      <c r="EQ1214">
        <v>10000</v>
      </c>
      <c r="ER1214">
        <v>10000</v>
      </c>
      <c r="ES1214">
        <v>10000</v>
      </c>
      <c r="ET1214">
        <v>10000</v>
      </c>
      <c r="EU1214">
        <v>10000</v>
      </c>
      <c r="EV1214">
        <v>10000</v>
      </c>
      <c r="EW1214">
        <v>10000</v>
      </c>
      <c r="EX1214">
        <v>10000</v>
      </c>
      <c r="EY1214">
        <v>10000</v>
      </c>
      <c r="EZ1214">
        <v>10000</v>
      </c>
      <c r="FA1214">
        <v>10000</v>
      </c>
      <c r="FB1214">
        <v>10000</v>
      </c>
      <c r="FC1214">
        <v>10000</v>
      </c>
      <c r="FD1214">
        <v>10000</v>
      </c>
      <c r="FE1214">
        <v>10000</v>
      </c>
      <c r="FF1214">
        <v>10000</v>
      </c>
      <c r="FG1214">
        <v>10000</v>
      </c>
      <c r="FH1214">
        <v>10000</v>
      </c>
      <c r="FI1214">
        <v>10000</v>
      </c>
      <c r="FJ1214">
        <v>10000</v>
      </c>
      <c r="FK1214">
        <v>10000</v>
      </c>
      <c r="FL1214">
        <v>10000</v>
      </c>
      <c r="FM1214">
        <v>10000</v>
      </c>
      <c r="FN1214">
        <v>10000</v>
      </c>
      <c r="FO1214">
        <v>10000</v>
      </c>
      <c r="FP1214">
        <v>10000</v>
      </c>
      <c r="FQ1214">
        <v>10000</v>
      </c>
      <c r="FR1214">
        <v>10000</v>
      </c>
      <c r="FS1214">
        <v>10000</v>
      </c>
      <c r="FT1214">
        <v>10000</v>
      </c>
      <c r="FU1214">
        <v>10000</v>
      </c>
      <c r="FV1214">
        <v>10000</v>
      </c>
      <c r="FW1214">
        <v>10000</v>
      </c>
      <c r="FX1214">
        <v>0</v>
      </c>
      <c r="FY1214">
        <v>0</v>
      </c>
      <c r="FZ1214">
        <v>0</v>
      </c>
      <c r="GA1214">
        <v>0</v>
      </c>
      <c r="GB1214">
        <v>0</v>
      </c>
      <c r="GC1214">
        <v>0</v>
      </c>
      <c r="GD1214">
        <v>0</v>
      </c>
      <c r="GE1214">
        <v>0</v>
      </c>
      <c r="GF1214">
        <v>0</v>
      </c>
      <c r="GG1214">
        <v>0</v>
      </c>
      <c r="GH1214">
        <v>0</v>
      </c>
      <c r="GI1214">
        <v>0</v>
      </c>
      <c r="GJ1214">
        <v>0</v>
      </c>
      <c r="GK1214">
        <v>0</v>
      </c>
      <c r="GL1214">
        <v>0</v>
      </c>
      <c r="GM1214">
        <v>0</v>
      </c>
      <c r="GN1214">
        <v>0</v>
      </c>
      <c r="GO1214">
        <v>0</v>
      </c>
      <c r="GP1214">
        <v>0</v>
      </c>
      <c r="GQ1214">
        <v>0</v>
      </c>
      <c r="GR1214">
        <v>0</v>
      </c>
      <c r="GS1214">
        <v>0</v>
      </c>
      <c r="GT1214">
        <v>0</v>
      </c>
      <c r="GU1214">
        <v>0</v>
      </c>
      <c r="GV1214">
        <v>0</v>
      </c>
      <c r="GW1214">
        <v>0</v>
      </c>
      <c r="GX1214">
        <v>0</v>
      </c>
      <c r="GY1214">
        <v>0</v>
      </c>
      <c r="GZ1214">
        <v>0</v>
      </c>
      <c r="HA1214">
        <v>0</v>
      </c>
      <c r="HB1214">
        <v>0</v>
      </c>
      <c r="HC1214">
        <v>0</v>
      </c>
      <c r="HD1214">
        <v>0</v>
      </c>
      <c r="HE1214">
        <v>0</v>
      </c>
      <c r="HF1214">
        <v>0</v>
      </c>
      <c r="HG1214">
        <v>0</v>
      </c>
      <c r="HH1214">
        <v>0</v>
      </c>
      <c r="HI1214">
        <v>0</v>
      </c>
      <c r="HJ1214">
        <v>0</v>
      </c>
      <c r="HK1214">
        <v>0</v>
      </c>
      <c r="HL1214">
        <v>0</v>
      </c>
      <c r="HM1214">
        <v>0</v>
      </c>
      <c r="HN1214">
        <v>0</v>
      </c>
      <c r="HO1214">
        <v>0</v>
      </c>
      <c r="HP1214">
        <v>0</v>
      </c>
      <c r="HQ1214">
        <v>0</v>
      </c>
      <c r="HR1214">
        <v>0</v>
      </c>
      <c r="HS1214">
        <v>0</v>
      </c>
      <c r="HT1214">
        <v>0</v>
      </c>
      <c r="HU1214">
        <v>0</v>
      </c>
      <c r="HV1214">
        <v>0</v>
      </c>
      <c r="HW1214">
        <v>0</v>
      </c>
      <c r="HX1214">
        <v>0</v>
      </c>
      <c r="HY1214">
        <v>0</v>
      </c>
      <c r="HZ1214">
        <v>0</v>
      </c>
      <c r="IA1214">
        <v>0</v>
      </c>
      <c r="IB1214">
        <v>0</v>
      </c>
      <c r="IC1214">
        <v>0</v>
      </c>
      <c r="ID1214">
        <v>0</v>
      </c>
      <c r="IE1214">
        <v>0</v>
      </c>
      <c r="IF1214">
        <v>0</v>
      </c>
      <c r="IG1214">
        <v>0</v>
      </c>
      <c r="IH1214">
        <v>0</v>
      </c>
      <c r="II1214">
        <v>0</v>
      </c>
      <c r="IJ1214">
        <v>0</v>
      </c>
      <c r="IK1214">
        <v>0</v>
      </c>
    </row>
    <row r="1215" spans="13:245" hidden="1">
      <c r="M1215" s="340"/>
      <c r="N1215" t="s">
        <v>1025</v>
      </c>
      <c r="O1215">
        <v>1</v>
      </c>
      <c r="P1215">
        <v>29</v>
      </c>
      <c r="Q1215" s="183" t="str">
        <f t="shared" si="45"/>
        <v>SDH300129</v>
      </c>
      <c r="R1215">
        <v>323.3</v>
      </c>
      <c r="S1215">
        <v>2000</v>
      </c>
      <c r="T1215">
        <v>2000</v>
      </c>
      <c r="U1215">
        <v>2000</v>
      </c>
      <c r="V1215">
        <v>2000</v>
      </c>
      <c r="W1215">
        <v>2000</v>
      </c>
      <c r="X1215">
        <v>2263.1</v>
      </c>
      <c r="Y1215">
        <v>2586.4</v>
      </c>
      <c r="Z1215">
        <v>2909.7000000000003</v>
      </c>
      <c r="AA1215">
        <v>3233</v>
      </c>
      <c r="AB1215">
        <v>3556.3</v>
      </c>
      <c r="AC1215">
        <v>3879.6000000000004</v>
      </c>
      <c r="AD1215">
        <v>4202.9000000000005</v>
      </c>
      <c r="AE1215">
        <v>4526.2</v>
      </c>
      <c r="AF1215">
        <v>4849.5</v>
      </c>
      <c r="AG1215">
        <v>5172.8</v>
      </c>
      <c r="AH1215">
        <v>5496.1</v>
      </c>
      <c r="AI1215">
        <v>5819.4000000000005</v>
      </c>
      <c r="AJ1215">
        <v>6142.7000000000007</v>
      </c>
      <c r="AK1215">
        <v>6466</v>
      </c>
      <c r="AL1215">
        <v>6789.3</v>
      </c>
      <c r="AM1215">
        <v>7112.6</v>
      </c>
      <c r="AN1215">
        <v>7435.9000000000005</v>
      </c>
      <c r="AO1215">
        <v>7759.2000000000007</v>
      </c>
      <c r="AP1215">
        <v>8082.5</v>
      </c>
      <c r="AQ1215">
        <v>8405.8000000000011</v>
      </c>
      <c r="AR1215">
        <v>8729.1</v>
      </c>
      <c r="AS1215">
        <v>9052.4</v>
      </c>
      <c r="AT1215">
        <v>9375.7000000000007</v>
      </c>
      <c r="AU1215">
        <v>9699</v>
      </c>
      <c r="AV1215">
        <v>9699</v>
      </c>
      <c r="AW1215">
        <v>9699</v>
      </c>
      <c r="AX1215">
        <v>9699</v>
      </c>
      <c r="AY1215">
        <v>9699</v>
      </c>
      <c r="AZ1215">
        <v>9699</v>
      </c>
      <c r="BA1215">
        <v>9699</v>
      </c>
      <c r="BB1215">
        <v>9699</v>
      </c>
      <c r="BC1215">
        <v>9699</v>
      </c>
      <c r="BD1215">
        <v>9699</v>
      </c>
      <c r="BE1215">
        <v>9699</v>
      </c>
      <c r="BF1215">
        <v>9699</v>
      </c>
      <c r="BG1215">
        <v>9699</v>
      </c>
      <c r="BH1215">
        <v>9699</v>
      </c>
      <c r="BI1215">
        <v>9699</v>
      </c>
      <c r="BJ1215">
        <v>9699</v>
      </c>
      <c r="BK1215">
        <v>0</v>
      </c>
      <c r="BL1215">
        <v>0</v>
      </c>
      <c r="BM1215">
        <v>0</v>
      </c>
      <c r="BN1215">
        <v>0</v>
      </c>
      <c r="BO1215">
        <v>0</v>
      </c>
      <c r="BP1215">
        <v>0</v>
      </c>
      <c r="BQ1215">
        <v>0</v>
      </c>
      <c r="BR1215">
        <v>0</v>
      </c>
      <c r="BS1215">
        <v>0</v>
      </c>
      <c r="BT1215">
        <v>0</v>
      </c>
      <c r="BU1215">
        <v>0</v>
      </c>
      <c r="BV1215">
        <v>0</v>
      </c>
      <c r="BW1215">
        <v>0</v>
      </c>
      <c r="BX1215">
        <v>0</v>
      </c>
      <c r="BY1215">
        <v>0</v>
      </c>
      <c r="BZ1215">
        <v>0</v>
      </c>
      <c r="CA1215">
        <v>0</v>
      </c>
      <c r="CB1215">
        <v>0</v>
      </c>
      <c r="CC1215">
        <v>0</v>
      </c>
      <c r="CD1215">
        <v>0</v>
      </c>
      <c r="CE1215">
        <v>0</v>
      </c>
      <c r="CF1215">
        <v>0</v>
      </c>
      <c r="CG1215">
        <v>0</v>
      </c>
      <c r="CH1215">
        <v>0</v>
      </c>
      <c r="CI1215">
        <v>0</v>
      </c>
      <c r="CJ1215">
        <v>0</v>
      </c>
      <c r="CK1215">
        <v>0</v>
      </c>
      <c r="CL1215">
        <v>0</v>
      </c>
      <c r="CM1215">
        <v>0</v>
      </c>
      <c r="CN1215">
        <v>0</v>
      </c>
      <c r="CO1215">
        <v>0</v>
      </c>
      <c r="CP1215">
        <v>0</v>
      </c>
      <c r="CQ1215">
        <v>0</v>
      </c>
      <c r="CR1215">
        <v>0</v>
      </c>
      <c r="CS1215">
        <v>0</v>
      </c>
      <c r="CT1215">
        <v>0</v>
      </c>
      <c r="CU1215">
        <v>0</v>
      </c>
      <c r="CV1215">
        <v>0</v>
      </c>
      <c r="CW1215">
        <v>0</v>
      </c>
      <c r="CX1215">
        <v>0</v>
      </c>
      <c r="CY1215">
        <v>0</v>
      </c>
      <c r="CZ1215">
        <v>0</v>
      </c>
      <c r="DA1215">
        <v>0</v>
      </c>
      <c r="DB1215">
        <v>0</v>
      </c>
      <c r="DC1215">
        <v>0</v>
      </c>
      <c r="DD1215">
        <v>0</v>
      </c>
      <c r="DE1215">
        <v>0</v>
      </c>
      <c r="DF1215">
        <v>0</v>
      </c>
      <c r="DG1215">
        <v>0</v>
      </c>
      <c r="DH1215">
        <v>0</v>
      </c>
      <c r="DI1215">
        <v>0</v>
      </c>
      <c r="DJ1215">
        <v>0</v>
      </c>
      <c r="DK1215">
        <v>0</v>
      </c>
      <c r="DL1215">
        <v>0</v>
      </c>
      <c r="DM1215">
        <v>0</v>
      </c>
      <c r="DN1215">
        <v>0</v>
      </c>
      <c r="DO1215">
        <v>0</v>
      </c>
      <c r="DP1215">
        <v>0</v>
      </c>
      <c r="DQ1215">
        <v>0</v>
      </c>
      <c r="DR1215">
        <v>0</v>
      </c>
      <c r="DS1215">
        <v>0</v>
      </c>
      <c r="DT1215">
        <v>0</v>
      </c>
      <c r="DU1215">
        <v>0</v>
      </c>
      <c r="DV1215">
        <v>0</v>
      </c>
      <c r="DW1215">
        <v>0</v>
      </c>
      <c r="DX1215">
        <v>0</v>
      </c>
      <c r="DZ1215" s="340"/>
      <c r="EA1215" t="s">
        <v>1025</v>
      </c>
      <c r="EB1215">
        <v>1</v>
      </c>
      <c r="EC1215">
        <v>29</v>
      </c>
      <c r="ED1215" s="183" t="str">
        <f t="shared" si="46"/>
        <v>SDH300129</v>
      </c>
      <c r="EE1215">
        <v>323.3</v>
      </c>
      <c r="EF1215">
        <v>10000</v>
      </c>
      <c r="EG1215">
        <v>10000</v>
      </c>
      <c r="EH1215">
        <v>10000</v>
      </c>
      <c r="EI1215">
        <v>10000</v>
      </c>
      <c r="EJ1215">
        <v>10000</v>
      </c>
      <c r="EK1215">
        <v>10000</v>
      </c>
      <c r="EL1215">
        <v>10000</v>
      </c>
      <c r="EM1215">
        <v>10000</v>
      </c>
      <c r="EN1215">
        <v>10000</v>
      </c>
      <c r="EO1215">
        <v>10000</v>
      </c>
      <c r="EP1215">
        <v>10000</v>
      </c>
      <c r="EQ1215">
        <v>10000</v>
      </c>
      <c r="ER1215">
        <v>10000</v>
      </c>
      <c r="ES1215">
        <v>10000</v>
      </c>
      <c r="ET1215">
        <v>10000</v>
      </c>
      <c r="EU1215">
        <v>10000</v>
      </c>
      <c r="EV1215">
        <v>10000</v>
      </c>
      <c r="EW1215">
        <v>10000</v>
      </c>
      <c r="EX1215">
        <v>10000</v>
      </c>
      <c r="EY1215">
        <v>10000</v>
      </c>
      <c r="EZ1215">
        <v>10000</v>
      </c>
      <c r="FA1215">
        <v>10000</v>
      </c>
      <c r="FB1215">
        <v>10000</v>
      </c>
      <c r="FC1215">
        <v>10000</v>
      </c>
      <c r="FD1215">
        <v>10000</v>
      </c>
      <c r="FE1215">
        <v>10000</v>
      </c>
      <c r="FF1215">
        <v>10000</v>
      </c>
      <c r="FG1215">
        <v>10000</v>
      </c>
      <c r="FH1215">
        <v>10000</v>
      </c>
      <c r="FI1215">
        <v>10000</v>
      </c>
      <c r="FJ1215">
        <v>10000</v>
      </c>
      <c r="FK1215">
        <v>10000</v>
      </c>
      <c r="FL1215">
        <v>10000</v>
      </c>
      <c r="FM1215">
        <v>10000</v>
      </c>
      <c r="FN1215">
        <v>10000</v>
      </c>
      <c r="FO1215">
        <v>10000</v>
      </c>
      <c r="FP1215">
        <v>10000</v>
      </c>
      <c r="FQ1215">
        <v>10000</v>
      </c>
      <c r="FR1215">
        <v>10000</v>
      </c>
      <c r="FS1215">
        <v>10000</v>
      </c>
      <c r="FT1215">
        <v>10000</v>
      </c>
      <c r="FU1215">
        <v>10000</v>
      </c>
      <c r="FV1215">
        <v>10000</v>
      </c>
      <c r="FW1215">
        <v>10000</v>
      </c>
      <c r="FX1215">
        <v>0</v>
      </c>
      <c r="FY1215">
        <v>0</v>
      </c>
      <c r="FZ1215">
        <v>0</v>
      </c>
      <c r="GA1215">
        <v>0</v>
      </c>
      <c r="GB1215">
        <v>0</v>
      </c>
      <c r="GC1215">
        <v>0</v>
      </c>
      <c r="GD1215">
        <v>0</v>
      </c>
      <c r="GE1215">
        <v>0</v>
      </c>
      <c r="GF1215">
        <v>0</v>
      </c>
      <c r="GG1215">
        <v>0</v>
      </c>
      <c r="GH1215">
        <v>0</v>
      </c>
      <c r="GI1215">
        <v>0</v>
      </c>
      <c r="GJ1215">
        <v>0</v>
      </c>
      <c r="GK1215">
        <v>0</v>
      </c>
      <c r="GL1215">
        <v>0</v>
      </c>
      <c r="GM1215">
        <v>0</v>
      </c>
      <c r="GN1215">
        <v>0</v>
      </c>
      <c r="GO1215">
        <v>0</v>
      </c>
      <c r="GP1215">
        <v>0</v>
      </c>
      <c r="GQ1215">
        <v>0</v>
      </c>
      <c r="GR1215">
        <v>0</v>
      </c>
      <c r="GS1215">
        <v>0</v>
      </c>
      <c r="GT1215">
        <v>0</v>
      </c>
      <c r="GU1215">
        <v>0</v>
      </c>
      <c r="GV1215">
        <v>0</v>
      </c>
      <c r="GW1215">
        <v>0</v>
      </c>
      <c r="GX1215">
        <v>0</v>
      </c>
      <c r="GY1215">
        <v>0</v>
      </c>
      <c r="GZ1215">
        <v>0</v>
      </c>
      <c r="HA1215">
        <v>0</v>
      </c>
      <c r="HB1215">
        <v>0</v>
      </c>
      <c r="HC1215">
        <v>0</v>
      </c>
      <c r="HD1215">
        <v>0</v>
      </c>
      <c r="HE1215">
        <v>0</v>
      </c>
      <c r="HF1215">
        <v>0</v>
      </c>
      <c r="HG1215">
        <v>0</v>
      </c>
      <c r="HH1215">
        <v>0</v>
      </c>
      <c r="HI1215">
        <v>0</v>
      </c>
      <c r="HJ1215">
        <v>0</v>
      </c>
      <c r="HK1215">
        <v>0</v>
      </c>
      <c r="HL1215">
        <v>0</v>
      </c>
      <c r="HM1215">
        <v>0</v>
      </c>
      <c r="HN1215">
        <v>0</v>
      </c>
      <c r="HO1215">
        <v>0</v>
      </c>
      <c r="HP1215">
        <v>0</v>
      </c>
      <c r="HQ1215">
        <v>0</v>
      </c>
      <c r="HR1215">
        <v>0</v>
      </c>
      <c r="HS1215">
        <v>0</v>
      </c>
      <c r="HT1215">
        <v>0</v>
      </c>
      <c r="HU1215">
        <v>0</v>
      </c>
      <c r="HV1215">
        <v>0</v>
      </c>
      <c r="HW1215">
        <v>0</v>
      </c>
      <c r="HX1215">
        <v>0</v>
      </c>
      <c r="HY1215">
        <v>0</v>
      </c>
      <c r="HZ1215">
        <v>0</v>
      </c>
      <c r="IA1215">
        <v>0</v>
      </c>
      <c r="IB1215">
        <v>0</v>
      </c>
      <c r="IC1215">
        <v>0</v>
      </c>
      <c r="ID1215">
        <v>0</v>
      </c>
      <c r="IE1215">
        <v>0</v>
      </c>
      <c r="IF1215">
        <v>0</v>
      </c>
      <c r="IG1215">
        <v>0</v>
      </c>
      <c r="IH1215">
        <v>0</v>
      </c>
      <c r="II1215">
        <v>0</v>
      </c>
      <c r="IJ1215">
        <v>0</v>
      </c>
      <c r="IK1215">
        <v>0</v>
      </c>
    </row>
    <row r="1216" spans="13:245" hidden="1">
      <c r="M1216" s="340"/>
      <c r="N1216" t="s">
        <v>1025</v>
      </c>
      <c r="O1216">
        <v>1</v>
      </c>
      <c r="P1216">
        <v>30</v>
      </c>
      <c r="Q1216" s="183" t="str">
        <f t="shared" si="45"/>
        <v>SDH300130</v>
      </c>
      <c r="R1216">
        <v>323.3</v>
      </c>
      <c r="S1216">
        <v>2000</v>
      </c>
      <c r="T1216">
        <v>2000</v>
      </c>
      <c r="U1216">
        <v>2000</v>
      </c>
      <c r="V1216">
        <v>2000</v>
      </c>
      <c r="W1216">
        <v>2000</v>
      </c>
      <c r="X1216">
        <v>2263.1</v>
      </c>
      <c r="Y1216">
        <v>2586.4</v>
      </c>
      <c r="Z1216">
        <v>2909.7000000000003</v>
      </c>
      <c r="AA1216">
        <v>3233</v>
      </c>
      <c r="AB1216">
        <v>3556.3</v>
      </c>
      <c r="AC1216">
        <v>3879.6000000000004</v>
      </c>
      <c r="AD1216">
        <v>4202.9000000000005</v>
      </c>
      <c r="AE1216">
        <v>4526.2</v>
      </c>
      <c r="AF1216">
        <v>4849.5</v>
      </c>
      <c r="AG1216">
        <v>5172.8</v>
      </c>
      <c r="AH1216">
        <v>5496.1</v>
      </c>
      <c r="AI1216">
        <v>5819.4000000000005</v>
      </c>
      <c r="AJ1216">
        <v>6142.7000000000007</v>
      </c>
      <c r="AK1216">
        <v>6466</v>
      </c>
      <c r="AL1216">
        <v>6789.3</v>
      </c>
      <c r="AM1216">
        <v>7112.6</v>
      </c>
      <c r="AN1216">
        <v>7435.9000000000005</v>
      </c>
      <c r="AO1216">
        <v>7759.2000000000007</v>
      </c>
      <c r="AP1216">
        <v>8082.5</v>
      </c>
      <c r="AQ1216">
        <v>8405.8000000000011</v>
      </c>
      <c r="AR1216">
        <v>8729.1</v>
      </c>
      <c r="AS1216">
        <v>9052.4</v>
      </c>
      <c r="AT1216">
        <v>9375.7000000000007</v>
      </c>
      <c r="AU1216">
        <v>9699</v>
      </c>
      <c r="AV1216">
        <v>9699</v>
      </c>
      <c r="AW1216">
        <v>9699</v>
      </c>
      <c r="AX1216">
        <v>9699</v>
      </c>
      <c r="AY1216">
        <v>9699</v>
      </c>
      <c r="AZ1216">
        <v>9699</v>
      </c>
      <c r="BA1216">
        <v>9699</v>
      </c>
      <c r="BB1216">
        <v>9699</v>
      </c>
      <c r="BC1216">
        <v>9699</v>
      </c>
      <c r="BD1216">
        <v>9699</v>
      </c>
      <c r="BE1216">
        <v>9699</v>
      </c>
      <c r="BF1216">
        <v>9699</v>
      </c>
      <c r="BG1216">
        <v>9699</v>
      </c>
      <c r="BH1216">
        <v>9699</v>
      </c>
      <c r="BI1216">
        <v>9699</v>
      </c>
      <c r="BJ1216">
        <v>9699</v>
      </c>
      <c r="BK1216">
        <v>0</v>
      </c>
      <c r="BL1216">
        <v>0</v>
      </c>
      <c r="BM1216">
        <v>0</v>
      </c>
      <c r="BN1216">
        <v>0</v>
      </c>
      <c r="BO1216">
        <v>0</v>
      </c>
      <c r="BP1216">
        <v>0</v>
      </c>
      <c r="BQ1216">
        <v>0</v>
      </c>
      <c r="BR1216">
        <v>0</v>
      </c>
      <c r="BS1216">
        <v>0</v>
      </c>
      <c r="BT1216">
        <v>0</v>
      </c>
      <c r="BU1216">
        <v>0</v>
      </c>
      <c r="BV1216">
        <v>0</v>
      </c>
      <c r="BW1216">
        <v>0</v>
      </c>
      <c r="BX1216">
        <v>0</v>
      </c>
      <c r="BY1216">
        <v>0</v>
      </c>
      <c r="BZ1216">
        <v>0</v>
      </c>
      <c r="CA1216">
        <v>0</v>
      </c>
      <c r="CB1216">
        <v>0</v>
      </c>
      <c r="CC1216">
        <v>0</v>
      </c>
      <c r="CD1216">
        <v>0</v>
      </c>
      <c r="CE1216">
        <v>0</v>
      </c>
      <c r="CF1216">
        <v>0</v>
      </c>
      <c r="CG1216">
        <v>0</v>
      </c>
      <c r="CH1216">
        <v>0</v>
      </c>
      <c r="CI1216">
        <v>0</v>
      </c>
      <c r="CJ1216">
        <v>0</v>
      </c>
      <c r="CK1216">
        <v>0</v>
      </c>
      <c r="CL1216">
        <v>0</v>
      </c>
      <c r="CM1216">
        <v>0</v>
      </c>
      <c r="CN1216">
        <v>0</v>
      </c>
      <c r="CO1216">
        <v>0</v>
      </c>
      <c r="CP1216">
        <v>0</v>
      </c>
      <c r="CQ1216">
        <v>0</v>
      </c>
      <c r="CR1216">
        <v>0</v>
      </c>
      <c r="CS1216">
        <v>0</v>
      </c>
      <c r="CT1216">
        <v>0</v>
      </c>
      <c r="CU1216">
        <v>0</v>
      </c>
      <c r="CV1216">
        <v>0</v>
      </c>
      <c r="CW1216">
        <v>0</v>
      </c>
      <c r="CX1216">
        <v>0</v>
      </c>
      <c r="CY1216">
        <v>0</v>
      </c>
      <c r="CZ1216">
        <v>0</v>
      </c>
      <c r="DA1216">
        <v>0</v>
      </c>
      <c r="DB1216">
        <v>0</v>
      </c>
      <c r="DC1216">
        <v>0</v>
      </c>
      <c r="DD1216">
        <v>0</v>
      </c>
      <c r="DE1216">
        <v>0</v>
      </c>
      <c r="DF1216">
        <v>0</v>
      </c>
      <c r="DG1216">
        <v>0</v>
      </c>
      <c r="DH1216">
        <v>0</v>
      </c>
      <c r="DI1216">
        <v>0</v>
      </c>
      <c r="DJ1216">
        <v>0</v>
      </c>
      <c r="DK1216">
        <v>0</v>
      </c>
      <c r="DL1216">
        <v>0</v>
      </c>
      <c r="DM1216">
        <v>0</v>
      </c>
      <c r="DN1216">
        <v>0</v>
      </c>
      <c r="DO1216">
        <v>0</v>
      </c>
      <c r="DP1216">
        <v>0</v>
      </c>
      <c r="DQ1216">
        <v>0</v>
      </c>
      <c r="DR1216">
        <v>0</v>
      </c>
      <c r="DS1216">
        <v>0</v>
      </c>
      <c r="DT1216">
        <v>0</v>
      </c>
      <c r="DU1216">
        <v>0</v>
      </c>
      <c r="DV1216">
        <v>0</v>
      </c>
      <c r="DW1216">
        <v>0</v>
      </c>
      <c r="DX1216">
        <v>0</v>
      </c>
      <c r="DZ1216" s="340"/>
      <c r="EA1216" t="s">
        <v>1025</v>
      </c>
      <c r="EB1216">
        <v>1</v>
      </c>
      <c r="EC1216">
        <v>30</v>
      </c>
      <c r="ED1216" s="183" t="str">
        <f t="shared" si="46"/>
        <v>SDH300130</v>
      </c>
      <c r="EE1216">
        <v>323.3</v>
      </c>
      <c r="EF1216">
        <v>10000</v>
      </c>
      <c r="EG1216">
        <v>10000</v>
      </c>
      <c r="EH1216">
        <v>10000</v>
      </c>
      <c r="EI1216">
        <v>10000</v>
      </c>
      <c r="EJ1216">
        <v>10000</v>
      </c>
      <c r="EK1216">
        <v>10000</v>
      </c>
      <c r="EL1216">
        <v>10000</v>
      </c>
      <c r="EM1216">
        <v>10000</v>
      </c>
      <c r="EN1216">
        <v>10000</v>
      </c>
      <c r="EO1216">
        <v>10000</v>
      </c>
      <c r="EP1216">
        <v>10000</v>
      </c>
      <c r="EQ1216">
        <v>10000</v>
      </c>
      <c r="ER1216">
        <v>10000</v>
      </c>
      <c r="ES1216">
        <v>10000</v>
      </c>
      <c r="ET1216">
        <v>10000</v>
      </c>
      <c r="EU1216">
        <v>10000</v>
      </c>
      <c r="EV1216">
        <v>10000</v>
      </c>
      <c r="EW1216">
        <v>10000</v>
      </c>
      <c r="EX1216">
        <v>10000</v>
      </c>
      <c r="EY1216">
        <v>10000</v>
      </c>
      <c r="EZ1216">
        <v>10000</v>
      </c>
      <c r="FA1216">
        <v>10000</v>
      </c>
      <c r="FB1216">
        <v>10000</v>
      </c>
      <c r="FC1216">
        <v>10000</v>
      </c>
      <c r="FD1216">
        <v>10000</v>
      </c>
      <c r="FE1216">
        <v>10000</v>
      </c>
      <c r="FF1216">
        <v>10000</v>
      </c>
      <c r="FG1216">
        <v>10000</v>
      </c>
      <c r="FH1216">
        <v>10000</v>
      </c>
      <c r="FI1216">
        <v>10000</v>
      </c>
      <c r="FJ1216">
        <v>10000</v>
      </c>
      <c r="FK1216">
        <v>10000</v>
      </c>
      <c r="FL1216">
        <v>10000</v>
      </c>
      <c r="FM1216">
        <v>10000</v>
      </c>
      <c r="FN1216">
        <v>10000</v>
      </c>
      <c r="FO1216">
        <v>10000</v>
      </c>
      <c r="FP1216">
        <v>10000</v>
      </c>
      <c r="FQ1216">
        <v>10000</v>
      </c>
      <c r="FR1216">
        <v>10000</v>
      </c>
      <c r="FS1216">
        <v>10000</v>
      </c>
      <c r="FT1216">
        <v>10000</v>
      </c>
      <c r="FU1216">
        <v>10000</v>
      </c>
      <c r="FV1216">
        <v>10000</v>
      </c>
      <c r="FW1216">
        <v>10000</v>
      </c>
      <c r="FX1216">
        <v>0</v>
      </c>
      <c r="FY1216">
        <v>0</v>
      </c>
      <c r="FZ1216">
        <v>0</v>
      </c>
      <c r="GA1216">
        <v>0</v>
      </c>
      <c r="GB1216">
        <v>0</v>
      </c>
      <c r="GC1216">
        <v>0</v>
      </c>
      <c r="GD1216">
        <v>0</v>
      </c>
      <c r="GE1216">
        <v>0</v>
      </c>
      <c r="GF1216">
        <v>0</v>
      </c>
      <c r="GG1216">
        <v>0</v>
      </c>
      <c r="GH1216">
        <v>0</v>
      </c>
      <c r="GI1216">
        <v>0</v>
      </c>
      <c r="GJ1216">
        <v>0</v>
      </c>
      <c r="GK1216">
        <v>0</v>
      </c>
      <c r="GL1216">
        <v>0</v>
      </c>
      <c r="GM1216">
        <v>0</v>
      </c>
      <c r="GN1216">
        <v>0</v>
      </c>
      <c r="GO1216">
        <v>0</v>
      </c>
      <c r="GP1216">
        <v>0</v>
      </c>
      <c r="GQ1216">
        <v>0</v>
      </c>
      <c r="GR1216">
        <v>0</v>
      </c>
      <c r="GS1216">
        <v>0</v>
      </c>
      <c r="GT1216">
        <v>0</v>
      </c>
      <c r="GU1216">
        <v>0</v>
      </c>
      <c r="GV1216">
        <v>0</v>
      </c>
      <c r="GW1216">
        <v>0</v>
      </c>
      <c r="GX1216">
        <v>0</v>
      </c>
      <c r="GY1216">
        <v>0</v>
      </c>
      <c r="GZ1216">
        <v>0</v>
      </c>
      <c r="HA1216">
        <v>0</v>
      </c>
      <c r="HB1216">
        <v>0</v>
      </c>
      <c r="HC1216">
        <v>0</v>
      </c>
      <c r="HD1216">
        <v>0</v>
      </c>
      <c r="HE1216">
        <v>0</v>
      </c>
      <c r="HF1216">
        <v>0</v>
      </c>
      <c r="HG1216">
        <v>0</v>
      </c>
      <c r="HH1216">
        <v>0</v>
      </c>
      <c r="HI1216">
        <v>0</v>
      </c>
      <c r="HJ1216">
        <v>0</v>
      </c>
      <c r="HK1216">
        <v>0</v>
      </c>
      <c r="HL1216">
        <v>0</v>
      </c>
      <c r="HM1216">
        <v>0</v>
      </c>
      <c r="HN1216">
        <v>0</v>
      </c>
      <c r="HO1216">
        <v>0</v>
      </c>
      <c r="HP1216">
        <v>0</v>
      </c>
      <c r="HQ1216">
        <v>0</v>
      </c>
      <c r="HR1216">
        <v>0</v>
      </c>
      <c r="HS1216">
        <v>0</v>
      </c>
      <c r="HT1216">
        <v>0</v>
      </c>
      <c r="HU1216">
        <v>0</v>
      </c>
      <c r="HV1216">
        <v>0</v>
      </c>
      <c r="HW1216">
        <v>0</v>
      </c>
      <c r="HX1216">
        <v>0</v>
      </c>
      <c r="HY1216">
        <v>0</v>
      </c>
      <c r="HZ1216">
        <v>0</v>
      </c>
      <c r="IA1216">
        <v>0</v>
      </c>
      <c r="IB1216">
        <v>0</v>
      </c>
      <c r="IC1216">
        <v>0</v>
      </c>
      <c r="ID1216">
        <v>0</v>
      </c>
      <c r="IE1216">
        <v>0</v>
      </c>
      <c r="IF1216">
        <v>0</v>
      </c>
      <c r="IG1216">
        <v>0</v>
      </c>
      <c r="IH1216">
        <v>0</v>
      </c>
      <c r="II1216">
        <v>0</v>
      </c>
      <c r="IJ1216">
        <v>0</v>
      </c>
      <c r="IK1216">
        <v>0</v>
      </c>
    </row>
    <row r="1217" spans="13:245" hidden="1">
      <c r="M1217" s="340"/>
      <c r="N1217" t="s">
        <v>1025</v>
      </c>
      <c r="O1217">
        <v>1</v>
      </c>
      <c r="P1217">
        <v>31</v>
      </c>
      <c r="Q1217" s="183" t="str">
        <f t="shared" si="45"/>
        <v>SDH300131</v>
      </c>
      <c r="R1217">
        <v>328.6</v>
      </c>
      <c r="S1217">
        <v>2000</v>
      </c>
      <c r="T1217">
        <v>2000</v>
      </c>
      <c r="U1217">
        <v>2000</v>
      </c>
      <c r="V1217">
        <v>2000</v>
      </c>
      <c r="W1217">
        <v>2000</v>
      </c>
      <c r="X1217">
        <v>2300.2000000000003</v>
      </c>
      <c r="Y1217">
        <v>2628.8</v>
      </c>
      <c r="Z1217">
        <v>2957.4</v>
      </c>
      <c r="AA1217">
        <v>3286</v>
      </c>
      <c r="AB1217">
        <v>3614.6000000000004</v>
      </c>
      <c r="AC1217">
        <v>3943.2000000000003</v>
      </c>
      <c r="AD1217">
        <v>4271.8</v>
      </c>
      <c r="AE1217">
        <v>4600.4000000000005</v>
      </c>
      <c r="AF1217">
        <v>4929</v>
      </c>
      <c r="AG1217">
        <v>5257.6</v>
      </c>
      <c r="AH1217">
        <v>5586.2000000000007</v>
      </c>
      <c r="AI1217">
        <v>5914.8</v>
      </c>
      <c r="AJ1217">
        <v>6243.4000000000005</v>
      </c>
      <c r="AK1217">
        <v>6572</v>
      </c>
      <c r="AL1217">
        <v>6900.6</v>
      </c>
      <c r="AM1217">
        <v>7229.2000000000007</v>
      </c>
      <c r="AN1217">
        <v>7557.8</v>
      </c>
      <c r="AO1217">
        <v>7886.4000000000005</v>
      </c>
      <c r="AP1217">
        <v>8215</v>
      </c>
      <c r="AQ1217">
        <v>8543.6</v>
      </c>
      <c r="AR1217">
        <v>8872.2000000000007</v>
      </c>
      <c r="AS1217">
        <v>9200.8000000000011</v>
      </c>
      <c r="AT1217">
        <v>9529.4</v>
      </c>
      <c r="AU1217">
        <v>9858</v>
      </c>
      <c r="AV1217">
        <v>9858</v>
      </c>
      <c r="AW1217">
        <v>9858</v>
      </c>
      <c r="AX1217">
        <v>9858</v>
      </c>
      <c r="AY1217">
        <v>9858</v>
      </c>
      <c r="AZ1217">
        <v>9858</v>
      </c>
      <c r="BA1217">
        <v>9858</v>
      </c>
      <c r="BB1217">
        <v>9858</v>
      </c>
      <c r="BC1217">
        <v>9858</v>
      </c>
      <c r="BD1217">
        <v>9858</v>
      </c>
      <c r="BE1217">
        <v>9858</v>
      </c>
      <c r="BF1217">
        <v>9858</v>
      </c>
      <c r="BG1217">
        <v>9858</v>
      </c>
      <c r="BH1217">
        <v>9858</v>
      </c>
      <c r="BI1217">
        <v>9858</v>
      </c>
      <c r="BJ1217">
        <v>9858</v>
      </c>
      <c r="BK1217">
        <v>0</v>
      </c>
      <c r="BL1217">
        <v>0</v>
      </c>
      <c r="BM1217">
        <v>0</v>
      </c>
      <c r="BN1217">
        <v>0</v>
      </c>
      <c r="BO1217">
        <v>0</v>
      </c>
      <c r="BP1217">
        <v>0</v>
      </c>
      <c r="BQ1217">
        <v>0</v>
      </c>
      <c r="BR1217">
        <v>0</v>
      </c>
      <c r="BS1217">
        <v>0</v>
      </c>
      <c r="BT1217">
        <v>0</v>
      </c>
      <c r="BU1217">
        <v>0</v>
      </c>
      <c r="BV1217">
        <v>0</v>
      </c>
      <c r="BW1217">
        <v>0</v>
      </c>
      <c r="BX1217">
        <v>0</v>
      </c>
      <c r="BY1217">
        <v>0</v>
      </c>
      <c r="BZ1217">
        <v>0</v>
      </c>
      <c r="CA1217">
        <v>0</v>
      </c>
      <c r="CB1217">
        <v>0</v>
      </c>
      <c r="CC1217">
        <v>0</v>
      </c>
      <c r="CD1217">
        <v>0</v>
      </c>
      <c r="CE1217">
        <v>0</v>
      </c>
      <c r="CF1217">
        <v>0</v>
      </c>
      <c r="CG1217">
        <v>0</v>
      </c>
      <c r="CH1217">
        <v>0</v>
      </c>
      <c r="CI1217">
        <v>0</v>
      </c>
      <c r="CJ1217">
        <v>0</v>
      </c>
      <c r="CK1217">
        <v>0</v>
      </c>
      <c r="CL1217">
        <v>0</v>
      </c>
      <c r="CM1217">
        <v>0</v>
      </c>
      <c r="CN1217">
        <v>0</v>
      </c>
      <c r="CO1217">
        <v>0</v>
      </c>
      <c r="CP1217">
        <v>0</v>
      </c>
      <c r="CQ1217">
        <v>0</v>
      </c>
      <c r="CR1217">
        <v>0</v>
      </c>
      <c r="CS1217">
        <v>0</v>
      </c>
      <c r="CT1217">
        <v>0</v>
      </c>
      <c r="CU1217">
        <v>0</v>
      </c>
      <c r="CV1217">
        <v>0</v>
      </c>
      <c r="CW1217">
        <v>0</v>
      </c>
      <c r="CX1217">
        <v>0</v>
      </c>
      <c r="CY1217">
        <v>0</v>
      </c>
      <c r="CZ1217">
        <v>0</v>
      </c>
      <c r="DA1217">
        <v>0</v>
      </c>
      <c r="DB1217">
        <v>0</v>
      </c>
      <c r="DC1217">
        <v>0</v>
      </c>
      <c r="DD1217">
        <v>0</v>
      </c>
      <c r="DE1217">
        <v>0</v>
      </c>
      <c r="DF1217">
        <v>0</v>
      </c>
      <c r="DG1217">
        <v>0</v>
      </c>
      <c r="DH1217">
        <v>0</v>
      </c>
      <c r="DI1217">
        <v>0</v>
      </c>
      <c r="DJ1217">
        <v>0</v>
      </c>
      <c r="DK1217">
        <v>0</v>
      </c>
      <c r="DL1217">
        <v>0</v>
      </c>
      <c r="DM1217">
        <v>0</v>
      </c>
      <c r="DN1217">
        <v>0</v>
      </c>
      <c r="DO1217">
        <v>0</v>
      </c>
      <c r="DP1217">
        <v>0</v>
      </c>
      <c r="DQ1217">
        <v>0</v>
      </c>
      <c r="DR1217">
        <v>0</v>
      </c>
      <c r="DS1217">
        <v>0</v>
      </c>
      <c r="DT1217">
        <v>0</v>
      </c>
      <c r="DU1217">
        <v>0</v>
      </c>
      <c r="DV1217">
        <v>0</v>
      </c>
      <c r="DW1217">
        <v>0</v>
      </c>
      <c r="DX1217">
        <v>0</v>
      </c>
      <c r="DZ1217" s="340"/>
      <c r="EA1217" t="s">
        <v>1025</v>
      </c>
      <c r="EB1217">
        <v>1</v>
      </c>
      <c r="EC1217">
        <v>31</v>
      </c>
      <c r="ED1217" s="183" t="str">
        <f t="shared" si="46"/>
        <v>SDH300131</v>
      </c>
      <c r="EE1217">
        <v>328.6</v>
      </c>
      <c r="EF1217">
        <v>10000</v>
      </c>
      <c r="EG1217">
        <v>10000</v>
      </c>
      <c r="EH1217">
        <v>10000</v>
      </c>
      <c r="EI1217">
        <v>10000</v>
      </c>
      <c r="EJ1217">
        <v>10000</v>
      </c>
      <c r="EK1217">
        <v>10000</v>
      </c>
      <c r="EL1217">
        <v>10000</v>
      </c>
      <c r="EM1217">
        <v>10000</v>
      </c>
      <c r="EN1217">
        <v>10000</v>
      </c>
      <c r="EO1217">
        <v>10000</v>
      </c>
      <c r="EP1217">
        <v>10000</v>
      </c>
      <c r="EQ1217">
        <v>10000</v>
      </c>
      <c r="ER1217">
        <v>10000</v>
      </c>
      <c r="ES1217">
        <v>10000</v>
      </c>
      <c r="ET1217">
        <v>10000</v>
      </c>
      <c r="EU1217">
        <v>10000</v>
      </c>
      <c r="EV1217">
        <v>10000</v>
      </c>
      <c r="EW1217">
        <v>10000</v>
      </c>
      <c r="EX1217">
        <v>10000</v>
      </c>
      <c r="EY1217">
        <v>10000</v>
      </c>
      <c r="EZ1217">
        <v>10000</v>
      </c>
      <c r="FA1217">
        <v>10000</v>
      </c>
      <c r="FB1217">
        <v>10000</v>
      </c>
      <c r="FC1217">
        <v>10000</v>
      </c>
      <c r="FD1217">
        <v>10000</v>
      </c>
      <c r="FE1217">
        <v>10000</v>
      </c>
      <c r="FF1217">
        <v>10000</v>
      </c>
      <c r="FG1217">
        <v>10000</v>
      </c>
      <c r="FH1217">
        <v>10000</v>
      </c>
      <c r="FI1217">
        <v>10000</v>
      </c>
      <c r="FJ1217">
        <v>10000</v>
      </c>
      <c r="FK1217">
        <v>10000</v>
      </c>
      <c r="FL1217">
        <v>10000</v>
      </c>
      <c r="FM1217">
        <v>10000</v>
      </c>
      <c r="FN1217">
        <v>10000</v>
      </c>
      <c r="FO1217">
        <v>10000</v>
      </c>
      <c r="FP1217">
        <v>10000</v>
      </c>
      <c r="FQ1217">
        <v>10000</v>
      </c>
      <c r="FR1217">
        <v>10000</v>
      </c>
      <c r="FS1217">
        <v>10000</v>
      </c>
      <c r="FT1217">
        <v>10000</v>
      </c>
      <c r="FU1217">
        <v>10000</v>
      </c>
      <c r="FV1217">
        <v>10000</v>
      </c>
      <c r="FW1217">
        <v>10000</v>
      </c>
      <c r="FX1217">
        <v>0</v>
      </c>
      <c r="FY1217">
        <v>0</v>
      </c>
      <c r="FZ1217">
        <v>0</v>
      </c>
      <c r="GA1217">
        <v>0</v>
      </c>
      <c r="GB1217">
        <v>0</v>
      </c>
      <c r="GC1217">
        <v>0</v>
      </c>
      <c r="GD1217">
        <v>0</v>
      </c>
      <c r="GE1217">
        <v>0</v>
      </c>
      <c r="GF1217">
        <v>0</v>
      </c>
      <c r="GG1217">
        <v>0</v>
      </c>
      <c r="GH1217">
        <v>0</v>
      </c>
      <c r="GI1217">
        <v>0</v>
      </c>
      <c r="GJ1217">
        <v>0</v>
      </c>
      <c r="GK1217">
        <v>0</v>
      </c>
      <c r="GL1217">
        <v>0</v>
      </c>
      <c r="GM1217">
        <v>0</v>
      </c>
      <c r="GN1217">
        <v>0</v>
      </c>
      <c r="GO1217">
        <v>0</v>
      </c>
      <c r="GP1217">
        <v>0</v>
      </c>
      <c r="GQ1217">
        <v>0</v>
      </c>
      <c r="GR1217">
        <v>0</v>
      </c>
      <c r="GS1217">
        <v>0</v>
      </c>
      <c r="GT1217">
        <v>0</v>
      </c>
      <c r="GU1217">
        <v>0</v>
      </c>
      <c r="GV1217">
        <v>0</v>
      </c>
      <c r="GW1217">
        <v>0</v>
      </c>
      <c r="GX1217">
        <v>0</v>
      </c>
      <c r="GY1217">
        <v>0</v>
      </c>
      <c r="GZ1217">
        <v>0</v>
      </c>
      <c r="HA1217">
        <v>0</v>
      </c>
      <c r="HB1217">
        <v>0</v>
      </c>
      <c r="HC1217">
        <v>0</v>
      </c>
      <c r="HD1217">
        <v>0</v>
      </c>
      <c r="HE1217">
        <v>0</v>
      </c>
      <c r="HF1217">
        <v>0</v>
      </c>
      <c r="HG1217">
        <v>0</v>
      </c>
      <c r="HH1217">
        <v>0</v>
      </c>
      <c r="HI1217">
        <v>0</v>
      </c>
      <c r="HJ1217">
        <v>0</v>
      </c>
      <c r="HK1217">
        <v>0</v>
      </c>
      <c r="HL1217">
        <v>0</v>
      </c>
      <c r="HM1217">
        <v>0</v>
      </c>
      <c r="HN1217">
        <v>0</v>
      </c>
      <c r="HO1217">
        <v>0</v>
      </c>
      <c r="HP1217">
        <v>0</v>
      </c>
      <c r="HQ1217">
        <v>0</v>
      </c>
      <c r="HR1217">
        <v>0</v>
      </c>
      <c r="HS1217">
        <v>0</v>
      </c>
      <c r="HT1217">
        <v>0</v>
      </c>
      <c r="HU1217">
        <v>0</v>
      </c>
      <c r="HV1217">
        <v>0</v>
      </c>
      <c r="HW1217">
        <v>0</v>
      </c>
      <c r="HX1217">
        <v>0</v>
      </c>
      <c r="HY1217">
        <v>0</v>
      </c>
      <c r="HZ1217">
        <v>0</v>
      </c>
      <c r="IA1217">
        <v>0</v>
      </c>
      <c r="IB1217">
        <v>0</v>
      </c>
      <c r="IC1217">
        <v>0</v>
      </c>
      <c r="ID1217">
        <v>0</v>
      </c>
      <c r="IE1217">
        <v>0</v>
      </c>
      <c r="IF1217">
        <v>0</v>
      </c>
      <c r="IG1217">
        <v>0</v>
      </c>
      <c r="IH1217">
        <v>0</v>
      </c>
      <c r="II1217">
        <v>0</v>
      </c>
      <c r="IJ1217">
        <v>0</v>
      </c>
      <c r="IK1217">
        <v>0</v>
      </c>
    </row>
    <row r="1218" spans="13:245" hidden="1">
      <c r="M1218" s="340"/>
      <c r="N1218" t="s">
        <v>1025</v>
      </c>
      <c r="O1218">
        <v>1</v>
      </c>
      <c r="P1218">
        <v>32</v>
      </c>
      <c r="Q1218" s="183" t="str">
        <f t="shared" si="45"/>
        <v>SDH300132</v>
      </c>
      <c r="R1218">
        <v>339.20000000000005</v>
      </c>
      <c r="S1218">
        <v>2000</v>
      </c>
      <c r="T1218">
        <v>2000</v>
      </c>
      <c r="U1218">
        <v>2000</v>
      </c>
      <c r="V1218">
        <v>2000</v>
      </c>
      <c r="W1218">
        <v>2035.2</v>
      </c>
      <c r="X1218">
        <v>2374.4</v>
      </c>
      <c r="Y1218">
        <v>2713.6000000000004</v>
      </c>
      <c r="Z1218">
        <v>3052.8</v>
      </c>
      <c r="AA1218">
        <v>3392</v>
      </c>
      <c r="AB1218">
        <v>3731.2000000000003</v>
      </c>
      <c r="AC1218">
        <v>4070.4</v>
      </c>
      <c r="AD1218">
        <v>4409.6000000000004</v>
      </c>
      <c r="AE1218">
        <v>4748.8</v>
      </c>
      <c r="AF1218">
        <v>5088</v>
      </c>
      <c r="AG1218">
        <v>5427.2000000000007</v>
      </c>
      <c r="AH1218">
        <v>5766.4000000000005</v>
      </c>
      <c r="AI1218">
        <v>6105.6</v>
      </c>
      <c r="AJ1218">
        <v>6444.8</v>
      </c>
      <c r="AK1218">
        <v>6784</v>
      </c>
      <c r="AL1218">
        <v>7123.2000000000007</v>
      </c>
      <c r="AM1218">
        <v>7462.4000000000005</v>
      </c>
      <c r="AN1218">
        <v>7801.6</v>
      </c>
      <c r="AO1218">
        <v>8140.8</v>
      </c>
      <c r="AP1218">
        <v>8480</v>
      </c>
      <c r="AQ1218">
        <v>8819.2000000000007</v>
      </c>
      <c r="AR1218">
        <v>9158.4</v>
      </c>
      <c r="AS1218">
        <v>9497.6</v>
      </c>
      <c r="AT1218">
        <v>9836.8000000000011</v>
      </c>
      <c r="AU1218">
        <v>10176</v>
      </c>
      <c r="AV1218">
        <v>10176</v>
      </c>
      <c r="AW1218">
        <v>10176</v>
      </c>
      <c r="AX1218">
        <v>10176</v>
      </c>
      <c r="AY1218">
        <v>10176</v>
      </c>
      <c r="AZ1218">
        <v>10176</v>
      </c>
      <c r="BA1218">
        <v>10176</v>
      </c>
      <c r="BB1218">
        <v>10176</v>
      </c>
      <c r="BC1218">
        <v>10176</v>
      </c>
      <c r="BD1218">
        <v>10176</v>
      </c>
      <c r="BE1218">
        <v>10176</v>
      </c>
      <c r="BF1218">
        <v>10176</v>
      </c>
      <c r="BG1218">
        <v>10176</v>
      </c>
      <c r="BH1218">
        <v>10176</v>
      </c>
      <c r="BI1218">
        <v>10176</v>
      </c>
      <c r="BJ1218">
        <v>10176</v>
      </c>
      <c r="BK1218">
        <v>0</v>
      </c>
      <c r="BL1218">
        <v>0</v>
      </c>
      <c r="BM1218">
        <v>0</v>
      </c>
      <c r="BN1218">
        <v>0</v>
      </c>
      <c r="BO1218">
        <v>0</v>
      </c>
      <c r="BP1218">
        <v>0</v>
      </c>
      <c r="BQ1218">
        <v>0</v>
      </c>
      <c r="BR1218">
        <v>0</v>
      </c>
      <c r="BS1218">
        <v>0</v>
      </c>
      <c r="BT1218">
        <v>0</v>
      </c>
      <c r="BU1218">
        <v>0</v>
      </c>
      <c r="BV1218">
        <v>0</v>
      </c>
      <c r="BW1218">
        <v>0</v>
      </c>
      <c r="BX1218">
        <v>0</v>
      </c>
      <c r="BY1218">
        <v>0</v>
      </c>
      <c r="BZ1218">
        <v>0</v>
      </c>
      <c r="CA1218">
        <v>0</v>
      </c>
      <c r="CB1218">
        <v>0</v>
      </c>
      <c r="CC1218">
        <v>0</v>
      </c>
      <c r="CD1218">
        <v>0</v>
      </c>
      <c r="CE1218">
        <v>0</v>
      </c>
      <c r="CF1218">
        <v>0</v>
      </c>
      <c r="CG1218">
        <v>0</v>
      </c>
      <c r="CH1218">
        <v>0</v>
      </c>
      <c r="CI1218">
        <v>0</v>
      </c>
      <c r="CJ1218">
        <v>0</v>
      </c>
      <c r="CK1218">
        <v>0</v>
      </c>
      <c r="CL1218">
        <v>0</v>
      </c>
      <c r="CM1218">
        <v>0</v>
      </c>
      <c r="CN1218">
        <v>0</v>
      </c>
      <c r="CO1218">
        <v>0</v>
      </c>
      <c r="CP1218">
        <v>0</v>
      </c>
      <c r="CQ1218">
        <v>0</v>
      </c>
      <c r="CR1218">
        <v>0</v>
      </c>
      <c r="CS1218">
        <v>0</v>
      </c>
      <c r="CT1218">
        <v>0</v>
      </c>
      <c r="CU1218">
        <v>0</v>
      </c>
      <c r="CV1218">
        <v>0</v>
      </c>
      <c r="CW1218">
        <v>0</v>
      </c>
      <c r="CX1218">
        <v>0</v>
      </c>
      <c r="CY1218">
        <v>0</v>
      </c>
      <c r="CZ1218">
        <v>0</v>
      </c>
      <c r="DA1218">
        <v>0</v>
      </c>
      <c r="DB1218">
        <v>0</v>
      </c>
      <c r="DC1218">
        <v>0</v>
      </c>
      <c r="DD1218">
        <v>0</v>
      </c>
      <c r="DE1218">
        <v>0</v>
      </c>
      <c r="DF1218">
        <v>0</v>
      </c>
      <c r="DG1218">
        <v>0</v>
      </c>
      <c r="DH1218">
        <v>0</v>
      </c>
      <c r="DI1218">
        <v>0</v>
      </c>
      <c r="DJ1218">
        <v>0</v>
      </c>
      <c r="DK1218">
        <v>0</v>
      </c>
      <c r="DL1218">
        <v>0</v>
      </c>
      <c r="DM1218">
        <v>0</v>
      </c>
      <c r="DN1218">
        <v>0</v>
      </c>
      <c r="DO1218">
        <v>0</v>
      </c>
      <c r="DP1218">
        <v>0</v>
      </c>
      <c r="DQ1218">
        <v>0</v>
      </c>
      <c r="DR1218">
        <v>0</v>
      </c>
      <c r="DS1218">
        <v>0</v>
      </c>
      <c r="DT1218">
        <v>0</v>
      </c>
      <c r="DU1218">
        <v>0</v>
      </c>
      <c r="DV1218">
        <v>0</v>
      </c>
      <c r="DW1218">
        <v>0</v>
      </c>
      <c r="DX1218">
        <v>0</v>
      </c>
      <c r="DZ1218" s="340"/>
      <c r="EA1218" t="s">
        <v>1025</v>
      </c>
      <c r="EB1218">
        <v>1</v>
      </c>
      <c r="EC1218">
        <v>32</v>
      </c>
      <c r="ED1218" s="183" t="str">
        <f t="shared" si="46"/>
        <v>SDH300132</v>
      </c>
      <c r="EE1218">
        <v>339.20000000000005</v>
      </c>
      <c r="EF1218">
        <v>10000</v>
      </c>
      <c r="EG1218">
        <v>10000</v>
      </c>
      <c r="EH1218">
        <v>10000</v>
      </c>
      <c r="EI1218">
        <v>10000</v>
      </c>
      <c r="EJ1218">
        <v>10000</v>
      </c>
      <c r="EK1218">
        <v>10000</v>
      </c>
      <c r="EL1218">
        <v>10000</v>
      </c>
      <c r="EM1218">
        <v>10000</v>
      </c>
      <c r="EN1218">
        <v>10000</v>
      </c>
      <c r="EO1218">
        <v>10000</v>
      </c>
      <c r="EP1218">
        <v>10000</v>
      </c>
      <c r="EQ1218">
        <v>10000</v>
      </c>
      <c r="ER1218">
        <v>10000</v>
      </c>
      <c r="ES1218">
        <v>10000</v>
      </c>
      <c r="ET1218">
        <v>10000</v>
      </c>
      <c r="EU1218">
        <v>10000</v>
      </c>
      <c r="EV1218">
        <v>10000</v>
      </c>
      <c r="EW1218">
        <v>10000</v>
      </c>
      <c r="EX1218">
        <v>10000</v>
      </c>
      <c r="EY1218">
        <v>10000</v>
      </c>
      <c r="EZ1218">
        <v>10000</v>
      </c>
      <c r="FA1218">
        <v>10000</v>
      </c>
      <c r="FB1218">
        <v>10000</v>
      </c>
      <c r="FC1218">
        <v>10000</v>
      </c>
      <c r="FD1218">
        <v>10000</v>
      </c>
      <c r="FE1218">
        <v>10000</v>
      </c>
      <c r="FF1218">
        <v>10000</v>
      </c>
      <c r="FG1218">
        <v>10000</v>
      </c>
      <c r="FH1218">
        <v>10176</v>
      </c>
      <c r="FI1218">
        <v>10176</v>
      </c>
      <c r="FJ1218">
        <v>10176</v>
      </c>
      <c r="FK1218">
        <v>10176</v>
      </c>
      <c r="FL1218">
        <v>10176</v>
      </c>
      <c r="FM1218">
        <v>10176</v>
      </c>
      <c r="FN1218">
        <v>10176</v>
      </c>
      <c r="FO1218">
        <v>10176</v>
      </c>
      <c r="FP1218">
        <v>10176</v>
      </c>
      <c r="FQ1218">
        <v>10176</v>
      </c>
      <c r="FR1218">
        <v>10176</v>
      </c>
      <c r="FS1218">
        <v>10176</v>
      </c>
      <c r="FT1218">
        <v>10176</v>
      </c>
      <c r="FU1218">
        <v>10176</v>
      </c>
      <c r="FV1218">
        <v>10176</v>
      </c>
      <c r="FW1218">
        <v>10176</v>
      </c>
      <c r="FX1218">
        <v>0</v>
      </c>
      <c r="FY1218">
        <v>0</v>
      </c>
      <c r="FZ1218">
        <v>0</v>
      </c>
      <c r="GA1218">
        <v>0</v>
      </c>
      <c r="GB1218">
        <v>0</v>
      </c>
      <c r="GC1218">
        <v>0</v>
      </c>
      <c r="GD1218">
        <v>0</v>
      </c>
      <c r="GE1218">
        <v>0</v>
      </c>
      <c r="GF1218">
        <v>0</v>
      </c>
      <c r="GG1218">
        <v>0</v>
      </c>
      <c r="GH1218">
        <v>0</v>
      </c>
      <c r="GI1218">
        <v>0</v>
      </c>
      <c r="GJ1218">
        <v>0</v>
      </c>
      <c r="GK1218">
        <v>0</v>
      </c>
      <c r="GL1218">
        <v>0</v>
      </c>
      <c r="GM1218">
        <v>0</v>
      </c>
      <c r="GN1218">
        <v>0</v>
      </c>
      <c r="GO1218">
        <v>0</v>
      </c>
      <c r="GP1218">
        <v>0</v>
      </c>
      <c r="GQ1218">
        <v>0</v>
      </c>
      <c r="GR1218">
        <v>0</v>
      </c>
      <c r="GS1218">
        <v>0</v>
      </c>
      <c r="GT1218">
        <v>0</v>
      </c>
      <c r="GU1218">
        <v>0</v>
      </c>
      <c r="GV1218">
        <v>0</v>
      </c>
      <c r="GW1218">
        <v>0</v>
      </c>
      <c r="GX1218">
        <v>0</v>
      </c>
      <c r="GY1218">
        <v>0</v>
      </c>
      <c r="GZ1218">
        <v>0</v>
      </c>
      <c r="HA1218">
        <v>0</v>
      </c>
      <c r="HB1218">
        <v>0</v>
      </c>
      <c r="HC1218">
        <v>0</v>
      </c>
      <c r="HD1218">
        <v>0</v>
      </c>
      <c r="HE1218">
        <v>0</v>
      </c>
      <c r="HF1218">
        <v>0</v>
      </c>
      <c r="HG1218">
        <v>0</v>
      </c>
      <c r="HH1218">
        <v>0</v>
      </c>
      <c r="HI1218">
        <v>0</v>
      </c>
      <c r="HJ1218">
        <v>0</v>
      </c>
      <c r="HK1218">
        <v>0</v>
      </c>
      <c r="HL1218">
        <v>0</v>
      </c>
      <c r="HM1218">
        <v>0</v>
      </c>
      <c r="HN1218">
        <v>0</v>
      </c>
      <c r="HO1218">
        <v>0</v>
      </c>
      <c r="HP1218">
        <v>0</v>
      </c>
      <c r="HQ1218">
        <v>0</v>
      </c>
      <c r="HR1218">
        <v>0</v>
      </c>
      <c r="HS1218">
        <v>0</v>
      </c>
      <c r="HT1218">
        <v>0</v>
      </c>
      <c r="HU1218">
        <v>0</v>
      </c>
      <c r="HV1218">
        <v>0</v>
      </c>
      <c r="HW1218">
        <v>0</v>
      </c>
      <c r="HX1218">
        <v>0</v>
      </c>
      <c r="HY1218">
        <v>0</v>
      </c>
      <c r="HZ1218">
        <v>0</v>
      </c>
      <c r="IA1218">
        <v>0</v>
      </c>
      <c r="IB1218">
        <v>0</v>
      </c>
      <c r="IC1218">
        <v>0</v>
      </c>
      <c r="ID1218">
        <v>0</v>
      </c>
      <c r="IE1218">
        <v>0</v>
      </c>
      <c r="IF1218">
        <v>0</v>
      </c>
      <c r="IG1218">
        <v>0</v>
      </c>
      <c r="IH1218">
        <v>0</v>
      </c>
      <c r="II1218">
        <v>0</v>
      </c>
      <c r="IJ1218">
        <v>0</v>
      </c>
      <c r="IK1218">
        <v>0</v>
      </c>
    </row>
    <row r="1219" spans="13:245" hidden="1">
      <c r="M1219" s="340"/>
      <c r="N1219" t="s">
        <v>1025</v>
      </c>
      <c r="O1219">
        <v>1</v>
      </c>
      <c r="P1219">
        <v>33</v>
      </c>
      <c r="Q1219" s="183" t="str">
        <f t="shared" si="45"/>
        <v>SDH300133</v>
      </c>
      <c r="R1219">
        <v>349.8</v>
      </c>
      <c r="S1219">
        <v>2000</v>
      </c>
      <c r="T1219">
        <v>2000</v>
      </c>
      <c r="U1219">
        <v>2000</v>
      </c>
      <c r="V1219">
        <v>2000</v>
      </c>
      <c r="W1219">
        <v>2098.8000000000002</v>
      </c>
      <c r="X1219">
        <v>2448.6</v>
      </c>
      <c r="Y1219">
        <v>2798.4</v>
      </c>
      <c r="Z1219">
        <v>3148.2000000000003</v>
      </c>
      <c r="AA1219">
        <v>3498</v>
      </c>
      <c r="AB1219">
        <v>3847.8</v>
      </c>
      <c r="AC1219">
        <v>4197.6000000000004</v>
      </c>
      <c r="AD1219">
        <v>4547.4000000000005</v>
      </c>
      <c r="AE1219">
        <v>4897.2</v>
      </c>
      <c r="AF1219">
        <v>5247</v>
      </c>
      <c r="AG1219">
        <v>5596.8</v>
      </c>
      <c r="AH1219">
        <v>5946.6</v>
      </c>
      <c r="AI1219">
        <v>6296.4000000000005</v>
      </c>
      <c r="AJ1219">
        <v>6646.2000000000007</v>
      </c>
      <c r="AK1219">
        <v>6996</v>
      </c>
      <c r="AL1219">
        <v>7345.8</v>
      </c>
      <c r="AM1219">
        <v>7695.6</v>
      </c>
      <c r="AN1219">
        <v>8045.4000000000005</v>
      </c>
      <c r="AO1219">
        <v>8395.2000000000007</v>
      </c>
      <c r="AP1219">
        <v>8745</v>
      </c>
      <c r="AQ1219">
        <v>9094.8000000000011</v>
      </c>
      <c r="AR1219">
        <v>9444.6</v>
      </c>
      <c r="AS1219">
        <v>9794.4</v>
      </c>
      <c r="AT1219">
        <v>10144.200000000001</v>
      </c>
      <c r="AU1219">
        <v>10494</v>
      </c>
      <c r="AV1219">
        <v>10494</v>
      </c>
      <c r="AW1219">
        <v>10494</v>
      </c>
      <c r="AX1219">
        <v>10494</v>
      </c>
      <c r="AY1219">
        <v>10494</v>
      </c>
      <c r="AZ1219">
        <v>10494</v>
      </c>
      <c r="BA1219">
        <v>10494</v>
      </c>
      <c r="BB1219">
        <v>10494</v>
      </c>
      <c r="BC1219">
        <v>10494</v>
      </c>
      <c r="BD1219">
        <v>10494</v>
      </c>
      <c r="BE1219">
        <v>10494</v>
      </c>
      <c r="BF1219">
        <v>10494</v>
      </c>
      <c r="BG1219">
        <v>10494</v>
      </c>
      <c r="BH1219">
        <v>10494</v>
      </c>
      <c r="BI1219">
        <v>10494</v>
      </c>
      <c r="BJ1219">
        <v>10494</v>
      </c>
      <c r="BK1219">
        <v>0</v>
      </c>
      <c r="BL1219">
        <v>0</v>
      </c>
      <c r="BM1219">
        <v>0</v>
      </c>
      <c r="BN1219">
        <v>0</v>
      </c>
      <c r="BO1219">
        <v>0</v>
      </c>
      <c r="BP1219">
        <v>0</v>
      </c>
      <c r="BQ1219">
        <v>0</v>
      </c>
      <c r="BR1219">
        <v>0</v>
      </c>
      <c r="BS1219">
        <v>0</v>
      </c>
      <c r="BT1219">
        <v>0</v>
      </c>
      <c r="BU1219">
        <v>0</v>
      </c>
      <c r="BV1219">
        <v>0</v>
      </c>
      <c r="BW1219">
        <v>0</v>
      </c>
      <c r="BX1219">
        <v>0</v>
      </c>
      <c r="BY1219">
        <v>0</v>
      </c>
      <c r="BZ1219">
        <v>0</v>
      </c>
      <c r="CA1219">
        <v>0</v>
      </c>
      <c r="CB1219">
        <v>0</v>
      </c>
      <c r="CC1219">
        <v>0</v>
      </c>
      <c r="CD1219">
        <v>0</v>
      </c>
      <c r="CE1219">
        <v>0</v>
      </c>
      <c r="CF1219">
        <v>0</v>
      </c>
      <c r="CG1219">
        <v>0</v>
      </c>
      <c r="CH1219">
        <v>0</v>
      </c>
      <c r="CI1219">
        <v>0</v>
      </c>
      <c r="CJ1219">
        <v>0</v>
      </c>
      <c r="CK1219">
        <v>0</v>
      </c>
      <c r="CL1219">
        <v>0</v>
      </c>
      <c r="CM1219">
        <v>0</v>
      </c>
      <c r="CN1219">
        <v>0</v>
      </c>
      <c r="CO1219">
        <v>0</v>
      </c>
      <c r="CP1219">
        <v>0</v>
      </c>
      <c r="CQ1219">
        <v>0</v>
      </c>
      <c r="CR1219">
        <v>0</v>
      </c>
      <c r="CS1219">
        <v>0</v>
      </c>
      <c r="CT1219">
        <v>0</v>
      </c>
      <c r="CU1219">
        <v>0</v>
      </c>
      <c r="CV1219">
        <v>0</v>
      </c>
      <c r="CW1219">
        <v>0</v>
      </c>
      <c r="CX1219">
        <v>0</v>
      </c>
      <c r="CY1219">
        <v>0</v>
      </c>
      <c r="CZ1219">
        <v>0</v>
      </c>
      <c r="DA1219">
        <v>0</v>
      </c>
      <c r="DB1219">
        <v>0</v>
      </c>
      <c r="DC1219">
        <v>0</v>
      </c>
      <c r="DD1219">
        <v>0</v>
      </c>
      <c r="DE1219">
        <v>0</v>
      </c>
      <c r="DF1219">
        <v>0</v>
      </c>
      <c r="DG1219">
        <v>0</v>
      </c>
      <c r="DH1219">
        <v>0</v>
      </c>
      <c r="DI1219">
        <v>0</v>
      </c>
      <c r="DJ1219">
        <v>0</v>
      </c>
      <c r="DK1219">
        <v>0</v>
      </c>
      <c r="DL1219">
        <v>0</v>
      </c>
      <c r="DM1219">
        <v>0</v>
      </c>
      <c r="DN1219">
        <v>0</v>
      </c>
      <c r="DO1219">
        <v>0</v>
      </c>
      <c r="DP1219">
        <v>0</v>
      </c>
      <c r="DQ1219">
        <v>0</v>
      </c>
      <c r="DR1219">
        <v>0</v>
      </c>
      <c r="DS1219">
        <v>0</v>
      </c>
      <c r="DT1219">
        <v>0</v>
      </c>
      <c r="DU1219">
        <v>0</v>
      </c>
      <c r="DV1219">
        <v>0</v>
      </c>
      <c r="DW1219">
        <v>0</v>
      </c>
      <c r="DX1219">
        <v>0</v>
      </c>
      <c r="DZ1219" s="340"/>
      <c r="EA1219" t="s">
        <v>1025</v>
      </c>
      <c r="EB1219">
        <v>1</v>
      </c>
      <c r="EC1219">
        <v>33</v>
      </c>
      <c r="ED1219" s="183" t="str">
        <f t="shared" si="46"/>
        <v>SDH300133</v>
      </c>
      <c r="EE1219">
        <v>349.8</v>
      </c>
      <c r="EF1219">
        <v>10000</v>
      </c>
      <c r="EG1219">
        <v>10000</v>
      </c>
      <c r="EH1219">
        <v>10000</v>
      </c>
      <c r="EI1219">
        <v>10000</v>
      </c>
      <c r="EJ1219">
        <v>10000</v>
      </c>
      <c r="EK1219">
        <v>10000</v>
      </c>
      <c r="EL1219">
        <v>10000</v>
      </c>
      <c r="EM1219">
        <v>10000</v>
      </c>
      <c r="EN1219">
        <v>10000</v>
      </c>
      <c r="EO1219">
        <v>10000</v>
      </c>
      <c r="EP1219">
        <v>10000</v>
      </c>
      <c r="EQ1219">
        <v>10000</v>
      </c>
      <c r="ER1219">
        <v>10000</v>
      </c>
      <c r="ES1219">
        <v>10000</v>
      </c>
      <c r="ET1219">
        <v>10000</v>
      </c>
      <c r="EU1219">
        <v>10000</v>
      </c>
      <c r="EV1219">
        <v>10000</v>
      </c>
      <c r="EW1219">
        <v>10000</v>
      </c>
      <c r="EX1219">
        <v>10000</v>
      </c>
      <c r="EY1219">
        <v>10000</v>
      </c>
      <c r="EZ1219">
        <v>10000</v>
      </c>
      <c r="FA1219">
        <v>10000</v>
      </c>
      <c r="FB1219">
        <v>10000</v>
      </c>
      <c r="FC1219">
        <v>10000</v>
      </c>
      <c r="FD1219">
        <v>10000</v>
      </c>
      <c r="FE1219">
        <v>10000</v>
      </c>
      <c r="FF1219">
        <v>10000</v>
      </c>
      <c r="FG1219">
        <v>10144.200000000001</v>
      </c>
      <c r="FH1219">
        <v>10494</v>
      </c>
      <c r="FI1219">
        <v>10494</v>
      </c>
      <c r="FJ1219">
        <v>10494</v>
      </c>
      <c r="FK1219">
        <v>10494</v>
      </c>
      <c r="FL1219">
        <v>10494</v>
      </c>
      <c r="FM1219">
        <v>10494</v>
      </c>
      <c r="FN1219">
        <v>10494</v>
      </c>
      <c r="FO1219">
        <v>10494</v>
      </c>
      <c r="FP1219">
        <v>10494</v>
      </c>
      <c r="FQ1219">
        <v>10494</v>
      </c>
      <c r="FR1219">
        <v>10494</v>
      </c>
      <c r="FS1219">
        <v>10494</v>
      </c>
      <c r="FT1219">
        <v>10494</v>
      </c>
      <c r="FU1219">
        <v>10494</v>
      </c>
      <c r="FV1219">
        <v>10494</v>
      </c>
      <c r="FW1219">
        <v>10494</v>
      </c>
      <c r="FX1219">
        <v>0</v>
      </c>
      <c r="FY1219">
        <v>0</v>
      </c>
      <c r="FZ1219">
        <v>0</v>
      </c>
      <c r="GA1219">
        <v>0</v>
      </c>
      <c r="GB1219">
        <v>0</v>
      </c>
      <c r="GC1219">
        <v>0</v>
      </c>
      <c r="GD1219">
        <v>0</v>
      </c>
      <c r="GE1219">
        <v>0</v>
      </c>
      <c r="GF1219">
        <v>0</v>
      </c>
      <c r="GG1219">
        <v>0</v>
      </c>
      <c r="GH1219">
        <v>0</v>
      </c>
      <c r="GI1219">
        <v>0</v>
      </c>
      <c r="GJ1219">
        <v>0</v>
      </c>
      <c r="GK1219">
        <v>0</v>
      </c>
      <c r="GL1219">
        <v>0</v>
      </c>
      <c r="GM1219">
        <v>0</v>
      </c>
      <c r="GN1219">
        <v>0</v>
      </c>
      <c r="GO1219">
        <v>0</v>
      </c>
      <c r="GP1219">
        <v>0</v>
      </c>
      <c r="GQ1219">
        <v>0</v>
      </c>
      <c r="GR1219">
        <v>0</v>
      </c>
      <c r="GS1219">
        <v>0</v>
      </c>
      <c r="GT1219">
        <v>0</v>
      </c>
      <c r="GU1219">
        <v>0</v>
      </c>
      <c r="GV1219">
        <v>0</v>
      </c>
      <c r="GW1219">
        <v>0</v>
      </c>
      <c r="GX1219">
        <v>0</v>
      </c>
      <c r="GY1219">
        <v>0</v>
      </c>
      <c r="GZ1219">
        <v>0</v>
      </c>
      <c r="HA1219">
        <v>0</v>
      </c>
      <c r="HB1219">
        <v>0</v>
      </c>
      <c r="HC1219">
        <v>0</v>
      </c>
      <c r="HD1219">
        <v>0</v>
      </c>
      <c r="HE1219">
        <v>0</v>
      </c>
      <c r="HF1219">
        <v>0</v>
      </c>
      <c r="HG1219">
        <v>0</v>
      </c>
      <c r="HH1219">
        <v>0</v>
      </c>
      <c r="HI1219">
        <v>0</v>
      </c>
      <c r="HJ1219">
        <v>0</v>
      </c>
      <c r="HK1219">
        <v>0</v>
      </c>
      <c r="HL1219">
        <v>0</v>
      </c>
      <c r="HM1219">
        <v>0</v>
      </c>
      <c r="HN1219">
        <v>0</v>
      </c>
      <c r="HO1219">
        <v>0</v>
      </c>
      <c r="HP1219">
        <v>0</v>
      </c>
      <c r="HQ1219">
        <v>0</v>
      </c>
      <c r="HR1219">
        <v>0</v>
      </c>
      <c r="HS1219">
        <v>0</v>
      </c>
      <c r="HT1219">
        <v>0</v>
      </c>
      <c r="HU1219">
        <v>0</v>
      </c>
      <c r="HV1219">
        <v>0</v>
      </c>
      <c r="HW1219">
        <v>0</v>
      </c>
      <c r="HX1219">
        <v>0</v>
      </c>
      <c r="HY1219">
        <v>0</v>
      </c>
      <c r="HZ1219">
        <v>0</v>
      </c>
      <c r="IA1219">
        <v>0</v>
      </c>
      <c r="IB1219">
        <v>0</v>
      </c>
      <c r="IC1219">
        <v>0</v>
      </c>
      <c r="ID1219">
        <v>0</v>
      </c>
      <c r="IE1219">
        <v>0</v>
      </c>
      <c r="IF1219">
        <v>0</v>
      </c>
      <c r="IG1219">
        <v>0</v>
      </c>
      <c r="IH1219">
        <v>0</v>
      </c>
      <c r="II1219">
        <v>0</v>
      </c>
      <c r="IJ1219">
        <v>0</v>
      </c>
      <c r="IK1219">
        <v>0</v>
      </c>
    </row>
    <row r="1220" spans="13:245" hidden="1">
      <c r="M1220" s="340"/>
      <c r="N1220" t="s">
        <v>1025</v>
      </c>
      <c r="O1220">
        <v>1</v>
      </c>
      <c r="P1220">
        <v>34</v>
      </c>
      <c r="Q1220" s="183" t="str">
        <f t="shared" si="45"/>
        <v>SDH300134</v>
      </c>
      <c r="R1220">
        <v>365.70000000000005</v>
      </c>
      <c r="S1220">
        <v>2000</v>
      </c>
      <c r="T1220">
        <v>2000</v>
      </c>
      <c r="U1220">
        <v>2000</v>
      </c>
      <c r="V1220">
        <v>2000</v>
      </c>
      <c r="W1220">
        <v>2194.2000000000003</v>
      </c>
      <c r="X1220">
        <v>2559.9</v>
      </c>
      <c r="Y1220">
        <v>2925.6000000000004</v>
      </c>
      <c r="Z1220">
        <v>3291.3</v>
      </c>
      <c r="AA1220">
        <v>3657</v>
      </c>
      <c r="AB1220">
        <v>4022.7000000000003</v>
      </c>
      <c r="AC1220">
        <v>4388.4000000000005</v>
      </c>
      <c r="AD1220">
        <v>4754.1000000000004</v>
      </c>
      <c r="AE1220">
        <v>5119.8</v>
      </c>
      <c r="AF1220">
        <v>5485.5</v>
      </c>
      <c r="AG1220">
        <v>5851.2000000000007</v>
      </c>
      <c r="AH1220">
        <v>6216.9000000000005</v>
      </c>
      <c r="AI1220">
        <v>6582.6</v>
      </c>
      <c r="AJ1220">
        <v>6948.3</v>
      </c>
      <c r="AK1220">
        <v>7314</v>
      </c>
      <c r="AL1220">
        <v>7679.7000000000007</v>
      </c>
      <c r="AM1220">
        <v>8045.4000000000005</v>
      </c>
      <c r="AN1220">
        <v>8411.1</v>
      </c>
      <c r="AO1220">
        <v>8776.8000000000011</v>
      </c>
      <c r="AP1220">
        <v>9142.5</v>
      </c>
      <c r="AQ1220">
        <v>9508.2000000000007</v>
      </c>
      <c r="AR1220">
        <v>9873.9</v>
      </c>
      <c r="AS1220">
        <v>10239.6</v>
      </c>
      <c r="AT1220">
        <v>10605.300000000001</v>
      </c>
      <c r="AU1220">
        <v>10971</v>
      </c>
      <c r="AV1220">
        <v>10971</v>
      </c>
      <c r="AW1220">
        <v>10971</v>
      </c>
      <c r="AX1220">
        <v>10971</v>
      </c>
      <c r="AY1220">
        <v>10971</v>
      </c>
      <c r="AZ1220">
        <v>10971</v>
      </c>
      <c r="BA1220">
        <v>10971</v>
      </c>
      <c r="BB1220">
        <v>10971</v>
      </c>
      <c r="BC1220">
        <v>10971</v>
      </c>
      <c r="BD1220">
        <v>10971</v>
      </c>
      <c r="BE1220">
        <v>10971</v>
      </c>
      <c r="BF1220">
        <v>10971</v>
      </c>
      <c r="BG1220">
        <v>10971</v>
      </c>
      <c r="BH1220">
        <v>10971</v>
      </c>
      <c r="BI1220">
        <v>10971</v>
      </c>
      <c r="BJ1220">
        <v>10971</v>
      </c>
      <c r="BK1220">
        <v>0</v>
      </c>
      <c r="BL1220">
        <v>0</v>
      </c>
      <c r="BM1220">
        <v>0</v>
      </c>
      <c r="BN1220">
        <v>0</v>
      </c>
      <c r="BO1220">
        <v>0</v>
      </c>
      <c r="BP1220">
        <v>0</v>
      </c>
      <c r="BQ1220">
        <v>0</v>
      </c>
      <c r="BR1220">
        <v>0</v>
      </c>
      <c r="BS1220">
        <v>0</v>
      </c>
      <c r="BT1220">
        <v>0</v>
      </c>
      <c r="BU1220">
        <v>0</v>
      </c>
      <c r="BV1220">
        <v>0</v>
      </c>
      <c r="BW1220">
        <v>0</v>
      </c>
      <c r="BX1220">
        <v>0</v>
      </c>
      <c r="BY1220">
        <v>0</v>
      </c>
      <c r="BZ1220">
        <v>0</v>
      </c>
      <c r="CA1220">
        <v>0</v>
      </c>
      <c r="CB1220">
        <v>0</v>
      </c>
      <c r="CC1220">
        <v>0</v>
      </c>
      <c r="CD1220">
        <v>0</v>
      </c>
      <c r="CE1220">
        <v>0</v>
      </c>
      <c r="CF1220">
        <v>0</v>
      </c>
      <c r="CG1220">
        <v>0</v>
      </c>
      <c r="CH1220">
        <v>0</v>
      </c>
      <c r="CI1220">
        <v>0</v>
      </c>
      <c r="CJ1220">
        <v>0</v>
      </c>
      <c r="CK1220">
        <v>0</v>
      </c>
      <c r="CL1220">
        <v>0</v>
      </c>
      <c r="CM1220">
        <v>0</v>
      </c>
      <c r="CN1220">
        <v>0</v>
      </c>
      <c r="CO1220">
        <v>0</v>
      </c>
      <c r="CP1220">
        <v>0</v>
      </c>
      <c r="CQ1220">
        <v>0</v>
      </c>
      <c r="CR1220">
        <v>0</v>
      </c>
      <c r="CS1220">
        <v>0</v>
      </c>
      <c r="CT1220">
        <v>0</v>
      </c>
      <c r="CU1220">
        <v>0</v>
      </c>
      <c r="CV1220">
        <v>0</v>
      </c>
      <c r="CW1220">
        <v>0</v>
      </c>
      <c r="CX1220">
        <v>0</v>
      </c>
      <c r="CY1220">
        <v>0</v>
      </c>
      <c r="CZ1220">
        <v>0</v>
      </c>
      <c r="DA1220">
        <v>0</v>
      </c>
      <c r="DB1220">
        <v>0</v>
      </c>
      <c r="DC1220">
        <v>0</v>
      </c>
      <c r="DD1220">
        <v>0</v>
      </c>
      <c r="DE1220">
        <v>0</v>
      </c>
      <c r="DF1220">
        <v>0</v>
      </c>
      <c r="DG1220">
        <v>0</v>
      </c>
      <c r="DH1220">
        <v>0</v>
      </c>
      <c r="DI1220">
        <v>0</v>
      </c>
      <c r="DJ1220">
        <v>0</v>
      </c>
      <c r="DK1220">
        <v>0</v>
      </c>
      <c r="DL1220">
        <v>0</v>
      </c>
      <c r="DM1220">
        <v>0</v>
      </c>
      <c r="DN1220">
        <v>0</v>
      </c>
      <c r="DO1220">
        <v>0</v>
      </c>
      <c r="DP1220">
        <v>0</v>
      </c>
      <c r="DQ1220">
        <v>0</v>
      </c>
      <c r="DR1220">
        <v>0</v>
      </c>
      <c r="DS1220">
        <v>0</v>
      </c>
      <c r="DT1220">
        <v>0</v>
      </c>
      <c r="DU1220">
        <v>0</v>
      </c>
      <c r="DV1220">
        <v>0</v>
      </c>
      <c r="DW1220">
        <v>0</v>
      </c>
      <c r="DX1220">
        <v>0</v>
      </c>
      <c r="DZ1220" s="340"/>
      <c r="EA1220" t="s">
        <v>1025</v>
      </c>
      <c r="EB1220">
        <v>1</v>
      </c>
      <c r="EC1220">
        <v>34</v>
      </c>
      <c r="ED1220" s="183" t="str">
        <f t="shared" si="46"/>
        <v>SDH300134</v>
      </c>
      <c r="EE1220">
        <v>365.70000000000005</v>
      </c>
      <c r="EF1220">
        <v>10000</v>
      </c>
      <c r="EG1220">
        <v>10000</v>
      </c>
      <c r="EH1220">
        <v>10000</v>
      </c>
      <c r="EI1220">
        <v>10000</v>
      </c>
      <c r="EJ1220">
        <v>10000</v>
      </c>
      <c r="EK1220">
        <v>10000</v>
      </c>
      <c r="EL1220">
        <v>10000</v>
      </c>
      <c r="EM1220">
        <v>10000</v>
      </c>
      <c r="EN1220">
        <v>10000</v>
      </c>
      <c r="EO1220">
        <v>10000</v>
      </c>
      <c r="EP1220">
        <v>10000</v>
      </c>
      <c r="EQ1220">
        <v>10000</v>
      </c>
      <c r="ER1220">
        <v>10000</v>
      </c>
      <c r="ES1220">
        <v>10000</v>
      </c>
      <c r="ET1220">
        <v>10000</v>
      </c>
      <c r="EU1220">
        <v>10000</v>
      </c>
      <c r="EV1220">
        <v>10000</v>
      </c>
      <c r="EW1220">
        <v>10000</v>
      </c>
      <c r="EX1220">
        <v>10000</v>
      </c>
      <c r="EY1220">
        <v>10000</v>
      </c>
      <c r="EZ1220">
        <v>10000</v>
      </c>
      <c r="FA1220">
        <v>10000</v>
      </c>
      <c r="FB1220">
        <v>10000</v>
      </c>
      <c r="FC1220">
        <v>10000</v>
      </c>
      <c r="FD1220">
        <v>10000</v>
      </c>
      <c r="FE1220">
        <v>10000</v>
      </c>
      <c r="FF1220">
        <v>10239.6</v>
      </c>
      <c r="FG1220">
        <v>10605.3</v>
      </c>
      <c r="FH1220">
        <v>10971</v>
      </c>
      <c r="FI1220">
        <v>10971</v>
      </c>
      <c r="FJ1220">
        <v>10971</v>
      </c>
      <c r="FK1220">
        <v>10971</v>
      </c>
      <c r="FL1220">
        <v>10971</v>
      </c>
      <c r="FM1220">
        <v>10971</v>
      </c>
      <c r="FN1220">
        <v>10971</v>
      </c>
      <c r="FO1220">
        <v>10971</v>
      </c>
      <c r="FP1220">
        <v>10971</v>
      </c>
      <c r="FQ1220">
        <v>10971</v>
      </c>
      <c r="FR1220">
        <v>10971</v>
      </c>
      <c r="FS1220">
        <v>10971</v>
      </c>
      <c r="FT1220">
        <v>10971</v>
      </c>
      <c r="FU1220">
        <v>10971</v>
      </c>
      <c r="FV1220">
        <v>10971</v>
      </c>
      <c r="FW1220">
        <v>10971</v>
      </c>
      <c r="FX1220">
        <v>0</v>
      </c>
      <c r="FY1220">
        <v>0</v>
      </c>
      <c r="FZ1220">
        <v>0</v>
      </c>
      <c r="GA1220">
        <v>0</v>
      </c>
      <c r="GB1220">
        <v>0</v>
      </c>
      <c r="GC1220">
        <v>0</v>
      </c>
      <c r="GD1220">
        <v>0</v>
      </c>
      <c r="GE1220">
        <v>0</v>
      </c>
      <c r="GF1220">
        <v>0</v>
      </c>
      <c r="GG1220">
        <v>0</v>
      </c>
      <c r="GH1220">
        <v>0</v>
      </c>
      <c r="GI1220">
        <v>0</v>
      </c>
      <c r="GJ1220">
        <v>0</v>
      </c>
      <c r="GK1220">
        <v>0</v>
      </c>
      <c r="GL1220">
        <v>0</v>
      </c>
      <c r="GM1220">
        <v>0</v>
      </c>
      <c r="GN1220">
        <v>0</v>
      </c>
      <c r="GO1220">
        <v>0</v>
      </c>
      <c r="GP1220">
        <v>0</v>
      </c>
      <c r="GQ1220">
        <v>0</v>
      </c>
      <c r="GR1220">
        <v>0</v>
      </c>
      <c r="GS1220">
        <v>0</v>
      </c>
      <c r="GT1220">
        <v>0</v>
      </c>
      <c r="GU1220">
        <v>0</v>
      </c>
      <c r="GV1220">
        <v>0</v>
      </c>
      <c r="GW1220">
        <v>0</v>
      </c>
      <c r="GX1220">
        <v>0</v>
      </c>
      <c r="GY1220">
        <v>0</v>
      </c>
      <c r="GZ1220">
        <v>0</v>
      </c>
      <c r="HA1220">
        <v>0</v>
      </c>
      <c r="HB1220">
        <v>0</v>
      </c>
      <c r="HC1220">
        <v>0</v>
      </c>
      <c r="HD1220">
        <v>0</v>
      </c>
      <c r="HE1220">
        <v>0</v>
      </c>
      <c r="HF1220">
        <v>0</v>
      </c>
      <c r="HG1220">
        <v>0</v>
      </c>
      <c r="HH1220">
        <v>0</v>
      </c>
      <c r="HI1220">
        <v>0</v>
      </c>
      <c r="HJ1220">
        <v>0</v>
      </c>
      <c r="HK1220">
        <v>0</v>
      </c>
      <c r="HL1220">
        <v>0</v>
      </c>
      <c r="HM1220">
        <v>0</v>
      </c>
      <c r="HN1220">
        <v>0</v>
      </c>
      <c r="HO1220">
        <v>0</v>
      </c>
      <c r="HP1220">
        <v>0</v>
      </c>
      <c r="HQ1220">
        <v>0</v>
      </c>
      <c r="HR1220">
        <v>0</v>
      </c>
      <c r="HS1220">
        <v>0</v>
      </c>
      <c r="HT1220">
        <v>0</v>
      </c>
      <c r="HU1220">
        <v>0</v>
      </c>
      <c r="HV1220">
        <v>0</v>
      </c>
      <c r="HW1220">
        <v>0</v>
      </c>
      <c r="HX1220">
        <v>0</v>
      </c>
      <c r="HY1220">
        <v>0</v>
      </c>
      <c r="HZ1220">
        <v>0</v>
      </c>
      <c r="IA1220">
        <v>0</v>
      </c>
      <c r="IB1220">
        <v>0</v>
      </c>
      <c r="IC1220">
        <v>0</v>
      </c>
      <c r="ID1220">
        <v>0</v>
      </c>
      <c r="IE1220">
        <v>0</v>
      </c>
      <c r="IF1220">
        <v>0</v>
      </c>
      <c r="IG1220">
        <v>0</v>
      </c>
      <c r="IH1220">
        <v>0</v>
      </c>
      <c r="II1220">
        <v>0</v>
      </c>
      <c r="IJ1220">
        <v>0</v>
      </c>
      <c r="IK1220">
        <v>0</v>
      </c>
    </row>
    <row r="1221" spans="13:245" hidden="1">
      <c r="M1221" s="340"/>
      <c r="N1221" t="s">
        <v>1025</v>
      </c>
      <c r="O1221">
        <v>1</v>
      </c>
      <c r="P1221">
        <v>35</v>
      </c>
      <c r="Q1221" s="183" t="str">
        <f t="shared" si="45"/>
        <v>SDH300135</v>
      </c>
      <c r="R1221">
        <v>386.90000000000003</v>
      </c>
      <c r="S1221">
        <v>2000</v>
      </c>
      <c r="T1221">
        <v>2000</v>
      </c>
      <c r="U1221">
        <v>2000</v>
      </c>
      <c r="V1221">
        <v>2000</v>
      </c>
      <c r="W1221">
        <v>2321.4</v>
      </c>
      <c r="X1221">
        <v>2708.3</v>
      </c>
      <c r="Y1221">
        <v>3095.2000000000003</v>
      </c>
      <c r="Z1221">
        <v>3482.1000000000004</v>
      </c>
      <c r="AA1221">
        <v>3869</v>
      </c>
      <c r="AB1221">
        <v>4255.9000000000005</v>
      </c>
      <c r="AC1221">
        <v>4642.8</v>
      </c>
      <c r="AD1221">
        <v>5029.7</v>
      </c>
      <c r="AE1221">
        <v>5416.6</v>
      </c>
      <c r="AF1221">
        <v>5803.5</v>
      </c>
      <c r="AG1221">
        <v>6190.4000000000005</v>
      </c>
      <c r="AH1221">
        <v>6577.3</v>
      </c>
      <c r="AI1221">
        <v>6964.2000000000007</v>
      </c>
      <c r="AJ1221">
        <v>7351.1</v>
      </c>
      <c r="AK1221">
        <v>7738</v>
      </c>
      <c r="AL1221">
        <v>8124.9000000000005</v>
      </c>
      <c r="AM1221">
        <v>8511.8000000000011</v>
      </c>
      <c r="AN1221">
        <v>8898.7000000000007</v>
      </c>
      <c r="AO1221">
        <v>9285.6</v>
      </c>
      <c r="AP1221">
        <v>9672.5</v>
      </c>
      <c r="AQ1221">
        <v>10059.4</v>
      </c>
      <c r="AR1221">
        <v>10446.300000000001</v>
      </c>
      <c r="AS1221">
        <v>10833.2</v>
      </c>
      <c r="AT1221">
        <v>11220.1</v>
      </c>
      <c r="AU1221">
        <v>11607</v>
      </c>
      <c r="AV1221">
        <v>11607</v>
      </c>
      <c r="AW1221">
        <v>11607</v>
      </c>
      <c r="AX1221">
        <v>11607</v>
      </c>
      <c r="AY1221">
        <v>11607</v>
      </c>
      <c r="AZ1221">
        <v>11607</v>
      </c>
      <c r="BA1221">
        <v>11607</v>
      </c>
      <c r="BB1221">
        <v>11607</v>
      </c>
      <c r="BC1221">
        <v>11607</v>
      </c>
      <c r="BD1221">
        <v>11607</v>
      </c>
      <c r="BE1221">
        <v>11607</v>
      </c>
      <c r="BF1221">
        <v>11607</v>
      </c>
      <c r="BG1221">
        <v>11607</v>
      </c>
      <c r="BH1221">
        <v>11607</v>
      </c>
      <c r="BI1221">
        <v>11607</v>
      </c>
      <c r="BJ1221">
        <v>11607</v>
      </c>
      <c r="BK1221">
        <v>0</v>
      </c>
      <c r="BL1221">
        <v>0</v>
      </c>
      <c r="BM1221">
        <v>0</v>
      </c>
      <c r="BN1221">
        <v>0</v>
      </c>
      <c r="BO1221">
        <v>0</v>
      </c>
      <c r="BP1221">
        <v>0</v>
      </c>
      <c r="BQ1221">
        <v>0</v>
      </c>
      <c r="BR1221">
        <v>0</v>
      </c>
      <c r="BS1221">
        <v>0</v>
      </c>
      <c r="BT1221">
        <v>0</v>
      </c>
      <c r="BU1221">
        <v>0</v>
      </c>
      <c r="BV1221">
        <v>0</v>
      </c>
      <c r="BW1221">
        <v>0</v>
      </c>
      <c r="BX1221">
        <v>0</v>
      </c>
      <c r="BY1221">
        <v>0</v>
      </c>
      <c r="BZ1221">
        <v>0</v>
      </c>
      <c r="CA1221">
        <v>0</v>
      </c>
      <c r="CB1221">
        <v>0</v>
      </c>
      <c r="CC1221">
        <v>0</v>
      </c>
      <c r="CD1221">
        <v>0</v>
      </c>
      <c r="CE1221">
        <v>0</v>
      </c>
      <c r="CF1221">
        <v>0</v>
      </c>
      <c r="CG1221">
        <v>0</v>
      </c>
      <c r="CH1221">
        <v>0</v>
      </c>
      <c r="CI1221">
        <v>0</v>
      </c>
      <c r="CJ1221">
        <v>0</v>
      </c>
      <c r="CK1221">
        <v>0</v>
      </c>
      <c r="CL1221">
        <v>0</v>
      </c>
      <c r="CM1221">
        <v>0</v>
      </c>
      <c r="CN1221">
        <v>0</v>
      </c>
      <c r="CO1221">
        <v>0</v>
      </c>
      <c r="CP1221">
        <v>0</v>
      </c>
      <c r="CQ1221">
        <v>0</v>
      </c>
      <c r="CR1221">
        <v>0</v>
      </c>
      <c r="CS1221">
        <v>0</v>
      </c>
      <c r="CT1221">
        <v>0</v>
      </c>
      <c r="CU1221">
        <v>0</v>
      </c>
      <c r="CV1221">
        <v>0</v>
      </c>
      <c r="CW1221">
        <v>0</v>
      </c>
      <c r="CX1221">
        <v>0</v>
      </c>
      <c r="CY1221">
        <v>0</v>
      </c>
      <c r="CZ1221">
        <v>0</v>
      </c>
      <c r="DA1221">
        <v>0</v>
      </c>
      <c r="DB1221">
        <v>0</v>
      </c>
      <c r="DC1221">
        <v>0</v>
      </c>
      <c r="DD1221">
        <v>0</v>
      </c>
      <c r="DE1221">
        <v>0</v>
      </c>
      <c r="DF1221">
        <v>0</v>
      </c>
      <c r="DG1221">
        <v>0</v>
      </c>
      <c r="DH1221">
        <v>0</v>
      </c>
      <c r="DI1221">
        <v>0</v>
      </c>
      <c r="DJ1221">
        <v>0</v>
      </c>
      <c r="DK1221">
        <v>0</v>
      </c>
      <c r="DL1221">
        <v>0</v>
      </c>
      <c r="DM1221">
        <v>0</v>
      </c>
      <c r="DN1221">
        <v>0</v>
      </c>
      <c r="DO1221">
        <v>0</v>
      </c>
      <c r="DP1221">
        <v>0</v>
      </c>
      <c r="DQ1221">
        <v>0</v>
      </c>
      <c r="DR1221">
        <v>0</v>
      </c>
      <c r="DS1221">
        <v>0</v>
      </c>
      <c r="DT1221">
        <v>0</v>
      </c>
      <c r="DU1221">
        <v>0</v>
      </c>
      <c r="DV1221">
        <v>0</v>
      </c>
      <c r="DW1221">
        <v>0</v>
      </c>
      <c r="DX1221">
        <v>0</v>
      </c>
      <c r="DZ1221" s="340"/>
      <c r="EA1221" t="s">
        <v>1025</v>
      </c>
      <c r="EB1221">
        <v>1</v>
      </c>
      <c r="EC1221">
        <v>35</v>
      </c>
      <c r="ED1221" s="183" t="str">
        <f t="shared" si="46"/>
        <v>SDH300135</v>
      </c>
      <c r="EE1221">
        <v>386.90000000000003</v>
      </c>
      <c r="EF1221">
        <v>10000</v>
      </c>
      <c r="EG1221">
        <v>10000</v>
      </c>
      <c r="EH1221">
        <v>10000</v>
      </c>
      <c r="EI1221">
        <v>10000</v>
      </c>
      <c r="EJ1221">
        <v>10000</v>
      </c>
      <c r="EK1221">
        <v>10000</v>
      </c>
      <c r="EL1221">
        <v>10000</v>
      </c>
      <c r="EM1221">
        <v>10000</v>
      </c>
      <c r="EN1221">
        <v>10000</v>
      </c>
      <c r="EO1221">
        <v>10000</v>
      </c>
      <c r="EP1221">
        <v>10000</v>
      </c>
      <c r="EQ1221">
        <v>10000</v>
      </c>
      <c r="ER1221">
        <v>10000</v>
      </c>
      <c r="ES1221">
        <v>10000</v>
      </c>
      <c r="ET1221">
        <v>10000</v>
      </c>
      <c r="EU1221">
        <v>10000</v>
      </c>
      <c r="EV1221">
        <v>10000</v>
      </c>
      <c r="EW1221">
        <v>10000</v>
      </c>
      <c r="EX1221">
        <v>10000</v>
      </c>
      <c r="EY1221">
        <v>10000</v>
      </c>
      <c r="EZ1221">
        <v>10000</v>
      </c>
      <c r="FA1221">
        <v>10000</v>
      </c>
      <c r="FB1221">
        <v>10000</v>
      </c>
      <c r="FC1221">
        <v>10000</v>
      </c>
      <c r="FD1221">
        <v>10059.4</v>
      </c>
      <c r="FE1221">
        <v>10446.299999999999</v>
      </c>
      <c r="FF1221">
        <v>10833.2</v>
      </c>
      <c r="FG1221">
        <v>11220.1</v>
      </c>
      <c r="FH1221">
        <v>11607</v>
      </c>
      <c r="FI1221">
        <v>11607</v>
      </c>
      <c r="FJ1221">
        <v>11607</v>
      </c>
      <c r="FK1221">
        <v>11607</v>
      </c>
      <c r="FL1221">
        <v>11607</v>
      </c>
      <c r="FM1221">
        <v>11607</v>
      </c>
      <c r="FN1221">
        <v>11607</v>
      </c>
      <c r="FO1221">
        <v>11607</v>
      </c>
      <c r="FP1221">
        <v>11607</v>
      </c>
      <c r="FQ1221">
        <v>11607</v>
      </c>
      <c r="FR1221">
        <v>11607</v>
      </c>
      <c r="FS1221">
        <v>11607</v>
      </c>
      <c r="FT1221">
        <v>11607</v>
      </c>
      <c r="FU1221">
        <v>11607</v>
      </c>
      <c r="FV1221">
        <v>11607</v>
      </c>
      <c r="FW1221">
        <v>11607</v>
      </c>
      <c r="FX1221">
        <v>0</v>
      </c>
      <c r="FY1221">
        <v>0</v>
      </c>
      <c r="FZ1221">
        <v>0</v>
      </c>
      <c r="GA1221">
        <v>0</v>
      </c>
      <c r="GB1221">
        <v>0</v>
      </c>
      <c r="GC1221">
        <v>0</v>
      </c>
      <c r="GD1221">
        <v>0</v>
      </c>
      <c r="GE1221">
        <v>0</v>
      </c>
      <c r="GF1221">
        <v>0</v>
      </c>
      <c r="GG1221">
        <v>0</v>
      </c>
      <c r="GH1221">
        <v>0</v>
      </c>
      <c r="GI1221">
        <v>0</v>
      </c>
      <c r="GJ1221">
        <v>0</v>
      </c>
      <c r="GK1221">
        <v>0</v>
      </c>
      <c r="GL1221">
        <v>0</v>
      </c>
      <c r="GM1221">
        <v>0</v>
      </c>
      <c r="GN1221">
        <v>0</v>
      </c>
      <c r="GO1221">
        <v>0</v>
      </c>
      <c r="GP1221">
        <v>0</v>
      </c>
      <c r="GQ1221">
        <v>0</v>
      </c>
      <c r="GR1221">
        <v>0</v>
      </c>
      <c r="GS1221">
        <v>0</v>
      </c>
      <c r="GT1221">
        <v>0</v>
      </c>
      <c r="GU1221">
        <v>0</v>
      </c>
      <c r="GV1221">
        <v>0</v>
      </c>
      <c r="GW1221">
        <v>0</v>
      </c>
      <c r="GX1221">
        <v>0</v>
      </c>
      <c r="GY1221">
        <v>0</v>
      </c>
      <c r="GZ1221">
        <v>0</v>
      </c>
      <c r="HA1221">
        <v>0</v>
      </c>
      <c r="HB1221">
        <v>0</v>
      </c>
      <c r="HC1221">
        <v>0</v>
      </c>
      <c r="HD1221">
        <v>0</v>
      </c>
      <c r="HE1221">
        <v>0</v>
      </c>
      <c r="HF1221">
        <v>0</v>
      </c>
      <c r="HG1221">
        <v>0</v>
      </c>
      <c r="HH1221">
        <v>0</v>
      </c>
      <c r="HI1221">
        <v>0</v>
      </c>
      <c r="HJ1221">
        <v>0</v>
      </c>
      <c r="HK1221">
        <v>0</v>
      </c>
      <c r="HL1221">
        <v>0</v>
      </c>
      <c r="HM1221">
        <v>0</v>
      </c>
      <c r="HN1221">
        <v>0</v>
      </c>
      <c r="HO1221">
        <v>0</v>
      </c>
      <c r="HP1221">
        <v>0</v>
      </c>
      <c r="HQ1221">
        <v>0</v>
      </c>
      <c r="HR1221">
        <v>0</v>
      </c>
      <c r="HS1221">
        <v>0</v>
      </c>
      <c r="HT1221">
        <v>0</v>
      </c>
      <c r="HU1221">
        <v>0</v>
      </c>
      <c r="HV1221">
        <v>0</v>
      </c>
      <c r="HW1221">
        <v>0</v>
      </c>
      <c r="HX1221">
        <v>0</v>
      </c>
      <c r="HY1221">
        <v>0</v>
      </c>
      <c r="HZ1221">
        <v>0</v>
      </c>
      <c r="IA1221">
        <v>0</v>
      </c>
      <c r="IB1221">
        <v>0</v>
      </c>
      <c r="IC1221">
        <v>0</v>
      </c>
      <c r="ID1221">
        <v>0</v>
      </c>
      <c r="IE1221">
        <v>0</v>
      </c>
      <c r="IF1221">
        <v>0</v>
      </c>
      <c r="IG1221">
        <v>0</v>
      </c>
      <c r="IH1221">
        <v>0</v>
      </c>
      <c r="II1221">
        <v>0</v>
      </c>
      <c r="IJ1221">
        <v>0</v>
      </c>
      <c r="IK1221">
        <v>0</v>
      </c>
    </row>
    <row r="1222" spans="13:245" hidden="1">
      <c r="M1222" s="340"/>
      <c r="N1222" t="s">
        <v>1025</v>
      </c>
      <c r="O1222">
        <v>1</v>
      </c>
      <c r="P1222">
        <v>36</v>
      </c>
      <c r="Q1222" s="183" t="str">
        <f t="shared" si="45"/>
        <v>SDH300136</v>
      </c>
      <c r="R1222">
        <v>402.8</v>
      </c>
      <c r="S1222">
        <v>2000</v>
      </c>
      <c r="T1222">
        <v>2000</v>
      </c>
      <c r="U1222">
        <v>2000</v>
      </c>
      <c r="V1222">
        <v>2014</v>
      </c>
      <c r="W1222">
        <v>2416.8000000000002</v>
      </c>
      <c r="X1222">
        <v>2819.6000000000004</v>
      </c>
      <c r="Y1222">
        <v>3222.4</v>
      </c>
      <c r="Z1222">
        <v>3625.2000000000003</v>
      </c>
      <c r="AA1222">
        <v>4028</v>
      </c>
      <c r="AB1222">
        <v>4430.8</v>
      </c>
      <c r="AC1222">
        <v>4833.6000000000004</v>
      </c>
      <c r="AD1222">
        <v>5236.4000000000005</v>
      </c>
      <c r="AE1222">
        <v>5639.2000000000007</v>
      </c>
      <c r="AF1222">
        <v>6042</v>
      </c>
      <c r="AG1222">
        <v>6444.8</v>
      </c>
      <c r="AH1222">
        <v>6847.6</v>
      </c>
      <c r="AI1222">
        <v>7250.4000000000005</v>
      </c>
      <c r="AJ1222">
        <v>7653.2000000000007</v>
      </c>
      <c r="AK1222">
        <v>8056</v>
      </c>
      <c r="AL1222">
        <v>8458.8000000000011</v>
      </c>
      <c r="AM1222">
        <v>8861.6</v>
      </c>
      <c r="AN1222">
        <v>9264.4</v>
      </c>
      <c r="AO1222">
        <v>9667.2000000000007</v>
      </c>
      <c r="AP1222">
        <v>10070</v>
      </c>
      <c r="AQ1222">
        <v>10472.800000000001</v>
      </c>
      <c r="AR1222">
        <v>10875.6</v>
      </c>
      <c r="AS1222">
        <v>11278.400000000001</v>
      </c>
      <c r="AT1222">
        <v>11681.2</v>
      </c>
      <c r="AU1222">
        <v>12084</v>
      </c>
      <c r="AV1222">
        <v>12084</v>
      </c>
      <c r="AW1222">
        <v>12084</v>
      </c>
      <c r="AX1222">
        <v>12084</v>
      </c>
      <c r="AY1222">
        <v>12084</v>
      </c>
      <c r="AZ1222">
        <v>12084</v>
      </c>
      <c r="BA1222">
        <v>12084</v>
      </c>
      <c r="BB1222">
        <v>12084</v>
      </c>
      <c r="BC1222">
        <v>12084</v>
      </c>
      <c r="BD1222">
        <v>12084</v>
      </c>
      <c r="BE1222">
        <v>12084</v>
      </c>
      <c r="BF1222">
        <v>12084</v>
      </c>
      <c r="BG1222">
        <v>12084</v>
      </c>
      <c r="BH1222">
        <v>12084</v>
      </c>
      <c r="BI1222">
        <v>12084</v>
      </c>
      <c r="BJ1222">
        <v>12084</v>
      </c>
      <c r="BK1222">
        <v>0</v>
      </c>
      <c r="BL1222">
        <v>0</v>
      </c>
      <c r="BM1222">
        <v>0</v>
      </c>
      <c r="BN1222">
        <v>0</v>
      </c>
      <c r="BO1222">
        <v>0</v>
      </c>
      <c r="BP1222">
        <v>0</v>
      </c>
      <c r="BQ1222">
        <v>0</v>
      </c>
      <c r="BR1222">
        <v>0</v>
      </c>
      <c r="BS1222">
        <v>0</v>
      </c>
      <c r="BT1222">
        <v>0</v>
      </c>
      <c r="BU1222">
        <v>0</v>
      </c>
      <c r="BV1222">
        <v>0</v>
      </c>
      <c r="BW1222">
        <v>0</v>
      </c>
      <c r="BX1222">
        <v>0</v>
      </c>
      <c r="BY1222">
        <v>0</v>
      </c>
      <c r="BZ1222">
        <v>0</v>
      </c>
      <c r="CA1222">
        <v>0</v>
      </c>
      <c r="CB1222">
        <v>0</v>
      </c>
      <c r="CC1222">
        <v>0</v>
      </c>
      <c r="CD1222">
        <v>0</v>
      </c>
      <c r="CE1222">
        <v>0</v>
      </c>
      <c r="CF1222">
        <v>0</v>
      </c>
      <c r="CG1222">
        <v>0</v>
      </c>
      <c r="CH1222">
        <v>0</v>
      </c>
      <c r="CI1222">
        <v>0</v>
      </c>
      <c r="CJ1222">
        <v>0</v>
      </c>
      <c r="CK1222">
        <v>0</v>
      </c>
      <c r="CL1222">
        <v>0</v>
      </c>
      <c r="CM1222">
        <v>0</v>
      </c>
      <c r="CN1222">
        <v>0</v>
      </c>
      <c r="CO1222">
        <v>0</v>
      </c>
      <c r="CP1222">
        <v>0</v>
      </c>
      <c r="CQ1222">
        <v>0</v>
      </c>
      <c r="CR1222">
        <v>0</v>
      </c>
      <c r="CS1222">
        <v>0</v>
      </c>
      <c r="CT1222">
        <v>0</v>
      </c>
      <c r="CU1222">
        <v>0</v>
      </c>
      <c r="CV1222">
        <v>0</v>
      </c>
      <c r="CW1222">
        <v>0</v>
      </c>
      <c r="CX1222">
        <v>0</v>
      </c>
      <c r="CY1222">
        <v>0</v>
      </c>
      <c r="CZ1222">
        <v>0</v>
      </c>
      <c r="DA1222">
        <v>0</v>
      </c>
      <c r="DB1222">
        <v>0</v>
      </c>
      <c r="DC1222">
        <v>0</v>
      </c>
      <c r="DD1222">
        <v>0</v>
      </c>
      <c r="DE1222">
        <v>0</v>
      </c>
      <c r="DF1222">
        <v>0</v>
      </c>
      <c r="DG1222">
        <v>0</v>
      </c>
      <c r="DH1222">
        <v>0</v>
      </c>
      <c r="DI1222">
        <v>0</v>
      </c>
      <c r="DJ1222">
        <v>0</v>
      </c>
      <c r="DK1222">
        <v>0</v>
      </c>
      <c r="DL1222">
        <v>0</v>
      </c>
      <c r="DM1222">
        <v>0</v>
      </c>
      <c r="DN1222">
        <v>0</v>
      </c>
      <c r="DO1222">
        <v>0</v>
      </c>
      <c r="DP1222">
        <v>0</v>
      </c>
      <c r="DQ1222">
        <v>0</v>
      </c>
      <c r="DR1222">
        <v>0</v>
      </c>
      <c r="DS1222">
        <v>0</v>
      </c>
      <c r="DT1222">
        <v>0</v>
      </c>
      <c r="DU1222">
        <v>0</v>
      </c>
      <c r="DV1222">
        <v>0</v>
      </c>
      <c r="DW1222">
        <v>0</v>
      </c>
      <c r="DX1222">
        <v>0</v>
      </c>
      <c r="DZ1222" s="340"/>
      <c r="EA1222" t="s">
        <v>1025</v>
      </c>
      <c r="EB1222">
        <v>1</v>
      </c>
      <c r="EC1222">
        <v>36</v>
      </c>
      <c r="ED1222" s="183" t="str">
        <f t="shared" si="46"/>
        <v>SDH300136</v>
      </c>
      <c r="EE1222">
        <v>402.8</v>
      </c>
      <c r="EF1222">
        <v>10000</v>
      </c>
      <c r="EG1222">
        <v>10000</v>
      </c>
      <c r="EH1222">
        <v>10000</v>
      </c>
      <c r="EI1222">
        <v>10000</v>
      </c>
      <c r="EJ1222">
        <v>10000</v>
      </c>
      <c r="EK1222">
        <v>10000</v>
      </c>
      <c r="EL1222">
        <v>10000</v>
      </c>
      <c r="EM1222">
        <v>10000</v>
      </c>
      <c r="EN1222">
        <v>10000</v>
      </c>
      <c r="EO1222">
        <v>10000</v>
      </c>
      <c r="EP1222">
        <v>10000</v>
      </c>
      <c r="EQ1222">
        <v>10000</v>
      </c>
      <c r="ER1222">
        <v>10000</v>
      </c>
      <c r="ES1222">
        <v>10000</v>
      </c>
      <c r="ET1222">
        <v>10000</v>
      </c>
      <c r="EU1222">
        <v>10000</v>
      </c>
      <c r="EV1222">
        <v>10000</v>
      </c>
      <c r="EW1222">
        <v>10000</v>
      </c>
      <c r="EX1222">
        <v>10000</v>
      </c>
      <c r="EY1222">
        <v>10000</v>
      </c>
      <c r="EZ1222">
        <v>10000</v>
      </c>
      <c r="FA1222">
        <v>10000</v>
      </c>
      <c r="FB1222">
        <v>10000</v>
      </c>
      <c r="FC1222">
        <v>10070</v>
      </c>
      <c r="FD1222">
        <v>10472.799999999999</v>
      </c>
      <c r="FE1222">
        <v>10875.6</v>
      </c>
      <c r="FF1222">
        <v>11278.4</v>
      </c>
      <c r="FG1222">
        <v>11681.2</v>
      </c>
      <c r="FH1222">
        <v>12084</v>
      </c>
      <c r="FI1222">
        <v>12084</v>
      </c>
      <c r="FJ1222">
        <v>12084</v>
      </c>
      <c r="FK1222">
        <v>12084</v>
      </c>
      <c r="FL1222">
        <v>12084</v>
      </c>
      <c r="FM1222">
        <v>12084</v>
      </c>
      <c r="FN1222">
        <v>12084</v>
      </c>
      <c r="FO1222">
        <v>12084</v>
      </c>
      <c r="FP1222">
        <v>12084</v>
      </c>
      <c r="FQ1222">
        <v>12084</v>
      </c>
      <c r="FR1222">
        <v>12084</v>
      </c>
      <c r="FS1222">
        <v>12084</v>
      </c>
      <c r="FT1222">
        <v>12084</v>
      </c>
      <c r="FU1222">
        <v>12084</v>
      </c>
      <c r="FV1222">
        <v>12084</v>
      </c>
      <c r="FW1222">
        <v>12084</v>
      </c>
      <c r="FX1222">
        <v>0</v>
      </c>
      <c r="FY1222">
        <v>0</v>
      </c>
      <c r="FZ1222">
        <v>0</v>
      </c>
      <c r="GA1222">
        <v>0</v>
      </c>
      <c r="GB1222">
        <v>0</v>
      </c>
      <c r="GC1222">
        <v>0</v>
      </c>
      <c r="GD1222">
        <v>0</v>
      </c>
      <c r="GE1222">
        <v>0</v>
      </c>
      <c r="GF1222">
        <v>0</v>
      </c>
      <c r="GG1222">
        <v>0</v>
      </c>
      <c r="GH1222">
        <v>0</v>
      </c>
      <c r="GI1222">
        <v>0</v>
      </c>
      <c r="GJ1222">
        <v>0</v>
      </c>
      <c r="GK1222">
        <v>0</v>
      </c>
      <c r="GL1222">
        <v>0</v>
      </c>
      <c r="GM1222">
        <v>0</v>
      </c>
      <c r="GN1222">
        <v>0</v>
      </c>
      <c r="GO1222">
        <v>0</v>
      </c>
      <c r="GP1222">
        <v>0</v>
      </c>
      <c r="GQ1222">
        <v>0</v>
      </c>
      <c r="GR1222">
        <v>0</v>
      </c>
      <c r="GS1222">
        <v>0</v>
      </c>
      <c r="GT1222">
        <v>0</v>
      </c>
      <c r="GU1222">
        <v>0</v>
      </c>
      <c r="GV1222">
        <v>0</v>
      </c>
      <c r="GW1222">
        <v>0</v>
      </c>
      <c r="GX1222">
        <v>0</v>
      </c>
      <c r="GY1222">
        <v>0</v>
      </c>
      <c r="GZ1222">
        <v>0</v>
      </c>
      <c r="HA1222">
        <v>0</v>
      </c>
      <c r="HB1222">
        <v>0</v>
      </c>
      <c r="HC1222">
        <v>0</v>
      </c>
      <c r="HD1222">
        <v>0</v>
      </c>
      <c r="HE1222">
        <v>0</v>
      </c>
      <c r="HF1222">
        <v>0</v>
      </c>
      <c r="HG1222">
        <v>0</v>
      </c>
      <c r="HH1222">
        <v>0</v>
      </c>
      <c r="HI1222">
        <v>0</v>
      </c>
      <c r="HJ1222">
        <v>0</v>
      </c>
      <c r="HK1222">
        <v>0</v>
      </c>
      <c r="HL1222">
        <v>0</v>
      </c>
      <c r="HM1222">
        <v>0</v>
      </c>
      <c r="HN1222">
        <v>0</v>
      </c>
      <c r="HO1222">
        <v>0</v>
      </c>
      <c r="HP1222">
        <v>0</v>
      </c>
      <c r="HQ1222">
        <v>0</v>
      </c>
      <c r="HR1222">
        <v>0</v>
      </c>
      <c r="HS1222">
        <v>0</v>
      </c>
      <c r="HT1222">
        <v>0</v>
      </c>
      <c r="HU1222">
        <v>0</v>
      </c>
      <c r="HV1222">
        <v>0</v>
      </c>
      <c r="HW1222">
        <v>0</v>
      </c>
      <c r="HX1222">
        <v>0</v>
      </c>
      <c r="HY1222">
        <v>0</v>
      </c>
      <c r="HZ1222">
        <v>0</v>
      </c>
      <c r="IA1222">
        <v>0</v>
      </c>
      <c r="IB1222">
        <v>0</v>
      </c>
      <c r="IC1222">
        <v>0</v>
      </c>
      <c r="ID1222">
        <v>0</v>
      </c>
      <c r="IE1222">
        <v>0</v>
      </c>
      <c r="IF1222">
        <v>0</v>
      </c>
      <c r="IG1222">
        <v>0</v>
      </c>
      <c r="IH1222">
        <v>0</v>
      </c>
      <c r="II1222">
        <v>0</v>
      </c>
      <c r="IJ1222">
        <v>0</v>
      </c>
      <c r="IK1222">
        <v>0</v>
      </c>
    </row>
    <row r="1223" spans="13:245" hidden="1">
      <c r="M1223" s="340"/>
      <c r="N1223" t="s">
        <v>1025</v>
      </c>
      <c r="O1223">
        <v>1</v>
      </c>
      <c r="P1223">
        <v>37</v>
      </c>
      <c r="Q1223" s="183" t="str">
        <f t="shared" si="45"/>
        <v>SDH300137</v>
      </c>
      <c r="R1223">
        <v>424</v>
      </c>
      <c r="S1223">
        <v>2000</v>
      </c>
      <c r="T1223">
        <v>2000</v>
      </c>
      <c r="U1223">
        <v>2000</v>
      </c>
      <c r="V1223">
        <v>2120</v>
      </c>
      <c r="W1223">
        <v>2544</v>
      </c>
      <c r="X1223">
        <v>2968</v>
      </c>
      <c r="Y1223">
        <v>3392</v>
      </c>
      <c r="Z1223">
        <v>3816</v>
      </c>
      <c r="AA1223">
        <v>4240</v>
      </c>
      <c r="AB1223">
        <v>4664</v>
      </c>
      <c r="AC1223">
        <v>5088</v>
      </c>
      <c r="AD1223">
        <v>5512</v>
      </c>
      <c r="AE1223">
        <v>5936</v>
      </c>
      <c r="AF1223">
        <v>6360</v>
      </c>
      <c r="AG1223">
        <v>6784</v>
      </c>
      <c r="AH1223">
        <v>7208</v>
      </c>
      <c r="AI1223">
        <v>7632</v>
      </c>
      <c r="AJ1223">
        <v>8056</v>
      </c>
      <c r="AK1223">
        <v>8480</v>
      </c>
      <c r="AL1223">
        <v>8904</v>
      </c>
      <c r="AM1223">
        <v>9328</v>
      </c>
      <c r="AN1223">
        <v>9752</v>
      </c>
      <c r="AO1223">
        <v>10176</v>
      </c>
      <c r="AP1223">
        <v>10600</v>
      </c>
      <c r="AQ1223">
        <v>11024</v>
      </c>
      <c r="AR1223">
        <v>11448</v>
      </c>
      <c r="AS1223">
        <v>11872</v>
      </c>
      <c r="AT1223">
        <v>12296</v>
      </c>
      <c r="AU1223">
        <v>12720</v>
      </c>
      <c r="AV1223">
        <v>12720</v>
      </c>
      <c r="AW1223">
        <v>12720</v>
      </c>
      <c r="AX1223">
        <v>12720</v>
      </c>
      <c r="AY1223">
        <v>12720</v>
      </c>
      <c r="AZ1223">
        <v>12720</v>
      </c>
      <c r="BA1223">
        <v>12720</v>
      </c>
      <c r="BB1223">
        <v>12720</v>
      </c>
      <c r="BC1223">
        <v>12720</v>
      </c>
      <c r="BD1223">
        <v>12720</v>
      </c>
      <c r="BE1223">
        <v>12720</v>
      </c>
      <c r="BF1223">
        <v>12720</v>
      </c>
      <c r="BG1223">
        <v>12720</v>
      </c>
      <c r="BH1223">
        <v>12720</v>
      </c>
      <c r="BI1223">
        <v>12720</v>
      </c>
      <c r="BJ1223">
        <v>12720</v>
      </c>
      <c r="BK1223">
        <v>0</v>
      </c>
      <c r="BL1223">
        <v>0</v>
      </c>
      <c r="BM1223">
        <v>0</v>
      </c>
      <c r="BN1223">
        <v>0</v>
      </c>
      <c r="BO1223">
        <v>0</v>
      </c>
      <c r="BP1223">
        <v>0</v>
      </c>
      <c r="BQ1223">
        <v>0</v>
      </c>
      <c r="BR1223">
        <v>0</v>
      </c>
      <c r="BS1223">
        <v>0</v>
      </c>
      <c r="BT1223">
        <v>0</v>
      </c>
      <c r="BU1223">
        <v>0</v>
      </c>
      <c r="BV1223">
        <v>0</v>
      </c>
      <c r="BW1223">
        <v>0</v>
      </c>
      <c r="BX1223">
        <v>0</v>
      </c>
      <c r="BY1223">
        <v>0</v>
      </c>
      <c r="BZ1223">
        <v>0</v>
      </c>
      <c r="CA1223">
        <v>0</v>
      </c>
      <c r="CB1223">
        <v>0</v>
      </c>
      <c r="CC1223">
        <v>0</v>
      </c>
      <c r="CD1223">
        <v>0</v>
      </c>
      <c r="CE1223">
        <v>0</v>
      </c>
      <c r="CF1223">
        <v>0</v>
      </c>
      <c r="CG1223">
        <v>0</v>
      </c>
      <c r="CH1223">
        <v>0</v>
      </c>
      <c r="CI1223">
        <v>0</v>
      </c>
      <c r="CJ1223">
        <v>0</v>
      </c>
      <c r="CK1223">
        <v>0</v>
      </c>
      <c r="CL1223">
        <v>0</v>
      </c>
      <c r="CM1223">
        <v>0</v>
      </c>
      <c r="CN1223">
        <v>0</v>
      </c>
      <c r="CO1223">
        <v>0</v>
      </c>
      <c r="CP1223">
        <v>0</v>
      </c>
      <c r="CQ1223">
        <v>0</v>
      </c>
      <c r="CR1223">
        <v>0</v>
      </c>
      <c r="CS1223">
        <v>0</v>
      </c>
      <c r="CT1223">
        <v>0</v>
      </c>
      <c r="CU1223">
        <v>0</v>
      </c>
      <c r="CV1223">
        <v>0</v>
      </c>
      <c r="CW1223">
        <v>0</v>
      </c>
      <c r="CX1223">
        <v>0</v>
      </c>
      <c r="CY1223">
        <v>0</v>
      </c>
      <c r="CZ1223">
        <v>0</v>
      </c>
      <c r="DA1223">
        <v>0</v>
      </c>
      <c r="DB1223">
        <v>0</v>
      </c>
      <c r="DC1223">
        <v>0</v>
      </c>
      <c r="DD1223">
        <v>0</v>
      </c>
      <c r="DE1223">
        <v>0</v>
      </c>
      <c r="DF1223">
        <v>0</v>
      </c>
      <c r="DG1223">
        <v>0</v>
      </c>
      <c r="DH1223">
        <v>0</v>
      </c>
      <c r="DI1223">
        <v>0</v>
      </c>
      <c r="DJ1223">
        <v>0</v>
      </c>
      <c r="DK1223">
        <v>0</v>
      </c>
      <c r="DL1223">
        <v>0</v>
      </c>
      <c r="DM1223">
        <v>0</v>
      </c>
      <c r="DN1223">
        <v>0</v>
      </c>
      <c r="DO1223">
        <v>0</v>
      </c>
      <c r="DP1223">
        <v>0</v>
      </c>
      <c r="DQ1223">
        <v>0</v>
      </c>
      <c r="DR1223">
        <v>0</v>
      </c>
      <c r="DS1223">
        <v>0</v>
      </c>
      <c r="DT1223">
        <v>0</v>
      </c>
      <c r="DU1223">
        <v>0</v>
      </c>
      <c r="DV1223">
        <v>0</v>
      </c>
      <c r="DW1223">
        <v>0</v>
      </c>
      <c r="DX1223">
        <v>0</v>
      </c>
      <c r="DZ1223" s="340"/>
      <c r="EA1223" t="s">
        <v>1025</v>
      </c>
      <c r="EB1223">
        <v>1</v>
      </c>
      <c r="EC1223">
        <v>37</v>
      </c>
      <c r="ED1223" s="183" t="str">
        <f t="shared" si="46"/>
        <v>SDH300137</v>
      </c>
      <c r="EE1223">
        <v>424</v>
      </c>
      <c r="EF1223">
        <v>10000</v>
      </c>
      <c r="EG1223">
        <v>10000</v>
      </c>
      <c r="EH1223">
        <v>10000</v>
      </c>
      <c r="EI1223">
        <v>10000</v>
      </c>
      <c r="EJ1223">
        <v>10000</v>
      </c>
      <c r="EK1223">
        <v>10000</v>
      </c>
      <c r="EL1223">
        <v>10000</v>
      </c>
      <c r="EM1223">
        <v>10000</v>
      </c>
      <c r="EN1223">
        <v>10000</v>
      </c>
      <c r="EO1223">
        <v>10000</v>
      </c>
      <c r="EP1223">
        <v>10000</v>
      </c>
      <c r="EQ1223">
        <v>10000</v>
      </c>
      <c r="ER1223">
        <v>10000</v>
      </c>
      <c r="ES1223">
        <v>10000</v>
      </c>
      <c r="ET1223">
        <v>10000</v>
      </c>
      <c r="EU1223">
        <v>10000</v>
      </c>
      <c r="EV1223">
        <v>10000</v>
      </c>
      <c r="EW1223">
        <v>10000</v>
      </c>
      <c r="EX1223">
        <v>10000</v>
      </c>
      <c r="EY1223">
        <v>10000</v>
      </c>
      <c r="EZ1223">
        <v>10000</v>
      </c>
      <c r="FA1223">
        <v>10000</v>
      </c>
      <c r="FB1223">
        <v>10176</v>
      </c>
      <c r="FC1223">
        <v>10600</v>
      </c>
      <c r="FD1223">
        <v>11024</v>
      </c>
      <c r="FE1223">
        <v>11448</v>
      </c>
      <c r="FF1223">
        <v>11872</v>
      </c>
      <c r="FG1223">
        <v>12296</v>
      </c>
      <c r="FH1223">
        <v>12720</v>
      </c>
      <c r="FI1223">
        <v>12720</v>
      </c>
      <c r="FJ1223">
        <v>12720</v>
      </c>
      <c r="FK1223">
        <v>12720</v>
      </c>
      <c r="FL1223">
        <v>12720</v>
      </c>
      <c r="FM1223">
        <v>12720</v>
      </c>
      <c r="FN1223">
        <v>12720</v>
      </c>
      <c r="FO1223">
        <v>12720</v>
      </c>
      <c r="FP1223">
        <v>12720</v>
      </c>
      <c r="FQ1223">
        <v>12720</v>
      </c>
      <c r="FR1223">
        <v>12720</v>
      </c>
      <c r="FS1223">
        <v>12720</v>
      </c>
      <c r="FT1223">
        <v>12720</v>
      </c>
      <c r="FU1223">
        <v>12720</v>
      </c>
      <c r="FV1223">
        <v>12720</v>
      </c>
      <c r="FW1223">
        <v>12720</v>
      </c>
      <c r="FX1223">
        <v>0</v>
      </c>
      <c r="FY1223">
        <v>0</v>
      </c>
      <c r="FZ1223">
        <v>0</v>
      </c>
      <c r="GA1223">
        <v>0</v>
      </c>
      <c r="GB1223">
        <v>0</v>
      </c>
      <c r="GC1223">
        <v>0</v>
      </c>
      <c r="GD1223">
        <v>0</v>
      </c>
      <c r="GE1223">
        <v>0</v>
      </c>
      <c r="GF1223">
        <v>0</v>
      </c>
      <c r="GG1223">
        <v>0</v>
      </c>
      <c r="GH1223">
        <v>0</v>
      </c>
      <c r="GI1223">
        <v>0</v>
      </c>
      <c r="GJ1223">
        <v>0</v>
      </c>
      <c r="GK1223">
        <v>0</v>
      </c>
      <c r="GL1223">
        <v>0</v>
      </c>
      <c r="GM1223">
        <v>0</v>
      </c>
      <c r="GN1223">
        <v>0</v>
      </c>
      <c r="GO1223">
        <v>0</v>
      </c>
      <c r="GP1223">
        <v>0</v>
      </c>
      <c r="GQ1223">
        <v>0</v>
      </c>
      <c r="GR1223">
        <v>0</v>
      </c>
      <c r="GS1223">
        <v>0</v>
      </c>
      <c r="GT1223">
        <v>0</v>
      </c>
      <c r="GU1223">
        <v>0</v>
      </c>
      <c r="GV1223">
        <v>0</v>
      </c>
      <c r="GW1223">
        <v>0</v>
      </c>
      <c r="GX1223">
        <v>0</v>
      </c>
      <c r="GY1223">
        <v>0</v>
      </c>
      <c r="GZ1223">
        <v>0</v>
      </c>
      <c r="HA1223">
        <v>0</v>
      </c>
      <c r="HB1223">
        <v>0</v>
      </c>
      <c r="HC1223">
        <v>0</v>
      </c>
      <c r="HD1223">
        <v>0</v>
      </c>
      <c r="HE1223">
        <v>0</v>
      </c>
      <c r="HF1223">
        <v>0</v>
      </c>
      <c r="HG1223">
        <v>0</v>
      </c>
      <c r="HH1223">
        <v>0</v>
      </c>
      <c r="HI1223">
        <v>0</v>
      </c>
      <c r="HJ1223">
        <v>0</v>
      </c>
      <c r="HK1223">
        <v>0</v>
      </c>
      <c r="HL1223">
        <v>0</v>
      </c>
      <c r="HM1223">
        <v>0</v>
      </c>
      <c r="HN1223">
        <v>0</v>
      </c>
      <c r="HO1223">
        <v>0</v>
      </c>
      <c r="HP1223">
        <v>0</v>
      </c>
      <c r="HQ1223">
        <v>0</v>
      </c>
      <c r="HR1223">
        <v>0</v>
      </c>
      <c r="HS1223">
        <v>0</v>
      </c>
      <c r="HT1223">
        <v>0</v>
      </c>
      <c r="HU1223">
        <v>0</v>
      </c>
      <c r="HV1223">
        <v>0</v>
      </c>
      <c r="HW1223">
        <v>0</v>
      </c>
      <c r="HX1223">
        <v>0</v>
      </c>
      <c r="HY1223">
        <v>0</v>
      </c>
      <c r="HZ1223">
        <v>0</v>
      </c>
      <c r="IA1223">
        <v>0</v>
      </c>
      <c r="IB1223">
        <v>0</v>
      </c>
      <c r="IC1223">
        <v>0</v>
      </c>
      <c r="ID1223">
        <v>0</v>
      </c>
      <c r="IE1223">
        <v>0</v>
      </c>
      <c r="IF1223">
        <v>0</v>
      </c>
      <c r="IG1223">
        <v>0</v>
      </c>
      <c r="IH1223">
        <v>0</v>
      </c>
      <c r="II1223">
        <v>0</v>
      </c>
      <c r="IJ1223">
        <v>0</v>
      </c>
      <c r="IK1223">
        <v>0</v>
      </c>
    </row>
    <row r="1224" spans="13:245" hidden="1">
      <c r="M1224" s="340"/>
      <c r="N1224" t="s">
        <v>1025</v>
      </c>
      <c r="O1224">
        <v>1</v>
      </c>
      <c r="P1224">
        <v>38</v>
      </c>
      <c r="Q1224" s="183" t="str">
        <f t="shared" si="45"/>
        <v>SDH300138</v>
      </c>
      <c r="R1224">
        <v>450.5</v>
      </c>
      <c r="S1224">
        <v>2000</v>
      </c>
      <c r="T1224">
        <v>2000</v>
      </c>
      <c r="U1224">
        <v>2000</v>
      </c>
      <c r="V1224">
        <v>2252.5</v>
      </c>
      <c r="W1224">
        <v>2703</v>
      </c>
      <c r="X1224">
        <v>3153.5</v>
      </c>
      <c r="Y1224">
        <v>3604</v>
      </c>
      <c r="Z1224">
        <v>4054.5</v>
      </c>
      <c r="AA1224">
        <v>4505</v>
      </c>
      <c r="AB1224">
        <v>4955.5</v>
      </c>
      <c r="AC1224">
        <v>5406</v>
      </c>
      <c r="AD1224">
        <v>5856.5</v>
      </c>
      <c r="AE1224">
        <v>6307</v>
      </c>
      <c r="AF1224">
        <v>6757.5</v>
      </c>
      <c r="AG1224">
        <v>7208</v>
      </c>
      <c r="AH1224">
        <v>7658.5</v>
      </c>
      <c r="AI1224">
        <v>8109</v>
      </c>
      <c r="AJ1224">
        <v>8559.5</v>
      </c>
      <c r="AK1224">
        <v>9010</v>
      </c>
      <c r="AL1224">
        <v>9460.5</v>
      </c>
      <c r="AM1224">
        <v>9911</v>
      </c>
      <c r="AN1224">
        <v>10361.5</v>
      </c>
      <c r="AO1224">
        <v>10812</v>
      </c>
      <c r="AP1224">
        <v>11262.5</v>
      </c>
      <c r="AQ1224">
        <v>11713</v>
      </c>
      <c r="AR1224">
        <v>12163.5</v>
      </c>
      <c r="AS1224">
        <v>12614</v>
      </c>
      <c r="AT1224">
        <v>13064.5</v>
      </c>
      <c r="AU1224">
        <v>13515</v>
      </c>
      <c r="AV1224">
        <v>13515</v>
      </c>
      <c r="AW1224">
        <v>13515</v>
      </c>
      <c r="AX1224">
        <v>13515</v>
      </c>
      <c r="AY1224">
        <v>13515</v>
      </c>
      <c r="AZ1224">
        <v>13515</v>
      </c>
      <c r="BA1224">
        <v>13515</v>
      </c>
      <c r="BB1224">
        <v>13515</v>
      </c>
      <c r="BC1224">
        <v>13515</v>
      </c>
      <c r="BD1224">
        <v>13515</v>
      </c>
      <c r="BE1224">
        <v>13515</v>
      </c>
      <c r="BF1224">
        <v>13515</v>
      </c>
      <c r="BG1224">
        <v>13515</v>
      </c>
      <c r="BH1224">
        <v>13515</v>
      </c>
      <c r="BI1224">
        <v>13515</v>
      </c>
      <c r="BJ1224">
        <v>13515</v>
      </c>
      <c r="BK1224">
        <v>0</v>
      </c>
      <c r="BL1224">
        <v>0</v>
      </c>
      <c r="BM1224">
        <v>0</v>
      </c>
      <c r="BN1224">
        <v>0</v>
      </c>
      <c r="BO1224">
        <v>0</v>
      </c>
      <c r="BP1224">
        <v>0</v>
      </c>
      <c r="BQ1224">
        <v>0</v>
      </c>
      <c r="BR1224">
        <v>0</v>
      </c>
      <c r="BS1224">
        <v>0</v>
      </c>
      <c r="BT1224">
        <v>0</v>
      </c>
      <c r="BU1224">
        <v>0</v>
      </c>
      <c r="BV1224">
        <v>0</v>
      </c>
      <c r="BW1224">
        <v>0</v>
      </c>
      <c r="BX1224">
        <v>0</v>
      </c>
      <c r="BY1224">
        <v>0</v>
      </c>
      <c r="BZ1224">
        <v>0</v>
      </c>
      <c r="CA1224">
        <v>0</v>
      </c>
      <c r="CB1224">
        <v>0</v>
      </c>
      <c r="CC1224">
        <v>0</v>
      </c>
      <c r="CD1224">
        <v>0</v>
      </c>
      <c r="CE1224">
        <v>0</v>
      </c>
      <c r="CF1224">
        <v>0</v>
      </c>
      <c r="CG1224">
        <v>0</v>
      </c>
      <c r="CH1224">
        <v>0</v>
      </c>
      <c r="CI1224">
        <v>0</v>
      </c>
      <c r="CJ1224">
        <v>0</v>
      </c>
      <c r="CK1224">
        <v>0</v>
      </c>
      <c r="CL1224">
        <v>0</v>
      </c>
      <c r="CM1224">
        <v>0</v>
      </c>
      <c r="CN1224">
        <v>0</v>
      </c>
      <c r="CO1224">
        <v>0</v>
      </c>
      <c r="CP1224">
        <v>0</v>
      </c>
      <c r="CQ1224">
        <v>0</v>
      </c>
      <c r="CR1224">
        <v>0</v>
      </c>
      <c r="CS1224">
        <v>0</v>
      </c>
      <c r="CT1224">
        <v>0</v>
      </c>
      <c r="CU1224">
        <v>0</v>
      </c>
      <c r="CV1224">
        <v>0</v>
      </c>
      <c r="CW1224">
        <v>0</v>
      </c>
      <c r="CX1224">
        <v>0</v>
      </c>
      <c r="CY1224">
        <v>0</v>
      </c>
      <c r="CZ1224">
        <v>0</v>
      </c>
      <c r="DA1224">
        <v>0</v>
      </c>
      <c r="DB1224">
        <v>0</v>
      </c>
      <c r="DC1224">
        <v>0</v>
      </c>
      <c r="DD1224">
        <v>0</v>
      </c>
      <c r="DE1224">
        <v>0</v>
      </c>
      <c r="DF1224">
        <v>0</v>
      </c>
      <c r="DG1224">
        <v>0</v>
      </c>
      <c r="DH1224">
        <v>0</v>
      </c>
      <c r="DI1224">
        <v>0</v>
      </c>
      <c r="DJ1224">
        <v>0</v>
      </c>
      <c r="DK1224">
        <v>0</v>
      </c>
      <c r="DL1224">
        <v>0</v>
      </c>
      <c r="DM1224">
        <v>0</v>
      </c>
      <c r="DN1224">
        <v>0</v>
      </c>
      <c r="DO1224">
        <v>0</v>
      </c>
      <c r="DP1224">
        <v>0</v>
      </c>
      <c r="DQ1224">
        <v>0</v>
      </c>
      <c r="DR1224">
        <v>0</v>
      </c>
      <c r="DS1224">
        <v>0</v>
      </c>
      <c r="DT1224">
        <v>0</v>
      </c>
      <c r="DU1224">
        <v>0</v>
      </c>
      <c r="DV1224">
        <v>0</v>
      </c>
      <c r="DW1224">
        <v>0</v>
      </c>
      <c r="DX1224">
        <v>0</v>
      </c>
      <c r="DZ1224" s="340"/>
      <c r="EA1224" t="s">
        <v>1025</v>
      </c>
      <c r="EB1224">
        <v>1</v>
      </c>
      <c r="EC1224">
        <v>38</v>
      </c>
      <c r="ED1224" s="183" t="str">
        <f t="shared" si="46"/>
        <v>SDH300138</v>
      </c>
      <c r="EE1224">
        <v>450.5</v>
      </c>
      <c r="EF1224">
        <v>10000</v>
      </c>
      <c r="EG1224">
        <v>10000</v>
      </c>
      <c r="EH1224">
        <v>10000</v>
      </c>
      <c r="EI1224">
        <v>10000</v>
      </c>
      <c r="EJ1224">
        <v>10000</v>
      </c>
      <c r="EK1224">
        <v>10000</v>
      </c>
      <c r="EL1224">
        <v>10000</v>
      </c>
      <c r="EM1224">
        <v>10000</v>
      </c>
      <c r="EN1224">
        <v>10000</v>
      </c>
      <c r="EO1224">
        <v>10000</v>
      </c>
      <c r="EP1224">
        <v>10000</v>
      </c>
      <c r="EQ1224">
        <v>10000</v>
      </c>
      <c r="ER1224">
        <v>10000</v>
      </c>
      <c r="ES1224">
        <v>10000</v>
      </c>
      <c r="ET1224">
        <v>10000</v>
      </c>
      <c r="EU1224">
        <v>10000</v>
      </c>
      <c r="EV1224">
        <v>10000</v>
      </c>
      <c r="EW1224">
        <v>10000</v>
      </c>
      <c r="EX1224">
        <v>10000</v>
      </c>
      <c r="EY1224">
        <v>10000</v>
      </c>
      <c r="EZ1224">
        <v>10000</v>
      </c>
      <c r="FA1224">
        <v>10361.5</v>
      </c>
      <c r="FB1224">
        <v>10812</v>
      </c>
      <c r="FC1224">
        <v>11262.5</v>
      </c>
      <c r="FD1224">
        <v>11713</v>
      </c>
      <c r="FE1224">
        <v>12163.5</v>
      </c>
      <c r="FF1224">
        <v>12614</v>
      </c>
      <c r="FG1224">
        <v>13064.5</v>
      </c>
      <c r="FH1224">
        <v>13515</v>
      </c>
      <c r="FI1224">
        <v>13515</v>
      </c>
      <c r="FJ1224">
        <v>13515</v>
      </c>
      <c r="FK1224">
        <v>13515</v>
      </c>
      <c r="FL1224">
        <v>13515</v>
      </c>
      <c r="FM1224">
        <v>13515</v>
      </c>
      <c r="FN1224">
        <v>13515</v>
      </c>
      <c r="FO1224">
        <v>13515</v>
      </c>
      <c r="FP1224">
        <v>13515</v>
      </c>
      <c r="FQ1224">
        <v>13515</v>
      </c>
      <c r="FR1224">
        <v>13515</v>
      </c>
      <c r="FS1224">
        <v>13515</v>
      </c>
      <c r="FT1224">
        <v>13515</v>
      </c>
      <c r="FU1224">
        <v>13515</v>
      </c>
      <c r="FV1224">
        <v>13515</v>
      </c>
      <c r="FW1224">
        <v>13515</v>
      </c>
      <c r="FX1224">
        <v>0</v>
      </c>
      <c r="FY1224">
        <v>0</v>
      </c>
      <c r="FZ1224">
        <v>0</v>
      </c>
      <c r="GA1224">
        <v>0</v>
      </c>
      <c r="GB1224">
        <v>0</v>
      </c>
      <c r="GC1224">
        <v>0</v>
      </c>
      <c r="GD1224">
        <v>0</v>
      </c>
      <c r="GE1224">
        <v>0</v>
      </c>
      <c r="GF1224">
        <v>0</v>
      </c>
      <c r="GG1224">
        <v>0</v>
      </c>
      <c r="GH1224">
        <v>0</v>
      </c>
      <c r="GI1224">
        <v>0</v>
      </c>
      <c r="GJ1224">
        <v>0</v>
      </c>
      <c r="GK1224">
        <v>0</v>
      </c>
      <c r="GL1224">
        <v>0</v>
      </c>
      <c r="GM1224">
        <v>0</v>
      </c>
      <c r="GN1224">
        <v>0</v>
      </c>
      <c r="GO1224">
        <v>0</v>
      </c>
      <c r="GP1224">
        <v>0</v>
      </c>
      <c r="GQ1224">
        <v>0</v>
      </c>
      <c r="GR1224">
        <v>0</v>
      </c>
      <c r="GS1224">
        <v>0</v>
      </c>
      <c r="GT1224">
        <v>0</v>
      </c>
      <c r="GU1224">
        <v>0</v>
      </c>
      <c r="GV1224">
        <v>0</v>
      </c>
      <c r="GW1224">
        <v>0</v>
      </c>
      <c r="GX1224">
        <v>0</v>
      </c>
      <c r="GY1224">
        <v>0</v>
      </c>
      <c r="GZ1224">
        <v>0</v>
      </c>
      <c r="HA1224">
        <v>0</v>
      </c>
      <c r="HB1224">
        <v>0</v>
      </c>
      <c r="HC1224">
        <v>0</v>
      </c>
      <c r="HD1224">
        <v>0</v>
      </c>
      <c r="HE1224">
        <v>0</v>
      </c>
      <c r="HF1224">
        <v>0</v>
      </c>
      <c r="HG1224">
        <v>0</v>
      </c>
      <c r="HH1224">
        <v>0</v>
      </c>
      <c r="HI1224">
        <v>0</v>
      </c>
      <c r="HJ1224">
        <v>0</v>
      </c>
      <c r="HK1224">
        <v>0</v>
      </c>
      <c r="HL1224">
        <v>0</v>
      </c>
      <c r="HM1224">
        <v>0</v>
      </c>
      <c r="HN1224">
        <v>0</v>
      </c>
      <c r="HO1224">
        <v>0</v>
      </c>
      <c r="HP1224">
        <v>0</v>
      </c>
      <c r="HQ1224">
        <v>0</v>
      </c>
      <c r="HR1224">
        <v>0</v>
      </c>
      <c r="HS1224">
        <v>0</v>
      </c>
      <c r="HT1224">
        <v>0</v>
      </c>
      <c r="HU1224">
        <v>0</v>
      </c>
      <c r="HV1224">
        <v>0</v>
      </c>
      <c r="HW1224">
        <v>0</v>
      </c>
      <c r="HX1224">
        <v>0</v>
      </c>
      <c r="HY1224">
        <v>0</v>
      </c>
      <c r="HZ1224">
        <v>0</v>
      </c>
      <c r="IA1224">
        <v>0</v>
      </c>
      <c r="IB1224">
        <v>0</v>
      </c>
      <c r="IC1224">
        <v>0</v>
      </c>
      <c r="ID1224">
        <v>0</v>
      </c>
      <c r="IE1224">
        <v>0</v>
      </c>
      <c r="IF1224">
        <v>0</v>
      </c>
      <c r="IG1224">
        <v>0</v>
      </c>
      <c r="IH1224">
        <v>0</v>
      </c>
      <c r="II1224">
        <v>0</v>
      </c>
      <c r="IJ1224">
        <v>0</v>
      </c>
      <c r="IK1224">
        <v>0</v>
      </c>
    </row>
    <row r="1225" spans="13:245" hidden="1">
      <c r="M1225" s="340"/>
      <c r="N1225" t="s">
        <v>1025</v>
      </c>
      <c r="O1225">
        <v>1</v>
      </c>
      <c r="P1225">
        <v>39</v>
      </c>
      <c r="Q1225" s="183" t="str">
        <f t="shared" si="45"/>
        <v>SDH300139</v>
      </c>
      <c r="R1225">
        <v>455.8</v>
      </c>
      <c r="S1225">
        <v>2000</v>
      </c>
      <c r="T1225">
        <v>2000</v>
      </c>
      <c r="U1225">
        <v>2000</v>
      </c>
      <c r="V1225">
        <v>2279</v>
      </c>
      <c r="W1225">
        <v>2734.8</v>
      </c>
      <c r="X1225">
        <v>3190.6000000000004</v>
      </c>
      <c r="Y1225">
        <v>3646.4</v>
      </c>
      <c r="Z1225">
        <v>4102.2</v>
      </c>
      <c r="AA1225">
        <v>4558</v>
      </c>
      <c r="AB1225">
        <v>5013.8</v>
      </c>
      <c r="AC1225">
        <v>5469.6</v>
      </c>
      <c r="AD1225">
        <v>5925.4000000000005</v>
      </c>
      <c r="AE1225">
        <v>6381.2000000000007</v>
      </c>
      <c r="AF1225">
        <v>6837</v>
      </c>
      <c r="AG1225">
        <v>7292.8</v>
      </c>
      <c r="AH1225">
        <v>7748.6</v>
      </c>
      <c r="AI1225">
        <v>8204.4</v>
      </c>
      <c r="AJ1225">
        <v>8660.2000000000007</v>
      </c>
      <c r="AK1225">
        <v>9116</v>
      </c>
      <c r="AL1225">
        <v>9571.8000000000011</v>
      </c>
      <c r="AM1225">
        <v>10027.6</v>
      </c>
      <c r="AN1225">
        <v>10483.4</v>
      </c>
      <c r="AO1225">
        <v>10939.2</v>
      </c>
      <c r="AP1225">
        <v>11395</v>
      </c>
      <c r="AQ1225">
        <v>11850.800000000001</v>
      </c>
      <c r="AR1225">
        <v>12306.6</v>
      </c>
      <c r="AS1225">
        <v>12762.400000000001</v>
      </c>
      <c r="AT1225">
        <v>13218.2</v>
      </c>
      <c r="AU1225">
        <v>13674</v>
      </c>
      <c r="AV1225">
        <v>13674</v>
      </c>
      <c r="AW1225">
        <v>13674</v>
      </c>
      <c r="AX1225">
        <v>13674</v>
      </c>
      <c r="AY1225">
        <v>13674</v>
      </c>
      <c r="AZ1225">
        <v>13674</v>
      </c>
      <c r="BA1225">
        <v>13674</v>
      </c>
      <c r="BB1225">
        <v>13674</v>
      </c>
      <c r="BC1225">
        <v>13674</v>
      </c>
      <c r="BD1225">
        <v>13674</v>
      </c>
      <c r="BE1225">
        <v>13674</v>
      </c>
      <c r="BF1225">
        <v>13674</v>
      </c>
      <c r="BG1225">
        <v>13674</v>
      </c>
      <c r="BH1225">
        <v>13674</v>
      </c>
      <c r="BI1225">
        <v>13674</v>
      </c>
      <c r="BJ1225">
        <v>13674</v>
      </c>
      <c r="BK1225">
        <v>0</v>
      </c>
      <c r="BL1225">
        <v>0</v>
      </c>
      <c r="BM1225">
        <v>0</v>
      </c>
      <c r="BN1225">
        <v>0</v>
      </c>
      <c r="BO1225">
        <v>0</v>
      </c>
      <c r="BP1225">
        <v>0</v>
      </c>
      <c r="BQ1225">
        <v>0</v>
      </c>
      <c r="BR1225">
        <v>0</v>
      </c>
      <c r="BS1225">
        <v>0</v>
      </c>
      <c r="BT1225">
        <v>0</v>
      </c>
      <c r="BU1225">
        <v>0</v>
      </c>
      <c r="BV1225">
        <v>0</v>
      </c>
      <c r="BW1225">
        <v>0</v>
      </c>
      <c r="BX1225">
        <v>0</v>
      </c>
      <c r="BY1225">
        <v>0</v>
      </c>
      <c r="BZ1225">
        <v>0</v>
      </c>
      <c r="CA1225">
        <v>0</v>
      </c>
      <c r="CB1225">
        <v>0</v>
      </c>
      <c r="CC1225">
        <v>0</v>
      </c>
      <c r="CD1225">
        <v>0</v>
      </c>
      <c r="CE1225">
        <v>0</v>
      </c>
      <c r="CF1225">
        <v>0</v>
      </c>
      <c r="CG1225">
        <v>0</v>
      </c>
      <c r="CH1225">
        <v>0</v>
      </c>
      <c r="CI1225">
        <v>0</v>
      </c>
      <c r="CJ1225">
        <v>0</v>
      </c>
      <c r="CK1225">
        <v>0</v>
      </c>
      <c r="CL1225">
        <v>0</v>
      </c>
      <c r="CM1225">
        <v>0</v>
      </c>
      <c r="CN1225">
        <v>0</v>
      </c>
      <c r="CO1225">
        <v>0</v>
      </c>
      <c r="CP1225">
        <v>0</v>
      </c>
      <c r="CQ1225">
        <v>0</v>
      </c>
      <c r="CR1225">
        <v>0</v>
      </c>
      <c r="CS1225">
        <v>0</v>
      </c>
      <c r="CT1225">
        <v>0</v>
      </c>
      <c r="CU1225">
        <v>0</v>
      </c>
      <c r="CV1225">
        <v>0</v>
      </c>
      <c r="CW1225">
        <v>0</v>
      </c>
      <c r="CX1225">
        <v>0</v>
      </c>
      <c r="CY1225">
        <v>0</v>
      </c>
      <c r="CZ1225">
        <v>0</v>
      </c>
      <c r="DA1225">
        <v>0</v>
      </c>
      <c r="DB1225">
        <v>0</v>
      </c>
      <c r="DC1225">
        <v>0</v>
      </c>
      <c r="DD1225">
        <v>0</v>
      </c>
      <c r="DE1225">
        <v>0</v>
      </c>
      <c r="DF1225">
        <v>0</v>
      </c>
      <c r="DG1225">
        <v>0</v>
      </c>
      <c r="DH1225">
        <v>0</v>
      </c>
      <c r="DI1225">
        <v>0</v>
      </c>
      <c r="DJ1225">
        <v>0</v>
      </c>
      <c r="DK1225">
        <v>0</v>
      </c>
      <c r="DL1225">
        <v>0</v>
      </c>
      <c r="DM1225">
        <v>0</v>
      </c>
      <c r="DN1225">
        <v>0</v>
      </c>
      <c r="DO1225">
        <v>0</v>
      </c>
      <c r="DP1225">
        <v>0</v>
      </c>
      <c r="DQ1225">
        <v>0</v>
      </c>
      <c r="DR1225">
        <v>0</v>
      </c>
      <c r="DS1225">
        <v>0</v>
      </c>
      <c r="DT1225">
        <v>0</v>
      </c>
      <c r="DU1225">
        <v>0</v>
      </c>
      <c r="DV1225">
        <v>0</v>
      </c>
      <c r="DW1225">
        <v>0</v>
      </c>
      <c r="DX1225">
        <v>0</v>
      </c>
      <c r="DZ1225" s="340"/>
      <c r="EA1225" t="s">
        <v>1025</v>
      </c>
      <c r="EB1225">
        <v>1</v>
      </c>
      <c r="EC1225">
        <v>39</v>
      </c>
      <c r="ED1225" s="183" t="str">
        <f t="shared" si="46"/>
        <v>SDH300139</v>
      </c>
      <c r="EE1225">
        <v>455.8</v>
      </c>
      <c r="EF1225">
        <v>10000</v>
      </c>
      <c r="EG1225">
        <v>10000</v>
      </c>
      <c r="EH1225">
        <v>10000</v>
      </c>
      <c r="EI1225">
        <v>10000</v>
      </c>
      <c r="EJ1225">
        <v>10000</v>
      </c>
      <c r="EK1225">
        <v>10000</v>
      </c>
      <c r="EL1225">
        <v>10000</v>
      </c>
      <c r="EM1225">
        <v>10000</v>
      </c>
      <c r="EN1225">
        <v>10000</v>
      </c>
      <c r="EO1225">
        <v>10000</v>
      </c>
      <c r="EP1225">
        <v>10000</v>
      </c>
      <c r="EQ1225">
        <v>10000</v>
      </c>
      <c r="ER1225">
        <v>10000</v>
      </c>
      <c r="ES1225">
        <v>10000</v>
      </c>
      <c r="ET1225">
        <v>10000</v>
      </c>
      <c r="EU1225">
        <v>10000</v>
      </c>
      <c r="EV1225">
        <v>10000</v>
      </c>
      <c r="EW1225">
        <v>10000</v>
      </c>
      <c r="EX1225">
        <v>10000</v>
      </c>
      <c r="EY1225">
        <v>10000</v>
      </c>
      <c r="EZ1225">
        <v>10027.6</v>
      </c>
      <c r="FA1225">
        <v>10483.4</v>
      </c>
      <c r="FB1225">
        <v>10939.2</v>
      </c>
      <c r="FC1225">
        <v>11395</v>
      </c>
      <c r="FD1225">
        <v>11850.8</v>
      </c>
      <c r="FE1225">
        <v>12306.6</v>
      </c>
      <c r="FF1225">
        <v>12762.4</v>
      </c>
      <c r="FG1225">
        <v>13218.2</v>
      </c>
      <c r="FH1225">
        <v>13674</v>
      </c>
      <c r="FI1225">
        <v>13674</v>
      </c>
      <c r="FJ1225">
        <v>13674</v>
      </c>
      <c r="FK1225">
        <v>13674</v>
      </c>
      <c r="FL1225">
        <v>13674</v>
      </c>
      <c r="FM1225">
        <v>13674</v>
      </c>
      <c r="FN1225">
        <v>13674</v>
      </c>
      <c r="FO1225">
        <v>13674</v>
      </c>
      <c r="FP1225">
        <v>13674</v>
      </c>
      <c r="FQ1225">
        <v>13674</v>
      </c>
      <c r="FR1225">
        <v>13674</v>
      </c>
      <c r="FS1225">
        <v>13674</v>
      </c>
      <c r="FT1225">
        <v>13674</v>
      </c>
      <c r="FU1225">
        <v>13674</v>
      </c>
      <c r="FV1225">
        <v>13674</v>
      </c>
      <c r="FW1225">
        <v>13674</v>
      </c>
      <c r="FX1225">
        <v>0</v>
      </c>
      <c r="FY1225">
        <v>0</v>
      </c>
      <c r="FZ1225">
        <v>0</v>
      </c>
      <c r="GA1225">
        <v>0</v>
      </c>
      <c r="GB1225">
        <v>0</v>
      </c>
      <c r="GC1225">
        <v>0</v>
      </c>
      <c r="GD1225">
        <v>0</v>
      </c>
      <c r="GE1225">
        <v>0</v>
      </c>
      <c r="GF1225">
        <v>0</v>
      </c>
      <c r="GG1225">
        <v>0</v>
      </c>
      <c r="GH1225">
        <v>0</v>
      </c>
      <c r="GI1225">
        <v>0</v>
      </c>
      <c r="GJ1225">
        <v>0</v>
      </c>
      <c r="GK1225">
        <v>0</v>
      </c>
      <c r="GL1225">
        <v>0</v>
      </c>
      <c r="GM1225">
        <v>0</v>
      </c>
      <c r="GN1225">
        <v>0</v>
      </c>
      <c r="GO1225">
        <v>0</v>
      </c>
      <c r="GP1225">
        <v>0</v>
      </c>
      <c r="GQ1225">
        <v>0</v>
      </c>
      <c r="GR1225">
        <v>0</v>
      </c>
      <c r="GS1225">
        <v>0</v>
      </c>
      <c r="GT1225">
        <v>0</v>
      </c>
      <c r="GU1225">
        <v>0</v>
      </c>
      <c r="GV1225">
        <v>0</v>
      </c>
      <c r="GW1225">
        <v>0</v>
      </c>
      <c r="GX1225">
        <v>0</v>
      </c>
      <c r="GY1225">
        <v>0</v>
      </c>
      <c r="GZ1225">
        <v>0</v>
      </c>
      <c r="HA1225">
        <v>0</v>
      </c>
      <c r="HB1225">
        <v>0</v>
      </c>
      <c r="HC1225">
        <v>0</v>
      </c>
      <c r="HD1225">
        <v>0</v>
      </c>
      <c r="HE1225">
        <v>0</v>
      </c>
      <c r="HF1225">
        <v>0</v>
      </c>
      <c r="HG1225">
        <v>0</v>
      </c>
      <c r="HH1225">
        <v>0</v>
      </c>
      <c r="HI1225">
        <v>0</v>
      </c>
      <c r="HJ1225">
        <v>0</v>
      </c>
      <c r="HK1225">
        <v>0</v>
      </c>
      <c r="HL1225">
        <v>0</v>
      </c>
      <c r="HM1225">
        <v>0</v>
      </c>
      <c r="HN1225">
        <v>0</v>
      </c>
      <c r="HO1225">
        <v>0</v>
      </c>
      <c r="HP1225">
        <v>0</v>
      </c>
      <c r="HQ1225">
        <v>0</v>
      </c>
      <c r="HR1225">
        <v>0</v>
      </c>
      <c r="HS1225">
        <v>0</v>
      </c>
      <c r="HT1225">
        <v>0</v>
      </c>
      <c r="HU1225">
        <v>0</v>
      </c>
      <c r="HV1225">
        <v>0</v>
      </c>
      <c r="HW1225">
        <v>0</v>
      </c>
      <c r="HX1225">
        <v>0</v>
      </c>
      <c r="HY1225">
        <v>0</v>
      </c>
      <c r="HZ1225">
        <v>0</v>
      </c>
      <c r="IA1225">
        <v>0</v>
      </c>
      <c r="IB1225">
        <v>0</v>
      </c>
      <c r="IC1225">
        <v>0</v>
      </c>
      <c r="ID1225">
        <v>0</v>
      </c>
      <c r="IE1225">
        <v>0</v>
      </c>
      <c r="IF1225">
        <v>0</v>
      </c>
      <c r="IG1225">
        <v>0</v>
      </c>
      <c r="IH1225">
        <v>0</v>
      </c>
      <c r="II1225">
        <v>0</v>
      </c>
      <c r="IJ1225">
        <v>0</v>
      </c>
      <c r="IK1225">
        <v>0</v>
      </c>
    </row>
    <row r="1226" spans="13:245" hidden="1">
      <c r="M1226" s="340"/>
      <c r="N1226" t="s">
        <v>1025</v>
      </c>
      <c r="O1226">
        <v>1</v>
      </c>
      <c r="P1226">
        <v>40</v>
      </c>
      <c r="Q1226" s="183" t="str">
        <f t="shared" si="45"/>
        <v>SDH300140</v>
      </c>
      <c r="R1226">
        <v>455.8</v>
      </c>
      <c r="S1226">
        <v>2000</v>
      </c>
      <c r="T1226">
        <v>2000</v>
      </c>
      <c r="U1226">
        <v>2000</v>
      </c>
      <c r="V1226">
        <v>2279</v>
      </c>
      <c r="W1226">
        <v>2734.8</v>
      </c>
      <c r="X1226">
        <v>3190.6000000000004</v>
      </c>
      <c r="Y1226">
        <v>3646.4</v>
      </c>
      <c r="Z1226">
        <v>4102.2</v>
      </c>
      <c r="AA1226">
        <v>4558</v>
      </c>
      <c r="AB1226">
        <v>5013.8</v>
      </c>
      <c r="AC1226">
        <v>5469.6</v>
      </c>
      <c r="AD1226">
        <v>5925.4000000000005</v>
      </c>
      <c r="AE1226">
        <v>6381.2000000000007</v>
      </c>
      <c r="AF1226">
        <v>6837</v>
      </c>
      <c r="AG1226">
        <v>7292.8</v>
      </c>
      <c r="AH1226">
        <v>7748.6</v>
      </c>
      <c r="AI1226">
        <v>8204.4</v>
      </c>
      <c r="AJ1226">
        <v>8660.2000000000007</v>
      </c>
      <c r="AK1226">
        <v>9116</v>
      </c>
      <c r="AL1226">
        <v>9571.8000000000011</v>
      </c>
      <c r="AM1226">
        <v>10027.6</v>
      </c>
      <c r="AN1226">
        <v>10483.4</v>
      </c>
      <c r="AO1226">
        <v>10939.2</v>
      </c>
      <c r="AP1226">
        <v>11395</v>
      </c>
      <c r="AQ1226">
        <v>11850.800000000001</v>
      </c>
      <c r="AR1226">
        <v>12306.6</v>
      </c>
      <c r="AS1226">
        <v>12762.400000000001</v>
      </c>
      <c r="AT1226">
        <v>13218.2</v>
      </c>
      <c r="AU1226">
        <v>13674</v>
      </c>
      <c r="AV1226">
        <v>13674</v>
      </c>
      <c r="AW1226">
        <v>13674</v>
      </c>
      <c r="AX1226">
        <v>13674</v>
      </c>
      <c r="AY1226">
        <v>13674</v>
      </c>
      <c r="AZ1226">
        <v>13674</v>
      </c>
      <c r="BA1226">
        <v>13674</v>
      </c>
      <c r="BB1226">
        <v>13674</v>
      </c>
      <c r="BC1226">
        <v>13674</v>
      </c>
      <c r="BD1226">
        <v>13674</v>
      </c>
      <c r="BE1226">
        <v>13674</v>
      </c>
      <c r="BF1226">
        <v>13674</v>
      </c>
      <c r="BG1226">
        <v>13674</v>
      </c>
      <c r="BH1226">
        <v>13674</v>
      </c>
      <c r="BI1226">
        <v>13674</v>
      </c>
      <c r="BJ1226">
        <v>13674</v>
      </c>
      <c r="BK1226">
        <v>0</v>
      </c>
      <c r="BL1226">
        <v>0</v>
      </c>
      <c r="BM1226">
        <v>0</v>
      </c>
      <c r="BN1226">
        <v>0</v>
      </c>
      <c r="BO1226">
        <v>0</v>
      </c>
      <c r="BP1226">
        <v>0</v>
      </c>
      <c r="BQ1226">
        <v>0</v>
      </c>
      <c r="BR1226">
        <v>0</v>
      </c>
      <c r="BS1226">
        <v>0</v>
      </c>
      <c r="BT1226">
        <v>0</v>
      </c>
      <c r="BU1226">
        <v>0</v>
      </c>
      <c r="BV1226">
        <v>0</v>
      </c>
      <c r="BW1226">
        <v>0</v>
      </c>
      <c r="BX1226">
        <v>0</v>
      </c>
      <c r="BY1226">
        <v>0</v>
      </c>
      <c r="BZ1226">
        <v>0</v>
      </c>
      <c r="CA1226">
        <v>0</v>
      </c>
      <c r="CB1226">
        <v>0</v>
      </c>
      <c r="CC1226">
        <v>0</v>
      </c>
      <c r="CD1226">
        <v>0</v>
      </c>
      <c r="CE1226">
        <v>0</v>
      </c>
      <c r="CF1226">
        <v>0</v>
      </c>
      <c r="CG1226">
        <v>0</v>
      </c>
      <c r="CH1226">
        <v>0</v>
      </c>
      <c r="CI1226">
        <v>0</v>
      </c>
      <c r="CJ1226">
        <v>0</v>
      </c>
      <c r="CK1226">
        <v>0</v>
      </c>
      <c r="CL1226">
        <v>0</v>
      </c>
      <c r="CM1226">
        <v>0</v>
      </c>
      <c r="CN1226">
        <v>0</v>
      </c>
      <c r="CO1226">
        <v>0</v>
      </c>
      <c r="CP1226">
        <v>0</v>
      </c>
      <c r="CQ1226">
        <v>0</v>
      </c>
      <c r="CR1226">
        <v>0</v>
      </c>
      <c r="CS1226">
        <v>0</v>
      </c>
      <c r="CT1226">
        <v>0</v>
      </c>
      <c r="CU1226">
        <v>0</v>
      </c>
      <c r="CV1226">
        <v>0</v>
      </c>
      <c r="CW1226">
        <v>0</v>
      </c>
      <c r="CX1226">
        <v>0</v>
      </c>
      <c r="CY1226">
        <v>0</v>
      </c>
      <c r="CZ1226">
        <v>0</v>
      </c>
      <c r="DA1226">
        <v>0</v>
      </c>
      <c r="DB1226">
        <v>0</v>
      </c>
      <c r="DC1226">
        <v>0</v>
      </c>
      <c r="DD1226">
        <v>0</v>
      </c>
      <c r="DE1226">
        <v>0</v>
      </c>
      <c r="DF1226">
        <v>0</v>
      </c>
      <c r="DG1226">
        <v>0</v>
      </c>
      <c r="DH1226">
        <v>0</v>
      </c>
      <c r="DI1226">
        <v>0</v>
      </c>
      <c r="DJ1226">
        <v>0</v>
      </c>
      <c r="DK1226">
        <v>0</v>
      </c>
      <c r="DL1226">
        <v>0</v>
      </c>
      <c r="DM1226">
        <v>0</v>
      </c>
      <c r="DN1226">
        <v>0</v>
      </c>
      <c r="DO1226">
        <v>0</v>
      </c>
      <c r="DP1226">
        <v>0</v>
      </c>
      <c r="DQ1226">
        <v>0</v>
      </c>
      <c r="DR1226">
        <v>0</v>
      </c>
      <c r="DS1226">
        <v>0</v>
      </c>
      <c r="DT1226">
        <v>0</v>
      </c>
      <c r="DU1226">
        <v>0</v>
      </c>
      <c r="DV1226">
        <v>0</v>
      </c>
      <c r="DW1226">
        <v>0</v>
      </c>
      <c r="DX1226">
        <v>0</v>
      </c>
      <c r="DZ1226" s="340"/>
      <c r="EA1226" t="s">
        <v>1025</v>
      </c>
      <c r="EB1226">
        <v>1</v>
      </c>
      <c r="EC1226">
        <v>40</v>
      </c>
      <c r="ED1226" s="183" t="str">
        <f t="shared" si="46"/>
        <v>SDH300140</v>
      </c>
      <c r="EE1226">
        <v>455.8</v>
      </c>
      <c r="EF1226">
        <v>10000</v>
      </c>
      <c r="EG1226">
        <v>10000</v>
      </c>
      <c r="EH1226">
        <v>10000</v>
      </c>
      <c r="EI1226">
        <v>10000</v>
      </c>
      <c r="EJ1226">
        <v>10000</v>
      </c>
      <c r="EK1226">
        <v>10000</v>
      </c>
      <c r="EL1226">
        <v>10000</v>
      </c>
      <c r="EM1226">
        <v>10000</v>
      </c>
      <c r="EN1226">
        <v>10000</v>
      </c>
      <c r="EO1226">
        <v>10000</v>
      </c>
      <c r="EP1226">
        <v>10000</v>
      </c>
      <c r="EQ1226">
        <v>10000</v>
      </c>
      <c r="ER1226">
        <v>10000</v>
      </c>
      <c r="ES1226">
        <v>10000</v>
      </c>
      <c r="ET1226">
        <v>10000</v>
      </c>
      <c r="EU1226">
        <v>10000</v>
      </c>
      <c r="EV1226">
        <v>10000</v>
      </c>
      <c r="EW1226">
        <v>10000</v>
      </c>
      <c r="EX1226">
        <v>10000</v>
      </c>
      <c r="EY1226">
        <v>10000</v>
      </c>
      <c r="EZ1226">
        <v>10027.6</v>
      </c>
      <c r="FA1226">
        <v>10483.4</v>
      </c>
      <c r="FB1226">
        <v>10939.2</v>
      </c>
      <c r="FC1226">
        <v>11395</v>
      </c>
      <c r="FD1226">
        <v>11850.8</v>
      </c>
      <c r="FE1226">
        <v>12306.6</v>
      </c>
      <c r="FF1226">
        <v>12762.4</v>
      </c>
      <c r="FG1226">
        <v>13218.2</v>
      </c>
      <c r="FH1226">
        <v>13674</v>
      </c>
      <c r="FI1226">
        <v>13674</v>
      </c>
      <c r="FJ1226">
        <v>13674</v>
      </c>
      <c r="FK1226">
        <v>13674</v>
      </c>
      <c r="FL1226">
        <v>13674</v>
      </c>
      <c r="FM1226">
        <v>13674</v>
      </c>
      <c r="FN1226">
        <v>13674</v>
      </c>
      <c r="FO1226">
        <v>13674</v>
      </c>
      <c r="FP1226">
        <v>13674</v>
      </c>
      <c r="FQ1226">
        <v>13674</v>
      </c>
      <c r="FR1226">
        <v>13674</v>
      </c>
      <c r="FS1226">
        <v>13674</v>
      </c>
      <c r="FT1226">
        <v>13674</v>
      </c>
      <c r="FU1226">
        <v>13674</v>
      </c>
      <c r="FV1226">
        <v>13674</v>
      </c>
      <c r="FW1226">
        <v>13674</v>
      </c>
      <c r="FX1226">
        <v>0</v>
      </c>
      <c r="FY1226">
        <v>0</v>
      </c>
      <c r="FZ1226">
        <v>0</v>
      </c>
      <c r="GA1226">
        <v>0</v>
      </c>
      <c r="GB1226">
        <v>0</v>
      </c>
      <c r="GC1226">
        <v>0</v>
      </c>
      <c r="GD1226">
        <v>0</v>
      </c>
      <c r="GE1226">
        <v>0</v>
      </c>
      <c r="GF1226">
        <v>0</v>
      </c>
      <c r="GG1226">
        <v>0</v>
      </c>
      <c r="GH1226">
        <v>0</v>
      </c>
      <c r="GI1226">
        <v>0</v>
      </c>
      <c r="GJ1226">
        <v>0</v>
      </c>
      <c r="GK1226">
        <v>0</v>
      </c>
      <c r="GL1226">
        <v>0</v>
      </c>
      <c r="GM1226">
        <v>0</v>
      </c>
      <c r="GN1226">
        <v>0</v>
      </c>
      <c r="GO1226">
        <v>0</v>
      </c>
      <c r="GP1226">
        <v>0</v>
      </c>
      <c r="GQ1226">
        <v>0</v>
      </c>
      <c r="GR1226">
        <v>0</v>
      </c>
      <c r="GS1226">
        <v>0</v>
      </c>
      <c r="GT1226">
        <v>0</v>
      </c>
      <c r="GU1226">
        <v>0</v>
      </c>
      <c r="GV1226">
        <v>0</v>
      </c>
      <c r="GW1226">
        <v>0</v>
      </c>
      <c r="GX1226">
        <v>0</v>
      </c>
      <c r="GY1226">
        <v>0</v>
      </c>
      <c r="GZ1226">
        <v>0</v>
      </c>
      <c r="HA1226">
        <v>0</v>
      </c>
      <c r="HB1226">
        <v>0</v>
      </c>
      <c r="HC1226">
        <v>0</v>
      </c>
      <c r="HD1226">
        <v>0</v>
      </c>
      <c r="HE1226">
        <v>0</v>
      </c>
      <c r="HF1226">
        <v>0</v>
      </c>
      <c r="HG1226">
        <v>0</v>
      </c>
      <c r="HH1226">
        <v>0</v>
      </c>
      <c r="HI1226">
        <v>0</v>
      </c>
      <c r="HJ1226">
        <v>0</v>
      </c>
      <c r="HK1226">
        <v>0</v>
      </c>
      <c r="HL1226">
        <v>0</v>
      </c>
      <c r="HM1226">
        <v>0</v>
      </c>
      <c r="HN1226">
        <v>0</v>
      </c>
      <c r="HO1226">
        <v>0</v>
      </c>
      <c r="HP1226">
        <v>0</v>
      </c>
      <c r="HQ1226">
        <v>0</v>
      </c>
      <c r="HR1226">
        <v>0</v>
      </c>
      <c r="HS1226">
        <v>0</v>
      </c>
      <c r="HT1226">
        <v>0</v>
      </c>
      <c r="HU1226">
        <v>0</v>
      </c>
      <c r="HV1226">
        <v>0</v>
      </c>
      <c r="HW1226">
        <v>0</v>
      </c>
      <c r="HX1226">
        <v>0</v>
      </c>
      <c r="HY1226">
        <v>0</v>
      </c>
      <c r="HZ1226">
        <v>0</v>
      </c>
      <c r="IA1226">
        <v>0</v>
      </c>
      <c r="IB1226">
        <v>0</v>
      </c>
      <c r="IC1226">
        <v>0</v>
      </c>
      <c r="ID1226">
        <v>0</v>
      </c>
      <c r="IE1226">
        <v>0</v>
      </c>
      <c r="IF1226">
        <v>0</v>
      </c>
      <c r="IG1226">
        <v>0</v>
      </c>
      <c r="IH1226">
        <v>0</v>
      </c>
      <c r="II1226">
        <v>0</v>
      </c>
      <c r="IJ1226">
        <v>0</v>
      </c>
      <c r="IK1226">
        <v>0</v>
      </c>
    </row>
    <row r="1227" spans="13:245" hidden="1">
      <c r="M1227" s="340"/>
      <c r="N1227" t="s">
        <v>1025</v>
      </c>
      <c r="O1227">
        <v>2</v>
      </c>
      <c r="P1227">
        <v>0</v>
      </c>
      <c r="Q1227" s="183" t="str">
        <f t="shared" si="45"/>
        <v>SDH300200</v>
      </c>
      <c r="R1227">
        <v>270.3</v>
      </c>
      <c r="S1227">
        <v>2000</v>
      </c>
      <c r="T1227">
        <v>2000</v>
      </c>
      <c r="U1227">
        <v>2000</v>
      </c>
      <c r="V1227">
        <v>2000</v>
      </c>
      <c r="W1227">
        <v>2000</v>
      </c>
      <c r="X1227">
        <v>2000</v>
      </c>
      <c r="Y1227">
        <v>2162.4</v>
      </c>
      <c r="Z1227">
        <v>2432.7000000000003</v>
      </c>
      <c r="AA1227">
        <v>2703</v>
      </c>
      <c r="AB1227">
        <v>2973.3</v>
      </c>
      <c r="AC1227">
        <v>3243.6000000000004</v>
      </c>
      <c r="AD1227">
        <v>3513.9</v>
      </c>
      <c r="AE1227">
        <v>3784.2000000000003</v>
      </c>
      <c r="AF1227">
        <v>4054.5</v>
      </c>
      <c r="AG1227">
        <v>4324.8</v>
      </c>
      <c r="AH1227">
        <v>4595.1000000000004</v>
      </c>
      <c r="AI1227">
        <v>4865.4000000000005</v>
      </c>
      <c r="AJ1227">
        <v>5135.7</v>
      </c>
      <c r="AK1227">
        <v>5406</v>
      </c>
      <c r="AL1227">
        <v>5676.3</v>
      </c>
      <c r="AM1227">
        <v>5946.6</v>
      </c>
      <c r="AN1227">
        <v>6216.9000000000005</v>
      </c>
      <c r="AO1227">
        <v>6487.2000000000007</v>
      </c>
      <c r="AP1227">
        <v>6757.5</v>
      </c>
      <c r="AQ1227">
        <v>7027.8</v>
      </c>
      <c r="AR1227">
        <v>7298.1</v>
      </c>
      <c r="AS1227">
        <v>7568.4000000000005</v>
      </c>
      <c r="AT1227">
        <v>7838.7000000000007</v>
      </c>
      <c r="AU1227">
        <v>8109</v>
      </c>
      <c r="AV1227">
        <v>8109</v>
      </c>
      <c r="AW1227">
        <v>8109</v>
      </c>
      <c r="AX1227">
        <v>8109</v>
      </c>
      <c r="AY1227">
        <v>8109</v>
      </c>
      <c r="AZ1227">
        <v>8109</v>
      </c>
      <c r="BA1227">
        <v>8109</v>
      </c>
      <c r="BB1227">
        <v>8109</v>
      </c>
      <c r="BC1227">
        <v>8109</v>
      </c>
      <c r="BD1227">
        <v>8109</v>
      </c>
      <c r="BE1227">
        <v>8109</v>
      </c>
      <c r="BF1227">
        <v>8109</v>
      </c>
      <c r="BG1227">
        <v>8109</v>
      </c>
      <c r="BH1227">
        <v>8109</v>
      </c>
      <c r="BI1227">
        <v>8109</v>
      </c>
      <c r="BJ1227">
        <v>8109</v>
      </c>
      <c r="BK1227">
        <v>0</v>
      </c>
      <c r="BL1227">
        <v>0</v>
      </c>
      <c r="BM1227">
        <v>0</v>
      </c>
      <c r="BN1227">
        <v>0</v>
      </c>
      <c r="BO1227">
        <v>0</v>
      </c>
      <c r="BP1227">
        <v>0</v>
      </c>
      <c r="BQ1227">
        <v>0</v>
      </c>
      <c r="BR1227">
        <v>0</v>
      </c>
      <c r="BS1227">
        <v>0</v>
      </c>
      <c r="BT1227">
        <v>0</v>
      </c>
      <c r="BU1227">
        <v>0</v>
      </c>
      <c r="BV1227">
        <v>0</v>
      </c>
      <c r="BW1227">
        <v>0</v>
      </c>
      <c r="BX1227">
        <v>0</v>
      </c>
      <c r="BY1227">
        <v>0</v>
      </c>
      <c r="BZ1227">
        <v>0</v>
      </c>
      <c r="CA1227">
        <v>0</v>
      </c>
      <c r="CB1227">
        <v>0</v>
      </c>
      <c r="CC1227">
        <v>0</v>
      </c>
      <c r="CD1227">
        <v>0</v>
      </c>
      <c r="CE1227">
        <v>0</v>
      </c>
      <c r="CF1227">
        <v>0</v>
      </c>
      <c r="CG1227">
        <v>0</v>
      </c>
      <c r="CH1227">
        <v>0</v>
      </c>
      <c r="CI1227">
        <v>0</v>
      </c>
      <c r="CJ1227">
        <v>0</v>
      </c>
      <c r="CK1227">
        <v>0</v>
      </c>
      <c r="CL1227">
        <v>0</v>
      </c>
      <c r="CM1227">
        <v>0</v>
      </c>
      <c r="CN1227">
        <v>0</v>
      </c>
      <c r="CO1227">
        <v>0</v>
      </c>
      <c r="CP1227">
        <v>0</v>
      </c>
      <c r="CQ1227">
        <v>0</v>
      </c>
      <c r="CR1227">
        <v>0</v>
      </c>
      <c r="CS1227">
        <v>0</v>
      </c>
      <c r="CT1227">
        <v>0</v>
      </c>
      <c r="CU1227">
        <v>0</v>
      </c>
      <c r="CV1227">
        <v>0</v>
      </c>
      <c r="CW1227">
        <v>0</v>
      </c>
      <c r="CX1227">
        <v>0</v>
      </c>
      <c r="CY1227">
        <v>0</v>
      </c>
      <c r="CZ1227">
        <v>0</v>
      </c>
      <c r="DA1227">
        <v>0</v>
      </c>
      <c r="DB1227">
        <v>0</v>
      </c>
      <c r="DC1227">
        <v>0</v>
      </c>
      <c r="DD1227">
        <v>0</v>
      </c>
      <c r="DE1227">
        <v>0</v>
      </c>
      <c r="DF1227">
        <v>0</v>
      </c>
      <c r="DG1227">
        <v>0</v>
      </c>
      <c r="DH1227">
        <v>0</v>
      </c>
      <c r="DI1227">
        <v>0</v>
      </c>
      <c r="DJ1227">
        <v>0</v>
      </c>
      <c r="DK1227">
        <v>0</v>
      </c>
      <c r="DL1227">
        <v>0</v>
      </c>
      <c r="DM1227">
        <v>0</v>
      </c>
      <c r="DN1227">
        <v>0</v>
      </c>
      <c r="DO1227">
        <v>0</v>
      </c>
      <c r="DP1227">
        <v>0</v>
      </c>
      <c r="DQ1227">
        <v>0</v>
      </c>
      <c r="DR1227">
        <v>0</v>
      </c>
      <c r="DS1227">
        <v>0</v>
      </c>
      <c r="DT1227">
        <v>0</v>
      </c>
      <c r="DU1227">
        <v>0</v>
      </c>
      <c r="DV1227">
        <v>0</v>
      </c>
      <c r="DW1227">
        <v>0</v>
      </c>
      <c r="DX1227">
        <v>0</v>
      </c>
      <c r="DZ1227" s="340"/>
      <c r="EA1227" t="s">
        <v>1025</v>
      </c>
      <c r="EB1227">
        <v>2</v>
      </c>
      <c r="EC1227">
        <v>0</v>
      </c>
      <c r="ED1227" s="183" t="str">
        <f t="shared" si="46"/>
        <v>SDH300200</v>
      </c>
      <c r="EE1227">
        <v>270.3</v>
      </c>
      <c r="EF1227">
        <v>10000</v>
      </c>
      <c r="EG1227">
        <v>10000</v>
      </c>
      <c r="EH1227">
        <v>10000</v>
      </c>
      <c r="EI1227">
        <v>10000</v>
      </c>
      <c r="EJ1227">
        <v>10000</v>
      </c>
      <c r="EK1227">
        <v>10000</v>
      </c>
      <c r="EL1227">
        <v>10000</v>
      </c>
      <c r="EM1227">
        <v>10000</v>
      </c>
      <c r="EN1227">
        <v>10000</v>
      </c>
      <c r="EO1227">
        <v>10000</v>
      </c>
      <c r="EP1227">
        <v>10000</v>
      </c>
      <c r="EQ1227">
        <v>10000</v>
      </c>
      <c r="ER1227">
        <v>10000</v>
      </c>
      <c r="ES1227">
        <v>10000</v>
      </c>
      <c r="ET1227">
        <v>10000</v>
      </c>
      <c r="EU1227">
        <v>10000</v>
      </c>
      <c r="EV1227">
        <v>10000</v>
      </c>
      <c r="EW1227">
        <v>10000</v>
      </c>
      <c r="EX1227">
        <v>10000</v>
      </c>
      <c r="EY1227">
        <v>10000</v>
      </c>
      <c r="EZ1227">
        <v>10000</v>
      </c>
      <c r="FA1227">
        <v>10000</v>
      </c>
      <c r="FB1227">
        <v>10000</v>
      </c>
      <c r="FC1227">
        <v>10000</v>
      </c>
      <c r="FD1227">
        <v>10000</v>
      </c>
      <c r="FE1227">
        <v>10000</v>
      </c>
      <c r="FF1227">
        <v>10000</v>
      </c>
      <c r="FG1227">
        <v>10000</v>
      </c>
      <c r="FH1227">
        <v>10000</v>
      </c>
      <c r="FI1227">
        <v>10000</v>
      </c>
      <c r="FJ1227">
        <v>10000</v>
      </c>
      <c r="FK1227">
        <v>10000</v>
      </c>
      <c r="FL1227">
        <v>10000</v>
      </c>
      <c r="FM1227">
        <v>10000</v>
      </c>
      <c r="FN1227">
        <v>10000</v>
      </c>
      <c r="FO1227">
        <v>10000</v>
      </c>
      <c r="FP1227">
        <v>10000</v>
      </c>
      <c r="FQ1227">
        <v>10000</v>
      </c>
      <c r="FR1227">
        <v>10000</v>
      </c>
      <c r="FS1227">
        <v>10000</v>
      </c>
      <c r="FT1227">
        <v>10000</v>
      </c>
      <c r="FU1227">
        <v>10000</v>
      </c>
      <c r="FV1227">
        <v>10000</v>
      </c>
      <c r="FW1227">
        <v>10000</v>
      </c>
      <c r="FX1227">
        <v>0</v>
      </c>
      <c r="FY1227">
        <v>0</v>
      </c>
      <c r="FZ1227">
        <v>0</v>
      </c>
      <c r="GA1227">
        <v>0</v>
      </c>
      <c r="GB1227">
        <v>0</v>
      </c>
      <c r="GC1227">
        <v>0</v>
      </c>
      <c r="GD1227">
        <v>0</v>
      </c>
      <c r="GE1227">
        <v>0</v>
      </c>
      <c r="GF1227">
        <v>0</v>
      </c>
      <c r="GG1227">
        <v>0</v>
      </c>
      <c r="GH1227">
        <v>0</v>
      </c>
      <c r="GI1227">
        <v>0</v>
      </c>
      <c r="GJ1227">
        <v>0</v>
      </c>
      <c r="GK1227">
        <v>0</v>
      </c>
      <c r="GL1227">
        <v>0</v>
      </c>
      <c r="GM1227">
        <v>0</v>
      </c>
      <c r="GN1227">
        <v>0</v>
      </c>
      <c r="GO1227">
        <v>0</v>
      </c>
      <c r="GP1227">
        <v>0</v>
      </c>
      <c r="GQ1227">
        <v>0</v>
      </c>
      <c r="GR1227">
        <v>0</v>
      </c>
      <c r="GS1227">
        <v>0</v>
      </c>
      <c r="GT1227">
        <v>0</v>
      </c>
      <c r="GU1227">
        <v>0</v>
      </c>
      <c r="GV1227">
        <v>0</v>
      </c>
      <c r="GW1227">
        <v>0</v>
      </c>
      <c r="GX1227">
        <v>0</v>
      </c>
      <c r="GY1227">
        <v>0</v>
      </c>
      <c r="GZ1227">
        <v>0</v>
      </c>
      <c r="HA1227">
        <v>0</v>
      </c>
      <c r="HB1227">
        <v>0</v>
      </c>
      <c r="HC1227">
        <v>0</v>
      </c>
      <c r="HD1227">
        <v>0</v>
      </c>
      <c r="HE1227">
        <v>0</v>
      </c>
      <c r="HF1227">
        <v>0</v>
      </c>
      <c r="HG1227">
        <v>0</v>
      </c>
      <c r="HH1227">
        <v>0</v>
      </c>
      <c r="HI1227">
        <v>0</v>
      </c>
      <c r="HJ1227">
        <v>0</v>
      </c>
      <c r="HK1227">
        <v>0</v>
      </c>
      <c r="HL1227">
        <v>0</v>
      </c>
      <c r="HM1227">
        <v>0</v>
      </c>
      <c r="HN1227">
        <v>0</v>
      </c>
      <c r="HO1227">
        <v>0</v>
      </c>
      <c r="HP1227">
        <v>0</v>
      </c>
      <c r="HQ1227">
        <v>0</v>
      </c>
      <c r="HR1227">
        <v>0</v>
      </c>
      <c r="HS1227">
        <v>0</v>
      </c>
      <c r="HT1227">
        <v>0</v>
      </c>
      <c r="HU1227">
        <v>0</v>
      </c>
      <c r="HV1227">
        <v>0</v>
      </c>
      <c r="HW1227">
        <v>0</v>
      </c>
      <c r="HX1227">
        <v>0</v>
      </c>
      <c r="HY1227">
        <v>0</v>
      </c>
      <c r="HZ1227">
        <v>0</v>
      </c>
      <c r="IA1227">
        <v>0</v>
      </c>
      <c r="IB1227">
        <v>0</v>
      </c>
      <c r="IC1227">
        <v>0</v>
      </c>
      <c r="ID1227">
        <v>0</v>
      </c>
      <c r="IE1227">
        <v>0</v>
      </c>
      <c r="IF1227">
        <v>0</v>
      </c>
      <c r="IG1227">
        <v>0</v>
      </c>
      <c r="IH1227">
        <v>0</v>
      </c>
      <c r="II1227">
        <v>0</v>
      </c>
      <c r="IJ1227">
        <v>0</v>
      </c>
      <c r="IK1227">
        <v>0</v>
      </c>
    </row>
    <row r="1228" spans="13:245" hidden="1">
      <c r="M1228" s="340"/>
      <c r="N1228" t="s">
        <v>1025</v>
      </c>
      <c r="O1228">
        <v>2</v>
      </c>
      <c r="P1228">
        <v>1</v>
      </c>
      <c r="Q1228" s="183" t="str">
        <f t="shared" si="45"/>
        <v>SDH300201</v>
      </c>
      <c r="R1228">
        <v>270.3</v>
      </c>
      <c r="S1228">
        <v>2000</v>
      </c>
      <c r="T1228">
        <v>2000</v>
      </c>
      <c r="U1228">
        <v>2000</v>
      </c>
      <c r="V1228">
        <v>2000</v>
      </c>
      <c r="W1228">
        <v>2000</v>
      </c>
      <c r="X1228">
        <v>2000</v>
      </c>
      <c r="Y1228">
        <v>2162.4</v>
      </c>
      <c r="Z1228">
        <v>2432.7000000000003</v>
      </c>
      <c r="AA1228">
        <v>2703</v>
      </c>
      <c r="AB1228">
        <v>2973.3</v>
      </c>
      <c r="AC1228">
        <v>3243.6000000000004</v>
      </c>
      <c r="AD1228">
        <v>3513.9</v>
      </c>
      <c r="AE1228">
        <v>3784.2000000000003</v>
      </c>
      <c r="AF1228">
        <v>4054.5</v>
      </c>
      <c r="AG1228">
        <v>4324.8</v>
      </c>
      <c r="AH1228">
        <v>4595.1000000000004</v>
      </c>
      <c r="AI1228">
        <v>4865.4000000000005</v>
      </c>
      <c r="AJ1228">
        <v>5135.7</v>
      </c>
      <c r="AK1228">
        <v>5406</v>
      </c>
      <c r="AL1228">
        <v>5676.3</v>
      </c>
      <c r="AM1228">
        <v>5946.6</v>
      </c>
      <c r="AN1228">
        <v>6216.9000000000005</v>
      </c>
      <c r="AO1228">
        <v>6487.2000000000007</v>
      </c>
      <c r="AP1228">
        <v>6757.5</v>
      </c>
      <c r="AQ1228">
        <v>7027.8</v>
      </c>
      <c r="AR1228">
        <v>7298.1</v>
      </c>
      <c r="AS1228">
        <v>7568.4000000000005</v>
      </c>
      <c r="AT1228">
        <v>7838.7000000000007</v>
      </c>
      <c r="AU1228">
        <v>8109</v>
      </c>
      <c r="AV1228">
        <v>8109</v>
      </c>
      <c r="AW1228">
        <v>8109</v>
      </c>
      <c r="AX1228">
        <v>8109</v>
      </c>
      <c r="AY1228">
        <v>8109</v>
      </c>
      <c r="AZ1228">
        <v>8109</v>
      </c>
      <c r="BA1228">
        <v>8109</v>
      </c>
      <c r="BB1228">
        <v>8109</v>
      </c>
      <c r="BC1228">
        <v>8109</v>
      </c>
      <c r="BD1228">
        <v>8109</v>
      </c>
      <c r="BE1228">
        <v>8109</v>
      </c>
      <c r="BF1228">
        <v>8109</v>
      </c>
      <c r="BG1228">
        <v>8109</v>
      </c>
      <c r="BH1228">
        <v>8109</v>
      </c>
      <c r="BI1228">
        <v>8109</v>
      </c>
      <c r="BJ1228">
        <v>8109</v>
      </c>
      <c r="BK1228">
        <v>0</v>
      </c>
      <c r="BL1228">
        <v>0</v>
      </c>
      <c r="BM1228">
        <v>0</v>
      </c>
      <c r="BN1228">
        <v>0</v>
      </c>
      <c r="BO1228">
        <v>0</v>
      </c>
      <c r="BP1228">
        <v>0</v>
      </c>
      <c r="BQ1228">
        <v>0</v>
      </c>
      <c r="BR1228">
        <v>0</v>
      </c>
      <c r="BS1228">
        <v>0</v>
      </c>
      <c r="BT1228">
        <v>0</v>
      </c>
      <c r="BU1228">
        <v>0</v>
      </c>
      <c r="BV1228">
        <v>0</v>
      </c>
      <c r="BW1228">
        <v>0</v>
      </c>
      <c r="BX1228">
        <v>0</v>
      </c>
      <c r="BY1228">
        <v>0</v>
      </c>
      <c r="BZ1228">
        <v>0</v>
      </c>
      <c r="CA1228">
        <v>0</v>
      </c>
      <c r="CB1228">
        <v>0</v>
      </c>
      <c r="CC1228">
        <v>0</v>
      </c>
      <c r="CD1228">
        <v>0</v>
      </c>
      <c r="CE1228">
        <v>0</v>
      </c>
      <c r="CF1228">
        <v>0</v>
      </c>
      <c r="CG1228">
        <v>0</v>
      </c>
      <c r="CH1228">
        <v>0</v>
      </c>
      <c r="CI1228">
        <v>0</v>
      </c>
      <c r="CJ1228">
        <v>0</v>
      </c>
      <c r="CK1228">
        <v>0</v>
      </c>
      <c r="CL1228">
        <v>0</v>
      </c>
      <c r="CM1228">
        <v>0</v>
      </c>
      <c r="CN1228">
        <v>0</v>
      </c>
      <c r="CO1228">
        <v>0</v>
      </c>
      <c r="CP1228">
        <v>0</v>
      </c>
      <c r="CQ1228">
        <v>0</v>
      </c>
      <c r="CR1228">
        <v>0</v>
      </c>
      <c r="CS1228">
        <v>0</v>
      </c>
      <c r="CT1228">
        <v>0</v>
      </c>
      <c r="CU1228">
        <v>0</v>
      </c>
      <c r="CV1228">
        <v>0</v>
      </c>
      <c r="CW1228">
        <v>0</v>
      </c>
      <c r="CX1228">
        <v>0</v>
      </c>
      <c r="CY1228">
        <v>0</v>
      </c>
      <c r="CZ1228">
        <v>0</v>
      </c>
      <c r="DA1228">
        <v>0</v>
      </c>
      <c r="DB1228">
        <v>0</v>
      </c>
      <c r="DC1228">
        <v>0</v>
      </c>
      <c r="DD1228">
        <v>0</v>
      </c>
      <c r="DE1228">
        <v>0</v>
      </c>
      <c r="DF1228">
        <v>0</v>
      </c>
      <c r="DG1228">
        <v>0</v>
      </c>
      <c r="DH1228">
        <v>0</v>
      </c>
      <c r="DI1228">
        <v>0</v>
      </c>
      <c r="DJ1228">
        <v>0</v>
      </c>
      <c r="DK1228">
        <v>0</v>
      </c>
      <c r="DL1228">
        <v>0</v>
      </c>
      <c r="DM1228">
        <v>0</v>
      </c>
      <c r="DN1228">
        <v>0</v>
      </c>
      <c r="DO1228">
        <v>0</v>
      </c>
      <c r="DP1228">
        <v>0</v>
      </c>
      <c r="DQ1228">
        <v>0</v>
      </c>
      <c r="DR1228">
        <v>0</v>
      </c>
      <c r="DS1228">
        <v>0</v>
      </c>
      <c r="DT1228">
        <v>0</v>
      </c>
      <c r="DU1228">
        <v>0</v>
      </c>
      <c r="DV1228">
        <v>0</v>
      </c>
      <c r="DW1228">
        <v>0</v>
      </c>
      <c r="DX1228">
        <v>0</v>
      </c>
      <c r="DZ1228" s="340"/>
      <c r="EA1228" t="s">
        <v>1025</v>
      </c>
      <c r="EB1228">
        <v>2</v>
      </c>
      <c r="EC1228">
        <v>1</v>
      </c>
      <c r="ED1228" s="183" t="str">
        <f t="shared" si="46"/>
        <v>SDH300201</v>
      </c>
      <c r="EE1228">
        <v>270.3</v>
      </c>
      <c r="EF1228">
        <v>10000</v>
      </c>
      <c r="EG1228">
        <v>10000</v>
      </c>
      <c r="EH1228">
        <v>10000</v>
      </c>
      <c r="EI1228">
        <v>10000</v>
      </c>
      <c r="EJ1228">
        <v>10000</v>
      </c>
      <c r="EK1228">
        <v>10000</v>
      </c>
      <c r="EL1228">
        <v>10000</v>
      </c>
      <c r="EM1228">
        <v>10000</v>
      </c>
      <c r="EN1228">
        <v>10000</v>
      </c>
      <c r="EO1228">
        <v>10000</v>
      </c>
      <c r="EP1228">
        <v>10000</v>
      </c>
      <c r="EQ1228">
        <v>10000</v>
      </c>
      <c r="ER1228">
        <v>10000</v>
      </c>
      <c r="ES1228">
        <v>10000</v>
      </c>
      <c r="ET1228">
        <v>10000</v>
      </c>
      <c r="EU1228">
        <v>10000</v>
      </c>
      <c r="EV1228">
        <v>10000</v>
      </c>
      <c r="EW1228">
        <v>10000</v>
      </c>
      <c r="EX1228">
        <v>10000</v>
      </c>
      <c r="EY1228">
        <v>10000</v>
      </c>
      <c r="EZ1228">
        <v>10000</v>
      </c>
      <c r="FA1228">
        <v>10000</v>
      </c>
      <c r="FB1228">
        <v>10000</v>
      </c>
      <c r="FC1228">
        <v>10000</v>
      </c>
      <c r="FD1228">
        <v>10000</v>
      </c>
      <c r="FE1228">
        <v>10000</v>
      </c>
      <c r="FF1228">
        <v>10000</v>
      </c>
      <c r="FG1228">
        <v>10000</v>
      </c>
      <c r="FH1228">
        <v>10000</v>
      </c>
      <c r="FI1228">
        <v>10000</v>
      </c>
      <c r="FJ1228">
        <v>10000</v>
      </c>
      <c r="FK1228">
        <v>10000</v>
      </c>
      <c r="FL1228">
        <v>10000</v>
      </c>
      <c r="FM1228">
        <v>10000</v>
      </c>
      <c r="FN1228">
        <v>10000</v>
      </c>
      <c r="FO1228">
        <v>10000</v>
      </c>
      <c r="FP1228">
        <v>10000</v>
      </c>
      <c r="FQ1228">
        <v>10000</v>
      </c>
      <c r="FR1228">
        <v>10000</v>
      </c>
      <c r="FS1228">
        <v>10000</v>
      </c>
      <c r="FT1228">
        <v>10000</v>
      </c>
      <c r="FU1228">
        <v>10000</v>
      </c>
      <c r="FV1228">
        <v>10000</v>
      </c>
      <c r="FW1228">
        <v>10000</v>
      </c>
      <c r="FX1228">
        <v>0</v>
      </c>
      <c r="FY1228">
        <v>0</v>
      </c>
      <c r="FZ1228">
        <v>0</v>
      </c>
      <c r="GA1228">
        <v>0</v>
      </c>
      <c r="GB1228">
        <v>0</v>
      </c>
      <c r="GC1228">
        <v>0</v>
      </c>
      <c r="GD1228">
        <v>0</v>
      </c>
      <c r="GE1228">
        <v>0</v>
      </c>
      <c r="GF1228">
        <v>0</v>
      </c>
      <c r="GG1228">
        <v>0</v>
      </c>
      <c r="GH1228">
        <v>0</v>
      </c>
      <c r="GI1228">
        <v>0</v>
      </c>
      <c r="GJ1228">
        <v>0</v>
      </c>
      <c r="GK1228">
        <v>0</v>
      </c>
      <c r="GL1228">
        <v>0</v>
      </c>
      <c r="GM1228">
        <v>0</v>
      </c>
      <c r="GN1228">
        <v>0</v>
      </c>
      <c r="GO1228">
        <v>0</v>
      </c>
      <c r="GP1228">
        <v>0</v>
      </c>
      <c r="GQ1228">
        <v>0</v>
      </c>
      <c r="GR1228">
        <v>0</v>
      </c>
      <c r="GS1228">
        <v>0</v>
      </c>
      <c r="GT1228">
        <v>0</v>
      </c>
      <c r="GU1228">
        <v>0</v>
      </c>
      <c r="GV1228">
        <v>0</v>
      </c>
      <c r="GW1228">
        <v>0</v>
      </c>
      <c r="GX1228">
        <v>0</v>
      </c>
      <c r="GY1228">
        <v>0</v>
      </c>
      <c r="GZ1228">
        <v>0</v>
      </c>
      <c r="HA1228">
        <v>0</v>
      </c>
      <c r="HB1228">
        <v>0</v>
      </c>
      <c r="HC1228">
        <v>0</v>
      </c>
      <c r="HD1228">
        <v>0</v>
      </c>
      <c r="HE1228">
        <v>0</v>
      </c>
      <c r="HF1228">
        <v>0</v>
      </c>
      <c r="HG1228">
        <v>0</v>
      </c>
      <c r="HH1228">
        <v>0</v>
      </c>
      <c r="HI1228">
        <v>0</v>
      </c>
      <c r="HJ1228">
        <v>0</v>
      </c>
      <c r="HK1228">
        <v>0</v>
      </c>
      <c r="HL1228">
        <v>0</v>
      </c>
      <c r="HM1228">
        <v>0</v>
      </c>
      <c r="HN1228">
        <v>0</v>
      </c>
      <c r="HO1228">
        <v>0</v>
      </c>
      <c r="HP1228">
        <v>0</v>
      </c>
      <c r="HQ1228">
        <v>0</v>
      </c>
      <c r="HR1228">
        <v>0</v>
      </c>
      <c r="HS1228">
        <v>0</v>
      </c>
      <c r="HT1228">
        <v>0</v>
      </c>
      <c r="HU1228">
        <v>0</v>
      </c>
      <c r="HV1228">
        <v>0</v>
      </c>
      <c r="HW1228">
        <v>0</v>
      </c>
      <c r="HX1228">
        <v>0</v>
      </c>
      <c r="HY1228">
        <v>0</v>
      </c>
      <c r="HZ1228">
        <v>0</v>
      </c>
      <c r="IA1228">
        <v>0</v>
      </c>
      <c r="IB1228">
        <v>0</v>
      </c>
      <c r="IC1228">
        <v>0</v>
      </c>
      <c r="ID1228">
        <v>0</v>
      </c>
      <c r="IE1228">
        <v>0</v>
      </c>
      <c r="IF1228">
        <v>0</v>
      </c>
      <c r="IG1228">
        <v>0</v>
      </c>
      <c r="IH1228">
        <v>0</v>
      </c>
      <c r="II1228">
        <v>0</v>
      </c>
      <c r="IJ1228">
        <v>0</v>
      </c>
      <c r="IK1228">
        <v>0</v>
      </c>
    </row>
    <row r="1229" spans="13:245" hidden="1">
      <c r="M1229" s="340"/>
      <c r="N1229" t="s">
        <v>1025</v>
      </c>
      <c r="O1229">
        <v>2</v>
      </c>
      <c r="P1229">
        <v>2</v>
      </c>
      <c r="Q1229" s="183" t="str">
        <f t="shared" si="45"/>
        <v>SDH300202</v>
      </c>
      <c r="R1229">
        <v>270.3</v>
      </c>
      <c r="S1229">
        <v>2000</v>
      </c>
      <c r="T1229">
        <v>2000</v>
      </c>
      <c r="U1229">
        <v>2000</v>
      </c>
      <c r="V1229">
        <v>2000</v>
      </c>
      <c r="W1229">
        <v>2000</v>
      </c>
      <c r="X1229">
        <v>2000</v>
      </c>
      <c r="Y1229">
        <v>2162.4</v>
      </c>
      <c r="Z1229">
        <v>2432.7000000000003</v>
      </c>
      <c r="AA1229">
        <v>2703</v>
      </c>
      <c r="AB1229">
        <v>2973.3</v>
      </c>
      <c r="AC1229">
        <v>3243.6000000000004</v>
      </c>
      <c r="AD1229">
        <v>3513.9</v>
      </c>
      <c r="AE1229">
        <v>3784.2000000000003</v>
      </c>
      <c r="AF1229">
        <v>4054.5</v>
      </c>
      <c r="AG1229">
        <v>4324.8</v>
      </c>
      <c r="AH1229">
        <v>4595.1000000000004</v>
      </c>
      <c r="AI1229">
        <v>4865.4000000000005</v>
      </c>
      <c r="AJ1229">
        <v>5135.7</v>
      </c>
      <c r="AK1229">
        <v>5406</v>
      </c>
      <c r="AL1229">
        <v>5676.3</v>
      </c>
      <c r="AM1229">
        <v>5946.6</v>
      </c>
      <c r="AN1229">
        <v>6216.9000000000005</v>
      </c>
      <c r="AO1229">
        <v>6487.2000000000007</v>
      </c>
      <c r="AP1229">
        <v>6757.5</v>
      </c>
      <c r="AQ1229">
        <v>7027.8</v>
      </c>
      <c r="AR1229">
        <v>7298.1</v>
      </c>
      <c r="AS1229">
        <v>7568.4000000000005</v>
      </c>
      <c r="AT1229">
        <v>7838.7000000000007</v>
      </c>
      <c r="AU1229">
        <v>8109</v>
      </c>
      <c r="AV1229">
        <v>8109</v>
      </c>
      <c r="AW1229">
        <v>8109</v>
      </c>
      <c r="AX1229">
        <v>8109</v>
      </c>
      <c r="AY1229">
        <v>8109</v>
      </c>
      <c r="AZ1229">
        <v>8109</v>
      </c>
      <c r="BA1229">
        <v>8109</v>
      </c>
      <c r="BB1229">
        <v>8109</v>
      </c>
      <c r="BC1229">
        <v>8109</v>
      </c>
      <c r="BD1229">
        <v>8109</v>
      </c>
      <c r="BE1229">
        <v>8109</v>
      </c>
      <c r="BF1229">
        <v>8109</v>
      </c>
      <c r="BG1229">
        <v>8109</v>
      </c>
      <c r="BH1229">
        <v>8109</v>
      </c>
      <c r="BI1229">
        <v>8109</v>
      </c>
      <c r="BJ1229">
        <v>8109</v>
      </c>
      <c r="BK1229">
        <v>0</v>
      </c>
      <c r="BL1229">
        <v>0</v>
      </c>
      <c r="BM1229">
        <v>0</v>
      </c>
      <c r="BN1229">
        <v>0</v>
      </c>
      <c r="BO1229">
        <v>0</v>
      </c>
      <c r="BP1229">
        <v>0</v>
      </c>
      <c r="BQ1229">
        <v>0</v>
      </c>
      <c r="BR1229">
        <v>0</v>
      </c>
      <c r="BS1229">
        <v>0</v>
      </c>
      <c r="BT1229">
        <v>0</v>
      </c>
      <c r="BU1229">
        <v>0</v>
      </c>
      <c r="BV1229">
        <v>0</v>
      </c>
      <c r="BW1229">
        <v>0</v>
      </c>
      <c r="BX1229">
        <v>0</v>
      </c>
      <c r="BY1229">
        <v>0</v>
      </c>
      <c r="BZ1229">
        <v>0</v>
      </c>
      <c r="CA1229">
        <v>0</v>
      </c>
      <c r="CB1229">
        <v>0</v>
      </c>
      <c r="CC1229">
        <v>0</v>
      </c>
      <c r="CD1229">
        <v>0</v>
      </c>
      <c r="CE1229">
        <v>0</v>
      </c>
      <c r="CF1229">
        <v>0</v>
      </c>
      <c r="CG1229">
        <v>0</v>
      </c>
      <c r="CH1229">
        <v>0</v>
      </c>
      <c r="CI1229">
        <v>0</v>
      </c>
      <c r="CJ1229">
        <v>0</v>
      </c>
      <c r="CK1229">
        <v>0</v>
      </c>
      <c r="CL1229">
        <v>0</v>
      </c>
      <c r="CM1229">
        <v>0</v>
      </c>
      <c r="CN1229">
        <v>0</v>
      </c>
      <c r="CO1229">
        <v>0</v>
      </c>
      <c r="CP1229">
        <v>0</v>
      </c>
      <c r="CQ1229">
        <v>0</v>
      </c>
      <c r="CR1229">
        <v>0</v>
      </c>
      <c r="CS1229">
        <v>0</v>
      </c>
      <c r="CT1229">
        <v>0</v>
      </c>
      <c r="CU1229">
        <v>0</v>
      </c>
      <c r="CV1229">
        <v>0</v>
      </c>
      <c r="CW1229">
        <v>0</v>
      </c>
      <c r="CX1229">
        <v>0</v>
      </c>
      <c r="CY1229">
        <v>0</v>
      </c>
      <c r="CZ1229">
        <v>0</v>
      </c>
      <c r="DA1229">
        <v>0</v>
      </c>
      <c r="DB1229">
        <v>0</v>
      </c>
      <c r="DC1229">
        <v>0</v>
      </c>
      <c r="DD1229">
        <v>0</v>
      </c>
      <c r="DE1229">
        <v>0</v>
      </c>
      <c r="DF1229">
        <v>0</v>
      </c>
      <c r="DG1229">
        <v>0</v>
      </c>
      <c r="DH1229">
        <v>0</v>
      </c>
      <c r="DI1229">
        <v>0</v>
      </c>
      <c r="DJ1229">
        <v>0</v>
      </c>
      <c r="DK1229">
        <v>0</v>
      </c>
      <c r="DL1229">
        <v>0</v>
      </c>
      <c r="DM1229">
        <v>0</v>
      </c>
      <c r="DN1229">
        <v>0</v>
      </c>
      <c r="DO1229">
        <v>0</v>
      </c>
      <c r="DP1229">
        <v>0</v>
      </c>
      <c r="DQ1229">
        <v>0</v>
      </c>
      <c r="DR1229">
        <v>0</v>
      </c>
      <c r="DS1229">
        <v>0</v>
      </c>
      <c r="DT1229">
        <v>0</v>
      </c>
      <c r="DU1229">
        <v>0</v>
      </c>
      <c r="DV1229">
        <v>0</v>
      </c>
      <c r="DW1229">
        <v>0</v>
      </c>
      <c r="DX1229">
        <v>0</v>
      </c>
      <c r="DZ1229" s="340"/>
      <c r="EA1229" t="s">
        <v>1025</v>
      </c>
      <c r="EB1229">
        <v>2</v>
      </c>
      <c r="EC1229">
        <v>2</v>
      </c>
      <c r="ED1229" s="183" t="str">
        <f t="shared" si="46"/>
        <v>SDH300202</v>
      </c>
      <c r="EE1229">
        <v>270.3</v>
      </c>
      <c r="EF1229">
        <v>10000</v>
      </c>
      <c r="EG1229">
        <v>10000</v>
      </c>
      <c r="EH1229">
        <v>10000</v>
      </c>
      <c r="EI1229">
        <v>10000</v>
      </c>
      <c r="EJ1229">
        <v>10000</v>
      </c>
      <c r="EK1229">
        <v>10000</v>
      </c>
      <c r="EL1229">
        <v>10000</v>
      </c>
      <c r="EM1229">
        <v>10000</v>
      </c>
      <c r="EN1229">
        <v>10000</v>
      </c>
      <c r="EO1229">
        <v>10000</v>
      </c>
      <c r="EP1229">
        <v>10000</v>
      </c>
      <c r="EQ1229">
        <v>10000</v>
      </c>
      <c r="ER1229">
        <v>10000</v>
      </c>
      <c r="ES1229">
        <v>10000</v>
      </c>
      <c r="ET1229">
        <v>10000</v>
      </c>
      <c r="EU1229">
        <v>10000</v>
      </c>
      <c r="EV1229">
        <v>10000</v>
      </c>
      <c r="EW1229">
        <v>10000</v>
      </c>
      <c r="EX1229">
        <v>10000</v>
      </c>
      <c r="EY1229">
        <v>10000</v>
      </c>
      <c r="EZ1229">
        <v>10000</v>
      </c>
      <c r="FA1229">
        <v>10000</v>
      </c>
      <c r="FB1229">
        <v>10000</v>
      </c>
      <c r="FC1229">
        <v>10000</v>
      </c>
      <c r="FD1229">
        <v>10000</v>
      </c>
      <c r="FE1229">
        <v>10000</v>
      </c>
      <c r="FF1229">
        <v>10000</v>
      </c>
      <c r="FG1229">
        <v>10000</v>
      </c>
      <c r="FH1229">
        <v>10000</v>
      </c>
      <c r="FI1229">
        <v>10000</v>
      </c>
      <c r="FJ1229">
        <v>10000</v>
      </c>
      <c r="FK1229">
        <v>10000</v>
      </c>
      <c r="FL1229">
        <v>10000</v>
      </c>
      <c r="FM1229">
        <v>10000</v>
      </c>
      <c r="FN1229">
        <v>10000</v>
      </c>
      <c r="FO1229">
        <v>10000</v>
      </c>
      <c r="FP1229">
        <v>10000</v>
      </c>
      <c r="FQ1229">
        <v>10000</v>
      </c>
      <c r="FR1229">
        <v>10000</v>
      </c>
      <c r="FS1229">
        <v>10000</v>
      </c>
      <c r="FT1229">
        <v>10000</v>
      </c>
      <c r="FU1229">
        <v>10000</v>
      </c>
      <c r="FV1229">
        <v>10000</v>
      </c>
      <c r="FW1229">
        <v>10000</v>
      </c>
      <c r="FX1229">
        <v>0</v>
      </c>
      <c r="FY1229">
        <v>0</v>
      </c>
      <c r="FZ1229">
        <v>0</v>
      </c>
      <c r="GA1229">
        <v>0</v>
      </c>
      <c r="GB1229">
        <v>0</v>
      </c>
      <c r="GC1229">
        <v>0</v>
      </c>
      <c r="GD1229">
        <v>0</v>
      </c>
      <c r="GE1229">
        <v>0</v>
      </c>
      <c r="GF1229">
        <v>0</v>
      </c>
      <c r="GG1229">
        <v>0</v>
      </c>
      <c r="GH1229">
        <v>0</v>
      </c>
      <c r="GI1229">
        <v>0</v>
      </c>
      <c r="GJ1229">
        <v>0</v>
      </c>
      <c r="GK1229">
        <v>0</v>
      </c>
      <c r="GL1229">
        <v>0</v>
      </c>
      <c r="GM1229">
        <v>0</v>
      </c>
      <c r="GN1229">
        <v>0</v>
      </c>
      <c r="GO1229">
        <v>0</v>
      </c>
      <c r="GP1229">
        <v>0</v>
      </c>
      <c r="GQ1229">
        <v>0</v>
      </c>
      <c r="GR1229">
        <v>0</v>
      </c>
      <c r="GS1229">
        <v>0</v>
      </c>
      <c r="GT1229">
        <v>0</v>
      </c>
      <c r="GU1229">
        <v>0</v>
      </c>
      <c r="GV1229">
        <v>0</v>
      </c>
      <c r="GW1229">
        <v>0</v>
      </c>
      <c r="GX1229">
        <v>0</v>
      </c>
      <c r="GY1229">
        <v>0</v>
      </c>
      <c r="GZ1229">
        <v>0</v>
      </c>
      <c r="HA1229">
        <v>0</v>
      </c>
      <c r="HB1229">
        <v>0</v>
      </c>
      <c r="HC1229">
        <v>0</v>
      </c>
      <c r="HD1229">
        <v>0</v>
      </c>
      <c r="HE1229">
        <v>0</v>
      </c>
      <c r="HF1229">
        <v>0</v>
      </c>
      <c r="HG1229">
        <v>0</v>
      </c>
      <c r="HH1229">
        <v>0</v>
      </c>
      <c r="HI1229">
        <v>0</v>
      </c>
      <c r="HJ1229">
        <v>0</v>
      </c>
      <c r="HK1229">
        <v>0</v>
      </c>
      <c r="HL1229">
        <v>0</v>
      </c>
      <c r="HM1229">
        <v>0</v>
      </c>
      <c r="HN1229">
        <v>0</v>
      </c>
      <c r="HO1229">
        <v>0</v>
      </c>
      <c r="HP1229">
        <v>0</v>
      </c>
      <c r="HQ1229">
        <v>0</v>
      </c>
      <c r="HR1229">
        <v>0</v>
      </c>
      <c r="HS1229">
        <v>0</v>
      </c>
      <c r="HT1229">
        <v>0</v>
      </c>
      <c r="HU1229">
        <v>0</v>
      </c>
      <c r="HV1229">
        <v>0</v>
      </c>
      <c r="HW1229">
        <v>0</v>
      </c>
      <c r="HX1229">
        <v>0</v>
      </c>
      <c r="HY1229">
        <v>0</v>
      </c>
      <c r="HZ1229">
        <v>0</v>
      </c>
      <c r="IA1229">
        <v>0</v>
      </c>
      <c r="IB1229">
        <v>0</v>
      </c>
      <c r="IC1229">
        <v>0</v>
      </c>
      <c r="ID1229">
        <v>0</v>
      </c>
      <c r="IE1229">
        <v>0</v>
      </c>
      <c r="IF1229">
        <v>0</v>
      </c>
      <c r="IG1229">
        <v>0</v>
      </c>
      <c r="IH1229">
        <v>0</v>
      </c>
      <c r="II1229">
        <v>0</v>
      </c>
      <c r="IJ1229">
        <v>0</v>
      </c>
      <c r="IK1229">
        <v>0</v>
      </c>
    </row>
    <row r="1230" spans="13:245" hidden="1">
      <c r="M1230" s="340"/>
      <c r="N1230" t="s">
        <v>1025</v>
      </c>
      <c r="O1230">
        <v>2</v>
      </c>
      <c r="P1230">
        <v>3</v>
      </c>
      <c r="Q1230" s="183" t="str">
        <f t="shared" si="45"/>
        <v>SDH300203</v>
      </c>
      <c r="R1230">
        <v>270.3</v>
      </c>
      <c r="S1230">
        <v>2000</v>
      </c>
      <c r="T1230">
        <v>2000</v>
      </c>
      <c r="U1230">
        <v>2000</v>
      </c>
      <c r="V1230">
        <v>2000</v>
      </c>
      <c r="W1230">
        <v>2000</v>
      </c>
      <c r="X1230">
        <v>2000</v>
      </c>
      <c r="Y1230">
        <v>2162.4</v>
      </c>
      <c r="Z1230">
        <v>2432.7000000000003</v>
      </c>
      <c r="AA1230">
        <v>2703</v>
      </c>
      <c r="AB1230">
        <v>2973.3</v>
      </c>
      <c r="AC1230">
        <v>3243.6000000000004</v>
      </c>
      <c r="AD1230">
        <v>3513.9</v>
      </c>
      <c r="AE1230">
        <v>3784.2000000000003</v>
      </c>
      <c r="AF1230">
        <v>4054.5</v>
      </c>
      <c r="AG1230">
        <v>4324.8</v>
      </c>
      <c r="AH1230">
        <v>4595.1000000000004</v>
      </c>
      <c r="AI1230">
        <v>4865.4000000000005</v>
      </c>
      <c r="AJ1230">
        <v>5135.7</v>
      </c>
      <c r="AK1230">
        <v>5406</v>
      </c>
      <c r="AL1230">
        <v>5676.3</v>
      </c>
      <c r="AM1230">
        <v>5946.6</v>
      </c>
      <c r="AN1230">
        <v>6216.9000000000005</v>
      </c>
      <c r="AO1230">
        <v>6487.2000000000007</v>
      </c>
      <c r="AP1230">
        <v>6757.5</v>
      </c>
      <c r="AQ1230">
        <v>7027.8</v>
      </c>
      <c r="AR1230">
        <v>7298.1</v>
      </c>
      <c r="AS1230">
        <v>7568.4000000000005</v>
      </c>
      <c r="AT1230">
        <v>7838.7000000000007</v>
      </c>
      <c r="AU1230">
        <v>8109</v>
      </c>
      <c r="AV1230">
        <v>8109</v>
      </c>
      <c r="AW1230">
        <v>8109</v>
      </c>
      <c r="AX1230">
        <v>8109</v>
      </c>
      <c r="AY1230">
        <v>8109</v>
      </c>
      <c r="AZ1230">
        <v>8109</v>
      </c>
      <c r="BA1230">
        <v>8109</v>
      </c>
      <c r="BB1230">
        <v>8109</v>
      </c>
      <c r="BC1230">
        <v>8109</v>
      </c>
      <c r="BD1230">
        <v>8109</v>
      </c>
      <c r="BE1230">
        <v>8109</v>
      </c>
      <c r="BF1230">
        <v>8109</v>
      </c>
      <c r="BG1230">
        <v>8109</v>
      </c>
      <c r="BH1230">
        <v>8109</v>
      </c>
      <c r="BI1230">
        <v>8109</v>
      </c>
      <c r="BJ1230">
        <v>8109</v>
      </c>
      <c r="BK1230">
        <v>0</v>
      </c>
      <c r="BL1230">
        <v>0</v>
      </c>
      <c r="BM1230">
        <v>0</v>
      </c>
      <c r="BN1230">
        <v>0</v>
      </c>
      <c r="BO1230">
        <v>0</v>
      </c>
      <c r="BP1230">
        <v>0</v>
      </c>
      <c r="BQ1230">
        <v>0</v>
      </c>
      <c r="BR1230">
        <v>0</v>
      </c>
      <c r="BS1230">
        <v>0</v>
      </c>
      <c r="BT1230">
        <v>0</v>
      </c>
      <c r="BU1230">
        <v>0</v>
      </c>
      <c r="BV1230">
        <v>0</v>
      </c>
      <c r="BW1230">
        <v>0</v>
      </c>
      <c r="BX1230">
        <v>0</v>
      </c>
      <c r="BY1230">
        <v>0</v>
      </c>
      <c r="BZ1230">
        <v>0</v>
      </c>
      <c r="CA1230">
        <v>0</v>
      </c>
      <c r="CB1230">
        <v>0</v>
      </c>
      <c r="CC1230">
        <v>0</v>
      </c>
      <c r="CD1230">
        <v>0</v>
      </c>
      <c r="CE1230">
        <v>0</v>
      </c>
      <c r="CF1230">
        <v>0</v>
      </c>
      <c r="CG1230">
        <v>0</v>
      </c>
      <c r="CH1230">
        <v>0</v>
      </c>
      <c r="CI1230">
        <v>0</v>
      </c>
      <c r="CJ1230">
        <v>0</v>
      </c>
      <c r="CK1230">
        <v>0</v>
      </c>
      <c r="CL1230">
        <v>0</v>
      </c>
      <c r="CM1230">
        <v>0</v>
      </c>
      <c r="CN1230">
        <v>0</v>
      </c>
      <c r="CO1230">
        <v>0</v>
      </c>
      <c r="CP1230">
        <v>0</v>
      </c>
      <c r="CQ1230">
        <v>0</v>
      </c>
      <c r="CR1230">
        <v>0</v>
      </c>
      <c r="CS1230">
        <v>0</v>
      </c>
      <c r="CT1230">
        <v>0</v>
      </c>
      <c r="CU1230">
        <v>0</v>
      </c>
      <c r="CV1230">
        <v>0</v>
      </c>
      <c r="CW1230">
        <v>0</v>
      </c>
      <c r="CX1230">
        <v>0</v>
      </c>
      <c r="CY1230">
        <v>0</v>
      </c>
      <c r="CZ1230">
        <v>0</v>
      </c>
      <c r="DA1230">
        <v>0</v>
      </c>
      <c r="DB1230">
        <v>0</v>
      </c>
      <c r="DC1230">
        <v>0</v>
      </c>
      <c r="DD1230">
        <v>0</v>
      </c>
      <c r="DE1230">
        <v>0</v>
      </c>
      <c r="DF1230">
        <v>0</v>
      </c>
      <c r="DG1230">
        <v>0</v>
      </c>
      <c r="DH1230">
        <v>0</v>
      </c>
      <c r="DI1230">
        <v>0</v>
      </c>
      <c r="DJ1230">
        <v>0</v>
      </c>
      <c r="DK1230">
        <v>0</v>
      </c>
      <c r="DL1230">
        <v>0</v>
      </c>
      <c r="DM1230">
        <v>0</v>
      </c>
      <c r="DN1230">
        <v>0</v>
      </c>
      <c r="DO1230">
        <v>0</v>
      </c>
      <c r="DP1230">
        <v>0</v>
      </c>
      <c r="DQ1230">
        <v>0</v>
      </c>
      <c r="DR1230">
        <v>0</v>
      </c>
      <c r="DS1230">
        <v>0</v>
      </c>
      <c r="DT1230">
        <v>0</v>
      </c>
      <c r="DU1230">
        <v>0</v>
      </c>
      <c r="DV1230">
        <v>0</v>
      </c>
      <c r="DW1230">
        <v>0</v>
      </c>
      <c r="DX1230">
        <v>0</v>
      </c>
      <c r="DZ1230" s="340"/>
      <c r="EA1230" t="s">
        <v>1025</v>
      </c>
      <c r="EB1230">
        <v>2</v>
      </c>
      <c r="EC1230">
        <v>3</v>
      </c>
      <c r="ED1230" s="183" t="str">
        <f t="shared" si="46"/>
        <v>SDH300203</v>
      </c>
      <c r="EE1230">
        <v>270.3</v>
      </c>
      <c r="EF1230">
        <v>10000</v>
      </c>
      <c r="EG1230">
        <v>10000</v>
      </c>
      <c r="EH1230">
        <v>10000</v>
      </c>
      <c r="EI1230">
        <v>10000</v>
      </c>
      <c r="EJ1230">
        <v>10000</v>
      </c>
      <c r="EK1230">
        <v>10000</v>
      </c>
      <c r="EL1230">
        <v>10000</v>
      </c>
      <c r="EM1230">
        <v>10000</v>
      </c>
      <c r="EN1230">
        <v>10000</v>
      </c>
      <c r="EO1230">
        <v>10000</v>
      </c>
      <c r="EP1230">
        <v>10000</v>
      </c>
      <c r="EQ1230">
        <v>10000</v>
      </c>
      <c r="ER1230">
        <v>10000</v>
      </c>
      <c r="ES1230">
        <v>10000</v>
      </c>
      <c r="ET1230">
        <v>10000</v>
      </c>
      <c r="EU1230">
        <v>10000</v>
      </c>
      <c r="EV1230">
        <v>10000</v>
      </c>
      <c r="EW1230">
        <v>10000</v>
      </c>
      <c r="EX1230">
        <v>10000</v>
      </c>
      <c r="EY1230">
        <v>10000</v>
      </c>
      <c r="EZ1230">
        <v>10000</v>
      </c>
      <c r="FA1230">
        <v>10000</v>
      </c>
      <c r="FB1230">
        <v>10000</v>
      </c>
      <c r="FC1230">
        <v>10000</v>
      </c>
      <c r="FD1230">
        <v>10000</v>
      </c>
      <c r="FE1230">
        <v>10000</v>
      </c>
      <c r="FF1230">
        <v>10000</v>
      </c>
      <c r="FG1230">
        <v>10000</v>
      </c>
      <c r="FH1230">
        <v>10000</v>
      </c>
      <c r="FI1230">
        <v>10000</v>
      </c>
      <c r="FJ1230">
        <v>10000</v>
      </c>
      <c r="FK1230">
        <v>10000</v>
      </c>
      <c r="FL1230">
        <v>10000</v>
      </c>
      <c r="FM1230">
        <v>10000</v>
      </c>
      <c r="FN1230">
        <v>10000</v>
      </c>
      <c r="FO1230">
        <v>10000</v>
      </c>
      <c r="FP1230">
        <v>10000</v>
      </c>
      <c r="FQ1230">
        <v>10000</v>
      </c>
      <c r="FR1230">
        <v>10000</v>
      </c>
      <c r="FS1230">
        <v>10000</v>
      </c>
      <c r="FT1230">
        <v>10000</v>
      </c>
      <c r="FU1230">
        <v>10000</v>
      </c>
      <c r="FV1230">
        <v>10000</v>
      </c>
      <c r="FW1230">
        <v>10000</v>
      </c>
      <c r="FX1230">
        <v>0</v>
      </c>
      <c r="FY1230">
        <v>0</v>
      </c>
      <c r="FZ1230">
        <v>0</v>
      </c>
      <c r="GA1230">
        <v>0</v>
      </c>
      <c r="GB1230">
        <v>0</v>
      </c>
      <c r="GC1230">
        <v>0</v>
      </c>
      <c r="GD1230">
        <v>0</v>
      </c>
      <c r="GE1230">
        <v>0</v>
      </c>
      <c r="GF1230">
        <v>0</v>
      </c>
      <c r="GG1230">
        <v>0</v>
      </c>
      <c r="GH1230">
        <v>0</v>
      </c>
      <c r="GI1230">
        <v>0</v>
      </c>
      <c r="GJ1230">
        <v>0</v>
      </c>
      <c r="GK1230">
        <v>0</v>
      </c>
      <c r="GL1230">
        <v>0</v>
      </c>
      <c r="GM1230">
        <v>0</v>
      </c>
      <c r="GN1230">
        <v>0</v>
      </c>
      <c r="GO1230">
        <v>0</v>
      </c>
      <c r="GP1230">
        <v>0</v>
      </c>
      <c r="GQ1230">
        <v>0</v>
      </c>
      <c r="GR1230">
        <v>0</v>
      </c>
      <c r="GS1230">
        <v>0</v>
      </c>
      <c r="GT1230">
        <v>0</v>
      </c>
      <c r="GU1230">
        <v>0</v>
      </c>
      <c r="GV1230">
        <v>0</v>
      </c>
      <c r="GW1230">
        <v>0</v>
      </c>
      <c r="GX1230">
        <v>0</v>
      </c>
      <c r="GY1230">
        <v>0</v>
      </c>
      <c r="GZ1230">
        <v>0</v>
      </c>
      <c r="HA1230">
        <v>0</v>
      </c>
      <c r="HB1230">
        <v>0</v>
      </c>
      <c r="HC1230">
        <v>0</v>
      </c>
      <c r="HD1230">
        <v>0</v>
      </c>
      <c r="HE1230">
        <v>0</v>
      </c>
      <c r="HF1230">
        <v>0</v>
      </c>
      <c r="HG1230">
        <v>0</v>
      </c>
      <c r="HH1230">
        <v>0</v>
      </c>
      <c r="HI1230">
        <v>0</v>
      </c>
      <c r="HJ1230">
        <v>0</v>
      </c>
      <c r="HK1230">
        <v>0</v>
      </c>
      <c r="HL1230">
        <v>0</v>
      </c>
      <c r="HM1230">
        <v>0</v>
      </c>
      <c r="HN1230">
        <v>0</v>
      </c>
      <c r="HO1230">
        <v>0</v>
      </c>
      <c r="HP1230">
        <v>0</v>
      </c>
      <c r="HQ1230">
        <v>0</v>
      </c>
      <c r="HR1230">
        <v>0</v>
      </c>
      <c r="HS1230">
        <v>0</v>
      </c>
      <c r="HT1230">
        <v>0</v>
      </c>
      <c r="HU1230">
        <v>0</v>
      </c>
      <c r="HV1230">
        <v>0</v>
      </c>
      <c r="HW1230">
        <v>0</v>
      </c>
      <c r="HX1230">
        <v>0</v>
      </c>
      <c r="HY1230">
        <v>0</v>
      </c>
      <c r="HZ1230">
        <v>0</v>
      </c>
      <c r="IA1230">
        <v>0</v>
      </c>
      <c r="IB1230">
        <v>0</v>
      </c>
      <c r="IC1230">
        <v>0</v>
      </c>
      <c r="ID1230">
        <v>0</v>
      </c>
      <c r="IE1230">
        <v>0</v>
      </c>
      <c r="IF1230">
        <v>0</v>
      </c>
      <c r="IG1230">
        <v>0</v>
      </c>
      <c r="IH1230">
        <v>0</v>
      </c>
      <c r="II1230">
        <v>0</v>
      </c>
      <c r="IJ1230">
        <v>0</v>
      </c>
      <c r="IK1230">
        <v>0</v>
      </c>
    </row>
    <row r="1231" spans="13:245" hidden="1">
      <c r="M1231" s="340"/>
      <c r="N1231" t="s">
        <v>1025</v>
      </c>
      <c r="O1231">
        <v>2</v>
      </c>
      <c r="P1231">
        <v>4</v>
      </c>
      <c r="Q1231" s="183" t="str">
        <f t="shared" si="45"/>
        <v>SDH300204</v>
      </c>
      <c r="R1231">
        <v>270.3</v>
      </c>
      <c r="S1231">
        <v>2000</v>
      </c>
      <c r="T1231">
        <v>2000</v>
      </c>
      <c r="U1231">
        <v>2000</v>
      </c>
      <c r="V1231">
        <v>2000</v>
      </c>
      <c r="W1231">
        <v>2000</v>
      </c>
      <c r="X1231">
        <v>2000</v>
      </c>
      <c r="Y1231">
        <v>2162.4</v>
      </c>
      <c r="Z1231">
        <v>2432.7000000000003</v>
      </c>
      <c r="AA1231">
        <v>2703</v>
      </c>
      <c r="AB1231">
        <v>2973.3</v>
      </c>
      <c r="AC1231">
        <v>3243.6000000000004</v>
      </c>
      <c r="AD1231">
        <v>3513.9</v>
      </c>
      <c r="AE1231">
        <v>3784.2000000000003</v>
      </c>
      <c r="AF1231">
        <v>4054.5</v>
      </c>
      <c r="AG1231">
        <v>4324.8</v>
      </c>
      <c r="AH1231">
        <v>4595.1000000000004</v>
      </c>
      <c r="AI1231">
        <v>4865.4000000000005</v>
      </c>
      <c r="AJ1231">
        <v>5135.7</v>
      </c>
      <c r="AK1231">
        <v>5406</v>
      </c>
      <c r="AL1231">
        <v>5676.3</v>
      </c>
      <c r="AM1231">
        <v>5946.6</v>
      </c>
      <c r="AN1231">
        <v>6216.9000000000005</v>
      </c>
      <c r="AO1231">
        <v>6487.2000000000007</v>
      </c>
      <c r="AP1231">
        <v>6757.5</v>
      </c>
      <c r="AQ1231">
        <v>7027.8</v>
      </c>
      <c r="AR1231">
        <v>7298.1</v>
      </c>
      <c r="AS1231">
        <v>7568.4000000000005</v>
      </c>
      <c r="AT1231">
        <v>7838.7000000000007</v>
      </c>
      <c r="AU1231">
        <v>8109</v>
      </c>
      <c r="AV1231">
        <v>8109</v>
      </c>
      <c r="AW1231">
        <v>8109</v>
      </c>
      <c r="AX1231">
        <v>8109</v>
      </c>
      <c r="AY1231">
        <v>8109</v>
      </c>
      <c r="AZ1231">
        <v>8109</v>
      </c>
      <c r="BA1231">
        <v>8109</v>
      </c>
      <c r="BB1231">
        <v>8109</v>
      </c>
      <c r="BC1231">
        <v>8109</v>
      </c>
      <c r="BD1231">
        <v>8109</v>
      </c>
      <c r="BE1231">
        <v>8109</v>
      </c>
      <c r="BF1231">
        <v>8109</v>
      </c>
      <c r="BG1231">
        <v>8109</v>
      </c>
      <c r="BH1231">
        <v>8109</v>
      </c>
      <c r="BI1231">
        <v>8109</v>
      </c>
      <c r="BJ1231">
        <v>8109</v>
      </c>
      <c r="BK1231">
        <v>0</v>
      </c>
      <c r="BL1231">
        <v>0</v>
      </c>
      <c r="BM1231">
        <v>0</v>
      </c>
      <c r="BN1231">
        <v>0</v>
      </c>
      <c r="BO1231">
        <v>0</v>
      </c>
      <c r="BP1231">
        <v>0</v>
      </c>
      <c r="BQ1231">
        <v>0</v>
      </c>
      <c r="BR1231">
        <v>0</v>
      </c>
      <c r="BS1231">
        <v>0</v>
      </c>
      <c r="BT1231">
        <v>0</v>
      </c>
      <c r="BU1231">
        <v>0</v>
      </c>
      <c r="BV1231">
        <v>0</v>
      </c>
      <c r="BW1231">
        <v>0</v>
      </c>
      <c r="BX1231">
        <v>0</v>
      </c>
      <c r="BY1231">
        <v>0</v>
      </c>
      <c r="BZ1231">
        <v>0</v>
      </c>
      <c r="CA1231">
        <v>0</v>
      </c>
      <c r="CB1231">
        <v>0</v>
      </c>
      <c r="CC1231">
        <v>0</v>
      </c>
      <c r="CD1231">
        <v>0</v>
      </c>
      <c r="CE1231">
        <v>0</v>
      </c>
      <c r="CF1231">
        <v>0</v>
      </c>
      <c r="CG1231">
        <v>0</v>
      </c>
      <c r="CH1231">
        <v>0</v>
      </c>
      <c r="CI1231">
        <v>0</v>
      </c>
      <c r="CJ1231">
        <v>0</v>
      </c>
      <c r="CK1231">
        <v>0</v>
      </c>
      <c r="CL1231">
        <v>0</v>
      </c>
      <c r="CM1231">
        <v>0</v>
      </c>
      <c r="CN1231">
        <v>0</v>
      </c>
      <c r="CO1231">
        <v>0</v>
      </c>
      <c r="CP1231">
        <v>0</v>
      </c>
      <c r="CQ1231">
        <v>0</v>
      </c>
      <c r="CR1231">
        <v>0</v>
      </c>
      <c r="CS1231">
        <v>0</v>
      </c>
      <c r="CT1231">
        <v>0</v>
      </c>
      <c r="CU1231">
        <v>0</v>
      </c>
      <c r="CV1231">
        <v>0</v>
      </c>
      <c r="CW1231">
        <v>0</v>
      </c>
      <c r="CX1231">
        <v>0</v>
      </c>
      <c r="CY1231">
        <v>0</v>
      </c>
      <c r="CZ1231">
        <v>0</v>
      </c>
      <c r="DA1231">
        <v>0</v>
      </c>
      <c r="DB1231">
        <v>0</v>
      </c>
      <c r="DC1231">
        <v>0</v>
      </c>
      <c r="DD1231">
        <v>0</v>
      </c>
      <c r="DE1231">
        <v>0</v>
      </c>
      <c r="DF1231">
        <v>0</v>
      </c>
      <c r="DG1231">
        <v>0</v>
      </c>
      <c r="DH1231">
        <v>0</v>
      </c>
      <c r="DI1231">
        <v>0</v>
      </c>
      <c r="DJ1231">
        <v>0</v>
      </c>
      <c r="DK1231">
        <v>0</v>
      </c>
      <c r="DL1231">
        <v>0</v>
      </c>
      <c r="DM1231">
        <v>0</v>
      </c>
      <c r="DN1231">
        <v>0</v>
      </c>
      <c r="DO1231">
        <v>0</v>
      </c>
      <c r="DP1231">
        <v>0</v>
      </c>
      <c r="DQ1231">
        <v>0</v>
      </c>
      <c r="DR1231">
        <v>0</v>
      </c>
      <c r="DS1231">
        <v>0</v>
      </c>
      <c r="DT1231">
        <v>0</v>
      </c>
      <c r="DU1231">
        <v>0</v>
      </c>
      <c r="DV1231">
        <v>0</v>
      </c>
      <c r="DW1231">
        <v>0</v>
      </c>
      <c r="DX1231">
        <v>0</v>
      </c>
      <c r="DZ1231" s="340"/>
      <c r="EA1231" t="s">
        <v>1025</v>
      </c>
      <c r="EB1231">
        <v>2</v>
      </c>
      <c r="EC1231">
        <v>4</v>
      </c>
      <c r="ED1231" s="183" t="str">
        <f t="shared" si="46"/>
        <v>SDH300204</v>
      </c>
      <c r="EE1231">
        <v>270.3</v>
      </c>
      <c r="EF1231">
        <v>10000</v>
      </c>
      <c r="EG1231">
        <v>10000</v>
      </c>
      <c r="EH1231">
        <v>10000</v>
      </c>
      <c r="EI1231">
        <v>10000</v>
      </c>
      <c r="EJ1231">
        <v>10000</v>
      </c>
      <c r="EK1231">
        <v>10000</v>
      </c>
      <c r="EL1231">
        <v>10000</v>
      </c>
      <c r="EM1231">
        <v>10000</v>
      </c>
      <c r="EN1231">
        <v>10000</v>
      </c>
      <c r="EO1231">
        <v>10000</v>
      </c>
      <c r="EP1231">
        <v>10000</v>
      </c>
      <c r="EQ1231">
        <v>10000</v>
      </c>
      <c r="ER1231">
        <v>10000</v>
      </c>
      <c r="ES1231">
        <v>10000</v>
      </c>
      <c r="ET1231">
        <v>10000</v>
      </c>
      <c r="EU1231">
        <v>10000</v>
      </c>
      <c r="EV1231">
        <v>10000</v>
      </c>
      <c r="EW1231">
        <v>10000</v>
      </c>
      <c r="EX1231">
        <v>10000</v>
      </c>
      <c r="EY1231">
        <v>10000</v>
      </c>
      <c r="EZ1231">
        <v>10000</v>
      </c>
      <c r="FA1231">
        <v>10000</v>
      </c>
      <c r="FB1231">
        <v>10000</v>
      </c>
      <c r="FC1231">
        <v>10000</v>
      </c>
      <c r="FD1231">
        <v>10000</v>
      </c>
      <c r="FE1231">
        <v>10000</v>
      </c>
      <c r="FF1231">
        <v>10000</v>
      </c>
      <c r="FG1231">
        <v>10000</v>
      </c>
      <c r="FH1231">
        <v>10000</v>
      </c>
      <c r="FI1231">
        <v>10000</v>
      </c>
      <c r="FJ1231">
        <v>10000</v>
      </c>
      <c r="FK1231">
        <v>10000</v>
      </c>
      <c r="FL1231">
        <v>10000</v>
      </c>
      <c r="FM1231">
        <v>10000</v>
      </c>
      <c r="FN1231">
        <v>10000</v>
      </c>
      <c r="FO1231">
        <v>10000</v>
      </c>
      <c r="FP1231">
        <v>10000</v>
      </c>
      <c r="FQ1231">
        <v>10000</v>
      </c>
      <c r="FR1231">
        <v>10000</v>
      </c>
      <c r="FS1231">
        <v>10000</v>
      </c>
      <c r="FT1231">
        <v>10000</v>
      </c>
      <c r="FU1231">
        <v>10000</v>
      </c>
      <c r="FV1231">
        <v>10000</v>
      </c>
      <c r="FW1231">
        <v>10000</v>
      </c>
      <c r="FX1231">
        <v>0</v>
      </c>
      <c r="FY1231">
        <v>0</v>
      </c>
      <c r="FZ1231">
        <v>0</v>
      </c>
      <c r="GA1231">
        <v>0</v>
      </c>
      <c r="GB1231">
        <v>0</v>
      </c>
      <c r="GC1231">
        <v>0</v>
      </c>
      <c r="GD1231">
        <v>0</v>
      </c>
      <c r="GE1231">
        <v>0</v>
      </c>
      <c r="GF1231">
        <v>0</v>
      </c>
      <c r="GG1231">
        <v>0</v>
      </c>
      <c r="GH1231">
        <v>0</v>
      </c>
      <c r="GI1231">
        <v>0</v>
      </c>
      <c r="GJ1231">
        <v>0</v>
      </c>
      <c r="GK1231">
        <v>0</v>
      </c>
      <c r="GL1231">
        <v>0</v>
      </c>
      <c r="GM1231">
        <v>0</v>
      </c>
      <c r="GN1231">
        <v>0</v>
      </c>
      <c r="GO1231">
        <v>0</v>
      </c>
      <c r="GP1231">
        <v>0</v>
      </c>
      <c r="GQ1231">
        <v>0</v>
      </c>
      <c r="GR1231">
        <v>0</v>
      </c>
      <c r="GS1231">
        <v>0</v>
      </c>
      <c r="GT1231">
        <v>0</v>
      </c>
      <c r="GU1231">
        <v>0</v>
      </c>
      <c r="GV1231">
        <v>0</v>
      </c>
      <c r="GW1231">
        <v>0</v>
      </c>
      <c r="GX1231">
        <v>0</v>
      </c>
      <c r="GY1231">
        <v>0</v>
      </c>
      <c r="GZ1231">
        <v>0</v>
      </c>
      <c r="HA1231">
        <v>0</v>
      </c>
      <c r="HB1231">
        <v>0</v>
      </c>
      <c r="HC1231">
        <v>0</v>
      </c>
      <c r="HD1231">
        <v>0</v>
      </c>
      <c r="HE1231">
        <v>0</v>
      </c>
      <c r="HF1231">
        <v>0</v>
      </c>
      <c r="HG1231">
        <v>0</v>
      </c>
      <c r="HH1231">
        <v>0</v>
      </c>
      <c r="HI1231">
        <v>0</v>
      </c>
      <c r="HJ1231">
        <v>0</v>
      </c>
      <c r="HK1231">
        <v>0</v>
      </c>
      <c r="HL1231">
        <v>0</v>
      </c>
      <c r="HM1231">
        <v>0</v>
      </c>
      <c r="HN1231">
        <v>0</v>
      </c>
      <c r="HO1231">
        <v>0</v>
      </c>
      <c r="HP1231">
        <v>0</v>
      </c>
      <c r="HQ1231">
        <v>0</v>
      </c>
      <c r="HR1231">
        <v>0</v>
      </c>
      <c r="HS1231">
        <v>0</v>
      </c>
      <c r="HT1231">
        <v>0</v>
      </c>
      <c r="HU1231">
        <v>0</v>
      </c>
      <c r="HV1231">
        <v>0</v>
      </c>
      <c r="HW1231">
        <v>0</v>
      </c>
      <c r="HX1231">
        <v>0</v>
      </c>
      <c r="HY1231">
        <v>0</v>
      </c>
      <c r="HZ1231">
        <v>0</v>
      </c>
      <c r="IA1231">
        <v>0</v>
      </c>
      <c r="IB1231">
        <v>0</v>
      </c>
      <c r="IC1231">
        <v>0</v>
      </c>
      <c r="ID1231">
        <v>0</v>
      </c>
      <c r="IE1231">
        <v>0</v>
      </c>
      <c r="IF1231">
        <v>0</v>
      </c>
      <c r="IG1231">
        <v>0</v>
      </c>
      <c r="IH1231">
        <v>0</v>
      </c>
      <c r="II1231">
        <v>0</v>
      </c>
      <c r="IJ1231">
        <v>0</v>
      </c>
      <c r="IK1231">
        <v>0</v>
      </c>
    </row>
    <row r="1232" spans="13:245" hidden="1">
      <c r="M1232" s="340"/>
      <c r="N1232" t="s">
        <v>1025</v>
      </c>
      <c r="O1232">
        <v>2</v>
      </c>
      <c r="P1232">
        <v>5</v>
      </c>
      <c r="Q1232" s="183" t="str">
        <f t="shared" ref="Q1232:Q1267" si="47">N1232&amp;TEXT(O1232,"00")&amp;TEXT(P1232,"00")</f>
        <v>SDH300205</v>
      </c>
      <c r="R1232">
        <v>270.3</v>
      </c>
      <c r="S1232">
        <v>2000</v>
      </c>
      <c r="T1232">
        <v>2000</v>
      </c>
      <c r="U1232">
        <v>2000</v>
      </c>
      <c r="V1232">
        <v>2000</v>
      </c>
      <c r="W1232">
        <v>2000</v>
      </c>
      <c r="X1232">
        <v>2000</v>
      </c>
      <c r="Y1232">
        <v>2162.4</v>
      </c>
      <c r="Z1232">
        <v>2432.7000000000003</v>
      </c>
      <c r="AA1232">
        <v>2703</v>
      </c>
      <c r="AB1232">
        <v>2973.3</v>
      </c>
      <c r="AC1232">
        <v>3243.6000000000004</v>
      </c>
      <c r="AD1232">
        <v>3513.9</v>
      </c>
      <c r="AE1232">
        <v>3784.2000000000003</v>
      </c>
      <c r="AF1232">
        <v>4054.5</v>
      </c>
      <c r="AG1232">
        <v>4324.8</v>
      </c>
      <c r="AH1232">
        <v>4595.1000000000004</v>
      </c>
      <c r="AI1232">
        <v>4865.4000000000005</v>
      </c>
      <c r="AJ1232">
        <v>5135.7</v>
      </c>
      <c r="AK1232">
        <v>5406</v>
      </c>
      <c r="AL1232">
        <v>5676.3</v>
      </c>
      <c r="AM1232">
        <v>5946.6</v>
      </c>
      <c r="AN1232">
        <v>6216.9000000000005</v>
      </c>
      <c r="AO1232">
        <v>6487.2000000000007</v>
      </c>
      <c r="AP1232">
        <v>6757.5</v>
      </c>
      <c r="AQ1232">
        <v>7027.8</v>
      </c>
      <c r="AR1232">
        <v>7298.1</v>
      </c>
      <c r="AS1232">
        <v>7568.4000000000005</v>
      </c>
      <c r="AT1232">
        <v>7838.7000000000007</v>
      </c>
      <c r="AU1232">
        <v>8109</v>
      </c>
      <c r="AV1232">
        <v>8109</v>
      </c>
      <c r="AW1232">
        <v>8109</v>
      </c>
      <c r="AX1232">
        <v>8109</v>
      </c>
      <c r="AY1232">
        <v>8109</v>
      </c>
      <c r="AZ1232">
        <v>8109</v>
      </c>
      <c r="BA1232">
        <v>8109</v>
      </c>
      <c r="BB1232">
        <v>8109</v>
      </c>
      <c r="BC1232">
        <v>8109</v>
      </c>
      <c r="BD1232">
        <v>8109</v>
      </c>
      <c r="BE1232">
        <v>8109</v>
      </c>
      <c r="BF1232">
        <v>8109</v>
      </c>
      <c r="BG1232">
        <v>8109</v>
      </c>
      <c r="BH1232">
        <v>8109</v>
      </c>
      <c r="BI1232">
        <v>8109</v>
      </c>
      <c r="BJ1232">
        <v>8109</v>
      </c>
      <c r="BK1232">
        <v>0</v>
      </c>
      <c r="BL1232">
        <v>0</v>
      </c>
      <c r="BM1232">
        <v>0</v>
      </c>
      <c r="BN1232">
        <v>0</v>
      </c>
      <c r="BO1232">
        <v>0</v>
      </c>
      <c r="BP1232">
        <v>0</v>
      </c>
      <c r="BQ1232">
        <v>0</v>
      </c>
      <c r="BR1232">
        <v>0</v>
      </c>
      <c r="BS1232">
        <v>0</v>
      </c>
      <c r="BT1232">
        <v>0</v>
      </c>
      <c r="BU1232">
        <v>0</v>
      </c>
      <c r="BV1232">
        <v>0</v>
      </c>
      <c r="BW1232">
        <v>0</v>
      </c>
      <c r="BX1232">
        <v>0</v>
      </c>
      <c r="BY1232">
        <v>0</v>
      </c>
      <c r="BZ1232">
        <v>0</v>
      </c>
      <c r="CA1232">
        <v>0</v>
      </c>
      <c r="CB1232">
        <v>0</v>
      </c>
      <c r="CC1232">
        <v>0</v>
      </c>
      <c r="CD1232">
        <v>0</v>
      </c>
      <c r="CE1232">
        <v>0</v>
      </c>
      <c r="CF1232">
        <v>0</v>
      </c>
      <c r="CG1232">
        <v>0</v>
      </c>
      <c r="CH1232">
        <v>0</v>
      </c>
      <c r="CI1232">
        <v>0</v>
      </c>
      <c r="CJ1232">
        <v>0</v>
      </c>
      <c r="CK1232">
        <v>0</v>
      </c>
      <c r="CL1232">
        <v>0</v>
      </c>
      <c r="CM1232">
        <v>0</v>
      </c>
      <c r="CN1232">
        <v>0</v>
      </c>
      <c r="CO1232">
        <v>0</v>
      </c>
      <c r="CP1232">
        <v>0</v>
      </c>
      <c r="CQ1232">
        <v>0</v>
      </c>
      <c r="CR1232">
        <v>0</v>
      </c>
      <c r="CS1232">
        <v>0</v>
      </c>
      <c r="CT1232">
        <v>0</v>
      </c>
      <c r="CU1232">
        <v>0</v>
      </c>
      <c r="CV1232">
        <v>0</v>
      </c>
      <c r="CW1232">
        <v>0</v>
      </c>
      <c r="CX1232">
        <v>0</v>
      </c>
      <c r="CY1232">
        <v>0</v>
      </c>
      <c r="CZ1232">
        <v>0</v>
      </c>
      <c r="DA1232">
        <v>0</v>
      </c>
      <c r="DB1232">
        <v>0</v>
      </c>
      <c r="DC1232">
        <v>0</v>
      </c>
      <c r="DD1232">
        <v>0</v>
      </c>
      <c r="DE1232">
        <v>0</v>
      </c>
      <c r="DF1232">
        <v>0</v>
      </c>
      <c r="DG1232">
        <v>0</v>
      </c>
      <c r="DH1232">
        <v>0</v>
      </c>
      <c r="DI1232">
        <v>0</v>
      </c>
      <c r="DJ1232">
        <v>0</v>
      </c>
      <c r="DK1232">
        <v>0</v>
      </c>
      <c r="DL1232">
        <v>0</v>
      </c>
      <c r="DM1232">
        <v>0</v>
      </c>
      <c r="DN1232">
        <v>0</v>
      </c>
      <c r="DO1232">
        <v>0</v>
      </c>
      <c r="DP1232">
        <v>0</v>
      </c>
      <c r="DQ1232">
        <v>0</v>
      </c>
      <c r="DR1232">
        <v>0</v>
      </c>
      <c r="DS1232">
        <v>0</v>
      </c>
      <c r="DT1232">
        <v>0</v>
      </c>
      <c r="DU1232">
        <v>0</v>
      </c>
      <c r="DV1232">
        <v>0</v>
      </c>
      <c r="DW1232">
        <v>0</v>
      </c>
      <c r="DX1232">
        <v>0</v>
      </c>
      <c r="DZ1232" s="340"/>
      <c r="EA1232" t="s">
        <v>1025</v>
      </c>
      <c r="EB1232">
        <v>2</v>
      </c>
      <c r="EC1232">
        <v>5</v>
      </c>
      <c r="ED1232" s="183" t="str">
        <f t="shared" ref="ED1232:ED1267" si="48">EA1232&amp;TEXT(EB1232,"00")&amp;TEXT(EC1232,"00")</f>
        <v>SDH300205</v>
      </c>
      <c r="EE1232">
        <v>270.3</v>
      </c>
      <c r="EF1232">
        <v>10000</v>
      </c>
      <c r="EG1232">
        <v>10000</v>
      </c>
      <c r="EH1232">
        <v>10000</v>
      </c>
      <c r="EI1232">
        <v>10000</v>
      </c>
      <c r="EJ1232">
        <v>10000</v>
      </c>
      <c r="EK1232">
        <v>10000</v>
      </c>
      <c r="EL1232">
        <v>10000</v>
      </c>
      <c r="EM1232">
        <v>10000</v>
      </c>
      <c r="EN1232">
        <v>10000</v>
      </c>
      <c r="EO1232">
        <v>10000</v>
      </c>
      <c r="EP1232">
        <v>10000</v>
      </c>
      <c r="EQ1232">
        <v>10000</v>
      </c>
      <c r="ER1232">
        <v>10000</v>
      </c>
      <c r="ES1232">
        <v>10000</v>
      </c>
      <c r="ET1232">
        <v>10000</v>
      </c>
      <c r="EU1232">
        <v>10000</v>
      </c>
      <c r="EV1232">
        <v>10000</v>
      </c>
      <c r="EW1232">
        <v>10000</v>
      </c>
      <c r="EX1232">
        <v>10000</v>
      </c>
      <c r="EY1232">
        <v>10000</v>
      </c>
      <c r="EZ1232">
        <v>10000</v>
      </c>
      <c r="FA1232">
        <v>10000</v>
      </c>
      <c r="FB1232">
        <v>10000</v>
      </c>
      <c r="FC1232">
        <v>10000</v>
      </c>
      <c r="FD1232">
        <v>10000</v>
      </c>
      <c r="FE1232">
        <v>10000</v>
      </c>
      <c r="FF1232">
        <v>10000</v>
      </c>
      <c r="FG1232">
        <v>10000</v>
      </c>
      <c r="FH1232">
        <v>10000</v>
      </c>
      <c r="FI1232">
        <v>10000</v>
      </c>
      <c r="FJ1232">
        <v>10000</v>
      </c>
      <c r="FK1232">
        <v>10000</v>
      </c>
      <c r="FL1232">
        <v>10000</v>
      </c>
      <c r="FM1232">
        <v>10000</v>
      </c>
      <c r="FN1232">
        <v>10000</v>
      </c>
      <c r="FO1232">
        <v>10000</v>
      </c>
      <c r="FP1232">
        <v>10000</v>
      </c>
      <c r="FQ1232">
        <v>10000</v>
      </c>
      <c r="FR1232">
        <v>10000</v>
      </c>
      <c r="FS1232">
        <v>10000</v>
      </c>
      <c r="FT1232">
        <v>10000</v>
      </c>
      <c r="FU1232">
        <v>10000</v>
      </c>
      <c r="FV1232">
        <v>10000</v>
      </c>
      <c r="FW1232">
        <v>10000</v>
      </c>
      <c r="FX1232">
        <v>0</v>
      </c>
      <c r="FY1232">
        <v>0</v>
      </c>
      <c r="FZ1232">
        <v>0</v>
      </c>
      <c r="GA1232">
        <v>0</v>
      </c>
      <c r="GB1232">
        <v>0</v>
      </c>
      <c r="GC1232">
        <v>0</v>
      </c>
      <c r="GD1232">
        <v>0</v>
      </c>
      <c r="GE1232">
        <v>0</v>
      </c>
      <c r="GF1232">
        <v>0</v>
      </c>
      <c r="GG1232">
        <v>0</v>
      </c>
      <c r="GH1232">
        <v>0</v>
      </c>
      <c r="GI1232">
        <v>0</v>
      </c>
      <c r="GJ1232">
        <v>0</v>
      </c>
      <c r="GK1232">
        <v>0</v>
      </c>
      <c r="GL1232">
        <v>0</v>
      </c>
      <c r="GM1232">
        <v>0</v>
      </c>
      <c r="GN1232">
        <v>0</v>
      </c>
      <c r="GO1232">
        <v>0</v>
      </c>
      <c r="GP1232">
        <v>0</v>
      </c>
      <c r="GQ1232">
        <v>0</v>
      </c>
      <c r="GR1232">
        <v>0</v>
      </c>
      <c r="GS1232">
        <v>0</v>
      </c>
      <c r="GT1232">
        <v>0</v>
      </c>
      <c r="GU1232">
        <v>0</v>
      </c>
      <c r="GV1232">
        <v>0</v>
      </c>
      <c r="GW1232">
        <v>0</v>
      </c>
      <c r="GX1232">
        <v>0</v>
      </c>
      <c r="GY1232">
        <v>0</v>
      </c>
      <c r="GZ1232">
        <v>0</v>
      </c>
      <c r="HA1232">
        <v>0</v>
      </c>
      <c r="HB1232">
        <v>0</v>
      </c>
      <c r="HC1232">
        <v>0</v>
      </c>
      <c r="HD1232">
        <v>0</v>
      </c>
      <c r="HE1232">
        <v>0</v>
      </c>
      <c r="HF1232">
        <v>0</v>
      </c>
      <c r="HG1232">
        <v>0</v>
      </c>
      <c r="HH1232">
        <v>0</v>
      </c>
      <c r="HI1232">
        <v>0</v>
      </c>
      <c r="HJ1232">
        <v>0</v>
      </c>
      <c r="HK1232">
        <v>0</v>
      </c>
      <c r="HL1232">
        <v>0</v>
      </c>
      <c r="HM1232">
        <v>0</v>
      </c>
      <c r="HN1232">
        <v>0</v>
      </c>
      <c r="HO1232">
        <v>0</v>
      </c>
      <c r="HP1232">
        <v>0</v>
      </c>
      <c r="HQ1232">
        <v>0</v>
      </c>
      <c r="HR1232">
        <v>0</v>
      </c>
      <c r="HS1232">
        <v>0</v>
      </c>
      <c r="HT1232">
        <v>0</v>
      </c>
      <c r="HU1232">
        <v>0</v>
      </c>
      <c r="HV1232">
        <v>0</v>
      </c>
      <c r="HW1232">
        <v>0</v>
      </c>
      <c r="HX1232">
        <v>0</v>
      </c>
      <c r="HY1232">
        <v>0</v>
      </c>
      <c r="HZ1232">
        <v>0</v>
      </c>
      <c r="IA1232">
        <v>0</v>
      </c>
      <c r="IB1232">
        <v>0</v>
      </c>
      <c r="IC1232">
        <v>0</v>
      </c>
      <c r="ID1232">
        <v>0</v>
      </c>
      <c r="IE1232">
        <v>0</v>
      </c>
      <c r="IF1232">
        <v>0</v>
      </c>
      <c r="IG1232">
        <v>0</v>
      </c>
      <c r="IH1232">
        <v>0</v>
      </c>
      <c r="II1232">
        <v>0</v>
      </c>
      <c r="IJ1232">
        <v>0</v>
      </c>
      <c r="IK1232">
        <v>0</v>
      </c>
    </row>
    <row r="1233" spans="13:245" hidden="1">
      <c r="M1233" s="340"/>
      <c r="N1233" t="s">
        <v>1025</v>
      </c>
      <c r="O1233">
        <v>2</v>
      </c>
      <c r="P1233">
        <v>6</v>
      </c>
      <c r="Q1233" s="183" t="str">
        <f t="shared" si="47"/>
        <v>SDH300206</v>
      </c>
      <c r="R1233">
        <v>270.3</v>
      </c>
      <c r="S1233">
        <v>2000</v>
      </c>
      <c r="T1233">
        <v>2000</v>
      </c>
      <c r="U1233">
        <v>2000</v>
      </c>
      <c r="V1233">
        <v>2000</v>
      </c>
      <c r="W1233">
        <v>2000</v>
      </c>
      <c r="X1233">
        <v>2000</v>
      </c>
      <c r="Y1233">
        <v>2162.4</v>
      </c>
      <c r="Z1233">
        <v>2432.7000000000003</v>
      </c>
      <c r="AA1233">
        <v>2703</v>
      </c>
      <c r="AB1233">
        <v>2973.3</v>
      </c>
      <c r="AC1233">
        <v>3243.6000000000004</v>
      </c>
      <c r="AD1233">
        <v>3513.9</v>
      </c>
      <c r="AE1233">
        <v>3784.2000000000003</v>
      </c>
      <c r="AF1233">
        <v>4054.5</v>
      </c>
      <c r="AG1233">
        <v>4324.8</v>
      </c>
      <c r="AH1233">
        <v>4595.1000000000004</v>
      </c>
      <c r="AI1233">
        <v>4865.4000000000005</v>
      </c>
      <c r="AJ1233">
        <v>5135.7</v>
      </c>
      <c r="AK1233">
        <v>5406</v>
      </c>
      <c r="AL1233">
        <v>5676.3</v>
      </c>
      <c r="AM1233">
        <v>5946.6</v>
      </c>
      <c r="AN1233">
        <v>6216.9000000000005</v>
      </c>
      <c r="AO1233">
        <v>6487.2000000000007</v>
      </c>
      <c r="AP1233">
        <v>6757.5</v>
      </c>
      <c r="AQ1233">
        <v>7027.8</v>
      </c>
      <c r="AR1233">
        <v>7298.1</v>
      </c>
      <c r="AS1233">
        <v>7568.4000000000005</v>
      </c>
      <c r="AT1233">
        <v>7838.7000000000007</v>
      </c>
      <c r="AU1233">
        <v>8109</v>
      </c>
      <c r="AV1233">
        <v>8109</v>
      </c>
      <c r="AW1233">
        <v>8109</v>
      </c>
      <c r="AX1233">
        <v>8109</v>
      </c>
      <c r="AY1233">
        <v>8109</v>
      </c>
      <c r="AZ1233">
        <v>8109</v>
      </c>
      <c r="BA1233">
        <v>8109</v>
      </c>
      <c r="BB1233">
        <v>8109</v>
      </c>
      <c r="BC1233">
        <v>8109</v>
      </c>
      <c r="BD1233">
        <v>8109</v>
      </c>
      <c r="BE1233">
        <v>8109</v>
      </c>
      <c r="BF1233">
        <v>8109</v>
      </c>
      <c r="BG1233">
        <v>8109</v>
      </c>
      <c r="BH1233">
        <v>8109</v>
      </c>
      <c r="BI1233">
        <v>8109</v>
      </c>
      <c r="BJ1233">
        <v>8109</v>
      </c>
      <c r="BK1233">
        <v>0</v>
      </c>
      <c r="BL1233">
        <v>0</v>
      </c>
      <c r="BM1233">
        <v>0</v>
      </c>
      <c r="BN1233">
        <v>0</v>
      </c>
      <c r="BO1233">
        <v>0</v>
      </c>
      <c r="BP1233">
        <v>0</v>
      </c>
      <c r="BQ1233">
        <v>0</v>
      </c>
      <c r="BR1233">
        <v>0</v>
      </c>
      <c r="BS1233">
        <v>0</v>
      </c>
      <c r="BT1233">
        <v>0</v>
      </c>
      <c r="BU1233">
        <v>0</v>
      </c>
      <c r="BV1233">
        <v>0</v>
      </c>
      <c r="BW1233">
        <v>0</v>
      </c>
      <c r="BX1233">
        <v>0</v>
      </c>
      <c r="BY1233">
        <v>0</v>
      </c>
      <c r="BZ1233">
        <v>0</v>
      </c>
      <c r="CA1233">
        <v>0</v>
      </c>
      <c r="CB1233">
        <v>0</v>
      </c>
      <c r="CC1233">
        <v>0</v>
      </c>
      <c r="CD1233">
        <v>0</v>
      </c>
      <c r="CE1233">
        <v>0</v>
      </c>
      <c r="CF1233">
        <v>0</v>
      </c>
      <c r="CG1233">
        <v>0</v>
      </c>
      <c r="CH1233">
        <v>0</v>
      </c>
      <c r="CI1233">
        <v>0</v>
      </c>
      <c r="CJ1233">
        <v>0</v>
      </c>
      <c r="CK1233">
        <v>0</v>
      </c>
      <c r="CL1233">
        <v>0</v>
      </c>
      <c r="CM1233">
        <v>0</v>
      </c>
      <c r="CN1233">
        <v>0</v>
      </c>
      <c r="CO1233">
        <v>0</v>
      </c>
      <c r="CP1233">
        <v>0</v>
      </c>
      <c r="CQ1233">
        <v>0</v>
      </c>
      <c r="CR1233">
        <v>0</v>
      </c>
      <c r="CS1233">
        <v>0</v>
      </c>
      <c r="CT1233">
        <v>0</v>
      </c>
      <c r="CU1233">
        <v>0</v>
      </c>
      <c r="CV1233">
        <v>0</v>
      </c>
      <c r="CW1233">
        <v>0</v>
      </c>
      <c r="CX1233">
        <v>0</v>
      </c>
      <c r="CY1233">
        <v>0</v>
      </c>
      <c r="CZ1233">
        <v>0</v>
      </c>
      <c r="DA1233">
        <v>0</v>
      </c>
      <c r="DB1233">
        <v>0</v>
      </c>
      <c r="DC1233">
        <v>0</v>
      </c>
      <c r="DD1233">
        <v>0</v>
      </c>
      <c r="DE1233">
        <v>0</v>
      </c>
      <c r="DF1233">
        <v>0</v>
      </c>
      <c r="DG1233">
        <v>0</v>
      </c>
      <c r="DH1233">
        <v>0</v>
      </c>
      <c r="DI1233">
        <v>0</v>
      </c>
      <c r="DJ1233">
        <v>0</v>
      </c>
      <c r="DK1233">
        <v>0</v>
      </c>
      <c r="DL1233">
        <v>0</v>
      </c>
      <c r="DM1233">
        <v>0</v>
      </c>
      <c r="DN1233">
        <v>0</v>
      </c>
      <c r="DO1233">
        <v>0</v>
      </c>
      <c r="DP1233">
        <v>0</v>
      </c>
      <c r="DQ1233">
        <v>0</v>
      </c>
      <c r="DR1233">
        <v>0</v>
      </c>
      <c r="DS1233">
        <v>0</v>
      </c>
      <c r="DT1233">
        <v>0</v>
      </c>
      <c r="DU1233">
        <v>0</v>
      </c>
      <c r="DV1233">
        <v>0</v>
      </c>
      <c r="DW1233">
        <v>0</v>
      </c>
      <c r="DX1233">
        <v>0</v>
      </c>
      <c r="DZ1233" s="340"/>
      <c r="EA1233" t="s">
        <v>1025</v>
      </c>
      <c r="EB1233">
        <v>2</v>
      </c>
      <c r="EC1233">
        <v>6</v>
      </c>
      <c r="ED1233" s="183" t="str">
        <f t="shared" si="48"/>
        <v>SDH300206</v>
      </c>
      <c r="EE1233">
        <v>270.3</v>
      </c>
      <c r="EF1233">
        <v>10000</v>
      </c>
      <c r="EG1233">
        <v>10000</v>
      </c>
      <c r="EH1233">
        <v>10000</v>
      </c>
      <c r="EI1233">
        <v>10000</v>
      </c>
      <c r="EJ1233">
        <v>10000</v>
      </c>
      <c r="EK1233">
        <v>10000</v>
      </c>
      <c r="EL1233">
        <v>10000</v>
      </c>
      <c r="EM1233">
        <v>10000</v>
      </c>
      <c r="EN1233">
        <v>10000</v>
      </c>
      <c r="EO1233">
        <v>10000</v>
      </c>
      <c r="EP1233">
        <v>10000</v>
      </c>
      <c r="EQ1233">
        <v>10000</v>
      </c>
      <c r="ER1233">
        <v>10000</v>
      </c>
      <c r="ES1233">
        <v>10000</v>
      </c>
      <c r="ET1233">
        <v>10000</v>
      </c>
      <c r="EU1233">
        <v>10000</v>
      </c>
      <c r="EV1233">
        <v>10000</v>
      </c>
      <c r="EW1233">
        <v>10000</v>
      </c>
      <c r="EX1233">
        <v>10000</v>
      </c>
      <c r="EY1233">
        <v>10000</v>
      </c>
      <c r="EZ1233">
        <v>10000</v>
      </c>
      <c r="FA1233">
        <v>10000</v>
      </c>
      <c r="FB1233">
        <v>10000</v>
      </c>
      <c r="FC1233">
        <v>10000</v>
      </c>
      <c r="FD1233">
        <v>10000</v>
      </c>
      <c r="FE1233">
        <v>10000</v>
      </c>
      <c r="FF1233">
        <v>10000</v>
      </c>
      <c r="FG1233">
        <v>10000</v>
      </c>
      <c r="FH1233">
        <v>10000</v>
      </c>
      <c r="FI1233">
        <v>10000</v>
      </c>
      <c r="FJ1233">
        <v>10000</v>
      </c>
      <c r="FK1233">
        <v>10000</v>
      </c>
      <c r="FL1233">
        <v>10000</v>
      </c>
      <c r="FM1233">
        <v>10000</v>
      </c>
      <c r="FN1233">
        <v>10000</v>
      </c>
      <c r="FO1233">
        <v>10000</v>
      </c>
      <c r="FP1233">
        <v>10000</v>
      </c>
      <c r="FQ1233">
        <v>10000</v>
      </c>
      <c r="FR1233">
        <v>10000</v>
      </c>
      <c r="FS1233">
        <v>10000</v>
      </c>
      <c r="FT1233">
        <v>10000</v>
      </c>
      <c r="FU1233">
        <v>10000</v>
      </c>
      <c r="FV1233">
        <v>10000</v>
      </c>
      <c r="FW1233">
        <v>10000</v>
      </c>
      <c r="FX1233">
        <v>0</v>
      </c>
      <c r="FY1233">
        <v>0</v>
      </c>
      <c r="FZ1233">
        <v>0</v>
      </c>
      <c r="GA1233">
        <v>0</v>
      </c>
      <c r="GB1233">
        <v>0</v>
      </c>
      <c r="GC1233">
        <v>0</v>
      </c>
      <c r="GD1233">
        <v>0</v>
      </c>
      <c r="GE1233">
        <v>0</v>
      </c>
      <c r="GF1233">
        <v>0</v>
      </c>
      <c r="GG1233">
        <v>0</v>
      </c>
      <c r="GH1233">
        <v>0</v>
      </c>
      <c r="GI1233">
        <v>0</v>
      </c>
      <c r="GJ1233">
        <v>0</v>
      </c>
      <c r="GK1233">
        <v>0</v>
      </c>
      <c r="GL1233">
        <v>0</v>
      </c>
      <c r="GM1233">
        <v>0</v>
      </c>
      <c r="GN1233">
        <v>0</v>
      </c>
      <c r="GO1233">
        <v>0</v>
      </c>
      <c r="GP1233">
        <v>0</v>
      </c>
      <c r="GQ1233">
        <v>0</v>
      </c>
      <c r="GR1233">
        <v>0</v>
      </c>
      <c r="GS1233">
        <v>0</v>
      </c>
      <c r="GT1233">
        <v>0</v>
      </c>
      <c r="GU1233">
        <v>0</v>
      </c>
      <c r="GV1233">
        <v>0</v>
      </c>
      <c r="GW1233">
        <v>0</v>
      </c>
      <c r="GX1233">
        <v>0</v>
      </c>
      <c r="GY1233">
        <v>0</v>
      </c>
      <c r="GZ1233">
        <v>0</v>
      </c>
      <c r="HA1233">
        <v>0</v>
      </c>
      <c r="HB1233">
        <v>0</v>
      </c>
      <c r="HC1233">
        <v>0</v>
      </c>
      <c r="HD1233">
        <v>0</v>
      </c>
      <c r="HE1233">
        <v>0</v>
      </c>
      <c r="HF1233">
        <v>0</v>
      </c>
      <c r="HG1233">
        <v>0</v>
      </c>
      <c r="HH1233">
        <v>0</v>
      </c>
      <c r="HI1233">
        <v>0</v>
      </c>
      <c r="HJ1233">
        <v>0</v>
      </c>
      <c r="HK1233">
        <v>0</v>
      </c>
      <c r="HL1233">
        <v>0</v>
      </c>
      <c r="HM1233">
        <v>0</v>
      </c>
      <c r="HN1233">
        <v>0</v>
      </c>
      <c r="HO1233">
        <v>0</v>
      </c>
      <c r="HP1233">
        <v>0</v>
      </c>
      <c r="HQ1233">
        <v>0</v>
      </c>
      <c r="HR1233">
        <v>0</v>
      </c>
      <c r="HS1233">
        <v>0</v>
      </c>
      <c r="HT1233">
        <v>0</v>
      </c>
      <c r="HU1233">
        <v>0</v>
      </c>
      <c r="HV1233">
        <v>0</v>
      </c>
      <c r="HW1233">
        <v>0</v>
      </c>
      <c r="HX1233">
        <v>0</v>
      </c>
      <c r="HY1233">
        <v>0</v>
      </c>
      <c r="HZ1233">
        <v>0</v>
      </c>
      <c r="IA1233">
        <v>0</v>
      </c>
      <c r="IB1233">
        <v>0</v>
      </c>
      <c r="IC1233">
        <v>0</v>
      </c>
      <c r="ID1233">
        <v>0</v>
      </c>
      <c r="IE1233">
        <v>0</v>
      </c>
      <c r="IF1233">
        <v>0</v>
      </c>
      <c r="IG1233">
        <v>0</v>
      </c>
      <c r="IH1233">
        <v>0</v>
      </c>
      <c r="II1233">
        <v>0</v>
      </c>
      <c r="IJ1233">
        <v>0</v>
      </c>
      <c r="IK1233">
        <v>0</v>
      </c>
    </row>
    <row r="1234" spans="13:245" hidden="1">
      <c r="M1234" s="340"/>
      <c r="N1234" t="s">
        <v>1025</v>
      </c>
      <c r="O1234">
        <v>2</v>
      </c>
      <c r="P1234">
        <v>7</v>
      </c>
      <c r="Q1234" s="183" t="str">
        <f t="shared" si="47"/>
        <v>SDH300207</v>
      </c>
      <c r="R1234">
        <v>270.3</v>
      </c>
      <c r="S1234">
        <v>2000</v>
      </c>
      <c r="T1234">
        <v>2000</v>
      </c>
      <c r="U1234">
        <v>2000</v>
      </c>
      <c r="V1234">
        <v>2000</v>
      </c>
      <c r="W1234">
        <v>2000</v>
      </c>
      <c r="X1234">
        <v>2000</v>
      </c>
      <c r="Y1234">
        <v>2162.4</v>
      </c>
      <c r="Z1234">
        <v>2432.7000000000003</v>
      </c>
      <c r="AA1234">
        <v>2703</v>
      </c>
      <c r="AB1234">
        <v>2973.3</v>
      </c>
      <c r="AC1234">
        <v>3243.6000000000004</v>
      </c>
      <c r="AD1234">
        <v>3513.9</v>
      </c>
      <c r="AE1234">
        <v>3784.2000000000003</v>
      </c>
      <c r="AF1234">
        <v>4054.5</v>
      </c>
      <c r="AG1234">
        <v>4324.8</v>
      </c>
      <c r="AH1234">
        <v>4595.1000000000004</v>
      </c>
      <c r="AI1234">
        <v>4865.4000000000005</v>
      </c>
      <c r="AJ1234">
        <v>5135.7</v>
      </c>
      <c r="AK1234">
        <v>5406</v>
      </c>
      <c r="AL1234">
        <v>5676.3</v>
      </c>
      <c r="AM1234">
        <v>5946.6</v>
      </c>
      <c r="AN1234">
        <v>6216.9000000000005</v>
      </c>
      <c r="AO1234">
        <v>6487.2000000000007</v>
      </c>
      <c r="AP1234">
        <v>6757.5</v>
      </c>
      <c r="AQ1234">
        <v>7027.8</v>
      </c>
      <c r="AR1234">
        <v>7298.1</v>
      </c>
      <c r="AS1234">
        <v>7568.4000000000005</v>
      </c>
      <c r="AT1234">
        <v>7838.7000000000007</v>
      </c>
      <c r="AU1234">
        <v>8109</v>
      </c>
      <c r="AV1234">
        <v>8109</v>
      </c>
      <c r="AW1234">
        <v>8109</v>
      </c>
      <c r="AX1234">
        <v>8109</v>
      </c>
      <c r="AY1234">
        <v>8109</v>
      </c>
      <c r="AZ1234">
        <v>8109</v>
      </c>
      <c r="BA1234">
        <v>8109</v>
      </c>
      <c r="BB1234">
        <v>8109</v>
      </c>
      <c r="BC1234">
        <v>8109</v>
      </c>
      <c r="BD1234">
        <v>8109</v>
      </c>
      <c r="BE1234">
        <v>8109</v>
      </c>
      <c r="BF1234">
        <v>8109</v>
      </c>
      <c r="BG1234">
        <v>8109</v>
      </c>
      <c r="BH1234">
        <v>8109</v>
      </c>
      <c r="BI1234">
        <v>8109</v>
      </c>
      <c r="BJ1234">
        <v>8109</v>
      </c>
      <c r="BK1234">
        <v>0</v>
      </c>
      <c r="BL1234">
        <v>0</v>
      </c>
      <c r="BM1234">
        <v>0</v>
      </c>
      <c r="BN1234">
        <v>0</v>
      </c>
      <c r="BO1234">
        <v>0</v>
      </c>
      <c r="BP1234">
        <v>0</v>
      </c>
      <c r="BQ1234">
        <v>0</v>
      </c>
      <c r="BR1234">
        <v>0</v>
      </c>
      <c r="BS1234">
        <v>0</v>
      </c>
      <c r="BT1234">
        <v>0</v>
      </c>
      <c r="BU1234">
        <v>0</v>
      </c>
      <c r="BV1234">
        <v>0</v>
      </c>
      <c r="BW1234">
        <v>0</v>
      </c>
      <c r="BX1234">
        <v>0</v>
      </c>
      <c r="BY1234">
        <v>0</v>
      </c>
      <c r="BZ1234">
        <v>0</v>
      </c>
      <c r="CA1234">
        <v>0</v>
      </c>
      <c r="CB1234">
        <v>0</v>
      </c>
      <c r="CC1234">
        <v>0</v>
      </c>
      <c r="CD1234">
        <v>0</v>
      </c>
      <c r="CE1234">
        <v>0</v>
      </c>
      <c r="CF1234">
        <v>0</v>
      </c>
      <c r="CG1234">
        <v>0</v>
      </c>
      <c r="CH1234">
        <v>0</v>
      </c>
      <c r="CI1234">
        <v>0</v>
      </c>
      <c r="CJ1234">
        <v>0</v>
      </c>
      <c r="CK1234">
        <v>0</v>
      </c>
      <c r="CL1234">
        <v>0</v>
      </c>
      <c r="CM1234">
        <v>0</v>
      </c>
      <c r="CN1234">
        <v>0</v>
      </c>
      <c r="CO1234">
        <v>0</v>
      </c>
      <c r="CP1234">
        <v>0</v>
      </c>
      <c r="CQ1234">
        <v>0</v>
      </c>
      <c r="CR1234">
        <v>0</v>
      </c>
      <c r="CS1234">
        <v>0</v>
      </c>
      <c r="CT1234">
        <v>0</v>
      </c>
      <c r="CU1234">
        <v>0</v>
      </c>
      <c r="CV1234">
        <v>0</v>
      </c>
      <c r="CW1234">
        <v>0</v>
      </c>
      <c r="CX1234">
        <v>0</v>
      </c>
      <c r="CY1234">
        <v>0</v>
      </c>
      <c r="CZ1234">
        <v>0</v>
      </c>
      <c r="DA1234">
        <v>0</v>
      </c>
      <c r="DB1234">
        <v>0</v>
      </c>
      <c r="DC1234">
        <v>0</v>
      </c>
      <c r="DD1234">
        <v>0</v>
      </c>
      <c r="DE1234">
        <v>0</v>
      </c>
      <c r="DF1234">
        <v>0</v>
      </c>
      <c r="DG1234">
        <v>0</v>
      </c>
      <c r="DH1234">
        <v>0</v>
      </c>
      <c r="DI1234">
        <v>0</v>
      </c>
      <c r="DJ1234">
        <v>0</v>
      </c>
      <c r="DK1234">
        <v>0</v>
      </c>
      <c r="DL1234">
        <v>0</v>
      </c>
      <c r="DM1234">
        <v>0</v>
      </c>
      <c r="DN1234">
        <v>0</v>
      </c>
      <c r="DO1234">
        <v>0</v>
      </c>
      <c r="DP1234">
        <v>0</v>
      </c>
      <c r="DQ1234">
        <v>0</v>
      </c>
      <c r="DR1234">
        <v>0</v>
      </c>
      <c r="DS1234">
        <v>0</v>
      </c>
      <c r="DT1234">
        <v>0</v>
      </c>
      <c r="DU1234">
        <v>0</v>
      </c>
      <c r="DV1234">
        <v>0</v>
      </c>
      <c r="DW1234">
        <v>0</v>
      </c>
      <c r="DX1234">
        <v>0</v>
      </c>
      <c r="DZ1234" s="340"/>
      <c r="EA1234" t="s">
        <v>1025</v>
      </c>
      <c r="EB1234">
        <v>2</v>
      </c>
      <c r="EC1234">
        <v>7</v>
      </c>
      <c r="ED1234" s="183" t="str">
        <f t="shared" si="48"/>
        <v>SDH300207</v>
      </c>
      <c r="EE1234">
        <v>270.3</v>
      </c>
      <c r="EF1234">
        <v>10000</v>
      </c>
      <c r="EG1234">
        <v>10000</v>
      </c>
      <c r="EH1234">
        <v>10000</v>
      </c>
      <c r="EI1234">
        <v>10000</v>
      </c>
      <c r="EJ1234">
        <v>10000</v>
      </c>
      <c r="EK1234">
        <v>10000</v>
      </c>
      <c r="EL1234">
        <v>10000</v>
      </c>
      <c r="EM1234">
        <v>10000</v>
      </c>
      <c r="EN1234">
        <v>10000</v>
      </c>
      <c r="EO1234">
        <v>10000</v>
      </c>
      <c r="EP1234">
        <v>10000</v>
      </c>
      <c r="EQ1234">
        <v>10000</v>
      </c>
      <c r="ER1234">
        <v>10000</v>
      </c>
      <c r="ES1234">
        <v>10000</v>
      </c>
      <c r="ET1234">
        <v>10000</v>
      </c>
      <c r="EU1234">
        <v>10000</v>
      </c>
      <c r="EV1234">
        <v>10000</v>
      </c>
      <c r="EW1234">
        <v>10000</v>
      </c>
      <c r="EX1234">
        <v>10000</v>
      </c>
      <c r="EY1234">
        <v>10000</v>
      </c>
      <c r="EZ1234">
        <v>10000</v>
      </c>
      <c r="FA1234">
        <v>10000</v>
      </c>
      <c r="FB1234">
        <v>10000</v>
      </c>
      <c r="FC1234">
        <v>10000</v>
      </c>
      <c r="FD1234">
        <v>10000</v>
      </c>
      <c r="FE1234">
        <v>10000</v>
      </c>
      <c r="FF1234">
        <v>10000</v>
      </c>
      <c r="FG1234">
        <v>10000</v>
      </c>
      <c r="FH1234">
        <v>10000</v>
      </c>
      <c r="FI1234">
        <v>10000</v>
      </c>
      <c r="FJ1234">
        <v>10000</v>
      </c>
      <c r="FK1234">
        <v>10000</v>
      </c>
      <c r="FL1234">
        <v>10000</v>
      </c>
      <c r="FM1234">
        <v>10000</v>
      </c>
      <c r="FN1234">
        <v>10000</v>
      </c>
      <c r="FO1234">
        <v>10000</v>
      </c>
      <c r="FP1234">
        <v>10000</v>
      </c>
      <c r="FQ1234">
        <v>10000</v>
      </c>
      <c r="FR1234">
        <v>10000</v>
      </c>
      <c r="FS1234">
        <v>10000</v>
      </c>
      <c r="FT1234">
        <v>10000</v>
      </c>
      <c r="FU1234">
        <v>10000</v>
      </c>
      <c r="FV1234">
        <v>10000</v>
      </c>
      <c r="FW1234">
        <v>10000</v>
      </c>
      <c r="FX1234">
        <v>0</v>
      </c>
      <c r="FY1234">
        <v>0</v>
      </c>
      <c r="FZ1234">
        <v>0</v>
      </c>
      <c r="GA1234">
        <v>0</v>
      </c>
      <c r="GB1234">
        <v>0</v>
      </c>
      <c r="GC1234">
        <v>0</v>
      </c>
      <c r="GD1234">
        <v>0</v>
      </c>
      <c r="GE1234">
        <v>0</v>
      </c>
      <c r="GF1234">
        <v>0</v>
      </c>
      <c r="GG1234">
        <v>0</v>
      </c>
      <c r="GH1234">
        <v>0</v>
      </c>
      <c r="GI1234">
        <v>0</v>
      </c>
      <c r="GJ1234">
        <v>0</v>
      </c>
      <c r="GK1234">
        <v>0</v>
      </c>
      <c r="GL1234">
        <v>0</v>
      </c>
      <c r="GM1234">
        <v>0</v>
      </c>
      <c r="GN1234">
        <v>0</v>
      </c>
      <c r="GO1234">
        <v>0</v>
      </c>
      <c r="GP1234">
        <v>0</v>
      </c>
      <c r="GQ1234">
        <v>0</v>
      </c>
      <c r="GR1234">
        <v>0</v>
      </c>
      <c r="GS1234">
        <v>0</v>
      </c>
      <c r="GT1234">
        <v>0</v>
      </c>
      <c r="GU1234">
        <v>0</v>
      </c>
      <c r="GV1234">
        <v>0</v>
      </c>
      <c r="GW1234">
        <v>0</v>
      </c>
      <c r="GX1234">
        <v>0</v>
      </c>
      <c r="GY1234">
        <v>0</v>
      </c>
      <c r="GZ1234">
        <v>0</v>
      </c>
      <c r="HA1234">
        <v>0</v>
      </c>
      <c r="HB1234">
        <v>0</v>
      </c>
      <c r="HC1234">
        <v>0</v>
      </c>
      <c r="HD1234">
        <v>0</v>
      </c>
      <c r="HE1234">
        <v>0</v>
      </c>
      <c r="HF1234">
        <v>0</v>
      </c>
      <c r="HG1234">
        <v>0</v>
      </c>
      <c r="HH1234">
        <v>0</v>
      </c>
      <c r="HI1234">
        <v>0</v>
      </c>
      <c r="HJ1234">
        <v>0</v>
      </c>
      <c r="HK1234">
        <v>0</v>
      </c>
      <c r="HL1234">
        <v>0</v>
      </c>
      <c r="HM1234">
        <v>0</v>
      </c>
      <c r="HN1234">
        <v>0</v>
      </c>
      <c r="HO1234">
        <v>0</v>
      </c>
      <c r="HP1234">
        <v>0</v>
      </c>
      <c r="HQ1234">
        <v>0</v>
      </c>
      <c r="HR1234">
        <v>0</v>
      </c>
      <c r="HS1234">
        <v>0</v>
      </c>
      <c r="HT1234">
        <v>0</v>
      </c>
      <c r="HU1234">
        <v>0</v>
      </c>
      <c r="HV1234">
        <v>0</v>
      </c>
      <c r="HW1234">
        <v>0</v>
      </c>
      <c r="HX1234">
        <v>0</v>
      </c>
      <c r="HY1234">
        <v>0</v>
      </c>
      <c r="HZ1234">
        <v>0</v>
      </c>
      <c r="IA1234">
        <v>0</v>
      </c>
      <c r="IB1234">
        <v>0</v>
      </c>
      <c r="IC1234">
        <v>0</v>
      </c>
      <c r="ID1234">
        <v>0</v>
      </c>
      <c r="IE1234">
        <v>0</v>
      </c>
      <c r="IF1234">
        <v>0</v>
      </c>
      <c r="IG1234">
        <v>0</v>
      </c>
      <c r="IH1234">
        <v>0</v>
      </c>
      <c r="II1234">
        <v>0</v>
      </c>
      <c r="IJ1234">
        <v>0</v>
      </c>
      <c r="IK1234">
        <v>0</v>
      </c>
    </row>
    <row r="1235" spans="13:245" hidden="1">
      <c r="M1235" s="340"/>
      <c r="N1235" t="s">
        <v>1025</v>
      </c>
      <c r="O1235">
        <v>2</v>
      </c>
      <c r="P1235">
        <v>8</v>
      </c>
      <c r="Q1235" s="183" t="str">
        <f t="shared" si="47"/>
        <v>SDH300208</v>
      </c>
      <c r="R1235">
        <v>270.3</v>
      </c>
      <c r="S1235">
        <v>2000</v>
      </c>
      <c r="T1235">
        <v>2000</v>
      </c>
      <c r="U1235">
        <v>2000</v>
      </c>
      <c r="V1235">
        <v>2000</v>
      </c>
      <c r="W1235">
        <v>2000</v>
      </c>
      <c r="X1235">
        <v>2000</v>
      </c>
      <c r="Y1235">
        <v>2162.4</v>
      </c>
      <c r="Z1235">
        <v>2432.7000000000003</v>
      </c>
      <c r="AA1235">
        <v>2703</v>
      </c>
      <c r="AB1235">
        <v>2973.3</v>
      </c>
      <c r="AC1235">
        <v>3243.6000000000004</v>
      </c>
      <c r="AD1235">
        <v>3513.9</v>
      </c>
      <c r="AE1235">
        <v>3784.2000000000003</v>
      </c>
      <c r="AF1235">
        <v>4054.5</v>
      </c>
      <c r="AG1235">
        <v>4324.8</v>
      </c>
      <c r="AH1235">
        <v>4595.1000000000004</v>
      </c>
      <c r="AI1235">
        <v>4865.4000000000005</v>
      </c>
      <c r="AJ1235">
        <v>5135.7</v>
      </c>
      <c r="AK1235">
        <v>5406</v>
      </c>
      <c r="AL1235">
        <v>5676.3</v>
      </c>
      <c r="AM1235">
        <v>5946.6</v>
      </c>
      <c r="AN1235">
        <v>6216.9000000000005</v>
      </c>
      <c r="AO1235">
        <v>6487.2000000000007</v>
      </c>
      <c r="AP1235">
        <v>6757.5</v>
      </c>
      <c r="AQ1235">
        <v>7027.8</v>
      </c>
      <c r="AR1235">
        <v>7298.1</v>
      </c>
      <c r="AS1235">
        <v>7568.4000000000005</v>
      </c>
      <c r="AT1235">
        <v>7838.7000000000007</v>
      </c>
      <c r="AU1235">
        <v>8109</v>
      </c>
      <c r="AV1235">
        <v>8109</v>
      </c>
      <c r="AW1235">
        <v>8109</v>
      </c>
      <c r="AX1235">
        <v>8109</v>
      </c>
      <c r="AY1235">
        <v>8109</v>
      </c>
      <c r="AZ1235">
        <v>8109</v>
      </c>
      <c r="BA1235">
        <v>8109</v>
      </c>
      <c r="BB1235">
        <v>8109</v>
      </c>
      <c r="BC1235">
        <v>8109</v>
      </c>
      <c r="BD1235">
        <v>8109</v>
      </c>
      <c r="BE1235">
        <v>8109</v>
      </c>
      <c r="BF1235">
        <v>8109</v>
      </c>
      <c r="BG1235">
        <v>8109</v>
      </c>
      <c r="BH1235">
        <v>8109</v>
      </c>
      <c r="BI1235">
        <v>8109</v>
      </c>
      <c r="BJ1235">
        <v>8109</v>
      </c>
      <c r="BK1235">
        <v>0</v>
      </c>
      <c r="BL1235">
        <v>0</v>
      </c>
      <c r="BM1235">
        <v>0</v>
      </c>
      <c r="BN1235">
        <v>0</v>
      </c>
      <c r="BO1235">
        <v>0</v>
      </c>
      <c r="BP1235">
        <v>0</v>
      </c>
      <c r="BQ1235">
        <v>0</v>
      </c>
      <c r="BR1235">
        <v>0</v>
      </c>
      <c r="BS1235">
        <v>0</v>
      </c>
      <c r="BT1235">
        <v>0</v>
      </c>
      <c r="BU1235">
        <v>0</v>
      </c>
      <c r="BV1235">
        <v>0</v>
      </c>
      <c r="BW1235">
        <v>0</v>
      </c>
      <c r="BX1235">
        <v>0</v>
      </c>
      <c r="BY1235">
        <v>0</v>
      </c>
      <c r="BZ1235">
        <v>0</v>
      </c>
      <c r="CA1235">
        <v>0</v>
      </c>
      <c r="CB1235">
        <v>0</v>
      </c>
      <c r="CC1235">
        <v>0</v>
      </c>
      <c r="CD1235">
        <v>0</v>
      </c>
      <c r="CE1235">
        <v>0</v>
      </c>
      <c r="CF1235">
        <v>0</v>
      </c>
      <c r="CG1235">
        <v>0</v>
      </c>
      <c r="CH1235">
        <v>0</v>
      </c>
      <c r="CI1235">
        <v>0</v>
      </c>
      <c r="CJ1235">
        <v>0</v>
      </c>
      <c r="CK1235">
        <v>0</v>
      </c>
      <c r="CL1235">
        <v>0</v>
      </c>
      <c r="CM1235">
        <v>0</v>
      </c>
      <c r="CN1235">
        <v>0</v>
      </c>
      <c r="CO1235">
        <v>0</v>
      </c>
      <c r="CP1235">
        <v>0</v>
      </c>
      <c r="CQ1235">
        <v>0</v>
      </c>
      <c r="CR1235">
        <v>0</v>
      </c>
      <c r="CS1235">
        <v>0</v>
      </c>
      <c r="CT1235">
        <v>0</v>
      </c>
      <c r="CU1235">
        <v>0</v>
      </c>
      <c r="CV1235">
        <v>0</v>
      </c>
      <c r="CW1235">
        <v>0</v>
      </c>
      <c r="CX1235">
        <v>0</v>
      </c>
      <c r="CY1235">
        <v>0</v>
      </c>
      <c r="CZ1235">
        <v>0</v>
      </c>
      <c r="DA1235">
        <v>0</v>
      </c>
      <c r="DB1235">
        <v>0</v>
      </c>
      <c r="DC1235">
        <v>0</v>
      </c>
      <c r="DD1235">
        <v>0</v>
      </c>
      <c r="DE1235">
        <v>0</v>
      </c>
      <c r="DF1235">
        <v>0</v>
      </c>
      <c r="DG1235">
        <v>0</v>
      </c>
      <c r="DH1235">
        <v>0</v>
      </c>
      <c r="DI1235">
        <v>0</v>
      </c>
      <c r="DJ1235">
        <v>0</v>
      </c>
      <c r="DK1235">
        <v>0</v>
      </c>
      <c r="DL1235">
        <v>0</v>
      </c>
      <c r="DM1235">
        <v>0</v>
      </c>
      <c r="DN1235">
        <v>0</v>
      </c>
      <c r="DO1235">
        <v>0</v>
      </c>
      <c r="DP1235">
        <v>0</v>
      </c>
      <c r="DQ1235">
        <v>0</v>
      </c>
      <c r="DR1235">
        <v>0</v>
      </c>
      <c r="DS1235">
        <v>0</v>
      </c>
      <c r="DT1235">
        <v>0</v>
      </c>
      <c r="DU1235">
        <v>0</v>
      </c>
      <c r="DV1235">
        <v>0</v>
      </c>
      <c r="DW1235">
        <v>0</v>
      </c>
      <c r="DX1235">
        <v>0</v>
      </c>
      <c r="DZ1235" s="340"/>
      <c r="EA1235" t="s">
        <v>1025</v>
      </c>
      <c r="EB1235">
        <v>2</v>
      </c>
      <c r="EC1235">
        <v>8</v>
      </c>
      <c r="ED1235" s="183" t="str">
        <f t="shared" si="48"/>
        <v>SDH300208</v>
      </c>
      <c r="EE1235">
        <v>270.3</v>
      </c>
      <c r="EF1235">
        <v>10000</v>
      </c>
      <c r="EG1235">
        <v>10000</v>
      </c>
      <c r="EH1235">
        <v>10000</v>
      </c>
      <c r="EI1235">
        <v>10000</v>
      </c>
      <c r="EJ1235">
        <v>10000</v>
      </c>
      <c r="EK1235">
        <v>10000</v>
      </c>
      <c r="EL1235">
        <v>10000</v>
      </c>
      <c r="EM1235">
        <v>10000</v>
      </c>
      <c r="EN1235">
        <v>10000</v>
      </c>
      <c r="EO1235">
        <v>10000</v>
      </c>
      <c r="EP1235">
        <v>10000</v>
      </c>
      <c r="EQ1235">
        <v>10000</v>
      </c>
      <c r="ER1235">
        <v>10000</v>
      </c>
      <c r="ES1235">
        <v>10000</v>
      </c>
      <c r="ET1235">
        <v>10000</v>
      </c>
      <c r="EU1235">
        <v>10000</v>
      </c>
      <c r="EV1235">
        <v>10000</v>
      </c>
      <c r="EW1235">
        <v>10000</v>
      </c>
      <c r="EX1235">
        <v>10000</v>
      </c>
      <c r="EY1235">
        <v>10000</v>
      </c>
      <c r="EZ1235">
        <v>10000</v>
      </c>
      <c r="FA1235">
        <v>10000</v>
      </c>
      <c r="FB1235">
        <v>10000</v>
      </c>
      <c r="FC1235">
        <v>10000</v>
      </c>
      <c r="FD1235">
        <v>10000</v>
      </c>
      <c r="FE1235">
        <v>10000</v>
      </c>
      <c r="FF1235">
        <v>10000</v>
      </c>
      <c r="FG1235">
        <v>10000</v>
      </c>
      <c r="FH1235">
        <v>10000</v>
      </c>
      <c r="FI1235">
        <v>10000</v>
      </c>
      <c r="FJ1235">
        <v>10000</v>
      </c>
      <c r="FK1235">
        <v>10000</v>
      </c>
      <c r="FL1235">
        <v>10000</v>
      </c>
      <c r="FM1235">
        <v>10000</v>
      </c>
      <c r="FN1235">
        <v>10000</v>
      </c>
      <c r="FO1235">
        <v>10000</v>
      </c>
      <c r="FP1235">
        <v>10000</v>
      </c>
      <c r="FQ1235">
        <v>10000</v>
      </c>
      <c r="FR1235">
        <v>10000</v>
      </c>
      <c r="FS1235">
        <v>10000</v>
      </c>
      <c r="FT1235">
        <v>10000</v>
      </c>
      <c r="FU1235">
        <v>10000</v>
      </c>
      <c r="FV1235">
        <v>10000</v>
      </c>
      <c r="FW1235">
        <v>10000</v>
      </c>
      <c r="FX1235">
        <v>0</v>
      </c>
      <c r="FY1235">
        <v>0</v>
      </c>
      <c r="FZ1235">
        <v>0</v>
      </c>
      <c r="GA1235">
        <v>0</v>
      </c>
      <c r="GB1235">
        <v>0</v>
      </c>
      <c r="GC1235">
        <v>0</v>
      </c>
      <c r="GD1235">
        <v>0</v>
      </c>
      <c r="GE1235">
        <v>0</v>
      </c>
      <c r="GF1235">
        <v>0</v>
      </c>
      <c r="GG1235">
        <v>0</v>
      </c>
      <c r="GH1235">
        <v>0</v>
      </c>
      <c r="GI1235">
        <v>0</v>
      </c>
      <c r="GJ1235">
        <v>0</v>
      </c>
      <c r="GK1235">
        <v>0</v>
      </c>
      <c r="GL1235">
        <v>0</v>
      </c>
      <c r="GM1235">
        <v>0</v>
      </c>
      <c r="GN1235">
        <v>0</v>
      </c>
      <c r="GO1235">
        <v>0</v>
      </c>
      <c r="GP1235">
        <v>0</v>
      </c>
      <c r="GQ1235">
        <v>0</v>
      </c>
      <c r="GR1235">
        <v>0</v>
      </c>
      <c r="GS1235">
        <v>0</v>
      </c>
      <c r="GT1235">
        <v>0</v>
      </c>
      <c r="GU1235">
        <v>0</v>
      </c>
      <c r="GV1235">
        <v>0</v>
      </c>
      <c r="GW1235">
        <v>0</v>
      </c>
      <c r="GX1235">
        <v>0</v>
      </c>
      <c r="GY1235">
        <v>0</v>
      </c>
      <c r="GZ1235">
        <v>0</v>
      </c>
      <c r="HA1235">
        <v>0</v>
      </c>
      <c r="HB1235">
        <v>0</v>
      </c>
      <c r="HC1235">
        <v>0</v>
      </c>
      <c r="HD1235">
        <v>0</v>
      </c>
      <c r="HE1235">
        <v>0</v>
      </c>
      <c r="HF1235">
        <v>0</v>
      </c>
      <c r="HG1235">
        <v>0</v>
      </c>
      <c r="HH1235">
        <v>0</v>
      </c>
      <c r="HI1235">
        <v>0</v>
      </c>
      <c r="HJ1235">
        <v>0</v>
      </c>
      <c r="HK1235">
        <v>0</v>
      </c>
      <c r="HL1235">
        <v>0</v>
      </c>
      <c r="HM1235">
        <v>0</v>
      </c>
      <c r="HN1235">
        <v>0</v>
      </c>
      <c r="HO1235">
        <v>0</v>
      </c>
      <c r="HP1235">
        <v>0</v>
      </c>
      <c r="HQ1235">
        <v>0</v>
      </c>
      <c r="HR1235">
        <v>0</v>
      </c>
      <c r="HS1235">
        <v>0</v>
      </c>
      <c r="HT1235">
        <v>0</v>
      </c>
      <c r="HU1235">
        <v>0</v>
      </c>
      <c r="HV1235">
        <v>0</v>
      </c>
      <c r="HW1235">
        <v>0</v>
      </c>
      <c r="HX1235">
        <v>0</v>
      </c>
      <c r="HY1235">
        <v>0</v>
      </c>
      <c r="HZ1235">
        <v>0</v>
      </c>
      <c r="IA1235">
        <v>0</v>
      </c>
      <c r="IB1235">
        <v>0</v>
      </c>
      <c r="IC1235">
        <v>0</v>
      </c>
      <c r="ID1235">
        <v>0</v>
      </c>
      <c r="IE1235">
        <v>0</v>
      </c>
      <c r="IF1235">
        <v>0</v>
      </c>
      <c r="IG1235">
        <v>0</v>
      </c>
      <c r="IH1235">
        <v>0</v>
      </c>
      <c r="II1235">
        <v>0</v>
      </c>
      <c r="IJ1235">
        <v>0</v>
      </c>
      <c r="IK1235">
        <v>0</v>
      </c>
    </row>
    <row r="1236" spans="13:245" hidden="1">
      <c r="M1236" s="340"/>
      <c r="N1236" t="s">
        <v>1025</v>
      </c>
      <c r="O1236">
        <v>2</v>
      </c>
      <c r="P1236">
        <v>9</v>
      </c>
      <c r="Q1236" s="183" t="str">
        <f t="shared" si="47"/>
        <v>SDH300209</v>
      </c>
      <c r="R1236">
        <v>270.3</v>
      </c>
      <c r="S1236">
        <v>2000</v>
      </c>
      <c r="T1236">
        <v>2000</v>
      </c>
      <c r="U1236">
        <v>2000</v>
      </c>
      <c r="V1236">
        <v>2000</v>
      </c>
      <c r="W1236">
        <v>2000</v>
      </c>
      <c r="X1236">
        <v>2000</v>
      </c>
      <c r="Y1236">
        <v>2162.4</v>
      </c>
      <c r="Z1236">
        <v>2432.7000000000003</v>
      </c>
      <c r="AA1236">
        <v>2703</v>
      </c>
      <c r="AB1236">
        <v>2973.3</v>
      </c>
      <c r="AC1236">
        <v>3243.6000000000004</v>
      </c>
      <c r="AD1236">
        <v>3513.9</v>
      </c>
      <c r="AE1236">
        <v>3784.2000000000003</v>
      </c>
      <c r="AF1236">
        <v>4054.5</v>
      </c>
      <c r="AG1236">
        <v>4324.8</v>
      </c>
      <c r="AH1236">
        <v>4595.1000000000004</v>
      </c>
      <c r="AI1236">
        <v>4865.4000000000005</v>
      </c>
      <c r="AJ1236">
        <v>5135.7</v>
      </c>
      <c r="AK1236">
        <v>5406</v>
      </c>
      <c r="AL1236">
        <v>5676.3</v>
      </c>
      <c r="AM1236">
        <v>5946.6</v>
      </c>
      <c r="AN1236">
        <v>6216.9000000000005</v>
      </c>
      <c r="AO1236">
        <v>6487.2000000000007</v>
      </c>
      <c r="AP1236">
        <v>6757.5</v>
      </c>
      <c r="AQ1236">
        <v>7027.8</v>
      </c>
      <c r="AR1236">
        <v>7298.1</v>
      </c>
      <c r="AS1236">
        <v>7568.4000000000005</v>
      </c>
      <c r="AT1236">
        <v>7838.7000000000007</v>
      </c>
      <c r="AU1236">
        <v>8109</v>
      </c>
      <c r="AV1236">
        <v>8109</v>
      </c>
      <c r="AW1236">
        <v>8109</v>
      </c>
      <c r="AX1236">
        <v>8109</v>
      </c>
      <c r="AY1236">
        <v>8109</v>
      </c>
      <c r="AZ1236">
        <v>8109</v>
      </c>
      <c r="BA1236">
        <v>8109</v>
      </c>
      <c r="BB1236">
        <v>8109</v>
      </c>
      <c r="BC1236">
        <v>8109</v>
      </c>
      <c r="BD1236">
        <v>8109</v>
      </c>
      <c r="BE1236">
        <v>8109</v>
      </c>
      <c r="BF1236">
        <v>8109</v>
      </c>
      <c r="BG1236">
        <v>8109</v>
      </c>
      <c r="BH1236">
        <v>8109</v>
      </c>
      <c r="BI1236">
        <v>8109</v>
      </c>
      <c r="BJ1236">
        <v>8109</v>
      </c>
      <c r="BK1236">
        <v>0</v>
      </c>
      <c r="BL1236">
        <v>0</v>
      </c>
      <c r="BM1236">
        <v>0</v>
      </c>
      <c r="BN1236">
        <v>0</v>
      </c>
      <c r="BO1236">
        <v>0</v>
      </c>
      <c r="BP1236">
        <v>0</v>
      </c>
      <c r="BQ1236">
        <v>0</v>
      </c>
      <c r="BR1236">
        <v>0</v>
      </c>
      <c r="BS1236">
        <v>0</v>
      </c>
      <c r="BT1236">
        <v>0</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0</v>
      </c>
      <c r="CP1236">
        <v>0</v>
      </c>
      <c r="CQ1236">
        <v>0</v>
      </c>
      <c r="CR1236">
        <v>0</v>
      </c>
      <c r="CS1236">
        <v>0</v>
      </c>
      <c r="CT1236">
        <v>0</v>
      </c>
      <c r="CU1236">
        <v>0</v>
      </c>
      <c r="CV1236">
        <v>0</v>
      </c>
      <c r="CW1236">
        <v>0</v>
      </c>
      <c r="CX1236">
        <v>0</v>
      </c>
      <c r="CY1236">
        <v>0</v>
      </c>
      <c r="CZ1236">
        <v>0</v>
      </c>
      <c r="DA1236">
        <v>0</v>
      </c>
      <c r="DB1236">
        <v>0</v>
      </c>
      <c r="DC1236">
        <v>0</v>
      </c>
      <c r="DD1236">
        <v>0</v>
      </c>
      <c r="DE1236">
        <v>0</v>
      </c>
      <c r="DF1236">
        <v>0</v>
      </c>
      <c r="DG1236">
        <v>0</v>
      </c>
      <c r="DH1236">
        <v>0</v>
      </c>
      <c r="DI1236">
        <v>0</v>
      </c>
      <c r="DJ1236">
        <v>0</v>
      </c>
      <c r="DK1236">
        <v>0</v>
      </c>
      <c r="DL1236">
        <v>0</v>
      </c>
      <c r="DM1236">
        <v>0</v>
      </c>
      <c r="DN1236">
        <v>0</v>
      </c>
      <c r="DO1236">
        <v>0</v>
      </c>
      <c r="DP1236">
        <v>0</v>
      </c>
      <c r="DQ1236">
        <v>0</v>
      </c>
      <c r="DR1236">
        <v>0</v>
      </c>
      <c r="DS1236">
        <v>0</v>
      </c>
      <c r="DT1236">
        <v>0</v>
      </c>
      <c r="DU1236">
        <v>0</v>
      </c>
      <c r="DV1236">
        <v>0</v>
      </c>
      <c r="DW1236">
        <v>0</v>
      </c>
      <c r="DX1236">
        <v>0</v>
      </c>
      <c r="DZ1236" s="340"/>
      <c r="EA1236" t="s">
        <v>1025</v>
      </c>
      <c r="EB1236">
        <v>2</v>
      </c>
      <c r="EC1236">
        <v>9</v>
      </c>
      <c r="ED1236" s="183" t="str">
        <f t="shared" si="48"/>
        <v>SDH300209</v>
      </c>
      <c r="EE1236">
        <v>270.3</v>
      </c>
      <c r="EF1236">
        <v>10000</v>
      </c>
      <c r="EG1236">
        <v>10000</v>
      </c>
      <c r="EH1236">
        <v>10000</v>
      </c>
      <c r="EI1236">
        <v>10000</v>
      </c>
      <c r="EJ1236">
        <v>10000</v>
      </c>
      <c r="EK1236">
        <v>10000</v>
      </c>
      <c r="EL1236">
        <v>10000</v>
      </c>
      <c r="EM1236">
        <v>10000</v>
      </c>
      <c r="EN1236">
        <v>10000</v>
      </c>
      <c r="EO1236">
        <v>10000</v>
      </c>
      <c r="EP1236">
        <v>10000</v>
      </c>
      <c r="EQ1236">
        <v>10000</v>
      </c>
      <c r="ER1236">
        <v>10000</v>
      </c>
      <c r="ES1236">
        <v>10000</v>
      </c>
      <c r="ET1236">
        <v>10000</v>
      </c>
      <c r="EU1236">
        <v>10000</v>
      </c>
      <c r="EV1236">
        <v>10000</v>
      </c>
      <c r="EW1236">
        <v>10000</v>
      </c>
      <c r="EX1236">
        <v>10000</v>
      </c>
      <c r="EY1236">
        <v>10000</v>
      </c>
      <c r="EZ1236">
        <v>10000</v>
      </c>
      <c r="FA1236">
        <v>10000</v>
      </c>
      <c r="FB1236">
        <v>10000</v>
      </c>
      <c r="FC1236">
        <v>10000</v>
      </c>
      <c r="FD1236">
        <v>10000</v>
      </c>
      <c r="FE1236">
        <v>10000</v>
      </c>
      <c r="FF1236">
        <v>10000</v>
      </c>
      <c r="FG1236">
        <v>10000</v>
      </c>
      <c r="FH1236">
        <v>10000</v>
      </c>
      <c r="FI1236">
        <v>10000</v>
      </c>
      <c r="FJ1236">
        <v>10000</v>
      </c>
      <c r="FK1236">
        <v>10000</v>
      </c>
      <c r="FL1236">
        <v>10000</v>
      </c>
      <c r="FM1236">
        <v>10000</v>
      </c>
      <c r="FN1236">
        <v>10000</v>
      </c>
      <c r="FO1236">
        <v>10000</v>
      </c>
      <c r="FP1236">
        <v>10000</v>
      </c>
      <c r="FQ1236">
        <v>10000</v>
      </c>
      <c r="FR1236">
        <v>10000</v>
      </c>
      <c r="FS1236">
        <v>10000</v>
      </c>
      <c r="FT1236">
        <v>10000</v>
      </c>
      <c r="FU1236">
        <v>10000</v>
      </c>
      <c r="FV1236">
        <v>10000</v>
      </c>
      <c r="FW1236">
        <v>10000</v>
      </c>
      <c r="FX1236">
        <v>0</v>
      </c>
      <c r="FY1236">
        <v>0</v>
      </c>
      <c r="FZ1236">
        <v>0</v>
      </c>
      <c r="GA1236">
        <v>0</v>
      </c>
      <c r="GB1236">
        <v>0</v>
      </c>
      <c r="GC1236">
        <v>0</v>
      </c>
      <c r="GD1236">
        <v>0</v>
      </c>
      <c r="GE1236">
        <v>0</v>
      </c>
      <c r="GF1236">
        <v>0</v>
      </c>
      <c r="GG1236">
        <v>0</v>
      </c>
      <c r="GH1236">
        <v>0</v>
      </c>
      <c r="GI1236">
        <v>0</v>
      </c>
      <c r="GJ1236">
        <v>0</v>
      </c>
      <c r="GK1236">
        <v>0</v>
      </c>
      <c r="GL1236">
        <v>0</v>
      </c>
      <c r="GM1236">
        <v>0</v>
      </c>
      <c r="GN1236">
        <v>0</v>
      </c>
      <c r="GO1236">
        <v>0</v>
      </c>
      <c r="GP1236">
        <v>0</v>
      </c>
      <c r="GQ1236">
        <v>0</v>
      </c>
      <c r="GR1236">
        <v>0</v>
      </c>
      <c r="GS1236">
        <v>0</v>
      </c>
      <c r="GT1236">
        <v>0</v>
      </c>
      <c r="GU1236">
        <v>0</v>
      </c>
      <c r="GV1236">
        <v>0</v>
      </c>
      <c r="GW1236">
        <v>0</v>
      </c>
      <c r="GX1236">
        <v>0</v>
      </c>
      <c r="GY1236">
        <v>0</v>
      </c>
      <c r="GZ1236">
        <v>0</v>
      </c>
      <c r="HA1236">
        <v>0</v>
      </c>
      <c r="HB1236">
        <v>0</v>
      </c>
      <c r="HC1236">
        <v>0</v>
      </c>
      <c r="HD1236">
        <v>0</v>
      </c>
      <c r="HE1236">
        <v>0</v>
      </c>
      <c r="HF1236">
        <v>0</v>
      </c>
      <c r="HG1236">
        <v>0</v>
      </c>
      <c r="HH1236">
        <v>0</v>
      </c>
      <c r="HI1236">
        <v>0</v>
      </c>
      <c r="HJ1236">
        <v>0</v>
      </c>
      <c r="HK1236">
        <v>0</v>
      </c>
      <c r="HL1236">
        <v>0</v>
      </c>
      <c r="HM1236">
        <v>0</v>
      </c>
      <c r="HN1236">
        <v>0</v>
      </c>
      <c r="HO1236">
        <v>0</v>
      </c>
      <c r="HP1236">
        <v>0</v>
      </c>
      <c r="HQ1236">
        <v>0</v>
      </c>
      <c r="HR1236">
        <v>0</v>
      </c>
      <c r="HS1236">
        <v>0</v>
      </c>
      <c r="HT1236">
        <v>0</v>
      </c>
      <c r="HU1236">
        <v>0</v>
      </c>
      <c r="HV1236">
        <v>0</v>
      </c>
      <c r="HW1236">
        <v>0</v>
      </c>
      <c r="HX1236">
        <v>0</v>
      </c>
      <c r="HY1236">
        <v>0</v>
      </c>
      <c r="HZ1236">
        <v>0</v>
      </c>
      <c r="IA1236">
        <v>0</v>
      </c>
      <c r="IB1236">
        <v>0</v>
      </c>
      <c r="IC1236">
        <v>0</v>
      </c>
      <c r="ID1236">
        <v>0</v>
      </c>
      <c r="IE1236">
        <v>0</v>
      </c>
      <c r="IF1236">
        <v>0</v>
      </c>
      <c r="IG1236">
        <v>0</v>
      </c>
      <c r="IH1236">
        <v>0</v>
      </c>
      <c r="II1236">
        <v>0</v>
      </c>
      <c r="IJ1236">
        <v>0</v>
      </c>
      <c r="IK1236">
        <v>0</v>
      </c>
    </row>
    <row r="1237" spans="13:245" hidden="1">
      <c r="M1237" s="340"/>
      <c r="N1237" t="s">
        <v>1025</v>
      </c>
      <c r="O1237">
        <v>2</v>
      </c>
      <c r="P1237">
        <v>10</v>
      </c>
      <c r="Q1237" s="183" t="str">
        <f t="shared" si="47"/>
        <v>SDH300210</v>
      </c>
      <c r="R1237">
        <v>270.3</v>
      </c>
      <c r="S1237">
        <v>2000</v>
      </c>
      <c r="T1237">
        <v>2000</v>
      </c>
      <c r="U1237">
        <v>2000</v>
      </c>
      <c r="V1237">
        <v>2000</v>
      </c>
      <c r="W1237">
        <v>2000</v>
      </c>
      <c r="X1237">
        <v>2000</v>
      </c>
      <c r="Y1237">
        <v>2162.4</v>
      </c>
      <c r="Z1237">
        <v>2432.7000000000003</v>
      </c>
      <c r="AA1237">
        <v>2703</v>
      </c>
      <c r="AB1237">
        <v>2973.3</v>
      </c>
      <c r="AC1237">
        <v>3243.6000000000004</v>
      </c>
      <c r="AD1237">
        <v>3513.9</v>
      </c>
      <c r="AE1237">
        <v>3784.2000000000003</v>
      </c>
      <c r="AF1237">
        <v>4054.5</v>
      </c>
      <c r="AG1237">
        <v>4324.8</v>
      </c>
      <c r="AH1237">
        <v>4595.1000000000004</v>
      </c>
      <c r="AI1237">
        <v>4865.4000000000005</v>
      </c>
      <c r="AJ1237">
        <v>5135.7</v>
      </c>
      <c r="AK1237">
        <v>5406</v>
      </c>
      <c r="AL1237">
        <v>5676.3</v>
      </c>
      <c r="AM1237">
        <v>5946.6</v>
      </c>
      <c r="AN1237">
        <v>6216.9000000000005</v>
      </c>
      <c r="AO1237">
        <v>6487.2000000000007</v>
      </c>
      <c r="AP1237">
        <v>6757.5</v>
      </c>
      <c r="AQ1237">
        <v>7027.8</v>
      </c>
      <c r="AR1237">
        <v>7298.1</v>
      </c>
      <c r="AS1237">
        <v>7568.4000000000005</v>
      </c>
      <c r="AT1237">
        <v>7838.7000000000007</v>
      </c>
      <c r="AU1237">
        <v>8109</v>
      </c>
      <c r="AV1237">
        <v>8109</v>
      </c>
      <c r="AW1237">
        <v>8109</v>
      </c>
      <c r="AX1237">
        <v>8109</v>
      </c>
      <c r="AY1237">
        <v>8109</v>
      </c>
      <c r="AZ1237">
        <v>8109</v>
      </c>
      <c r="BA1237">
        <v>8109</v>
      </c>
      <c r="BB1237">
        <v>8109</v>
      </c>
      <c r="BC1237">
        <v>8109</v>
      </c>
      <c r="BD1237">
        <v>8109</v>
      </c>
      <c r="BE1237">
        <v>8109</v>
      </c>
      <c r="BF1237">
        <v>8109</v>
      </c>
      <c r="BG1237">
        <v>8109</v>
      </c>
      <c r="BH1237">
        <v>8109</v>
      </c>
      <c r="BI1237">
        <v>8109</v>
      </c>
      <c r="BJ1237">
        <v>8109</v>
      </c>
      <c r="BK1237">
        <v>0</v>
      </c>
      <c r="BL1237">
        <v>0</v>
      </c>
      <c r="BM1237">
        <v>0</v>
      </c>
      <c r="BN1237">
        <v>0</v>
      </c>
      <c r="BO1237">
        <v>0</v>
      </c>
      <c r="BP1237">
        <v>0</v>
      </c>
      <c r="BQ1237">
        <v>0</v>
      </c>
      <c r="BR1237">
        <v>0</v>
      </c>
      <c r="BS1237">
        <v>0</v>
      </c>
      <c r="BT1237">
        <v>0</v>
      </c>
      <c r="BU1237">
        <v>0</v>
      </c>
      <c r="BV1237">
        <v>0</v>
      </c>
      <c r="BW1237">
        <v>0</v>
      </c>
      <c r="BX1237">
        <v>0</v>
      </c>
      <c r="BY1237">
        <v>0</v>
      </c>
      <c r="BZ1237">
        <v>0</v>
      </c>
      <c r="CA1237">
        <v>0</v>
      </c>
      <c r="CB1237">
        <v>0</v>
      </c>
      <c r="CC1237">
        <v>0</v>
      </c>
      <c r="CD1237">
        <v>0</v>
      </c>
      <c r="CE1237">
        <v>0</v>
      </c>
      <c r="CF1237">
        <v>0</v>
      </c>
      <c r="CG1237">
        <v>0</v>
      </c>
      <c r="CH1237">
        <v>0</v>
      </c>
      <c r="CI1237">
        <v>0</v>
      </c>
      <c r="CJ1237">
        <v>0</v>
      </c>
      <c r="CK1237">
        <v>0</v>
      </c>
      <c r="CL1237">
        <v>0</v>
      </c>
      <c r="CM1237">
        <v>0</v>
      </c>
      <c r="CN1237">
        <v>0</v>
      </c>
      <c r="CO1237">
        <v>0</v>
      </c>
      <c r="CP1237">
        <v>0</v>
      </c>
      <c r="CQ1237">
        <v>0</v>
      </c>
      <c r="CR1237">
        <v>0</v>
      </c>
      <c r="CS1237">
        <v>0</v>
      </c>
      <c r="CT1237">
        <v>0</v>
      </c>
      <c r="CU1237">
        <v>0</v>
      </c>
      <c r="CV1237">
        <v>0</v>
      </c>
      <c r="CW1237">
        <v>0</v>
      </c>
      <c r="CX1237">
        <v>0</v>
      </c>
      <c r="CY1237">
        <v>0</v>
      </c>
      <c r="CZ1237">
        <v>0</v>
      </c>
      <c r="DA1237">
        <v>0</v>
      </c>
      <c r="DB1237">
        <v>0</v>
      </c>
      <c r="DC1237">
        <v>0</v>
      </c>
      <c r="DD1237">
        <v>0</v>
      </c>
      <c r="DE1237">
        <v>0</v>
      </c>
      <c r="DF1237">
        <v>0</v>
      </c>
      <c r="DG1237">
        <v>0</v>
      </c>
      <c r="DH1237">
        <v>0</v>
      </c>
      <c r="DI1237">
        <v>0</v>
      </c>
      <c r="DJ1237">
        <v>0</v>
      </c>
      <c r="DK1237">
        <v>0</v>
      </c>
      <c r="DL1237">
        <v>0</v>
      </c>
      <c r="DM1237">
        <v>0</v>
      </c>
      <c r="DN1237">
        <v>0</v>
      </c>
      <c r="DO1237">
        <v>0</v>
      </c>
      <c r="DP1237">
        <v>0</v>
      </c>
      <c r="DQ1237">
        <v>0</v>
      </c>
      <c r="DR1237">
        <v>0</v>
      </c>
      <c r="DS1237">
        <v>0</v>
      </c>
      <c r="DT1237">
        <v>0</v>
      </c>
      <c r="DU1237">
        <v>0</v>
      </c>
      <c r="DV1237">
        <v>0</v>
      </c>
      <c r="DW1237">
        <v>0</v>
      </c>
      <c r="DX1237">
        <v>0</v>
      </c>
      <c r="DZ1237" s="340"/>
      <c r="EA1237" t="s">
        <v>1025</v>
      </c>
      <c r="EB1237">
        <v>2</v>
      </c>
      <c r="EC1237">
        <v>10</v>
      </c>
      <c r="ED1237" s="183" t="str">
        <f t="shared" si="48"/>
        <v>SDH300210</v>
      </c>
      <c r="EE1237">
        <v>270.3</v>
      </c>
      <c r="EF1237">
        <v>10000</v>
      </c>
      <c r="EG1237">
        <v>10000</v>
      </c>
      <c r="EH1237">
        <v>10000</v>
      </c>
      <c r="EI1237">
        <v>10000</v>
      </c>
      <c r="EJ1237">
        <v>10000</v>
      </c>
      <c r="EK1237">
        <v>10000</v>
      </c>
      <c r="EL1237">
        <v>10000</v>
      </c>
      <c r="EM1237">
        <v>10000</v>
      </c>
      <c r="EN1237">
        <v>10000</v>
      </c>
      <c r="EO1237">
        <v>10000</v>
      </c>
      <c r="EP1237">
        <v>10000</v>
      </c>
      <c r="EQ1237">
        <v>10000</v>
      </c>
      <c r="ER1237">
        <v>10000</v>
      </c>
      <c r="ES1237">
        <v>10000</v>
      </c>
      <c r="ET1237">
        <v>10000</v>
      </c>
      <c r="EU1237">
        <v>10000</v>
      </c>
      <c r="EV1237">
        <v>10000</v>
      </c>
      <c r="EW1237">
        <v>10000</v>
      </c>
      <c r="EX1237">
        <v>10000</v>
      </c>
      <c r="EY1237">
        <v>10000</v>
      </c>
      <c r="EZ1237">
        <v>10000</v>
      </c>
      <c r="FA1237">
        <v>10000</v>
      </c>
      <c r="FB1237">
        <v>10000</v>
      </c>
      <c r="FC1237">
        <v>10000</v>
      </c>
      <c r="FD1237">
        <v>10000</v>
      </c>
      <c r="FE1237">
        <v>10000</v>
      </c>
      <c r="FF1237">
        <v>10000</v>
      </c>
      <c r="FG1237">
        <v>10000</v>
      </c>
      <c r="FH1237">
        <v>10000</v>
      </c>
      <c r="FI1237">
        <v>10000</v>
      </c>
      <c r="FJ1237">
        <v>10000</v>
      </c>
      <c r="FK1237">
        <v>10000</v>
      </c>
      <c r="FL1237">
        <v>10000</v>
      </c>
      <c r="FM1237">
        <v>10000</v>
      </c>
      <c r="FN1237">
        <v>10000</v>
      </c>
      <c r="FO1237">
        <v>10000</v>
      </c>
      <c r="FP1237">
        <v>10000</v>
      </c>
      <c r="FQ1237">
        <v>10000</v>
      </c>
      <c r="FR1237">
        <v>10000</v>
      </c>
      <c r="FS1237">
        <v>10000</v>
      </c>
      <c r="FT1237">
        <v>10000</v>
      </c>
      <c r="FU1237">
        <v>10000</v>
      </c>
      <c r="FV1237">
        <v>10000</v>
      </c>
      <c r="FW1237">
        <v>10000</v>
      </c>
      <c r="FX1237">
        <v>0</v>
      </c>
      <c r="FY1237">
        <v>0</v>
      </c>
      <c r="FZ1237">
        <v>0</v>
      </c>
      <c r="GA1237">
        <v>0</v>
      </c>
      <c r="GB1237">
        <v>0</v>
      </c>
      <c r="GC1237">
        <v>0</v>
      </c>
      <c r="GD1237">
        <v>0</v>
      </c>
      <c r="GE1237">
        <v>0</v>
      </c>
      <c r="GF1237">
        <v>0</v>
      </c>
      <c r="GG1237">
        <v>0</v>
      </c>
      <c r="GH1237">
        <v>0</v>
      </c>
      <c r="GI1237">
        <v>0</v>
      </c>
      <c r="GJ1237">
        <v>0</v>
      </c>
      <c r="GK1237">
        <v>0</v>
      </c>
      <c r="GL1237">
        <v>0</v>
      </c>
      <c r="GM1237">
        <v>0</v>
      </c>
      <c r="GN1237">
        <v>0</v>
      </c>
      <c r="GO1237">
        <v>0</v>
      </c>
      <c r="GP1237">
        <v>0</v>
      </c>
      <c r="GQ1237">
        <v>0</v>
      </c>
      <c r="GR1237">
        <v>0</v>
      </c>
      <c r="GS1237">
        <v>0</v>
      </c>
      <c r="GT1237">
        <v>0</v>
      </c>
      <c r="GU1237">
        <v>0</v>
      </c>
      <c r="GV1237">
        <v>0</v>
      </c>
      <c r="GW1237">
        <v>0</v>
      </c>
      <c r="GX1237">
        <v>0</v>
      </c>
      <c r="GY1237">
        <v>0</v>
      </c>
      <c r="GZ1237">
        <v>0</v>
      </c>
      <c r="HA1237">
        <v>0</v>
      </c>
      <c r="HB1237">
        <v>0</v>
      </c>
      <c r="HC1237">
        <v>0</v>
      </c>
      <c r="HD1237">
        <v>0</v>
      </c>
      <c r="HE1237">
        <v>0</v>
      </c>
      <c r="HF1237">
        <v>0</v>
      </c>
      <c r="HG1237">
        <v>0</v>
      </c>
      <c r="HH1237">
        <v>0</v>
      </c>
      <c r="HI1237">
        <v>0</v>
      </c>
      <c r="HJ1237">
        <v>0</v>
      </c>
      <c r="HK1237">
        <v>0</v>
      </c>
      <c r="HL1237">
        <v>0</v>
      </c>
      <c r="HM1237">
        <v>0</v>
      </c>
      <c r="HN1237">
        <v>0</v>
      </c>
      <c r="HO1237">
        <v>0</v>
      </c>
      <c r="HP1237">
        <v>0</v>
      </c>
      <c r="HQ1237">
        <v>0</v>
      </c>
      <c r="HR1237">
        <v>0</v>
      </c>
      <c r="HS1237">
        <v>0</v>
      </c>
      <c r="HT1237">
        <v>0</v>
      </c>
      <c r="HU1237">
        <v>0</v>
      </c>
      <c r="HV1237">
        <v>0</v>
      </c>
      <c r="HW1237">
        <v>0</v>
      </c>
      <c r="HX1237">
        <v>0</v>
      </c>
      <c r="HY1237">
        <v>0</v>
      </c>
      <c r="HZ1237">
        <v>0</v>
      </c>
      <c r="IA1237">
        <v>0</v>
      </c>
      <c r="IB1237">
        <v>0</v>
      </c>
      <c r="IC1237">
        <v>0</v>
      </c>
      <c r="ID1237">
        <v>0</v>
      </c>
      <c r="IE1237">
        <v>0</v>
      </c>
      <c r="IF1237">
        <v>0</v>
      </c>
      <c r="IG1237">
        <v>0</v>
      </c>
      <c r="IH1237">
        <v>0</v>
      </c>
      <c r="II1237">
        <v>0</v>
      </c>
      <c r="IJ1237">
        <v>0</v>
      </c>
      <c r="IK1237">
        <v>0</v>
      </c>
    </row>
    <row r="1238" spans="13:245" hidden="1">
      <c r="M1238" s="340"/>
      <c r="N1238" t="s">
        <v>1025</v>
      </c>
      <c r="O1238">
        <v>2</v>
      </c>
      <c r="P1238">
        <v>11</v>
      </c>
      <c r="Q1238" s="183" t="str">
        <f t="shared" si="47"/>
        <v>SDH300211</v>
      </c>
      <c r="R1238">
        <v>270.3</v>
      </c>
      <c r="S1238">
        <v>2000</v>
      </c>
      <c r="T1238">
        <v>2000</v>
      </c>
      <c r="U1238">
        <v>2000</v>
      </c>
      <c r="V1238">
        <v>2000</v>
      </c>
      <c r="W1238">
        <v>2000</v>
      </c>
      <c r="X1238">
        <v>2000</v>
      </c>
      <c r="Y1238">
        <v>2162.4</v>
      </c>
      <c r="Z1238">
        <v>2432.7000000000003</v>
      </c>
      <c r="AA1238">
        <v>2703</v>
      </c>
      <c r="AB1238">
        <v>2973.3</v>
      </c>
      <c r="AC1238">
        <v>3243.6000000000004</v>
      </c>
      <c r="AD1238">
        <v>3513.9</v>
      </c>
      <c r="AE1238">
        <v>3784.2000000000003</v>
      </c>
      <c r="AF1238">
        <v>4054.5</v>
      </c>
      <c r="AG1238">
        <v>4324.8</v>
      </c>
      <c r="AH1238">
        <v>4595.1000000000004</v>
      </c>
      <c r="AI1238">
        <v>4865.4000000000005</v>
      </c>
      <c r="AJ1238">
        <v>5135.7</v>
      </c>
      <c r="AK1238">
        <v>5406</v>
      </c>
      <c r="AL1238">
        <v>5676.3</v>
      </c>
      <c r="AM1238">
        <v>5946.6</v>
      </c>
      <c r="AN1238">
        <v>6216.9000000000005</v>
      </c>
      <c r="AO1238">
        <v>6487.2000000000007</v>
      </c>
      <c r="AP1238">
        <v>6757.5</v>
      </c>
      <c r="AQ1238">
        <v>7027.8</v>
      </c>
      <c r="AR1238">
        <v>7298.1</v>
      </c>
      <c r="AS1238">
        <v>7568.4000000000005</v>
      </c>
      <c r="AT1238">
        <v>7838.7000000000007</v>
      </c>
      <c r="AU1238">
        <v>8109</v>
      </c>
      <c r="AV1238">
        <v>8109</v>
      </c>
      <c r="AW1238">
        <v>8109</v>
      </c>
      <c r="AX1238">
        <v>8109</v>
      </c>
      <c r="AY1238">
        <v>8109</v>
      </c>
      <c r="AZ1238">
        <v>8109</v>
      </c>
      <c r="BA1238">
        <v>8109</v>
      </c>
      <c r="BB1238">
        <v>8109</v>
      </c>
      <c r="BC1238">
        <v>8109</v>
      </c>
      <c r="BD1238">
        <v>8109</v>
      </c>
      <c r="BE1238">
        <v>8109</v>
      </c>
      <c r="BF1238">
        <v>8109</v>
      </c>
      <c r="BG1238">
        <v>8109</v>
      </c>
      <c r="BH1238">
        <v>8109</v>
      </c>
      <c r="BI1238">
        <v>8109</v>
      </c>
      <c r="BJ1238">
        <v>8109</v>
      </c>
      <c r="BK1238">
        <v>0</v>
      </c>
      <c r="BL1238">
        <v>0</v>
      </c>
      <c r="BM1238">
        <v>0</v>
      </c>
      <c r="BN1238">
        <v>0</v>
      </c>
      <c r="BO1238">
        <v>0</v>
      </c>
      <c r="BP1238">
        <v>0</v>
      </c>
      <c r="BQ1238">
        <v>0</v>
      </c>
      <c r="BR1238">
        <v>0</v>
      </c>
      <c r="BS1238">
        <v>0</v>
      </c>
      <c r="BT1238">
        <v>0</v>
      </c>
      <c r="BU1238">
        <v>0</v>
      </c>
      <c r="BV1238">
        <v>0</v>
      </c>
      <c r="BW1238">
        <v>0</v>
      </c>
      <c r="BX1238">
        <v>0</v>
      </c>
      <c r="BY1238">
        <v>0</v>
      </c>
      <c r="BZ1238">
        <v>0</v>
      </c>
      <c r="CA1238">
        <v>0</v>
      </c>
      <c r="CB1238">
        <v>0</v>
      </c>
      <c r="CC1238">
        <v>0</v>
      </c>
      <c r="CD1238">
        <v>0</v>
      </c>
      <c r="CE1238">
        <v>0</v>
      </c>
      <c r="CF1238">
        <v>0</v>
      </c>
      <c r="CG1238">
        <v>0</v>
      </c>
      <c r="CH1238">
        <v>0</v>
      </c>
      <c r="CI1238">
        <v>0</v>
      </c>
      <c r="CJ1238">
        <v>0</v>
      </c>
      <c r="CK1238">
        <v>0</v>
      </c>
      <c r="CL1238">
        <v>0</v>
      </c>
      <c r="CM1238">
        <v>0</v>
      </c>
      <c r="CN1238">
        <v>0</v>
      </c>
      <c r="CO1238">
        <v>0</v>
      </c>
      <c r="CP1238">
        <v>0</v>
      </c>
      <c r="CQ1238">
        <v>0</v>
      </c>
      <c r="CR1238">
        <v>0</v>
      </c>
      <c r="CS1238">
        <v>0</v>
      </c>
      <c r="CT1238">
        <v>0</v>
      </c>
      <c r="CU1238">
        <v>0</v>
      </c>
      <c r="CV1238">
        <v>0</v>
      </c>
      <c r="CW1238">
        <v>0</v>
      </c>
      <c r="CX1238">
        <v>0</v>
      </c>
      <c r="CY1238">
        <v>0</v>
      </c>
      <c r="CZ1238">
        <v>0</v>
      </c>
      <c r="DA1238">
        <v>0</v>
      </c>
      <c r="DB1238">
        <v>0</v>
      </c>
      <c r="DC1238">
        <v>0</v>
      </c>
      <c r="DD1238">
        <v>0</v>
      </c>
      <c r="DE1238">
        <v>0</v>
      </c>
      <c r="DF1238">
        <v>0</v>
      </c>
      <c r="DG1238">
        <v>0</v>
      </c>
      <c r="DH1238">
        <v>0</v>
      </c>
      <c r="DI1238">
        <v>0</v>
      </c>
      <c r="DJ1238">
        <v>0</v>
      </c>
      <c r="DK1238">
        <v>0</v>
      </c>
      <c r="DL1238">
        <v>0</v>
      </c>
      <c r="DM1238">
        <v>0</v>
      </c>
      <c r="DN1238">
        <v>0</v>
      </c>
      <c r="DO1238">
        <v>0</v>
      </c>
      <c r="DP1238">
        <v>0</v>
      </c>
      <c r="DQ1238">
        <v>0</v>
      </c>
      <c r="DR1238">
        <v>0</v>
      </c>
      <c r="DS1238">
        <v>0</v>
      </c>
      <c r="DT1238">
        <v>0</v>
      </c>
      <c r="DU1238">
        <v>0</v>
      </c>
      <c r="DV1238">
        <v>0</v>
      </c>
      <c r="DW1238">
        <v>0</v>
      </c>
      <c r="DX1238">
        <v>0</v>
      </c>
      <c r="DZ1238" s="340"/>
      <c r="EA1238" t="s">
        <v>1025</v>
      </c>
      <c r="EB1238">
        <v>2</v>
      </c>
      <c r="EC1238">
        <v>11</v>
      </c>
      <c r="ED1238" s="183" t="str">
        <f t="shared" si="48"/>
        <v>SDH300211</v>
      </c>
      <c r="EE1238">
        <v>270.3</v>
      </c>
      <c r="EF1238">
        <v>10000</v>
      </c>
      <c r="EG1238">
        <v>10000</v>
      </c>
      <c r="EH1238">
        <v>10000</v>
      </c>
      <c r="EI1238">
        <v>10000</v>
      </c>
      <c r="EJ1238">
        <v>10000</v>
      </c>
      <c r="EK1238">
        <v>10000</v>
      </c>
      <c r="EL1238">
        <v>10000</v>
      </c>
      <c r="EM1238">
        <v>10000</v>
      </c>
      <c r="EN1238">
        <v>10000</v>
      </c>
      <c r="EO1238">
        <v>10000</v>
      </c>
      <c r="EP1238">
        <v>10000</v>
      </c>
      <c r="EQ1238">
        <v>10000</v>
      </c>
      <c r="ER1238">
        <v>10000</v>
      </c>
      <c r="ES1238">
        <v>10000</v>
      </c>
      <c r="ET1238">
        <v>10000</v>
      </c>
      <c r="EU1238">
        <v>10000</v>
      </c>
      <c r="EV1238">
        <v>10000</v>
      </c>
      <c r="EW1238">
        <v>10000</v>
      </c>
      <c r="EX1238">
        <v>10000</v>
      </c>
      <c r="EY1238">
        <v>10000</v>
      </c>
      <c r="EZ1238">
        <v>10000</v>
      </c>
      <c r="FA1238">
        <v>10000</v>
      </c>
      <c r="FB1238">
        <v>10000</v>
      </c>
      <c r="FC1238">
        <v>10000</v>
      </c>
      <c r="FD1238">
        <v>10000</v>
      </c>
      <c r="FE1238">
        <v>10000</v>
      </c>
      <c r="FF1238">
        <v>10000</v>
      </c>
      <c r="FG1238">
        <v>10000</v>
      </c>
      <c r="FH1238">
        <v>10000</v>
      </c>
      <c r="FI1238">
        <v>10000</v>
      </c>
      <c r="FJ1238">
        <v>10000</v>
      </c>
      <c r="FK1238">
        <v>10000</v>
      </c>
      <c r="FL1238">
        <v>10000</v>
      </c>
      <c r="FM1238">
        <v>10000</v>
      </c>
      <c r="FN1238">
        <v>10000</v>
      </c>
      <c r="FO1238">
        <v>10000</v>
      </c>
      <c r="FP1238">
        <v>10000</v>
      </c>
      <c r="FQ1238">
        <v>10000</v>
      </c>
      <c r="FR1238">
        <v>10000</v>
      </c>
      <c r="FS1238">
        <v>10000</v>
      </c>
      <c r="FT1238">
        <v>10000</v>
      </c>
      <c r="FU1238">
        <v>10000</v>
      </c>
      <c r="FV1238">
        <v>10000</v>
      </c>
      <c r="FW1238">
        <v>10000</v>
      </c>
      <c r="FX1238">
        <v>0</v>
      </c>
      <c r="FY1238">
        <v>0</v>
      </c>
      <c r="FZ1238">
        <v>0</v>
      </c>
      <c r="GA1238">
        <v>0</v>
      </c>
      <c r="GB1238">
        <v>0</v>
      </c>
      <c r="GC1238">
        <v>0</v>
      </c>
      <c r="GD1238">
        <v>0</v>
      </c>
      <c r="GE1238">
        <v>0</v>
      </c>
      <c r="GF1238">
        <v>0</v>
      </c>
      <c r="GG1238">
        <v>0</v>
      </c>
      <c r="GH1238">
        <v>0</v>
      </c>
      <c r="GI1238">
        <v>0</v>
      </c>
      <c r="GJ1238">
        <v>0</v>
      </c>
      <c r="GK1238">
        <v>0</v>
      </c>
      <c r="GL1238">
        <v>0</v>
      </c>
      <c r="GM1238">
        <v>0</v>
      </c>
      <c r="GN1238">
        <v>0</v>
      </c>
      <c r="GO1238">
        <v>0</v>
      </c>
      <c r="GP1238">
        <v>0</v>
      </c>
      <c r="GQ1238">
        <v>0</v>
      </c>
      <c r="GR1238">
        <v>0</v>
      </c>
      <c r="GS1238">
        <v>0</v>
      </c>
      <c r="GT1238">
        <v>0</v>
      </c>
      <c r="GU1238">
        <v>0</v>
      </c>
      <c r="GV1238">
        <v>0</v>
      </c>
      <c r="GW1238">
        <v>0</v>
      </c>
      <c r="GX1238">
        <v>0</v>
      </c>
      <c r="GY1238">
        <v>0</v>
      </c>
      <c r="GZ1238">
        <v>0</v>
      </c>
      <c r="HA1238">
        <v>0</v>
      </c>
      <c r="HB1238">
        <v>0</v>
      </c>
      <c r="HC1238">
        <v>0</v>
      </c>
      <c r="HD1238">
        <v>0</v>
      </c>
      <c r="HE1238">
        <v>0</v>
      </c>
      <c r="HF1238">
        <v>0</v>
      </c>
      <c r="HG1238">
        <v>0</v>
      </c>
      <c r="HH1238">
        <v>0</v>
      </c>
      <c r="HI1238">
        <v>0</v>
      </c>
      <c r="HJ1238">
        <v>0</v>
      </c>
      <c r="HK1238">
        <v>0</v>
      </c>
      <c r="HL1238">
        <v>0</v>
      </c>
      <c r="HM1238">
        <v>0</v>
      </c>
      <c r="HN1238">
        <v>0</v>
      </c>
      <c r="HO1238">
        <v>0</v>
      </c>
      <c r="HP1238">
        <v>0</v>
      </c>
      <c r="HQ1238">
        <v>0</v>
      </c>
      <c r="HR1238">
        <v>0</v>
      </c>
      <c r="HS1238">
        <v>0</v>
      </c>
      <c r="HT1238">
        <v>0</v>
      </c>
      <c r="HU1238">
        <v>0</v>
      </c>
      <c r="HV1238">
        <v>0</v>
      </c>
      <c r="HW1238">
        <v>0</v>
      </c>
      <c r="HX1238">
        <v>0</v>
      </c>
      <c r="HY1238">
        <v>0</v>
      </c>
      <c r="HZ1238">
        <v>0</v>
      </c>
      <c r="IA1238">
        <v>0</v>
      </c>
      <c r="IB1238">
        <v>0</v>
      </c>
      <c r="IC1238">
        <v>0</v>
      </c>
      <c r="ID1238">
        <v>0</v>
      </c>
      <c r="IE1238">
        <v>0</v>
      </c>
      <c r="IF1238">
        <v>0</v>
      </c>
      <c r="IG1238">
        <v>0</v>
      </c>
      <c r="IH1238">
        <v>0</v>
      </c>
      <c r="II1238">
        <v>0</v>
      </c>
      <c r="IJ1238">
        <v>0</v>
      </c>
      <c r="IK1238">
        <v>0</v>
      </c>
    </row>
    <row r="1239" spans="13:245" hidden="1">
      <c r="M1239" s="340"/>
      <c r="N1239" t="s">
        <v>1025</v>
      </c>
      <c r="O1239">
        <v>2</v>
      </c>
      <c r="P1239">
        <v>12</v>
      </c>
      <c r="Q1239" s="183" t="str">
        <f t="shared" si="47"/>
        <v>SDH300212</v>
      </c>
      <c r="R1239">
        <v>270.3</v>
      </c>
      <c r="S1239">
        <v>2000</v>
      </c>
      <c r="T1239">
        <v>2000</v>
      </c>
      <c r="U1239">
        <v>2000</v>
      </c>
      <c r="V1239">
        <v>2000</v>
      </c>
      <c r="W1239">
        <v>2000</v>
      </c>
      <c r="X1239">
        <v>2000</v>
      </c>
      <c r="Y1239">
        <v>2162.4</v>
      </c>
      <c r="Z1239">
        <v>2432.7000000000003</v>
      </c>
      <c r="AA1239">
        <v>2703</v>
      </c>
      <c r="AB1239">
        <v>2973.3</v>
      </c>
      <c r="AC1239">
        <v>3243.6000000000004</v>
      </c>
      <c r="AD1239">
        <v>3513.9</v>
      </c>
      <c r="AE1239">
        <v>3784.2000000000003</v>
      </c>
      <c r="AF1239">
        <v>4054.5</v>
      </c>
      <c r="AG1239">
        <v>4324.8</v>
      </c>
      <c r="AH1239">
        <v>4595.1000000000004</v>
      </c>
      <c r="AI1239">
        <v>4865.4000000000005</v>
      </c>
      <c r="AJ1239">
        <v>5135.7</v>
      </c>
      <c r="AK1239">
        <v>5406</v>
      </c>
      <c r="AL1239">
        <v>5676.3</v>
      </c>
      <c r="AM1239">
        <v>5946.6</v>
      </c>
      <c r="AN1239">
        <v>6216.9000000000005</v>
      </c>
      <c r="AO1239">
        <v>6487.2000000000007</v>
      </c>
      <c r="AP1239">
        <v>6757.5</v>
      </c>
      <c r="AQ1239">
        <v>7027.8</v>
      </c>
      <c r="AR1239">
        <v>7298.1</v>
      </c>
      <c r="AS1239">
        <v>7568.4000000000005</v>
      </c>
      <c r="AT1239">
        <v>7838.7000000000007</v>
      </c>
      <c r="AU1239">
        <v>8109</v>
      </c>
      <c r="AV1239">
        <v>8109</v>
      </c>
      <c r="AW1239">
        <v>8109</v>
      </c>
      <c r="AX1239">
        <v>8109</v>
      </c>
      <c r="AY1239">
        <v>8109</v>
      </c>
      <c r="AZ1239">
        <v>8109</v>
      </c>
      <c r="BA1239">
        <v>8109</v>
      </c>
      <c r="BB1239">
        <v>8109</v>
      </c>
      <c r="BC1239">
        <v>8109</v>
      </c>
      <c r="BD1239">
        <v>8109</v>
      </c>
      <c r="BE1239">
        <v>8109</v>
      </c>
      <c r="BF1239">
        <v>8109</v>
      </c>
      <c r="BG1239">
        <v>8109</v>
      </c>
      <c r="BH1239">
        <v>8109</v>
      </c>
      <c r="BI1239">
        <v>8109</v>
      </c>
      <c r="BJ1239">
        <v>8109</v>
      </c>
      <c r="BK1239">
        <v>0</v>
      </c>
      <c r="BL1239">
        <v>0</v>
      </c>
      <c r="BM1239">
        <v>0</v>
      </c>
      <c r="BN1239">
        <v>0</v>
      </c>
      <c r="BO1239">
        <v>0</v>
      </c>
      <c r="BP1239">
        <v>0</v>
      </c>
      <c r="BQ1239">
        <v>0</v>
      </c>
      <c r="BR1239">
        <v>0</v>
      </c>
      <c r="BS1239">
        <v>0</v>
      </c>
      <c r="BT1239">
        <v>0</v>
      </c>
      <c r="BU1239">
        <v>0</v>
      </c>
      <c r="BV1239">
        <v>0</v>
      </c>
      <c r="BW1239">
        <v>0</v>
      </c>
      <c r="BX1239">
        <v>0</v>
      </c>
      <c r="BY1239">
        <v>0</v>
      </c>
      <c r="BZ1239">
        <v>0</v>
      </c>
      <c r="CA1239">
        <v>0</v>
      </c>
      <c r="CB1239">
        <v>0</v>
      </c>
      <c r="CC1239">
        <v>0</v>
      </c>
      <c r="CD1239">
        <v>0</v>
      </c>
      <c r="CE1239">
        <v>0</v>
      </c>
      <c r="CF1239">
        <v>0</v>
      </c>
      <c r="CG1239">
        <v>0</v>
      </c>
      <c r="CH1239">
        <v>0</v>
      </c>
      <c r="CI1239">
        <v>0</v>
      </c>
      <c r="CJ1239">
        <v>0</v>
      </c>
      <c r="CK1239">
        <v>0</v>
      </c>
      <c r="CL1239">
        <v>0</v>
      </c>
      <c r="CM1239">
        <v>0</v>
      </c>
      <c r="CN1239">
        <v>0</v>
      </c>
      <c r="CO1239">
        <v>0</v>
      </c>
      <c r="CP1239">
        <v>0</v>
      </c>
      <c r="CQ1239">
        <v>0</v>
      </c>
      <c r="CR1239">
        <v>0</v>
      </c>
      <c r="CS1239">
        <v>0</v>
      </c>
      <c r="CT1239">
        <v>0</v>
      </c>
      <c r="CU1239">
        <v>0</v>
      </c>
      <c r="CV1239">
        <v>0</v>
      </c>
      <c r="CW1239">
        <v>0</v>
      </c>
      <c r="CX1239">
        <v>0</v>
      </c>
      <c r="CY1239">
        <v>0</v>
      </c>
      <c r="CZ1239">
        <v>0</v>
      </c>
      <c r="DA1239">
        <v>0</v>
      </c>
      <c r="DB1239">
        <v>0</v>
      </c>
      <c r="DC1239">
        <v>0</v>
      </c>
      <c r="DD1239">
        <v>0</v>
      </c>
      <c r="DE1239">
        <v>0</v>
      </c>
      <c r="DF1239">
        <v>0</v>
      </c>
      <c r="DG1239">
        <v>0</v>
      </c>
      <c r="DH1239">
        <v>0</v>
      </c>
      <c r="DI1239">
        <v>0</v>
      </c>
      <c r="DJ1239">
        <v>0</v>
      </c>
      <c r="DK1239">
        <v>0</v>
      </c>
      <c r="DL1239">
        <v>0</v>
      </c>
      <c r="DM1239">
        <v>0</v>
      </c>
      <c r="DN1239">
        <v>0</v>
      </c>
      <c r="DO1239">
        <v>0</v>
      </c>
      <c r="DP1239">
        <v>0</v>
      </c>
      <c r="DQ1239">
        <v>0</v>
      </c>
      <c r="DR1239">
        <v>0</v>
      </c>
      <c r="DS1239">
        <v>0</v>
      </c>
      <c r="DT1239">
        <v>0</v>
      </c>
      <c r="DU1239">
        <v>0</v>
      </c>
      <c r="DV1239">
        <v>0</v>
      </c>
      <c r="DW1239">
        <v>0</v>
      </c>
      <c r="DX1239">
        <v>0</v>
      </c>
      <c r="DZ1239" s="340"/>
      <c r="EA1239" t="s">
        <v>1025</v>
      </c>
      <c r="EB1239">
        <v>2</v>
      </c>
      <c r="EC1239">
        <v>12</v>
      </c>
      <c r="ED1239" s="183" t="str">
        <f t="shared" si="48"/>
        <v>SDH300212</v>
      </c>
      <c r="EE1239">
        <v>270.3</v>
      </c>
      <c r="EF1239">
        <v>10000</v>
      </c>
      <c r="EG1239">
        <v>10000</v>
      </c>
      <c r="EH1239">
        <v>10000</v>
      </c>
      <c r="EI1239">
        <v>10000</v>
      </c>
      <c r="EJ1239">
        <v>10000</v>
      </c>
      <c r="EK1239">
        <v>10000</v>
      </c>
      <c r="EL1239">
        <v>10000</v>
      </c>
      <c r="EM1239">
        <v>10000</v>
      </c>
      <c r="EN1239">
        <v>10000</v>
      </c>
      <c r="EO1239">
        <v>10000</v>
      </c>
      <c r="EP1239">
        <v>10000</v>
      </c>
      <c r="EQ1239">
        <v>10000</v>
      </c>
      <c r="ER1239">
        <v>10000</v>
      </c>
      <c r="ES1239">
        <v>10000</v>
      </c>
      <c r="ET1239">
        <v>10000</v>
      </c>
      <c r="EU1239">
        <v>10000</v>
      </c>
      <c r="EV1239">
        <v>10000</v>
      </c>
      <c r="EW1239">
        <v>10000</v>
      </c>
      <c r="EX1239">
        <v>10000</v>
      </c>
      <c r="EY1239">
        <v>10000</v>
      </c>
      <c r="EZ1239">
        <v>10000</v>
      </c>
      <c r="FA1239">
        <v>10000</v>
      </c>
      <c r="FB1239">
        <v>10000</v>
      </c>
      <c r="FC1239">
        <v>10000</v>
      </c>
      <c r="FD1239">
        <v>10000</v>
      </c>
      <c r="FE1239">
        <v>10000</v>
      </c>
      <c r="FF1239">
        <v>10000</v>
      </c>
      <c r="FG1239">
        <v>10000</v>
      </c>
      <c r="FH1239">
        <v>10000</v>
      </c>
      <c r="FI1239">
        <v>10000</v>
      </c>
      <c r="FJ1239">
        <v>10000</v>
      </c>
      <c r="FK1239">
        <v>10000</v>
      </c>
      <c r="FL1239">
        <v>10000</v>
      </c>
      <c r="FM1239">
        <v>10000</v>
      </c>
      <c r="FN1239">
        <v>10000</v>
      </c>
      <c r="FO1239">
        <v>10000</v>
      </c>
      <c r="FP1239">
        <v>10000</v>
      </c>
      <c r="FQ1239">
        <v>10000</v>
      </c>
      <c r="FR1239">
        <v>10000</v>
      </c>
      <c r="FS1239">
        <v>10000</v>
      </c>
      <c r="FT1239">
        <v>10000</v>
      </c>
      <c r="FU1239">
        <v>10000</v>
      </c>
      <c r="FV1239">
        <v>10000</v>
      </c>
      <c r="FW1239">
        <v>10000</v>
      </c>
      <c r="FX1239">
        <v>0</v>
      </c>
      <c r="FY1239">
        <v>0</v>
      </c>
      <c r="FZ1239">
        <v>0</v>
      </c>
      <c r="GA1239">
        <v>0</v>
      </c>
      <c r="GB1239">
        <v>0</v>
      </c>
      <c r="GC1239">
        <v>0</v>
      </c>
      <c r="GD1239">
        <v>0</v>
      </c>
      <c r="GE1239">
        <v>0</v>
      </c>
      <c r="GF1239">
        <v>0</v>
      </c>
      <c r="GG1239">
        <v>0</v>
      </c>
      <c r="GH1239">
        <v>0</v>
      </c>
      <c r="GI1239">
        <v>0</v>
      </c>
      <c r="GJ1239">
        <v>0</v>
      </c>
      <c r="GK1239">
        <v>0</v>
      </c>
      <c r="GL1239">
        <v>0</v>
      </c>
      <c r="GM1239">
        <v>0</v>
      </c>
      <c r="GN1239">
        <v>0</v>
      </c>
      <c r="GO1239">
        <v>0</v>
      </c>
      <c r="GP1239">
        <v>0</v>
      </c>
      <c r="GQ1239">
        <v>0</v>
      </c>
      <c r="GR1239">
        <v>0</v>
      </c>
      <c r="GS1239">
        <v>0</v>
      </c>
      <c r="GT1239">
        <v>0</v>
      </c>
      <c r="GU1239">
        <v>0</v>
      </c>
      <c r="GV1239">
        <v>0</v>
      </c>
      <c r="GW1239">
        <v>0</v>
      </c>
      <c r="GX1239">
        <v>0</v>
      </c>
      <c r="GY1239">
        <v>0</v>
      </c>
      <c r="GZ1239">
        <v>0</v>
      </c>
      <c r="HA1239">
        <v>0</v>
      </c>
      <c r="HB1239">
        <v>0</v>
      </c>
      <c r="HC1239">
        <v>0</v>
      </c>
      <c r="HD1239">
        <v>0</v>
      </c>
      <c r="HE1239">
        <v>0</v>
      </c>
      <c r="HF1239">
        <v>0</v>
      </c>
      <c r="HG1239">
        <v>0</v>
      </c>
      <c r="HH1239">
        <v>0</v>
      </c>
      <c r="HI1239">
        <v>0</v>
      </c>
      <c r="HJ1239">
        <v>0</v>
      </c>
      <c r="HK1239">
        <v>0</v>
      </c>
      <c r="HL1239">
        <v>0</v>
      </c>
      <c r="HM1239">
        <v>0</v>
      </c>
      <c r="HN1239">
        <v>0</v>
      </c>
      <c r="HO1239">
        <v>0</v>
      </c>
      <c r="HP1239">
        <v>0</v>
      </c>
      <c r="HQ1239">
        <v>0</v>
      </c>
      <c r="HR1239">
        <v>0</v>
      </c>
      <c r="HS1239">
        <v>0</v>
      </c>
      <c r="HT1239">
        <v>0</v>
      </c>
      <c r="HU1239">
        <v>0</v>
      </c>
      <c r="HV1239">
        <v>0</v>
      </c>
      <c r="HW1239">
        <v>0</v>
      </c>
      <c r="HX1239">
        <v>0</v>
      </c>
      <c r="HY1239">
        <v>0</v>
      </c>
      <c r="HZ1239">
        <v>0</v>
      </c>
      <c r="IA1239">
        <v>0</v>
      </c>
      <c r="IB1239">
        <v>0</v>
      </c>
      <c r="IC1239">
        <v>0</v>
      </c>
      <c r="ID1239">
        <v>0</v>
      </c>
      <c r="IE1239">
        <v>0</v>
      </c>
      <c r="IF1239">
        <v>0</v>
      </c>
      <c r="IG1239">
        <v>0</v>
      </c>
      <c r="IH1239">
        <v>0</v>
      </c>
      <c r="II1239">
        <v>0</v>
      </c>
      <c r="IJ1239">
        <v>0</v>
      </c>
      <c r="IK1239">
        <v>0</v>
      </c>
    </row>
    <row r="1240" spans="13:245" hidden="1">
      <c r="M1240" s="340"/>
      <c r="N1240" t="s">
        <v>1025</v>
      </c>
      <c r="O1240">
        <v>2</v>
      </c>
      <c r="P1240">
        <v>13</v>
      </c>
      <c r="Q1240" s="183" t="str">
        <f t="shared" si="47"/>
        <v>SDH300213</v>
      </c>
      <c r="R1240">
        <v>275.60000000000002</v>
      </c>
      <c r="S1240">
        <v>2000</v>
      </c>
      <c r="T1240">
        <v>2000</v>
      </c>
      <c r="U1240">
        <v>2000</v>
      </c>
      <c r="V1240">
        <v>2000</v>
      </c>
      <c r="W1240">
        <v>2000</v>
      </c>
      <c r="X1240">
        <v>2000</v>
      </c>
      <c r="Y1240">
        <v>2204.8000000000002</v>
      </c>
      <c r="Z1240">
        <v>2480.4</v>
      </c>
      <c r="AA1240">
        <v>2756</v>
      </c>
      <c r="AB1240">
        <v>3031.6000000000004</v>
      </c>
      <c r="AC1240">
        <v>3307.2000000000003</v>
      </c>
      <c r="AD1240">
        <v>3582.8</v>
      </c>
      <c r="AE1240">
        <v>3858.4</v>
      </c>
      <c r="AF1240">
        <v>4134</v>
      </c>
      <c r="AG1240">
        <v>4409.6000000000004</v>
      </c>
      <c r="AH1240">
        <v>4685.2</v>
      </c>
      <c r="AI1240">
        <v>4960.8</v>
      </c>
      <c r="AJ1240">
        <v>5236.4000000000005</v>
      </c>
      <c r="AK1240">
        <v>5512</v>
      </c>
      <c r="AL1240">
        <v>5787.6</v>
      </c>
      <c r="AM1240">
        <v>6063.2000000000007</v>
      </c>
      <c r="AN1240">
        <v>6338.8</v>
      </c>
      <c r="AO1240">
        <v>6614.4000000000005</v>
      </c>
      <c r="AP1240">
        <v>6890</v>
      </c>
      <c r="AQ1240">
        <v>7165.6</v>
      </c>
      <c r="AR1240">
        <v>7441.2000000000007</v>
      </c>
      <c r="AS1240">
        <v>7716.8</v>
      </c>
      <c r="AT1240">
        <v>7992.4000000000005</v>
      </c>
      <c r="AU1240">
        <v>8268</v>
      </c>
      <c r="AV1240">
        <v>8268</v>
      </c>
      <c r="AW1240">
        <v>8268</v>
      </c>
      <c r="AX1240">
        <v>8268</v>
      </c>
      <c r="AY1240">
        <v>8268</v>
      </c>
      <c r="AZ1240">
        <v>8268</v>
      </c>
      <c r="BA1240">
        <v>8268</v>
      </c>
      <c r="BB1240">
        <v>8268</v>
      </c>
      <c r="BC1240">
        <v>8268</v>
      </c>
      <c r="BD1240">
        <v>8268</v>
      </c>
      <c r="BE1240">
        <v>8268</v>
      </c>
      <c r="BF1240">
        <v>8268</v>
      </c>
      <c r="BG1240">
        <v>8268</v>
      </c>
      <c r="BH1240">
        <v>8268</v>
      </c>
      <c r="BI1240">
        <v>8268</v>
      </c>
      <c r="BJ1240">
        <v>8268</v>
      </c>
      <c r="BK1240">
        <v>0</v>
      </c>
      <c r="BL1240">
        <v>0</v>
      </c>
      <c r="BM1240">
        <v>0</v>
      </c>
      <c r="BN1240">
        <v>0</v>
      </c>
      <c r="BO1240">
        <v>0</v>
      </c>
      <c r="BP1240">
        <v>0</v>
      </c>
      <c r="BQ1240">
        <v>0</v>
      </c>
      <c r="BR1240">
        <v>0</v>
      </c>
      <c r="BS1240">
        <v>0</v>
      </c>
      <c r="BT1240">
        <v>0</v>
      </c>
      <c r="BU1240">
        <v>0</v>
      </c>
      <c r="BV1240">
        <v>0</v>
      </c>
      <c r="BW1240">
        <v>0</v>
      </c>
      <c r="BX1240">
        <v>0</v>
      </c>
      <c r="BY1240">
        <v>0</v>
      </c>
      <c r="BZ1240">
        <v>0</v>
      </c>
      <c r="CA1240">
        <v>0</v>
      </c>
      <c r="CB1240">
        <v>0</v>
      </c>
      <c r="CC1240">
        <v>0</v>
      </c>
      <c r="CD1240">
        <v>0</v>
      </c>
      <c r="CE1240">
        <v>0</v>
      </c>
      <c r="CF1240">
        <v>0</v>
      </c>
      <c r="CG1240">
        <v>0</v>
      </c>
      <c r="CH1240">
        <v>0</v>
      </c>
      <c r="CI1240">
        <v>0</v>
      </c>
      <c r="CJ1240">
        <v>0</v>
      </c>
      <c r="CK1240">
        <v>0</v>
      </c>
      <c r="CL1240">
        <v>0</v>
      </c>
      <c r="CM1240">
        <v>0</v>
      </c>
      <c r="CN1240">
        <v>0</v>
      </c>
      <c r="CO1240">
        <v>0</v>
      </c>
      <c r="CP1240">
        <v>0</v>
      </c>
      <c r="CQ1240">
        <v>0</v>
      </c>
      <c r="CR1240">
        <v>0</v>
      </c>
      <c r="CS1240">
        <v>0</v>
      </c>
      <c r="CT1240">
        <v>0</v>
      </c>
      <c r="CU1240">
        <v>0</v>
      </c>
      <c r="CV1240">
        <v>0</v>
      </c>
      <c r="CW1240">
        <v>0</v>
      </c>
      <c r="CX1240">
        <v>0</v>
      </c>
      <c r="CY1240">
        <v>0</v>
      </c>
      <c r="CZ1240">
        <v>0</v>
      </c>
      <c r="DA1240">
        <v>0</v>
      </c>
      <c r="DB1240">
        <v>0</v>
      </c>
      <c r="DC1240">
        <v>0</v>
      </c>
      <c r="DD1240">
        <v>0</v>
      </c>
      <c r="DE1240">
        <v>0</v>
      </c>
      <c r="DF1240">
        <v>0</v>
      </c>
      <c r="DG1240">
        <v>0</v>
      </c>
      <c r="DH1240">
        <v>0</v>
      </c>
      <c r="DI1240">
        <v>0</v>
      </c>
      <c r="DJ1240">
        <v>0</v>
      </c>
      <c r="DK1240">
        <v>0</v>
      </c>
      <c r="DL1240">
        <v>0</v>
      </c>
      <c r="DM1240">
        <v>0</v>
      </c>
      <c r="DN1240">
        <v>0</v>
      </c>
      <c r="DO1240">
        <v>0</v>
      </c>
      <c r="DP1240">
        <v>0</v>
      </c>
      <c r="DQ1240">
        <v>0</v>
      </c>
      <c r="DR1240">
        <v>0</v>
      </c>
      <c r="DS1240">
        <v>0</v>
      </c>
      <c r="DT1240">
        <v>0</v>
      </c>
      <c r="DU1240">
        <v>0</v>
      </c>
      <c r="DV1240">
        <v>0</v>
      </c>
      <c r="DW1240">
        <v>0</v>
      </c>
      <c r="DX1240">
        <v>0</v>
      </c>
      <c r="DZ1240" s="340"/>
      <c r="EA1240" t="s">
        <v>1025</v>
      </c>
      <c r="EB1240">
        <v>2</v>
      </c>
      <c r="EC1240">
        <v>13</v>
      </c>
      <c r="ED1240" s="183" t="str">
        <f t="shared" si="48"/>
        <v>SDH300213</v>
      </c>
      <c r="EE1240">
        <v>275.60000000000002</v>
      </c>
      <c r="EF1240">
        <v>10000</v>
      </c>
      <c r="EG1240">
        <v>10000</v>
      </c>
      <c r="EH1240">
        <v>10000</v>
      </c>
      <c r="EI1240">
        <v>10000</v>
      </c>
      <c r="EJ1240">
        <v>10000</v>
      </c>
      <c r="EK1240">
        <v>10000</v>
      </c>
      <c r="EL1240">
        <v>10000</v>
      </c>
      <c r="EM1240">
        <v>10000</v>
      </c>
      <c r="EN1240">
        <v>10000</v>
      </c>
      <c r="EO1240">
        <v>10000</v>
      </c>
      <c r="EP1240">
        <v>10000</v>
      </c>
      <c r="EQ1240">
        <v>10000</v>
      </c>
      <c r="ER1240">
        <v>10000</v>
      </c>
      <c r="ES1240">
        <v>10000</v>
      </c>
      <c r="ET1240">
        <v>10000</v>
      </c>
      <c r="EU1240">
        <v>10000</v>
      </c>
      <c r="EV1240">
        <v>10000</v>
      </c>
      <c r="EW1240">
        <v>10000</v>
      </c>
      <c r="EX1240">
        <v>10000</v>
      </c>
      <c r="EY1240">
        <v>10000</v>
      </c>
      <c r="EZ1240">
        <v>10000</v>
      </c>
      <c r="FA1240">
        <v>10000</v>
      </c>
      <c r="FB1240">
        <v>10000</v>
      </c>
      <c r="FC1240">
        <v>10000</v>
      </c>
      <c r="FD1240">
        <v>10000</v>
      </c>
      <c r="FE1240">
        <v>10000</v>
      </c>
      <c r="FF1240">
        <v>10000</v>
      </c>
      <c r="FG1240">
        <v>10000</v>
      </c>
      <c r="FH1240">
        <v>10000</v>
      </c>
      <c r="FI1240">
        <v>10000</v>
      </c>
      <c r="FJ1240">
        <v>10000</v>
      </c>
      <c r="FK1240">
        <v>10000</v>
      </c>
      <c r="FL1240">
        <v>10000</v>
      </c>
      <c r="FM1240">
        <v>10000</v>
      </c>
      <c r="FN1240">
        <v>10000</v>
      </c>
      <c r="FO1240">
        <v>10000</v>
      </c>
      <c r="FP1240">
        <v>10000</v>
      </c>
      <c r="FQ1240">
        <v>10000</v>
      </c>
      <c r="FR1240">
        <v>10000</v>
      </c>
      <c r="FS1240">
        <v>10000</v>
      </c>
      <c r="FT1240">
        <v>10000</v>
      </c>
      <c r="FU1240">
        <v>10000</v>
      </c>
      <c r="FV1240">
        <v>10000</v>
      </c>
      <c r="FW1240">
        <v>10000</v>
      </c>
      <c r="FX1240">
        <v>0</v>
      </c>
      <c r="FY1240">
        <v>0</v>
      </c>
      <c r="FZ1240">
        <v>0</v>
      </c>
      <c r="GA1240">
        <v>0</v>
      </c>
      <c r="GB1240">
        <v>0</v>
      </c>
      <c r="GC1240">
        <v>0</v>
      </c>
      <c r="GD1240">
        <v>0</v>
      </c>
      <c r="GE1240">
        <v>0</v>
      </c>
      <c r="GF1240">
        <v>0</v>
      </c>
      <c r="GG1240">
        <v>0</v>
      </c>
      <c r="GH1240">
        <v>0</v>
      </c>
      <c r="GI1240">
        <v>0</v>
      </c>
      <c r="GJ1240">
        <v>0</v>
      </c>
      <c r="GK1240">
        <v>0</v>
      </c>
      <c r="GL1240">
        <v>0</v>
      </c>
      <c r="GM1240">
        <v>0</v>
      </c>
      <c r="GN1240">
        <v>0</v>
      </c>
      <c r="GO1240">
        <v>0</v>
      </c>
      <c r="GP1240">
        <v>0</v>
      </c>
      <c r="GQ1240">
        <v>0</v>
      </c>
      <c r="GR1240">
        <v>0</v>
      </c>
      <c r="GS1240">
        <v>0</v>
      </c>
      <c r="GT1240">
        <v>0</v>
      </c>
      <c r="GU1240">
        <v>0</v>
      </c>
      <c r="GV1240">
        <v>0</v>
      </c>
      <c r="GW1240">
        <v>0</v>
      </c>
      <c r="GX1240">
        <v>0</v>
      </c>
      <c r="GY1240">
        <v>0</v>
      </c>
      <c r="GZ1240">
        <v>0</v>
      </c>
      <c r="HA1240">
        <v>0</v>
      </c>
      <c r="HB1240">
        <v>0</v>
      </c>
      <c r="HC1240">
        <v>0</v>
      </c>
      <c r="HD1240">
        <v>0</v>
      </c>
      <c r="HE1240">
        <v>0</v>
      </c>
      <c r="HF1240">
        <v>0</v>
      </c>
      <c r="HG1240">
        <v>0</v>
      </c>
      <c r="HH1240">
        <v>0</v>
      </c>
      <c r="HI1240">
        <v>0</v>
      </c>
      <c r="HJ1240">
        <v>0</v>
      </c>
      <c r="HK1240">
        <v>0</v>
      </c>
      <c r="HL1240">
        <v>0</v>
      </c>
      <c r="HM1240">
        <v>0</v>
      </c>
      <c r="HN1240">
        <v>0</v>
      </c>
      <c r="HO1240">
        <v>0</v>
      </c>
      <c r="HP1240">
        <v>0</v>
      </c>
      <c r="HQ1240">
        <v>0</v>
      </c>
      <c r="HR1240">
        <v>0</v>
      </c>
      <c r="HS1240">
        <v>0</v>
      </c>
      <c r="HT1240">
        <v>0</v>
      </c>
      <c r="HU1240">
        <v>0</v>
      </c>
      <c r="HV1240">
        <v>0</v>
      </c>
      <c r="HW1240">
        <v>0</v>
      </c>
      <c r="HX1240">
        <v>0</v>
      </c>
      <c r="HY1240">
        <v>0</v>
      </c>
      <c r="HZ1240">
        <v>0</v>
      </c>
      <c r="IA1240">
        <v>0</v>
      </c>
      <c r="IB1240">
        <v>0</v>
      </c>
      <c r="IC1240">
        <v>0</v>
      </c>
      <c r="ID1240">
        <v>0</v>
      </c>
      <c r="IE1240">
        <v>0</v>
      </c>
      <c r="IF1240">
        <v>0</v>
      </c>
      <c r="IG1240">
        <v>0</v>
      </c>
      <c r="IH1240">
        <v>0</v>
      </c>
      <c r="II1240">
        <v>0</v>
      </c>
      <c r="IJ1240">
        <v>0</v>
      </c>
      <c r="IK1240">
        <v>0</v>
      </c>
    </row>
    <row r="1241" spans="13:245" hidden="1">
      <c r="M1241" s="340"/>
      <c r="N1241" t="s">
        <v>1025</v>
      </c>
      <c r="O1241">
        <v>2</v>
      </c>
      <c r="P1241">
        <v>14</v>
      </c>
      <c r="Q1241" s="183" t="str">
        <f t="shared" si="47"/>
        <v>SDH300214</v>
      </c>
      <c r="R1241">
        <v>275.60000000000002</v>
      </c>
      <c r="S1241">
        <v>2000</v>
      </c>
      <c r="T1241">
        <v>2000</v>
      </c>
      <c r="U1241">
        <v>2000</v>
      </c>
      <c r="V1241">
        <v>2000</v>
      </c>
      <c r="W1241">
        <v>2000</v>
      </c>
      <c r="X1241">
        <v>2000</v>
      </c>
      <c r="Y1241">
        <v>2204.8000000000002</v>
      </c>
      <c r="Z1241">
        <v>2480.4</v>
      </c>
      <c r="AA1241">
        <v>2756</v>
      </c>
      <c r="AB1241">
        <v>3031.6000000000004</v>
      </c>
      <c r="AC1241">
        <v>3307.2000000000003</v>
      </c>
      <c r="AD1241">
        <v>3582.8</v>
      </c>
      <c r="AE1241">
        <v>3858.4</v>
      </c>
      <c r="AF1241">
        <v>4134</v>
      </c>
      <c r="AG1241">
        <v>4409.6000000000004</v>
      </c>
      <c r="AH1241">
        <v>4685.2</v>
      </c>
      <c r="AI1241">
        <v>4960.8</v>
      </c>
      <c r="AJ1241">
        <v>5236.4000000000005</v>
      </c>
      <c r="AK1241">
        <v>5512</v>
      </c>
      <c r="AL1241">
        <v>5787.6</v>
      </c>
      <c r="AM1241">
        <v>6063.2000000000007</v>
      </c>
      <c r="AN1241">
        <v>6338.8</v>
      </c>
      <c r="AO1241">
        <v>6614.4000000000005</v>
      </c>
      <c r="AP1241">
        <v>6890</v>
      </c>
      <c r="AQ1241">
        <v>7165.6</v>
      </c>
      <c r="AR1241">
        <v>7441.2000000000007</v>
      </c>
      <c r="AS1241">
        <v>7716.8</v>
      </c>
      <c r="AT1241">
        <v>7992.4000000000005</v>
      </c>
      <c r="AU1241">
        <v>8268</v>
      </c>
      <c r="AV1241">
        <v>8268</v>
      </c>
      <c r="AW1241">
        <v>8268</v>
      </c>
      <c r="AX1241">
        <v>8268</v>
      </c>
      <c r="AY1241">
        <v>8268</v>
      </c>
      <c r="AZ1241">
        <v>8268</v>
      </c>
      <c r="BA1241">
        <v>8268</v>
      </c>
      <c r="BB1241">
        <v>8268</v>
      </c>
      <c r="BC1241">
        <v>8268</v>
      </c>
      <c r="BD1241">
        <v>8268</v>
      </c>
      <c r="BE1241">
        <v>8268</v>
      </c>
      <c r="BF1241">
        <v>8268</v>
      </c>
      <c r="BG1241">
        <v>8268</v>
      </c>
      <c r="BH1241">
        <v>8268</v>
      </c>
      <c r="BI1241">
        <v>8268</v>
      </c>
      <c r="BJ1241">
        <v>8268</v>
      </c>
      <c r="BK1241">
        <v>0</v>
      </c>
      <c r="BL1241">
        <v>0</v>
      </c>
      <c r="BM1241">
        <v>0</v>
      </c>
      <c r="BN1241">
        <v>0</v>
      </c>
      <c r="BO1241">
        <v>0</v>
      </c>
      <c r="BP1241">
        <v>0</v>
      </c>
      <c r="BQ1241">
        <v>0</v>
      </c>
      <c r="BR1241">
        <v>0</v>
      </c>
      <c r="BS1241">
        <v>0</v>
      </c>
      <c r="BT1241">
        <v>0</v>
      </c>
      <c r="BU1241">
        <v>0</v>
      </c>
      <c r="BV1241">
        <v>0</v>
      </c>
      <c r="BW1241">
        <v>0</v>
      </c>
      <c r="BX1241">
        <v>0</v>
      </c>
      <c r="BY1241">
        <v>0</v>
      </c>
      <c r="BZ1241">
        <v>0</v>
      </c>
      <c r="CA1241">
        <v>0</v>
      </c>
      <c r="CB1241">
        <v>0</v>
      </c>
      <c r="CC1241">
        <v>0</v>
      </c>
      <c r="CD1241">
        <v>0</v>
      </c>
      <c r="CE1241">
        <v>0</v>
      </c>
      <c r="CF1241">
        <v>0</v>
      </c>
      <c r="CG1241">
        <v>0</v>
      </c>
      <c r="CH1241">
        <v>0</v>
      </c>
      <c r="CI1241">
        <v>0</v>
      </c>
      <c r="CJ1241">
        <v>0</v>
      </c>
      <c r="CK1241">
        <v>0</v>
      </c>
      <c r="CL1241">
        <v>0</v>
      </c>
      <c r="CM1241">
        <v>0</v>
      </c>
      <c r="CN1241">
        <v>0</v>
      </c>
      <c r="CO1241">
        <v>0</v>
      </c>
      <c r="CP1241">
        <v>0</v>
      </c>
      <c r="CQ1241">
        <v>0</v>
      </c>
      <c r="CR1241">
        <v>0</v>
      </c>
      <c r="CS1241">
        <v>0</v>
      </c>
      <c r="CT1241">
        <v>0</v>
      </c>
      <c r="CU1241">
        <v>0</v>
      </c>
      <c r="CV1241">
        <v>0</v>
      </c>
      <c r="CW1241">
        <v>0</v>
      </c>
      <c r="CX1241">
        <v>0</v>
      </c>
      <c r="CY1241">
        <v>0</v>
      </c>
      <c r="CZ1241">
        <v>0</v>
      </c>
      <c r="DA1241">
        <v>0</v>
      </c>
      <c r="DB1241">
        <v>0</v>
      </c>
      <c r="DC1241">
        <v>0</v>
      </c>
      <c r="DD1241">
        <v>0</v>
      </c>
      <c r="DE1241">
        <v>0</v>
      </c>
      <c r="DF1241">
        <v>0</v>
      </c>
      <c r="DG1241">
        <v>0</v>
      </c>
      <c r="DH1241">
        <v>0</v>
      </c>
      <c r="DI1241">
        <v>0</v>
      </c>
      <c r="DJ1241">
        <v>0</v>
      </c>
      <c r="DK1241">
        <v>0</v>
      </c>
      <c r="DL1241">
        <v>0</v>
      </c>
      <c r="DM1241">
        <v>0</v>
      </c>
      <c r="DN1241">
        <v>0</v>
      </c>
      <c r="DO1241">
        <v>0</v>
      </c>
      <c r="DP1241">
        <v>0</v>
      </c>
      <c r="DQ1241">
        <v>0</v>
      </c>
      <c r="DR1241">
        <v>0</v>
      </c>
      <c r="DS1241">
        <v>0</v>
      </c>
      <c r="DT1241">
        <v>0</v>
      </c>
      <c r="DU1241">
        <v>0</v>
      </c>
      <c r="DV1241">
        <v>0</v>
      </c>
      <c r="DW1241">
        <v>0</v>
      </c>
      <c r="DX1241">
        <v>0</v>
      </c>
      <c r="DZ1241" s="340"/>
      <c r="EA1241" t="s">
        <v>1025</v>
      </c>
      <c r="EB1241">
        <v>2</v>
      </c>
      <c r="EC1241">
        <v>14</v>
      </c>
      <c r="ED1241" s="183" t="str">
        <f t="shared" si="48"/>
        <v>SDH300214</v>
      </c>
      <c r="EE1241">
        <v>275.60000000000002</v>
      </c>
      <c r="EF1241">
        <v>10000</v>
      </c>
      <c r="EG1241">
        <v>10000</v>
      </c>
      <c r="EH1241">
        <v>10000</v>
      </c>
      <c r="EI1241">
        <v>10000</v>
      </c>
      <c r="EJ1241">
        <v>10000</v>
      </c>
      <c r="EK1241">
        <v>10000</v>
      </c>
      <c r="EL1241">
        <v>10000</v>
      </c>
      <c r="EM1241">
        <v>10000</v>
      </c>
      <c r="EN1241">
        <v>10000</v>
      </c>
      <c r="EO1241">
        <v>10000</v>
      </c>
      <c r="EP1241">
        <v>10000</v>
      </c>
      <c r="EQ1241">
        <v>10000</v>
      </c>
      <c r="ER1241">
        <v>10000</v>
      </c>
      <c r="ES1241">
        <v>10000</v>
      </c>
      <c r="ET1241">
        <v>10000</v>
      </c>
      <c r="EU1241">
        <v>10000</v>
      </c>
      <c r="EV1241">
        <v>10000</v>
      </c>
      <c r="EW1241">
        <v>10000</v>
      </c>
      <c r="EX1241">
        <v>10000</v>
      </c>
      <c r="EY1241">
        <v>10000</v>
      </c>
      <c r="EZ1241">
        <v>10000</v>
      </c>
      <c r="FA1241">
        <v>10000</v>
      </c>
      <c r="FB1241">
        <v>10000</v>
      </c>
      <c r="FC1241">
        <v>10000</v>
      </c>
      <c r="FD1241">
        <v>10000</v>
      </c>
      <c r="FE1241">
        <v>10000</v>
      </c>
      <c r="FF1241">
        <v>10000</v>
      </c>
      <c r="FG1241">
        <v>10000</v>
      </c>
      <c r="FH1241">
        <v>10000</v>
      </c>
      <c r="FI1241">
        <v>10000</v>
      </c>
      <c r="FJ1241">
        <v>10000</v>
      </c>
      <c r="FK1241">
        <v>10000</v>
      </c>
      <c r="FL1241">
        <v>10000</v>
      </c>
      <c r="FM1241">
        <v>10000</v>
      </c>
      <c r="FN1241">
        <v>10000</v>
      </c>
      <c r="FO1241">
        <v>10000</v>
      </c>
      <c r="FP1241">
        <v>10000</v>
      </c>
      <c r="FQ1241">
        <v>10000</v>
      </c>
      <c r="FR1241">
        <v>10000</v>
      </c>
      <c r="FS1241">
        <v>10000</v>
      </c>
      <c r="FT1241">
        <v>10000</v>
      </c>
      <c r="FU1241">
        <v>10000</v>
      </c>
      <c r="FV1241">
        <v>10000</v>
      </c>
      <c r="FW1241">
        <v>10000</v>
      </c>
      <c r="FX1241">
        <v>0</v>
      </c>
      <c r="FY1241">
        <v>0</v>
      </c>
      <c r="FZ1241">
        <v>0</v>
      </c>
      <c r="GA1241">
        <v>0</v>
      </c>
      <c r="GB1241">
        <v>0</v>
      </c>
      <c r="GC1241">
        <v>0</v>
      </c>
      <c r="GD1241">
        <v>0</v>
      </c>
      <c r="GE1241">
        <v>0</v>
      </c>
      <c r="GF1241">
        <v>0</v>
      </c>
      <c r="GG1241">
        <v>0</v>
      </c>
      <c r="GH1241">
        <v>0</v>
      </c>
      <c r="GI1241">
        <v>0</v>
      </c>
      <c r="GJ1241">
        <v>0</v>
      </c>
      <c r="GK1241">
        <v>0</v>
      </c>
      <c r="GL1241">
        <v>0</v>
      </c>
      <c r="GM1241">
        <v>0</v>
      </c>
      <c r="GN1241">
        <v>0</v>
      </c>
      <c r="GO1241">
        <v>0</v>
      </c>
      <c r="GP1241">
        <v>0</v>
      </c>
      <c r="GQ1241">
        <v>0</v>
      </c>
      <c r="GR1241">
        <v>0</v>
      </c>
      <c r="GS1241">
        <v>0</v>
      </c>
      <c r="GT1241">
        <v>0</v>
      </c>
      <c r="GU1241">
        <v>0</v>
      </c>
      <c r="GV1241">
        <v>0</v>
      </c>
      <c r="GW1241">
        <v>0</v>
      </c>
      <c r="GX1241">
        <v>0</v>
      </c>
      <c r="GY1241">
        <v>0</v>
      </c>
      <c r="GZ1241">
        <v>0</v>
      </c>
      <c r="HA1241">
        <v>0</v>
      </c>
      <c r="HB1241">
        <v>0</v>
      </c>
      <c r="HC1241">
        <v>0</v>
      </c>
      <c r="HD1241">
        <v>0</v>
      </c>
      <c r="HE1241">
        <v>0</v>
      </c>
      <c r="HF1241">
        <v>0</v>
      </c>
      <c r="HG1241">
        <v>0</v>
      </c>
      <c r="HH1241">
        <v>0</v>
      </c>
      <c r="HI1241">
        <v>0</v>
      </c>
      <c r="HJ1241">
        <v>0</v>
      </c>
      <c r="HK1241">
        <v>0</v>
      </c>
      <c r="HL1241">
        <v>0</v>
      </c>
      <c r="HM1241">
        <v>0</v>
      </c>
      <c r="HN1241">
        <v>0</v>
      </c>
      <c r="HO1241">
        <v>0</v>
      </c>
      <c r="HP1241">
        <v>0</v>
      </c>
      <c r="HQ1241">
        <v>0</v>
      </c>
      <c r="HR1241">
        <v>0</v>
      </c>
      <c r="HS1241">
        <v>0</v>
      </c>
      <c r="HT1241">
        <v>0</v>
      </c>
      <c r="HU1241">
        <v>0</v>
      </c>
      <c r="HV1241">
        <v>0</v>
      </c>
      <c r="HW1241">
        <v>0</v>
      </c>
      <c r="HX1241">
        <v>0</v>
      </c>
      <c r="HY1241">
        <v>0</v>
      </c>
      <c r="HZ1241">
        <v>0</v>
      </c>
      <c r="IA1241">
        <v>0</v>
      </c>
      <c r="IB1241">
        <v>0</v>
      </c>
      <c r="IC1241">
        <v>0</v>
      </c>
      <c r="ID1241">
        <v>0</v>
      </c>
      <c r="IE1241">
        <v>0</v>
      </c>
      <c r="IF1241">
        <v>0</v>
      </c>
      <c r="IG1241">
        <v>0</v>
      </c>
      <c r="IH1241">
        <v>0</v>
      </c>
      <c r="II1241">
        <v>0</v>
      </c>
      <c r="IJ1241">
        <v>0</v>
      </c>
      <c r="IK1241">
        <v>0</v>
      </c>
    </row>
    <row r="1242" spans="13:245" hidden="1">
      <c r="M1242" s="340"/>
      <c r="N1242" t="s">
        <v>1025</v>
      </c>
      <c r="O1242">
        <v>2</v>
      </c>
      <c r="P1242">
        <v>15</v>
      </c>
      <c r="Q1242" s="183" t="str">
        <f t="shared" si="47"/>
        <v>SDH300215</v>
      </c>
      <c r="R1242">
        <v>275.60000000000002</v>
      </c>
      <c r="S1242">
        <v>2000</v>
      </c>
      <c r="T1242">
        <v>2000</v>
      </c>
      <c r="U1242">
        <v>2000</v>
      </c>
      <c r="V1242">
        <v>2000</v>
      </c>
      <c r="W1242">
        <v>2000</v>
      </c>
      <c r="X1242">
        <v>2000</v>
      </c>
      <c r="Y1242">
        <v>2204.8000000000002</v>
      </c>
      <c r="Z1242">
        <v>2480.4</v>
      </c>
      <c r="AA1242">
        <v>2756</v>
      </c>
      <c r="AB1242">
        <v>3031.6000000000004</v>
      </c>
      <c r="AC1242">
        <v>3307.2000000000003</v>
      </c>
      <c r="AD1242">
        <v>3582.8</v>
      </c>
      <c r="AE1242">
        <v>3858.4</v>
      </c>
      <c r="AF1242">
        <v>4134</v>
      </c>
      <c r="AG1242">
        <v>4409.6000000000004</v>
      </c>
      <c r="AH1242">
        <v>4685.2</v>
      </c>
      <c r="AI1242">
        <v>4960.8</v>
      </c>
      <c r="AJ1242">
        <v>5236.4000000000005</v>
      </c>
      <c r="AK1242">
        <v>5512</v>
      </c>
      <c r="AL1242">
        <v>5787.6</v>
      </c>
      <c r="AM1242">
        <v>6063.2000000000007</v>
      </c>
      <c r="AN1242">
        <v>6338.8</v>
      </c>
      <c r="AO1242">
        <v>6614.4000000000005</v>
      </c>
      <c r="AP1242">
        <v>6890</v>
      </c>
      <c r="AQ1242">
        <v>7165.6</v>
      </c>
      <c r="AR1242">
        <v>7441.2000000000007</v>
      </c>
      <c r="AS1242">
        <v>7716.8</v>
      </c>
      <c r="AT1242">
        <v>7992.4000000000005</v>
      </c>
      <c r="AU1242">
        <v>8268</v>
      </c>
      <c r="AV1242">
        <v>8268</v>
      </c>
      <c r="AW1242">
        <v>8268</v>
      </c>
      <c r="AX1242">
        <v>8268</v>
      </c>
      <c r="AY1242">
        <v>8268</v>
      </c>
      <c r="AZ1242">
        <v>8268</v>
      </c>
      <c r="BA1242">
        <v>8268</v>
      </c>
      <c r="BB1242">
        <v>8268</v>
      </c>
      <c r="BC1242">
        <v>8268</v>
      </c>
      <c r="BD1242">
        <v>8268</v>
      </c>
      <c r="BE1242">
        <v>8268</v>
      </c>
      <c r="BF1242">
        <v>8268</v>
      </c>
      <c r="BG1242">
        <v>8268</v>
      </c>
      <c r="BH1242">
        <v>8268</v>
      </c>
      <c r="BI1242">
        <v>8268</v>
      </c>
      <c r="BJ1242">
        <v>8268</v>
      </c>
      <c r="BK1242">
        <v>0</v>
      </c>
      <c r="BL1242">
        <v>0</v>
      </c>
      <c r="BM1242">
        <v>0</v>
      </c>
      <c r="BN1242">
        <v>0</v>
      </c>
      <c r="BO1242">
        <v>0</v>
      </c>
      <c r="BP1242">
        <v>0</v>
      </c>
      <c r="BQ1242">
        <v>0</v>
      </c>
      <c r="BR1242">
        <v>0</v>
      </c>
      <c r="BS1242">
        <v>0</v>
      </c>
      <c r="BT1242">
        <v>0</v>
      </c>
      <c r="BU1242">
        <v>0</v>
      </c>
      <c r="BV1242">
        <v>0</v>
      </c>
      <c r="BW1242">
        <v>0</v>
      </c>
      <c r="BX1242">
        <v>0</v>
      </c>
      <c r="BY1242">
        <v>0</v>
      </c>
      <c r="BZ1242">
        <v>0</v>
      </c>
      <c r="CA1242">
        <v>0</v>
      </c>
      <c r="CB1242">
        <v>0</v>
      </c>
      <c r="CC1242">
        <v>0</v>
      </c>
      <c r="CD1242">
        <v>0</v>
      </c>
      <c r="CE1242">
        <v>0</v>
      </c>
      <c r="CF1242">
        <v>0</v>
      </c>
      <c r="CG1242">
        <v>0</v>
      </c>
      <c r="CH1242">
        <v>0</v>
      </c>
      <c r="CI1242">
        <v>0</v>
      </c>
      <c r="CJ1242">
        <v>0</v>
      </c>
      <c r="CK1242">
        <v>0</v>
      </c>
      <c r="CL1242">
        <v>0</v>
      </c>
      <c r="CM1242">
        <v>0</v>
      </c>
      <c r="CN1242">
        <v>0</v>
      </c>
      <c r="CO1242">
        <v>0</v>
      </c>
      <c r="CP1242">
        <v>0</v>
      </c>
      <c r="CQ1242">
        <v>0</v>
      </c>
      <c r="CR1242">
        <v>0</v>
      </c>
      <c r="CS1242">
        <v>0</v>
      </c>
      <c r="CT1242">
        <v>0</v>
      </c>
      <c r="CU1242">
        <v>0</v>
      </c>
      <c r="CV1242">
        <v>0</v>
      </c>
      <c r="CW1242">
        <v>0</v>
      </c>
      <c r="CX1242">
        <v>0</v>
      </c>
      <c r="CY1242">
        <v>0</v>
      </c>
      <c r="CZ1242">
        <v>0</v>
      </c>
      <c r="DA1242">
        <v>0</v>
      </c>
      <c r="DB1242">
        <v>0</v>
      </c>
      <c r="DC1242">
        <v>0</v>
      </c>
      <c r="DD1242">
        <v>0</v>
      </c>
      <c r="DE1242">
        <v>0</v>
      </c>
      <c r="DF1242">
        <v>0</v>
      </c>
      <c r="DG1242">
        <v>0</v>
      </c>
      <c r="DH1242">
        <v>0</v>
      </c>
      <c r="DI1242">
        <v>0</v>
      </c>
      <c r="DJ1242">
        <v>0</v>
      </c>
      <c r="DK1242">
        <v>0</v>
      </c>
      <c r="DL1242">
        <v>0</v>
      </c>
      <c r="DM1242">
        <v>0</v>
      </c>
      <c r="DN1242">
        <v>0</v>
      </c>
      <c r="DO1242">
        <v>0</v>
      </c>
      <c r="DP1242">
        <v>0</v>
      </c>
      <c r="DQ1242">
        <v>0</v>
      </c>
      <c r="DR1242">
        <v>0</v>
      </c>
      <c r="DS1242">
        <v>0</v>
      </c>
      <c r="DT1242">
        <v>0</v>
      </c>
      <c r="DU1242">
        <v>0</v>
      </c>
      <c r="DV1242">
        <v>0</v>
      </c>
      <c r="DW1242">
        <v>0</v>
      </c>
      <c r="DX1242">
        <v>0</v>
      </c>
      <c r="DZ1242" s="340"/>
      <c r="EA1242" t="s">
        <v>1025</v>
      </c>
      <c r="EB1242">
        <v>2</v>
      </c>
      <c r="EC1242">
        <v>15</v>
      </c>
      <c r="ED1242" s="183" t="str">
        <f t="shared" si="48"/>
        <v>SDH300215</v>
      </c>
      <c r="EE1242">
        <v>275.60000000000002</v>
      </c>
      <c r="EF1242">
        <v>10000</v>
      </c>
      <c r="EG1242">
        <v>10000</v>
      </c>
      <c r="EH1242">
        <v>10000</v>
      </c>
      <c r="EI1242">
        <v>10000</v>
      </c>
      <c r="EJ1242">
        <v>10000</v>
      </c>
      <c r="EK1242">
        <v>10000</v>
      </c>
      <c r="EL1242">
        <v>10000</v>
      </c>
      <c r="EM1242">
        <v>10000</v>
      </c>
      <c r="EN1242">
        <v>10000</v>
      </c>
      <c r="EO1242">
        <v>10000</v>
      </c>
      <c r="EP1242">
        <v>10000</v>
      </c>
      <c r="EQ1242">
        <v>10000</v>
      </c>
      <c r="ER1242">
        <v>10000</v>
      </c>
      <c r="ES1242">
        <v>10000</v>
      </c>
      <c r="ET1242">
        <v>10000</v>
      </c>
      <c r="EU1242">
        <v>10000</v>
      </c>
      <c r="EV1242">
        <v>10000</v>
      </c>
      <c r="EW1242">
        <v>10000</v>
      </c>
      <c r="EX1242">
        <v>10000</v>
      </c>
      <c r="EY1242">
        <v>10000</v>
      </c>
      <c r="EZ1242">
        <v>10000</v>
      </c>
      <c r="FA1242">
        <v>10000</v>
      </c>
      <c r="FB1242">
        <v>10000</v>
      </c>
      <c r="FC1242">
        <v>10000</v>
      </c>
      <c r="FD1242">
        <v>10000</v>
      </c>
      <c r="FE1242">
        <v>10000</v>
      </c>
      <c r="FF1242">
        <v>10000</v>
      </c>
      <c r="FG1242">
        <v>10000</v>
      </c>
      <c r="FH1242">
        <v>10000</v>
      </c>
      <c r="FI1242">
        <v>10000</v>
      </c>
      <c r="FJ1242">
        <v>10000</v>
      </c>
      <c r="FK1242">
        <v>10000</v>
      </c>
      <c r="FL1242">
        <v>10000</v>
      </c>
      <c r="FM1242">
        <v>10000</v>
      </c>
      <c r="FN1242">
        <v>10000</v>
      </c>
      <c r="FO1242">
        <v>10000</v>
      </c>
      <c r="FP1242">
        <v>10000</v>
      </c>
      <c r="FQ1242">
        <v>10000</v>
      </c>
      <c r="FR1242">
        <v>10000</v>
      </c>
      <c r="FS1242">
        <v>10000</v>
      </c>
      <c r="FT1242">
        <v>10000</v>
      </c>
      <c r="FU1242">
        <v>10000</v>
      </c>
      <c r="FV1242">
        <v>10000</v>
      </c>
      <c r="FW1242">
        <v>10000</v>
      </c>
      <c r="FX1242">
        <v>0</v>
      </c>
      <c r="FY1242">
        <v>0</v>
      </c>
      <c r="FZ1242">
        <v>0</v>
      </c>
      <c r="GA1242">
        <v>0</v>
      </c>
      <c r="GB1242">
        <v>0</v>
      </c>
      <c r="GC1242">
        <v>0</v>
      </c>
      <c r="GD1242">
        <v>0</v>
      </c>
      <c r="GE1242">
        <v>0</v>
      </c>
      <c r="GF1242">
        <v>0</v>
      </c>
      <c r="GG1242">
        <v>0</v>
      </c>
      <c r="GH1242">
        <v>0</v>
      </c>
      <c r="GI1242">
        <v>0</v>
      </c>
      <c r="GJ1242">
        <v>0</v>
      </c>
      <c r="GK1242">
        <v>0</v>
      </c>
      <c r="GL1242">
        <v>0</v>
      </c>
      <c r="GM1242">
        <v>0</v>
      </c>
      <c r="GN1242">
        <v>0</v>
      </c>
      <c r="GO1242">
        <v>0</v>
      </c>
      <c r="GP1242">
        <v>0</v>
      </c>
      <c r="GQ1242">
        <v>0</v>
      </c>
      <c r="GR1242">
        <v>0</v>
      </c>
      <c r="GS1242">
        <v>0</v>
      </c>
      <c r="GT1242">
        <v>0</v>
      </c>
      <c r="GU1242">
        <v>0</v>
      </c>
      <c r="GV1242">
        <v>0</v>
      </c>
      <c r="GW1242">
        <v>0</v>
      </c>
      <c r="GX1242">
        <v>0</v>
      </c>
      <c r="GY1242">
        <v>0</v>
      </c>
      <c r="GZ1242">
        <v>0</v>
      </c>
      <c r="HA1242">
        <v>0</v>
      </c>
      <c r="HB1242">
        <v>0</v>
      </c>
      <c r="HC1242">
        <v>0</v>
      </c>
      <c r="HD1242">
        <v>0</v>
      </c>
      <c r="HE1242">
        <v>0</v>
      </c>
      <c r="HF1242">
        <v>0</v>
      </c>
      <c r="HG1242">
        <v>0</v>
      </c>
      <c r="HH1242">
        <v>0</v>
      </c>
      <c r="HI1242">
        <v>0</v>
      </c>
      <c r="HJ1242">
        <v>0</v>
      </c>
      <c r="HK1242">
        <v>0</v>
      </c>
      <c r="HL1242">
        <v>0</v>
      </c>
      <c r="HM1242">
        <v>0</v>
      </c>
      <c r="HN1242">
        <v>0</v>
      </c>
      <c r="HO1242">
        <v>0</v>
      </c>
      <c r="HP1242">
        <v>0</v>
      </c>
      <c r="HQ1242">
        <v>0</v>
      </c>
      <c r="HR1242">
        <v>0</v>
      </c>
      <c r="HS1242">
        <v>0</v>
      </c>
      <c r="HT1242">
        <v>0</v>
      </c>
      <c r="HU1242">
        <v>0</v>
      </c>
      <c r="HV1242">
        <v>0</v>
      </c>
      <c r="HW1242">
        <v>0</v>
      </c>
      <c r="HX1242">
        <v>0</v>
      </c>
      <c r="HY1242">
        <v>0</v>
      </c>
      <c r="HZ1242">
        <v>0</v>
      </c>
      <c r="IA1242">
        <v>0</v>
      </c>
      <c r="IB1242">
        <v>0</v>
      </c>
      <c r="IC1242">
        <v>0</v>
      </c>
      <c r="ID1242">
        <v>0</v>
      </c>
      <c r="IE1242">
        <v>0</v>
      </c>
      <c r="IF1242">
        <v>0</v>
      </c>
      <c r="IG1242">
        <v>0</v>
      </c>
      <c r="IH1242">
        <v>0</v>
      </c>
      <c r="II1242">
        <v>0</v>
      </c>
      <c r="IJ1242">
        <v>0</v>
      </c>
      <c r="IK1242">
        <v>0</v>
      </c>
    </row>
    <row r="1243" spans="13:245" hidden="1">
      <c r="M1243" s="340"/>
      <c r="N1243" t="s">
        <v>1025</v>
      </c>
      <c r="O1243">
        <v>2</v>
      </c>
      <c r="P1243">
        <v>16</v>
      </c>
      <c r="Q1243" s="183" t="str">
        <f t="shared" si="47"/>
        <v>SDH300216</v>
      </c>
      <c r="R1243">
        <v>280.90000000000003</v>
      </c>
      <c r="S1243">
        <v>2000</v>
      </c>
      <c r="T1243">
        <v>2000</v>
      </c>
      <c r="U1243">
        <v>2000</v>
      </c>
      <c r="V1243">
        <v>2000</v>
      </c>
      <c r="W1243">
        <v>2000</v>
      </c>
      <c r="X1243">
        <v>2000</v>
      </c>
      <c r="Y1243">
        <v>2247.2000000000003</v>
      </c>
      <c r="Z1243">
        <v>2528.1</v>
      </c>
      <c r="AA1243">
        <v>2809</v>
      </c>
      <c r="AB1243">
        <v>3089.9</v>
      </c>
      <c r="AC1243">
        <v>3370.8</v>
      </c>
      <c r="AD1243">
        <v>3651.7000000000003</v>
      </c>
      <c r="AE1243">
        <v>3932.6000000000004</v>
      </c>
      <c r="AF1243">
        <v>4213.5</v>
      </c>
      <c r="AG1243">
        <v>4494.4000000000005</v>
      </c>
      <c r="AH1243">
        <v>4775.3</v>
      </c>
      <c r="AI1243">
        <v>5056.2</v>
      </c>
      <c r="AJ1243">
        <v>5337.1</v>
      </c>
      <c r="AK1243">
        <v>5618</v>
      </c>
      <c r="AL1243">
        <v>5898.9000000000005</v>
      </c>
      <c r="AM1243">
        <v>6179.8</v>
      </c>
      <c r="AN1243">
        <v>6460.7000000000007</v>
      </c>
      <c r="AO1243">
        <v>6741.6</v>
      </c>
      <c r="AP1243">
        <v>7022.5</v>
      </c>
      <c r="AQ1243">
        <v>7303.4000000000005</v>
      </c>
      <c r="AR1243">
        <v>7584.3</v>
      </c>
      <c r="AS1243">
        <v>7865.2000000000007</v>
      </c>
      <c r="AT1243">
        <v>8146.1</v>
      </c>
      <c r="AU1243">
        <v>8427</v>
      </c>
      <c r="AV1243">
        <v>8427</v>
      </c>
      <c r="AW1243">
        <v>8427</v>
      </c>
      <c r="AX1243">
        <v>8427</v>
      </c>
      <c r="AY1243">
        <v>8427</v>
      </c>
      <c r="AZ1243">
        <v>8427</v>
      </c>
      <c r="BA1243">
        <v>8427</v>
      </c>
      <c r="BB1243">
        <v>8427</v>
      </c>
      <c r="BC1243">
        <v>8427</v>
      </c>
      <c r="BD1243">
        <v>8427</v>
      </c>
      <c r="BE1243">
        <v>8427</v>
      </c>
      <c r="BF1243">
        <v>8427</v>
      </c>
      <c r="BG1243">
        <v>8427</v>
      </c>
      <c r="BH1243">
        <v>8427</v>
      </c>
      <c r="BI1243">
        <v>8427</v>
      </c>
      <c r="BJ1243">
        <v>8427</v>
      </c>
      <c r="BK1243">
        <v>0</v>
      </c>
      <c r="BL1243">
        <v>0</v>
      </c>
      <c r="BM1243">
        <v>0</v>
      </c>
      <c r="BN1243">
        <v>0</v>
      </c>
      <c r="BO1243">
        <v>0</v>
      </c>
      <c r="BP1243">
        <v>0</v>
      </c>
      <c r="BQ1243">
        <v>0</v>
      </c>
      <c r="BR1243">
        <v>0</v>
      </c>
      <c r="BS1243">
        <v>0</v>
      </c>
      <c r="BT1243">
        <v>0</v>
      </c>
      <c r="BU1243">
        <v>0</v>
      </c>
      <c r="BV1243">
        <v>0</v>
      </c>
      <c r="BW1243">
        <v>0</v>
      </c>
      <c r="BX1243">
        <v>0</v>
      </c>
      <c r="BY1243">
        <v>0</v>
      </c>
      <c r="BZ1243">
        <v>0</v>
      </c>
      <c r="CA1243">
        <v>0</v>
      </c>
      <c r="CB1243">
        <v>0</v>
      </c>
      <c r="CC1243">
        <v>0</v>
      </c>
      <c r="CD1243">
        <v>0</v>
      </c>
      <c r="CE1243">
        <v>0</v>
      </c>
      <c r="CF1243">
        <v>0</v>
      </c>
      <c r="CG1243">
        <v>0</v>
      </c>
      <c r="CH1243">
        <v>0</v>
      </c>
      <c r="CI1243">
        <v>0</v>
      </c>
      <c r="CJ1243">
        <v>0</v>
      </c>
      <c r="CK1243">
        <v>0</v>
      </c>
      <c r="CL1243">
        <v>0</v>
      </c>
      <c r="CM1243">
        <v>0</v>
      </c>
      <c r="CN1243">
        <v>0</v>
      </c>
      <c r="CO1243">
        <v>0</v>
      </c>
      <c r="CP1243">
        <v>0</v>
      </c>
      <c r="CQ1243">
        <v>0</v>
      </c>
      <c r="CR1243">
        <v>0</v>
      </c>
      <c r="CS1243">
        <v>0</v>
      </c>
      <c r="CT1243">
        <v>0</v>
      </c>
      <c r="CU1243">
        <v>0</v>
      </c>
      <c r="CV1243">
        <v>0</v>
      </c>
      <c r="CW1243">
        <v>0</v>
      </c>
      <c r="CX1243">
        <v>0</v>
      </c>
      <c r="CY1243">
        <v>0</v>
      </c>
      <c r="CZ1243">
        <v>0</v>
      </c>
      <c r="DA1243">
        <v>0</v>
      </c>
      <c r="DB1243">
        <v>0</v>
      </c>
      <c r="DC1243">
        <v>0</v>
      </c>
      <c r="DD1243">
        <v>0</v>
      </c>
      <c r="DE1243">
        <v>0</v>
      </c>
      <c r="DF1243">
        <v>0</v>
      </c>
      <c r="DG1243">
        <v>0</v>
      </c>
      <c r="DH1243">
        <v>0</v>
      </c>
      <c r="DI1243">
        <v>0</v>
      </c>
      <c r="DJ1243">
        <v>0</v>
      </c>
      <c r="DK1243">
        <v>0</v>
      </c>
      <c r="DL1243">
        <v>0</v>
      </c>
      <c r="DM1243">
        <v>0</v>
      </c>
      <c r="DN1243">
        <v>0</v>
      </c>
      <c r="DO1243">
        <v>0</v>
      </c>
      <c r="DP1243">
        <v>0</v>
      </c>
      <c r="DQ1243">
        <v>0</v>
      </c>
      <c r="DR1243">
        <v>0</v>
      </c>
      <c r="DS1243">
        <v>0</v>
      </c>
      <c r="DT1243">
        <v>0</v>
      </c>
      <c r="DU1243">
        <v>0</v>
      </c>
      <c r="DV1243">
        <v>0</v>
      </c>
      <c r="DW1243">
        <v>0</v>
      </c>
      <c r="DX1243">
        <v>0</v>
      </c>
      <c r="DZ1243" s="340"/>
      <c r="EA1243" t="s">
        <v>1025</v>
      </c>
      <c r="EB1243">
        <v>2</v>
      </c>
      <c r="EC1243">
        <v>16</v>
      </c>
      <c r="ED1243" s="183" t="str">
        <f t="shared" si="48"/>
        <v>SDH300216</v>
      </c>
      <c r="EE1243">
        <v>280.90000000000003</v>
      </c>
      <c r="EF1243">
        <v>10000</v>
      </c>
      <c r="EG1243">
        <v>10000</v>
      </c>
      <c r="EH1243">
        <v>10000</v>
      </c>
      <c r="EI1243">
        <v>10000</v>
      </c>
      <c r="EJ1243">
        <v>10000</v>
      </c>
      <c r="EK1243">
        <v>10000</v>
      </c>
      <c r="EL1243">
        <v>10000</v>
      </c>
      <c r="EM1243">
        <v>10000</v>
      </c>
      <c r="EN1243">
        <v>10000</v>
      </c>
      <c r="EO1243">
        <v>10000</v>
      </c>
      <c r="EP1243">
        <v>10000</v>
      </c>
      <c r="EQ1243">
        <v>10000</v>
      </c>
      <c r="ER1243">
        <v>10000</v>
      </c>
      <c r="ES1243">
        <v>10000</v>
      </c>
      <c r="ET1243">
        <v>10000</v>
      </c>
      <c r="EU1243">
        <v>10000</v>
      </c>
      <c r="EV1243">
        <v>10000</v>
      </c>
      <c r="EW1243">
        <v>10000</v>
      </c>
      <c r="EX1243">
        <v>10000</v>
      </c>
      <c r="EY1243">
        <v>10000</v>
      </c>
      <c r="EZ1243">
        <v>10000</v>
      </c>
      <c r="FA1243">
        <v>10000</v>
      </c>
      <c r="FB1243">
        <v>10000</v>
      </c>
      <c r="FC1243">
        <v>10000</v>
      </c>
      <c r="FD1243">
        <v>10000</v>
      </c>
      <c r="FE1243">
        <v>10000</v>
      </c>
      <c r="FF1243">
        <v>10000</v>
      </c>
      <c r="FG1243">
        <v>10000</v>
      </c>
      <c r="FH1243">
        <v>10000</v>
      </c>
      <c r="FI1243">
        <v>10000</v>
      </c>
      <c r="FJ1243">
        <v>10000</v>
      </c>
      <c r="FK1243">
        <v>10000</v>
      </c>
      <c r="FL1243">
        <v>10000</v>
      </c>
      <c r="FM1243">
        <v>10000</v>
      </c>
      <c r="FN1243">
        <v>10000</v>
      </c>
      <c r="FO1243">
        <v>10000</v>
      </c>
      <c r="FP1243">
        <v>10000</v>
      </c>
      <c r="FQ1243">
        <v>10000</v>
      </c>
      <c r="FR1243">
        <v>10000</v>
      </c>
      <c r="FS1243">
        <v>10000</v>
      </c>
      <c r="FT1243">
        <v>10000</v>
      </c>
      <c r="FU1243">
        <v>10000</v>
      </c>
      <c r="FV1243">
        <v>10000</v>
      </c>
      <c r="FW1243">
        <v>10000</v>
      </c>
      <c r="FX1243">
        <v>0</v>
      </c>
      <c r="FY1243">
        <v>0</v>
      </c>
      <c r="FZ1243">
        <v>0</v>
      </c>
      <c r="GA1243">
        <v>0</v>
      </c>
      <c r="GB1243">
        <v>0</v>
      </c>
      <c r="GC1243">
        <v>0</v>
      </c>
      <c r="GD1243">
        <v>0</v>
      </c>
      <c r="GE1243">
        <v>0</v>
      </c>
      <c r="GF1243">
        <v>0</v>
      </c>
      <c r="GG1243">
        <v>0</v>
      </c>
      <c r="GH1243">
        <v>0</v>
      </c>
      <c r="GI1243">
        <v>0</v>
      </c>
      <c r="GJ1243">
        <v>0</v>
      </c>
      <c r="GK1243">
        <v>0</v>
      </c>
      <c r="GL1243">
        <v>0</v>
      </c>
      <c r="GM1243">
        <v>0</v>
      </c>
      <c r="GN1243">
        <v>0</v>
      </c>
      <c r="GO1243">
        <v>0</v>
      </c>
      <c r="GP1243">
        <v>0</v>
      </c>
      <c r="GQ1243">
        <v>0</v>
      </c>
      <c r="GR1243">
        <v>0</v>
      </c>
      <c r="GS1243">
        <v>0</v>
      </c>
      <c r="GT1243">
        <v>0</v>
      </c>
      <c r="GU1243">
        <v>0</v>
      </c>
      <c r="GV1243">
        <v>0</v>
      </c>
      <c r="GW1243">
        <v>0</v>
      </c>
      <c r="GX1243">
        <v>0</v>
      </c>
      <c r="GY1243">
        <v>0</v>
      </c>
      <c r="GZ1243">
        <v>0</v>
      </c>
      <c r="HA1243">
        <v>0</v>
      </c>
      <c r="HB1243">
        <v>0</v>
      </c>
      <c r="HC1243">
        <v>0</v>
      </c>
      <c r="HD1243">
        <v>0</v>
      </c>
      <c r="HE1243">
        <v>0</v>
      </c>
      <c r="HF1243">
        <v>0</v>
      </c>
      <c r="HG1243">
        <v>0</v>
      </c>
      <c r="HH1243">
        <v>0</v>
      </c>
      <c r="HI1243">
        <v>0</v>
      </c>
      <c r="HJ1243">
        <v>0</v>
      </c>
      <c r="HK1243">
        <v>0</v>
      </c>
      <c r="HL1243">
        <v>0</v>
      </c>
      <c r="HM1243">
        <v>0</v>
      </c>
      <c r="HN1243">
        <v>0</v>
      </c>
      <c r="HO1243">
        <v>0</v>
      </c>
      <c r="HP1243">
        <v>0</v>
      </c>
      <c r="HQ1243">
        <v>0</v>
      </c>
      <c r="HR1243">
        <v>0</v>
      </c>
      <c r="HS1243">
        <v>0</v>
      </c>
      <c r="HT1243">
        <v>0</v>
      </c>
      <c r="HU1243">
        <v>0</v>
      </c>
      <c r="HV1243">
        <v>0</v>
      </c>
      <c r="HW1243">
        <v>0</v>
      </c>
      <c r="HX1243">
        <v>0</v>
      </c>
      <c r="HY1243">
        <v>0</v>
      </c>
      <c r="HZ1243">
        <v>0</v>
      </c>
      <c r="IA1243">
        <v>0</v>
      </c>
      <c r="IB1243">
        <v>0</v>
      </c>
      <c r="IC1243">
        <v>0</v>
      </c>
      <c r="ID1243">
        <v>0</v>
      </c>
      <c r="IE1243">
        <v>0</v>
      </c>
      <c r="IF1243">
        <v>0</v>
      </c>
      <c r="IG1243">
        <v>0</v>
      </c>
      <c r="IH1243">
        <v>0</v>
      </c>
      <c r="II1243">
        <v>0</v>
      </c>
      <c r="IJ1243">
        <v>0</v>
      </c>
      <c r="IK1243">
        <v>0</v>
      </c>
    </row>
    <row r="1244" spans="13:245" hidden="1">
      <c r="M1244" s="340"/>
      <c r="N1244" t="s">
        <v>1025</v>
      </c>
      <c r="O1244">
        <v>2</v>
      </c>
      <c r="P1244">
        <v>17</v>
      </c>
      <c r="Q1244" s="183" t="str">
        <f t="shared" si="47"/>
        <v>SDH300217</v>
      </c>
      <c r="R1244">
        <v>280.90000000000003</v>
      </c>
      <c r="S1244">
        <v>2000</v>
      </c>
      <c r="T1244">
        <v>2000</v>
      </c>
      <c r="U1244">
        <v>2000</v>
      </c>
      <c r="V1244">
        <v>2000</v>
      </c>
      <c r="W1244">
        <v>2000</v>
      </c>
      <c r="X1244">
        <v>2000</v>
      </c>
      <c r="Y1244">
        <v>2247.2000000000003</v>
      </c>
      <c r="Z1244">
        <v>2528.1</v>
      </c>
      <c r="AA1244">
        <v>2809</v>
      </c>
      <c r="AB1244">
        <v>3089.9</v>
      </c>
      <c r="AC1244">
        <v>3370.8</v>
      </c>
      <c r="AD1244">
        <v>3651.7000000000003</v>
      </c>
      <c r="AE1244">
        <v>3932.6000000000004</v>
      </c>
      <c r="AF1244">
        <v>4213.5</v>
      </c>
      <c r="AG1244">
        <v>4494.4000000000005</v>
      </c>
      <c r="AH1244">
        <v>4775.3</v>
      </c>
      <c r="AI1244">
        <v>5056.2</v>
      </c>
      <c r="AJ1244">
        <v>5337.1</v>
      </c>
      <c r="AK1244">
        <v>5618</v>
      </c>
      <c r="AL1244">
        <v>5898.9000000000005</v>
      </c>
      <c r="AM1244">
        <v>6179.8</v>
      </c>
      <c r="AN1244">
        <v>6460.7000000000007</v>
      </c>
      <c r="AO1244">
        <v>6741.6</v>
      </c>
      <c r="AP1244">
        <v>7022.5</v>
      </c>
      <c r="AQ1244">
        <v>7303.4000000000005</v>
      </c>
      <c r="AR1244">
        <v>7584.3</v>
      </c>
      <c r="AS1244">
        <v>7865.2000000000007</v>
      </c>
      <c r="AT1244">
        <v>8146.1</v>
      </c>
      <c r="AU1244">
        <v>8427</v>
      </c>
      <c r="AV1244">
        <v>8427</v>
      </c>
      <c r="AW1244">
        <v>8427</v>
      </c>
      <c r="AX1244">
        <v>8427</v>
      </c>
      <c r="AY1244">
        <v>8427</v>
      </c>
      <c r="AZ1244">
        <v>8427</v>
      </c>
      <c r="BA1244">
        <v>8427</v>
      </c>
      <c r="BB1244">
        <v>8427</v>
      </c>
      <c r="BC1244">
        <v>8427</v>
      </c>
      <c r="BD1244">
        <v>8427</v>
      </c>
      <c r="BE1244">
        <v>8427</v>
      </c>
      <c r="BF1244">
        <v>8427</v>
      </c>
      <c r="BG1244">
        <v>8427</v>
      </c>
      <c r="BH1244">
        <v>8427</v>
      </c>
      <c r="BI1244">
        <v>8427</v>
      </c>
      <c r="BJ1244">
        <v>8427</v>
      </c>
      <c r="BK1244">
        <v>0</v>
      </c>
      <c r="BL1244">
        <v>0</v>
      </c>
      <c r="BM1244">
        <v>0</v>
      </c>
      <c r="BN1244">
        <v>0</v>
      </c>
      <c r="BO1244">
        <v>0</v>
      </c>
      <c r="BP1244">
        <v>0</v>
      </c>
      <c r="BQ1244">
        <v>0</v>
      </c>
      <c r="BR1244">
        <v>0</v>
      </c>
      <c r="BS1244">
        <v>0</v>
      </c>
      <c r="BT1244">
        <v>0</v>
      </c>
      <c r="BU1244">
        <v>0</v>
      </c>
      <c r="BV1244">
        <v>0</v>
      </c>
      <c r="BW1244">
        <v>0</v>
      </c>
      <c r="BX1244">
        <v>0</v>
      </c>
      <c r="BY1244">
        <v>0</v>
      </c>
      <c r="BZ1244">
        <v>0</v>
      </c>
      <c r="CA1244">
        <v>0</v>
      </c>
      <c r="CB1244">
        <v>0</v>
      </c>
      <c r="CC1244">
        <v>0</v>
      </c>
      <c r="CD1244">
        <v>0</v>
      </c>
      <c r="CE1244">
        <v>0</v>
      </c>
      <c r="CF1244">
        <v>0</v>
      </c>
      <c r="CG1244">
        <v>0</v>
      </c>
      <c r="CH1244">
        <v>0</v>
      </c>
      <c r="CI1244">
        <v>0</v>
      </c>
      <c r="CJ1244">
        <v>0</v>
      </c>
      <c r="CK1244">
        <v>0</v>
      </c>
      <c r="CL1244">
        <v>0</v>
      </c>
      <c r="CM1244">
        <v>0</v>
      </c>
      <c r="CN1244">
        <v>0</v>
      </c>
      <c r="CO1244">
        <v>0</v>
      </c>
      <c r="CP1244">
        <v>0</v>
      </c>
      <c r="CQ1244">
        <v>0</v>
      </c>
      <c r="CR1244">
        <v>0</v>
      </c>
      <c r="CS1244">
        <v>0</v>
      </c>
      <c r="CT1244">
        <v>0</v>
      </c>
      <c r="CU1244">
        <v>0</v>
      </c>
      <c r="CV1244">
        <v>0</v>
      </c>
      <c r="CW1244">
        <v>0</v>
      </c>
      <c r="CX1244">
        <v>0</v>
      </c>
      <c r="CY1244">
        <v>0</v>
      </c>
      <c r="CZ1244">
        <v>0</v>
      </c>
      <c r="DA1244">
        <v>0</v>
      </c>
      <c r="DB1244">
        <v>0</v>
      </c>
      <c r="DC1244">
        <v>0</v>
      </c>
      <c r="DD1244">
        <v>0</v>
      </c>
      <c r="DE1244">
        <v>0</v>
      </c>
      <c r="DF1244">
        <v>0</v>
      </c>
      <c r="DG1244">
        <v>0</v>
      </c>
      <c r="DH1244">
        <v>0</v>
      </c>
      <c r="DI1244">
        <v>0</v>
      </c>
      <c r="DJ1244">
        <v>0</v>
      </c>
      <c r="DK1244">
        <v>0</v>
      </c>
      <c r="DL1244">
        <v>0</v>
      </c>
      <c r="DM1244">
        <v>0</v>
      </c>
      <c r="DN1244">
        <v>0</v>
      </c>
      <c r="DO1244">
        <v>0</v>
      </c>
      <c r="DP1244">
        <v>0</v>
      </c>
      <c r="DQ1244">
        <v>0</v>
      </c>
      <c r="DR1244">
        <v>0</v>
      </c>
      <c r="DS1244">
        <v>0</v>
      </c>
      <c r="DT1244">
        <v>0</v>
      </c>
      <c r="DU1244">
        <v>0</v>
      </c>
      <c r="DV1244">
        <v>0</v>
      </c>
      <c r="DW1244">
        <v>0</v>
      </c>
      <c r="DX1244">
        <v>0</v>
      </c>
      <c r="DZ1244" s="340"/>
      <c r="EA1244" t="s">
        <v>1025</v>
      </c>
      <c r="EB1244">
        <v>2</v>
      </c>
      <c r="EC1244">
        <v>17</v>
      </c>
      <c r="ED1244" s="183" t="str">
        <f t="shared" si="48"/>
        <v>SDH300217</v>
      </c>
      <c r="EE1244">
        <v>280.90000000000003</v>
      </c>
      <c r="EF1244">
        <v>10000</v>
      </c>
      <c r="EG1244">
        <v>10000</v>
      </c>
      <c r="EH1244">
        <v>10000</v>
      </c>
      <c r="EI1244">
        <v>10000</v>
      </c>
      <c r="EJ1244">
        <v>10000</v>
      </c>
      <c r="EK1244">
        <v>10000</v>
      </c>
      <c r="EL1244">
        <v>10000</v>
      </c>
      <c r="EM1244">
        <v>10000</v>
      </c>
      <c r="EN1244">
        <v>10000</v>
      </c>
      <c r="EO1244">
        <v>10000</v>
      </c>
      <c r="EP1244">
        <v>10000</v>
      </c>
      <c r="EQ1244">
        <v>10000</v>
      </c>
      <c r="ER1244">
        <v>10000</v>
      </c>
      <c r="ES1244">
        <v>10000</v>
      </c>
      <c r="ET1244">
        <v>10000</v>
      </c>
      <c r="EU1244">
        <v>10000</v>
      </c>
      <c r="EV1244">
        <v>10000</v>
      </c>
      <c r="EW1244">
        <v>10000</v>
      </c>
      <c r="EX1244">
        <v>10000</v>
      </c>
      <c r="EY1244">
        <v>10000</v>
      </c>
      <c r="EZ1244">
        <v>10000</v>
      </c>
      <c r="FA1244">
        <v>10000</v>
      </c>
      <c r="FB1244">
        <v>10000</v>
      </c>
      <c r="FC1244">
        <v>10000</v>
      </c>
      <c r="FD1244">
        <v>10000</v>
      </c>
      <c r="FE1244">
        <v>10000</v>
      </c>
      <c r="FF1244">
        <v>10000</v>
      </c>
      <c r="FG1244">
        <v>10000</v>
      </c>
      <c r="FH1244">
        <v>10000</v>
      </c>
      <c r="FI1244">
        <v>10000</v>
      </c>
      <c r="FJ1244">
        <v>10000</v>
      </c>
      <c r="FK1244">
        <v>10000</v>
      </c>
      <c r="FL1244">
        <v>10000</v>
      </c>
      <c r="FM1244">
        <v>10000</v>
      </c>
      <c r="FN1244">
        <v>10000</v>
      </c>
      <c r="FO1244">
        <v>10000</v>
      </c>
      <c r="FP1244">
        <v>10000</v>
      </c>
      <c r="FQ1244">
        <v>10000</v>
      </c>
      <c r="FR1244">
        <v>10000</v>
      </c>
      <c r="FS1244">
        <v>10000</v>
      </c>
      <c r="FT1244">
        <v>10000</v>
      </c>
      <c r="FU1244">
        <v>10000</v>
      </c>
      <c r="FV1244">
        <v>10000</v>
      </c>
      <c r="FW1244">
        <v>10000</v>
      </c>
      <c r="FX1244">
        <v>0</v>
      </c>
      <c r="FY1244">
        <v>0</v>
      </c>
      <c r="FZ1244">
        <v>0</v>
      </c>
      <c r="GA1244">
        <v>0</v>
      </c>
      <c r="GB1244">
        <v>0</v>
      </c>
      <c r="GC1244">
        <v>0</v>
      </c>
      <c r="GD1244">
        <v>0</v>
      </c>
      <c r="GE1244">
        <v>0</v>
      </c>
      <c r="GF1244">
        <v>0</v>
      </c>
      <c r="GG1244">
        <v>0</v>
      </c>
      <c r="GH1244">
        <v>0</v>
      </c>
      <c r="GI1244">
        <v>0</v>
      </c>
      <c r="GJ1244">
        <v>0</v>
      </c>
      <c r="GK1244">
        <v>0</v>
      </c>
      <c r="GL1244">
        <v>0</v>
      </c>
      <c r="GM1244">
        <v>0</v>
      </c>
      <c r="GN1244">
        <v>0</v>
      </c>
      <c r="GO1244">
        <v>0</v>
      </c>
      <c r="GP1244">
        <v>0</v>
      </c>
      <c r="GQ1244">
        <v>0</v>
      </c>
      <c r="GR1244">
        <v>0</v>
      </c>
      <c r="GS1244">
        <v>0</v>
      </c>
      <c r="GT1244">
        <v>0</v>
      </c>
      <c r="GU1244">
        <v>0</v>
      </c>
      <c r="GV1244">
        <v>0</v>
      </c>
      <c r="GW1244">
        <v>0</v>
      </c>
      <c r="GX1244">
        <v>0</v>
      </c>
      <c r="GY1244">
        <v>0</v>
      </c>
      <c r="GZ1244">
        <v>0</v>
      </c>
      <c r="HA1244">
        <v>0</v>
      </c>
      <c r="HB1244">
        <v>0</v>
      </c>
      <c r="HC1244">
        <v>0</v>
      </c>
      <c r="HD1244">
        <v>0</v>
      </c>
      <c r="HE1244">
        <v>0</v>
      </c>
      <c r="HF1244">
        <v>0</v>
      </c>
      <c r="HG1244">
        <v>0</v>
      </c>
      <c r="HH1244">
        <v>0</v>
      </c>
      <c r="HI1244">
        <v>0</v>
      </c>
      <c r="HJ1244">
        <v>0</v>
      </c>
      <c r="HK1244">
        <v>0</v>
      </c>
      <c r="HL1244">
        <v>0</v>
      </c>
      <c r="HM1244">
        <v>0</v>
      </c>
      <c r="HN1244">
        <v>0</v>
      </c>
      <c r="HO1244">
        <v>0</v>
      </c>
      <c r="HP1244">
        <v>0</v>
      </c>
      <c r="HQ1244">
        <v>0</v>
      </c>
      <c r="HR1244">
        <v>0</v>
      </c>
      <c r="HS1244">
        <v>0</v>
      </c>
      <c r="HT1244">
        <v>0</v>
      </c>
      <c r="HU1244">
        <v>0</v>
      </c>
      <c r="HV1244">
        <v>0</v>
      </c>
      <c r="HW1244">
        <v>0</v>
      </c>
      <c r="HX1244">
        <v>0</v>
      </c>
      <c r="HY1244">
        <v>0</v>
      </c>
      <c r="HZ1244">
        <v>0</v>
      </c>
      <c r="IA1244">
        <v>0</v>
      </c>
      <c r="IB1244">
        <v>0</v>
      </c>
      <c r="IC1244">
        <v>0</v>
      </c>
      <c r="ID1244">
        <v>0</v>
      </c>
      <c r="IE1244">
        <v>0</v>
      </c>
      <c r="IF1244">
        <v>0</v>
      </c>
      <c r="IG1244">
        <v>0</v>
      </c>
      <c r="IH1244">
        <v>0</v>
      </c>
      <c r="II1244">
        <v>0</v>
      </c>
      <c r="IJ1244">
        <v>0</v>
      </c>
      <c r="IK1244">
        <v>0</v>
      </c>
    </row>
    <row r="1245" spans="13:245" hidden="1">
      <c r="M1245" s="340"/>
      <c r="N1245" t="s">
        <v>1025</v>
      </c>
      <c r="O1245">
        <v>2</v>
      </c>
      <c r="P1245">
        <v>18</v>
      </c>
      <c r="Q1245" s="183" t="str">
        <f t="shared" si="47"/>
        <v>SDH300218</v>
      </c>
      <c r="R1245">
        <v>280.90000000000003</v>
      </c>
      <c r="S1245">
        <v>2000</v>
      </c>
      <c r="T1245">
        <v>2000</v>
      </c>
      <c r="U1245">
        <v>2000</v>
      </c>
      <c r="V1245">
        <v>2000</v>
      </c>
      <c r="W1245">
        <v>2000</v>
      </c>
      <c r="X1245">
        <v>2000</v>
      </c>
      <c r="Y1245">
        <v>2247.2000000000003</v>
      </c>
      <c r="Z1245">
        <v>2528.1</v>
      </c>
      <c r="AA1245">
        <v>2809</v>
      </c>
      <c r="AB1245">
        <v>3089.9</v>
      </c>
      <c r="AC1245">
        <v>3370.8</v>
      </c>
      <c r="AD1245">
        <v>3651.7000000000003</v>
      </c>
      <c r="AE1245">
        <v>3932.6000000000004</v>
      </c>
      <c r="AF1245">
        <v>4213.5</v>
      </c>
      <c r="AG1245">
        <v>4494.4000000000005</v>
      </c>
      <c r="AH1245">
        <v>4775.3</v>
      </c>
      <c r="AI1245">
        <v>5056.2</v>
      </c>
      <c r="AJ1245">
        <v>5337.1</v>
      </c>
      <c r="AK1245">
        <v>5618</v>
      </c>
      <c r="AL1245">
        <v>5898.9000000000005</v>
      </c>
      <c r="AM1245">
        <v>6179.8</v>
      </c>
      <c r="AN1245">
        <v>6460.7000000000007</v>
      </c>
      <c r="AO1245">
        <v>6741.6</v>
      </c>
      <c r="AP1245">
        <v>7022.5</v>
      </c>
      <c r="AQ1245">
        <v>7303.4000000000005</v>
      </c>
      <c r="AR1245">
        <v>7584.3</v>
      </c>
      <c r="AS1245">
        <v>7865.2000000000007</v>
      </c>
      <c r="AT1245">
        <v>8146.1</v>
      </c>
      <c r="AU1245">
        <v>8427</v>
      </c>
      <c r="AV1245">
        <v>8427</v>
      </c>
      <c r="AW1245">
        <v>8427</v>
      </c>
      <c r="AX1245">
        <v>8427</v>
      </c>
      <c r="AY1245">
        <v>8427</v>
      </c>
      <c r="AZ1245">
        <v>8427</v>
      </c>
      <c r="BA1245">
        <v>8427</v>
      </c>
      <c r="BB1245">
        <v>8427</v>
      </c>
      <c r="BC1245">
        <v>8427</v>
      </c>
      <c r="BD1245">
        <v>8427</v>
      </c>
      <c r="BE1245">
        <v>8427</v>
      </c>
      <c r="BF1245">
        <v>8427</v>
      </c>
      <c r="BG1245">
        <v>8427</v>
      </c>
      <c r="BH1245">
        <v>8427</v>
      </c>
      <c r="BI1245">
        <v>8427</v>
      </c>
      <c r="BJ1245">
        <v>8427</v>
      </c>
      <c r="BK1245">
        <v>0</v>
      </c>
      <c r="BL1245">
        <v>0</v>
      </c>
      <c r="BM1245">
        <v>0</v>
      </c>
      <c r="BN1245">
        <v>0</v>
      </c>
      <c r="BO1245">
        <v>0</v>
      </c>
      <c r="BP1245">
        <v>0</v>
      </c>
      <c r="BQ1245">
        <v>0</v>
      </c>
      <c r="BR1245">
        <v>0</v>
      </c>
      <c r="BS1245">
        <v>0</v>
      </c>
      <c r="BT1245">
        <v>0</v>
      </c>
      <c r="BU1245">
        <v>0</v>
      </c>
      <c r="BV1245">
        <v>0</v>
      </c>
      <c r="BW1245">
        <v>0</v>
      </c>
      <c r="BX1245">
        <v>0</v>
      </c>
      <c r="BY1245">
        <v>0</v>
      </c>
      <c r="BZ1245">
        <v>0</v>
      </c>
      <c r="CA1245">
        <v>0</v>
      </c>
      <c r="CB1245">
        <v>0</v>
      </c>
      <c r="CC1245">
        <v>0</v>
      </c>
      <c r="CD1245">
        <v>0</v>
      </c>
      <c r="CE1245">
        <v>0</v>
      </c>
      <c r="CF1245">
        <v>0</v>
      </c>
      <c r="CG1245">
        <v>0</v>
      </c>
      <c r="CH1245">
        <v>0</v>
      </c>
      <c r="CI1245">
        <v>0</v>
      </c>
      <c r="CJ1245">
        <v>0</v>
      </c>
      <c r="CK1245">
        <v>0</v>
      </c>
      <c r="CL1245">
        <v>0</v>
      </c>
      <c r="CM1245">
        <v>0</v>
      </c>
      <c r="CN1245">
        <v>0</v>
      </c>
      <c r="CO1245">
        <v>0</v>
      </c>
      <c r="CP1245">
        <v>0</v>
      </c>
      <c r="CQ1245">
        <v>0</v>
      </c>
      <c r="CR1245">
        <v>0</v>
      </c>
      <c r="CS1245">
        <v>0</v>
      </c>
      <c r="CT1245">
        <v>0</v>
      </c>
      <c r="CU1245">
        <v>0</v>
      </c>
      <c r="CV1245">
        <v>0</v>
      </c>
      <c r="CW1245">
        <v>0</v>
      </c>
      <c r="CX1245">
        <v>0</v>
      </c>
      <c r="CY1245">
        <v>0</v>
      </c>
      <c r="CZ1245">
        <v>0</v>
      </c>
      <c r="DA1245">
        <v>0</v>
      </c>
      <c r="DB1245">
        <v>0</v>
      </c>
      <c r="DC1245">
        <v>0</v>
      </c>
      <c r="DD1245">
        <v>0</v>
      </c>
      <c r="DE1245">
        <v>0</v>
      </c>
      <c r="DF1245">
        <v>0</v>
      </c>
      <c r="DG1245">
        <v>0</v>
      </c>
      <c r="DH1245">
        <v>0</v>
      </c>
      <c r="DI1245">
        <v>0</v>
      </c>
      <c r="DJ1245">
        <v>0</v>
      </c>
      <c r="DK1245">
        <v>0</v>
      </c>
      <c r="DL1245">
        <v>0</v>
      </c>
      <c r="DM1245">
        <v>0</v>
      </c>
      <c r="DN1245">
        <v>0</v>
      </c>
      <c r="DO1245">
        <v>0</v>
      </c>
      <c r="DP1245">
        <v>0</v>
      </c>
      <c r="DQ1245">
        <v>0</v>
      </c>
      <c r="DR1245">
        <v>0</v>
      </c>
      <c r="DS1245">
        <v>0</v>
      </c>
      <c r="DT1245">
        <v>0</v>
      </c>
      <c r="DU1245">
        <v>0</v>
      </c>
      <c r="DV1245">
        <v>0</v>
      </c>
      <c r="DW1245">
        <v>0</v>
      </c>
      <c r="DX1245">
        <v>0</v>
      </c>
      <c r="DZ1245" s="340"/>
      <c r="EA1245" t="s">
        <v>1025</v>
      </c>
      <c r="EB1245">
        <v>2</v>
      </c>
      <c r="EC1245">
        <v>18</v>
      </c>
      <c r="ED1245" s="183" t="str">
        <f t="shared" si="48"/>
        <v>SDH300218</v>
      </c>
      <c r="EE1245">
        <v>280.90000000000003</v>
      </c>
      <c r="EF1245">
        <v>10000</v>
      </c>
      <c r="EG1245">
        <v>10000</v>
      </c>
      <c r="EH1245">
        <v>10000</v>
      </c>
      <c r="EI1245">
        <v>10000</v>
      </c>
      <c r="EJ1245">
        <v>10000</v>
      </c>
      <c r="EK1245">
        <v>10000</v>
      </c>
      <c r="EL1245">
        <v>10000</v>
      </c>
      <c r="EM1245">
        <v>10000</v>
      </c>
      <c r="EN1245">
        <v>10000</v>
      </c>
      <c r="EO1245">
        <v>10000</v>
      </c>
      <c r="EP1245">
        <v>10000</v>
      </c>
      <c r="EQ1245">
        <v>10000</v>
      </c>
      <c r="ER1245">
        <v>10000</v>
      </c>
      <c r="ES1245">
        <v>10000</v>
      </c>
      <c r="ET1245">
        <v>10000</v>
      </c>
      <c r="EU1245">
        <v>10000</v>
      </c>
      <c r="EV1245">
        <v>10000</v>
      </c>
      <c r="EW1245">
        <v>10000</v>
      </c>
      <c r="EX1245">
        <v>10000</v>
      </c>
      <c r="EY1245">
        <v>10000</v>
      </c>
      <c r="EZ1245">
        <v>10000</v>
      </c>
      <c r="FA1245">
        <v>10000</v>
      </c>
      <c r="FB1245">
        <v>10000</v>
      </c>
      <c r="FC1245">
        <v>10000</v>
      </c>
      <c r="FD1245">
        <v>10000</v>
      </c>
      <c r="FE1245">
        <v>10000</v>
      </c>
      <c r="FF1245">
        <v>10000</v>
      </c>
      <c r="FG1245">
        <v>10000</v>
      </c>
      <c r="FH1245">
        <v>10000</v>
      </c>
      <c r="FI1245">
        <v>10000</v>
      </c>
      <c r="FJ1245">
        <v>10000</v>
      </c>
      <c r="FK1245">
        <v>10000</v>
      </c>
      <c r="FL1245">
        <v>10000</v>
      </c>
      <c r="FM1245">
        <v>10000</v>
      </c>
      <c r="FN1245">
        <v>10000</v>
      </c>
      <c r="FO1245">
        <v>10000</v>
      </c>
      <c r="FP1245">
        <v>10000</v>
      </c>
      <c r="FQ1245">
        <v>10000</v>
      </c>
      <c r="FR1245">
        <v>10000</v>
      </c>
      <c r="FS1245">
        <v>10000</v>
      </c>
      <c r="FT1245">
        <v>10000</v>
      </c>
      <c r="FU1245">
        <v>10000</v>
      </c>
      <c r="FV1245">
        <v>10000</v>
      </c>
      <c r="FW1245">
        <v>10000</v>
      </c>
      <c r="FX1245">
        <v>0</v>
      </c>
      <c r="FY1245">
        <v>0</v>
      </c>
      <c r="FZ1245">
        <v>0</v>
      </c>
      <c r="GA1245">
        <v>0</v>
      </c>
      <c r="GB1245">
        <v>0</v>
      </c>
      <c r="GC1245">
        <v>0</v>
      </c>
      <c r="GD1245">
        <v>0</v>
      </c>
      <c r="GE1245">
        <v>0</v>
      </c>
      <c r="GF1245">
        <v>0</v>
      </c>
      <c r="GG1245">
        <v>0</v>
      </c>
      <c r="GH1245">
        <v>0</v>
      </c>
      <c r="GI1245">
        <v>0</v>
      </c>
      <c r="GJ1245">
        <v>0</v>
      </c>
      <c r="GK1245">
        <v>0</v>
      </c>
      <c r="GL1245">
        <v>0</v>
      </c>
      <c r="GM1245">
        <v>0</v>
      </c>
      <c r="GN1245">
        <v>0</v>
      </c>
      <c r="GO1245">
        <v>0</v>
      </c>
      <c r="GP1245">
        <v>0</v>
      </c>
      <c r="GQ1245">
        <v>0</v>
      </c>
      <c r="GR1245">
        <v>0</v>
      </c>
      <c r="GS1245">
        <v>0</v>
      </c>
      <c r="GT1245">
        <v>0</v>
      </c>
      <c r="GU1245">
        <v>0</v>
      </c>
      <c r="GV1245">
        <v>0</v>
      </c>
      <c r="GW1245">
        <v>0</v>
      </c>
      <c r="GX1245">
        <v>0</v>
      </c>
      <c r="GY1245">
        <v>0</v>
      </c>
      <c r="GZ1245">
        <v>0</v>
      </c>
      <c r="HA1245">
        <v>0</v>
      </c>
      <c r="HB1245">
        <v>0</v>
      </c>
      <c r="HC1245">
        <v>0</v>
      </c>
      <c r="HD1245">
        <v>0</v>
      </c>
      <c r="HE1245">
        <v>0</v>
      </c>
      <c r="HF1245">
        <v>0</v>
      </c>
      <c r="HG1245">
        <v>0</v>
      </c>
      <c r="HH1245">
        <v>0</v>
      </c>
      <c r="HI1245">
        <v>0</v>
      </c>
      <c r="HJ1245">
        <v>0</v>
      </c>
      <c r="HK1245">
        <v>0</v>
      </c>
      <c r="HL1245">
        <v>0</v>
      </c>
      <c r="HM1245">
        <v>0</v>
      </c>
      <c r="HN1245">
        <v>0</v>
      </c>
      <c r="HO1245">
        <v>0</v>
      </c>
      <c r="HP1245">
        <v>0</v>
      </c>
      <c r="HQ1245">
        <v>0</v>
      </c>
      <c r="HR1245">
        <v>0</v>
      </c>
      <c r="HS1245">
        <v>0</v>
      </c>
      <c r="HT1245">
        <v>0</v>
      </c>
      <c r="HU1245">
        <v>0</v>
      </c>
      <c r="HV1245">
        <v>0</v>
      </c>
      <c r="HW1245">
        <v>0</v>
      </c>
      <c r="HX1245">
        <v>0</v>
      </c>
      <c r="HY1245">
        <v>0</v>
      </c>
      <c r="HZ1245">
        <v>0</v>
      </c>
      <c r="IA1245">
        <v>0</v>
      </c>
      <c r="IB1245">
        <v>0</v>
      </c>
      <c r="IC1245">
        <v>0</v>
      </c>
      <c r="ID1245">
        <v>0</v>
      </c>
      <c r="IE1245">
        <v>0</v>
      </c>
      <c r="IF1245">
        <v>0</v>
      </c>
      <c r="IG1245">
        <v>0</v>
      </c>
      <c r="IH1245">
        <v>0</v>
      </c>
      <c r="II1245">
        <v>0</v>
      </c>
      <c r="IJ1245">
        <v>0</v>
      </c>
      <c r="IK1245">
        <v>0</v>
      </c>
    </row>
    <row r="1246" spans="13:245" hidden="1">
      <c r="M1246" s="340"/>
      <c r="N1246" t="s">
        <v>1025</v>
      </c>
      <c r="O1246">
        <v>2</v>
      </c>
      <c r="P1246">
        <v>19</v>
      </c>
      <c r="Q1246" s="183" t="str">
        <f t="shared" si="47"/>
        <v>SDH300219</v>
      </c>
      <c r="R1246">
        <v>286.2</v>
      </c>
      <c r="S1246">
        <v>2000</v>
      </c>
      <c r="T1246">
        <v>2000</v>
      </c>
      <c r="U1246">
        <v>2000</v>
      </c>
      <c r="V1246">
        <v>2000</v>
      </c>
      <c r="W1246">
        <v>2000</v>
      </c>
      <c r="X1246">
        <v>2003.4</v>
      </c>
      <c r="Y1246">
        <v>2289.6</v>
      </c>
      <c r="Z1246">
        <v>2575.8000000000002</v>
      </c>
      <c r="AA1246">
        <v>2862</v>
      </c>
      <c r="AB1246">
        <v>3148.2000000000003</v>
      </c>
      <c r="AC1246">
        <v>3434.4</v>
      </c>
      <c r="AD1246">
        <v>3720.6000000000004</v>
      </c>
      <c r="AE1246">
        <v>4006.8</v>
      </c>
      <c r="AF1246">
        <v>4293</v>
      </c>
      <c r="AG1246">
        <v>4579.2</v>
      </c>
      <c r="AH1246">
        <v>4865.4000000000005</v>
      </c>
      <c r="AI1246">
        <v>5151.6000000000004</v>
      </c>
      <c r="AJ1246">
        <v>5437.8</v>
      </c>
      <c r="AK1246">
        <v>5724</v>
      </c>
      <c r="AL1246">
        <v>6010.2000000000007</v>
      </c>
      <c r="AM1246">
        <v>6296.4000000000005</v>
      </c>
      <c r="AN1246">
        <v>6582.6</v>
      </c>
      <c r="AO1246">
        <v>6868.8</v>
      </c>
      <c r="AP1246">
        <v>7155</v>
      </c>
      <c r="AQ1246">
        <v>7441.2000000000007</v>
      </c>
      <c r="AR1246">
        <v>7727.4000000000005</v>
      </c>
      <c r="AS1246">
        <v>8013.6</v>
      </c>
      <c r="AT1246">
        <v>8299.8000000000011</v>
      </c>
      <c r="AU1246">
        <v>8586</v>
      </c>
      <c r="AV1246">
        <v>8586</v>
      </c>
      <c r="AW1246">
        <v>8586</v>
      </c>
      <c r="AX1246">
        <v>8586</v>
      </c>
      <c r="AY1246">
        <v>8586</v>
      </c>
      <c r="AZ1246">
        <v>8586</v>
      </c>
      <c r="BA1246">
        <v>8586</v>
      </c>
      <c r="BB1246">
        <v>8586</v>
      </c>
      <c r="BC1246">
        <v>8586</v>
      </c>
      <c r="BD1246">
        <v>8586</v>
      </c>
      <c r="BE1246">
        <v>8586</v>
      </c>
      <c r="BF1246">
        <v>8586</v>
      </c>
      <c r="BG1246">
        <v>8586</v>
      </c>
      <c r="BH1246">
        <v>8586</v>
      </c>
      <c r="BI1246">
        <v>8586</v>
      </c>
      <c r="BJ1246">
        <v>8586</v>
      </c>
      <c r="BK1246">
        <v>0</v>
      </c>
      <c r="BL1246">
        <v>0</v>
      </c>
      <c r="BM1246">
        <v>0</v>
      </c>
      <c r="BN1246">
        <v>0</v>
      </c>
      <c r="BO1246">
        <v>0</v>
      </c>
      <c r="BP1246">
        <v>0</v>
      </c>
      <c r="BQ1246">
        <v>0</v>
      </c>
      <c r="BR1246">
        <v>0</v>
      </c>
      <c r="BS1246">
        <v>0</v>
      </c>
      <c r="BT1246">
        <v>0</v>
      </c>
      <c r="BU1246">
        <v>0</v>
      </c>
      <c r="BV1246">
        <v>0</v>
      </c>
      <c r="BW1246">
        <v>0</v>
      </c>
      <c r="BX1246">
        <v>0</v>
      </c>
      <c r="BY1246">
        <v>0</v>
      </c>
      <c r="BZ1246">
        <v>0</v>
      </c>
      <c r="CA1246">
        <v>0</v>
      </c>
      <c r="CB1246">
        <v>0</v>
      </c>
      <c r="CC1246">
        <v>0</v>
      </c>
      <c r="CD1246">
        <v>0</v>
      </c>
      <c r="CE1246">
        <v>0</v>
      </c>
      <c r="CF1246">
        <v>0</v>
      </c>
      <c r="CG1246">
        <v>0</v>
      </c>
      <c r="CH1246">
        <v>0</v>
      </c>
      <c r="CI1246">
        <v>0</v>
      </c>
      <c r="CJ1246">
        <v>0</v>
      </c>
      <c r="CK1246">
        <v>0</v>
      </c>
      <c r="CL1246">
        <v>0</v>
      </c>
      <c r="CM1246">
        <v>0</v>
      </c>
      <c r="CN1246">
        <v>0</v>
      </c>
      <c r="CO1246">
        <v>0</v>
      </c>
      <c r="CP1246">
        <v>0</v>
      </c>
      <c r="CQ1246">
        <v>0</v>
      </c>
      <c r="CR1246">
        <v>0</v>
      </c>
      <c r="CS1246">
        <v>0</v>
      </c>
      <c r="CT1246">
        <v>0</v>
      </c>
      <c r="CU1246">
        <v>0</v>
      </c>
      <c r="CV1246">
        <v>0</v>
      </c>
      <c r="CW1246">
        <v>0</v>
      </c>
      <c r="CX1246">
        <v>0</v>
      </c>
      <c r="CY1246">
        <v>0</v>
      </c>
      <c r="CZ1246">
        <v>0</v>
      </c>
      <c r="DA1246">
        <v>0</v>
      </c>
      <c r="DB1246">
        <v>0</v>
      </c>
      <c r="DC1246">
        <v>0</v>
      </c>
      <c r="DD1246">
        <v>0</v>
      </c>
      <c r="DE1246">
        <v>0</v>
      </c>
      <c r="DF1246">
        <v>0</v>
      </c>
      <c r="DG1246">
        <v>0</v>
      </c>
      <c r="DH1246">
        <v>0</v>
      </c>
      <c r="DI1246">
        <v>0</v>
      </c>
      <c r="DJ1246">
        <v>0</v>
      </c>
      <c r="DK1246">
        <v>0</v>
      </c>
      <c r="DL1246">
        <v>0</v>
      </c>
      <c r="DM1246">
        <v>0</v>
      </c>
      <c r="DN1246">
        <v>0</v>
      </c>
      <c r="DO1246">
        <v>0</v>
      </c>
      <c r="DP1246">
        <v>0</v>
      </c>
      <c r="DQ1246">
        <v>0</v>
      </c>
      <c r="DR1246">
        <v>0</v>
      </c>
      <c r="DS1246">
        <v>0</v>
      </c>
      <c r="DT1246">
        <v>0</v>
      </c>
      <c r="DU1246">
        <v>0</v>
      </c>
      <c r="DV1246">
        <v>0</v>
      </c>
      <c r="DW1246">
        <v>0</v>
      </c>
      <c r="DX1246">
        <v>0</v>
      </c>
      <c r="DZ1246" s="340"/>
      <c r="EA1246" t="s">
        <v>1025</v>
      </c>
      <c r="EB1246">
        <v>2</v>
      </c>
      <c r="EC1246">
        <v>19</v>
      </c>
      <c r="ED1246" s="183" t="str">
        <f t="shared" si="48"/>
        <v>SDH300219</v>
      </c>
      <c r="EE1246">
        <v>286.2</v>
      </c>
      <c r="EF1246">
        <v>10000</v>
      </c>
      <c r="EG1246">
        <v>10000</v>
      </c>
      <c r="EH1246">
        <v>10000</v>
      </c>
      <c r="EI1246">
        <v>10000</v>
      </c>
      <c r="EJ1246">
        <v>10000</v>
      </c>
      <c r="EK1246">
        <v>10000</v>
      </c>
      <c r="EL1246">
        <v>10000</v>
      </c>
      <c r="EM1246">
        <v>10000</v>
      </c>
      <c r="EN1246">
        <v>10000</v>
      </c>
      <c r="EO1246">
        <v>10000</v>
      </c>
      <c r="EP1246">
        <v>10000</v>
      </c>
      <c r="EQ1246">
        <v>10000</v>
      </c>
      <c r="ER1246">
        <v>10000</v>
      </c>
      <c r="ES1246">
        <v>10000</v>
      </c>
      <c r="ET1246">
        <v>10000</v>
      </c>
      <c r="EU1246">
        <v>10000</v>
      </c>
      <c r="EV1246">
        <v>10000</v>
      </c>
      <c r="EW1246">
        <v>10000</v>
      </c>
      <c r="EX1246">
        <v>10000</v>
      </c>
      <c r="EY1246">
        <v>10000</v>
      </c>
      <c r="EZ1246">
        <v>10000</v>
      </c>
      <c r="FA1246">
        <v>10000</v>
      </c>
      <c r="FB1246">
        <v>10000</v>
      </c>
      <c r="FC1246">
        <v>10000</v>
      </c>
      <c r="FD1246">
        <v>10000</v>
      </c>
      <c r="FE1246">
        <v>10000</v>
      </c>
      <c r="FF1246">
        <v>10000</v>
      </c>
      <c r="FG1246">
        <v>10000</v>
      </c>
      <c r="FH1246">
        <v>10000</v>
      </c>
      <c r="FI1246">
        <v>10000</v>
      </c>
      <c r="FJ1246">
        <v>10000</v>
      </c>
      <c r="FK1246">
        <v>10000</v>
      </c>
      <c r="FL1246">
        <v>10000</v>
      </c>
      <c r="FM1246">
        <v>10000</v>
      </c>
      <c r="FN1246">
        <v>10000</v>
      </c>
      <c r="FO1246">
        <v>10000</v>
      </c>
      <c r="FP1246">
        <v>10000</v>
      </c>
      <c r="FQ1246">
        <v>10000</v>
      </c>
      <c r="FR1246">
        <v>10000</v>
      </c>
      <c r="FS1246">
        <v>10000</v>
      </c>
      <c r="FT1246">
        <v>10000</v>
      </c>
      <c r="FU1246">
        <v>10000</v>
      </c>
      <c r="FV1246">
        <v>10000</v>
      </c>
      <c r="FW1246">
        <v>10000</v>
      </c>
      <c r="FX1246">
        <v>0</v>
      </c>
      <c r="FY1246">
        <v>0</v>
      </c>
      <c r="FZ1246">
        <v>0</v>
      </c>
      <c r="GA1246">
        <v>0</v>
      </c>
      <c r="GB1246">
        <v>0</v>
      </c>
      <c r="GC1246">
        <v>0</v>
      </c>
      <c r="GD1246">
        <v>0</v>
      </c>
      <c r="GE1246">
        <v>0</v>
      </c>
      <c r="GF1246">
        <v>0</v>
      </c>
      <c r="GG1246">
        <v>0</v>
      </c>
      <c r="GH1246">
        <v>0</v>
      </c>
      <c r="GI1246">
        <v>0</v>
      </c>
      <c r="GJ1246">
        <v>0</v>
      </c>
      <c r="GK1246">
        <v>0</v>
      </c>
      <c r="GL1246">
        <v>0</v>
      </c>
      <c r="GM1246">
        <v>0</v>
      </c>
      <c r="GN1246">
        <v>0</v>
      </c>
      <c r="GO1246">
        <v>0</v>
      </c>
      <c r="GP1246">
        <v>0</v>
      </c>
      <c r="GQ1246">
        <v>0</v>
      </c>
      <c r="GR1246">
        <v>0</v>
      </c>
      <c r="GS1246">
        <v>0</v>
      </c>
      <c r="GT1246">
        <v>0</v>
      </c>
      <c r="GU1246">
        <v>0</v>
      </c>
      <c r="GV1246">
        <v>0</v>
      </c>
      <c r="GW1246">
        <v>0</v>
      </c>
      <c r="GX1246">
        <v>0</v>
      </c>
      <c r="GY1246">
        <v>0</v>
      </c>
      <c r="GZ1246">
        <v>0</v>
      </c>
      <c r="HA1246">
        <v>0</v>
      </c>
      <c r="HB1246">
        <v>0</v>
      </c>
      <c r="HC1246">
        <v>0</v>
      </c>
      <c r="HD1246">
        <v>0</v>
      </c>
      <c r="HE1246">
        <v>0</v>
      </c>
      <c r="HF1246">
        <v>0</v>
      </c>
      <c r="HG1246">
        <v>0</v>
      </c>
      <c r="HH1246">
        <v>0</v>
      </c>
      <c r="HI1246">
        <v>0</v>
      </c>
      <c r="HJ1246">
        <v>0</v>
      </c>
      <c r="HK1246">
        <v>0</v>
      </c>
      <c r="HL1246">
        <v>0</v>
      </c>
      <c r="HM1246">
        <v>0</v>
      </c>
      <c r="HN1246">
        <v>0</v>
      </c>
      <c r="HO1246">
        <v>0</v>
      </c>
      <c r="HP1246">
        <v>0</v>
      </c>
      <c r="HQ1246">
        <v>0</v>
      </c>
      <c r="HR1246">
        <v>0</v>
      </c>
      <c r="HS1246">
        <v>0</v>
      </c>
      <c r="HT1246">
        <v>0</v>
      </c>
      <c r="HU1246">
        <v>0</v>
      </c>
      <c r="HV1246">
        <v>0</v>
      </c>
      <c r="HW1246">
        <v>0</v>
      </c>
      <c r="HX1246">
        <v>0</v>
      </c>
      <c r="HY1246">
        <v>0</v>
      </c>
      <c r="HZ1246">
        <v>0</v>
      </c>
      <c r="IA1246">
        <v>0</v>
      </c>
      <c r="IB1246">
        <v>0</v>
      </c>
      <c r="IC1246">
        <v>0</v>
      </c>
      <c r="ID1246">
        <v>0</v>
      </c>
      <c r="IE1246">
        <v>0</v>
      </c>
      <c r="IF1246">
        <v>0</v>
      </c>
      <c r="IG1246">
        <v>0</v>
      </c>
      <c r="IH1246">
        <v>0</v>
      </c>
      <c r="II1246">
        <v>0</v>
      </c>
      <c r="IJ1246">
        <v>0</v>
      </c>
      <c r="IK1246">
        <v>0</v>
      </c>
    </row>
    <row r="1247" spans="13:245" hidden="1">
      <c r="M1247" s="340"/>
      <c r="N1247" t="s">
        <v>1025</v>
      </c>
      <c r="O1247">
        <v>2</v>
      </c>
      <c r="P1247">
        <v>20</v>
      </c>
      <c r="Q1247" s="183" t="str">
        <f t="shared" si="47"/>
        <v>SDH300220</v>
      </c>
      <c r="R1247">
        <v>286.2</v>
      </c>
      <c r="S1247">
        <v>2000</v>
      </c>
      <c r="T1247">
        <v>2000</v>
      </c>
      <c r="U1247">
        <v>2000</v>
      </c>
      <c r="V1247">
        <v>2000</v>
      </c>
      <c r="W1247">
        <v>2000</v>
      </c>
      <c r="X1247">
        <v>2003.4</v>
      </c>
      <c r="Y1247">
        <v>2289.6</v>
      </c>
      <c r="Z1247">
        <v>2575.8000000000002</v>
      </c>
      <c r="AA1247">
        <v>2862</v>
      </c>
      <c r="AB1247">
        <v>3148.2000000000003</v>
      </c>
      <c r="AC1247">
        <v>3434.4</v>
      </c>
      <c r="AD1247">
        <v>3720.6000000000004</v>
      </c>
      <c r="AE1247">
        <v>4006.8</v>
      </c>
      <c r="AF1247">
        <v>4293</v>
      </c>
      <c r="AG1247">
        <v>4579.2</v>
      </c>
      <c r="AH1247">
        <v>4865.4000000000005</v>
      </c>
      <c r="AI1247">
        <v>5151.6000000000004</v>
      </c>
      <c r="AJ1247">
        <v>5437.8</v>
      </c>
      <c r="AK1247">
        <v>5724</v>
      </c>
      <c r="AL1247">
        <v>6010.2000000000007</v>
      </c>
      <c r="AM1247">
        <v>6296.4000000000005</v>
      </c>
      <c r="AN1247">
        <v>6582.6</v>
      </c>
      <c r="AO1247">
        <v>6868.8</v>
      </c>
      <c r="AP1247">
        <v>7155</v>
      </c>
      <c r="AQ1247">
        <v>7441.2000000000007</v>
      </c>
      <c r="AR1247">
        <v>7727.4000000000005</v>
      </c>
      <c r="AS1247">
        <v>8013.6</v>
      </c>
      <c r="AT1247">
        <v>8299.8000000000011</v>
      </c>
      <c r="AU1247">
        <v>8586</v>
      </c>
      <c r="AV1247">
        <v>8586</v>
      </c>
      <c r="AW1247">
        <v>8586</v>
      </c>
      <c r="AX1247">
        <v>8586</v>
      </c>
      <c r="AY1247">
        <v>8586</v>
      </c>
      <c r="AZ1247">
        <v>8586</v>
      </c>
      <c r="BA1247">
        <v>8586</v>
      </c>
      <c r="BB1247">
        <v>8586</v>
      </c>
      <c r="BC1247">
        <v>8586</v>
      </c>
      <c r="BD1247">
        <v>8586</v>
      </c>
      <c r="BE1247">
        <v>8586</v>
      </c>
      <c r="BF1247">
        <v>8586</v>
      </c>
      <c r="BG1247">
        <v>8586</v>
      </c>
      <c r="BH1247">
        <v>8586</v>
      </c>
      <c r="BI1247">
        <v>8586</v>
      </c>
      <c r="BJ1247">
        <v>8586</v>
      </c>
      <c r="BK1247">
        <v>0</v>
      </c>
      <c r="BL1247">
        <v>0</v>
      </c>
      <c r="BM1247">
        <v>0</v>
      </c>
      <c r="BN1247">
        <v>0</v>
      </c>
      <c r="BO1247">
        <v>0</v>
      </c>
      <c r="BP1247">
        <v>0</v>
      </c>
      <c r="BQ1247">
        <v>0</v>
      </c>
      <c r="BR1247">
        <v>0</v>
      </c>
      <c r="BS1247">
        <v>0</v>
      </c>
      <c r="BT1247">
        <v>0</v>
      </c>
      <c r="BU1247">
        <v>0</v>
      </c>
      <c r="BV1247">
        <v>0</v>
      </c>
      <c r="BW1247">
        <v>0</v>
      </c>
      <c r="BX1247">
        <v>0</v>
      </c>
      <c r="BY1247">
        <v>0</v>
      </c>
      <c r="BZ1247">
        <v>0</v>
      </c>
      <c r="CA1247">
        <v>0</v>
      </c>
      <c r="CB1247">
        <v>0</v>
      </c>
      <c r="CC1247">
        <v>0</v>
      </c>
      <c r="CD1247">
        <v>0</v>
      </c>
      <c r="CE1247">
        <v>0</v>
      </c>
      <c r="CF1247">
        <v>0</v>
      </c>
      <c r="CG1247">
        <v>0</v>
      </c>
      <c r="CH1247">
        <v>0</v>
      </c>
      <c r="CI1247">
        <v>0</v>
      </c>
      <c r="CJ1247">
        <v>0</v>
      </c>
      <c r="CK1247">
        <v>0</v>
      </c>
      <c r="CL1247">
        <v>0</v>
      </c>
      <c r="CM1247">
        <v>0</v>
      </c>
      <c r="CN1247">
        <v>0</v>
      </c>
      <c r="CO1247">
        <v>0</v>
      </c>
      <c r="CP1247">
        <v>0</v>
      </c>
      <c r="CQ1247">
        <v>0</v>
      </c>
      <c r="CR1247">
        <v>0</v>
      </c>
      <c r="CS1247">
        <v>0</v>
      </c>
      <c r="CT1247">
        <v>0</v>
      </c>
      <c r="CU1247">
        <v>0</v>
      </c>
      <c r="CV1247">
        <v>0</v>
      </c>
      <c r="CW1247">
        <v>0</v>
      </c>
      <c r="CX1247">
        <v>0</v>
      </c>
      <c r="CY1247">
        <v>0</v>
      </c>
      <c r="CZ1247">
        <v>0</v>
      </c>
      <c r="DA1247">
        <v>0</v>
      </c>
      <c r="DB1247">
        <v>0</v>
      </c>
      <c r="DC1247">
        <v>0</v>
      </c>
      <c r="DD1247">
        <v>0</v>
      </c>
      <c r="DE1247">
        <v>0</v>
      </c>
      <c r="DF1247">
        <v>0</v>
      </c>
      <c r="DG1247">
        <v>0</v>
      </c>
      <c r="DH1247">
        <v>0</v>
      </c>
      <c r="DI1247">
        <v>0</v>
      </c>
      <c r="DJ1247">
        <v>0</v>
      </c>
      <c r="DK1247">
        <v>0</v>
      </c>
      <c r="DL1247">
        <v>0</v>
      </c>
      <c r="DM1247">
        <v>0</v>
      </c>
      <c r="DN1247">
        <v>0</v>
      </c>
      <c r="DO1247">
        <v>0</v>
      </c>
      <c r="DP1247">
        <v>0</v>
      </c>
      <c r="DQ1247">
        <v>0</v>
      </c>
      <c r="DR1247">
        <v>0</v>
      </c>
      <c r="DS1247">
        <v>0</v>
      </c>
      <c r="DT1247">
        <v>0</v>
      </c>
      <c r="DU1247">
        <v>0</v>
      </c>
      <c r="DV1247">
        <v>0</v>
      </c>
      <c r="DW1247">
        <v>0</v>
      </c>
      <c r="DX1247">
        <v>0</v>
      </c>
      <c r="DZ1247" s="340"/>
      <c r="EA1247" t="s">
        <v>1025</v>
      </c>
      <c r="EB1247">
        <v>2</v>
      </c>
      <c r="EC1247">
        <v>20</v>
      </c>
      <c r="ED1247" s="183" t="str">
        <f t="shared" si="48"/>
        <v>SDH300220</v>
      </c>
      <c r="EE1247">
        <v>286.2</v>
      </c>
      <c r="EF1247">
        <v>10000</v>
      </c>
      <c r="EG1247">
        <v>10000</v>
      </c>
      <c r="EH1247">
        <v>10000</v>
      </c>
      <c r="EI1247">
        <v>10000</v>
      </c>
      <c r="EJ1247">
        <v>10000</v>
      </c>
      <c r="EK1247">
        <v>10000</v>
      </c>
      <c r="EL1247">
        <v>10000</v>
      </c>
      <c r="EM1247">
        <v>10000</v>
      </c>
      <c r="EN1247">
        <v>10000</v>
      </c>
      <c r="EO1247">
        <v>10000</v>
      </c>
      <c r="EP1247">
        <v>10000</v>
      </c>
      <c r="EQ1247">
        <v>10000</v>
      </c>
      <c r="ER1247">
        <v>10000</v>
      </c>
      <c r="ES1247">
        <v>10000</v>
      </c>
      <c r="ET1247">
        <v>10000</v>
      </c>
      <c r="EU1247">
        <v>10000</v>
      </c>
      <c r="EV1247">
        <v>10000</v>
      </c>
      <c r="EW1247">
        <v>10000</v>
      </c>
      <c r="EX1247">
        <v>10000</v>
      </c>
      <c r="EY1247">
        <v>10000</v>
      </c>
      <c r="EZ1247">
        <v>10000</v>
      </c>
      <c r="FA1247">
        <v>10000</v>
      </c>
      <c r="FB1247">
        <v>10000</v>
      </c>
      <c r="FC1247">
        <v>10000</v>
      </c>
      <c r="FD1247">
        <v>10000</v>
      </c>
      <c r="FE1247">
        <v>10000</v>
      </c>
      <c r="FF1247">
        <v>10000</v>
      </c>
      <c r="FG1247">
        <v>10000</v>
      </c>
      <c r="FH1247">
        <v>10000</v>
      </c>
      <c r="FI1247">
        <v>10000</v>
      </c>
      <c r="FJ1247">
        <v>10000</v>
      </c>
      <c r="FK1247">
        <v>10000</v>
      </c>
      <c r="FL1247">
        <v>10000</v>
      </c>
      <c r="FM1247">
        <v>10000</v>
      </c>
      <c r="FN1247">
        <v>10000</v>
      </c>
      <c r="FO1247">
        <v>10000</v>
      </c>
      <c r="FP1247">
        <v>10000</v>
      </c>
      <c r="FQ1247">
        <v>10000</v>
      </c>
      <c r="FR1247">
        <v>10000</v>
      </c>
      <c r="FS1247">
        <v>10000</v>
      </c>
      <c r="FT1247">
        <v>10000</v>
      </c>
      <c r="FU1247">
        <v>10000</v>
      </c>
      <c r="FV1247">
        <v>10000</v>
      </c>
      <c r="FW1247">
        <v>10000</v>
      </c>
      <c r="FX1247">
        <v>0</v>
      </c>
      <c r="FY1247">
        <v>0</v>
      </c>
      <c r="FZ1247">
        <v>0</v>
      </c>
      <c r="GA1247">
        <v>0</v>
      </c>
      <c r="GB1247">
        <v>0</v>
      </c>
      <c r="GC1247">
        <v>0</v>
      </c>
      <c r="GD1247">
        <v>0</v>
      </c>
      <c r="GE1247">
        <v>0</v>
      </c>
      <c r="GF1247">
        <v>0</v>
      </c>
      <c r="GG1247">
        <v>0</v>
      </c>
      <c r="GH1247">
        <v>0</v>
      </c>
      <c r="GI1247">
        <v>0</v>
      </c>
      <c r="GJ1247">
        <v>0</v>
      </c>
      <c r="GK1247">
        <v>0</v>
      </c>
      <c r="GL1247">
        <v>0</v>
      </c>
      <c r="GM1247">
        <v>0</v>
      </c>
      <c r="GN1247">
        <v>0</v>
      </c>
      <c r="GO1247">
        <v>0</v>
      </c>
      <c r="GP1247">
        <v>0</v>
      </c>
      <c r="GQ1247">
        <v>0</v>
      </c>
      <c r="GR1247">
        <v>0</v>
      </c>
      <c r="GS1247">
        <v>0</v>
      </c>
      <c r="GT1247">
        <v>0</v>
      </c>
      <c r="GU1247">
        <v>0</v>
      </c>
      <c r="GV1247">
        <v>0</v>
      </c>
      <c r="GW1247">
        <v>0</v>
      </c>
      <c r="GX1247">
        <v>0</v>
      </c>
      <c r="GY1247">
        <v>0</v>
      </c>
      <c r="GZ1247">
        <v>0</v>
      </c>
      <c r="HA1247">
        <v>0</v>
      </c>
      <c r="HB1247">
        <v>0</v>
      </c>
      <c r="HC1247">
        <v>0</v>
      </c>
      <c r="HD1247">
        <v>0</v>
      </c>
      <c r="HE1247">
        <v>0</v>
      </c>
      <c r="HF1247">
        <v>0</v>
      </c>
      <c r="HG1247">
        <v>0</v>
      </c>
      <c r="HH1247">
        <v>0</v>
      </c>
      <c r="HI1247">
        <v>0</v>
      </c>
      <c r="HJ1247">
        <v>0</v>
      </c>
      <c r="HK1247">
        <v>0</v>
      </c>
      <c r="HL1247">
        <v>0</v>
      </c>
      <c r="HM1247">
        <v>0</v>
      </c>
      <c r="HN1247">
        <v>0</v>
      </c>
      <c r="HO1247">
        <v>0</v>
      </c>
      <c r="HP1247">
        <v>0</v>
      </c>
      <c r="HQ1247">
        <v>0</v>
      </c>
      <c r="HR1247">
        <v>0</v>
      </c>
      <c r="HS1247">
        <v>0</v>
      </c>
      <c r="HT1247">
        <v>0</v>
      </c>
      <c r="HU1247">
        <v>0</v>
      </c>
      <c r="HV1247">
        <v>0</v>
      </c>
      <c r="HW1247">
        <v>0</v>
      </c>
      <c r="HX1247">
        <v>0</v>
      </c>
      <c r="HY1247">
        <v>0</v>
      </c>
      <c r="HZ1247">
        <v>0</v>
      </c>
      <c r="IA1247">
        <v>0</v>
      </c>
      <c r="IB1247">
        <v>0</v>
      </c>
      <c r="IC1247">
        <v>0</v>
      </c>
      <c r="ID1247">
        <v>0</v>
      </c>
      <c r="IE1247">
        <v>0</v>
      </c>
      <c r="IF1247">
        <v>0</v>
      </c>
      <c r="IG1247">
        <v>0</v>
      </c>
      <c r="IH1247">
        <v>0</v>
      </c>
      <c r="II1247">
        <v>0</v>
      </c>
      <c r="IJ1247">
        <v>0</v>
      </c>
      <c r="IK1247">
        <v>0</v>
      </c>
    </row>
    <row r="1248" spans="13:245" hidden="1">
      <c r="M1248" s="340"/>
      <c r="N1248" t="s">
        <v>1025</v>
      </c>
      <c r="O1248">
        <v>2</v>
      </c>
      <c r="P1248">
        <v>21</v>
      </c>
      <c r="Q1248" s="183" t="str">
        <f t="shared" si="47"/>
        <v>SDH300221</v>
      </c>
      <c r="R1248">
        <v>286.2</v>
      </c>
      <c r="S1248">
        <v>2000</v>
      </c>
      <c r="T1248">
        <v>2000</v>
      </c>
      <c r="U1248">
        <v>2000</v>
      </c>
      <c r="V1248">
        <v>2000</v>
      </c>
      <c r="W1248">
        <v>2000</v>
      </c>
      <c r="X1248">
        <v>2003.4</v>
      </c>
      <c r="Y1248">
        <v>2289.6</v>
      </c>
      <c r="Z1248">
        <v>2575.8000000000002</v>
      </c>
      <c r="AA1248">
        <v>2862</v>
      </c>
      <c r="AB1248">
        <v>3148.2000000000003</v>
      </c>
      <c r="AC1248">
        <v>3434.4</v>
      </c>
      <c r="AD1248">
        <v>3720.6000000000004</v>
      </c>
      <c r="AE1248">
        <v>4006.8</v>
      </c>
      <c r="AF1248">
        <v>4293</v>
      </c>
      <c r="AG1248">
        <v>4579.2</v>
      </c>
      <c r="AH1248">
        <v>4865.4000000000005</v>
      </c>
      <c r="AI1248">
        <v>5151.6000000000004</v>
      </c>
      <c r="AJ1248">
        <v>5437.8</v>
      </c>
      <c r="AK1248">
        <v>5724</v>
      </c>
      <c r="AL1248">
        <v>6010.2000000000007</v>
      </c>
      <c r="AM1248">
        <v>6296.4000000000005</v>
      </c>
      <c r="AN1248">
        <v>6582.6</v>
      </c>
      <c r="AO1248">
        <v>6868.8</v>
      </c>
      <c r="AP1248">
        <v>7155</v>
      </c>
      <c r="AQ1248">
        <v>7441.2000000000007</v>
      </c>
      <c r="AR1248">
        <v>7727.4000000000005</v>
      </c>
      <c r="AS1248">
        <v>8013.6</v>
      </c>
      <c r="AT1248">
        <v>8299.8000000000011</v>
      </c>
      <c r="AU1248">
        <v>8586</v>
      </c>
      <c r="AV1248">
        <v>8586</v>
      </c>
      <c r="AW1248">
        <v>8586</v>
      </c>
      <c r="AX1248">
        <v>8586</v>
      </c>
      <c r="AY1248">
        <v>8586</v>
      </c>
      <c r="AZ1248">
        <v>8586</v>
      </c>
      <c r="BA1248">
        <v>8586</v>
      </c>
      <c r="BB1248">
        <v>8586</v>
      </c>
      <c r="BC1248">
        <v>8586</v>
      </c>
      <c r="BD1248">
        <v>8586</v>
      </c>
      <c r="BE1248">
        <v>8586</v>
      </c>
      <c r="BF1248">
        <v>8586</v>
      </c>
      <c r="BG1248">
        <v>8586</v>
      </c>
      <c r="BH1248">
        <v>8586</v>
      </c>
      <c r="BI1248">
        <v>8586</v>
      </c>
      <c r="BJ1248">
        <v>8586</v>
      </c>
      <c r="BK1248">
        <v>0</v>
      </c>
      <c r="BL1248">
        <v>0</v>
      </c>
      <c r="BM1248">
        <v>0</v>
      </c>
      <c r="BN1248">
        <v>0</v>
      </c>
      <c r="BO1248">
        <v>0</v>
      </c>
      <c r="BP1248">
        <v>0</v>
      </c>
      <c r="BQ1248">
        <v>0</v>
      </c>
      <c r="BR1248">
        <v>0</v>
      </c>
      <c r="BS1248">
        <v>0</v>
      </c>
      <c r="BT1248">
        <v>0</v>
      </c>
      <c r="BU1248">
        <v>0</v>
      </c>
      <c r="BV1248">
        <v>0</v>
      </c>
      <c r="BW1248">
        <v>0</v>
      </c>
      <c r="BX1248">
        <v>0</v>
      </c>
      <c r="BY1248">
        <v>0</v>
      </c>
      <c r="BZ1248">
        <v>0</v>
      </c>
      <c r="CA1248">
        <v>0</v>
      </c>
      <c r="CB1248">
        <v>0</v>
      </c>
      <c r="CC1248">
        <v>0</v>
      </c>
      <c r="CD1248">
        <v>0</v>
      </c>
      <c r="CE1248">
        <v>0</v>
      </c>
      <c r="CF1248">
        <v>0</v>
      </c>
      <c r="CG1248">
        <v>0</v>
      </c>
      <c r="CH1248">
        <v>0</v>
      </c>
      <c r="CI1248">
        <v>0</v>
      </c>
      <c r="CJ1248">
        <v>0</v>
      </c>
      <c r="CK1248">
        <v>0</v>
      </c>
      <c r="CL1248">
        <v>0</v>
      </c>
      <c r="CM1248">
        <v>0</v>
      </c>
      <c r="CN1248">
        <v>0</v>
      </c>
      <c r="CO1248">
        <v>0</v>
      </c>
      <c r="CP1248">
        <v>0</v>
      </c>
      <c r="CQ1248">
        <v>0</v>
      </c>
      <c r="CR1248">
        <v>0</v>
      </c>
      <c r="CS1248">
        <v>0</v>
      </c>
      <c r="CT1248">
        <v>0</v>
      </c>
      <c r="CU1248">
        <v>0</v>
      </c>
      <c r="CV1248">
        <v>0</v>
      </c>
      <c r="CW1248">
        <v>0</v>
      </c>
      <c r="CX1248">
        <v>0</v>
      </c>
      <c r="CY1248">
        <v>0</v>
      </c>
      <c r="CZ1248">
        <v>0</v>
      </c>
      <c r="DA1248">
        <v>0</v>
      </c>
      <c r="DB1248">
        <v>0</v>
      </c>
      <c r="DC1248">
        <v>0</v>
      </c>
      <c r="DD1248">
        <v>0</v>
      </c>
      <c r="DE1248">
        <v>0</v>
      </c>
      <c r="DF1248">
        <v>0</v>
      </c>
      <c r="DG1248">
        <v>0</v>
      </c>
      <c r="DH1248">
        <v>0</v>
      </c>
      <c r="DI1248">
        <v>0</v>
      </c>
      <c r="DJ1248">
        <v>0</v>
      </c>
      <c r="DK1248">
        <v>0</v>
      </c>
      <c r="DL1248">
        <v>0</v>
      </c>
      <c r="DM1248">
        <v>0</v>
      </c>
      <c r="DN1248">
        <v>0</v>
      </c>
      <c r="DO1248">
        <v>0</v>
      </c>
      <c r="DP1248">
        <v>0</v>
      </c>
      <c r="DQ1248">
        <v>0</v>
      </c>
      <c r="DR1248">
        <v>0</v>
      </c>
      <c r="DS1248">
        <v>0</v>
      </c>
      <c r="DT1248">
        <v>0</v>
      </c>
      <c r="DU1248">
        <v>0</v>
      </c>
      <c r="DV1248">
        <v>0</v>
      </c>
      <c r="DW1248">
        <v>0</v>
      </c>
      <c r="DX1248">
        <v>0</v>
      </c>
      <c r="DZ1248" s="340"/>
      <c r="EA1248" t="s">
        <v>1025</v>
      </c>
      <c r="EB1248">
        <v>2</v>
      </c>
      <c r="EC1248">
        <v>21</v>
      </c>
      <c r="ED1248" s="183" t="str">
        <f t="shared" si="48"/>
        <v>SDH300221</v>
      </c>
      <c r="EE1248">
        <v>286.2</v>
      </c>
      <c r="EF1248">
        <v>10000</v>
      </c>
      <c r="EG1248">
        <v>10000</v>
      </c>
      <c r="EH1248">
        <v>10000</v>
      </c>
      <c r="EI1248">
        <v>10000</v>
      </c>
      <c r="EJ1248">
        <v>10000</v>
      </c>
      <c r="EK1248">
        <v>10000</v>
      </c>
      <c r="EL1248">
        <v>10000</v>
      </c>
      <c r="EM1248">
        <v>10000</v>
      </c>
      <c r="EN1248">
        <v>10000</v>
      </c>
      <c r="EO1248">
        <v>10000</v>
      </c>
      <c r="EP1248">
        <v>10000</v>
      </c>
      <c r="EQ1248">
        <v>10000</v>
      </c>
      <c r="ER1248">
        <v>10000</v>
      </c>
      <c r="ES1248">
        <v>10000</v>
      </c>
      <c r="ET1248">
        <v>10000</v>
      </c>
      <c r="EU1248">
        <v>10000</v>
      </c>
      <c r="EV1248">
        <v>10000</v>
      </c>
      <c r="EW1248">
        <v>10000</v>
      </c>
      <c r="EX1248">
        <v>10000</v>
      </c>
      <c r="EY1248">
        <v>10000</v>
      </c>
      <c r="EZ1248">
        <v>10000</v>
      </c>
      <c r="FA1248">
        <v>10000</v>
      </c>
      <c r="FB1248">
        <v>10000</v>
      </c>
      <c r="FC1248">
        <v>10000</v>
      </c>
      <c r="FD1248">
        <v>10000</v>
      </c>
      <c r="FE1248">
        <v>10000</v>
      </c>
      <c r="FF1248">
        <v>10000</v>
      </c>
      <c r="FG1248">
        <v>10000</v>
      </c>
      <c r="FH1248">
        <v>10000</v>
      </c>
      <c r="FI1248">
        <v>10000</v>
      </c>
      <c r="FJ1248">
        <v>10000</v>
      </c>
      <c r="FK1248">
        <v>10000</v>
      </c>
      <c r="FL1248">
        <v>10000</v>
      </c>
      <c r="FM1248">
        <v>10000</v>
      </c>
      <c r="FN1248">
        <v>10000</v>
      </c>
      <c r="FO1248">
        <v>10000</v>
      </c>
      <c r="FP1248">
        <v>10000</v>
      </c>
      <c r="FQ1248">
        <v>10000</v>
      </c>
      <c r="FR1248">
        <v>10000</v>
      </c>
      <c r="FS1248">
        <v>10000</v>
      </c>
      <c r="FT1248">
        <v>10000</v>
      </c>
      <c r="FU1248">
        <v>10000</v>
      </c>
      <c r="FV1248">
        <v>10000</v>
      </c>
      <c r="FW1248">
        <v>10000</v>
      </c>
      <c r="FX1248">
        <v>0</v>
      </c>
      <c r="FY1248">
        <v>0</v>
      </c>
      <c r="FZ1248">
        <v>0</v>
      </c>
      <c r="GA1248">
        <v>0</v>
      </c>
      <c r="GB1248">
        <v>0</v>
      </c>
      <c r="GC1248">
        <v>0</v>
      </c>
      <c r="GD1248">
        <v>0</v>
      </c>
      <c r="GE1248">
        <v>0</v>
      </c>
      <c r="GF1248">
        <v>0</v>
      </c>
      <c r="GG1248">
        <v>0</v>
      </c>
      <c r="GH1248">
        <v>0</v>
      </c>
      <c r="GI1248">
        <v>0</v>
      </c>
      <c r="GJ1248">
        <v>0</v>
      </c>
      <c r="GK1248">
        <v>0</v>
      </c>
      <c r="GL1248">
        <v>0</v>
      </c>
      <c r="GM1248">
        <v>0</v>
      </c>
      <c r="GN1248">
        <v>0</v>
      </c>
      <c r="GO1248">
        <v>0</v>
      </c>
      <c r="GP1248">
        <v>0</v>
      </c>
      <c r="GQ1248">
        <v>0</v>
      </c>
      <c r="GR1248">
        <v>0</v>
      </c>
      <c r="GS1248">
        <v>0</v>
      </c>
      <c r="GT1248">
        <v>0</v>
      </c>
      <c r="GU1248">
        <v>0</v>
      </c>
      <c r="GV1248">
        <v>0</v>
      </c>
      <c r="GW1248">
        <v>0</v>
      </c>
      <c r="GX1248">
        <v>0</v>
      </c>
      <c r="GY1248">
        <v>0</v>
      </c>
      <c r="GZ1248">
        <v>0</v>
      </c>
      <c r="HA1248">
        <v>0</v>
      </c>
      <c r="HB1248">
        <v>0</v>
      </c>
      <c r="HC1248">
        <v>0</v>
      </c>
      <c r="HD1248">
        <v>0</v>
      </c>
      <c r="HE1248">
        <v>0</v>
      </c>
      <c r="HF1248">
        <v>0</v>
      </c>
      <c r="HG1248">
        <v>0</v>
      </c>
      <c r="HH1248">
        <v>0</v>
      </c>
      <c r="HI1248">
        <v>0</v>
      </c>
      <c r="HJ1248">
        <v>0</v>
      </c>
      <c r="HK1248">
        <v>0</v>
      </c>
      <c r="HL1248">
        <v>0</v>
      </c>
      <c r="HM1248">
        <v>0</v>
      </c>
      <c r="HN1248">
        <v>0</v>
      </c>
      <c r="HO1248">
        <v>0</v>
      </c>
      <c r="HP1248">
        <v>0</v>
      </c>
      <c r="HQ1248">
        <v>0</v>
      </c>
      <c r="HR1248">
        <v>0</v>
      </c>
      <c r="HS1248">
        <v>0</v>
      </c>
      <c r="HT1248">
        <v>0</v>
      </c>
      <c r="HU1248">
        <v>0</v>
      </c>
      <c r="HV1248">
        <v>0</v>
      </c>
      <c r="HW1248">
        <v>0</v>
      </c>
      <c r="HX1248">
        <v>0</v>
      </c>
      <c r="HY1248">
        <v>0</v>
      </c>
      <c r="HZ1248">
        <v>0</v>
      </c>
      <c r="IA1248">
        <v>0</v>
      </c>
      <c r="IB1248">
        <v>0</v>
      </c>
      <c r="IC1248">
        <v>0</v>
      </c>
      <c r="ID1248">
        <v>0</v>
      </c>
      <c r="IE1248">
        <v>0</v>
      </c>
      <c r="IF1248">
        <v>0</v>
      </c>
      <c r="IG1248">
        <v>0</v>
      </c>
      <c r="IH1248">
        <v>0</v>
      </c>
      <c r="II1248">
        <v>0</v>
      </c>
      <c r="IJ1248">
        <v>0</v>
      </c>
      <c r="IK1248">
        <v>0</v>
      </c>
    </row>
    <row r="1249" spans="13:245" hidden="1">
      <c r="M1249" s="340"/>
      <c r="N1249" t="s">
        <v>1025</v>
      </c>
      <c r="O1249">
        <v>2</v>
      </c>
      <c r="P1249">
        <v>22</v>
      </c>
      <c r="Q1249" s="183" t="str">
        <f t="shared" si="47"/>
        <v>SDH300222</v>
      </c>
      <c r="R1249">
        <v>291.5</v>
      </c>
      <c r="S1249">
        <v>2000</v>
      </c>
      <c r="T1249">
        <v>2000</v>
      </c>
      <c r="U1249">
        <v>2000</v>
      </c>
      <c r="V1249">
        <v>2000</v>
      </c>
      <c r="W1249">
        <v>2000</v>
      </c>
      <c r="X1249">
        <v>2040.5</v>
      </c>
      <c r="Y1249">
        <v>2332</v>
      </c>
      <c r="Z1249">
        <v>2623.5</v>
      </c>
      <c r="AA1249">
        <v>2915</v>
      </c>
      <c r="AB1249">
        <v>3206.5</v>
      </c>
      <c r="AC1249">
        <v>3498</v>
      </c>
      <c r="AD1249">
        <v>3789.5</v>
      </c>
      <c r="AE1249">
        <v>4081</v>
      </c>
      <c r="AF1249">
        <v>4372.5</v>
      </c>
      <c r="AG1249">
        <v>4664</v>
      </c>
      <c r="AH1249">
        <v>4955.5</v>
      </c>
      <c r="AI1249">
        <v>5247</v>
      </c>
      <c r="AJ1249">
        <v>5538.5</v>
      </c>
      <c r="AK1249">
        <v>5830</v>
      </c>
      <c r="AL1249">
        <v>6121.5</v>
      </c>
      <c r="AM1249">
        <v>6413</v>
      </c>
      <c r="AN1249">
        <v>6704.5</v>
      </c>
      <c r="AO1249">
        <v>6996</v>
      </c>
      <c r="AP1249">
        <v>7287.5</v>
      </c>
      <c r="AQ1249">
        <v>7579</v>
      </c>
      <c r="AR1249">
        <v>7870.5</v>
      </c>
      <c r="AS1249">
        <v>8162</v>
      </c>
      <c r="AT1249">
        <v>8453.5</v>
      </c>
      <c r="AU1249">
        <v>8745</v>
      </c>
      <c r="AV1249">
        <v>8745</v>
      </c>
      <c r="AW1249">
        <v>8745</v>
      </c>
      <c r="AX1249">
        <v>8745</v>
      </c>
      <c r="AY1249">
        <v>8745</v>
      </c>
      <c r="AZ1249">
        <v>8745</v>
      </c>
      <c r="BA1249">
        <v>8745</v>
      </c>
      <c r="BB1249">
        <v>8745</v>
      </c>
      <c r="BC1249">
        <v>8745</v>
      </c>
      <c r="BD1249">
        <v>8745</v>
      </c>
      <c r="BE1249">
        <v>8745</v>
      </c>
      <c r="BF1249">
        <v>8745</v>
      </c>
      <c r="BG1249">
        <v>8745</v>
      </c>
      <c r="BH1249">
        <v>8745</v>
      </c>
      <c r="BI1249">
        <v>8745</v>
      </c>
      <c r="BJ1249">
        <v>8745</v>
      </c>
      <c r="BK1249">
        <v>0</v>
      </c>
      <c r="BL1249">
        <v>0</v>
      </c>
      <c r="BM1249">
        <v>0</v>
      </c>
      <c r="BN1249">
        <v>0</v>
      </c>
      <c r="BO1249">
        <v>0</v>
      </c>
      <c r="BP1249">
        <v>0</v>
      </c>
      <c r="BQ1249">
        <v>0</v>
      </c>
      <c r="BR1249">
        <v>0</v>
      </c>
      <c r="BS1249">
        <v>0</v>
      </c>
      <c r="BT1249">
        <v>0</v>
      </c>
      <c r="BU1249">
        <v>0</v>
      </c>
      <c r="BV1249">
        <v>0</v>
      </c>
      <c r="BW1249">
        <v>0</v>
      </c>
      <c r="BX1249">
        <v>0</v>
      </c>
      <c r="BY1249">
        <v>0</v>
      </c>
      <c r="BZ1249">
        <v>0</v>
      </c>
      <c r="CA1249">
        <v>0</v>
      </c>
      <c r="CB1249">
        <v>0</v>
      </c>
      <c r="CC1249">
        <v>0</v>
      </c>
      <c r="CD1249">
        <v>0</v>
      </c>
      <c r="CE1249">
        <v>0</v>
      </c>
      <c r="CF1249">
        <v>0</v>
      </c>
      <c r="CG1249">
        <v>0</v>
      </c>
      <c r="CH1249">
        <v>0</v>
      </c>
      <c r="CI1249">
        <v>0</v>
      </c>
      <c r="CJ1249">
        <v>0</v>
      </c>
      <c r="CK1249">
        <v>0</v>
      </c>
      <c r="CL1249">
        <v>0</v>
      </c>
      <c r="CM1249">
        <v>0</v>
      </c>
      <c r="CN1249">
        <v>0</v>
      </c>
      <c r="CO1249">
        <v>0</v>
      </c>
      <c r="CP1249">
        <v>0</v>
      </c>
      <c r="CQ1249">
        <v>0</v>
      </c>
      <c r="CR1249">
        <v>0</v>
      </c>
      <c r="CS1249">
        <v>0</v>
      </c>
      <c r="CT1249">
        <v>0</v>
      </c>
      <c r="CU1249">
        <v>0</v>
      </c>
      <c r="CV1249">
        <v>0</v>
      </c>
      <c r="CW1249">
        <v>0</v>
      </c>
      <c r="CX1249">
        <v>0</v>
      </c>
      <c r="CY1249">
        <v>0</v>
      </c>
      <c r="CZ1249">
        <v>0</v>
      </c>
      <c r="DA1249">
        <v>0</v>
      </c>
      <c r="DB1249">
        <v>0</v>
      </c>
      <c r="DC1249">
        <v>0</v>
      </c>
      <c r="DD1249">
        <v>0</v>
      </c>
      <c r="DE1249">
        <v>0</v>
      </c>
      <c r="DF1249">
        <v>0</v>
      </c>
      <c r="DG1249">
        <v>0</v>
      </c>
      <c r="DH1249">
        <v>0</v>
      </c>
      <c r="DI1249">
        <v>0</v>
      </c>
      <c r="DJ1249">
        <v>0</v>
      </c>
      <c r="DK1249">
        <v>0</v>
      </c>
      <c r="DL1249">
        <v>0</v>
      </c>
      <c r="DM1249">
        <v>0</v>
      </c>
      <c r="DN1249">
        <v>0</v>
      </c>
      <c r="DO1249">
        <v>0</v>
      </c>
      <c r="DP1249">
        <v>0</v>
      </c>
      <c r="DQ1249">
        <v>0</v>
      </c>
      <c r="DR1249">
        <v>0</v>
      </c>
      <c r="DS1249">
        <v>0</v>
      </c>
      <c r="DT1249">
        <v>0</v>
      </c>
      <c r="DU1249">
        <v>0</v>
      </c>
      <c r="DV1249">
        <v>0</v>
      </c>
      <c r="DW1249">
        <v>0</v>
      </c>
      <c r="DX1249">
        <v>0</v>
      </c>
      <c r="DZ1249" s="340"/>
      <c r="EA1249" t="s">
        <v>1025</v>
      </c>
      <c r="EB1249">
        <v>2</v>
      </c>
      <c r="EC1249">
        <v>22</v>
      </c>
      <c r="ED1249" s="183" t="str">
        <f t="shared" si="48"/>
        <v>SDH300222</v>
      </c>
      <c r="EE1249">
        <v>291.5</v>
      </c>
      <c r="EF1249">
        <v>10000</v>
      </c>
      <c r="EG1249">
        <v>10000</v>
      </c>
      <c r="EH1249">
        <v>10000</v>
      </c>
      <c r="EI1249">
        <v>10000</v>
      </c>
      <c r="EJ1249">
        <v>10000</v>
      </c>
      <c r="EK1249">
        <v>10000</v>
      </c>
      <c r="EL1249">
        <v>10000</v>
      </c>
      <c r="EM1249">
        <v>10000</v>
      </c>
      <c r="EN1249">
        <v>10000</v>
      </c>
      <c r="EO1249">
        <v>10000</v>
      </c>
      <c r="EP1249">
        <v>10000</v>
      </c>
      <c r="EQ1249">
        <v>10000</v>
      </c>
      <c r="ER1249">
        <v>10000</v>
      </c>
      <c r="ES1249">
        <v>10000</v>
      </c>
      <c r="ET1249">
        <v>10000</v>
      </c>
      <c r="EU1249">
        <v>10000</v>
      </c>
      <c r="EV1249">
        <v>10000</v>
      </c>
      <c r="EW1249">
        <v>10000</v>
      </c>
      <c r="EX1249">
        <v>10000</v>
      </c>
      <c r="EY1249">
        <v>10000</v>
      </c>
      <c r="EZ1249">
        <v>10000</v>
      </c>
      <c r="FA1249">
        <v>10000</v>
      </c>
      <c r="FB1249">
        <v>10000</v>
      </c>
      <c r="FC1249">
        <v>10000</v>
      </c>
      <c r="FD1249">
        <v>10000</v>
      </c>
      <c r="FE1249">
        <v>10000</v>
      </c>
      <c r="FF1249">
        <v>10000</v>
      </c>
      <c r="FG1249">
        <v>10000</v>
      </c>
      <c r="FH1249">
        <v>10000</v>
      </c>
      <c r="FI1249">
        <v>10000</v>
      </c>
      <c r="FJ1249">
        <v>10000</v>
      </c>
      <c r="FK1249">
        <v>10000</v>
      </c>
      <c r="FL1249">
        <v>10000</v>
      </c>
      <c r="FM1249">
        <v>10000</v>
      </c>
      <c r="FN1249">
        <v>10000</v>
      </c>
      <c r="FO1249">
        <v>10000</v>
      </c>
      <c r="FP1249">
        <v>10000</v>
      </c>
      <c r="FQ1249">
        <v>10000</v>
      </c>
      <c r="FR1249">
        <v>10000</v>
      </c>
      <c r="FS1249">
        <v>10000</v>
      </c>
      <c r="FT1249">
        <v>10000</v>
      </c>
      <c r="FU1249">
        <v>10000</v>
      </c>
      <c r="FV1249">
        <v>10000</v>
      </c>
      <c r="FW1249">
        <v>10000</v>
      </c>
      <c r="FX1249">
        <v>0</v>
      </c>
      <c r="FY1249">
        <v>0</v>
      </c>
      <c r="FZ1249">
        <v>0</v>
      </c>
      <c r="GA1249">
        <v>0</v>
      </c>
      <c r="GB1249">
        <v>0</v>
      </c>
      <c r="GC1249">
        <v>0</v>
      </c>
      <c r="GD1249">
        <v>0</v>
      </c>
      <c r="GE1249">
        <v>0</v>
      </c>
      <c r="GF1249">
        <v>0</v>
      </c>
      <c r="GG1249">
        <v>0</v>
      </c>
      <c r="GH1249">
        <v>0</v>
      </c>
      <c r="GI1249">
        <v>0</v>
      </c>
      <c r="GJ1249">
        <v>0</v>
      </c>
      <c r="GK1249">
        <v>0</v>
      </c>
      <c r="GL1249">
        <v>0</v>
      </c>
      <c r="GM1249">
        <v>0</v>
      </c>
      <c r="GN1249">
        <v>0</v>
      </c>
      <c r="GO1249">
        <v>0</v>
      </c>
      <c r="GP1249">
        <v>0</v>
      </c>
      <c r="GQ1249">
        <v>0</v>
      </c>
      <c r="GR1249">
        <v>0</v>
      </c>
      <c r="GS1249">
        <v>0</v>
      </c>
      <c r="GT1249">
        <v>0</v>
      </c>
      <c r="GU1249">
        <v>0</v>
      </c>
      <c r="GV1249">
        <v>0</v>
      </c>
      <c r="GW1249">
        <v>0</v>
      </c>
      <c r="GX1249">
        <v>0</v>
      </c>
      <c r="GY1249">
        <v>0</v>
      </c>
      <c r="GZ1249">
        <v>0</v>
      </c>
      <c r="HA1249">
        <v>0</v>
      </c>
      <c r="HB1249">
        <v>0</v>
      </c>
      <c r="HC1249">
        <v>0</v>
      </c>
      <c r="HD1249">
        <v>0</v>
      </c>
      <c r="HE1249">
        <v>0</v>
      </c>
      <c r="HF1249">
        <v>0</v>
      </c>
      <c r="HG1249">
        <v>0</v>
      </c>
      <c r="HH1249">
        <v>0</v>
      </c>
      <c r="HI1249">
        <v>0</v>
      </c>
      <c r="HJ1249">
        <v>0</v>
      </c>
      <c r="HK1249">
        <v>0</v>
      </c>
      <c r="HL1249">
        <v>0</v>
      </c>
      <c r="HM1249">
        <v>0</v>
      </c>
      <c r="HN1249">
        <v>0</v>
      </c>
      <c r="HO1249">
        <v>0</v>
      </c>
      <c r="HP1249">
        <v>0</v>
      </c>
      <c r="HQ1249">
        <v>0</v>
      </c>
      <c r="HR1249">
        <v>0</v>
      </c>
      <c r="HS1249">
        <v>0</v>
      </c>
      <c r="HT1249">
        <v>0</v>
      </c>
      <c r="HU1249">
        <v>0</v>
      </c>
      <c r="HV1249">
        <v>0</v>
      </c>
      <c r="HW1249">
        <v>0</v>
      </c>
      <c r="HX1249">
        <v>0</v>
      </c>
      <c r="HY1249">
        <v>0</v>
      </c>
      <c r="HZ1249">
        <v>0</v>
      </c>
      <c r="IA1249">
        <v>0</v>
      </c>
      <c r="IB1249">
        <v>0</v>
      </c>
      <c r="IC1249">
        <v>0</v>
      </c>
      <c r="ID1249">
        <v>0</v>
      </c>
      <c r="IE1249">
        <v>0</v>
      </c>
      <c r="IF1249">
        <v>0</v>
      </c>
      <c r="IG1249">
        <v>0</v>
      </c>
      <c r="IH1249">
        <v>0</v>
      </c>
      <c r="II1249">
        <v>0</v>
      </c>
      <c r="IJ1249">
        <v>0</v>
      </c>
      <c r="IK1249">
        <v>0</v>
      </c>
    </row>
    <row r="1250" spans="13:245" hidden="1">
      <c r="M1250" s="340"/>
      <c r="N1250" t="s">
        <v>1025</v>
      </c>
      <c r="O1250">
        <v>2</v>
      </c>
      <c r="P1250">
        <v>23</v>
      </c>
      <c r="Q1250" s="183" t="str">
        <f t="shared" si="47"/>
        <v>SDH300223</v>
      </c>
      <c r="R1250">
        <v>291.5</v>
      </c>
      <c r="S1250">
        <v>2000</v>
      </c>
      <c r="T1250">
        <v>2000</v>
      </c>
      <c r="U1250">
        <v>2000</v>
      </c>
      <c r="V1250">
        <v>2000</v>
      </c>
      <c r="W1250">
        <v>2000</v>
      </c>
      <c r="X1250">
        <v>2040.5</v>
      </c>
      <c r="Y1250">
        <v>2332</v>
      </c>
      <c r="Z1250">
        <v>2623.5</v>
      </c>
      <c r="AA1250">
        <v>2915</v>
      </c>
      <c r="AB1250">
        <v>3206.5</v>
      </c>
      <c r="AC1250">
        <v>3498</v>
      </c>
      <c r="AD1250">
        <v>3789.5</v>
      </c>
      <c r="AE1250">
        <v>4081</v>
      </c>
      <c r="AF1250">
        <v>4372.5</v>
      </c>
      <c r="AG1250">
        <v>4664</v>
      </c>
      <c r="AH1250">
        <v>4955.5</v>
      </c>
      <c r="AI1250">
        <v>5247</v>
      </c>
      <c r="AJ1250">
        <v>5538.5</v>
      </c>
      <c r="AK1250">
        <v>5830</v>
      </c>
      <c r="AL1250">
        <v>6121.5</v>
      </c>
      <c r="AM1250">
        <v>6413</v>
      </c>
      <c r="AN1250">
        <v>6704.5</v>
      </c>
      <c r="AO1250">
        <v>6996</v>
      </c>
      <c r="AP1250">
        <v>7287.5</v>
      </c>
      <c r="AQ1250">
        <v>7579</v>
      </c>
      <c r="AR1250">
        <v>7870.5</v>
      </c>
      <c r="AS1250">
        <v>8162</v>
      </c>
      <c r="AT1250">
        <v>8453.5</v>
      </c>
      <c r="AU1250">
        <v>8745</v>
      </c>
      <c r="AV1250">
        <v>8745</v>
      </c>
      <c r="AW1250">
        <v>8745</v>
      </c>
      <c r="AX1250">
        <v>8745</v>
      </c>
      <c r="AY1250">
        <v>8745</v>
      </c>
      <c r="AZ1250">
        <v>8745</v>
      </c>
      <c r="BA1250">
        <v>8745</v>
      </c>
      <c r="BB1250">
        <v>8745</v>
      </c>
      <c r="BC1250">
        <v>8745</v>
      </c>
      <c r="BD1250">
        <v>8745</v>
      </c>
      <c r="BE1250">
        <v>8745</v>
      </c>
      <c r="BF1250">
        <v>8745</v>
      </c>
      <c r="BG1250">
        <v>8745</v>
      </c>
      <c r="BH1250">
        <v>8745</v>
      </c>
      <c r="BI1250">
        <v>8745</v>
      </c>
      <c r="BJ1250">
        <v>8745</v>
      </c>
      <c r="BK1250">
        <v>0</v>
      </c>
      <c r="BL1250">
        <v>0</v>
      </c>
      <c r="BM1250">
        <v>0</v>
      </c>
      <c r="BN1250">
        <v>0</v>
      </c>
      <c r="BO1250">
        <v>0</v>
      </c>
      <c r="BP1250">
        <v>0</v>
      </c>
      <c r="BQ1250">
        <v>0</v>
      </c>
      <c r="BR1250">
        <v>0</v>
      </c>
      <c r="BS1250">
        <v>0</v>
      </c>
      <c r="BT1250">
        <v>0</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v>0</v>
      </c>
      <c r="CN1250">
        <v>0</v>
      </c>
      <c r="CO1250">
        <v>0</v>
      </c>
      <c r="CP1250">
        <v>0</v>
      </c>
      <c r="CQ1250">
        <v>0</v>
      </c>
      <c r="CR1250">
        <v>0</v>
      </c>
      <c r="CS1250">
        <v>0</v>
      </c>
      <c r="CT1250">
        <v>0</v>
      </c>
      <c r="CU1250">
        <v>0</v>
      </c>
      <c r="CV1250">
        <v>0</v>
      </c>
      <c r="CW1250">
        <v>0</v>
      </c>
      <c r="CX1250">
        <v>0</v>
      </c>
      <c r="CY1250">
        <v>0</v>
      </c>
      <c r="CZ1250">
        <v>0</v>
      </c>
      <c r="DA1250">
        <v>0</v>
      </c>
      <c r="DB1250">
        <v>0</v>
      </c>
      <c r="DC1250">
        <v>0</v>
      </c>
      <c r="DD1250">
        <v>0</v>
      </c>
      <c r="DE1250">
        <v>0</v>
      </c>
      <c r="DF1250">
        <v>0</v>
      </c>
      <c r="DG1250">
        <v>0</v>
      </c>
      <c r="DH1250">
        <v>0</v>
      </c>
      <c r="DI1250">
        <v>0</v>
      </c>
      <c r="DJ1250">
        <v>0</v>
      </c>
      <c r="DK1250">
        <v>0</v>
      </c>
      <c r="DL1250">
        <v>0</v>
      </c>
      <c r="DM1250">
        <v>0</v>
      </c>
      <c r="DN1250">
        <v>0</v>
      </c>
      <c r="DO1250">
        <v>0</v>
      </c>
      <c r="DP1250">
        <v>0</v>
      </c>
      <c r="DQ1250">
        <v>0</v>
      </c>
      <c r="DR1250">
        <v>0</v>
      </c>
      <c r="DS1250">
        <v>0</v>
      </c>
      <c r="DT1250">
        <v>0</v>
      </c>
      <c r="DU1250">
        <v>0</v>
      </c>
      <c r="DV1250">
        <v>0</v>
      </c>
      <c r="DW1250">
        <v>0</v>
      </c>
      <c r="DX1250">
        <v>0</v>
      </c>
      <c r="DZ1250" s="340"/>
      <c r="EA1250" t="s">
        <v>1025</v>
      </c>
      <c r="EB1250">
        <v>2</v>
      </c>
      <c r="EC1250">
        <v>23</v>
      </c>
      <c r="ED1250" s="183" t="str">
        <f t="shared" si="48"/>
        <v>SDH300223</v>
      </c>
      <c r="EE1250">
        <v>291.5</v>
      </c>
      <c r="EF1250">
        <v>10000</v>
      </c>
      <c r="EG1250">
        <v>10000</v>
      </c>
      <c r="EH1250">
        <v>10000</v>
      </c>
      <c r="EI1250">
        <v>10000</v>
      </c>
      <c r="EJ1250">
        <v>10000</v>
      </c>
      <c r="EK1250">
        <v>10000</v>
      </c>
      <c r="EL1250">
        <v>10000</v>
      </c>
      <c r="EM1250">
        <v>10000</v>
      </c>
      <c r="EN1250">
        <v>10000</v>
      </c>
      <c r="EO1250">
        <v>10000</v>
      </c>
      <c r="EP1250">
        <v>10000</v>
      </c>
      <c r="EQ1250">
        <v>10000</v>
      </c>
      <c r="ER1250">
        <v>10000</v>
      </c>
      <c r="ES1250">
        <v>10000</v>
      </c>
      <c r="ET1250">
        <v>10000</v>
      </c>
      <c r="EU1250">
        <v>10000</v>
      </c>
      <c r="EV1250">
        <v>10000</v>
      </c>
      <c r="EW1250">
        <v>10000</v>
      </c>
      <c r="EX1250">
        <v>10000</v>
      </c>
      <c r="EY1250">
        <v>10000</v>
      </c>
      <c r="EZ1250">
        <v>10000</v>
      </c>
      <c r="FA1250">
        <v>10000</v>
      </c>
      <c r="FB1250">
        <v>10000</v>
      </c>
      <c r="FC1250">
        <v>10000</v>
      </c>
      <c r="FD1250">
        <v>10000</v>
      </c>
      <c r="FE1250">
        <v>10000</v>
      </c>
      <c r="FF1250">
        <v>10000</v>
      </c>
      <c r="FG1250">
        <v>10000</v>
      </c>
      <c r="FH1250">
        <v>10000</v>
      </c>
      <c r="FI1250">
        <v>10000</v>
      </c>
      <c r="FJ1250">
        <v>10000</v>
      </c>
      <c r="FK1250">
        <v>10000</v>
      </c>
      <c r="FL1250">
        <v>10000</v>
      </c>
      <c r="FM1250">
        <v>10000</v>
      </c>
      <c r="FN1250">
        <v>10000</v>
      </c>
      <c r="FO1250">
        <v>10000</v>
      </c>
      <c r="FP1250">
        <v>10000</v>
      </c>
      <c r="FQ1250">
        <v>10000</v>
      </c>
      <c r="FR1250">
        <v>10000</v>
      </c>
      <c r="FS1250">
        <v>10000</v>
      </c>
      <c r="FT1250">
        <v>10000</v>
      </c>
      <c r="FU1250">
        <v>10000</v>
      </c>
      <c r="FV1250">
        <v>10000</v>
      </c>
      <c r="FW1250">
        <v>10000</v>
      </c>
      <c r="FX1250">
        <v>0</v>
      </c>
      <c r="FY1250">
        <v>0</v>
      </c>
      <c r="FZ1250">
        <v>0</v>
      </c>
      <c r="GA1250">
        <v>0</v>
      </c>
      <c r="GB1250">
        <v>0</v>
      </c>
      <c r="GC1250">
        <v>0</v>
      </c>
      <c r="GD1250">
        <v>0</v>
      </c>
      <c r="GE1250">
        <v>0</v>
      </c>
      <c r="GF1250">
        <v>0</v>
      </c>
      <c r="GG1250">
        <v>0</v>
      </c>
      <c r="GH1250">
        <v>0</v>
      </c>
      <c r="GI1250">
        <v>0</v>
      </c>
      <c r="GJ1250">
        <v>0</v>
      </c>
      <c r="GK1250">
        <v>0</v>
      </c>
      <c r="GL1250">
        <v>0</v>
      </c>
      <c r="GM1250">
        <v>0</v>
      </c>
      <c r="GN1250">
        <v>0</v>
      </c>
      <c r="GO1250">
        <v>0</v>
      </c>
      <c r="GP1250">
        <v>0</v>
      </c>
      <c r="GQ1250">
        <v>0</v>
      </c>
      <c r="GR1250">
        <v>0</v>
      </c>
      <c r="GS1250">
        <v>0</v>
      </c>
      <c r="GT1250">
        <v>0</v>
      </c>
      <c r="GU1250">
        <v>0</v>
      </c>
      <c r="GV1250">
        <v>0</v>
      </c>
      <c r="GW1250">
        <v>0</v>
      </c>
      <c r="GX1250">
        <v>0</v>
      </c>
      <c r="GY1250">
        <v>0</v>
      </c>
      <c r="GZ1250">
        <v>0</v>
      </c>
      <c r="HA1250">
        <v>0</v>
      </c>
      <c r="HB1250">
        <v>0</v>
      </c>
      <c r="HC1250">
        <v>0</v>
      </c>
      <c r="HD1250">
        <v>0</v>
      </c>
      <c r="HE1250">
        <v>0</v>
      </c>
      <c r="HF1250">
        <v>0</v>
      </c>
      <c r="HG1250">
        <v>0</v>
      </c>
      <c r="HH1250">
        <v>0</v>
      </c>
      <c r="HI1250">
        <v>0</v>
      </c>
      <c r="HJ1250">
        <v>0</v>
      </c>
      <c r="HK1250">
        <v>0</v>
      </c>
      <c r="HL1250">
        <v>0</v>
      </c>
      <c r="HM1250">
        <v>0</v>
      </c>
      <c r="HN1250">
        <v>0</v>
      </c>
      <c r="HO1250">
        <v>0</v>
      </c>
      <c r="HP1250">
        <v>0</v>
      </c>
      <c r="HQ1250">
        <v>0</v>
      </c>
      <c r="HR1250">
        <v>0</v>
      </c>
      <c r="HS1250">
        <v>0</v>
      </c>
      <c r="HT1250">
        <v>0</v>
      </c>
      <c r="HU1250">
        <v>0</v>
      </c>
      <c r="HV1250">
        <v>0</v>
      </c>
      <c r="HW1250">
        <v>0</v>
      </c>
      <c r="HX1250">
        <v>0</v>
      </c>
      <c r="HY1250">
        <v>0</v>
      </c>
      <c r="HZ1250">
        <v>0</v>
      </c>
      <c r="IA1250">
        <v>0</v>
      </c>
      <c r="IB1250">
        <v>0</v>
      </c>
      <c r="IC1250">
        <v>0</v>
      </c>
      <c r="ID1250">
        <v>0</v>
      </c>
      <c r="IE1250">
        <v>0</v>
      </c>
      <c r="IF1250">
        <v>0</v>
      </c>
      <c r="IG1250">
        <v>0</v>
      </c>
      <c r="IH1250">
        <v>0</v>
      </c>
      <c r="II1250">
        <v>0</v>
      </c>
      <c r="IJ1250">
        <v>0</v>
      </c>
      <c r="IK1250">
        <v>0</v>
      </c>
    </row>
    <row r="1251" spans="13:245" hidden="1">
      <c r="M1251" s="340"/>
      <c r="N1251" t="s">
        <v>1025</v>
      </c>
      <c r="O1251">
        <v>2</v>
      </c>
      <c r="P1251">
        <v>24</v>
      </c>
      <c r="Q1251" s="183" t="str">
        <f t="shared" si="47"/>
        <v>SDH300224</v>
      </c>
      <c r="R1251">
        <v>296.8</v>
      </c>
      <c r="S1251">
        <v>2000</v>
      </c>
      <c r="T1251">
        <v>2000</v>
      </c>
      <c r="U1251">
        <v>2000</v>
      </c>
      <c r="V1251">
        <v>2000</v>
      </c>
      <c r="W1251">
        <v>2000</v>
      </c>
      <c r="X1251">
        <v>2077.6</v>
      </c>
      <c r="Y1251">
        <v>2374.4</v>
      </c>
      <c r="Z1251">
        <v>2671.2000000000003</v>
      </c>
      <c r="AA1251">
        <v>2968</v>
      </c>
      <c r="AB1251">
        <v>3264.8</v>
      </c>
      <c r="AC1251">
        <v>3561.6000000000004</v>
      </c>
      <c r="AD1251">
        <v>3858.4</v>
      </c>
      <c r="AE1251">
        <v>4155.2</v>
      </c>
      <c r="AF1251">
        <v>4452</v>
      </c>
      <c r="AG1251">
        <v>4748.8</v>
      </c>
      <c r="AH1251">
        <v>5045.6000000000004</v>
      </c>
      <c r="AI1251">
        <v>5342.4000000000005</v>
      </c>
      <c r="AJ1251">
        <v>5639.2000000000007</v>
      </c>
      <c r="AK1251">
        <v>5936</v>
      </c>
      <c r="AL1251">
        <v>6232.8</v>
      </c>
      <c r="AM1251">
        <v>6529.6</v>
      </c>
      <c r="AN1251">
        <v>6826.4000000000005</v>
      </c>
      <c r="AO1251">
        <v>7123.2000000000007</v>
      </c>
      <c r="AP1251">
        <v>7420</v>
      </c>
      <c r="AQ1251">
        <v>7716.8</v>
      </c>
      <c r="AR1251">
        <v>8013.6</v>
      </c>
      <c r="AS1251">
        <v>8310.4</v>
      </c>
      <c r="AT1251">
        <v>8607.2000000000007</v>
      </c>
      <c r="AU1251">
        <v>8904</v>
      </c>
      <c r="AV1251">
        <v>8904</v>
      </c>
      <c r="AW1251">
        <v>8904</v>
      </c>
      <c r="AX1251">
        <v>8904</v>
      </c>
      <c r="AY1251">
        <v>8904</v>
      </c>
      <c r="AZ1251">
        <v>8904</v>
      </c>
      <c r="BA1251">
        <v>8904</v>
      </c>
      <c r="BB1251">
        <v>8904</v>
      </c>
      <c r="BC1251">
        <v>8904</v>
      </c>
      <c r="BD1251">
        <v>8904</v>
      </c>
      <c r="BE1251">
        <v>8904</v>
      </c>
      <c r="BF1251">
        <v>8904</v>
      </c>
      <c r="BG1251">
        <v>8904</v>
      </c>
      <c r="BH1251">
        <v>8904</v>
      </c>
      <c r="BI1251">
        <v>8904</v>
      </c>
      <c r="BJ1251">
        <v>8904</v>
      </c>
      <c r="BK1251">
        <v>0</v>
      </c>
      <c r="BL1251">
        <v>0</v>
      </c>
      <c r="BM1251">
        <v>0</v>
      </c>
      <c r="BN1251">
        <v>0</v>
      </c>
      <c r="BO1251">
        <v>0</v>
      </c>
      <c r="BP1251">
        <v>0</v>
      </c>
      <c r="BQ1251">
        <v>0</v>
      </c>
      <c r="BR1251">
        <v>0</v>
      </c>
      <c r="BS1251">
        <v>0</v>
      </c>
      <c r="BT1251">
        <v>0</v>
      </c>
      <c r="BU1251">
        <v>0</v>
      </c>
      <c r="BV1251">
        <v>0</v>
      </c>
      <c r="BW1251">
        <v>0</v>
      </c>
      <c r="BX1251">
        <v>0</v>
      </c>
      <c r="BY1251">
        <v>0</v>
      </c>
      <c r="BZ1251">
        <v>0</v>
      </c>
      <c r="CA1251">
        <v>0</v>
      </c>
      <c r="CB1251">
        <v>0</v>
      </c>
      <c r="CC1251">
        <v>0</v>
      </c>
      <c r="CD1251">
        <v>0</v>
      </c>
      <c r="CE1251">
        <v>0</v>
      </c>
      <c r="CF1251">
        <v>0</v>
      </c>
      <c r="CG1251">
        <v>0</v>
      </c>
      <c r="CH1251">
        <v>0</v>
      </c>
      <c r="CI1251">
        <v>0</v>
      </c>
      <c r="CJ1251">
        <v>0</v>
      </c>
      <c r="CK1251">
        <v>0</v>
      </c>
      <c r="CL1251">
        <v>0</v>
      </c>
      <c r="CM1251">
        <v>0</v>
      </c>
      <c r="CN1251">
        <v>0</v>
      </c>
      <c r="CO1251">
        <v>0</v>
      </c>
      <c r="CP1251">
        <v>0</v>
      </c>
      <c r="CQ1251">
        <v>0</v>
      </c>
      <c r="CR1251">
        <v>0</v>
      </c>
      <c r="CS1251">
        <v>0</v>
      </c>
      <c r="CT1251">
        <v>0</v>
      </c>
      <c r="CU1251">
        <v>0</v>
      </c>
      <c r="CV1251">
        <v>0</v>
      </c>
      <c r="CW1251">
        <v>0</v>
      </c>
      <c r="CX1251">
        <v>0</v>
      </c>
      <c r="CY1251">
        <v>0</v>
      </c>
      <c r="CZ1251">
        <v>0</v>
      </c>
      <c r="DA1251">
        <v>0</v>
      </c>
      <c r="DB1251">
        <v>0</v>
      </c>
      <c r="DC1251">
        <v>0</v>
      </c>
      <c r="DD1251">
        <v>0</v>
      </c>
      <c r="DE1251">
        <v>0</v>
      </c>
      <c r="DF1251">
        <v>0</v>
      </c>
      <c r="DG1251">
        <v>0</v>
      </c>
      <c r="DH1251">
        <v>0</v>
      </c>
      <c r="DI1251">
        <v>0</v>
      </c>
      <c r="DJ1251">
        <v>0</v>
      </c>
      <c r="DK1251">
        <v>0</v>
      </c>
      <c r="DL1251">
        <v>0</v>
      </c>
      <c r="DM1251">
        <v>0</v>
      </c>
      <c r="DN1251">
        <v>0</v>
      </c>
      <c r="DO1251">
        <v>0</v>
      </c>
      <c r="DP1251">
        <v>0</v>
      </c>
      <c r="DQ1251">
        <v>0</v>
      </c>
      <c r="DR1251">
        <v>0</v>
      </c>
      <c r="DS1251">
        <v>0</v>
      </c>
      <c r="DT1251">
        <v>0</v>
      </c>
      <c r="DU1251">
        <v>0</v>
      </c>
      <c r="DV1251">
        <v>0</v>
      </c>
      <c r="DW1251">
        <v>0</v>
      </c>
      <c r="DX1251">
        <v>0</v>
      </c>
      <c r="DZ1251" s="340"/>
      <c r="EA1251" t="s">
        <v>1025</v>
      </c>
      <c r="EB1251">
        <v>2</v>
      </c>
      <c r="EC1251">
        <v>24</v>
      </c>
      <c r="ED1251" s="183" t="str">
        <f t="shared" si="48"/>
        <v>SDH300224</v>
      </c>
      <c r="EE1251">
        <v>296.8</v>
      </c>
      <c r="EF1251">
        <v>10000</v>
      </c>
      <c r="EG1251">
        <v>10000</v>
      </c>
      <c r="EH1251">
        <v>10000</v>
      </c>
      <c r="EI1251">
        <v>10000</v>
      </c>
      <c r="EJ1251">
        <v>10000</v>
      </c>
      <c r="EK1251">
        <v>10000</v>
      </c>
      <c r="EL1251">
        <v>10000</v>
      </c>
      <c r="EM1251">
        <v>10000</v>
      </c>
      <c r="EN1251">
        <v>10000</v>
      </c>
      <c r="EO1251">
        <v>10000</v>
      </c>
      <c r="EP1251">
        <v>10000</v>
      </c>
      <c r="EQ1251">
        <v>10000</v>
      </c>
      <c r="ER1251">
        <v>10000</v>
      </c>
      <c r="ES1251">
        <v>10000</v>
      </c>
      <c r="ET1251">
        <v>10000</v>
      </c>
      <c r="EU1251">
        <v>10000</v>
      </c>
      <c r="EV1251">
        <v>10000</v>
      </c>
      <c r="EW1251">
        <v>10000</v>
      </c>
      <c r="EX1251">
        <v>10000</v>
      </c>
      <c r="EY1251">
        <v>10000</v>
      </c>
      <c r="EZ1251">
        <v>10000</v>
      </c>
      <c r="FA1251">
        <v>10000</v>
      </c>
      <c r="FB1251">
        <v>10000</v>
      </c>
      <c r="FC1251">
        <v>10000</v>
      </c>
      <c r="FD1251">
        <v>10000</v>
      </c>
      <c r="FE1251">
        <v>10000</v>
      </c>
      <c r="FF1251">
        <v>10000</v>
      </c>
      <c r="FG1251">
        <v>10000</v>
      </c>
      <c r="FH1251">
        <v>10000</v>
      </c>
      <c r="FI1251">
        <v>10000</v>
      </c>
      <c r="FJ1251">
        <v>10000</v>
      </c>
      <c r="FK1251">
        <v>10000</v>
      </c>
      <c r="FL1251">
        <v>10000</v>
      </c>
      <c r="FM1251">
        <v>10000</v>
      </c>
      <c r="FN1251">
        <v>10000</v>
      </c>
      <c r="FO1251">
        <v>10000</v>
      </c>
      <c r="FP1251">
        <v>10000</v>
      </c>
      <c r="FQ1251">
        <v>10000</v>
      </c>
      <c r="FR1251">
        <v>10000</v>
      </c>
      <c r="FS1251">
        <v>10000</v>
      </c>
      <c r="FT1251">
        <v>10000</v>
      </c>
      <c r="FU1251">
        <v>10000</v>
      </c>
      <c r="FV1251">
        <v>10000</v>
      </c>
      <c r="FW1251">
        <v>10000</v>
      </c>
      <c r="FX1251">
        <v>0</v>
      </c>
      <c r="FY1251">
        <v>0</v>
      </c>
      <c r="FZ1251">
        <v>0</v>
      </c>
      <c r="GA1251">
        <v>0</v>
      </c>
      <c r="GB1251">
        <v>0</v>
      </c>
      <c r="GC1251">
        <v>0</v>
      </c>
      <c r="GD1251">
        <v>0</v>
      </c>
      <c r="GE1251">
        <v>0</v>
      </c>
      <c r="GF1251">
        <v>0</v>
      </c>
      <c r="GG1251">
        <v>0</v>
      </c>
      <c r="GH1251">
        <v>0</v>
      </c>
      <c r="GI1251">
        <v>0</v>
      </c>
      <c r="GJ1251">
        <v>0</v>
      </c>
      <c r="GK1251">
        <v>0</v>
      </c>
      <c r="GL1251">
        <v>0</v>
      </c>
      <c r="GM1251">
        <v>0</v>
      </c>
      <c r="GN1251">
        <v>0</v>
      </c>
      <c r="GO1251">
        <v>0</v>
      </c>
      <c r="GP1251">
        <v>0</v>
      </c>
      <c r="GQ1251">
        <v>0</v>
      </c>
      <c r="GR1251">
        <v>0</v>
      </c>
      <c r="GS1251">
        <v>0</v>
      </c>
      <c r="GT1251">
        <v>0</v>
      </c>
      <c r="GU1251">
        <v>0</v>
      </c>
      <c r="GV1251">
        <v>0</v>
      </c>
      <c r="GW1251">
        <v>0</v>
      </c>
      <c r="GX1251">
        <v>0</v>
      </c>
      <c r="GY1251">
        <v>0</v>
      </c>
      <c r="GZ1251">
        <v>0</v>
      </c>
      <c r="HA1251">
        <v>0</v>
      </c>
      <c r="HB1251">
        <v>0</v>
      </c>
      <c r="HC1251">
        <v>0</v>
      </c>
      <c r="HD1251">
        <v>0</v>
      </c>
      <c r="HE1251">
        <v>0</v>
      </c>
      <c r="HF1251">
        <v>0</v>
      </c>
      <c r="HG1251">
        <v>0</v>
      </c>
      <c r="HH1251">
        <v>0</v>
      </c>
      <c r="HI1251">
        <v>0</v>
      </c>
      <c r="HJ1251">
        <v>0</v>
      </c>
      <c r="HK1251">
        <v>0</v>
      </c>
      <c r="HL1251">
        <v>0</v>
      </c>
      <c r="HM1251">
        <v>0</v>
      </c>
      <c r="HN1251">
        <v>0</v>
      </c>
      <c r="HO1251">
        <v>0</v>
      </c>
      <c r="HP1251">
        <v>0</v>
      </c>
      <c r="HQ1251">
        <v>0</v>
      </c>
      <c r="HR1251">
        <v>0</v>
      </c>
      <c r="HS1251">
        <v>0</v>
      </c>
      <c r="HT1251">
        <v>0</v>
      </c>
      <c r="HU1251">
        <v>0</v>
      </c>
      <c r="HV1251">
        <v>0</v>
      </c>
      <c r="HW1251">
        <v>0</v>
      </c>
      <c r="HX1251">
        <v>0</v>
      </c>
      <c r="HY1251">
        <v>0</v>
      </c>
      <c r="HZ1251">
        <v>0</v>
      </c>
      <c r="IA1251">
        <v>0</v>
      </c>
      <c r="IB1251">
        <v>0</v>
      </c>
      <c r="IC1251">
        <v>0</v>
      </c>
      <c r="ID1251">
        <v>0</v>
      </c>
      <c r="IE1251">
        <v>0</v>
      </c>
      <c r="IF1251">
        <v>0</v>
      </c>
      <c r="IG1251">
        <v>0</v>
      </c>
      <c r="IH1251">
        <v>0</v>
      </c>
      <c r="II1251">
        <v>0</v>
      </c>
      <c r="IJ1251">
        <v>0</v>
      </c>
      <c r="IK1251">
        <v>0</v>
      </c>
    </row>
    <row r="1252" spans="13:245" hidden="1">
      <c r="M1252" s="340"/>
      <c r="N1252" t="s">
        <v>1025</v>
      </c>
      <c r="O1252">
        <v>2</v>
      </c>
      <c r="P1252">
        <v>25</v>
      </c>
      <c r="Q1252" s="183" t="str">
        <f t="shared" si="47"/>
        <v>SDH300225</v>
      </c>
      <c r="R1252">
        <v>296.8</v>
      </c>
      <c r="S1252">
        <v>2000</v>
      </c>
      <c r="T1252">
        <v>2000</v>
      </c>
      <c r="U1252">
        <v>2000</v>
      </c>
      <c r="V1252">
        <v>2000</v>
      </c>
      <c r="W1252">
        <v>2000</v>
      </c>
      <c r="X1252">
        <v>2077.6</v>
      </c>
      <c r="Y1252">
        <v>2374.4</v>
      </c>
      <c r="Z1252">
        <v>2671.2000000000003</v>
      </c>
      <c r="AA1252">
        <v>2968</v>
      </c>
      <c r="AB1252">
        <v>3264.8</v>
      </c>
      <c r="AC1252">
        <v>3561.6000000000004</v>
      </c>
      <c r="AD1252">
        <v>3858.4</v>
      </c>
      <c r="AE1252">
        <v>4155.2</v>
      </c>
      <c r="AF1252">
        <v>4452</v>
      </c>
      <c r="AG1252">
        <v>4748.8</v>
      </c>
      <c r="AH1252">
        <v>5045.6000000000004</v>
      </c>
      <c r="AI1252">
        <v>5342.4000000000005</v>
      </c>
      <c r="AJ1252">
        <v>5639.2000000000007</v>
      </c>
      <c r="AK1252">
        <v>5936</v>
      </c>
      <c r="AL1252">
        <v>6232.8</v>
      </c>
      <c r="AM1252">
        <v>6529.6</v>
      </c>
      <c r="AN1252">
        <v>6826.4000000000005</v>
      </c>
      <c r="AO1252">
        <v>7123.2000000000007</v>
      </c>
      <c r="AP1252">
        <v>7420</v>
      </c>
      <c r="AQ1252">
        <v>7716.8</v>
      </c>
      <c r="AR1252">
        <v>8013.6</v>
      </c>
      <c r="AS1252">
        <v>8310.4</v>
      </c>
      <c r="AT1252">
        <v>8607.2000000000007</v>
      </c>
      <c r="AU1252">
        <v>8904</v>
      </c>
      <c r="AV1252">
        <v>8904</v>
      </c>
      <c r="AW1252">
        <v>8904</v>
      </c>
      <c r="AX1252">
        <v>8904</v>
      </c>
      <c r="AY1252">
        <v>8904</v>
      </c>
      <c r="AZ1252">
        <v>8904</v>
      </c>
      <c r="BA1252">
        <v>8904</v>
      </c>
      <c r="BB1252">
        <v>8904</v>
      </c>
      <c r="BC1252">
        <v>8904</v>
      </c>
      <c r="BD1252">
        <v>8904</v>
      </c>
      <c r="BE1252">
        <v>8904</v>
      </c>
      <c r="BF1252">
        <v>8904</v>
      </c>
      <c r="BG1252">
        <v>8904</v>
      </c>
      <c r="BH1252">
        <v>8904</v>
      </c>
      <c r="BI1252">
        <v>8904</v>
      </c>
      <c r="BJ1252">
        <v>8904</v>
      </c>
      <c r="BK1252">
        <v>0</v>
      </c>
      <c r="BL1252">
        <v>0</v>
      </c>
      <c r="BM1252">
        <v>0</v>
      </c>
      <c r="BN1252">
        <v>0</v>
      </c>
      <c r="BO1252">
        <v>0</v>
      </c>
      <c r="BP1252">
        <v>0</v>
      </c>
      <c r="BQ1252">
        <v>0</v>
      </c>
      <c r="BR1252">
        <v>0</v>
      </c>
      <c r="BS1252">
        <v>0</v>
      </c>
      <c r="BT1252">
        <v>0</v>
      </c>
      <c r="BU1252">
        <v>0</v>
      </c>
      <c r="BV1252">
        <v>0</v>
      </c>
      <c r="BW1252">
        <v>0</v>
      </c>
      <c r="BX1252">
        <v>0</v>
      </c>
      <c r="BY1252">
        <v>0</v>
      </c>
      <c r="BZ1252">
        <v>0</v>
      </c>
      <c r="CA1252">
        <v>0</v>
      </c>
      <c r="CB1252">
        <v>0</v>
      </c>
      <c r="CC1252">
        <v>0</v>
      </c>
      <c r="CD1252">
        <v>0</v>
      </c>
      <c r="CE1252">
        <v>0</v>
      </c>
      <c r="CF1252">
        <v>0</v>
      </c>
      <c r="CG1252">
        <v>0</v>
      </c>
      <c r="CH1252">
        <v>0</v>
      </c>
      <c r="CI1252">
        <v>0</v>
      </c>
      <c r="CJ1252">
        <v>0</v>
      </c>
      <c r="CK1252">
        <v>0</v>
      </c>
      <c r="CL1252">
        <v>0</v>
      </c>
      <c r="CM1252">
        <v>0</v>
      </c>
      <c r="CN1252">
        <v>0</v>
      </c>
      <c r="CO1252">
        <v>0</v>
      </c>
      <c r="CP1252">
        <v>0</v>
      </c>
      <c r="CQ1252">
        <v>0</v>
      </c>
      <c r="CR1252">
        <v>0</v>
      </c>
      <c r="CS1252">
        <v>0</v>
      </c>
      <c r="CT1252">
        <v>0</v>
      </c>
      <c r="CU1252">
        <v>0</v>
      </c>
      <c r="CV1252">
        <v>0</v>
      </c>
      <c r="CW1252">
        <v>0</v>
      </c>
      <c r="CX1252">
        <v>0</v>
      </c>
      <c r="CY1252">
        <v>0</v>
      </c>
      <c r="CZ1252">
        <v>0</v>
      </c>
      <c r="DA1252">
        <v>0</v>
      </c>
      <c r="DB1252">
        <v>0</v>
      </c>
      <c r="DC1252">
        <v>0</v>
      </c>
      <c r="DD1252">
        <v>0</v>
      </c>
      <c r="DE1252">
        <v>0</v>
      </c>
      <c r="DF1252">
        <v>0</v>
      </c>
      <c r="DG1252">
        <v>0</v>
      </c>
      <c r="DH1252">
        <v>0</v>
      </c>
      <c r="DI1252">
        <v>0</v>
      </c>
      <c r="DJ1252">
        <v>0</v>
      </c>
      <c r="DK1252">
        <v>0</v>
      </c>
      <c r="DL1252">
        <v>0</v>
      </c>
      <c r="DM1252">
        <v>0</v>
      </c>
      <c r="DN1252">
        <v>0</v>
      </c>
      <c r="DO1252">
        <v>0</v>
      </c>
      <c r="DP1252">
        <v>0</v>
      </c>
      <c r="DQ1252">
        <v>0</v>
      </c>
      <c r="DR1252">
        <v>0</v>
      </c>
      <c r="DS1252">
        <v>0</v>
      </c>
      <c r="DT1252">
        <v>0</v>
      </c>
      <c r="DU1252">
        <v>0</v>
      </c>
      <c r="DV1252">
        <v>0</v>
      </c>
      <c r="DW1252">
        <v>0</v>
      </c>
      <c r="DX1252">
        <v>0</v>
      </c>
      <c r="DZ1252" s="340"/>
      <c r="EA1252" t="s">
        <v>1025</v>
      </c>
      <c r="EB1252">
        <v>2</v>
      </c>
      <c r="EC1252">
        <v>25</v>
      </c>
      <c r="ED1252" s="183" t="str">
        <f t="shared" si="48"/>
        <v>SDH300225</v>
      </c>
      <c r="EE1252">
        <v>296.8</v>
      </c>
      <c r="EF1252">
        <v>10000</v>
      </c>
      <c r="EG1252">
        <v>10000</v>
      </c>
      <c r="EH1252">
        <v>10000</v>
      </c>
      <c r="EI1252">
        <v>10000</v>
      </c>
      <c r="EJ1252">
        <v>10000</v>
      </c>
      <c r="EK1252">
        <v>10000</v>
      </c>
      <c r="EL1252">
        <v>10000</v>
      </c>
      <c r="EM1252">
        <v>10000</v>
      </c>
      <c r="EN1252">
        <v>10000</v>
      </c>
      <c r="EO1252">
        <v>10000</v>
      </c>
      <c r="EP1252">
        <v>10000</v>
      </c>
      <c r="EQ1252">
        <v>10000</v>
      </c>
      <c r="ER1252">
        <v>10000</v>
      </c>
      <c r="ES1252">
        <v>10000</v>
      </c>
      <c r="ET1252">
        <v>10000</v>
      </c>
      <c r="EU1252">
        <v>10000</v>
      </c>
      <c r="EV1252">
        <v>10000</v>
      </c>
      <c r="EW1252">
        <v>10000</v>
      </c>
      <c r="EX1252">
        <v>10000</v>
      </c>
      <c r="EY1252">
        <v>10000</v>
      </c>
      <c r="EZ1252">
        <v>10000</v>
      </c>
      <c r="FA1252">
        <v>10000</v>
      </c>
      <c r="FB1252">
        <v>10000</v>
      </c>
      <c r="FC1252">
        <v>10000</v>
      </c>
      <c r="FD1252">
        <v>10000</v>
      </c>
      <c r="FE1252">
        <v>10000</v>
      </c>
      <c r="FF1252">
        <v>10000</v>
      </c>
      <c r="FG1252">
        <v>10000</v>
      </c>
      <c r="FH1252">
        <v>10000</v>
      </c>
      <c r="FI1252">
        <v>10000</v>
      </c>
      <c r="FJ1252">
        <v>10000</v>
      </c>
      <c r="FK1252">
        <v>10000</v>
      </c>
      <c r="FL1252">
        <v>10000</v>
      </c>
      <c r="FM1252">
        <v>10000</v>
      </c>
      <c r="FN1252">
        <v>10000</v>
      </c>
      <c r="FO1252">
        <v>10000</v>
      </c>
      <c r="FP1252">
        <v>10000</v>
      </c>
      <c r="FQ1252">
        <v>10000</v>
      </c>
      <c r="FR1252">
        <v>10000</v>
      </c>
      <c r="FS1252">
        <v>10000</v>
      </c>
      <c r="FT1252">
        <v>10000</v>
      </c>
      <c r="FU1252">
        <v>10000</v>
      </c>
      <c r="FV1252">
        <v>10000</v>
      </c>
      <c r="FW1252">
        <v>10000</v>
      </c>
      <c r="FX1252">
        <v>0</v>
      </c>
      <c r="FY1252">
        <v>0</v>
      </c>
      <c r="FZ1252">
        <v>0</v>
      </c>
      <c r="GA1252">
        <v>0</v>
      </c>
      <c r="GB1252">
        <v>0</v>
      </c>
      <c r="GC1252">
        <v>0</v>
      </c>
      <c r="GD1252">
        <v>0</v>
      </c>
      <c r="GE1252">
        <v>0</v>
      </c>
      <c r="GF1252">
        <v>0</v>
      </c>
      <c r="GG1252">
        <v>0</v>
      </c>
      <c r="GH1252">
        <v>0</v>
      </c>
      <c r="GI1252">
        <v>0</v>
      </c>
      <c r="GJ1252">
        <v>0</v>
      </c>
      <c r="GK1252">
        <v>0</v>
      </c>
      <c r="GL1252">
        <v>0</v>
      </c>
      <c r="GM1252">
        <v>0</v>
      </c>
      <c r="GN1252">
        <v>0</v>
      </c>
      <c r="GO1252">
        <v>0</v>
      </c>
      <c r="GP1252">
        <v>0</v>
      </c>
      <c r="GQ1252">
        <v>0</v>
      </c>
      <c r="GR1252">
        <v>0</v>
      </c>
      <c r="GS1252">
        <v>0</v>
      </c>
      <c r="GT1252">
        <v>0</v>
      </c>
      <c r="GU1252">
        <v>0</v>
      </c>
      <c r="GV1252">
        <v>0</v>
      </c>
      <c r="GW1252">
        <v>0</v>
      </c>
      <c r="GX1252">
        <v>0</v>
      </c>
      <c r="GY1252">
        <v>0</v>
      </c>
      <c r="GZ1252">
        <v>0</v>
      </c>
      <c r="HA1252">
        <v>0</v>
      </c>
      <c r="HB1252">
        <v>0</v>
      </c>
      <c r="HC1252">
        <v>0</v>
      </c>
      <c r="HD1252">
        <v>0</v>
      </c>
      <c r="HE1252">
        <v>0</v>
      </c>
      <c r="HF1252">
        <v>0</v>
      </c>
      <c r="HG1252">
        <v>0</v>
      </c>
      <c r="HH1252">
        <v>0</v>
      </c>
      <c r="HI1252">
        <v>0</v>
      </c>
      <c r="HJ1252">
        <v>0</v>
      </c>
      <c r="HK1252">
        <v>0</v>
      </c>
      <c r="HL1252">
        <v>0</v>
      </c>
      <c r="HM1252">
        <v>0</v>
      </c>
      <c r="HN1252">
        <v>0</v>
      </c>
      <c r="HO1252">
        <v>0</v>
      </c>
      <c r="HP1252">
        <v>0</v>
      </c>
      <c r="HQ1252">
        <v>0</v>
      </c>
      <c r="HR1252">
        <v>0</v>
      </c>
      <c r="HS1252">
        <v>0</v>
      </c>
      <c r="HT1252">
        <v>0</v>
      </c>
      <c r="HU1252">
        <v>0</v>
      </c>
      <c r="HV1252">
        <v>0</v>
      </c>
      <c r="HW1252">
        <v>0</v>
      </c>
      <c r="HX1252">
        <v>0</v>
      </c>
      <c r="HY1252">
        <v>0</v>
      </c>
      <c r="HZ1252">
        <v>0</v>
      </c>
      <c r="IA1252">
        <v>0</v>
      </c>
      <c r="IB1252">
        <v>0</v>
      </c>
      <c r="IC1252">
        <v>0</v>
      </c>
      <c r="ID1252">
        <v>0</v>
      </c>
      <c r="IE1252">
        <v>0</v>
      </c>
      <c r="IF1252">
        <v>0</v>
      </c>
      <c r="IG1252">
        <v>0</v>
      </c>
      <c r="IH1252">
        <v>0</v>
      </c>
      <c r="II1252">
        <v>0</v>
      </c>
      <c r="IJ1252">
        <v>0</v>
      </c>
      <c r="IK1252">
        <v>0</v>
      </c>
    </row>
    <row r="1253" spans="13:245" hidden="1">
      <c r="M1253" s="340"/>
      <c r="N1253" t="s">
        <v>1025</v>
      </c>
      <c r="O1253">
        <v>2</v>
      </c>
      <c r="P1253">
        <v>26</v>
      </c>
      <c r="Q1253" s="183" t="str">
        <f t="shared" si="47"/>
        <v>SDH300226</v>
      </c>
      <c r="R1253">
        <v>302.10000000000002</v>
      </c>
      <c r="S1253">
        <v>2000</v>
      </c>
      <c r="T1253">
        <v>2000</v>
      </c>
      <c r="U1253">
        <v>2000</v>
      </c>
      <c r="V1253">
        <v>2000</v>
      </c>
      <c r="W1253">
        <v>2000</v>
      </c>
      <c r="X1253">
        <v>2114.7000000000003</v>
      </c>
      <c r="Y1253">
        <v>2416.8000000000002</v>
      </c>
      <c r="Z1253">
        <v>2718.9</v>
      </c>
      <c r="AA1253">
        <v>3021</v>
      </c>
      <c r="AB1253">
        <v>3323.1000000000004</v>
      </c>
      <c r="AC1253">
        <v>3625.2000000000003</v>
      </c>
      <c r="AD1253">
        <v>3927.3</v>
      </c>
      <c r="AE1253">
        <v>4229.4000000000005</v>
      </c>
      <c r="AF1253">
        <v>4531.5</v>
      </c>
      <c r="AG1253">
        <v>4833.6000000000004</v>
      </c>
      <c r="AH1253">
        <v>5135.7</v>
      </c>
      <c r="AI1253">
        <v>5437.8</v>
      </c>
      <c r="AJ1253">
        <v>5739.9000000000005</v>
      </c>
      <c r="AK1253">
        <v>6042</v>
      </c>
      <c r="AL1253">
        <v>6344.1</v>
      </c>
      <c r="AM1253">
        <v>6646.2000000000007</v>
      </c>
      <c r="AN1253">
        <v>6948.3</v>
      </c>
      <c r="AO1253">
        <v>7250.4000000000005</v>
      </c>
      <c r="AP1253">
        <v>7552.5</v>
      </c>
      <c r="AQ1253">
        <v>7854.6</v>
      </c>
      <c r="AR1253">
        <v>8156.7000000000007</v>
      </c>
      <c r="AS1253">
        <v>8458.8000000000011</v>
      </c>
      <c r="AT1253">
        <v>8760.9</v>
      </c>
      <c r="AU1253">
        <v>9063</v>
      </c>
      <c r="AV1253">
        <v>9063</v>
      </c>
      <c r="AW1253">
        <v>9063</v>
      </c>
      <c r="AX1253">
        <v>9063</v>
      </c>
      <c r="AY1253">
        <v>9063</v>
      </c>
      <c r="AZ1253">
        <v>9063</v>
      </c>
      <c r="BA1253">
        <v>9063</v>
      </c>
      <c r="BB1253">
        <v>9063</v>
      </c>
      <c r="BC1253">
        <v>9063</v>
      </c>
      <c r="BD1253">
        <v>9063</v>
      </c>
      <c r="BE1253">
        <v>9063</v>
      </c>
      <c r="BF1253">
        <v>9063</v>
      </c>
      <c r="BG1253">
        <v>9063</v>
      </c>
      <c r="BH1253">
        <v>9063</v>
      </c>
      <c r="BI1253">
        <v>9063</v>
      </c>
      <c r="BJ1253">
        <v>9063</v>
      </c>
      <c r="BK1253">
        <v>0</v>
      </c>
      <c r="BL1253">
        <v>0</v>
      </c>
      <c r="BM1253">
        <v>0</v>
      </c>
      <c r="BN1253">
        <v>0</v>
      </c>
      <c r="BO1253">
        <v>0</v>
      </c>
      <c r="BP1253">
        <v>0</v>
      </c>
      <c r="BQ1253">
        <v>0</v>
      </c>
      <c r="BR1253">
        <v>0</v>
      </c>
      <c r="BS1253">
        <v>0</v>
      </c>
      <c r="BT1253">
        <v>0</v>
      </c>
      <c r="BU1253">
        <v>0</v>
      </c>
      <c r="BV1253">
        <v>0</v>
      </c>
      <c r="BW1253">
        <v>0</v>
      </c>
      <c r="BX1253">
        <v>0</v>
      </c>
      <c r="BY1253">
        <v>0</v>
      </c>
      <c r="BZ1253">
        <v>0</v>
      </c>
      <c r="CA1253">
        <v>0</v>
      </c>
      <c r="CB1253">
        <v>0</v>
      </c>
      <c r="CC1253">
        <v>0</v>
      </c>
      <c r="CD1253">
        <v>0</v>
      </c>
      <c r="CE1253">
        <v>0</v>
      </c>
      <c r="CF1253">
        <v>0</v>
      </c>
      <c r="CG1253">
        <v>0</v>
      </c>
      <c r="CH1253">
        <v>0</v>
      </c>
      <c r="CI1253">
        <v>0</v>
      </c>
      <c r="CJ1253">
        <v>0</v>
      </c>
      <c r="CK1253">
        <v>0</v>
      </c>
      <c r="CL1253">
        <v>0</v>
      </c>
      <c r="CM1253">
        <v>0</v>
      </c>
      <c r="CN1253">
        <v>0</v>
      </c>
      <c r="CO1253">
        <v>0</v>
      </c>
      <c r="CP1253">
        <v>0</v>
      </c>
      <c r="CQ1253">
        <v>0</v>
      </c>
      <c r="CR1253">
        <v>0</v>
      </c>
      <c r="CS1253">
        <v>0</v>
      </c>
      <c r="CT1253">
        <v>0</v>
      </c>
      <c r="CU1253">
        <v>0</v>
      </c>
      <c r="CV1253">
        <v>0</v>
      </c>
      <c r="CW1253">
        <v>0</v>
      </c>
      <c r="CX1253">
        <v>0</v>
      </c>
      <c r="CY1253">
        <v>0</v>
      </c>
      <c r="CZ1253">
        <v>0</v>
      </c>
      <c r="DA1253">
        <v>0</v>
      </c>
      <c r="DB1253">
        <v>0</v>
      </c>
      <c r="DC1253">
        <v>0</v>
      </c>
      <c r="DD1253">
        <v>0</v>
      </c>
      <c r="DE1253">
        <v>0</v>
      </c>
      <c r="DF1253">
        <v>0</v>
      </c>
      <c r="DG1253">
        <v>0</v>
      </c>
      <c r="DH1253">
        <v>0</v>
      </c>
      <c r="DI1253">
        <v>0</v>
      </c>
      <c r="DJ1253">
        <v>0</v>
      </c>
      <c r="DK1253">
        <v>0</v>
      </c>
      <c r="DL1253">
        <v>0</v>
      </c>
      <c r="DM1253">
        <v>0</v>
      </c>
      <c r="DN1253">
        <v>0</v>
      </c>
      <c r="DO1253">
        <v>0</v>
      </c>
      <c r="DP1253">
        <v>0</v>
      </c>
      <c r="DQ1253">
        <v>0</v>
      </c>
      <c r="DR1253">
        <v>0</v>
      </c>
      <c r="DS1253">
        <v>0</v>
      </c>
      <c r="DT1253">
        <v>0</v>
      </c>
      <c r="DU1253">
        <v>0</v>
      </c>
      <c r="DV1253">
        <v>0</v>
      </c>
      <c r="DW1253">
        <v>0</v>
      </c>
      <c r="DX1253">
        <v>0</v>
      </c>
      <c r="DZ1253" s="340"/>
      <c r="EA1253" t="s">
        <v>1025</v>
      </c>
      <c r="EB1253">
        <v>2</v>
      </c>
      <c r="EC1253">
        <v>26</v>
      </c>
      <c r="ED1253" s="183" t="str">
        <f t="shared" si="48"/>
        <v>SDH300226</v>
      </c>
      <c r="EE1253">
        <v>302.10000000000002</v>
      </c>
      <c r="EF1253">
        <v>10000</v>
      </c>
      <c r="EG1253">
        <v>10000</v>
      </c>
      <c r="EH1253">
        <v>10000</v>
      </c>
      <c r="EI1253">
        <v>10000</v>
      </c>
      <c r="EJ1253">
        <v>10000</v>
      </c>
      <c r="EK1253">
        <v>10000</v>
      </c>
      <c r="EL1253">
        <v>10000</v>
      </c>
      <c r="EM1253">
        <v>10000</v>
      </c>
      <c r="EN1253">
        <v>10000</v>
      </c>
      <c r="EO1253">
        <v>10000</v>
      </c>
      <c r="EP1253">
        <v>10000</v>
      </c>
      <c r="EQ1253">
        <v>10000</v>
      </c>
      <c r="ER1253">
        <v>10000</v>
      </c>
      <c r="ES1253">
        <v>10000</v>
      </c>
      <c r="ET1253">
        <v>10000</v>
      </c>
      <c r="EU1253">
        <v>10000</v>
      </c>
      <c r="EV1253">
        <v>10000</v>
      </c>
      <c r="EW1253">
        <v>10000</v>
      </c>
      <c r="EX1253">
        <v>10000</v>
      </c>
      <c r="EY1253">
        <v>10000</v>
      </c>
      <c r="EZ1253">
        <v>10000</v>
      </c>
      <c r="FA1253">
        <v>10000</v>
      </c>
      <c r="FB1253">
        <v>10000</v>
      </c>
      <c r="FC1253">
        <v>10000</v>
      </c>
      <c r="FD1253">
        <v>10000</v>
      </c>
      <c r="FE1253">
        <v>10000</v>
      </c>
      <c r="FF1253">
        <v>10000</v>
      </c>
      <c r="FG1253">
        <v>10000</v>
      </c>
      <c r="FH1253">
        <v>10000</v>
      </c>
      <c r="FI1253">
        <v>10000</v>
      </c>
      <c r="FJ1253">
        <v>10000</v>
      </c>
      <c r="FK1253">
        <v>10000</v>
      </c>
      <c r="FL1253">
        <v>10000</v>
      </c>
      <c r="FM1253">
        <v>10000</v>
      </c>
      <c r="FN1253">
        <v>10000</v>
      </c>
      <c r="FO1253">
        <v>10000</v>
      </c>
      <c r="FP1253">
        <v>10000</v>
      </c>
      <c r="FQ1253">
        <v>10000</v>
      </c>
      <c r="FR1253">
        <v>10000</v>
      </c>
      <c r="FS1253">
        <v>10000</v>
      </c>
      <c r="FT1253">
        <v>10000</v>
      </c>
      <c r="FU1253">
        <v>10000</v>
      </c>
      <c r="FV1253">
        <v>10000</v>
      </c>
      <c r="FW1253">
        <v>10000</v>
      </c>
      <c r="FX1253">
        <v>0</v>
      </c>
      <c r="FY1253">
        <v>0</v>
      </c>
      <c r="FZ1253">
        <v>0</v>
      </c>
      <c r="GA1253">
        <v>0</v>
      </c>
      <c r="GB1253">
        <v>0</v>
      </c>
      <c r="GC1253">
        <v>0</v>
      </c>
      <c r="GD1253">
        <v>0</v>
      </c>
      <c r="GE1253">
        <v>0</v>
      </c>
      <c r="GF1253">
        <v>0</v>
      </c>
      <c r="GG1253">
        <v>0</v>
      </c>
      <c r="GH1253">
        <v>0</v>
      </c>
      <c r="GI1253">
        <v>0</v>
      </c>
      <c r="GJ1253">
        <v>0</v>
      </c>
      <c r="GK1253">
        <v>0</v>
      </c>
      <c r="GL1253">
        <v>0</v>
      </c>
      <c r="GM1253">
        <v>0</v>
      </c>
      <c r="GN1253">
        <v>0</v>
      </c>
      <c r="GO1253">
        <v>0</v>
      </c>
      <c r="GP1253">
        <v>0</v>
      </c>
      <c r="GQ1253">
        <v>0</v>
      </c>
      <c r="GR1253">
        <v>0</v>
      </c>
      <c r="GS1253">
        <v>0</v>
      </c>
      <c r="GT1253">
        <v>0</v>
      </c>
      <c r="GU1253">
        <v>0</v>
      </c>
      <c r="GV1253">
        <v>0</v>
      </c>
      <c r="GW1253">
        <v>0</v>
      </c>
      <c r="GX1253">
        <v>0</v>
      </c>
      <c r="GY1253">
        <v>0</v>
      </c>
      <c r="GZ1253">
        <v>0</v>
      </c>
      <c r="HA1253">
        <v>0</v>
      </c>
      <c r="HB1253">
        <v>0</v>
      </c>
      <c r="HC1253">
        <v>0</v>
      </c>
      <c r="HD1253">
        <v>0</v>
      </c>
      <c r="HE1253">
        <v>0</v>
      </c>
      <c r="HF1253">
        <v>0</v>
      </c>
      <c r="HG1253">
        <v>0</v>
      </c>
      <c r="HH1253">
        <v>0</v>
      </c>
      <c r="HI1253">
        <v>0</v>
      </c>
      <c r="HJ1253">
        <v>0</v>
      </c>
      <c r="HK1253">
        <v>0</v>
      </c>
      <c r="HL1253">
        <v>0</v>
      </c>
      <c r="HM1253">
        <v>0</v>
      </c>
      <c r="HN1253">
        <v>0</v>
      </c>
      <c r="HO1253">
        <v>0</v>
      </c>
      <c r="HP1253">
        <v>0</v>
      </c>
      <c r="HQ1253">
        <v>0</v>
      </c>
      <c r="HR1253">
        <v>0</v>
      </c>
      <c r="HS1253">
        <v>0</v>
      </c>
      <c r="HT1253">
        <v>0</v>
      </c>
      <c r="HU1253">
        <v>0</v>
      </c>
      <c r="HV1253">
        <v>0</v>
      </c>
      <c r="HW1253">
        <v>0</v>
      </c>
      <c r="HX1253">
        <v>0</v>
      </c>
      <c r="HY1253">
        <v>0</v>
      </c>
      <c r="HZ1253">
        <v>0</v>
      </c>
      <c r="IA1253">
        <v>0</v>
      </c>
      <c r="IB1253">
        <v>0</v>
      </c>
      <c r="IC1253">
        <v>0</v>
      </c>
      <c r="ID1253">
        <v>0</v>
      </c>
      <c r="IE1253">
        <v>0</v>
      </c>
      <c r="IF1253">
        <v>0</v>
      </c>
      <c r="IG1253">
        <v>0</v>
      </c>
      <c r="IH1253">
        <v>0</v>
      </c>
      <c r="II1253">
        <v>0</v>
      </c>
      <c r="IJ1253">
        <v>0</v>
      </c>
      <c r="IK1253">
        <v>0</v>
      </c>
    </row>
    <row r="1254" spans="13:245" hidden="1">
      <c r="M1254" s="340"/>
      <c r="N1254" t="s">
        <v>1025</v>
      </c>
      <c r="O1254">
        <v>2</v>
      </c>
      <c r="P1254">
        <v>27</v>
      </c>
      <c r="Q1254" s="183" t="str">
        <f t="shared" si="47"/>
        <v>SDH300227</v>
      </c>
      <c r="R1254">
        <v>302.10000000000002</v>
      </c>
      <c r="S1254">
        <v>2000</v>
      </c>
      <c r="T1254">
        <v>2000</v>
      </c>
      <c r="U1254">
        <v>2000</v>
      </c>
      <c r="V1254">
        <v>2000</v>
      </c>
      <c r="W1254">
        <v>2000</v>
      </c>
      <c r="X1254">
        <v>2114.7000000000003</v>
      </c>
      <c r="Y1254">
        <v>2416.8000000000002</v>
      </c>
      <c r="Z1254">
        <v>2718.9</v>
      </c>
      <c r="AA1254">
        <v>3021</v>
      </c>
      <c r="AB1254">
        <v>3323.1000000000004</v>
      </c>
      <c r="AC1254">
        <v>3625.2000000000003</v>
      </c>
      <c r="AD1254">
        <v>3927.3</v>
      </c>
      <c r="AE1254">
        <v>4229.4000000000005</v>
      </c>
      <c r="AF1254">
        <v>4531.5</v>
      </c>
      <c r="AG1254">
        <v>4833.6000000000004</v>
      </c>
      <c r="AH1254">
        <v>5135.7</v>
      </c>
      <c r="AI1254">
        <v>5437.8</v>
      </c>
      <c r="AJ1254">
        <v>5739.9000000000005</v>
      </c>
      <c r="AK1254">
        <v>6042</v>
      </c>
      <c r="AL1254">
        <v>6344.1</v>
      </c>
      <c r="AM1254">
        <v>6646.2000000000007</v>
      </c>
      <c r="AN1254">
        <v>6948.3</v>
      </c>
      <c r="AO1254">
        <v>7250.4000000000005</v>
      </c>
      <c r="AP1254">
        <v>7552.5</v>
      </c>
      <c r="AQ1254">
        <v>7854.6</v>
      </c>
      <c r="AR1254">
        <v>8156.7000000000007</v>
      </c>
      <c r="AS1254">
        <v>8458.8000000000011</v>
      </c>
      <c r="AT1254">
        <v>8760.9</v>
      </c>
      <c r="AU1254">
        <v>9063</v>
      </c>
      <c r="AV1254">
        <v>9063</v>
      </c>
      <c r="AW1254">
        <v>9063</v>
      </c>
      <c r="AX1254">
        <v>9063</v>
      </c>
      <c r="AY1254">
        <v>9063</v>
      </c>
      <c r="AZ1254">
        <v>9063</v>
      </c>
      <c r="BA1254">
        <v>9063</v>
      </c>
      <c r="BB1254">
        <v>9063</v>
      </c>
      <c r="BC1254">
        <v>9063</v>
      </c>
      <c r="BD1254">
        <v>9063</v>
      </c>
      <c r="BE1254">
        <v>9063</v>
      </c>
      <c r="BF1254">
        <v>9063</v>
      </c>
      <c r="BG1254">
        <v>9063</v>
      </c>
      <c r="BH1254">
        <v>9063</v>
      </c>
      <c r="BI1254">
        <v>9063</v>
      </c>
      <c r="BJ1254">
        <v>9063</v>
      </c>
      <c r="BK1254">
        <v>0</v>
      </c>
      <c r="BL1254">
        <v>0</v>
      </c>
      <c r="BM1254">
        <v>0</v>
      </c>
      <c r="BN1254">
        <v>0</v>
      </c>
      <c r="BO1254">
        <v>0</v>
      </c>
      <c r="BP1254">
        <v>0</v>
      </c>
      <c r="BQ1254">
        <v>0</v>
      </c>
      <c r="BR1254">
        <v>0</v>
      </c>
      <c r="BS1254">
        <v>0</v>
      </c>
      <c r="BT1254">
        <v>0</v>
      </c>
      <c r="BU1254">
        <v>0</v>
      </c>
      <c r="BV1254">
        <v>0</v>
      </c>
      <c r="BW1254">
        <v>0</v>
      </c>
      <c r="BX1254">
        <v>0</v>
      </c>
      <c r="BY1254">
        <v>0</v>
      </c>
      <c r="BZ1254">
        <v>0</v>
      </c>
      <c r="CA1254">
        <v>0</v>
      </c>
      <c r="CB1254">
        <v>0</v>
      </c>
      <c r="CC1254">
        <v>0</v>
      </c>
      <c r="CD1254">
        <v>0</v>
      </c>
      <c r="CE1254">
        <v>0</v>
      </c>
      <c r="CF1254">
        <v>0</v>
      </c>
      <c r="CG1254">
        <v>0</v>
      </c>
      <c r="CH1254">
        <v>0</v>
      </c>
      <c r="CI1254">
        <v>0</v>
      </c>
      <c r="CJ1254">
        <v>0</v>
      </c>
      <c r="CK1254">
        <v>0</v>
      </c>
      <c r="CL1254">
        <v>0</v>
      </c>
      <c r="CM1254">
        <v>0</v>
      </c>
      <c r="CN1254">
        <v>0</v>
      </c>
      <c r="CO1254">
        <v>0</v>
      </c>
      <c r="CP1254">
        <v>0</v>
      </c>
      <c r="CQ1254">
        <v>0</v>
      </c>
      <c r="CR1254">
        <v>0</v>
      </c>
      <c r="CS1254">
        <v>0</v>
      </c>
      <c r="CT1254">
        <v>0</v>
      </c>
      <c r="CU1254">
        <v>0</v>
      </c>
      <c r="CV1254">
        <v>0</v>
      </c>
      <c r="CW1254">
        <v>0</v>
      </c>
      <c r="CX1254">
        <v>0</v>
      </c>
      <c r="CY1254">
        <v>0</v>
      </c>
      <c r="CZ1254">
        <v>0</v>
      </c>
      <c r="DA1254">
        <v>0</v>
      </c>
      <c r="DB1254">
        <v>0</v>
      </c>
      <c r="DC1254">
        <v>0</v>
      </c>
      <c r="DD1254">
        <v>0</v>
      </c>
      <c r="DE1254">
        <v>0</v>
      </c>
      <c r="DF1254">
        <v>0</v>
      </c>
      <c r="DG1254">
        <v>0</v>
      </c>
      <c r="DH1254">
        <v>0</v>
      </c>
      <c r="DI1254">
        <v>0</v>
      </c>
      <c r="DJ1254">
        <v>0</v>
      </c>
      <c r="DK1254">
        <v>0</v>
      </c>
      <c r="DL1254">
        <v>0</v>
      </c>
      <c r="DM1254">
        <v>0</v>
      </c>
      <c r="DN1254">
        <v>0</v>
      </c>
      <c r="DO1254">
        <v>0</v>
      </c>
      <c r="DP1254">
        <v>0</v>
      </c>
      <c r="DQ1254">
        <v>0</v>
      </c>
      <c r="DR1254">
        <v>0</v>
      </c>
      <c r="DS1254">
        <v>0</v>
      </c>
      <c r="DT1254">
        <v>0</v>
      </c>
      <c r="DU1254">
        <v>0</v>
      </c>
      <c r="DV1254">
        <v>0</v>
      </c>
      <c r="DW1254">
        <v>0</v>
      </c>
      <c r="DX1254">
        <v>0</v>
      </c>
      <c r="DZ1254" s="340"/>
      <c r="EA1254" t="s">
        <v>1025</v>
      </c>
      <c r="EB1254">
        <v>2</v>
      </c>
      <c r="EC1254">
        <v>27</v>
      </c>
      <c r="ED1254" s="183" t="str">
        <f t="shared" si="48"/>
        <v>SDH300227</v>
      </c>
      <c r="EE1254">
        <v>302.10000000000002</v>
      </c>
      <c r="EF1254">
        <v>10000</v>
      </c>
      <c r="EG1254">
        <v>10000</v>
      </c>
      <c r="EH1254">
        <v>10000</v>
      </c>
      <c r="EI1254">
        <v>10000</v>
      </c>
      <c r="EJ1254">
        <v>10000</v>
      </c>
      <c r="EK1254">
        <v>10000</v>
      </c>
      <c r="EL1254">
        <v>10000</v>
      </c>
      <c r="EM1254">
        <v>10000</v>
      </c>
      <c r="EN1254">
        <v>10000</v>
      </c>
      <c r="EO1254">
        <v>10000</v>
      </c>
      <c r="EP1254">
        <v>10000</v>
      </c>
      <c r="EQ1254">
        <v>10000</v>
      </c>
      <c r="ER1254">
        <v>10000</v>
      </c>
      <c r="ES1254">
        <v>10000</v>
      </c>
      <c r="ET1254">
        <v>10000</v>
      </c>
      <c r="EU1254">
        <v>10000</v>
      </c>
      <c r="EV1254">
        <v>10000</v>
      </c>
      <c r="EW1254">
        <v>10000</v>
      </c>
      <c r="EX1254">
        <v>10000</v>
      </c>
      <c r="EY1254">
        <v>10000</v>
      </c>
      <c r="EZ1254">
        <v>10000</v>
      </c>
      <c r="FA1254">
        <v>10000</v>
      </c>
      <c r="FB1254">
        <v>10000</v>
      </c>
      <c r="FC1254">
        <v>10000</v>
      </c>
      <c r="FD1254">
        <v>10000</v>
      </c>
      <c r="FE1254">
        <v>10000</v>
      </c>
      <c r="FF1254">
        <v>10000</v>
      </c>
      <c r="FG1254">
        <v>10000</v>
      </c>
      <c r="FH1254">
        <v>10000</v>
      </c>
      <c r="FI1254">
        <v>10000</v>
      </c>
      <c r="FJ1254">
        <v>10000</v>
      </c>
      <c r="FK1254">
        <v>10000</v>
      </c>
      <c r="FL1254">
        <v>10000</v>
      </c>
      <c r="FM1254">
        <v>10000</v>
      </c>
      <c r="FN1254">
        <v>10000</v>
      </c>
      <c r="FO1254">
        <v>10000</v>
      </c>
      <c r="FP1254">
        <v>10000</v>
      </c>
      <c r="FQ1254">
        <v>10000</v>
      </c>
      <c r="FR1254">
        <v>10000</v>
      </c>
      <c r="FS1254">
        <v>10000</v>
      </c>
      <c r="FT1254">
        <v>10000</v>
      </c>
      <c r="FU1254">
        <v>10000</v>
      </c>
      <c r="FV1254">
        <v>10000</v>
      </c>
      <c r="FW1254">
        <v>10000</v>
      </c>
      <c r="FX1254">
        <v>0</v>
      </c>
      <c r="FY1254">
        <v>0</v>
      </c>
      <c r="FZ1254">
        <v>0</v>
      </c>
      <c r="GA1254">
        <v>0</v>
      </c>
      <c r="GB1254">
        <v>0</v>
      </c>
      <c r="GC1254">
        <v>0</v>
      </c>
      <c r="GD1254">
        <v>0</v>
      </c>
      <c r="GE1254">
        <v>0</v>
      </c>
      <c r="GF1254">
        <v>0</v>
      </c>
      <c r="GG1254">
        <v>0</v>
      </c>
      <c r="GH1254">
        <v>0</v>
      </c>
      <c r="GI1254">
        <v>0</v>
      </c>
      <c r="GJ1254">
        <v>0</v>
      </c>
      <c r="GK1254">
        <v>0</v>
      </c>
      <c r="GL1254">
        <v>0</v>
      </c>
      <c r="GM1254">
        <v>0</v>
      </c>
      <c r="GN1254">
        <v>0</v>
      </c>
      <c r="GO1254">
        <v>0</v>
      </c>
      <c r="GP1254">
        <v>0</v>
      </c>
      <c r="GQ1254">
        <v>0</v>
      </c>
      <c r="GR1254">
        <v>0</v>
      </c>
      <c r="GS1254">
        <v>0</v>
      </c>
      <c r="GT1254">
        <v>0</v>
      </c>
      <c r="GU1254">
        <v>0</v>
      </c>
      <c r="GV1254">
        <v>0</v>
      </c>
      <c r="GW1254">
        <v>0</v>
      </c>
      <c r="GX1254">
        <v>0</v>
      </c>
      <c r="GY1254">
        <v>0</v>
      </c>
      <c r="GZ1254">
        <v>0</v>
      </c>
      <c r="HA1254">
        <v>0</v>
      </c>
      <c r="HB1254">
        <v>0</v>
      </c>
      <c r="HC1254">
        <v>0</v>
      </c>
      <c r="HD1254">
        <v>0</v>
      </c>
      <c r="HE1254">
        <v>0</v>
      </c>
      <c r="HF1254">
        <v>0</v>
      </c>
      <c r="HG1254">
        <v>0</v>
      </c>
      <c r="HH1254">
        <v>0</v>
      </c>
      <c r="HI1254">
        <v>0</v>
      </c>
      <c r="HJ1254">
        <v>0</v>
      </c>
      <c r="HK1254">
        <v>0</v>
      </c>
      <c r="HL1254">
        <v>0</v>
      </c>
      <c r="HM1254">
        <v>0</v>
      </c>
      <c r="HN1254">
        <v>0</v>
      </c>
      <c r="HO1254">
        <v>0</v>
      </c>
      <c r="HP1254">
        <v>0</v>
      </c>
      <c r="HQ1254">
        <v>0</v>
      </c>
      <c r="HR1254">
        <v>0</v>
      </c>
      <c r="HS1254">
        <v>0</v>
      </c>
      <c r="HT1254">
        <v>0</v>
      </c>
      <c r="HU1254">
        <v>0</v>
      </c>
      <c r="HV1254">
        <v>0</v>
      </c>
      <c r="HW1254">
        <v>0</v>
      </c>
      <c r="HX1254">
        <v>0</v>
      </c>
      <c r="HY1254">
        <v>0</v>
      </c>
      <c r="HZ1254">
        <v>0</v>
      </c>
      <c r="IA1254">
        <v>0</v>
      </c>
      <c r="IB1254">
        <v>0</v>
      </c>
      <c r="IC1254">
        <v>0</v>
      </c>
      <c r="ID1254">
        <v>0</v>
      </c>
      <c r="IE1254">
        <v>0</v>
      </c>
      <c r="IF1254">
        <v>0</v>
      </c>
      <c r="IG1254">
        <v>0</v>
      </c>
      <c r="IH1254">
        <v>0</v>
      </c>
      <c r="II1254">
        <v>0</v>
      </c>
      <c r="IJ1254">
        <v>0</v>
      </c>
      <c r="IK1254">
        <v>0</v>
      </c>
    </row>
    <row r="1255" spans="13:245" hidden="1">
      <c r="M1255" s="340"/>
      <c r="N1255" t="s">
        <v>1025</v>
      </c>
      <c r="O1255">
        <v>2</v>
      </c>
      <c r="P1255">
        <v>28</v>
      </c>
      <c r="Q1255" s="183" t="str">
        <f t="shared" si="47"/>
        <v>SDH300228</v>
      </c>
      <c r="R1255">
        <v>312.7</v>
      </c>
      <c r="S1255">
        <v>2000</v>
      </c>
      <c r="T1255">
        <v>2000</v>
      </c>
      <c r="U1255">
        <v>2000</v>
      </c>
      <c r="V1255">
        <v>2000</v>
      </c>
      <c r="W1255">
        <v>2000</v>
      </c>
      <c r="X1255">
        <v>2188.9</v>
      </c>
      <c r="Y1255">
        <v>2501.6</v>
      </c>
      <c r="Z1255">
        <v>2814.3</v>
      </c>
      <c r="AA1255">
        <v>3127</v>
      </c>
      <c r="AB1255">
        <v>3439.7000000000003</v>
      </c>
      <c r="AC1255">
        <v>3752.4</v>
      </c>
      <c r="AD1255">
        <v>4065.1000000000004</v>
      </c>
      <c r="AE1255">
        <v>4377.8</v>
      </c>
      <c r="AF1255">
        <v>4690.5</v>
      </c>
      <c r="AG1255">
        <v>5003.2</v>
      </c>
      <c r="AH1255">
        <v>5315.9000000000005</v>
      </c>
      <c r="AI1255">
        <v>5628.6</v>
      </c>
      <c r="AJ1255">
        <v>5941.3</v>
      </c>
      <c r="AK1255">
        <v>6254</v>
      </c>
      <c r="AL1255">
        <v>6566.7000000000007</v>
      </c>
      <c r="AM1255">
        <v>6879.4000000000005</v>
      </c>
      <c r="AN1255">
        <v>7192.1</v>
      </c>
      <c r="AO1255">
        <v>7504.8</v>
      </c>
      <c r="AP1255">
        <v>7817.5</v>
      </c>
      <c r="AQ1255">
        <v>8130.2000000000007</v>
      </c>
      <c r="AR1255">
        <v>8442.9</v>
      </c>
      <c r="AS1255">
        <v>8755.6</v>
      </c>
      <c r="AT1255">
        <v>9068.3000000000011</v>
      </c>
      <c r="AU1255">
        <v>9381</v>
      </c>
      <c r="AV1255">
        <v>9381</v>
      </c>
      <c r="AW1255">
        <v>9381</v>
      </c>
      <c r="AX1255">
        <v>9381</v>
      </c>
      <c r="AY1255">
        <v>9381</v>
      </c>
      <c r="AZ1255">
        <v>9381</v>
      </c>
      <c r="BA1255">
        <v>9381</v>
      </c>
      <c r="BB1255">
        <v>9381</v>
      </c>
      <c r="BC1255">
        <v>9381</v>
      </c>
      <c r="BD1255">
        <v>9381</v>
      </c>
      <c r="BE1255">
        <v>9381</v>
      </c>
      <c r="BF1255">
        <v>9381</v>
      </c>
      <c r="BG1255">
        <v>9381</v>
      </c>
      <c r="BH1255">
        <v>9381</v>
      </c>
      <c r="BI1255">
        <v>9381</v>
      </c>
      <c r="BJ1255">
        <v>9381</v>
      </c>
      <c r="BK1255">
        <v>0</v>
      </c>
      <c r="BL1255">
        <v>0</v>
      </c>
      <c r="BM1255">
        <v>0</v>
      </c>
      <c r="BN1255">
        <v>0</v>
      </c>
      <c r="BO1255">
        <v>0</v>
      </c>
      <c r="BP1255">
        <v>0</v>
      </c>
      <c r="BQ1255">
        <v>0</v>
      </c>
      <c r="BR1255">
        <v>0</v>
      </c>
      <c r="BS1255">
        <v>0</v>
      </c>
      <c r="BT1255">
        <v>0</v>
      </c>
      <c r="BU1255">
        <v>0</v>
      </c>
      <c r="BV1255">
        <v>0</v>
      </c>
      <c r="BW1255">
        <v>0</v>
      </c>
      <c r="BX1255">
        <v>0</v>
      </c>
      <c r="BY1255">
        <v>0</v>
      </c>
      <c r="BZ1255">
        <v>0</v>
      </c>
      <c r="CA1255">
        <v>0</v>
      </c>
      <c r="CB1255">
        <v>0</v>
      </c>
      <c r="CC1255">
        <v>0</v>
      </c>
      <c r="CD1255">
        <v>0</v>
      </c>
      <c r="CE1255">
        <v>0</v>
      </c>
      <c r="CF1255">
        <v>0</v>
      </c>
      <c r="CG1255">
        <v>0</v>
      </c>
      <c r="CH1255">
        <v>0</v>
      </c>
      <c r="CI1255">
        <v>0</v>
      </c>
      <c r="CJ1255">
        <v>0</v>
      </c>
      <c r="CK1255">
        <v>0</v>
      </c>
      <c r="CL1255">
        <v>0</v>
      </c>
      <c r="CM1255">
        <v>0</v>
      </c>
      <c r="CN1255">
        <v>0</v>
      </c>
      <c r="CO1255">
        <v>0</v>
      </c>
      <c r="CP1255">
        <v>0</v>
      </c>
      <c r="CQ1255">
        <v>0</v>
      </c>
      <c r="CR1255">
        <v>0</v>
      </c>
      <c r="CS1255">
        <v>0</v>
      </c>
      <c r="CT1255">
        <v>0</v>
      </c>
      <c r="CU1255">
        <v>0</v>
      </c>
      <c r="CV1255">
        <v>0</v>
      </c>
      <c r="CW1255">
        <v>0</v>
      </c>
      <c r="CX1255">
        <v>0</v>
      </c>
      <c r="CY1255">
        <v>0</v>
      </c>
      <c r="CZ1255">
        <v>0</v>
      </c>
      <c r="DA1255">
        <v>0</v>
      </c>
      <c r="DB1255">
        <v>0</v>
      </c>
      <c r="DC1255">
        <v>0</v>
      </c>
      <c r="DD1255">
        <v>0</v>
      </c>
      <c r="DE1255">
        <v>0</v>
      </c>
      <c r="DF1255">
        <v>0</v>
      </c>
      <c r="DG1255">
        <v>0</v>
      </c>
      <c r="DH1255">
        <v>0</v>
      </c>
      <c r="DI1255">
        <v>0</v>
      </c>
      <c r="DJ1255">
        <v>0</v>
      </c>
      <c r="DK1255">
        <v>0</v>
      </c>
      <c r="DL1255">
        <v>0</v>
      </c>
      <c r="DM1255">
        <v>0</v>
      </c>
      <c r="DN1255">
        <v>0</v>
      </c>
      <c r="DO1255">
        <v>0</v>
      </c>
      <c r="DP1255">
        <v>0</v>
      </c>
      <c r="DQ1255">
        <v>0</v>
      </c>
      <c r="DR1255">
        <v>0</v>
      </c>
      <c r="DS1255">
        <v>0</v>
      </c>
      <c r="DT1255">
        <v>0</v>
      </c>
      <c r="DU1255">
        <v>0</v>
      </c>
      <c r="DV1255">
        <v>0</v>
      </c>
      <c r="DW1255">
        <v>0</v>
      </c>
      <c r="DX1255">
        <v>0</v>
      </c>
      <c r="DZ1255" s="340"/>
      <c r="EA1255" t="s">
        <v>1025</v>
      </c>
      <c r="EB1255">
        <v>2</v>
      </c>
      <c r="EC1255">
        <v>28</v>
      </c>
      <c r="ED1255" s="183" t="str">
        <f t="shared" si="48"/>
        <v>SDH300228</v>
      </c>
      <c r="EE1255">
        <v>312.7</v>
      </c>
      <c r="EF1255">
        <v>10000</v>
      </c>
      <c r="EG1255">
        <v>10000</v>
      </c>
      <c r="EH1255">
        <v>10000</v>
      </c>
      <c r="EI1255">
        <v>10000</v>
      </c>
      <c r="EJ1255">
        <v>10000</v>
      </c>
      <c r="EK1255">
        <v>10000</v>
      </c>
      <c r="EL1255">
        <v>10000</v>
      </c>
      <c r="EM1255">
        <v>10000</v>
      </c>
      <c r="EN1255">
        <v>10000</v>
      </c>
      <c r="EO1255">
        <v>10000</v>
      </c>
      <c r="EP1255">
        <v>10000</v>
      </c>
      <c r="EQ1255">
        <v>10000</v>
      </c>
      <c r="ER1255">
        <v>10000</v>
      </c>
      <c r="ES1255">
        <v>10000</v>
      </c>
      <c r="ET1255">
        <v>10000</v>
      </c>
      <c r="EU1255">
        <v>10000</v>
      </c>
      <c r="EV1255">
        <v>10000</v>
      </c>
      <c r="EW1255">
        <v>10000</v>
      </c>
      <c r="EX1255">
        <v>10000</v>
      </c>
      <c r="EY1255">
        <v>10000</v>
      </c>
      <c r="EZ1255">
        <v>10000</v>
      </c>
      <c r="FA1255">
        <v>10000</v>
      </c>
      <c r="FB1255">
        <v>10000</v>
      </c>
      <c r="FC1255">
        <v>10000</v>
      </c>
      <c r="FD1255">
        <v>10000</v>
      </c>
      <c r="FE1255">
        <v>10000</v>
      </c>
      <c r="FF1255">
        <v>10000</v>
      </c>
      <c r="FG1255">
        <v>10000</v>
      </c>
      <c r="FH1255">
        <v>10000</v>
      </c>
      <c r="FI1255">
        <v>10000</v>
      </c>
      <c r="FJ1255">
        <v>10000</v>
      </c>
      <c r="FK1255">
        <v>10000</v>
      </c>
      <c r="FL1255">
        <v>10000</v>
      </c>
      <c r="FM1255">
        <v>10000</v>
      </c>
      <c r="FN1255">
        <v>10000</v>
      </c>
      <c r="FO1255">
        <v>10000</v>
      </c>
      <c r="FP1255">
        <v>10000</v>
      </c>
      <c r="FQ1255">
        <v>10000</v>
      </c>
      <c r="FR1255">
        <v>10000</v>
      </c>
      <c r="FS1255">
        <v>10000</v>
      </c>
      <c r="FT1255">
        <v>10000</v>
      </c>
      <c r="FU1255">
        <v>10000</v>
      </c>
      <c r="FV1255">
        <v>10000</v>
      </c>
      <c r="FW1255">
        <v>10000</v>
      </c>
      <c r="FX1255">
        <v>0</v>
      </c>
      <c r="FY1255">
        <v>0</v>
      </c>
      <c r="FZ1255">
        <v>0</v>
      </c>
      <c r="GA1255">
        <v>0</v>
      </c>
      <c r="GB1255">
        <v>0</v>
      </c>
      <c r="GC1255">
        <v>0</v>
      </c>
      <c r="GD1255">
        <v>0</v>
      </c>
      <c r="GE1255">
        <v>0</v>
      </c>
      <c r="GF1255">
        <v>0</v>
      </c>
      <c r="GG1255">
        <v>0</v>
      </c>
      <c r="GH1255">
        <v>0</v>
      </c>
      <c r="GI1255">
        <v>0</v>
      </c>
      <c r="GJ1255">
        <v>0</v>
      </c>
      <c r="GK1255">
        <v>0</v>
      </c>
      <c r="GL1255">
        <v>0</v>
      </c>
      <c r="GM1255">
        <v>0</v>
      </c>
      <c r="GN1255">
        <v>0</v>
      </c>
      <c r="GO1255">
        <v>0</v>
      </c>
      <c r="GP1255">
        <v>0</v>
      </c>
      <c r="GQ1255">
        <v>0</v>
      </c>
      <c r="GR1255">
        <v>0</v>
      </c>
      <c r="GS1255">
        <v>0</v>
      </c>
      <c r="GT1255">
        <v>0</v>
      </c>
      <c r="GU1255">
        <v>0</v>
      </c>
      <c r="GV1255">
        <v>0</v>
      </c>
      <c r="GW1255">
        <v>0</v>
      </c>
      <c r="GX1255">
        <v>0</v>
      </c>
      <c r="GY1255">
        <v>0</v>
      </c>
      <c r="GZ1255">
        <v>0</v>
      </c>
      <c r="HA1255">
        <v>0</v>
      </c>
      <c r="HB1255">
        <v>0</v>
      </c>
      <c r="HC1255">
        <v>0</v>
      </c>
      <c r="HD1255">
        <v>0</v>
      </c>
      <c r="HE1255">
        <v>0</v>
      </c>
      <c r="HF1255">
        <v>0</v>
      </c>
      <c r="HG1255">
        <v>0</v>
      </c>
      <c r="HH1255">
        <v>0</v>
      </c>
      <c r="HI1255">
        <v>0</v>
      </c>
      <c r="HJ1255">
        <v>0</v>
      </c>
      <c r="HK1255">
        <v>0</v>
      </c>
      <c r="HL1255">
        <v>0</v>
      </c>
      <c r="HM1255">
        <v>0</v>
      </c>
      <c r="HN1255">
        <v>0</v>
      </c>
      <c r="HO1255">
        <v>0</v>
      </c>
      <c r="HP1255">
        <v>0</v>
      </c>
      <c r="HQ1255">
        <v>0</v>
      </c>
      <c r="HR1255">
        <v>0</v>
      </c>
      <c r="HS1255">
        <v>0</v>
      </c>
      <c r="HT1255">
        <v>0</v>
      </c>
      <c r="HU1255">
        <v>0</v>
      </c>
      <c r="HV1255">
        <v>0</v>
      </c>
      <c r="HW1255">
        <v>0</v>
      </c>
      <c r="HX1255">
        <v>0</v>
      </c>
      <c r="HY1255">
        <v>0</v>
      </c>
      <c r="HZ1255">
        <v>0</v>
      </c>
      <c r="IA1255">
        <v>0</v>
      </c>
      <c r="IB1255">
        <v>0</v>
      </c>
      <c r="IC1255">
        <v>0</v>
      </c>
      <c r="ID1255">
        <v>0</v>
      </c>
      <c r="IE1255">
        <v>0</v>
      </c>
      <c r="IF1255">
        <v>0</v>
      </c>
      <c r="IG1255">
        <v>0</v>
      </c>
      <c r="IH1255">
        <v>0</v>
      </c>
      <c r="II1255">
        <v>0</v>
      </c>
      <c r="IJ1255">
        <v>0</v>
      </c>
      <c r="IK1255">
        <v>0</v>
      </c>
    </row>
    <row r="1256" spans="13:245" hidden="1">
      <c r="M1256" s="340"/>
      <c r="N1256" t="s">
        <v>1025</v>
      </c>
      <c r="O1256">
        <v>2</v>
      </c>
      <c r="P1256">
        <v>29</v>
      </c>
      <c r="Q1256" s="183" t="str">
        <f t="shared" si="47"/>
        <v>SDH300229</v>
      </c>
      <c r="R1256">
        <v>318</v>
      </c>
      <c r="S1256">
        <v>2000</v>
      </c>
      <c r="T1256">
        <v>2000</v>
      </c>
      <c r="U1256">
        <v>2000</v>
      </c>
      <c r="V1256">
        <v>2000</v>
      </c>
      <c r="W1256">
        <v>2000</v>
      </c>
      <c r="X1256">
        <v>2226</v>
      </c>
      <c r="Y1256">
        <v>2544</v>
      </c>
      <c r="Z1256">
        <v>2862</v>
      </c>
      <c r="AA1256">
        <v>3180</v>
      </c>
      <c r="AB1256">
        <v>3498</v>
      </c>
      <c r="AC1256">
        <v>3816</v>
      </c>
      <c r="AD1256">
        <v>4134</v>
      </c>
      <c r="AE1256">
        <v>4452</v>
      </c>
      <c r="AF1256">
        <v>4770</v>
      </c>
      <c r="AG1256">
        <v>5088</v>
      </c>
      <c r="AH1256">
        <v>5406</v>
      </c>
      <c r="AI1256">
        <v>5724</v>
      </c>
      <c r="AJ1256">
        <v>6042</v>
      </c>
      <c r="AK1256">
        <v>6360</v>
      </c>
      <c r="AL1256">
        <v>6678</v>
      </c>
      <c r="AM1256">
        <v>6996</v>
      </c>
      <c r="AN1256">
        <v>7314</v>
      </c>
      <c r="AO1256">
        <v>7632</v>
      </c>
      <c r="AP1256">
        <v>7950</v>
      </c>
      <c r="AQ1256">
        <v>8268</v>
      </c>
      <c r="AR1256">
        <v>8586</v>
      </c>
      <c r="AS1256">
        <v>8904</v>
      </c>
      <c r="AT1256">
        <v>9222</v>
      </c>
      <c r="AU1256">
        <v>9540</v>
      </c>
      <c r="AV1256">
        <v>9540</v>
      </c>
      <c r="AW1256">
        <v>9540</v>
      </c>
      <c r="AX1256">
        <v>9540</v>
      </c>
      <c r="AY1256">
        <v>9540</v>
      </c>
      <c r="AZ1256">
        <v>9540</v>
      </c>
      <c r="BA1256">
        <v>9540</v>
      </c>
      <c r="BB1256">
        <v>9540</v>
      </c>
      <c r="BC1256">
        <v>9540</v>
      </c>
      <c r="BD1256">
        <v>9540</v>
      </c>
      <c r="BE1256">
        <v>9540</v>
      </c>
      <c r="BF1256">
        <v>9540</v>
      </c>
      <c r="BG1256">
        <v>9540</v>
      </c>
      <c r="BH1256">
        <v>9540</v>
      </c>
      <c r="BI1256">
        <v>9540</v>
      </c>
      <c r="BJ1256">
        <v>9540</v>
      </c>
      <c r="BK1256">
        <v>0</v>
      </c>
      <c r="BL1256">
        <v>0</v>
      </c>
      <c r="BM1256">
        <v>0</v>
      </c>
      <c r="BN1256">
        <v>0</v>
      </c>
      <c r="BO1256">
        <v>0</v>
      </c>
      <c r="BP1256">
        <v>0</v>
      </c>
      <c r="BQ1256">
        <v>0</v>
      </c>
      <c r="BR1256">
        <v>0</v>
      </c>
      <c r="BS1256">
        <v>0</v>
      </c>
      <c r="BT1256">
        <v>0</v>
      </c>
      <c r="BU1256">
        <v>0</v>
      </c>
      <c r="BV1256">
        <v>0</v>
      </c>
      <c r="BW1256">
        <v>0</v>
      </c>
      <c r="BX1256">
        <v>0</v>
      </c>
      <c r="BY1256">
        <v>0</v>
      </c>
      <c r="BZ1256">
        <v>0</v>
      </c>
      <c r="CA1256">
        <v>0</v>
      </c>
      <c r="CB1256">
        <v>0</v>
      </c>
      <c r="CC1256">
        <v>0</v>
      </c>
      <c r="CD1256">
        <v>0</v>
      </c>
      <c r="CE1256">
        <v>0</v>
      </c>
      <c r="CF1256">
        <v>0</v>
      </c>
      <c r="CG1256">
        <v>0</v>
      </c>
      <c r="CH1256">
        <v>0</v>
      </c>
      <c r="CI1256">
        <v>0</v>
      </c>
      <c r="CJ1256">
        <v>0</v>
      </c>
      <c r="CK1256">
        <v>0</v>
      </c>
      <c r="CL1256">
        <v>0</v>
      </c>
      <c r="CM1256">
        <v>0</v>
      </c>
      <c r="CN1256">
        <v>0</v>
      </c>
      <c r="CO1256">
        <v>0</v>
      </c>
      <c r="CP1256">
        <v>0</v>
      </c>
      <c r="CQ1256">
        <v>0</v>
      </c>
      <c r="CR1256">
        <v>0</v>
      </c>
      <c r="CS1256">
        <v>0</v>
      </c>
      <c r="CT1256">
        <v>0</v>
      </c>
      <c r="CU1256">
        <v>0</v>
      </c>
      <c r="CV1256">
        <v>0</v>
      </c>
      <c r="CW1256">
        <v>0</v>
      </c>
      <c r="CX1256">
        <v>0</v>
      </c>
      <c r="CY1256">
        <v>0</v>
      </c>
      <c r="CZ1256">
        <v>0</v>
      </c>
      <c r="DA1256">
        <v>0</v>
      </c>
      <c r="DB1256">
        <v>0</v>
      </c>
      <c r="DC1256">
        <v>0</v>
      </c>
      <c r="DD1256">
        <v>0</v>
      </c>
      <c r="DE1256">
        <v>0</v>
      </c>
      <c r="DF1256">
        <v>0</v>
      </c>
      <c r="DG1256">
        <v>0</v>
      </c>
      <c r="DH1256">
        <v>0</v>
      </c>
      <c r="DI1256">
        <v>0</v>
      </c>
      <c r="DJ1256">
        <v>0</v>
      </c>
      <c r="DK1256">
        <v>0</v>
      </c>
      <c r="DL1256">
        <v>0</v>
      </c>
      <c r="DM1256">
        <v>0</v>
      </c>
      <c r="DN1256">
        <v>0</v>
      </c>
      <c r="DO1256">
        <v>0</v>
      </c>
      <c r="DP1256">
        <v>0</v>
      </c>
      <c r="DQ1256">
        <v>0</v>
      </c>
      <c r="DR1256">
        <v>0</v>
      </c>
      <c r="DS1256">
        <v>0</v>
      </c>
      <c r="DT1256">
        <v>0</v>
      </c>
      <c r="DU1256">
        <v>0</v>
      </c>
      <c r="DV1256">
        <v>0</v>
      </c>
      <c r="DW1256">
        <v>0</v>
      </c>
      <c r="DX1256">
        <v>0</v>
      </c>
      <c r="DZ1256" s="340"/>
      <c r="EA1256" t="s">
        <v>1025</v>
      </c>
      <c r="EB1256">
        <v>2</v>
      </c>
      <c r="EC1256">
        <v>29</v>
      </c>
      <c r="ED1256" s="183" t="str">
        <f t="shared" si="48"/>
        <v>SDH300229</v>
      </c>
      <c r="EE1256">
        <v>318</v>
      </c>
      <c r="EF1256">
        <v>10000</v>
      </c>
      <c r="EG1256">
        <v>10000</v>
      </c>
      <c r="EH1256">
        <v>10000</v>
      </c>
      <c r="EI1256">
        <v>10000</v>
      </c>
      <c r="EJ1256">
        <v>10000</v>
      </c>
      <c r="EK1256">
        <v>10000</v>
      </c>
      <c r="EL1256">
        <v>10000</v>
      </c>
      <c r="EM1256">
        <v>10000</v>
      </c>
      <c r="EN1256">
        <v>10000</v>
      </c>
      <c r="EO1256">
        <v>10000</v>
      </c>
      <c r="EP1256">
        <v>10000</v>
      </c>
      <c r="EQ1256">
        <v>10000</v>
      </c>
      <c r="ER1256">
        <v>10000</v>
      </c>
      <c r="ES1256">
        <v>10000</v>
      </c>
      <c r="ET1256">
        <v>10000</v>
      </c>
      <c r="EU1256">
        <v>10000</v>
      </c>
      <c r="EV1256">
        <v>10000</v>
      </c>
      <c r="EW1256">
        <v>10000</v>
      </c>
      <c r="EX1256">
        <v>10000</v>
      </c>
      <c r="EY1256">
        <v>10000</v>
      </c>
      <c r="EZ1256">
        <v>10000</v>
      </c>
      <c r="FA1256">
        <v>10000</v>
      </c>
      <c r="FB1256">
        <v>10000</v>
      </c>
      <c r="FC1256">
        <v>10000</v>
      </c>
      <c r="FD1256">
        <v>10000</v>
      </c>
      <c r="FE1256">
        <v>10000</v>
      </c>
      <c r="FF1256">
        <v>10000</v>
      </c>
      <c r="FG1256">
        <v>10000</v>
      </c>
      <c r="FH1256">
        <v>10000</v>
      </c>
      <c r="FI1256">
        <v>10000</v>
      </c>
      <c r="FJ1256">
        <v>10000</v>
      </c>
      <c r="FK1256">
        <v>10000</v>
      </c>
      <c r="FL1256">
        <v>10000</v>
      </c>
      <c r="FM1256">
        <v>10000</v>
      </c>
      <c r="FN1256">
        <v>10000</v>
      </c>
      <c r="FO1256">
        <v>10000</v>
      </c>
      <c r="FP1256">
        <v>10000</v>
      </c>
      <c r="FQ1256">
        <v>10000</v>
      </c>
      <c r="FR1256">
        <v>10000</v>
      </c>
      <c r="FS1256">
        <v>10000</v>
      </c>
      <c r="FT1256">
        <v>10000</v>
      </c>
      <c r="FU1256">
        <v>10000</v>
      </c>
      <c r="FV1256">
        <v>10000</v>
      </c>
      <c r="FW1256">
        <v>10000</v>
      </c>
      <c r="FX1256">
        <v>0</v>
      </c>
      <c r="FY1256">
        <v>0</v>
      </c>
      <c r="FZ1256">
        <v>0</v>
      </c>
      <c r="GA1256">
        <v>0</v>
      </c>
      <c r="GB1256">
        <v>0</v>
      </c>
      <c r="GC1256">
        <v>0</v>
      </c>
      <c r="GD1256">
        <v>0</v>
      </c>
      <c r="GE1256">
        <v>0</v>
      </c>
      <c r="GF1256">
        <v>0</v>
      </c>
      <c r="GG1256">
        <v>0</v>
      </c>
      <c r="GH1256">
        <v>0</v>
      </c>
      <c r="GI1256">
        <v>0</v>
      </c>
      <c r="GJ1256">
        <v>0</v>
      </c>
      <c r="GK1256">
        <v>0</v>
      </c>
      <c r="GL1256">
        <v>0</v>
      </c>
      <c r="GM1256">
        <v>0</v>
      </c>
      <c r="GN1256">
        <v>0</v>
      </c>
      <c r="GO1256">
        <v>0</v>
      </c>
      <c r="GP1256">
        <v>0</v>
      </c>
      <c r="GQ1256">
        <v>0</v>
      </c>
      <c r="GR1256">
        <v>0</v>
      </c>
      <c r="GS1256">
        <v>0</v>
      </c>
      <c r="GT1256">
        <v>0</v>
      </c>
      <c r="GU1256">
        <v>0</v>
      </c>
      <c r="GV1256">
        <v>0</v>
      </c>
      <c r="GW1256">
        <v>0</v>
      </c>
      <c r="GX1256">
        <v>0</v>
      </c>
      <c r="GY1256">
        <v>0</v>
      </c>
      <c r="GZ1256">
        <v>0</v>
      </c>
      <c r="HA1256">
        <v>0</v>
      </c>
      <c r="HB1256">
        <v>0</v>
      </c>
      <c r="HC1256">
        <v>0</v>
      </c>
      <c r="HD1256">
        <v>0</v>
      </c>
      <c r="HE1256">
        <v>0</v>
      </c>
      <c r="HF1256">
        <v>0</v>
      </c>
      <c r="HG1256">
        <v>0</v>
      </c>
      <c r="HH1256">
        <v>0</v>
      </c>
      <c r="HI1256">
        <v>0</v>
      </c>
      <c r="HJ1256">
        <v>0</v>
      </c>
      <c r="HK1256">
        <v>0</v>
      </c>
      <c r="HL1256">
        <v>0</v>
      </c>
      <c r="HM1256">
        <v>0</v>
      </c>
      <c r="HN1256">
        <v>0</v>
      </c>
      <c r="HO1256">
        <v>0</v>
      </c>
      <c r="HP1256">
        <v>0</v>
      </c>
      <c r="HQ1256">
        <v>0</v>
      </c>
      <c r="HR1256">
        <v>0</v>
      </c>
      <c r="HS1256">
        <v>0</v>
      </c>
      <c r="HT1256">
        <v>0</v>
      </c>
      <c r="HU1256">
        <v>0</v>
      </c>
      <c r="HV1256">
        <v>0</v>
      </c>
      <c r="HW1256">
        <v>0</v>
      </c>
      <c r="HX1256">
        <v>0</v>
      </c>
      <c r="HY1256">
        <v>0</v>
      </c>
      <c r="HZ1256">
        <v>0</v>
      </c>
      <c r="IA1256">
        <v>0</v>
      </c>
      <c r="IB1256">
        <v>0</v>
      </c>
      <c r="IC1256">
        <v>0</v>
      </c>
      <c r="ID1256">
        <v>0</v>
      </c>
      <c r="IE1256">
        <v>0</v>
      </c>
      <c r="IF1256">
        <v>0</v>
      </c>
      <c r="IG1256">
        <v>0</v>
      </c>
      <c r="IH1256">
        <v>0</v>
      </c>
      <c r="II1256">
        <v>0</v>
      </c>
      <c r="IJ1256">
        <v>0</v>
      </c>
      <c r="IK1256">
        <v>0</v>
      </c>
    </row>
    <row r="1257" spans="13:245" hidden="1">
      <c r="M1257" s="340"/>
      <c r="N1257" t="s">
        <v>1025</v>
      </c>
      <c r="O1257">
        <v>2</v>
      </c>
      <c r="P1257">
        <v>30</v>
      </c>
      <c r="Q1257" s="183" t="str">
        <f t="shared" si="47"/>
        <v>SDH300230</v>
      </c>
      <c r="R1257">
        <v>323.3</v>
      </c>
      <c r="S1257">
        <v>2000</v>
      </c>
      <c r="T1257">
        <v>2000</v>
      </c>
      <c r="U1257">
        <v>2000</v>
      </c>
      <c r="V1257">
        <v>2000</v>
      </c>
      <c r="W1257">
        <v>2000</v>
      </c>
      <c r="X1257">
        <v>2263.1</v>
      </c>
      <c r="Y1257">
        <v>2586.4</v>
      </c>
      <c r="Z1257">
        <v>2909.7000000000003</v>
      </c>
      <c r="AA1257">
        <v>3233</v>
      </c>
      <c r="AB1257">
        <v>3556.3</v>
      </c>
      <c r="AC1257">
        <v>3879.6000000000004</v>
      </c>
      <c r="AD1257">
        <v>4202.9000000000005</v>
      </c>
      <c r="AE1257">
        <v>4526.2</v>
      </c>
      <c r="AF1257">
        <v>4849.5</v>
      </c>
      <c r="AG1257">
        <v>5172.8</v>
      </c>
      <c r="AH1257">
        <v>5496.1</v>
      </c>
      <c r="AI1257">
        <v>5819.4000000000005</v>
      </c>
      <c r="AJ1257">
        <v>6142.7000000000007</v>
      </c>
      <c r="AK1257">
        <v>6466</v>
      </c>
      <c r="AL1257">
        <v>6789.3</v>
      </c>
      <c r="AM1257">
        <v>7112.6</v>
      </c>
      <c r="AN1257">
        <v>7435.9000000000005</v>
      </c>
      <c r="AO1257">
        <v>7759.2000000000007</v>
      </c>
      <c r="AP1257">
        <v>8082.5</v>
      </c>
      <c r="AQ1257">
        <v>8405.8000000000011</v>
      </c>
      <c r="AR1257">
        <v>8729.1</v>
      </c>
      <c r="AS1257">
        <v>9052.4</v>
      </c>
      <c r="AT1257">
        <v>9375.7000000000007</v>
      </c>
      <c r="AU1257">
        <v>9699</v>
      </c>
      <c r="AV1257">
        <v>9699</v>
      </c>
      <c r="AW1257">
        <v>9699</v>
      </c>
      <c r="AX1257">
        <v>9699</v>
      </c>
      <c r="AY1257">
        <v>9699</v>
      </c>
      <c r="AZ1257">
        <v>9699</v>
      </c>
      <c r="BA1257">
        <v>9699</v>
      </c>
      <c r="BB1257">
        <v>9699</v>
      </c>
      <c r="BC1257">
        <v>9699</v>
      </c>
      <c r="BD1257">
        <v>9699</v>
      </c>
      <c r="BE1257">
        <v>9699</v>
      </c>
      <c r="BF1257">
        <v>9699</v>
      </c>
      <c r="BG1257">
        <v>9699</v>
      </c>
      <c r="BH1257">
        <v>9699</v>
      </c>
      <c r="BI1257">
        <v>9699</v>
      </c>
      <c r="BJ1257">
        <v>9699</v>
      </c>
      <c r="BK1257">
        <v>0</v>
      </c>
      <c r="BL1257">
        <v>0</v>
      </c>
      <c r="BM1257">
        <v>0</v>
      </c>
      <c r="BN1257">
        <v>0</v>
      </c>
      <c r="BO1257">
        <v>0</v>
      </c>
      <c r="BP1257">
        <v>0</v>
      </c>
      <c r="BQ1257">
        <v>0</v>
      </c>
      <c r="BR1257">
        <v>0</v>
      </c>
      <c r="BS1257">
        <v>0</v>
      </c>
      <c r="BT1257">
        <v>0</v>
      </c>
      <c r="BU1257">
        <v>0</v>
      </c>
      <c r="BV1257">
        <v>0</v>
      </c>
      <c r="BW1257">
        <v>0</v>
      </c>
      <c r="BX1257">
        <v>0</v>
      </c>
      <c r="BY1257">
        <v>0</v>
      </c>
      <c r="BZ1257">
        <v>0</v>
      </c>
      <c r="CA1257">
        <v>0</v>
      </c>
      <c r="CB1257">
        <v>0</v>
      </c>
      <c r="CC1257">
        <v>0</v>
      </c>
      <c r="CD1257">
        <v>0</v>
      </c>
      <c r="CE1257">
        <v>0</v>
      </c>
      <c r="CF1257">
        <v>0</v>
      </c>
      <c r="CG1257">
        <v>0</v>
      </c>
      <c r="CH1257">
        <v>0</v>
      </c>
      <c r="CI1257">
        <v>0</v>
      </c>
      <c r="CJ1257">
        <v>0</v>
      </c>
      <c r="CK1257">
        <v>0</v>
      </c>
      <c r="CL1257">
        <v>0</v>
      </c>
      <c r="CM1257">
        <v>0</v>
      </c>
      <c r="CN1257">
        <v>0</v>
      </c>
      <c r="CO1257">
        <v>0</v>
      </c>
      <c r="CP1257">
        <v>0</v>
      </c>
      <c r="CQ1257">
        <v>0</v>
      </c>
      <c r="CR1257">
        <v>0</v>
      </c>
      <c r="CS1257">
        <v>0</v>
      </c>
      <c r="CT1257">
        <v>0</v>
      </c>
      <c r="CU1257">
        <v>0</v>
      </c>
      <c r="CV1257">
        <v>0</v>
      </c>
      <c r="CW1257">
        <v>0</v>
      </c>
      <c r="CX1257">
        <v>0</v>
      </c>
      <c r="CY1257">
        <v>0</v>
      </c>
      <c r="CZ1257">
        <v>0</v>
      </c>
      <c r="DA1257">
        <v>0</v>
      </c>
      <c r="DB1257">
        <v>0</v>
      </c>
      <c r="DC1257">
        <v>0</v>
      </c>
      <c r="DD1257">
        <v>0</v>
      </c>
      <c r="DE1257">
        <v>0</v>
      </c>
      <c r="DF1257">
        <v>0</v>
      </c>
      <c r="DG1257">
        <v>0</v>
      </c>
      <c r="DH1257">
        <v>0</v>
      </c>
      <c r="DI1257">
        <v>0</v>
      </c>
      <c r="DJ1257">
        <v>0</v>
      </c>
      <c r="DK1257">
        <v>0</v>
      </c>
      <c r="DL1257">
        <v>0</v>
      </c>
      <c r="DM1257">
        <v>0</v>
      </c>
      <c r="DN1257">
        <v>0</v>
      </c>
      <c r="DO1257">
        <v>0</v>
      </c>
      <c r="DP1257">
        <v>0</v>
      </c>
      <c r="DQ1257">
        <v>0</v>
      </c>
      <c r="DR1257">
        <v>0</v>
      </c>
      <c r="DS1257">
        <v>0</v>
      </c>
      <c r="DT1257">
        <v>0</v>
      </c>
      <c r="DU1257">
        <v>0</v>
      </c>
      <c r="DV1257">
        <v>0</v>
      </c>
      <c r="DW1257">
        <v>0</v>
      </c>
      <c r="DX1257">
        <v>0</v>
      </c>
      <c r="DZ1257" s="340"/>
      <c r="EA1257" t="s">
        <v>1025</v>
      </c>
      <c r="EB1257">
        <v>2</v>
      </c>
      <c r="EC1257">
        <v>30</v>
      </c>
      <c r="ED1257" s="183" t="str">
        <f t="shared" si="48"/>
        <v>SDH300230</v>
      </c>
      <c r="EE1257">
        <v>323.3</v>
      </c>
      <c r="EF1257">
        <v>10000</v>
      </c>
      <c r="EG1257">
        <v>10000</v>
      </c>
      <c r="EH1257">
        <v>10000</v>
      </c>
      <c r="EI1257">
        <v>10000</v>
      </c>
      <c r="EJ1257">
        <v>10000</v>
      </c>
      <c r="EK1257">
        <v>10000</v>
      </c>
      <c r="EL1257">
        <v>10000</v>
      </c>
      <c r="EM1257">
        <v>10000</v>
      </c>
      <c r="EN1257">
        <v>10000</v>
      </c>
      <c r="EO1257">
        <v>10000</v>
      </c>
      <c r="EP1257">
        <v>10000</v>
      </c>
      <c r="EQ1257">
        <v>10000</v>
      </c>
      <c r="ER1257">
        <v>10000</v>
      </c>
      <c r="ES1257">
        <v>10000</v>
      </c>
      <c r="ET1257">
        <v>10000</v>
      </c>
      <c r="EU1257">
        <v>10000</v>
      </c>
      <c r="EV1257">
        <v>10000</v>
      </c>
      <c r="EW1257">
        <v>10000</v>
      </c>
      <c r="EX1257">
        <v>10000</v>
      </c>
      <c r="EY1257">
        <v>10000</v>
      </c>
      <c r="EZ1257">
        <v>10000</v>
      </c>
      <c r="FA1257">
        <v>10000</v>
      </c>
      <c r="FB1257">
        <v>10000</v>
      </c>
      <c r="FC1257">
        <v>10000</v>
      </c>
      <c r="FD1257">
        <v>10000</v>
      </c>
      <c r="FE1257">
        <v>10000</v>
      </c>
      <c r="FF1257">
        <v>10000</v>
      </c>
      <c r="FG1257">
        <v>10000</v>
      </c>
      <c r="FH1257">
        <v>10000</v>
      </c>
      <c r="FI1257">
        <v>10000</v>
      </c>
      <c r="FJ1257">
        <v>10000</v>
      </c>
      <c r="FK1257">
        <v>10000</v>
      </c>
      <c r="FL1257">
        <v>10000</v>
      </c>
      <c r="FM1257">
        <v>10000</v>
      </c>
      <c r="FN1257">
        <v>10000</v>
      </c>
      <c r="FO1257">
        <v>10000</v>
      </c>
      <c r="FP1257">
        <v>10000</v>
      </c>
      <c r="FQ1257">
        <v>10000</v>
      </c>
      <c r="FR1257">
        <v>10000</v>
      </c>
      <c r="FS1257">
        <v>10000</v>
      </c>
      <c r="FT1257">
        <v>10000</v>
      </c>
      <c r="FU1257">
        <v>10000</v>
      </c>
      <c r="FV1257">
        <v>10000</v>
      </c>
      <c r="FW1257">
        <v>10000</v>
      </c>
      <c r="FX1257">
        <v>0</v>
      </c>
      <c r="FY1257">
        <v>0</v>
      </c>
      <c r="FZ1257">
        <v>0</v>
      </c>
      <c r="GA1257">
        <v>0</v>
      </c>
      <c r="GB1257">
        <v>0</v>
      </c>
      <c r="GC1257">
        <v>0</v>
      </c>
      <c r="GD1257">
        <v>0</v>
      </c>
      <c r="GE1257">
        <v>0</v>
      </c>
      <c r="GF1257">
        <v>0</v>
      </c>
      <c r="GG1257">
        <v>0</v>
      </c>
      <c r="GH1257">
        <v>0</v>
      </c>
      <c r="GI1257">
        <v>0</v>
      </c>
      <c r="GJ1257">
        <v>0</v>
      </c>
      <c r="GK1257">
        <v>0</v>
      </c>
      <c r="GL1257">
        <v>0</v>
      </c>
      <c r="GM1257">
        <v>0</v>
      </c>
      <c r="GN1257">
        <v>0</v>
      </c>
      <c r="GO1257">
        <v>0</v>
      </c>
      <c r="GP1257">
        <v>0</v>
      </c>
      <c r="GQ1257">
        <v>0</v>
      </c>
      <c r="GR1257">
        <v>0</v>
      </c>
      <c r="GS1257">
        <v>0</v>
      </c>
      <c r="GT1257">
        <v>0</v>
      </c>
      <c r="GU1257">
        <v>0</v>
      </c>
      <c r="GV1257">
        <v>0</v>
      </c>
      <c r="GW1257">
        <v>0</v>
      </c>
      <c r="GX1257">
        <v>0</v>
      </c>
      <c r="GY1257">
        <v>0</v>
      </c>
      <c r="GZ1257">
        <v>0</v>
      </c>
      <c r="HA1257">
        <v>0</v>
      </c>
      <c r="HB1257">
        <v>0</v>
      </c>
      <c r="HC1257">
        <v>0</v>
      </c>
      <c r="HD1257">
        <v>0</v>
      </c>
      <c r="HE1257">
        <v>0</v>
      </c>
      <c r="HF1257">
        <v>0</v>
      </c>
      <c r="HG1257">
        <v>0</v>
      </c>
      <c r="HH1257">
        <v>0</v>
      </c>
      <c r="HI1257">
        <v>0</v>
      </c>
      <c r="HJ1257">
        <v>0</v>
      </c>
      <c r="HK1257">
        <v>0</v>
      </c>
      <c r="HL1257">
        <v>0</v>
      </c>
      <c r="HM1257">
        <v>0</v>
      </c>
      <c r="HN1257">
        <v>0</v>
      </c>
      <c r="HO1257">
        <v>0</v>
      </c>
      <c r="HP1257">
        <v>0</v>
      </c>
      <c r="HQ1257">
        <v>0</v>
      </c>
      <c r="HR1257">
        <v>0</v>
      </c>
      <c r="HS1257">
        <v>0</v>
      </c>
      <c r="HT1257">
        <v>0</v>
      </c>
      <c r="HU1257">
        <v>0</v>
      </c>
      <c r="HV1257">
        <v>0</v>
      </c>
      <c r="HW1257">
        <v>0</v>
      </c>
      <c r="HX1257">
        <v>0</v>
      </c>
      <c r="HY1257">
        <v>0</v>
      </c>
      <c r="HZ1257">
        <v>0</v>
      </c>
      <c r="IA1257">
        <v>0</v>
      </c>
      <c r="IB1257">
        <v>0</v>
      </c>
      <c r="IC1257">
        <v>0</v>
      </c>
      <c r="ID1257">
        <v>0</v>
      </c>
      <c r="IE1257">
        <v>0</v>
      </c>
      <c r="IF1257">
        <v>0</v>
      </c>
      <c r="IG1257">
        <v>0</v>
      </c>
      <c r="IH1257">
        <v>0</v>
      </c>
      <c r="II1257">
        <v>0</v>
      </c>
      <c r="IJ1257">
        <v>0</v>
      </c>
      <c r="IK1257">
        <v>0</v>
      </c>
    </row>
    <row r="1258" spans="13:245" hidden="1">
      <c r="M1258" s="340"/>
      <c r="N1258" t="s">
        <v>1025</v>
      </c>
      <c r="O1258">
        <v>2</v>
      </c>
      <c r="P1258">
        <v>31</v>
      </c>
      <c r="Q1258" s="183" t="str">
        <f t="shared" si="47"/>
        <v>SDH300231</v>
      </c>
      <c r="R1258">
        <v>323.3</v>
      </c>
      <c r="S1258">
        <v>2000</v>
      </c>
      <c r="T1258">
        <v>2000</v>
      </c>
      <c r="U1258">
        <v>2000</v>
      </c>
      <c r="V1258">
        <v>2000</v>
      </c>
      <c r="W1258">
        <v>2000</v>
      </c>
      <c r="X1258">
        <v>2263.1</v>
      </c>
      <c r="Y1258">
        <v>2586.4</v>
      </c>
      <c r="Z1258">
        <v>2909.7000000000003</v>
      </c>
      <c r="AA1258">
        <v>3233</v>
      </c>
      <c r="AB1258">
        <v>3556.3</v>
      </c>
      <c r="AC1258">
        <v>3879.6000000000004</v>
      </c>
      <c r="AD1258">
        <v>4202.9000000000005</v>
      </c>
      <c r="AE1258">
        <v>4526.2</v>
      </c>
      <c r="AF1258">
        <v>4849.5</v>
      </c>
      <c r="AG1258">
        <v>5172.8</v>
      </c>
      <c r="AH1258">
        <v>5496.1</v>
      </c>
      <c r="AI1258">
        <v>5819.4000000000005</v>
      </c>
      <c r="AJ1258">
        <v>6142.7000000000007</v>
      </c>
      <c r="AK1258">
        <v>6466</v>
      </c>
      <c r="AL1258">
        <v>6789.3</v>
      </c>
      <c r="AM1258">
        <v>7112.6</v>
      </c>
      <c r="AN1258">
        <v>7435.9000000000005</v>
      </c>
      <c r="AO1258">
        <v>7759.2000000000007</v>
      </c>
      <c r="AP1258">
        <v>8082.5</v>
      </c>
      <c r="AQ1258">
        <v>8405.8000000000011</v>
      </c>
      <c r="AR1258">
        <v>8729.1</v>
      </c>
      <c r="AS1258">
        <v>9052.4</v>
      </c>
      <c r="AT1258">
        <v>9375.7000000000007</v>
      </c>
      <c r="AU1258">
        <v>9699</v>
      </c>
      <c r="AV1258">
        <v>9699</v>
      </c>
      <c r="AW1258">
        <v>9699</v>
      </c>
      <c r="AX1258">
        <v>9699</v>
      </c>
      <c r="AY1258">
        <v>9699</v>
      </c>
      <c r="AZ1258">
        <v>9699</v>
      </c>
      <c r="BA1258">
        <v>9699</v>
      </c>
      <c r="BB1258">
        <v>9699</v>
      </c>
      <c r="BC1258">
        <v>9699</v>
      </c>
      <c r="BD1258">
        <v>9699</v>
      </c>
      <c r="BE1258">
        <v>9699</v>
      </c>
      <c r="BF1258">
        <v>9699</v>
      </c>
      <c r="BG1258">
        <v>9699</v>
      </c>
      <c r="BH1258">
        <v>9699</v>
      </c>
      <c r="BI1258">
        <v>9699</v>
      </c>
      <c r="BJ1258">
        <v>9699</v>
      </c>
      <c r="BK1258">
        <v>0</v>
      </c>
      <c r="BL1258">
        <v>0</v>
      </c>
      <c r="BM1258">
        <v>0</v>
      </c>
      <c r="BN1258">
        <v>0</v>
      </c>
      <c r="BO1258">
        <v>0</v>
      </c>
      <c r="BP1258">
        <v>0</v>
      </c>
      <c r="BQ1258">
        <v>0</v>
      </c>
      <c r="BR1258">
        <v>0</v>
      </c>
      <c r="BS1258">
        <v>0</v>
      </c>
      <c r="BT1258">
        <v>0</v>
      </c>
      <c r="BU1258">
        <v>0</v>
      </c>
      <c r="BV1258">
        <v>0</v>
      </c>
      <c r="BW1258">
        <v>0</v>
      </c>
      <c r="BX1258">
        <v>0</v>
      </c>
      <c r="BY1258">
        <v>0</v>
      </c>
      <c r="BZ1258">
        <v>0</v>
      </c>
      <c r="CA1258">
        <v>0</v>
      </c>
      <c r="CB1258">
        <v>0</v>
      </c>
      <c r="CC1258">
        <v>0</v>
      </c>
      <c r="CD1258">
        <v>0</v>
      </c>
      <c r="CE1258">
        <v>0</v>
      </c>
      <c r="CF1258">
        <v>0</v>
      </c>
      <c r="CG1258">
        <v>0</v>
      </c>
      <c r="CH1258">
        <v>0</v>
      </c>
      <c r="CI1258">
        <v>0</v>
      </c>
      <c r="CJ1258">
        <v>0</v>
      </c>
      <c r="CK1258">
        <v>0</v>
      </c>
      <c r="CL1258">
        <v>0</v>
      </c>
      <c r="CM1258">
        <v>0</v>
      </c>
      <c r="CN1258">
        <v>0</v>
      </c>
      <c r="CO1258">
        <v>0</v>
      </c>
      <c r="CP1258">
        <v>0</v>
      </c>
      <c r="CQ1258">
        <v>0</v>
      </c>
      <c r="CR1258">
        <v>0</v>
      </c>
      <c r="CS1258">
        <v>0</v>
      </c>
      <c r="CT1258">
        <v>0</v>
      </c>
      <c r="CU1258">
        <v>0</v>
      </c>
      <c r="CV1258">
        <v>0</v>
      </c>
      <c r="CW1258">
        <v>0</v>
      </c>
      <c r="CX1258">
        <v>0</v>
      </c>
      <c r="CY1258">
        <v>0</v>
      </c>
      <c r="CZ1258">
        <v>0</v>
      </c>
      <c r="DA1258">
        <v>0</v>
      </c>
      <c r="DB1258">
        <v>0</v>
      </c>
      <c r="DC1258">
        <v>0</v>
      </c>
      <c r="DD1258">
        <v>0</v>
      </c>
      <c r="DE1258">
        <v>0</v>
      </c>
      <c r="DF1258">
        <v>0</v>
      </c>
      <c r="DG1258">
        <v>0</v>
      </c>
      <c r="DH1258">
        <v>0</v>
      </c>
      <c r="DI1258">
        <v>0</v>
      </c>
      <c r="DJ1258">
        <v>0</v>
      </c>
      <c r="DK1258">
        <v>0</v>
      </c>
      <c r="DL1258">
        <v>0</v>
      </c>
      <c r="DM1258">
        <v>0</v>
      </c>
      <c r="DN1258">
        <v>0</v>
      </c>
      <c r="DO1258">
        <v>0</v>
      </c>
      <c r="DP1258">
        <v>0</v>
      </c>
      <c r="DQ1258">
        <v>0</v>
      </c>
      <c r="DR1258">
        <v>0</v>
      </c>
      <c r="DS1258">
        <v>0</v>
      </c>
      <c r="DT1258">
        <v>0</v>
      </c>
      <c r="DU1258">
        <v>0</v>
      </c>
      <c r="DV1258">
        <v>0</v>
      </c>
      <c r="DW1258">
        <v>0</v>
      </c>
      <c r="DX1258">
        <v>0</v>
      </c>
      <c r="DZ1258" s="340"/>
      <c r="EA1258" t="s">
        <v>1025</v>
      </c>
      <c r="EB1258">
        <v>2</v>
      </c>
      <c r="EC1258">
        <v>31</v>
      </c>
      <c r="ED1258" s="183" t="str">
        <f t="shared" si="48"/>
        <v>SDH300231</v>
      </c>
      <c r="EE1258">
        <v>323.3</v>
      </c>
      <c r="EF1258">
        <v>10000</v>
      </c>
      <c r="EG1258">
        <v>10000</v>
      </c>
      <c r="EH1258">
        <v>10000</v>
      </c>
      <c r="EI1258">
        <v>10000</v>
      </c>
      <c r="EJ1258">
        <v>10000</v>
      </c>
      <c r="EK1258">
        <v>10000</v>
      </c>
      <c r="EL1258">
        <v>10000</v>
      </c>
      <c r="EM1258">
        <v>10000</v>
      </c>
      <c r="EN1258">
        <v>10000</v>
      </c>
      <c r="EO1258">
        <v>10000</v>
      </c>
      <c r="EP1258">
        <v>10000</v>
      </c>
      <c r="EQ1258">
        <v>10000</v>
      </c>
      <c r="ER1258">
        <v>10000</v>
      </c>
      <c r="ES1258">
        <v>10000</v>
      </c>
      <c r="ET1258">
        <v>10000</v>
      </c>
      <c r="EU1258">
        <v>10000</v>
      </c>
      <c r="EV1258">
        <v>10000</v>
      </c>
      <c r="EW1258">
        <v>10000</v>
      </c>
      <c r="EX1258">
        <v>10000</v>
      </c>
      <c r="EY1258">
        <v>10000</v>
      </c>
      <c r="EZ1258">
        <v>10000</v>
      </c>
      <c r="FA1258">
        <v>10000</v>
      </c>
      <c r="FB1258">
        <v>10000</v>
      </c>
      <c r="FC1258">
        <v>10000</v>
      </c>
      <c r="FD1258">
        <v>10000</v>
      </c>
      <c r="FE1258">
        <v>10000</v>
      </c>
      <c r="FF1258">
        <v>10000</v>
      </c>
      <c r="FG1258">
        <v>10000</v>
      </c>
      <c r="FH1258">
        <v>10000</v>
      </c>
      <c r="FI1258">
        <v>10000</v>
      </c>
      <c r="FJ1258">
        <v>10000</v>
      </c>
      <c r="FK1258">
        <v>10000</v>
      </c>
      <c r="FL1258">
        <v>10000</v>
      </c>
      <c r="FM1258">
        <v>10000</v>
      </c>
      <c r="FN1258">
        <v>10000</v>
      </c>
      <c r="FO1258">
        <v>10000</v>
      </c>
      <c r="FP1258">
        <v>10000</v>
      </c>
      <c r="FQ1258">
        <v>10000</v>
      </c>
      <c r="FR1258">
        <v>10000</v>
      </c>
      <c r="FS1258">
        <v>10000</v>
      </c>
      <c r="FT1258">
        <v>10000</v>
      </c>
      <c r="FU1258">
        <v>10000</v>
      </c>
      <c r="FV1258">
        <v>10000</v>
      </c>
      <c r="FW1258">
        <v>10000</v>
      </c>
      <c r="FX1258">
        <v>0</v>
      </c>
      <c r="FY1258">
        <v>0</v>
      </c>
      <c r="FZ1258">
        <v>0</v>
      </c>
      <c r="GA1258">
        <v>0</v>
      </c>
      <c r="GB1258">
        <v>0</v>
      </c>
      <c r="GC1258">
        <v>0</v>
      </c>
      <c r="GD1258">
        <v>0</v>
      </c>
      <c r="GE1258">
        <v>0</v>
      </c>
      <c r="GF1258">
        <v>0</v>
      </c>
      <c r="GG1258">
        <v>0</v>
      </c>
      <c r="GH1258">
        <v>0</v>
      </c>
      <c r="GI1258">
        <v>0</v>
      </c>
      <c r="GJ1258">
        <v>0</v>
      </c>
      <c r="GK1258">
        <v>0</v>
      </c>
      <c r="GL1258">
        <v>0</v>
      </c>
      <c r="GM1258">
        <v>0</v>
      </c>
      <c r="GN1258">
        <v>0</v>
      </c>
      <c r="GO1258">
        <v>0</v>
      </c>
      <c r="GP1258">
        <v>0</v>
      </c>
      <c r="GQ1258">
        <v>0</v>
      </c>
      <c r="GR1258">
        <v>0</v>
      </c>
      <c r="GS1258">
        <v>0</v>
      </c>
      <c r="GT1258">
        <v>0</v>
      </c>
      <c r="GU1258">
        <v>0</v>
      </c>
      <c r="GV1258">
        <v>0</v>
      </c>
      <c r="GW1258">
        <v>0</v>
      </c>
      <c r="GX1258">
        <v>0</v>
      </c>
      <c r="GY1258">
        <v>0</v>
      </c>
      <c r="GZ1258">
        <v>0</v>
      </c>
      <c r="HA1258">
        <v>0</v>
      </c>
      <c r="HB1258">
        <v>0</v>
      </c>
      <c r="HC1258">
        <v>0</v>
      </c>
      <c r="HD1258">
        <v>0</v>
      </c>
      <c r="HE1258">
        <v>0</v>
      </c>
      <c r="HF1258">
        <v>0</v>
      </c>
      <c r="HG1258">
        <v>0</v>
      </c>
      <c r="HH1258">
        <v>0</v>
      </c>
      <c r="HI1258">
        <v>0</v>
      </c>
      <c r="HJ1258">
        <v>0</v>
      </c>
      <c r="HK1258">
        <v>0</v>
      </c>
      <c r="HL1258">
        <v>0</v>
      </c>
      <c r="HM1258">
        <v>0</v>
      </c>
      <c r="HN1258">
        <v>0</v>
      </c>
      <c r="HO1258">
        <v>0</v>
      </c>
      <c r="HP1258">
        <v>0</v>
      </c>
      <c r="HQ1258">
        <v>0</v>
      </c>
      <c r="HR1258">
        <v>0</v>
      </c>
      <c r="HS1258">
        <v>0</v>
      </c>
      <c r="HT1258">
        <v>0</v>
      </c>
      <c r="HU1258">
        <v>0</v>
      </c>
      <c r="HV1258">
        <v>0</v>
      </c>
      <c r="HW1258">
        <v>0</v>
      </c>
      <c r="HX1258">
        <v>0</v>
      </c>
      <c r="HY1258">
        <v>0</v>
      </c>
      <c r="HZ1258">
        <v>0</v>
      </c>
      <c r="IA1258">
        <v>0</v>
      </c>
      <c r="IB1258">
        <v>0</v>
      </c>
      <c r="IC1258">
        <v>0</v>
      </c>
      <c r="ID1258">
        <v>0</v>
      </c>
      <c r="IE1258">
        <v>0</v>
      </c>
      <c r="IF1258">
        <v>0</v>
      </c>
      <c r="IG1258">
        <v>0</v>
      </c>
      <c r="IH1258">
        <v>0</v>
      </c>
      <c r="II1258">
        <v>0</v>
      </c>
      <c r="IJ1258">
        <v>0</v>
      </c>
      <c r="IK1258">
        <v>0</v>
      </c>
    </row>
    <row r="1259" spans="13:245" hidden="1">
      <c r="M1259" s="340"/>
      <c r="N1259" t="s">
        <v>1025</v>
      </c>
      <c r="O1259">
        <v>2</v>
      </c>
      <c r="P1259">
        <v>32</v>
      </c>
      <c r="Q1259" s="183" t="str">
        <f t="shared" si="47"/>
        <v>SDH300232</v>
      </c>
      <c r="R1259">
        <v>328.6</v>
      </c>
      <c r="S1259">
        <v>2000</v>
      </c>
      <c r="T1259">
        <v>2000</v>
      </c>
      <c r="U1259">
        <v>2000</v>
      </c>
      <c r="V1259">
        <v>2000</v>
      </c>
      <c r="W1259">
        <v>2000</v>
      </c>
      <c r="X1259">
        <v>2300.2000000000003</v>
      </c>
      <c r="Y1259">
        <v>2628.8</v>
      </c>
      <c r="Z1259">
        <v>2957.4</v>
      </c>
      <c r="AA1259">
        <v>3286</v>
      </c>
      <c r="AB1259">
        <v>3614.6000000000004</v>
      </c>
      <c r="AC1259">
        <v>3943.2000000000003</v>
      </c>
      <c r="AD1259">
        <v>4271.8</v>
      </c>
      <c r="AE1259">
        <v>4600.4000000000005</v>
      </c>
      <c r="AF1259">
        <v>4929</v>
      </c>
      <c r="AG1259">
        <v>5257.6</v>
      </c>
      <c r="AH1259">
        <v>5586.2000000000007</v>
      </c>
      <c r="AI1259">
        <v>5914.8</v>
      </c>
      <c r="AJ1259">
        <v>6243.4000000000005</v>
      </c>
      <c r="AK1259">
        <v>6572</v>
      </c>
      <c r="AL1259">
        <v>6900.6</v>
      </c>
      <c r="AM1259">
        <v>7229.2000000000007</v>
      </c>
      <c r="AN1259">
        <v>7557.8</v>
      </c>
      <c r="AO1259">
        <v>7886.4000000000005</v>
      </c>
      <c r="AP1259">
        <v>8215</v>
      </c>
      <c r="AQ1259">
        <v>8543.6</v>
      </c>
      <c r="AR1259">
        <v>8872.2000000000007</v>
      </c>
      <c r="AS1259">
        <v>9200.8000000000011</v>
      </c>
      <c r="AT1259">
        <v>9529.4</v>
      </c>
      <c r="AU1259">
        <v>9858</v>
      </c>
      <c r="AV1259">
        <v>9858</v>
      </c>
      <c r="AW1259">
        <v>9858</v>
      </c>
      <c r="AX1259">
        <v>9858</v>
      </c>
      <c r="AY1259">
        <v>9858</v>
      </c>
      <c r="AZ1259">
        <v>9858</v>
      </c>
      <c r="BA1259">
        <v>9858</v>
      </c>
      <c r="BB1259">
        <v>9858</v>
      </c>
      <c r="BC1259">
        <v>9858</v>
      </c>
      <c r="BD1259">
        <v>9858</v>
      </c>
      <c r="BE1259">
        <v>9858</v>
      </c>
      <c r="BF1259">
        <v>9858</v>
      </c>
      <c r="BG1259">
        <v>9858</v>
      </c>
      <c r="BH1259">
        <v>9858</v>
      </c>
      <c r="BI1259">
        <v>9858</v>
      </c>
      <c r="BJ1259">
        <v>9858</v>
      </c>
      <c r="BK1259">
        <v>0</v>
      </c>
      <c r="BL1259">
        <v>0</v>
      </c>
      <c r="BM1259">
        <v>0</v>
      </c>
      <c r="BN1259">
        <v>0</v>
      </c>
      <c r="BO1259">
        <v>0</v>
      </c>
      <c r="BP1259">
        <v>0</v>
      </c>
      <c r="BQ1259">
        <v>0</v>
      </c>
      <c r="BR1259">
        <v>0</v>
      </c>
      <c r="BS1259">
        <v>0</v>
      </c>
      <c r="BT1259">
        <v>0</v>
      </c>
      <c r="BU1259">
        <v>0</v>
      </c>
      <c r="BV1259">
        <v>0</v>
      </c>
      <c r="BW1259">
        <v>0</v>
      </c>
      <c r="BX1259">
        <v>0</v>
      </c>
      <c r="BY1259">
        <v>0</v>
      </c>
      <c r="BZ1259">
        <v>0</v>
      </c>
      <c r="CA1259">
        <v>0</v>
      </c>
      <c r="CB1259">
        <v>0</v>
      </c>
      <c r="CC1259">
        <v>0</v>
      </c>
      <c r="CD1259">
        <v>0</v>
      </c>
      <c r="CE1259">
        <v>0</v>
      </c>
      <c r="CF1259">
        <v>0</v>
      </c>
      <c r="CG1259">
        <v>0</v>
      </c>
      <c r="CH1259">
        <v>0</v>
      </c>
      <c r="CI1259">
        <v>0</v>
      </c>
      <c r="CJ1259">
        <v>0</v>
      </c>
      <c r="CK1259">
        <v>0</v>
      </c>
      <c r="CL1259">
        <v>0</v>
      </c>
      <c r="CM1259">
        <v>0</v>
      </c>
      <c r="CN1259">
        <v>0</v>
      </c>
      <c r="CO1259">
        <v>0</v>
      </c>
      <c r="CP1259">
        <v>0</v>
      </c>
      <c r="CQ1259">
        <v>0</v>
      </c>
      <c r="CR1259">
        <v>0</v>
      </c>
      <c r="CS1259">
        <v>0</v>
      </c>
      <c r="CT1259">
        <v>0</v>
      </c>
      <c r="CU1259">
        <v>0</v>
      </c>
      <c r="CV1259">
        <v>0</v>
      </c>
      <c r="CW1259">
        <v>0</v>
      </c>
      <c r="CX1259">
        <v>0</v>
      </c>
      <c r="CY1259">
        <v>0</v>
      </c>
      <c r="CZ1259">
        <v>0</v>
      </c>
      <c r="DA1259">
        <v>0</v>
      </c>
      <c r="DB1259">
        <v>0</v>
      </c>
      <c r="DC1259">
        <v>0</v>
      </c>
      <c r="DD1259">
        <v>0</v>
      </c>
      <c r="DE1259">
        <v>0</v>
      </c>
      <c r="DF1259">
        <v>0</v>
      </c>
      <c r="DG1259">
        <v>0</v>
      </c>
      <c r="DH1259">
        <v>0</v>
      </c>
      <c r="DI1259">
        <v>0</v>
      </c>
      <c r="DJ1259">
        <v>0</v>
      </c>
      <c r="DK1259">
        <v>0</v>
      </c>
      <c r="DL1259">
        <v>0</v>
      </c>
      <c r="DM1259">
        <v>0</v>
      </c>
      <c r="DN1259">
        <v>0</v>
      </c>
      <c r="DO1259">
        <v>0</v>
      </c>
      <c r="DP1259">
        <v>0</v>
      </c>
      <c r="DQ1259">
        <v>0</v>
      </c>
      <c r="DR1259">
        <v>0</v>
      </c>
      <c r="DS1259">
        <v>0</v>
      </c>
      <c r="DT1259">
        <v>0</v>
      </c>
      <c r="DU1259">
        <v>0</v>
      </c>
      <c r="DV1259">
        <v>0</v>
      </c>
      <c r="DW1259">
        <v>0</v>
      </c>
      <c r="DX1259">
        <v>0</v>
      </c>
      <c r="DZ1259" s="340"/>
      <c r="EA1259" t="s">
        <v>1025</v>
      </c>
      <c r="EB1259">
        <v>2</v>
      </c>
      <c r="EC1259">
        <v>32</v>
      </c>
      <c r="ED1259" s="183" t="str">
        <f t="shared" si="48"/>
        <v>SDH300232</v>
      </c>
      <c r="EE1259">
        <v>328.6</v>
      </c>
      <c r="EF1259">
        <v>10000</v>
      </c>
      <c r="EG1259">
        <v>10000</v>
      </c>
      <c r="EH1259">
        <v>10000</v>
      </c>
      <c r="EI1259">
        <v>10000</v>
      </c>
      <c r="EJ1259">
        <v>10000</v>
      </c>
      <c r="EK1259">
        <v>10000</v>
      </c>
      <c r="EL1259">
        <v>10000</v>
      </c>
      <c r="EM1259">
        <v>10000</v>
      </c>
      <c r="EN1259">
        <v>10000</v>
      </c>
      <c r="EO1259">
        <v>10000</v>
      </c>
      <c r="EP1259">
        <v>10000</v>
      </c>
      <c r="EQ1259">
        <v>10000</v>
      </c>
      <c r="ER1259">
        <v>10000</v>
      </c>
      <c r="ES1259">
        <v>10000</v>
      </c>
      <c r="ET1259">
        <v>10000</v>
      </c>
      <c r="EU1259">
        <v>10000</v>
      </c>
      <c r="EV1259">
        <v>10000</v>
      </c>
      <c r="EW1259">
        <v>10000</v>
      </c>
      <c r="EX1259">
        <v>10000</v>
      </c>
      <c r="EY1259">
        <v>10000</v>
      </c>
      <c r="EZ1259">
        <v>10000</v>
      </c>
      <c r="FA1259">
        <v>10000</v>
      </c>
      <c r="FB1259">
        <v>10000</v>
      </c>
      <c r="FC1259">
        <v>10000</v>
      </c>
      <c r="FD1259">
        <v>10000</v>
      </c>
      <c r="FE1259">
        <v>10000</v>
      </c>
      <c r="FF1259">
        <v>10000</v>
      </c>
      <c r="FG1259">
        <v>10000</v>
      </c>
      <c r="FH1259">
        <v>10000</v>
      </c>
      <c r="FI1259">
        <v>10000</v>
      </c>
      <c r="FJ1259">
        <v>10000</v>
      </c>
      <c r="FK1259">
        <v>10000</v>
      </c>
      <c r="FL1259">
        <v>10000</v>
      </c>
      <c r="FM1259">
        <v>10000</v>
      </c>
      <c r="FN1259">
        <v>10000</v>
      </c>
      <c r="FO1259">
        <v>10000</v>
      </c>
      <c r="FP1259">
        <v>10000</v>
      </c>
      <c r="FQ1259">
        <v>10000</v>
      </c>
      <c r="FR1259">
        <v>10000</v>
      </c>
      <c r="FS1259">
        <v>10000</v>
      </c>
      <c r="FT1259">
        <v>10000</v>
      </c>
      <c r="FU1259">
        <v>10000</v>
      </c>
      <c r="FV1259">
        <v>10000</v>
      </c>
      <c r="FW1259">
        <v>10000</v>
      </c>
      <c r="FX1259">
        <v>0</v>
      </c>
      <c r="FY1259">
        <v>0</v>
      </c>
      <c r="FZ1259">
        <v>0</v>
      </c>
      <c r="GA1259">
        <v>0</v>
      </c>
      <c r="GB1259">
        <v>0</v>
      </c>
      <c r="GC1259">
        <v>0</v>
      </c>
      <c r="GD1259">
        <v>0</v>
      </c>
      <c r="GE1259">
        <v>0</v>
      </c>
      <c r="GF1259">
        <v>0</v>
      </c>
      <c r="GG1259">
        <v>0</v>
      </c>
      <c r="GH1259">
        <v>0</v>
      </c>
      <c r="GI1259">
        <v>0</v>
      </c>
      <c r="GJ1259">
        <v>0</v>
      </c>
      <c r="GK1259">
        <v>0</v>
      </c>
      <c r="GL1259">
        <v>0</v>
      </c>
      <c r="GM1259">
        <v>0</v>
      </c>
      <c r="GN1259">
        <v>0</v>
      </c>
      <c r="GO1259">
        <v>0</v>
      </c>
      <c r="GP1259">
        <v>0</v>
      </c>
      <c r="GQ1259">
        <v>0</v>
      </c>
      <c r="GR1259">
        <v>0</v>
      </c>
      <c r="GS1259">
        <v>0</v>
      </c>
      <c r="GT1259">
        <v>0</v>
      </c>
      <c r="GU1259">
        <v>0</v>
      </c>
      <c r="GV1259">
        <v>0</v>
      </c>
      <c r="GW1259">
        <v>0</v>
      </c>
      <c r="GX1259">
        <v>0</v>
      </c>
      <c r="GY1259">
        <v>0</v>
      </c>
      <c r="GZ1259">
        <v>0</v>
      </c>
      <c r="HA1259">
        <v>0</v>
      </c>
      <c r="HB1259">
        <v>0</v>
      </c>
      <c r="HC1259">
        <v>0</v>
      </c>
      <c r="HD1259">
        <v>0</v>
      </c>
      <c r="HE1259">
        <v>0</v>
      </c>
      <c r="HF1259">
        <v>0</v>
      </c>
      <c r="HG1259">
        <v>0</v>
      </c>
      <c r="HH1259">
        <v>0</v>
      </c>
      <c r="HI1259">
        <v>0</v>
      </c>
      <c r="HJ1259">
        <v>0</v>
      </c>
      <c r="HK1259">
        <v>0</v>
      </c>
      <c r="HL1259">
        <v>0</v>
      </c>
      <c r="HM1259">
        <v>0</v>
      </c>
      <c r="HN1259">
        <v>0</v>
      </c>
      <c r="HO1259">
        <v>0</v>
      </c>
      <c r="HP1259">
        <v>0</v>
      </c>
      <c r="HQ1259">
        <v>0</v>
      </c>
      <c r="HR1259">
        <v>0</v>
      </c>
      <c r="HS1259">
        <v>0</v>
      </c>
      <c r="HT1259">
        <v>0</v>
      </c>
      <c r="HU1259">
        <v>0</v>
      </c>
      <c r="HV1259">
        <v>0</v>
      </c>
      <c r="HW1259">
        <v>0</v>
      </c>
      <c r="HX1259">
        <v>0</v>
      </c>
      <c r="HY1259">
        <v>0</v>
      </c>
      <c r="HZ1259">
        <v>0</v>
      </c>
      <c r="IA1259">
        <v>0</v>
      </c>
      <c r="IB1259">
        <v>0</v>
      </c>
      <c r="IC1259">
        <v>0</v>
      </c>
      <c r="ID1259">
        <v>0</v>
      </c>
      <c r="IE1259">
        <v>0</v>
      </c>
      <c r="IF1259">
        <v>0</v>
      </c>
      <c r="IG1259">
        <v>0</v>
      </c>
      <c r="IH1259">
        <v>0</v>
      </c>
      <c r="II1259">
        <v>0</v>
      </c>
      <c r="IJ1259">
        <v>0</v>
      </c>
      <c r="IK1259">
        <v>0</v>
      </c>
    </row>
    <row r="1260" spans="13:245" hidden="1">
      <c r="M1260" s="340"/>
      <c r="N1260" t="s">
        <v>1025</v>
      </c>
      <c r="O1260">
        <v>2</v>
      </c>
      <c r="P1260">
        <v>33</v>
      </c>
      <c r="Q1260" s="183" t="str">
        <f t="shared" si="47"/>
        <v>SDH300233</v>
      </c>
      <c r="R1260">
        <v>333.90000000000003</v>
      </c>
      <c r="S1260">
        <v>2000</v>
      </c>
      <c r="T1260">
        <v>2000</v>
      </c>
      <c r="U1260">
        <v>2000</v>
      </c>
      <c r="V1260">
        <v>2000</v>
      </c>
      <c r="W1260">
        <v>2003.4</v>
      </c>
      <c r="X1260">
        <v>2337.3000000000002</v>
      </c>
      <c r="Y1260">
        <v>2671.2000000000003</v>
      </c>
      <c r="Z1260">
        <v>3005.1000000000004</v>
      </c>
      <c r="AA1260">
        <v>3339</v>
      </c>
      <c r="AB1260">
        <v>3672.9</v>
      </c>
      <c r="AC1260">
        <v>4006.8</v>
      </c>
      <c r="AD1260">
        <v>4340.7</v>
      </c>
      <c r="AE1260">
        <v>4674.6000000000004</v>
      </c>
      <c r="AF1260">
        <v>5008.5</v>
      </c>
      <c r="AG1260">
        <v>5342.4000000000005</v>
      </c>
      <c r="AH1260">
        <v>5676.3</v>
      </c>
      <c r="AI1260">
        <v>6010.2000000000007</v>
      </c>
      <c r="AJ1260">
        <v>6344.1</v>
      </c>
      <c r="AK1260">
        <v>6678</v>
      </c>
      <c r="AL1260">
        <v>7011.9000000000005</v>
      </c>
      <c r="AM1260">
        <v>7345.8</v>
      </c>
      <c r="AN1260">
        <v>7679.7000000000007</v>
      </c>
      <c r="AO1260">
        <v>8013.6</v>
      </c>
      <c r="AP1260">
        <v>8347.5</v>
      </c>
      <c r="AQ1260">
        <v>8681.4</v>
      </c>
      <c r="AR1260">
        <v>9015.3000000000011</v>
      </c>
      <c r="AS1260">
        <v>9349.2000000000007</v>
      </c>
      <c r="AT1260">
        <v>9683.1</v>
      </c>
      <c r="AU1260">
        <v>10017</v>
      </c>
      <c r="AV1260">
        <v>10017</v>
      </c>
      <c r="AW1260">
        <v>10017</v>
      </c>
      <c r="AX1260">
        <v>10017</v>
      </c>
      <c r="AY1260">
        <v>10017</v>
      </c>
      <c r="AZ1260">
        <v>10017</v>
      </c>
      <c r="BA1260">
        <v>10017</v>
      </c>
      <c r="BB1260">
        <v>10017</v>
      </c>
      <c r="BC1260">
        <v>10017</v>
      </c>
      <c r="BD1260">
        <v>10017</v>
      </c>
      <c r="BE1260">
        <v>10017</v>
      </c>
      <c r="BF1260">
        <v>10017</v>
      </c>
      <c r="BG1260">
        <v>10017</v>
      </c>
      <c r="BH1260">
        <v>10017</v>
      </c>
      <c r="BI1260">
        <v>10017</v>
      </c>
      <c r="BJ1260">
        <v>10017</v>
      </c>
      <c r="BK1260">
        <v>0</v>
      </c>
      <c r="BL1260">
        <v>0</v>
      </c>
      <c r="BM1260">
        <v>0</v>
      </c>
      <c r="BN1260">
        <v>0</v>
      </c>
      <c r="BO1260">
        <v>0</v>
      </c>
      <c r="BP1260">
        <v>0</v>
      </c>
      <c r="BQ1260">
        <v>0</v>
      </c>
      <c r="BR1260">
        <v>0</v>
      </c>
      <c r="BS1260">
        <v>0</v>
      </c>
      <c r="BT1260">
        <v>0</v>
      </c>
      <c r="BU1260">
        <v>0</v>
      </c>
      <c r="BV1260">
        <v>0</v>
      </c>
      <c r="BW1260">
        <v>0</v>
      </c>
      <c r="BX1260">
        <v>0</v>
      </c>
      <c r="BY1260">
        <v>0</v>
      </c>
      <c r="BZ1260">
        <v>0</v>
      </c>
      <c r="CA1260">
        <v>0</v>
      </c>
      <c r="CB1260">
        <v>0</v>
      </c>
      <c r="CC1260">
        <v>0</v>
      </c>
      <c r="CD1260">
        <v>0</v>
      </c>
      <c r="CE1260">
        <v>0</v>
      </c>
      <c r="CF1260">
        <v>0</v>
      </c>
      <c r="CG1260">
        <v>0</v>
      </c>
      <c r="CH1260">
        <v>0</v>
      </c>
      <c r="CI1260">
        <v>0</v>
      </c>
      <c r="CJ1260">
        <v>0</v>
      </c>
      <c r="CK1260">
        <v>0</v>
      </c>
      <c r="CL1260">
        <v>0</v>
      </c>
      <c r="CM1260">
        <v>0</v>
      </c>
      <c r="CN1260">
        <v>0</v>
      </c>
      <c r="CO1260">
        <v>0</v>
      </c>
      <c r="CP1260">
        <v>0</v>
      </c>
      <c r="CQ1260">
        <v>0</v>
      </c>
      <c r="CR1260">
        <v>0</v>
      </c>
      <c r="CS1260">
        <v>0</v>
      </c>
      <c r="CT1260">
        <v>0</v>
      </c>
      <c r="CU1260">
        <v>0</v>
      </c>
      <c r="CV1260">
        <v>0</v>
      </c>
      <c r="CW1260">
        <v>0</v>
      </c>
      <c r="CX1260">
        <v>0</v>
      </c>
      <c r="CY1260">
        <v>0</v>
      </c>
      <c r="CZ1260">
        <v>0</v>
      </c>
      <c r="DA1260">
        <v>0</v>
      </c>
      <c r="DB1260">
        <v>0</v>
      </c>
      <c r="DC1260">
        <v>0</v>
      </c>
      <c r="DD1260">
        <v>0</v>
      </c>
      <c r="DE1260">
        <v>0</v>
      </c>
      <c r="DF1260">
        <v>0</v>
      </c>
      <c r="DG1260">
        <v>0</v>
      </c>
      <c r="DH1260">
        <v>0</v>
      </c>
      <c r="DI1260">
        <v>0</v>
      </c>
      <c r="DJ1260">
        <v>0</v>
      </c>
      <c r="DK1260">
        <v>0</v>
      </c>
      <c r="DL1260">
        <v>0</v>
      </c>
      <c r="DM1260">
        <v>0</v>
      </c>
      <c r="DN1260">
        <v>0</v>
      </c>
      <c r="DO1260">
        <v>0</v>
      </c>
      <c r="DP1260">
        <v>0</v>
      </c>
      <c r="DQ1260">
        <v>0</v>
      </c>
      <c r="DR1260">
        <v>0</v>
      </c>
      <c r="DS1260">
        <v>0</v>
      </c>
      <c r="DT1260">
        <v>0</v>
      </c>
      <c r="DU1260">
        <v>0</v>
      </c>
      <c r="DV1260">
        <v>0</v>
      </c>
      <c r="DW1260">
        <v>0</v>
      </c>
      <c r="DX1260">
        <v>0</v>
      </c>
      <c r="DZ1260" s="340"/>
      <c r="EA1260" t="s">
        <v>1025</v>
      </c>
      <c r="EB1260">
        <v>2</v>
      </c>
      <c r="EC1260">
        <v>33</v>
      </c>
      <c r="ED1260" s="183" t="str">
        <f t="shared" si="48"/>
        <v>SDH300233</v>
      </c>
      <c r="EE1260">
        <v>333.90000000000003</v>
      </c>
      <c r="EF1260">
        <v>10000</v>
      </c>
      <c r="EG1260">
        <v>10000</v>
      </c>
      <c r="EH1260">
        <v>10000</v>
      </c>
      <c r="EI1260">
        <v>10000</v>
      </c>
      <c r="EJ1260">
        <v>10000</v>
      </c>
      <c r="EK1260">
        <v>10000</v>
      </c>
      <c r="EL1260">
        <v>10000</v>
      </c>
      <c r="EM1260">
        <v>10000</v>
      </c>
      <c r="EN1260">
        <v>10000</v>
      </c>
      <c r="EO1260">
        <v>10000</v>
      </c>
      <c r="EP1260">
        <v>10000</v>
      </c>
      <c r="EQ1260">
        <v>10000</v>
      </c>
      <c r="ER1260">
        <v>10000</v>
      </c>
      <c r="ES1260">
        <v>10000</v>
      </c>
      <c r="ET1260">
        <v>10000</v>
      </c>
      <c r="EU1260">
        <v>10000</v>
      </c>
      <c r="EV1260">
        <v>10000</v>
      </c>
      <c r="EW1260">
        <v>10000</v>
      </c>
      <c r="EX1260">
        <v>10000</v>
      </c>
      <c r="EY1260">
        <v>10000</v>
      </c>
      <c r="EZ1260">
        <v>10000</v>
      </c>
      <c r="FA1260">
        <v>10000</v>
      </c>
      <c r="FB1260">
        <v>10000</v>
      </c>
      <c r="FC1260">
        <v>10000</v>
      </c>
      <c r="FD1260">
        <v>10000</v>
      </c>
      <c r="FE1260">
        <v>10000</v>
      </c>
      <c r="FF1260">
        <v>10000</v>
      </c>
      <c r="FG1260">
        <v>10000</v>
      </c>
      <c r="FH1260">
        <v>10017</v>
      </c>
      <c r="FI1260">
        <v>10017</v>
      </c>
      <c r="FJ1260">
        <v>10017</v>
      </c>
      <c r="FK1260">
        <v>10017</v>
      </c>
      <c r="FL1260">
        <v>10017</v>
      </c>
      <c r="FM1260">
        <v>10017</v>
      </c>
      <c r="FN1260">
        <v>10017</v>
      </c>
      <c r="FO1260">
        <v>10017</v>
      </c>
      <c r="FP1260">
        <v>10017</v>
      </c>
      <c r="FQ1260">
        <v>10017</v>
      </c>
      <c r="FR1260">
        <v>10017</v>
      </c>
      <c r="FS1260">
        <v>10017</v>
      </c>
      <c r="FT1260">
        <v>10017</v>
      </c>
      <c r="FU1260">
        <v>10017</v>
      </c>
      <c r="FV1260">
        <v>10017</v>
      </c>
      <c r="FW1260">
        <v>10017</v>
      </c>
      <c r="FX1260">
        <v>0</v>
      </c>
      <c r="FY1260">
        <v>0</v>
      </c>
      <c r="FZ1260">
        <v>0</v>
      </c>
      <c r="GA1260">
        <v>0</v>
      </c>
      <c r="GB1260">
        <v>0</v>
      </c>
      <c r="GC1260">
        <v>0</v>
      </c>
      <c r="GD1260">
        <v>0</v>
      </c>
      <c r="GE1260">
        <v>0</v>
      </c>
      <c r="GF1260">
        <v>0</v>
      </c>
      <c r="GG1260">
        <v>0</v>
      </c>
      <c r="GH1260">
        <v>0</v>
      </c>
      <c r="GI1260">
        <v>0</v>
      </c>
      <c r="GJ1260">
        <v>0</v>
      </c>
      <c r="GK1260">
        <v>0</v>
      </c>
      <c r="GL1260">
        <v>0</v>
      </c>
      <c r="GM1260">
        <v>0</v>
      </c>
      <c r="GN1260">
        <v>0</v>
      </c>
      <c r="GO1260">
        <v>0</v>
      </c>
      <c r="GP1260">
        <v>0</v>
      </c>
      <c r="GQ1260">
        <v>0</v>
      </c>
      <c r="GR1260">
        <v>0</v>
      </c>
      <c r="GS1260">
        <v>0</v>
      </c>
      <c r="GT1260">
        <v>0</v>
      </c>
      <c r="GU1260">
        <v>0</v>
      </c>
      <c r="GV1260">
        <v>0</v>
      </c>
      <c r="GW1260">
        <v>0</v>
      </c>
      <c r="GX1260">
        <v>0</v>
      </c>
      <c r="GY1260">
        <v>0</v>
      </c>
      <c r="GZ1260">
        <v>0</v>
      </c>
      <c r="HA1260">
        <v>0</v>
      </c>
      <c r="HB1260">
        <v>0</v>
      </c>
      <c r="HC1260">
        <v>0</v>
      </c>
      <c r="HD1260">
        <v>0</v>
      </c>
      <c r="HE1260">
        <v>0</v>
      </c>
      <c r="HF1260">
        <v>0</v>
      </c>
      <c r="HG1260">
        <v>0</v>
      </c>
      <c r="HH1260">
        <v>0</v>
      </c>
      <c r="HI1260">
        <v>0</v>
      </c>
      <c r="HJ1260">
        <v>0</v>
      </c>
      <c r="HK1260">
        <v>0</v>
      </c>
      <c r="HL1260">
        <v>0</v>
      </c>
      <c r="HM1260">
        <v>0</v>
      </c>
      <c r="HN1260">
        <v>0</v>
      </c>
      <c r="HO1260">
        <v>0</v>
      </c>
      <c r="HP1260">
        <v>0</v>
      </c>
      <c r="HQ1260">
        <v>0</v>
      </c>
      <c r="HR1260">
        <v>0</v>
      </c>
      <c r="HS1260">
        <v>0</v>
      </c>
      <c r="HT1260">
        <v>0</v>
      </c>
      <c r="HU1260">
        <v>0</v>
      </c>
      <c r="HV1260">
        <v>0</v>
      </c>
      <c r="HW1260">
        <v>0</v>
      </c>
      <c r="HX1260">
        <v>0</v>
      </c>
      <c r="HY1260">
        <v>0</v>
      </c>
      <c r="HZ1260">
        <v>0</v>
      </c>
      <c r="IA1260">
        <v>0</v>
      </c>
      <c r="IB1260">
        <v>0</v>
      </c>
      <c r="IC1260">
        <v>0</v>
      </c>
      <c r="ID1260">
        <v>0</v>
      </c>
      <c r="IE1260">
        <v>0</v>
      </c>
      <c r="IF1260">
        <v>0</v>
      </c>
      <c r="IG1260">
        <v>0</v>
      </c>
      <c r="IH1260">
        <v>0</v>
      </c>
      <c r="II1260">
        <v>0</v>
      </c>
      <c r="IJ1260">
        <v>0</v>
      </c>
      <c r="IK1260">
        <v>0</v>
      </c>
    </row>
    <row r="1261" spans="13:245" hidden="1">
      <c r="M1261" s="340"/>
      <c r="N1261" t="s">
        <v>1025</v>
      </c>
      <c r="O1261">
        <v>2</v>
      </c>
      <c r="P1261">
        <v>34</v>
      </c>
      <c r="Q1261" s="183" t="str">
        <f t="shared" si="47"/>
        <v>SDH300234</v>
      </c>
      <c r="R1261">
        <v>344.5</v>
      </c>
      <c r="S1261">
        <v>2000</v>
      </c>
      <c r="T1261">
        <v>2000</v>
      </c>
      <c r="U1261">
        <v>2000</v>
      </c>
      <c r="V1261">
        <v>2000</v>
      </c>
      <c r="W1261">
        <v>2067</v>
      </c>
      <c r="X1261">
        <v>2411.5</v>
      </c>
      <c r="Y1261">
        <v>2756</v>
      </c>
      <c r="Z1261">
        <v>3100.5</v>
      </c>
      <c r="AA1261">
        <v>3445</v>
      </c>
      <c r="AB1261">
        <v>3789.5</v>
      </c>
      <c r="AC1261">
        <v>4134</v>
      </c>
      <c r="AD1261">
        <v>4478.5</v>
      </c>
      <c r="AE1261">
        <v>4823</v>
      </c>
      <c r="AF1261">
        <v>5167.5</v>
      </c>
      <c r="AG1261">
        <v>5512</v>
      </c>
      <c r="AH1261">
        <v>5856.5</v>
      </c>
      <c r="AI1261">
        <v>6201</v>
      </c>
      <c r="AJ1261">
        <v>6545.5</v>
      </c>
      <c r="AK1261">
        <v>6890</v>
      </c>
      <c r="AL1261">
        <v>7234.5</v>
      </c>
      <c r="AM1261">
        <v>7579</v>
      </c>
      <c r="AN1261">
        <v>7923.5</v>
      </c>
      <c r="AO1261">
        <v>8268</v>
      </c>
      <c r="AP1261">
        <v>8612.5</v>
      </c>
      <c r="AQ1261">
        <v>8957</v>
      </c>
      <c r="AR1261">
        <v>9301.5</v>
      </c>
      <c r="AS1261">
        <v>9646</v>
      </c>
      <c r="AT1261">
        <v>9990.5</v>
      </c>
      <c r="AU1261">
        <v>10335</v>
      </c>
      <c r="AV1261">
        <v>10335</v>
      </c>
      <c r="AW1261">
        <v>10335</v>
      </c>
      <c r="AX1261">
        <v>10335</v>
      </c>
      <c r="AY1261">
        <v>10335</v>
      </c>
      <c r="AZ1261">
        <v>10335</v>
      </c>
      <c r="BA1261">
        <v>10335</v>
      </c>
      <c r="BB1261">
        <v>10335</v>
      </c>
      <c r="BC1261">
        <v>10335</v>
      </c>
      <c r="BD1261">
        <v>10335</v>
      </c>
      <c r="BE1261">
        <v>10335</v>
      </c>
      <c r="BF1261">
        <v>10335</v>
      </c>
      <c r="BG1261">
        <v>10335</v>
      </c>
      <c r="BH1261">
        <v>10335</v>
      </c>
      <c r="BI1261">
        <v>10335</v>
      </c>
      <c r="BJ1261">
        <v>10335</v>
      </c>
      <c r="BK1261">
        <v>0</v>
      </c>
      <c r="BL1261">
        <v>0</v>
      </c>
      <c r="BM1261">
        <v>0</v>
      </c>
      <c r="BN1261">
        <v>0</v>
      </c>
      <c r="BO1261">
        <v>0</v>
      </c>
      <c r="BP1261">
        <v>0</v>
      </c>
      <c r="BQ1261">
        <v>0</v>
      </c>
      <c r="BR1261">
        <v>0</v>
      </c>
      <c r="BS1261">
        <v>0</v>
      </c>
      <c r="BT1261">
        <v>0</v>
      </c>
      <c r="BU1261">
        <v>0</v>
      </c>
      <c r="BV1261">
        <v>0</v>
      </c>
      <c r="BW1261">
        <v>0</v>
      </c>
      <c r="BX1261">
        <v>0</v>
      </c>
      <c r="BY1261">
        <v>0</v>
      </c>
      <c r="BZ1261">
        <v>0</v>
      </c>
      <c r="CA1261">
        <v>0</v>
      </c>
      <c r="CB1261">
        <v>0</v>
      </c>
      <c r="CC1261">
        <v>0</v>
      </c>
      <c r="CD1261">
        <v>0</v>
      </c>
      <c r="CE1261">
        <v>0</v>
      </c>
      <c r="CF1261">
        <v>0</v>
      </c>
      <c r="CG1261">
        <v>0</v>
      </c>
      <c r="CH1261">
        <v>0</v>
      </c>
      <c r="CI1261">
        <v>0</v>
      </c>
      <c r="CJ1261">
        <v>0</v>
      </c>
      <c r="CK1261">
        <v>0</v>
      </c>
      <c r="CL1261">
        <v>0</v>
      </c>
      <c r="CM1261">
        <v>0</v>
      </c>
      <c r="CN1261">
        <v>0</v>
      </c>
      <c r="CO1261">
        <v>0</v>
      </c>
      <c r="CP1261">
        <v>0</v>
      </c>
      <c r="CQ1261">
        <v>0</v>
      </c>
      <c r="CR1261">
        <v>0</v>
      </c>
      <c r="CS1261">
        <v>0</v>
      </c>
      <c r="CT1261">
        <v>0</v>
      </c>
      <c r="CU1261">
        <v>0</v>
      </c>
      <c r="CV1261">
        <v>0</v>
      </c>
      <c r="CW1261">
        <v>0</v>
      </c>
      <c r="CX1261">
        <v>0</v>
      </c>
      <c r="CY1261">
        <v>0</v>
      </c>
      <c r="CZ1261">
        <v>0</v>
      </c>
      <c r="DA1261">
        <v>0</v>
      </c>
      <c r="DB1261">
        <v>0</v>
      </c>
      <c r="DC1261">
        <v>0</v>
      </c>
      <c r="DD1261">
        <v>0</v>
      </c>
      <c r="DE1261">
        <v>0</v>
      </c>
      <c r="DF1261">
        <v>0</v>
      </c>
      <c r="DG1261">
        <v>0</v>
      </c>
      <c r="DH1261">
        <v>0</v>
      </c>
      <c r="DI1261">
        <v>0</v>
      </c>
      <c r="DJ1261">
        <v>0</v>
      </c>
      <c r="DK1261">
        <v>0</v>
      </c>
      <c r="DL1261">
        <v>0</v>
      </c>
      <c r="DM1261">
        <v>0</v>
      </c>
      <c r="DN1261">
        <v>0</v>
      </c>
      <c r="DO1261">
        <v>0</v>
      </c>
      <c r="DP1261">
        <v>0</v>
      </c>
      <c r="DQ1261">
        <v>0</v>
      </c>
      <c r="DR1261">
        <v>0</v>
      </c>
      <c r="DS1261">
        <v>0</v>
      </c>
      <c r="DT1261">
        <v>0</v>
      </c>
      <c r="DU1261">
        <v>0</v>
      </c>
      <c r="DV1261">
        <v>0</v>
      </c>
      <c r="DW1261">
        <v>0</v>
      </c>
      <c r="DX1261">
        <v>0</v>
      </c>
      <c r="DZ1261" s="340"/>
      <c r="EA1261" t="s">
        <v>1025</v>
      </c>
      <c r="EB1261">
        <v>2</v>
      </c>
      <c r="EC1261">
        <v>34</v>
      </c>
      <c r="ED1261" s="183" t="str">
        <f t="shared" si="48"/>
        <v>SDH300234</v>
      </c>
      <c r="EE1261">
        <v>344.5</v>
      </c>
      <c r="EF1261">
        <v>10000</v>
      </c>
      <c r="EG1261">
        <v>10000</v>
      </c>
      <c r="EH1261">
        <v>10000</v>
      </c>
      <c r="EI1261">
        <v>10000</v>
      </c>
      <c r="EJ1261">
        <v>10000</v>
      </c>
      <c r="EK1261">
        <v>10000</v>
      </c>
      <c r="EL1261">
        <v>10000</v>
      </c>
      <c r="EM1261">
        <v>10000</v>
      </c>
      <c r="EN1261">
        <v>10000</v>
      </c>
      <c r="EO1261">
        <v>10000</v>
      </c>
      <c r="EP1261">
        <v>10000</v>
      </c>
      <c r="EQ1261">
        <v>10000</v>
      </c>
      <c r="ER1261">
        <v>10000</v>
      </c>
      <c r="ES1261">
        <v>10000</v>
      </c>
      <c r="ET1261">
        <v>10000</v>
      </c>
      <c r="EU1261">
        <v>10000</v>
      </c>
      <c r="EV1261">
        <v>10000</v>
      </c>
      <c r="EW1261">
        <v>10000</v>
      </c>
      <c r="EX1261">
        <v>10000</v>
      </c>
      <c r="EY1261">
        <v>10000</v>
      </c>
      <c r="EZ1261">
        <v>10000</v>
      </c>
      <c r="FA1261">
        <v>10000</v>
      </c>
      <c r="FB1261">
        <v>10000</v>
      </c>
      <c r="FC1261">
        <v>10000</v>
      </c>
      <c r="FD1261">
        <v>10000</v>
      </c>
      <c r="FE1261">
        <v>10000</v>
      </c>
      <c r="FF1261">
        <v>10000</v>
      </c>
      <c r="FG1261">
        <v>10000</v>
      </c>
      <c r="FH1261">
        <v>10335</v>
      </c>
      <c r="FI1261">
        <v>10335</v>
      </c>
      <c r="FJ1261">
        <v>10335</v>
      </c>
      <c r="FK1261">
        <v>10335</v>
      </c>
      <c r="FL1261">
        <v>10335</v>
      </c>
      <c r="FM1261">
        <v>10335</v>
      </c>
      <c r="FN1261">
        <v>10335</v>
      </c>
      <c r="FO1261">
        <v>10335</v>
      </c>
      <c r="FP1261">
        <v>10335</v>
      </c>
      <c r="FQ1261">
        <v>10335</v>
      </c>
      <c r="FR1261">
        <v>10335</v>
      </c>
      <c r="FS1261">
        <v>10335</v>
      </c>
      <c r="FT1261">
        <v>10335</v>
      </c>
      <c r="FU1261">
        <v>10335</v>
      </c>
      <c r="FV1261">
        <v>10335</v>
      </c>
      <c r="FW1261">
        <v>10335</v>
      </c>
      <c r="FX1261">
        <v>0</v>
      </c>
      <c r="FY1261">
        <v>0</v>
      </c>
      <c r="FZ1261">
        <v>0</v>
      </c>
      <c r="GA1261">
        <v>0</v>
      </c>
      <c r="GB1261">
        <v>0</v>
      </c>
      <c r="GC1261">
        <v>0</v>
      </c>
      <c r="GD1261">
        <v>0</v>
      </c>
      <c r="GE1261">
        <v>0</v>
      </c>
      <c r="GF1261">
        <v>0</v>
      </c>
      <c r="GG1261">
        <v>0</v>
      </c>
      <c r="GH1261">
        <v>0</v>
      </c>
      <c r="GI1261">
        <v>0</v>
      </c>
      <c r="GJ1261">
        <v>0</v>
      </c>
      <c r="GK1261">
        <v>0</v>
      </c>
      <c r="GL1261">
        <v>0</v>
      </c>
      <c r="GM1261">
        <v>0</v>
      </c>
      <c r="GN1261">
        <v>0</v>
      </c>
      <c r="GO1261">
        <v>0</v>
      </c>
      <c r="GP1261">
        <v>0</v>
      </c>
      <c r="GQ1261">
        <v>0</v>
      </c>
      <c r="GR1261">
        <v>0</v>
      </c>
      <c r="GS1261">
        <v>0</v>
      </c>
      <c r="GT1261">
        <v>0</v>
      </c>
      <c r="GU1261">
        <v>0</v>
      </c>
      <c r="GV1261">
        <v>0</v>
      </c>
      <c r="GW1261">
        <v>0</v>
      </c>
      <c r="GX1261">
        <v>0</v>
      </c>
      <c r="GY1261">
        <v>0</v>
      </c>
      <c r="GZ1261">
        <v>0</v>
      </c>
      <c r="HA1261">
        <v>0</v>
      </c>
      <c r="HB1261">
        <v>0</v>
      </c>
      <c r="HC1261">
        <v>0</v>
      </c>
      <c r="HD1261">
        <v>0</v>
      </c>
      <c r="HE1261">
        <v>0</v>
      </c>
      <c r="HF1261">
        <v>0</v>
      </c>
      <c r="HG1261">
        <v>0</v>
      </c>
      <c r="HH1261">
        <v>0</v>
      </c>
      <c r="HI1261">
        <v>0</v>
      </c>
      <c r="HJ1261">
        <v>0</v>
      </c>
      <c r="HK1261">
        <v>0</v>
      </c>
      <c r="HL1261">
        <v>0</v>
      </c>
      <c r="HM1261">
        <v>0</v>
      </c>
      <c r="HN1261">
        <v>0</v>
      </c>
      <c r="HO1261">
        <v>0</v>
      </c>
      <c r="HP1261">
        <v>0</v>
      </c>
      <c r="HQ1261">
        <v>0</v>
      </c>
      <c r="HR1261">
        <v>0</v>
      </c>
      <c r="HS1261">
        <v>0</v>
      </c>
      <c r="HT1261">
        <v>0</v>
      </c>
      <c r="HU1261">
        <v>0</v>
      </c>
      <c r="HV1261">
        <v>0</v>
      </c>
      <c r="HW1261">
        <v>0</v>
      </c>
      <c r="HX1261">
        <v>0</v>
      </c>
      <c r="HY1261">
        <v>0</v>
      </c>
      <c r="HZ1261">
        <v>0</v>
      </c>
      <c r="IA1261">
        <v>0</v>
      </c>
      <c r="IB1261">
        <v>0</v>
      </c>
      <c r="IC1261">
        <v>0</v>
      </c>
      <c r="ID1261">
        <v>0</v>
      </c>
      <c r="IE1261">
        <v>0</v>
      </c>
      <c r="IF1261">
        <v>0</v>
      </c>
      <c r="IG1261">
        <v>0</v>
      </c>
      <c r="IH1261">
        <v>0</v>
      </c>
      <c r="II1261">
        <v>0</v>
      </c>
      <c r="IJ1261">
        <v>0</v>
      </c>
      <c r="IK1261">
        <v>0</v>
      </c>
    </row>
    <row r="1262" spans="13:245" hidden="1">
      <c r="M1262" s="340"/>
      <c r="N1262" t="s">
        <v>1025</v>
      </c>
      <c r="O1262">
        <v>2</v>
      </c>
      <c r="P1262">
        <v>35</v>
      </c>
      <c r="Q1262" s="183" t="str">
        <f t="shared" si="47"/>
        <v>SDH300235</v>
      </c>
      <c r="R1262">
        <v>349.8</v>
      </c>
      <c r="S1262">
        <v>2000</v>
      </c>
      <c r="T1262">
        <v>2000</v>
      </c>
      <c r="U1262">
        <v>2000</v>
      </c>
      <c r="V1262">
        <v>2000</v>
      </c>
      <c r="W1262">
        <v>2098.8000000000002</v>
      </c>
      <c r="X1262">
        <v>2448.6</v>
      </c>
      <c r="Y1262">
        <v>2798.4</v>
      </c>
      <c r="Z1262">
        <v>3148.2000000000003</v>
      </c>
      <c r="AA1262">
        <v>3498</v>
      </c>
      <c r="AB1262">
        <v>3847.8</v>
      </c>
      <c r="AC1262">
        <v>4197.6000000000004</v>
      </c>
      <c r="AD1262">
        <v>4547.4000000000005</v>
      </c>
      <c r="AE1262">
        <v>4897.2</v>
      </c>
      <c r="AF1262">
        <v>5247</v>
      </c>
      <c r="AG1262">
        <v>5596.8</v>
      </c>
      <c r="AH1262">
        <v>5946.6</v>
      </c>
      <c r="AI1262">
        <v>6296.4000000000005</v>
      </c>
      <c r="AJ1262">
        <v>6646.2000000000007</v>
      </c>
      <c r="AK1262">
        <v>6996</v>
      </c>
      <c r="AL1262">
        <v>7345.8</v>
      </c>
      <c r="AM1262">
        <v>7695.6</v>
      </c>
      <c r="AN1262">
        <v>8045.4000000000005</v>
      </c>
      <c r="AO1262">
        <v>8395.2000000000007</v>
      </c>
      <c r="AP1262">
        <v>8745</v>
      </c>
      <c r="AQ1262">
        <v>9094.8000000000011</v>
      </c>
      <c r="AR1262">
        <v>9444.6</v>
      </c>
      <c r="AS1262">
        <v>9794.4</v>
      </c>
      <c r="AT1262">
        <v>10144.200000000001</v>
      </c>
      <c r="AU1262">
        <v>10494</v>
      </c>
      <c r="AV1262">
        <v>10494</v>
      </c>
      <c r="AW1262">
        <v>10494</v>
      </c>
      <c r="AX1262">
        <v>10494</v>
      </c>
      <c r="AY1262">
        <v>10494</v>
      </c>
      <c r="AZ1262">
        <v>10494</v>
      </c>
      <c r="BA1262">
        <v>10494</v>
      </c>
      <c r="BB1262">
        <v>10494</v>
      </c>
      <c r="BC1262">
        <v>10494</v>
      </c>
      <c r="BD1262">
        <v>10494</v>
      </c>
      <c r="BE1262">
        <v>10494</v>
      </c>
      <c r="BF1262">
        <v>10494</v>
      </c>
      <c r="BG1262">
        <v>10494</v>
      </c>
      <c r="BH1262">
        <v>10494</v>
      </c>
      <c r="BI1262">
        <v>10494</v>
      </c>
      <c r="BJ1262">
        <v>10494</v>
      </c>
      <c r="BK1262">
        <v>0</v>
      </c>
      <c r="BL1262">
        <v>0</v>
      </c>
      <c r="BM1262">
        <v>0</v>
      </c>
      <c r="BN1262">
        <v>0</v>
      </c>
      <c r="BO1262">
        <v>0</v>
      </c>
      <c r="BP1262">
        <v>0</v>
      </c>
      <c r="BQ1262">
        <v>0</v>
      </c>
      <c r="BR1262">
        <v>0</v>
      </c>
      <c r="BS1262">
        <v>0</v>
      </c>
      <c r="BT1262">
        <v>0</v>
      </c>
      <c r="BU1262">
        <v>0</v>
      </c>
      <c r="BV1262">
        <v>0</v>
      </c>
      <c r="BW1262">
        <v>0</v>
      </c>
      <c r="BX1262">
        <v>0</v>
      </c>
      <c r="BY1262">
        <v>0</v>
      </c>
      <c r="BZ1262">
        <v>0</v>
      </c>
      <c r="CA1262">
        <v>0</v>
      </c>
      <c r="CB1262">
        <v>0</v>
      </c>
      <c r="CC1262">
        <v>0</v>
      </c>
      <c r="CD1262">
        <v>0</v>
      </c>
      <c r="CE1262">
        <v>0</v>
      </c>
      <c r="CF1262">
        <v>0</v>
      </c>
      <c r="CG1262">
        <v>0</v>
      </c>
      <c r="CH1262">
        <v>0</v>
      </c>
      <c r="CI1262">
        <v>0</v>
      </c>
      <c r="CJ1262">
        <v>0</v>
      </c>
      <c r="CK1262">
        <v>0</v>
      </c>
      <c r="CL1262">
        <v>0</v>
      </c>
      <c r="CM1262">
        <v>0</v>
      </c>
      <c r="CN1262">
        <v>0</v>
      </c>
      <c r="CO1262">
        <v>0</v>
      </c>
      <c r="CP1262">
        <v>0</v>
      </c>
      <c r="CQ1262">
        <v>0</v>
      </c>
      <c r="CR1262">
        <v>0</v>
      </c>
      <c r="CS1262">
        <v>0</v>
      </c>
      <c r="CT1262">
        <v>0</v>
      </c>
      <c r="CU1262">
        <v>0</v>
      </c>
      <c r="CV1262">
        <v>0</v>
      </c>
      <c r="CW1262">
        <v>0</v>
      </c>
      <c r="CX1262">
        <v>0</v>
      </c>
      <c r="CY1262">
        <v>0</v>
      </c>
      <c r="CZ1262">
        <v>0</v>
      </c>
      <c r="DA1262">
        <v>0</v>
      </c>
      <c r="DB1262">
        <v>0</v>
      </c>
      <c r="DC1262">
        <v>0</v>
      </c>
      <c r="DD1262">
        <v>0</v>
      </c>
      <c r="DE1262">
        <v>0</v>
      </c>
      <c r="DF1262">
        <v>0</v>
      </c>
      <c r="DG1262">
        <v>0</v>
      </c>
      <c r="DH1262">
        <v>0</v>
      </c>
      <c r="DI1262">
        <v>0</v>
      </c>
      <c r="DJ1262">
        <v>0</v>
      </c>
      <c r="DK1262">
        <v>0</v>
      </c>
      <c r="DL1262">
        <v>0</v>
      </c>
      <c r="DM1262">
        <v>0</v>
      </c>
      <c r="DN1262">
        <v>0</v>
      </c>
      <c r="DO1262">
        <v>0</v>
      </c>
      <c r="DP1262">
        <v>0</v>
      </c>
      <c r="DQ1262">
        <v>0</v>
      </c>
      <c r="DR1262">
        <v>0</v>
      </c>
      <c r="DS1262">
        <v>0</v>
      </c>
      <c r="DT1262">
        <v>0</v>
      </c>
      <c r="DU1262">
        <v>0</v>
      </c>
      <c r="DV1262">
        <v>0</v>
      </c>
      <c r="DW1262">
        <v>0</v>
      </c>
      <c r="DX1262">
        <v>0</v>
      </c>
      <c r="DZ1262" s="340"/>
      <c r="EA1262" t="s">
        <v>1025</v>
      </c>
      <c r="EB1262">
        <v>2</v>
      </c>
      <c r="EC1262">
        <v>35</v>
      </c>
      <c r="ED1262" s="183" t="str">
        <f t="shared" si="48"/>
        <v>SDH300235</v>
      </c>
      <c r="EE1262">
        <v>349.8</v>
      </c>
      <c r="EF1262">
        <v>10000</v>
      </c>
      <c r="EG1262">
        <v>10000</v>
      </c>
      <c r="EH1262">
        <v>10000</v>
      </c>
      <c r="EI1262">
        <v>10000</v>
      </c>
      <c r="EJ1262">
        <v>10000</v>
      </c>
      <c r="EK1262">
        <v>10000</v>
      </c>
      <c r="EL1262">
        <v>10000</v>
      </c>
      <c r="EM1262">
        <v>10000</v>
      </c>
      <c r="EN1262">
        <v>10000</v>
      </c>
      <c r="EO1262">
        <v>10000</v>
      </c>
      <c r="EP1262">
        <v>10000</v>
      </c>
      <c r="EQ1262">
        <v>10000</v>
      </c>
      <c r="ER1262">
        <v>10000</v>
      </c>
      <c r="ES1262">
        <v>10000</v>
      </c>
      <c r="ET1262">
        <v>10000</v>
      </c>
      <c r="EU1262">
        <v>10000</v>
      </c>
      <c r="EV1262">
        <v>10000</v>
      </c>
      <c r="EW1262">
        <v>10000</v>
      </c>
      <c r="EX1262">
        <v>10000</v>
      </c>
      <c r="EY1262">
        <v>10000</v>
      </c>
      <c r="EZ1262">
        <v>10000</v>
      </c>
      <c r="FA1262">
        <v>10000</v>
      </c>
      <c r="FB1262">
        <v>10000</v>
      </c>
      <c r="FC1262">
        <v>10000</v>
      </c>
      <c r="FD1262">
        <v>10000</v>
      </c>
      <c r="FE1262">
        <v>10000</v>
      </c>
      <c r="FF1262">
        <v>10000</v>
      </c>
      <c r="FG1262">
        <v>10144.200000000001</v>
      </c>
      <c r="FH1262">
        <v>10494</v>
      </c>
      <c r="FI1262">
        <v>10494</v>
      </c>
      <c r="FJ1262">
        <v>10494</v>
      </c>
      <c r="FK1262">
        <v>10494</v>
      </c>
      <c r="FL1262">
        <v>10494</v>
      </c>
      <c r="FM1262">
        <v>10494</v>
      </c>
      <c r="FN1262">
        <v>10494</v>
      </c>
      <c r="FO1262">
        <v>10494</v>
      </c>
      <c r="FP1262">
        <v>10494</v>
      </c>
      <c r="FQ1262">
        <v>10494</v>
      </c>
      <c r="FR1262">
        <v>10494</v>
      </c>
      <c r="FS1262">
        <v>10494</v>
      </c>
      <c r="FT1262">
        <v>10494</v>
      </c>
      <c r="FU1262">
        <v>10494</v>
      </c>
      <c r="FV1262">
        <v>10494</v>
      </c>
      <c r="FW1262">
        <v>10494</v>
      </c>
      <c r="FX1262">
        <v>0</v>
      </c>
      <c r="FY1262">
        <v>0</v>
      </c>
      <c r="FZ1262">
        <v>0</v>
      </c>
      <c r="GA1262">
        <v>0</v>
      </c>
      <c r="GB1262">
        <v>0</v>
      </c>
      <c r="GC1262">
        <v>0</v>
      </c>
      <c r="GD1262">
        <v>0</v>
      </c>
      <c r="GE1262">
        <v>0</v>
      </c>
      <c r="GF1262">
        <v>0</v>
      </c>
      <c r="GG1262">
        <v>0</v>
      </c>
      <c r="GH1262">
        <v>0</v>
      </c>
      <c r="GI1262">
        <v>0</v>
      </c>
      <c r="GJ1262">
        <v>0</v>
      </c>
      <c r="GK1262">
        <v>0</v>
      </c>
      <c r="GL1262">
        <v>0</v>
      </c>
      <c r="GM1262">
        <v>0</v>
      </c>
      <c r="GN1262">
        <v>0</v>
      </c>
      <c r="GO1262">
        <v>0</v>
      </c>
      <c r="GP1262">
        <v>0</v>
      </c>
      <c r="GQ1262">
        <v>0</v>
      </c>
      <c r="GR1262">
        <v>0</v>
      </c>
      <c r="GS1262">
        <v>0</v>
      </c>
      <c r="GT1262">
        <v>0</v>
      </c>
      <c r="GU1262">
        <v>0</v>
      </c>
      <c r="GV1262">
        <v>0</v>
      </c>
      <c r="GW1262">
        <v>0</v>
      </c>
      <c r="GX1262">
        <v>0</v>
      </c>
      <c r="GY1262">
        <v>0</v>
      </c>
      <c r="GZ1262">
        <v>0</v>
      </c>
      <c r="HA1262">
        <v>0</v>
      </c>
      <c r="HB1262">
        <v>0</v>
      </c>
      <c r="HC1262">
        <v>0</v>
      </c>
      <c r="HD1262">
        <v>0</v>
      </c>
      <c r="HE1262">
        <v>0</v>
      </c>
      <c r="HF1262">
        <v>0</v>
      </c>
      <c r="HG1262">
        <v>0</v>
      </c>
      <c r="HH1262">
        <v>0</v>
      </c>
      <c r="HI1262">
        <v>0</v>
      </c>
      <c r="HJ1262">
        <v>0</v>
      </c>
      <c r="HK1262">
        <v>0</v>
      </c>
      <c r="HL1262">
        <v>0</v>
      </c>
      <c r="HM1262">
        <v>0</v>
      </c>
      <c r="HN1262">
        <v>0</v>
      </c>
      <c r="HO1262">
        <v>0</v>
      </c>
      <c r="HP1262">
        <v>0</v>
      </c>
      <c r="HQ1262">
        <v>0</v>
      </c>
      <c r="HR1262">
        <v>0</v>
      </c>
      <c r="HS1262">
        <v>0</v>
      </c>
      <c r="HT1262">
        <v>0</v>
      </c>
      <c r="HU1262">
        <v>0</v>
      </c>
      <c r="HV1262">
        <v>0</v>
      </c>
      <c r="HW1262">
        <v>0</v>
      </c>
      <c r="HX1262">
        <v>0</v>
      </c>
      <c r="HY1262">
        <v>0</v>
      </c>
      <c r="HZ1262">
        <v>0</v>
      </c>
      <c r="IA1262">
        <v>0</v>
      </c>
      <c r="IB1262">
        <v>0</v>
      </c>
      <c r="IC1262">
        <v>0</v>
      </c>
      <c r="ID1262">
        <v>0</v>
      </c>
      <c r="IE1262">
        <v>0</v>
      </c>
      <c r="IF1262">
        <v>0</v>
      </c>
      <c r="IG1262">
        <v>0</v>
      </c>
      <c r="IH1262">
        <v>0</v>
      </c>
      <c r="II1262">
        <v>0</v>
      </c>
      <c r="IJ1262">
        <v>0</v>
      </c>
      <c r="IK1262">
        <v>0</v>
      </c>
    </row>
    <row r="1263" spans="13:245" hidden="1">
      <c r="M1263" s="340"/>
      <c r="N1263" t="s">
        <v>1025</v>
      </c>
      <c r="O1263">
        <v>2</v>
      </c>
      <c r="P1263">
        <v>36</v>
      </c>
      <c r="Q1263" s="183" t="str">
        <f t="shared" si="47"/>
        <v>SDH300236</v>
      </c>
      <c r="R1263">
        <v>365.70000000000005</v>
      </c>
      <c r="S1263">
        <v>2000</v>
      </c>
      <c r="T1263">
        <v>2000</v>
      </c>
      <c r="U1263">
        <v>2000</v>
      </c>
      <c r="V1263">
        <v>2000</v>
      </c>
      <c r="W1263">
        <v>2194.2000000000003</v>
      </c>
      <c r="X1263">
        <v>2559.9</v>
      </c>
      <c r="Y1263">
        <v>2925.6000000000004</v>
      </c>
      <c r="Z1263">
        <v>3291.3</v>
      </c>
      <c r="AA1263">
        <v>3657</v>
      </c>
      <c r="AB1263">
        <v>4022.7000000000003</v>
      </c>
      <c r="AC1263">
        <v>4388.4000000000005</v>
      </c>
      <c r="AD1263">
        <v>4754.1000000000004</v>
      </c>
      <c r="AE1263">
        <v>5119.8</v>
      </c>
      <c r="AF1263">
        <v>5485.5</v>
      </c>
      <c r="AG1263">
        <v>5851.2000000000007</v>
      </c>
      <c r="AH1263">
        <v>6216.9000000000005</v>
      </c>
      <c r="AI1263">
        <v>6582.6</v>
      </c>
      <c r="AJ1263">
        <v>6948.3</v>
      </c>
      <c r="AK1263">
        <v>7314</v>
      </c>
      <c r="AL1263">
        <v>7679.7000000000007</v>
      </c>
      <c r="AM1263">
        <v>8045.4000000000005</v>
      </c>
      <c r="AN1263">
        <v>8411.1</v>
      </c>
      <c r="AO1263">
        <v>8776.8000000000011</v>
      </c>
      <c r="AP1263">
        <v>9142.5</v>
      </c>
      <c r="AQ1263">
        <v>9508.2000000000007</v>
      </c>
      <c r="AR1263">
        <v>9873.9</v>
      </c>
      <c r="AS1263">
        <v>10239.6</v>
      </c>
      <c r="AT1263">
        <v>10605.300000000001</v>
      </c>
      <c r="AU1263">
        <v>10971</v>
      </c>
      <c r="AV1263">
        <v>10971</v>
      </c>
      <c r="AW1263">
        <v>10971</v>
      </c>
      <c r="AX1263">
        <v>10971</v>
      </c>
      <c r="AY1263">
        <v>10971</v>
      </c>
      <c r="AZ1263">
        <v>10971</v>
      </c>
      <c r="BA1263">
        <v>10971</v>
      </c>
      <c r="BB1263">
        <v>10971</v>
      </c>
      <c r="BC1263">
        <v>10971</v>
      </c>
      <c r="BD1263">
        <v>10971</v>
      </c>
      <c r="BE1263">
        <v>10971</v>
      </c>
      <c r="BF1263">
        <v>10971</v>
      </c>
      <c r="BG1263">
        <v>10971</v>
      </c>
      <c r="BH1263">
        <v>10971</v>
      </c>
      <c r="BI1263">
        <v>10971</v>
      </c>
      <c r="BJ1263">
        <v>10971</v>
      </c>
      <c r="BK1263">
        <v>0</v>
      </c>
      <c r="BL1263">
        <v>0</v>
      </c>
      <c r="BM1263">
        <v>0</v>
      </c>
      <c r="BN1263">
        <v>0</v>
      </c>
      <c r="BO1263">
        <v>0</v>
      </c>
      <c r="BP1263">
        <v>0</v>
      </c>
      <c r="BQ1263">
        <v>0</v>
      </c>
      <c r="BR1263">
        <v>0</v>
      </c>
      <c r="BS1263">
        <v>0</v>
      </c>
      <c r="BT1263">
        <v>0</v>
      </c>
      <c r="BU1263">
        <v>0</v>
      </c>
      <c r="BV1263">
        <v>0</v>
      </c>
      <c r="BW1263">
        <v>0</v>
      </c>
      <c r="BX1263">
        <v>0</v>
      </c>
      <c r="BY1263">
        <v>0</v>
      </c>
      <c r="BZ1263">
        <v>0</v>
      </c>
      <c r="CA1263">
        <v>0</v>
      </c>
      <c r="CB1263">
        <v>0</v>
      </c>
      <c r="CC1263">
        <v>0</v>
      </c>
      <c r="CD1263">
        <v>0</v>
      </c>
      <c r="CE1263">
        <v>0</v>
      </c>
      <c r="CF1263">
        <v>0</v>
      </c>
      <c r="CG1263">
        <v>0</v>
      </c>
      <c r="CH1263">
        <v>0</v>
      </c>
      <c r="CI1263">
        <v>0</v>
      </c>
      <c r="CJ1263">
        <v>0</v>
      </c>
      <c r="CK1263">
        <v>0</v>
      </c>
      <c r="CL1263">
        <v>0</v>
      </c>
      <c r="CM1263">
        <v>0</v>
      </c>
      <c r="CN1263">
        <v>0</v>
      </c>
      <c r="CO1263">
        <v>0</v>
      </c>
      <c r="CP1263">
        <v>0</v>
      </c>
      <c r="CQ1263">
        <v>0</v>
      </c>
      <c r="CR1263">
        <v>0</v>
      </c>
      <c r="CS1263">
        <v>0</v>
      </c>
      <c r="CT1263">
        <v>0</v>
      </c>
      <c r="CU1263">
        <v>0</v>
      </c>
      <c r="CV1263">
        <v>0</v>
      </c>
      <c r="CW1263">
        <v>0</v>
      </c>
      <c r="CX1263">
        <v>0</v>
      </c>
      <c r="CY1263">
        <v>0</v>
      </c>
      <c r="CZ1263">
        <v>0</v>
      </c>
      <c r="DA1263">
        <v>0</v>
      </c>
      <c r="DB1263">
        <v>0</v>
      </c>
      <c r="DC1263">
        <v>0</v>
      </c>
      <c r="DD1263">
        <v>0</v>
      </c>
      <c r="DE1263">
        <v>0</v>
      </c>
      <c r="DF1263">
        <v>0</v>
      </c>
      <c r="DG1263">
        <v>0</v>
      </c>
      <c r="DH1263">
        <v>0</v>
      </c>
      <c r="DI1263">
        <v>0</v>
      </c>
      <c r="DJ1263">
        <v>0</v>
      </c>
      <c r="DK1263">
        <v>0</v>
      </c>
      <c r="DL1263">
        <v>0</v>
      </c>
      <c r="DM1263">
        <v>0</v>
      </c>
      <c r="DN1263">
        <v>0</v>
      </c>
      <c r="DO1263">
        <v>0</v>
      </c>
      <c r="DP1263">
        <v>0</v>
      </c>
      <c r="DQ1263">
        <v>0</v>
      </c>
      <c r="DR1263">
        <v>0</v>
      </c>
      <c r="DS1263">
        <v>0</v>
      </c>
      <c r="DT1263">
        <v>0</v>
      </c>
      <c r="DU1263">
        <v>0</v>
      </c>
      <c r="DV1263">
        <v>0</v>
      </c>
      <c r="DW1263">
        <v>0</v>
      </c>
      <c r="DX1263">
        <v>0</v>
      </c>
      <c r="DZ1263" s="340"/>
      <c r="EA1263" t="s">
        <v>1025</v>
      </c>
      <c r="EB1263">
        <v>2</v>
      </c>
      <c r="EC1263">
        <v>36</v>
      </c>
      <c r="ED1263" s="183" t="str">
        <f t="shared" si="48"/>
        <v>SDH300236</v>
      </c>
      <c r="EE1263">
        <v>365.70000000000005</v>
      </c>
      <c r="EF1263">
        <v>10000</v>
      </c>
      <c r="EG1263">
        <v>10000</v>
      </c>
      <c r="EH1263">
        <v>10000</v>
      </c>
      <c r="EI1263">
        <v>10000</v>
      </c>
      <c r="EJ1263">
        <v>10000</v>
      </c>
      <c r="EK1263">
        <v>10000</v>
      </c>
      <c r="EL1263">
        <v>10000</v>
      </c>
      <c r="EM1263">
        <v>10000</v>
      </c>
      <c r="EN1263">
        <v>10000</v>
      </c>
      <c r="EO1263">
        <v>10000</v>
      </c>
      <c r="EP1263">
        <v>10000</v>
      </c>
      <c r="EQ1263">
        <v>10000</v>
      </c>
      <c r="ER1263">
        <v>10000</v>
      </c>
      <c r="ES1263">
        <v>10000</v>
      </c>
      <c r="ET1263">
        <v>10000</v>
      </c>
      <c r="EU1263">
        <v>10000</v>
      </c>
      <c r="EV1263">
        <v>10000</v>
      </c>
      <c r="EW1263">
        <v>10000</v>
      </c>
      <c r="EX1263">
        <v>10000</v>
      </c>
      <c r="EY1263">
        <v>10000</v>
      </c>
      <c r="EZ1263">
        <v>10000</v>
      </c>
      <c r="FA1263">
        <v>10000</v>
      </c>
      <c r="FB1263">
        <v>10000</v>
      </c>
      <c r="FC1263">
        <v>10000</v>
      </c>
      <c r="FD1263">
        <v>10000</v>
      </c>
      <c r="FE1263">
        <v>10000</v>
      </c>
      <c r="FF1263">
        <v>10239.6</v>
      </c>
      <c r="FG1263">
        <v>10605.3</v>
      </c>
      <c r="FH1263">
        <v>10971</v>
      </c>
      <c r="FI1263">
        <v>10971</v>
      </c>
      <c r="FJ1263">
        <v>10971</v>
      </c>
      <c r="FK1263">
        <v>10971</v>
      </c>
      <c r="FL1263">
        <v>10971</v>
      </c>
      <c r="FM1263">
        <v>10971</v>
      </c>
      <c r="FN1263">
        <v>10971</v>
      </c>
      <c r="FO1263">
        <v>10971</v>
      </c>
      <c r="FP1263">
        <v>10971</v>
      </c>
      <c r="FQ1263">
        <v>10971</v>
      </c>
      <c r="FR1263">
        <v>10971</v>
      </c>
      <c r="FS1263">
        <v>10971</v>
      </c>
      <c r="FT1263">
        <v>10971</v>
      </c>
      <c r="FU1263">
        <v>10971</v>
      </c>
      <c r="FV1263">
        <v>10971</v>
      </c>
      <c r="FW1263">
        <v>10971</v>
      </c>
      <c r="FX1263">
        <v>0</v>
      </c>
      <c r="FY1263">
        <v>0</v>
      </c>
      <c r="FZ1263">
        <v>0</v>
      </c>
      <c r="GA1263">
        <v>0</v>
      </c>
      <c r="GB1263">
        <v>0</v>
      </c>
      <c r="GC1263">
        <v>0</v>
      </c>
      <c r="GD1263">
        <v>0</v>
      </c>
      <c r="GE1263">
        <v>0</v>
      </c>
      <c r="GF1263">
        <v>0</v>
      </c>
      <c r="GG1263">
        <v>0</v>
      </c>
      <c r="GH1263">
        <v>0</v>
      </c>
      <c r="GI1263">
        <v>0</v>
      </c>
      <c r="GJ1263">
        <v>0</v>
      </c>
      <c r="GK1263">
        <v>0</v>
      </c>
      <c r="GL1263">
        <v>0</v>
      </c>
      <c r="GM1263">
        <v>0</v>
      </c>
      <c r="GN1263">
        <v>0</v>
      </c>
      <c r="GO1263">
        <v>0</v>
      </c>
      <c r="GP1263">
        <v>0</v>
      </c>
      <c r="GQ1263">
        <v>0</v>
      </c>
      <c r="GR1263">
        <v>0</v>
      </c>
      <c r="GS1263">
        <v>0</v>
      </c>
      <c r="GT1263">
        <v>0</v>
      </c>
      <c r="GU1263">
        <v>0</v>
      </c>
      <c r="GV1263">
        <v>0</v>
      </c>
      <c r="GW1263">
        <v>0</v>
      </c>
      <c r="GX1263">
        <v>0</v>
      </c>
      <c r="GY1263">
        <v>0</v>
      </c>
      <c r="GZ1263">
        <v>0</v>
      </c>
      <c r="HA1263">
        <v>0</v>
      </c>
      <c r="HB1263">
        <v>0</v>
      </c>
      <c r="HC1263">
        <v>0</v>
      </c>
      <c r="HD1263">
        <v>0</v>
      </c>
      <c r="HE1263">
        <v>0</v>
      </c>
      <c r="HF1263">
        <v>0</v>
      </c>
      <c r="HG1263">
        <v>0</v>
      </c>
      <c r="HH1263">
        <v>0</v>
      </c>
      <c r="HI1263">
        <v>0</v>
      </c>
      <c r="HJ1263">
        <v>0</v>
      </c>
      <c r="HK1263">
        <v>0</v>
      </c>
      <c r="HL1263">
        <v>0</v>
      </c>
      <c r="HM1263">
        <v>0</v>
      </c>
      <c r="HN1263">
        <v>0</v>
      </c>
      <c r="HO1263">
        <v>0</v>
      </c>
      <c r="HP1263">
        <v>0</v>
      </c>
      <c r="HQ1263">
        <v>0</v>
      </c>
      <c r="HR1263">
        <v>0</v>
      </c>
      <c r="HS1263">
        <v>0</v>
      </c>
      <c r="HT1263">
        <v>0</v>
      </c>
      <c r="HU1263">
        <v>0</v>
      </c>
      <c r="HV1263">
        <v>0</v>
      </c>
      <c r="HW1263">
        <v>0</v>
      </c>
      <c r="HX1263">
        <v>0</v>
      </c>
      <c r="HY1263">
        <v>0</v>
      </c>
      <c r="HZ1263">
        <v>0</v>
      </c>
      <c r="IA1263">
        <v>0</v>
      </c>
      <c r="IB1263">
        <v>0</v>
      </c>
      <c r="IC1263">
        <v>0</v>
      </c>
      <c r="ID1263">
        <v>0</v>
      </c>
      <c r="IE1263">
        <v>0</v>
      </c>
      <c r="IF1263">
        <v>0</v>
      </c>
      <c r="IG1263">
        <v>0</v>
      </c>
      <c r="IH1263">
        <v>0</v>
      </c>
      <c r="II1263">
        <v>0</v>
      </c>
      <c r="IJ1263">
        <v>0</v>
      </c>
      <c r="IK1263">
        <v>0</v>
      </c>
    </row>
    <row r="1264" spans="13:245" hidden="1">
      <c r="M1264" s="340"/>
      <c r="N1264" t="s">
        <v>1025</v>
      </c>
      <c r="O1264">
        <v>2</v>
      </c>
      <c r="P1264">
        <v>37</v>
      </c>
      <c r="Q1264" s="183" t="str">
        <f t="shared" si="47"/>
        <v>SDH300237</v>
      </c>
      <c r="R1264">
        <v>371</v>
      </c>
      <c r="S1264">
        <v>2000</v>
      </c>
      <c r="T1264">
        <v>2000</v>
      </c>
      <c r="U1264">
        <v>2000</v>
      </c>
      <c r="V1264">
        <v>2000</v>
      </c>
      <c r="W1264">
        <v>2226</v>
      </c>
      <c r="X1264">
        <v>2597</v>
      </c>
      <c r="Y1264">
        <v>2968</v>
      </c>
      <c r="Z1264">
        <v>3339</v>
      </c>
      <c r="AA1264">
        <v>3710</v>
      </c>
      <c r="AB1264">
        <v>4081</v>
      </c>
      <c r="AC1264">
        <v>4452</v>
      </c>
      <c r="AD1264">
        <v>4823</v>
      </c>
      <c r="AE1264">
        <v>5194</v>
      </c>
      <c r="AF1264">
        <v>5565</v>
      </c>
      <c r="AG1264">
        <v>5936</v>
      </c>
      <c r="AH1264">
        <v>6307</v>
      </c>
      <c r="AI1264">
        <v>6678</v>
      </c>
      <c r="AJ1264">
        <v>7049</v>
      </c>
      <c r="AK1264">
        <v>7420</v>
      </c>
      <c r="AL1264">
        <v>7791</v>
      </c>
      <c r="AM1264">
        <v>8162</v>
      </c>
      <c r="AN1264">
        <v>8533</v>
      </c>
      <c r="AO1264">
        <v>8904</v>
      </c>
      <c r="AP1264">
        <v>9275</v>
      </c>
      <c r="AQ1264">
        <v>9646</v>
      </c>
      <c r="AR1264">
        <v>10017</v>
      </c>
      <c r="AS1264">
        <v>10388</v>
      </c>
      <c r="AT1264">
        <v>10759</v>
      </c>
      <c r="AU1264">
        <v>11130</v>
      </c>
      <c r="AV1264">
        <v>11130</v>
      </c>
      <c r="AW1264">
        <v>11130</v>
      </c>
      <c r="AX1264">
        <v>11130</v>
      </c>
      <c r="AY1264">
        <v>11130</v>
      </c>
      <c r="AZ1264">
        <v>11130</v>
      </c>
      <c r="BA1264">
        <v>11130</v>
      </c>
      <c r="BB1264">
        <v>11130</v>
      </c>
      <c r="BC1264">
        <v>11130</v>
      </c>
      <c r="BD1264">
        <v>11130</v>
      </c>
      <c r="BE1264">
        <v>11130</v>
      </c>
      <c r="BF1264">
        <v>11130</v>
      </c>
      <c r="BG1264">
        <v>11130</v>
      </c>
      <c r="BH1264">
        <v>11130</v>
      </c>
      <c r="BI1264">
        <v>11130</v>
      </c>
      <c r="BJ1264">
        <v>11130</v>
      </c>
      <c r="BK1264">
        <v>0</v>
      </c>
      <c r="BL1264">
        <v>0</v>
      </c>
      <c r="BM1264">
        <v>0</v>
      </c>
      <c r="BN1264">
        <v>0</v>
      </c>
      <c r="BO1264">
        <v>0</v>
      </c>
      <c r="BP1264">
        <v>0</v>
      </c>
      <c r="BQ1264">
        <v>0</v>
      </c>
      <c r="BR1264">
        <v>0</v>
      </c>
      <c r="BS1264">
        <v>0</v>
      </c>
      <c r="BT1264">
        <v>0</v>
      </c>
      <c r="BU1264">
        <v>0</v>
      </c>
      <c r="BV1264">
        <v>0</v>
      </c>
      <c r="BW1264">
        <v>0</v>
      </c>
      <c r="BX1264">
        <v>0</v>
      </c>
      <c r="BY1264">
        <v>0</v>
      </c>
      <c r="BZ1264">
        <v>0</v>
      </c>
      <c r="CA1264">
        <v>0</v>
      </c>
      <c r="CB1264">
        <v>0</v>
      </c>
      <c r="CC1264">
        <v>0</v>
      </c>
      <c r="CD1264">
        <v>0</v>
      </c>
      <c r="CE1264">
        <v>0</v>
      </c>
      <c r="CF1264">
        <v>0</v>
      </c>
      <c r="CG1264">
        <v>0</v>
      </c>
      <c r="CH1264">
        <v>0</v>
      </c>
      <c r="CI1264">
        <v>0</v>
      </c>
      <c r="CJ1264">
        <v>0</v>
      </c>
      <c r="CK1264">
        <v>0</v>
      </c>
      <c r="CL1264">
        <v>0</v>
      </c>
      <c r="CM1264">
        <v>0</v>
      </c>
      <c r="CN1264">
        <v>0</v>
      </c>
      <c r="CO1264">
        <v>0</v>
      </c>
      <c r="CP1264">
        <v>0</v>
      </c>
      <c r="CQ1264">
        <v>0</v>
      </c>
      <c r="CR1264">
        <v>0</v>
      </c>
      <c r="CS1264">
        <v>0</v>
      </c>
      <c r="CT1264">
        <v>0</v>
      </c>
      <c r="CU1264">
        <v>0</v>
      </c>
      <c r="CV1264">
        <v>0</v>
      </c>
      <c r="CW1264">
        <v>0</v>
      </c>
      <c r="CX1264">
        <v>0</v>
      </c>
      <c r="CY1264">
        <v>0</v>
      </c>
      <c r="CZ1264">
        <v>0</v>
      </c>
      <c r="DA1264">
        <v>0</v>
      </c>
      <c r="DB1264">
        <v>0</v>
      </c>
      <c r="DC1264">
        <v>0</v>
      </c>
      <c r="DD1264">
        <v>0</v>
      </c>
      <c r="DE1264">
        <v>0</v>
      </c>
      <c r="DF1264">
        <v>0</v>
      </c>
      <c r="DG1264">
        <v>0</v>
      </c>
      <c r="DH1264">
        <v>0</v>
      </c>
      <c r="DI1264">
        <v>0</v>
      </c>
      <c r="DJ1264">
        <v>0</v>
      </c>
      <c r="DK1264">
        <v>0</v>
      </c>
      <c r="DL1264">
        <v>0</v>
      </c>
      <c r="DM1264">
        <v>0</v>
      </c>
      <c r="DN1264">
        <v>0</v>
      </c>
      <c r="DO1264">
        <v>0</v>
      </c>
      <c r="DP1264">
        <v>0</v>
      </c>
      <c r="DQ1264">
        <v>0</v>
      </c>
      <c r="DR1264">
        <v>0</v>
      </c>
      <c r="DS1264">
        <v>0</v>
      </c>
      <c r="DT1264">
        <v>0</v>
      </c>
      <c r="DU1264">
        <v>0</v>
      </c>
      <c r="DV1264">
        <v>0</v>
      </c>
      <c r="DW1264">
        <v>0</v>
      </c>
      <c r="DX1264">
        <v>0</v>
      </c>
      <c r="DZ1264" s="340"/>
      <c r="EA1264" t="s">
        <v>1025</v>
      </c>
      <c r="EB1264">
        <v>2</v>
      </c>
      <c r="EC1264">
        <v>37</v>
      </c>
      <c r="ED1264" s="183" t="str">
        <f t="shared" si="48"/>
        <v>SDH300237</v>
      </c>
      <c r="EE1264">
        <v>371</v>
      </c>
      <c r="EF1264">
        <v>10000</v>
      </c>
      <c r="EG1264">
        <v>10000</v>
      </c>
      <c r="EH1264">
        <v>10000</v>
      </c>
      <c r="EI1264">
        <v>10000</v>
      </c>
      <c r="EJ1264">
        <v>10000</v>
      </c>
      <c r="EK1264">
        <v>10000</v>
      </c>
      <c r="EL1264">
        <v>10000</v>
      </c>
      <c r="EM1264">
        <v>10000</v>
      </c>
      <c r="EN1264">
        <v>10000</v>
      </c>
      <c r="EO1264">
        <v>10000</v>
      </c>
      <c r="EP1264">
        <v>10000</v>
      </c>
      <c r="EQ1264">
        <v>10000</v>
      </c>
      <c r="ER1264">
        <v>10000</v>
      </c>
      <c r="ES1264">
        <v>10000</v>
      </c>
      <c r="ET1264">
        <v>10000</v>
      </c>
      <c r="EU1264">
        <v>10000</v>
      </c>
      <c r="EV1264">
        <v>10000</v>
      </c>
      <c r="EW1264">
        <v>10000</v>
      </c>
      <c r="EX1264">
        <v>10000</v>
      </c>
      <c r="EY1264">
        <v>10000</v>
      </c>
      <c r="EZ1264">
        <v>10000</v>
      </c>
      <c r="FA1264">
        <v>10000</v>
      </c>
      <c r="FB1264">
        <v>10000</v>
      </c>
      <c r="FC1264">
        <v>10000</v>
      </c>
      <c r="FD1264">
        <v>10000</v>
      </c>
      <c r="FE1264">
        <v>10017</v>
      </c>
      <c r="FF1264">
        <v>10388</v>
      </c>
      <c r="FG1264">
        <v>10759</v>
      </c>
      <c r="FH1264">
        <v>11130</v>
      </c>
      <c r="FI1264">
        <v>11130</v>
      </c>
      <c r="FJ1264">
        <v>11130</v>
      </c>
      <c r="FK1264">
        <v>11130</v>
      </c>
      <c r="FL1264">
        <v>11130</v>
      </c>
      <c r="FM1264">
        <v>11130</v>
      </c>
      <c r="FN1264">
        <v>11130</v>
      </c>
      <c r="FO1264">
        <v>11130</v>
      </c>
      <c r="FP1264">
        <v>11130</v>
      </c>
      <c r="FQ1264">
        <v>11130</v>
      </c>
      <c r="FR1264">
        <v>11130</v>
      </c>
      <c r="FS1264">
        <v>11130</v>
      </c>
      <c r="FT1264">
        <v>11130</v>
      </c>
      <c r="FU1264">
        <v>11130</v>
      </c>
      <c r="FV1264">
        <v>11130</v>
      </c>
      <c r="FW1264">
        <v>11130</v>
      </c>
      <c r="FX1264">
        <v>0</v>
      </c>
      <c r="FY1264">
        <v>0</v>
      </c>
      <c r="FZ1264">
        <v>0</v>
      </c>
      <c r="GA1264">
        <v>0</v>
      </c>
      <c r="GB1264">
        <v>0</v>
      </c>
      <c r="GC1264">
        <v>0</v>
      </c>
      <c r="GD1264">
        <v>0</v>
      </c>
      <c r="GE1264">
        <v>0</v>
      </c>
      <c r="GF1264">
        <v>0</v>
      </c>
      <c r="GG1264">
        <v>0</v>
      </c>
      <c r="GH1264">
        <v>0</v>
      </c>
      <c r="GI1264">
        <v>0</v>
      </c>
      <c r="GJ1264">
        <v>0</v>
      </c>
      <c r="GK1264">
        <v>0</v>
      </c>
      <c r="GL1264">
        <v>0</v>
      </c>
      <c r="GM1264">
        <v>0</v>
      </c>
      <c r="GN1264">
        <v>0</v>
      </c>
      <c r="GO1264">
        <v>0</v>
      </c>
      <c r="GP1264">
        <v>0</v>
      </c>
      <c r="GQ1264">
        <v>0</v>
      </c>
      <c r="GR1264">
        <v>0</v>
      </c>
      <c r="GS1264">
        <v>0</v>
      </c>
      <c r="GT1264">
        <v>0</v>
      </c>
      <c r="GU1264">
        <v>0</v>
      </c>
      <c r="GV1264">
        <v>0</v>
      </c>
      <c r="GW1264">
        <v>0</v>
      </c>
      <c r="GX1264">
        <v>0</v>
      </c>
      <c r="GY1264">
        <v>0</v>
      </c>
      <c r="GZ1264">
        <v>0</v>
      </c>
      <c r="HA1264">
        <v>0</v>
      </c>
      <c r="HB1264">
        <v>0</v>
      </c>
      <c r="HC1264">
        <v>0</v>
      </c>
      <c r="HD1264">
        <v>0</v>
      </c>
      <c r="HE1264">
        <v>0</v>
      </c>
      <c r="HF1264">
        <v>0</v>
      </c>
      <c r="HG1264">
        <v>0</v>
      </c>
      <c r="HH1264">
        <v>0</v>
      </c>
      <c r="HI1264">
        <v>0</v>
      </c>
      <c r="HJ1264">
        <v>0</v>
      </c>
      <c r="HK1264">
        <v>0</v>
      </c>
      <c r="HL1264">
        <v>0</v>
      </c>
      <c r="HM1264">
        <v>0</v>
      </c>
      <c r="HN1264">
        <v>0</v>
      </c>
      <c r="HO1264">
        <v>0</v>
      </c>
      <c r="HP1264">
        <v>0</v>
      </c>
      <c r="HQ1264">
        <v>0</v>
      </c>
      <c r="HR1264">
        <v>0</v>
      </c>
      <c r="HS1264">
        <v>0</v>
      </c>
      <c r="HT1264">
        <v>0</v>
      </c>
      <c r="HU1264">
        <v>0</v>
      </c>
      <c r="HV1264">
        <v>0</v>
      </c>
      <c r="HW1264">
        <v>0</v>
      </c>
      <c r="HX1264">
        <v>0</v>
      </c>
      <c r="HY1264">
        <v>0</v>
      </c>
      <c r="HZ1264">
        <v>0</v>
      </c>
      <c r="IA1264">
        <v>0</v>
      </c>
      <c r="IB1264">
        <v>0</v>
      </c>
      <c r="IC1264">
        <v>0</v>
      </c>
      <c r="ID1264">
        <v>0</v>
      </c>
      <c r="IE1264">
        <v>0</v>
      </c>
      <c r="IF1264">
        <v>0</v>
      </c>
      <c r="IG1264">
        <v>0</v>
      </c>
      <c r="IH1264">
        <v>0</v>
      </c>
      <c r="II1264">
        <v>0</v>
      </c>
      <c r="IJ1264">
        <v>0</v>
      </c>
      <c r="IK1264">
        <v>0</v>
      </c>
    </row>
    <row r="1265" spans="13:245" hidden="1">
      <c r="M1265" s="340"/>
      <c r="N1265" t="s">
        <v>1025</v>
      </c>
      <c r="O1265">
        <v>2</v>
      </c>
      <c r="P1265">
        <v>38</v>
      </c>
      <c r="Q1265" s="183" t="str">
        <f t="shared" si="47"/>
        <v>SDH300238</v>
      </c>
      <c r="R1265">
        <v>392.20000000000005</v>
      </c>
      <c r="S1265">
        <v>2000</v>
      </c>
      <c r="T1265">
        <v>2000</v>
      </c>
      <c r="U1265">
        <v>2000</v>
      </c>
      <c r="V1265">
        <v>2000</v>
      </c>
      <c r="W1265">
        <v>2353.2000000000003</v>
      </c>
      <c r="X1265">
        <v>2745.4</v>
      </c>
      <c r="Y1265">
        <v>3137.6000000000004</v>
      </c>
      <c r="Z1265">
        <v>3529.8</v>
      </c>
      <c r="AA1265">
        <v>3922</v>
      </c>
      <c r="AB1265">
        <v>4314.2</v>
      </c>
      <c r="AC1265">
        <v>4706.4000000000005</v>
      </c>
      <c r="AD1265">
        <v>5098.6000000000004</v>
      </c>
      <c r="AE1265">
        <v>5490.8</v>
      </c>
      <c r="AF1265">
        <v>5883</v>
      </c>
      <c r="AG1265">
        <v>6275.2000000000007</v>
      </c>
      <c r="AH1265">
        <v>6667.4000000000005</v>
      </c>
      <c r="AI1265">
        <v>7059.6</v>
      </c>
      <c r="AJ1265">
        <v>7451.8</v>
      </c>
      <c r="AK1265">
        <v>7844</v>
      </c>
      <c r="AL1265">
        <v>8236.2000000000007</v>
      </c>
      <c r="AM1265">
        <v>8628.4</v>
      </c>
      <c r="AN1265">
        <v>9020.6</v>
      </c>
      <c r="AO1265">
        <v>9412.8000000000011</v>
      </c>
      <c r="AP1265">
        <v>9805</v>
      </c>
      <c r="AQ1265">
        <v>10197.200000000001</v>
      </c>
      <c r="AR1265">
        <v>10589.4</v>
      </c>
      <c r="AS1265">
        <v>10981.6</v>
      </c>
      <c r="AT1265">
        <v>11373.800000000001</v>
      </c>
      <c r="AU1265">
        <v>11766</v>
      </c>
      <c r="AV1265">
        <v>11766</v>
      </c>
      <c r="AW1265">
        <v>11766</v>
      </c>
      <c r="AX1265">
        <v>11766</v>
      </c>
      <c r="AY1265">
        <v>11766</v>
      </c>
      <c r="AZ1265">
        <v>11766</v>
      </c>
      <c r="BA1265">
        <v>11766</v>
      </c>
      <c r="BB1265">
        <v>11766</v>
      </c>
      <c r="BC1265">
        <v>11766</v>
      </c>
      <c r="BD1265">
        <v>11766</v>
      </c>
      <c r="BE1265">
        <v>11766</v>
      </c>
      <c r="BF1265">
        <v>11766</v>
      </c>
      <c r="BG1265">
        <v>11766</v>
      </c>
      <c r="BH1265">
        <v>11766</v>
      </c>
      <c r="BI1265">
        <v>11766</v>
      </c>
      <c r="BJ1265">
        <v>11766</v>
      </c>
      <c r="BK1265">
        <v>0</v>
      </c>
      <c r="BL1265">
        <v>0</v>
      </c>
      <c r="BM1265">
        <v>0</v>
      </c>
      <c r="BN1265">
        <v>0</v>
      </c>
      <c r="BO1265">
        <v>0</v>
      </c>
      <c r="BP1265">
        <v>0</v>
      </c>
      <c r="BQ1265">
        <v>0</v>
      </c>
      <c r="BR1265">
        <v>0</v>
      </c>
      <c r="BS1265">
        <v>0</v>
      </c>
      <c r="BT1265">
        <v>0</v>
      </c>
      <c r="BU1265">
        <v>0</v>
      </c>
      <c r="BV1265">
        <v>0</v>
      </c>
      <c r="BW1265">
        <v>0</v>
      </c>
      <c r="BX1265">
        <v>0</v>
      </c>
      <c r="BY1265">
        <v>0</v>
      </c>
      <c r="BZ1265">
        <v>0</v>
      </c>
      <c r="CA1265">
        <v>0</v>
      </c>
      <c r="CB1265">
        <v>0</v>
      </c>
      <c r="CC1265">
        <v>0</v>
      </c>
      <c r="CD1265">
        <v>0</v>
      </c>
      <c r="CE1265">
        <v>0</v>
      </c>
      <c r="CF1265">
        <v>0</v>
      </c>
      <c r="CG1265">
        <v>0</v>
      </c>
      <c r="CH1265">
        <v>0</v>
      </c>
      <c r="CI1265">
        <v>0</v>
      </c>
      <c r="CJ1265">
        <v>0</v>
      </c>
      <c r="CK1265">
        <v>0</v>
      </c>
      <c r="CL1265">
        <v>0</v>
      </c>
      <c r="CM1265">
        <v>0</v>
      </c>
      <c r="CN1265">
        <v>0</v>
      </c>
      <c r="CO1265">
        <v>0</v>
      </c>
      <c r="CP1265">
        <v>0</v>
      </c>
      <c r="CQ1265">
        <v>0</v>
      </c>
      <c r="CR1265">
        <v>0</v>
      </c>
      <c r="CS1265">
        <v>0</v>
      </c>
      <c r="CT1265">
        <v>0</v>
      </c>
      <c r="CU1265">
        <v>0</v>
      </c>
      <c r="CV1265">
        <v>0</v>
      </c>
      <c r="CW1265">
        <v>0</v>
      </c>
      <c r="CX1265">
        <v>0</v>
      </c>
      <c r="CY1265">
        <v>0</v>
      </c>
      <c r="CZ1265">
        <v>0</v>
      </c>
      <c r="DA1265">
        <v>0</v>
      </c>
      <c r="DB1265">
        <v>0</v>
      </c>
      <c r="DC1265">
        <v>0</v>
      </c>
      <c r="DD1265">
        <v>0</v>
      </c>
      <c r="DE1265">
        <v>0</v>
      </c>
      <c r="DF1265">
        <v>0</v>
      </c>
      <c r="DG1265">
        <v>0</v>
      </c>
      <c r="DH1265">
        <v>0</v>
      </c>
      <c r="DI1265">
        <v>0</v>
      </c>
      <c r="DJ1265">
        <v>0</v>
      </c>
      <c r="DK1265">
        <v>0</v>
      </c>
      <c r="DL1265">
        <v>0</v>
      </c>
      <c r="DM1265">
        <v>0</v>
      </c>
      <c r="DN1265">
        <v>0</v>
      </c>
      <c r="DO1265">
        <v>0</v>
      </c>
      <c r="DP1265">
        <v>0</v>
      </c>
      <c r="DQ1265">
        <v>0</v>
      </c>
      <c r="DR1265">
        <v>0</v>
      </c>
      <c r="DS1265">
        <v>0</v>
      </c>
      <c r="DT1265">
        <v>0</v>
      </c>
      <c r="DU1265">
        <v>0</v>
      </c>
      <c r="DV1265">
        <v>0</v>
      </c>
      <c r="DW1265">
        <v>0</v>
      </c>
      <c r="DX1265">
        <v>0</v>
      </c>
      <c r="DZ1265" s="340"/>
      <c r="EA1265" t="s">
        <v>1025</v>
      </c>
      <c r="EB1265">
        <v>2</v>
      </c>
      <c r="EC1265">
        <v>38</v>
      </c>
      <c r="ED1265" s="183" t="str">
        <f t="shared" si="48"/>
        <v>SDH300238</v>
      </c>
      <c r="EE1265">
        <v>392.20000000000005</v>
      </c>
      <c r="EF1265">
        <v>10000</v>
      </c>
      <c r="EG1265">
        <v>10000</v>
      </c>
      <c r="EH1265">
        <v>10000</v>
      </c>
      <c r="EI1265">
        <v>10000</v>
      </c>
      <c r="EJ1265">
        <v>10000</v>
      </c>
      <c r="EK1265">
        <v>10000</v>
      </c>
      <c r="EL1265">
        <v>10000</v>
      </c>
      <c r="EM1265">
        <v>10000</v>
      </c>
      <c r="EN1265">
        <v>10000</v>
      </c>
      <c r="EO1265">
        <v>10000</v>
      </c>
      <c r="EP1265">
        <v>10000</v>
      </c>
      <c r="EQ1265">
        <v>10000</v>
      </c>
      <c r="ER1265">
        <v>10000</v>
      </c>
      <c r="ES1265">
        <v>10000</v>
      </c>
      <c r="ET1265">
        <v>10000</v>
      </c>
      <c r="EU1265">
        <v>10000</v>
      </c>
      <c r="EV1265">
        <v>10000</v>
      </c>
      <c r="EW1265">
        <v>10000</v>
      </c>
      <c r="EX1265">
        <v>10000</v>
      </c>
      <c r="EY1265">
        <v>10000</v>
      </c>
      <c r="EZ1265">
        <v>10000</v>
      </c>
      <c r="FA1265">
        <v>10000</v>
      </c>
      <c r="FB1265">
        <v>10000</v>
      </c>
      <c r="FC1265">
        <v>10000</v>
      </c>
      <c r="FD1265">
        <v>10197.200000000001</v>
      </c>
      <c r="FE1265">
        <v>10589.4</v>
      </c>
      <c r="FF1265">
        <v>10981.6</v>
      </c>
      <c r="FG1265">
        <v>11373.8</v>
      </c>
      <c r="FH1265">
        <v>11766</v>
      </c>
      <c r="FI1265">
        <v>11766</v>
      </c>
      <c r="FJ1265">
        <v>11766</v>
      </c>
      <c r="FK1265">
        <v>11766</v>
      </c>
      <c r="FL1265">
        <v>11766</v>
      </c>
      <c r="FM1265">
        <v>11766</v>
      </c>
      <c r="FN1265">
        <v>11766</v>
      </c>
      <c r="FO1265">
        <v>11766</v>
      </c>
      <c r="FP1265">
        <v>11766</v>
      </c>
      <c r="FQ1265">
        <v>11766</v>
      </c>
      <c r="FR1265">
        <v>11766</v>
      </c>
      <c r="FS1265">
        <v>11766</v>
      </c>
      <c r="FT1265">
        <v>11766</v>
      </c>
      <c r="FU1265">
        <v>11766</v>
      </c>
      <c r="FV1265">
        <v>11766</v>
      </c>
      <c r="FW1265">
        <v>11766</v>
      </c>
      <c r="FX1265">
        <v>0</v>
      </c>
      <c r="FY1265">
        <v>0</v>
      </c>
      <c r="FZ1265">
        <v>0</v>
      </c>
      <c r="GA1265">
        <v>0</v>
      </c>
      <c r="GB1265">
        <v>0</v>
      </c>
      <c r="GC1265">
        <v>0</v>
      </c>
      <c r="GD1265">
        <v>0</v>
      </c>
      <c r="GE1265">
        <v>0</v>
      </c>
      <c r="GF1265">
        <v>0</v>
      </c>
      <c r="GG1265">
        <v>0</v>
      </c>
      <c r="GH1265">
        <v>0</v>
      </c>
      <c r="GI1265">
        <v>0</v>
      </c>
      <c r="GJ1265">
        <v>0</v>
      </c>
      <c r="GK1265">
        <v>0</v>
      </c>
      <c r="GL1265">
        <v>0</v>
      </c>
      <c r="GM1265">
        <v>0</v>
      </c>
      <c r="GN1265">
        <v>0</v>
      </c>
      <c r="GO1265">
        <v>0</v>
      </c>
      <c r="GP1265">
        <v>0</v>
      </c>
      <c r="GQ1265">
        <v>0</v>
      </c>
      <c r="GR1265">
        <v>0</v>
      </c>
      <c r="GS1265">
        <v>0</v>
      </c>
      <c r="GT1265">
        <v>0</v>
      </c>
      <c r="GU1265">
        <v>0</v>
      </c>
      <c r="GV1265">
        <v>0</v>
      </c>
      <c r="GW1265">
        <v>0</v>
      </c>
      <c r="GX1265">
        <v>0</v>
      </c>
      <c r="GY1265">
        <v>0</v>
      </c>
      <c r="GZ1265">
        <v>0</v>
      </c>
      <c r="HA1265">
        <v>0</v>
      </c>
      <c r="HB1265">
        <v>0</v>
      </c>
      <c r="HC1265">
        <v>0</v>
      </c>
      <c r="HD1265">
        <v>0</v>
      </c>
      <c r="HE1265">
        <v>0</v>
      </c>
      <c r="HF1265">
        <v>0</v>
      </c>
      <c r="HG1265">
        <v>0</v>
      </c>
      <c r="HH1265">
        <v>0</v>
      </c>
      <c r="HI1265">
        <v>0</v>
      </c>
      <c r="HJ1265">
        <v>0</v>
      </c>
      <c r="HK1265">
        <v>0</v>
      </c>
      <c r="HL1265">
        <v>0</v>
      </c>
      <c r="HM1265">
        <v>0</v>
      </c>
      <c r="HN1265">
        <v>0</v>
      </c>
      <c r="HO1265">
        <v>0</v>
      </c>
      <c r="HP1265">
        <v>0</v>
      </c>
      <c r="HQ1265">
        <v>0</v>
      </c>
      <c r="HR1265">
        <v>0</v>
      </c>
      <c r="HS1265">
        <v>0</v>
      </c>
      <c r="HT1265">
        <v>0</v>
      </c>
      <c r="HU1265">
        <v>0</v>
      </c>
      <c r="HV1265">
        <v>0</v>
      </c>
      <c r="HW1265">
        <v>0</v>
      </c>
      <c r="HX1265">
        <v>0</v>
      </c>
      <c r="HY1265">
        <v>0</v>
      </c>
      <c r="HZ1265">
        <v>0</v>
      </c>
      <c r="IA1265">
        <v>0</v>
      </c>
      <c r="IB1265">
        <v>0</v>
      </c>
      <c r="IC1265">
        <v>0</v>
      </c>
      <c r="ID1265">
        <v>0</v>
      </c>
      <c r="IE1265">
        <v>0</v>
      </c>
      <c r="IF1265">
        <v>0</v>
      </c>
      <c r="IG1265">
        <v>0</v>
      </c>
      <c r="IH1265">
        <v>0</v>
      </c>
      <c r="II1265">
        <v>0</v>
      </c>
      <c r="IJ1265">
        <v>0</v>
      </c>
      <c r="IK1265">
        <v>0</v>
      </c>
    </row>
    <row r="1266" spans="13:245" hidden="1">
      <c r="M1266" s="340"/>
      <c r="N1266" t="s">
        <v>1025</v>
      </c>
      <c r="O1266">
        <v>2</v>
      </c>
      <c r="P1266">
        <v>39</v>
      </c>
      <c r="Q1266" s="183" t="str">
        <f t="shared" si="47"/>
        <v>SDH300239</v>
      </c>
      <c r="R1266">
        <v>397.5</v>
      </c>
      <c r="S1266">
        <v>2000</v>
      </c>
      <c r="T1266">
        <v>2000</v>
      </c>
      <c r="U1266">
        <v>2000</v>
      </c>
      <c r="V1266">
        <v>2000</v>
      </c>
      <c r="W1266">
        <v>2385</v>
      </c>
      <c r="X1266">
        <v>2782.5</v>
      </c>
      <c r="Y1266">
        <v>3180</v>
      </c>
      <c r="Z1266">
        <v>3577.5</v>
      </c>
      <c r="AA1266">
        <v>3975</v>
      </c>
      <c r="AB1266">
        <v>4372.5</v>
      </c>
      <c r="AC1266">
        <v>4770</v>
      </c>
      <c r="AD1266">
        <v>5167.5</v>
      </c>
      <c r="AE1266">
        <v>5565</v>
      </c>
      <c r="AF1266">
        <v>5962.5</v>
      </c>
      <c r="AG1266">
        <v>6360</v>
      </c>
      <c r="AH1266">
        <v>6757.5</v>
      </c>
      <c r="AI1266">
        <v>7155</v>
      </c>
      <c r="AJ1266">
        <v>7552.5</v>
      </c>
      <c r="AK1266">
        <v>7950</v>
      </c>
      <c r="AL1266">
        <v>8347.5</v>
      </c>
      <c r="AM1266">
        <v>8745</v>
      </c>
      <c r="AN1266">
        <v>9142.5</v>
      </c>
      <c r="AO1266">
        <v>9540</v>
      </c>
      <c r="AP1266">
        <v>9937.5</v>
      </c>
      <c r="AQ1266">
        <v>10335</v>
      </c>
      <c r="AR1266">
        <v>10732.5</v>
      </c>
      <c r="AS1266">
        <v>11130</v>
      </c>
      <c r="AT1266">
        <v>11527.5</v>
      </c>
      <c r="AU1266">
        <v>11925</v>
      </c>
      <c r="AV1266">
        <v>11925</v>
      </c>
      <c r="AW1266">
        <v>11925</v>
      </c>
      <c r="AX1266">
        <v>11925</v>
      </c>
      <c r="AY1266">
        <v>11925</v>
      </c>
      <c r="AZ1266">
        <v>11925</v>
      </c>
      <c r="BA1266">
        <v>11925</v>
      </c>
      <c r="BB1266">
        <v>11925</v>
      </c>
      <c r="BC1266">
        <v>11925</v>
      </c>
      <c r="BD1266">
        <v>11925</v>
      </c>
      <c r="BE1266">
        <v>11925</v>
      </c>
      <c r="BF1266">
        <v>11925</v>
      </c>
      <c r="BG1266">
        <v>11925</v>
      </c>
      <c r="BH1266">
        <v>11925</v>
      </c>
      <c r="BI1266">
        <v>11925</v>
      </c>
      <c r="BJ1266">
        <v>11925</v>
      </c>
      <c r="BK1266">
        <v>0</v>
      </c>
      <c r="BL1266">
        <v>0</v>
      </c>
      <c r="BM1266">
        <v>0</v>
      </c>
      <c r="BN1266">
        <v>0</v>
      </c>
      <c r="BO1266">
        <v>0</v>
      </c>
      <c r="BP1266">
        <v>0</v>
      </c>
      <c r="BQ1266">
        <v>0</v>
      </c>
      <c r="BR1266">
        <v>0</v>
      </c>
      <c r="BS1266">
        <v>0</v>
      </c>
      <c r="BT1266">
        <v>0</v>
      </c>
      <c r="BU1266">
        <v>0</v>
      </c>
      <c r="BV1266">
        <v>0</v>
      </c>
      <c r="BW1266">
        <v>0</v>
      </c>
      <c r="BX1266">
        <v>0</v>
      </c>
      <c r="BY1266">
        <v>0</v>
      </c>
      <c r="BZ1266">
        <v>0</v>
      </c>
      <c r="CA1266">
        <v>0</v>
      </c>
      <c r="CB1266">
        <v>0</v>
      </c>
      <c r="CC1266">
        <v>0</v>
      </c>
      <c r="CD1266">
        <v>0</v>
      </c>
      <c r="CE1266">
        <v>0</v>
      </c>
      <c r="CF1266">
        <v>0</v>
      </c>
      <c r="CG1266">
        <v>0</v>
      </c>
      <c r="CH1266">
        <v>0</v>
      </c>
      <c r="CI1266">
        <v>0</v>
      </c>
      <c r="CJ1266">
        <v>0</v>
      </c>
      <c r="CK1266">
        <v>0</v>
      </c>
      <c r="CL1266">
        <v>0</v>
      </c>
      <c r="CM1266">
        <v>0</v>
      </c>
      <c r="CN1266">
        <v>0</v>
      </c>
      <c r="CO1266">
        <v>0</v>
      </c>
      <c r="CP1266">
        <v>0</v>
      </c>
      <c r="CQ1266">
        <v>0</v>
      </c>
      <c r="CR1266">
        <v>0</v>
      </c>
      <c r="CS1266">
        <v>0</v>
      </c>
      <c r="CT1266">
        <v>0</v>
      </c>
      <c r="CU1266">
        <v>0</v>
      </c>
      <c r="CV1266">
        <v>0</v>
      </c>
      <c r="CW1266">
        <v>0</v>
      </c>
      <c r="CX1266">
        <v>0</v>
      </c>
      <c r="CY1266">
        <v>0</v>
      </c>
      <c r="CZ1266">
        <v>0</v>
      </c>
      <c r="DA1266">
        <v>0</v>
      </c>
      <c r="DB1266">
        <v>0</v>
      </c>
      <c r="DC1266">
        <v>0</v>
      </c>
      <c r="DD1266">
        <v>0</v>
      </c>
      <c r="DE1266">
        <v>0</v>
      </c>
      <c r="DF1266">
        <v>0</v>
      </c>
      <c r="DG1266">
        <v>0</v>
      </c>
      <c r="DH1266">
        <v>0</v>
      </c>
      <c r="DI1266">
        <v>0</v>
      </c>
      <c r="DJ1266">
        <v>0</v>
      </c>
      <c r="DK1266">
        <v>0</v>
      </c>
      <c r="DL1266">
        <v>0</v>
      </c>
      <c r="DM1266">
        <v>0</v>
      </c>
      <c r="DN1266">
        <v>0</v>
      </c>
      <c r="DO1266">
        <v>0</v>
      </c>
      <c r="DP1266">
        <v>0</v>
      </c>
      <c r="DQ1266">
        <v>0</v>
      </c>
      <c r="DR1266">
        <v>0</v>
      </c>
      <c r="DS1266">
        <v>0</v>
      </c>
      <c r="DT1266">
        <v>0</v>
      </c>
      <c r="DU1266">
        <v>0</v>
      </c>
      <c r="DV1266">
        <v>0</v>
      </c>
      <c r="DW1266">
        <v>0</v>
      </c>
      <c r="DX1266">
        <v>0</v>
      </c>
      <c r="DZ1266" s="340"/>
      <c r="EA1266" t="s">
        <v>1025</v>
      </c>
      <c r="EB1266">
        <v>2</v>
      </c>
      <c r="EC1266">
        <v>39</v>
      </c>
      <c r="ED1266" s="183" t="str">
        <f t="shared" si="48"/>
        <v>SDH300239</v>
      </c>
      <c r="EE1266">
        <v>397.5</v>
      </c>
      <c r="EF1266">
        <v>10000</v>
      </c>
      <c r="EG1266">
        <v>10000</v>
      </c>
      <c r="EH1266">
        <v>10000</v>
      </c>
      <c r="EI1266">
        <v>10000</v>
      </c>
      <c r="EJ1266">
        <v>10000</v>
      </c>
      <c r="EK1266">
        <v>10000</v>
      </c>
      <c r="EL1266">
        <v>10000</v>
      </c>
      <c r="EM1266">
        <v>10000</v>
      </c>
      <c r="EN1266">
        <v>10000</v>
      </c>
      <c r="EO1266">
        <v>10000</v>
      </c>
      <c r="EP1266">
        <v>10000</v>
      </c>
      <c r="EQ1266">
        <v>10000</v>
      </c>
      <c r="ER1266">
        <v>10000</v>
      </c>
      <c r="ES1266">
        <v>10000</v>
      </c>
      <c r="ET1266">
        <v>10000</v>
      </c>
      <c r="EU1266">
        <v>10000</v>
      </c>
      <c r="EV1266">
        <v>10000</v>
      </c>
      <c r="EW1266">
        <v>10000</v>
      </c>
      <c r="EX1266">
        <v>10000</v>
      </c>
      <c r="EY1266">
        <v>10000</v>
      </c>
      <c r="EZ1266">
        <v>10000</v>
      </c>
      <c r="FA1266">
        <v>10000</v>
      </c>
      <c r="FB1266">
        <v>10000</v>
      </c>
      <c r="FC1266">
        <v>10000</v>
      </c>
      <c r="FD1266">
        <v>10335</v>
      </c>
      <c r="FE1266">
        <v>10732.5</v>
      </c>
      <c r="FF1266">
        <v>11130</v>
      </c>
      <c r="FG1266">
        <v>11527.5</v>
      </c>
      <c r="FH1266">
        <v>11925</v>
      </c>
      <c r="FI1266">
        <v>11925</v>
      </c>
      <c r="FJ1266">
        <v>11925</v>
      </c>
      <c r="FK1266">
        <v>11925</v>
      </c>
      <c r="FL1266">
        <v>11925</v>
      </c>
      <c r="FM1266">
        <v>11925</v>
      </c>
      <c r="FN1266">
        <v>11925</v>
      </c>
      <c r="FO1266">
        <v>11925</v>
      </c>
      <c r="FP1266">
        <v>11925</v>
      </c>
      <c r="FQ1266">
        <v>11925</v>
      </c>
      <c r="FR1266">
        <v>11925</v>
      </c>
      <c r="FS1266">
        <v>11925</v>
      </c>
      <c r="FT1266">
        <v>11925</v>
      </c>
      <c r="FU1266">
        <v>11925</v>
      </c>
      <c r="FV1266">
        <v>11925</v>
      </c>
      <c r="FW1266">
        <v>11925</v>
      </c>
      <c r="FX1266">
        <v>0</v>
      </c>
      <c r="FY1266">
        <v>0</v>
      </c>
      <c r="FZ1266">
        <v>0</v>
      </c>
      <c r="GA1266">
        <v>0</v>
      </c>
      <c r="GB1266">
        <v>0</v>
      </c>
      <c r="GC1266">
        <v>0</v>
      </c>
      <c r="GD1266">
        <v>0</v>
      </c>
      <c r="GE1266">
        <v>0</v>
      </c>
      <c r="GF1266">
        <v>0</v>
      </c>
      <c r="GG1266">
        <v>0</v>
      </c>
      <c r="GH1266">
        <v>0</v>
      </c>
      <c r="GI1266">
        <v>0</v>
      </c>
      <c r="GJ1266">
        <v>0</v>
      </c>
      <c r="GK1266">
        <v>0</v>
      </c>
      <c r="GL1266">
        <v>0</v>
      </c>
      <c r="GM1266">
        <v>0</v>
      </c>
      <c r="GN1266">
        <v>0</v>
      </c>
      <c r="GO1266">
        <v>0</v>
      </c>
      <c r="GP1266">
        <v>0</v>
      </c>
      <c r="GQ1266">
        <v>0</v>
      </c>
      <c r="GR1266">
        <v>0</v>
      </c>
      <c r="GS1266">
        <v>0</v>
      </c>
      <c r="GT1266">
        <v>0</v>
      </c>
      <c r="GU1266">
        <v>0</v>
      </c>
      <c r="GV1266">
        <v>0</v>
      </c>
      <c r="GW1266">
        <v>0</v>
      </c>
      <c r="GX1266">
        <v>0</v>
      </c>
      <c r="GY1266">
        <v>0</v>
      </c>
      <c r="GZ1266">
        <v>0</v>
      </c>
      <c r="HA1266">
        <v>0</v>
      </c>
      <c r="HB1266">
        <v>0</v>
      </c>
      <c r="HC1266">
        <v>0</v>
      </c>
      <c r="HD1266">
        <v>0</v>
      </c>
      <c r="HE1266">
        <v>0</v>
      </c>
      <c r="HF1266">
        <v>0</v>
      </c>
      <c r="HG1266">
        <v>0</v>
      </c>
      <c r="HH1266">
        <v>0</v>
      </c>
      <c r="HI1266">
        <v>0</v>
      </c>
      <c r="HJ1266">
        <v>0</v>
      </c>
      <c r="HK1266">
        <v>0</v>
      </c>
      <c r="HL1266">
        <v>0</v>
      </c>
      <c r="HM1266">
        <v>0</v>
      </c>
      <c r="HN1266">
        <v>0</v>
      </c>
      <c r="HO1266">
        <v>0</v>
      </c>
      <c r="HP1266">
        <v>0</v>
      </c>
      <c r="HQ1266">
        <v>0</v>
      </c>
      <c r="HR1266">
        <v>0</v>
      </c>
      <c r="HS1266">
        <v>0</v>
      </c>
      <c r="HT1266">
        <v>0</v>
      </c>
      <c r="HU1266">
        <v>0</v>
      </c>
      <c r="HV1266">
        <v>0</v>
      </c>
      <c r="HW1266">
        <v>0</v>
      </c>
      <c r="HX1266">
        <v>0</v>
      </c>
      <c r="HY1266">
        <v>0</v>
      </c>
      <c r="HZ1266">
        <v>0</v>
      </c>
      <c r="IA1266">
        <v>0</v>
      </c>
      <c r="IB1266">
        <v>0</v>
      </c>
      <c r="IC1266">
        <v>0</v>
      </c>
      <c r="ID1266">
        <v>0</v>
      </c>
      <c r="IE1266">
        <v>0</v>
      </c>
      <c r="IF1266">
        <v>0</v>
      </c>
      <c r="IG1266">
        <v>0</v>
      </c>
      <c r="IH1266">
        <v>0</v>
      </c>
      <c r="II1266">
        <v>0</v>
      </c>
      <c r="IJ1266">
        <v>0</v>
      </c>
      <c r="IK1266">
        <v>0</v>
      </c>
    </row>
    <row r="1267" spans="13:245" hidden="1">
      <c r="M1267" s="340"/>
      <c r="N1267" t="s">
        <v>1025</v>
      </c>
      <c r="O1267">
        <v>2</v>
      </c>
      <c r="P1267">
        <v>40</v>
      </c>
      <c r="Q1267" s="183" t="str">
        <f t="shared" si="47"/>
        <v>SDH300240</v>
      </c>
      <c r="R1267">
        <v>413.40000000000003</v>
      </c>
      <c r="S1267">
        <v>2000</v>
      </c>
      <c r="T1267">
        <v>2000</v>
      </c>
      <c r="U1267">
        <v>2000</v>
      </c>
      <c r="V1267">
        <v>2067</v>
      </c>
      <c r="W1267">
        <v>2480.4</v>
      </c>
      <c r="X1267">
        <v>2893.8</v>
      </c>
      <c r="Y1267">
        <v>3307.2000000000003</v>
      </c>
      <c r="Z1267">
        <v>3720.6000000000004</v>
      </c>
      <c r="AA1267">
        <v>4134</v>
      </c>
      <c r="AB1267">
        <v>4547.4000000000005</v>
      </c>
      <c r="AC1267">
        <v>4960.8</v>
      </c>
      <c r="AD1267">
        <v>5374.2</v>
      </c>
      <c r="AE1267">
        <v>5787.6</v>
      </c>
      <c r="AF1267">
        <v>6201</v>
      </c>
      <c r="AG1267">
        <v>6614.4000000000005</v>
      </c>
      <c r="AH1267">
        <v>7027.8</v>
      </c>
      <c r="AI1267">
        <v>7441.2000000000007</v>
      </c>
      <c r="AJ1267">
        <v>7854.6</v>
      </c>
      <c r="AK1267">
        <v>8268</v>
      </c>
      <c r="AL1267">
        <v>8681.4</v>
      </c>
      <c r="AM1267">
        <v>9094.8000000000011</v>
      </c>
      <c r="AN1267">
        <v>9508.2000000000007</v>
      </c>
      <c r="AO1267">
        <v>9921.6</v>
      </c>
      <c r="AP1267">
        <v>10335</v>
      </c>
      <c r="AQ1267">
        <v>10748.4</v>
      </c>
      <c r="AR1267">
        <v>11161.800000000001</v>
      </c>
      <c r="AS1267">
        <v>11575.2</v>
      </c>
      <c r="AT1267">
        <v>11988.6</v>
      </c>
      <c r="AU1267">
        <v>12402</v>
      </c>
      <c r="AV1267">
        <v>12402</v>
      </c>
      <c r="AW1267">
        <v>12402</v>
      </c>
      <c r="AX1267">
        <v>12402</v>
      </c>
      <c r="AY1267">
        <v>12402</v>
      </c>
      <c r="AZ1267">
        <v>12402</v>
      </c>
      <c r="BA1267">
        <v>12402</v>
      </c>
      <c r="BB1267">
        <v>12402</v>
      </c>
      <c r="BC1267">
        <v>12402</v>
      </c>
      <c r="BD1267">
        <v>12402</v>
      </c>
      <c r="BE1267">
        <v>12402</v>
      </c>
      <c r="BF1267">
        <v>12402</v>
      </c>
      <c r="BG1267">
        <v>12402</v>
      </c>
      <c r="BH1267">
        <v>12402</v>
      </c>
      <c r="BI1267">
        <v>12402</v>
      </c>
      <c r="BJ1267">
        <v>12402</v>
      </c>
      <c r="BK1267">
        <v>0</v>
      </c>
      <c r="BL1267">
        <v>0</v>
      </c>
      <c r="BM1267">
        <v>0</v>
      </c>
      <c r="BN1267">
        <v>0</v>
      </c>
      <c r="BO1267">
        <v>0</v>
      </c>
      <c r="BP1267">
        <v>0</v>
      </c>
      <c r="BQ1267">
        <v>0</v>
      </c>
      <c r="BR1267">
        <v>0</v>
      </c>
      <c r="BS1267">
        <v>0</v>
      </c>
      <c r="BT1267">
        <v>0</v>
      </c>
      <c r="BU1267">
        <v>0</v>
      </c>
      <c r="BV1267">
        <v>0</v>
      </c>
      <c r="BW1267">
        <v>0</v>
      </c>
      <c r="BX1267">
        <v>0</v>
      </c>
      <c r="BY1267">
        <v>0</v>
      </c>
      <c r="BZ1267">
        <v>0</v>
      </c>
      <c r="CA1267">
        <v>0</v>
      </c>
      <c r="CB1267">
        <v>0</v>
      </c>
      <c r="CC1267">
        <v>0</v>
      </c>
      <c r="CD1267">
        <v>0</v>
      </c>
      <c r="CE1267">
        <v>0</v>
      </c>
      <c r="CF1267">
        <v>0</v>
      </c>
      <c r="CG1267">
        <v>0</v>
      </c>
      <c r="CH1267">
        <v>0</v>
      </c>
      <c r="CI1267">
        <v>0</v>
      </c>
      <c r="CJ1267">
        <v>0</v>
      </c>
      <c r="CK1267">
        <v>0</v>
      </c>
      <c r="CL1267">
        <v>0</v>
      </c>
      <c r="CM1267">
        <v>0</v>
      </c>
      <c r="CN1267">
        <v>0</v>
      </c>
      <c r="CO1267">
        <v>0</v>
      </c>
      <c r="CP1267">
        <v>0</v>
      </c>
      <c r="CQ1267">
        <v>0</v>
      </c>
      <c r="CR1267">
        <v>0</v>
      </c>
      <c r="CS1267">
        <v>0</v>
      </c>
      <c r="CT1267">
        <v>0</v>
      </c>
      <c r="CU1267">
        <v>0</v>
      </c>
      <c r="CV1267">
        <v>0</v>
      </c>
      <c r="CW1267">
        <v>0</v>
      </c>
      <c r="CX1267">
        <v>0</v>
      </c>
      <c r="CY1267">
        <v>0</v>
      </c>
      <c r="CZ1267">
        <v>0</v>
      </c>
      <c r="DA1267">
        <v>0</v>
      </c>
      <c r="DB1267">
        <v>0</v>
      </c>
      <c r="DC1267">
        <v>0</v>
      </c>
      <c r="DD1267">
        <v>0</v>
      </c>
      <c r="DE1267">
        <v>0</v>
      </c>
      <c r="DF1267">
        <v>0</v>
      </c>
      <c r="DG1267">
        <v>0</v>
      </c>
      <c r="DH1267">
        <v>0</v>
      </c>
      <c r="DI1267">
        <v>0</v>
      </c>
      <c r="DJ1267">
        <v>0</v>
      </c>
      <c r="DK1267">
        <v>0</v>
      </c>
      <c r="DL1267">
        <v>0</v>
      </c>
      <c r="DM1267">
        <v>0</v>
      </c>
      <c r="DN1267">
        <v>0</v>
      </c>
      <c r="DO1267">
        <v>0</v>
      </c>
      <c r="DP1267">
        <v>0</v>
      </c>
      <c r="DQ1267">
        <v>0</v>
      </c>
      <c r="DR1267">
        <v>0</v>
      </c>
      <c r="DS1267">
        <v>0</v>
      </c>
      <c r="DT1267">
        <v>0</v>
      </c>
      <c r="DU1267">
        <v>0</v>
      </c>
      <c r="DV1267">
        <v>0</v>
      </c>
      <c r="DW1267">
        <v>0</v>
      </c>
      <c r="DX1267">
        <v>0</v>
      </c>
      <c r="DZ1267" s="340"/>
      <c r="EA1267" t="s">
        <v>1025</v>
      </c>
      <c r="EB1267">
        <v>2</v>
      </c>
      <c r="EC1267">
        <v>40</v>
      </c>
      <c r="ED1267" s="183" t="str">
        <f t="shared" si="48"/>
        <v>SDH300240</v>
      </c>
      <c r="EE1267">
        <v>413.40000000000003</v>
      </c>
      <c r="EF1267">
        <v>10000</v>
      </c>
      <c r="EG1267">
        <v>10000</v>
      </c>
      <c r="EH1267">
        <v>10000</v>
      </c>
      <c r="EI1267">
        <v>10000</v>
      </c>
      <c r="EJ1267">
        <v>10000</v>
      </c>
      <c r="EK1267">
        <v>10000</v>
      </c>
      <c r="EL1267">
        <v>10000</v>
      </c>
      <c r="EM1267">
        <v>10000</v>
      </c>
      <c r="EN1267">
        <v>10000</v>
      </c>
      <c r="EO1267">
        <v>10000</v>
      </c>
      <c r="EP1267">
        <v>10000</v>
      </c>
      <c r="EQ1267">
        <v>10000</v>
      </c>
      <c r="ER1267">
        <v>10000</v>
      </c>
      <c r="ES1267">
        <v>10000</v>
      </c>
      <c r="ET1267">
        <v>10000</v>
      </c>
      <c r="EU1267">
        <v>10000</v>
      </c>
      <c r="EV1267">
        <v>10000</v>
      </c>
      <c r="EW1267">
        <v>10000</v>
      </c>
      <c r="EX1267">
        <v>10000</v>
      </c>
      <c r="EY1267">
        <v>10000</v>
      </c>
      <c r="EZ1267">
        <v>10000</v>
      </c>
      <c r="FA1267">
        <v>10000</v>
      </c>
      <c r="FB1267">
        <v>10000</v>
      </c>
      <c r="FC1267">
        <v>10335</v>
      </c>
      <c r="FD1267">
        <v>10748.4</v>
      </c>
      <c r="FE1267">
        <v>11161.8</v>
      </c>
      <c r="FF1267">
        <v>11575.2</v>
      </c>
      <c r="FG1267">
        <v>11988.6</v>
      </c>
      <c r="FH1267">
        <v>12402</v>
      </c>
      <c r="FI1267">
        <v>12402</v>
      </c>
      <c r="FJ1267">
        <v>12402</v>
      </c>
      <c r="FK1267">
        <v>12402</v>
      </c>
      <c r="FL1267">
        <v>12402</v>
      </c>
      <c r="FM1267">
        <v>12402</v>
      </c>
      <c r="FN1267">
        <v>12402</v>
      </c>
      <c r="FO1267">
        <v>12402</v>
      </c>
      <c r="FP1267">
        <v>12402</v>
      </c>
      <c r="FQ1267">
        <v>12402</v>
      </c>
      <c r="FR1267">
        <v>12402</v>
      </c>
      <c r="FS1267">
        <v>12402</v>
      </c>
      <c r="FT1267">
        <v>12402</v>
      </c>
      <c r="FU1267">
        <v>12402</v>
      </c>
      <c r="FV1267">
        <v>12402</v>
      </c>
      <c r="FW1267">
        <v>12402</v>
      </c>
      <c r="FX1267">
        <v>0</v>
      </c>
      <c r="FY1267">
        <v>0</v>
      </c>
      <c r="FZ1267">
        <v>0</v>
      </c>
      <c r="GA1267">
        <v>0</v>
      </c>
      <c r="GB1267">
        <v>0</v>
      </c>
      <c r="GC1267">
        <v>0</v>
      </c>
      <c r="GD1267">
        <v>0</v>
      </c>
      <c r="GE1267">
        <v>0</v>
      </c>
      <c r="GF1267">
        <v>0</v>
      </c>
      <c r="GG1267">
        <v>0</v>
      </c>
      <c r="GH1267">
        <v>0</v>
      </c>
      <c r="GI1267">
        <v>0</v>
      </c>
      <c r="GJ1267">
        <v>0</v>
      </c>
      <c r="GK1267">
        <v>0</v>
      </c>
      <c r="GL1267">
        <v>0</v>
      </c>
      <c r="GM1267">
        <v>0</v>
      </c>
      <c r="GN1267">
        <v>0</v>
      </c>
      <c r="GO1267">
        <v>0</v>
      </c>
      <c r="GP1267">
        <v>0</v>
      </c>
      <c r="GQ1267">
        <v>0</v>
      </c>
      <c r="GR1267">
        <v>0</v>
      </c>
      <c r="GS1267">
        <v>0</v>
      </c>
      <c r="GT1267">
        <v>0</v>
      </c>
      <c r="GU1267">
        <v>0</v>
      </c>
      <c r="GV1267">
        <v>0</v>
      </c>
      <c r="GW1267">
        <v>0</v>
      </c>
      <c r="GX1267">
        <v>0</v>
      </c>
      <c r="GY1267">
        <v>0</v>
      </c>
      <c r="GZ1267">
        <v>0</v>
      </c>
      <c r="HA1267">
        <v>0</v>
      </c>
      <c r="HB1267">
        <v>0</v>
      </c>
      <c r="HC1267">
        <v>0</v>
      </c>
      <c r="HD1267">
        <v>0</v>
      </c>
      <c r="HE1267">
        <v>0</v>
      </c>
      <c r="HF1267">
        <v>0</v>
      </c>
      <c r="HG1267">
        <v>0</v>
      </c>
      <c r="HH1267">
        <v>0</v>
      </c>
      <c r="HI1267">
        <v>0</v>
      </c>
      <c r="HJ1267">
        <v>0</v>
      </c>
      <c r="HK1267">
        <v>0</v>
      </c>
      <c r="HL1267">
        <v>0</v>
      </c>
      <c r="HM1267">
        <v>0</v>
      </c>
      <c r="HN1267">
        <v>0</v>
      </c>
      <c r="HO1267">
        <v>0</v>
      </c>
      <c r="HP1267">
        <v>0</v>
      </c>
      <c r="HQ1267">
        <v>0</v>
      </c>
      <c r="HR1267">
        <v>0</v>
      </c>
      <c r="HS1267">
        <v>0</v>
      </c>
      <c r="HT1267">
        <v>0</v>
      </c>
      <c r="HU1267">
        <v>0</v>
      </c>
      <c r="HV1267">
        <v>0</v>
      </c>
      <c r="HW1267">
        <v>0</v>
      </c>
      <c r="HX1267">
        <v>0</v>
      </c>
      <c r="HY1267">
        <v>0</v>
      </c>
      <c r="HZ1267">
        <v>0</v>
      </c>
      <c r="IA1267">
        <v>0</v>
      </c>
      <c r="IB1267">
        <v>0</v>
      </c>
      <c r="IC1267">
        <v>0</v>
      </c>
      <c r="ID1267">
        <v>0</v>
      </c>
      <c r="IE1267">
        <v>0</v>
      </c>
      <c r="IF1267">
        <v>0</v>
      </c>
      <c r="IG1267">
        <v>0</v>
      </c>
      <c r="IH1267">
        <v>0</v>
      </c>
      <c r="II1267">
        <v>0</v>
      </c>
      <c r="IJ1267">
        <v>0</v>
      </c>
      <c r="IK1267">
        <v>0</v>
      </c>
    </row>
    <row r="1268" spans="13:245" hidden="1">
      <c r="M1268" s="407"/>
      <c r="N1268" s="407"/>
      <c r="O1268" s="407"/>
      <c r="P1268" s="408"/>
      <c r="Q1268" s="183"/>
      <c r="R1268" s="408"/>
      <c r="S1268" s="408"/>
      <c r="T1268" s="408"/>
      <c r="U1268" s="408"/>
      <c r="V1268" s="408"/>
      <c r="W1268" s="408"/>
      <c r="X1268" s="408"/>
      <c r="Y1268" s="408"/>
      <c r="Z1268" s="408"/>
      <c r="AA1268" s="408"/>
      <c r="AB1268" s="408"/>
      <c r="AC1268" s="408"/>
      <c r="AD1268" s="408"/>
      <c r="AE1268" s="408"/>
      <c r="AF1268" s="408"/>
      <c r="AG1268" s="408"/>
      <c r="AH1268" s="408"/>
      <c r="AI1268" s="408"/>
      <c r="AJ1268" s="408"/>
      <c r="AK1268" s="408"/>
      <c r="AL1268" s="408"/>
      <c r="AM1268" s="408"/>
      <c r="AN1268" s="408"/>
      <c r="AO1268" s="408"/>
      <c r="AP1268" s="408"/>
      <c r="AQ1268" s="408"/>
      <c r="AR1268" s="408"/>
      <c r="AS1268" s="408"/>
      <c r="AT1268" s="408"/>
      <c r="AU1268" s="408"/>
      <c r="AV1268" s="408"/>
      <c r="AW1268" s="408"/>
      <c r="AX1268" s="408"/>
      <c r="AY1268" s="408"/>
      <c r="AZ1268" s="408"/>
      <c r="BA1268" s="408"/>
      <c r="BB1268" s="408"/>
      <c r="BC1268" s="408"/>
      <c r="BD1268" s="408"/>
      <c r="BE1268" s="408"/>
      <c r="BF1268" s="408"/>
      <c r="BG1268" s="408"/>
      <c r="BH1268" s="408"/>
      <c r="BI1268" s="408"/>
      <c r="BJ1268" s="408"/>
      <c r="BK1268" s="408"/>
      <c r="BL1268" s="408"/>
      <c r="BM1268" s="408"/>
      <c r="BN1268" s="408"/>
      <c r="BO1268" s="408"/>
      <c r="BP1268" s="408"/>
      <c r="BQ1268" s="408"/>
      <c r="BR1268" s="408"/>
      <c r="BS1268" s="408"/>
      <c r="BT1268" s="408"/>
      <c r="BU1268" s="408"/>
      <c r="BV1268" s="408"/>
      <c r="BW1268" s="408"/>
      <c r="BX1268" s="408"/>
      <c r="BY1268" s="408"/>
      <c r="BZ1268" s="408"/>
      <c r="CA1268" s="408"/>
      <c r="CB1268" s="408"/>
      <c r="CC1268" s="408"/>
      <c r="CD1268" s="408"/>
      <c r="CE1268" s="408"/>
      <c r="CF1268" s="408"/>
      <c r="CG1268" s="408"/>
      <c r="CH1268" s="408"/>
      <c r="CI1268" s="408"/>
      <c r="CJ1268" s="408"/>
      <c r="CK1268" s="408"/>
      <c r="CL1268" s="408"/>
      <c r="CM1268" s="408"/>
      <c r="CN1268" s="408"/>
      <c r="CO1268" s="408"/>
      <c r="CP1268" s="408"/>
      <c r="CQ1268" s="408"/>
      <c r="CR1268" s="408"/>
      <c r="CS1268" s="408"/>
      <c r="CT1268" s="408"/>
      <c r="CU1268" s="408"/>
      <c r="CV1268" s="408"/>
      <c r="CW1268" s="408"/>
      <c r="CX1268" s="408"/>
      <c r="CY1268" s="408"/>
      <c r="CZ1268" s="408"/>
      <c r="DA1268" s="408"/>
      <c r="DB1268" s="408"/>
      <c r="DC1268" s="408"/>
      <c r="DD1268" s="408"/>
      <c r="DE1268" s="408"/>
      <c r="DF1268" s="408"/>
      <c r="DG1268" s="408"/>
      <c r="DH1268" s="408"/>
      <c r="DI1268" s="408"/>
      <c r="DJ1268" s="408"/>
      <c r="DK1268" s="408"/>
      <c r="DL1268" s="408"/>
      <c r="DM1268" s="408"/>
      <c r="DN1268" s="408"/>
      <c r="DO1268" s="408"/>
      <c r="DP1268" s="408"/>
      <c r="DQ1268" s="408"/>
      <c r="DR1268" s="408"/>
      <c r="DS1268" s="408"/>
      <c r="DT1268" s="408"/>
      <c r="DU1268" s="408"/>
      <c r="DV1268" s="408"/>
      <c r="DW1268" s="408"/>
      <c r="DX1268" s="408"/>
      <c r="DZ1268" s="407"/>
      <c r="EA1268" s="407"/>
      <c r="EB1268" s="407"/>
      <c r="EC1268" s="408"/>
      <c r="ED1268" s="297"/>
      <c r="EE1268" s="408"/>
      <c r="EF1268" s="408"/>
      <c r="EG1268" s="408"/>
      <c r="EH1268" s="408"/>
      <c r="EI1268" s="408"/>
      <c r="EJ1268" s="408"/>
      <c r="EK1268" s="408"/>
      <c r="EL1268" s="408"/>
      <c r="EM1268" s="408"/>
      <c r="EN1268" s="408"/>
      <c r="EO1268" s="408"/>
      <c r="EP1268" s="408"/>
      <c r="EQ1268" s="408"/>
      <c r="ER1268" s="408"/>
      <c r="ES1268" s="408"/>
      <c r="ET1268" s="408"/>
      <c r="EU1268" s="408"/>
      <c r="EV1268" s="408"/>
      <c r="EW1268" s="408"/>
      <c r="EX1268" s="408"/>
      <c r="EY1268" s="408"/>
      <c r="EZ1268" s="408"/>
      <c r="FA1268" s="408"/>
      <c r="FB1268" s="408"/>
      <c r="FC1268" s="408"/>
      <c r="FD1268" s="408"/>
      <c r="FE1268" s="408"/>
      <c r="FF1268" s="408"/>
      <c r="FG1268" s="408"/>
      <c r="FH1268" s="408"/>
      <c r="FI1268" s="408"/>
      <c r="FJ1268" s="408"/>
      <c r="FK1268" s="408"/>
      <c r="FL1268" s="408"/>
      <c r="FM1268" s="408"/>
      <c r="FN1268" s="408"/>
      <c r="FO1268" s="408"/>
      <c r="FP1268" s="408"/>
      <c r="FQ1268" s="408"/>
      <c r="FR1268" s="408"/>
      <c r="FS1268" s="408"/>
      <c r="FT1268" s="408"/>
      <c r="FU1268" s="408"/>
      <c r="FV1268" s="408"/>
      <c r="FW1268" s="408"/>
      <c r="FX1268" s="408"/>
      <c r="FY1268" s="408"/>
      <c r="FZ1268" s="408"/>
      <c r="GA1268" s="408"/>
      <c r="GB1268" s="408"/>
      <c r="GC1268" s="408"/>
      <c r="GD1268" s="408"/>
      <c r="GE1268" s="408"/>
      <c r="GF1268" s="408"/>
      <c r="GG1268" s="408"/>
      <c r="GH1268" s="408"/>
      <c r="GI1268" s="408"/>
      <c r="GJ1268" s="408"/>
      <c r="GK1268" s="408"/>
      <c r="GL1268" s="408"/>
      <c r="GM1268" s="408"/>
      <c r="GN1268" s="408"/>
      <c r="GO1268" s="408"/>
      <c r="GP1268" s="408"/>
      <c r="GQ1268" s="408"/>
      <c r="GR1268" s="408"/>
      <c r="GS1268" s="408"/>
      <c r="GT1268" s="408"/>
      <c r="GU1268" s="408"/>
      <c r="GV1268" s="408"/>
      <c r="GW1268" s="408"/>
      <c r="GX1268" s="408"/>
      <c r="GY1268" s="408"/>
      <c r="GZ1268" s="408"/>
      <c r="HA1268" s="408"/>
      <c r="HB1268" s="408"/>
      <c r="HC1268" s="408"/>
      <c r="HD1268" s="408"/>
      <c r="HE1268" s="408"/>
      <c r="HF1268" s="408"/>
      <c r="HG1268" s="408"/>
      <c r="HH1268" s="408"/>
      <c r="HI1268" s="408"/>
      <c r="HJ1268" s="408"/>
      <c r="HK1268" s="408"/>
      <c r="HL1268" s="408"/>
      <c r="HM1268" s="408"/>
      <c r="HN1268" s="408"/>
      <c r="HO1268" s="408"/>
      <c r="HP1268" s="408"/>
      <c r="HQ1268" s="408"/>
      <c r="HR1268" s="408"/>
      <c r="HS1268" s="408"/>
      <c r="HT1268" s="408"/>
      <c r="HU1268" s="408"/>
      <c r="HV1268" s="408"/>
      <c r="HW1268" s="408"/>
      <c r="HX1268" s="408"/>
      <c r="HY1268" s="408"/>
      <c r="HZ1268" s="408"/>
      <c r="IA1268" s="408"/>
      <c r="IB1268" s="408"/>
      <c r="IC1268" s="408"/>
      <c r="ID1268" s="408"/>
      <c r="IE1268" s="408"/>
      <c r="IF1268" s="408"/>
      <c r="IG1268" s="408"/>
      <c r="IH1268" s="408"/>
      <c r="II1268" s="408"/>
      <c r="IJ1268" s="408"/>
      <c r="IK1268" s="408"/>
    </row>
    <row r="1269" spans="13:245" hidden="1">
      <c r="M1269" s="407"/>
      <c r="N1269" s="407"/>
      <c r="O1269" s="407"/>
      <c r="P1269" s="408"/>
      <c r="Q1269" s="183"/>
      <c r="R1269" s="408"/>
      <c r="S1269" s="408"/>
      <c r="T1269" s="408"/>
      <c r="U1269" s="408"/>
      <c r="V1269" s="408"/>
      <c r="W1269" s="408"/>
      <c r="X1269" s="408"/>
      <c r="Y1269" s="408"/>
      <c r="Z1269" s="408"/>
      <c r="AA1269" s="408"/>
      <c r="AB1269" s="408"/>
      <c r="AC1269" s="408"/>
      <c r="AD1269" s="408"/>
      <c r="AE1269" s="408"/>
      <c r="AF1269" s="408"/>
      <c r="AG1269" s="408"/>
      <c r="AH1269" s="408"/>
      <c r="AI1269" s="408"/>
      <c r="AJ1269" s="408"/>
      <c r="AK1269" s="408"/>
      <c r="AL1269" s="408"/>
      <c r="AM1269" s="408"/>
      <c r="AN1269" s="408"/>
      <c r="AO1269" s="408"/>
      <c r="AP1269" s="408"/>
      <c r="AQ1269" s="408"/>
      <c r="AR1269" s="408"/>
      <c r="AS1269" s="408"/>
      <c r="AT1269" s="408"/>
      <c r="AU1269" s="408"/>
      <c r="AV1269" s="408"/>
      <c r="AW1269" s="408"/>
      <c r="AX1269" s="408"/>
      <c r="AY1269" s="408"/>
      <c r="AZ1269" s="408"/>
      <c r="BA1269" s="408"/>
      <c r="BB1269" s="408"/>
      <c r="BC1269" s="408"/>
      <c r="BD1269" s="408"/>
      <c r="BE1269" s="408"/>
      <c r="BF1269" s="408"/>
      <c r="BG1269" s="408"/>
      <c r="BH1269" s="408"/>
      <c r="BI1269" s="408"/>
      <c r="BJ1269" s="408"/>
      <c r="BK1269" s="408"/>
      <c r="BL1269" s="408"/>
      <c r="BM1269" s="408"/>
      <c r="BN1269" s="408"/>
      <c r="BO1269" s="408"/>
      <c r="BP1269" s="408"/>
      <c r="BQ1269" s="408"/>
      <c r="BR1269" s="408"/>
      <c r="BS1269" s="408"/>
      <c r="BT1269" s="408"/>
      <c r="BU1269" s="408"/>
      <c r="BV1269" s="408"/>
      <c r="BW1269" s="408"/>
      <c r="BX1269" s="408"/>
      <c r="BY1269" s="408"/>
      <c r="BZ1269" s="408"/>
      <c r="CA1269" s="408"/>
      <c r="CB1269" s="408"/>
      <c r="CC1269" s="408"/>
      <c r="CD1269" s="408"/>
      <c r="CE1269" s="408"/>
      <c r="CF1269" s="408"/>
      <c r="CG1269" s="408"/>
      <c r="CH1269" s="408"/>
      <c r="CI1269" s="408"/>
      <c r="CJ1269" s="408"/>
      <c r="CK1269" s="408"/>
      <c r="CL1269" s="408"/>
      <c r="CM1269" s="408"/>
      <c r="CN1269" s="408"/>
      <c r="CO1269" s="408"/>
      <c r="CP1269" s="408"/>
      <c r="CQ1269" s="408"/>
      <c r="CR1269" s="408"/>
      <c r="CS1269" s="408"/>
      <c r="CT1269" s="408"/>
      <c r="CU1269" s="408"/>
      <c r="CV1269" s="408"/>
      <c r="CW1269" s="408"/>
      <c r="CX1269" s="408"/>
      <c r="CY1269" s="408"/>
      <c r="CZ1269" s="408"/>
      <c r="DA1269" s="408"/>
      <c r="DB1269" s="408"/>
      <c r="DC1269" s="408"/>
      <c r="DD1269" s="408"/>
      <c r="DE1269" s="408"/>
      <c r="DF1269" s="408"/>
      <c r="DG1269" s="408"/>
      <c r="DH1269" s="408"/>
      <c r="DI1269" s="408"/>
      <c r="DJ1269" s="408"/>
      <c r="DK1269" s="408"/>
      <c r="DL1269" s="408"/>
      <c r="DM1269" s="408"/>
      <c r="DN1269" s="408"/>
      <c r="DO1269" s="408"/>
      <c r="DP1269" s="408"/>
      <c r="DQ1269" s="408"/>
      <c r="DR1269" s="408"/>
      <c r="DS1269" s="408"/>
      <c r="DT1269" s="408"/>
      <c r="DU1269" s="408"/>
      <c r="DV1269" s="408"/>
      <c r="DW1269" s="408"/>
      <c r="DX1269" s="408"/>
      <c r="DZ1269" s="407"/>
      <c r="EA1269" s="407"/>
      <c r="EB1269" s="407"/>
      <c r="EC1269" s="408"/>
      <c r="ED1269" s="297"/>
      <c r="EE1269" s="408"/>
      <c r="EF1269" s="408"/>
      <c r="EG1269" s="408"/>
      <c r="EH1269" s="408"/>
      <c r="EI1269" s="408"/>
      <c r="EJ1269" s="408"/>
      <c r="EK1269" s="408"/>
      <c r="EL1269" s="408"/>
      <c r="EM1269" s="408"/>
      <c r="EN1269" s="408"/>
      <c r="EO1269" s="408"/>
      <c r="EP1269" s="408"/>
      <c r="EQ1269" s="408"/>
      <c r="ER1269" s="408"/>
      <c r="ES1269" s="408"/>
      <c r="ET1269" s="408"/>
      <c r="EU1269" s="408"/>
      <c r="EV1269" s="408"/>
      <c r="EW1269" s="408"/>
      <c r="EX1269" s="408"/>
      <c r="EY1269" s="408"/>
      <c r="EZ1269" s="408"/>
      <c r="FA1269" s="408"/>
      <c r="FB1269" s="408"/>
      <c r="FC1269" s="408"/>
      <c r="FD1269" s="408"/>
      <c r="FE1269" s="408"/>
      <c r="FF1269" s="408"/>
      <c r="FG1269" s="408"/>
      <c r="FH1269" s="408"/>
      <c r="FI1269" s="408"/>
      <c r="FJ1269" s="408"/>
      <c r="FK1269" s="408"/>
      <c r="FL1269" s="408"/>
      <c r="FM1269" s="408"/>
      <c r="FN1269" s="408"/>
      <c r="FO1269" s="408"/>
      <c r="FP1269" s="408"/>
      <c r="FQ1269" s="408"/>
      <c r="FR1269" s="408"/>
      <c r="FS1269" s="408"/>
      <c r="FT1269" s="408"/>
      <c r="FU1269" s="408"/>
      <c r="FV1269" s="408"/>
      <c r="FW1269" s="408"/>
      <c r="FX1269" s="408"/>
      <c r="FY1269" s="408"/>
      <c r="FZ1269" s="408"/>
      <c r="GA1269" s="408"/>
      <c r="GB1269" s="408"/>
      <c r="GC1269" s="408"/>
      <c r="GD1269" s="408"/>
      <c r="GE1269" s="408"/>
      <c r="GF1269" s="408"/>
      <c r="GG1269" s="408"/>
      <c r="GH1269" s="408"/>
      <c r="GI1269" s="408"/>
      <c r="GJ1269" s="408"/>
      <c r="GK1269" s="408"/>
      <c r="GL1269" s="408"/>
      <c r="GM1269" s="408"/>
      <c r="GN1269" s="408"/>
      <c r="GO1269" s="408"/>
      <c r="GP1269" s="408"/>
      <c r="GQ1269" s="408"/>
      <c r="GR1269" s="408"/>
      <c r="GS1269" s="408"/>
      <c r="GT1269" s="408"/>
      <c r="GU1269" s="408"/>
      <c r="GV1269" s="408"/>
      <c r="GW1269" s="408"/>
      <c r="GX1269" s="408"/>
      <c r="GY1269" s="408"/>
      <c r="GZ1269" s="408"/>
      <c r="HA1269" s="408"/>
      <c r="HB1269" s="408"/>
      <c r="HC1269" s="408"/>
      <c r="HD1269" s="408"/>
      <c r="HE1269" s="408"/>
      <c r="HF1269" s="408"/>
      <c r="HG1269" s="408"/>
      <c r="HH1269" s="408"/>
      <c r="HI1269" s="408"/>
      <c r="HJ1269" s="408"/>
      <c r="HK1269" s="408"/>
      <c r="HL1269" s="408"/>
      <c r="HM1269" s="408"/>
      <c r="HN1269" s="408"/>
      <c r="HO1269" s="408"/>
      <c r="HP1269" s="408"/>
      <c r="HQ1269" s="408"/>
      <c r="HR1269" s="408"/>
      <c r="HS1269" s="408"/>
      <c r="HT1269" s="408"/>
      <c r="HU1269" s="408"/>
      <c r="HV1269" s="408"/>
      <c r="HW1269" s="408"/>
      <c r="HX1269" s="408"/>
      <c r="HY1269" s="408"/>
      <c r="HZ1269" s="408"/>
      <c r="IA1269" s="408"/>
      <c r="IB1269" s="408"/>
      <c r="IC1269" s="408"/>
      <c r="ID1269" s="408"/>
      <c r="IE1269" s="408"/>
      <c r="IF1269" s="408"/>
      <c r="IG1269" s="408"/>
      <c r="IH1269" s="408"/>
      <c r="II1269" s="408"/>
      <c r="IJ1269" s="408"/>
      <c r="IK1269" s="408"/>
    </row>
    <row r="1270" spans="13:245" hidden="1">
      <c r="M1270" s="407"/>
      <c r="N1270" s="407"/>
      <c r="O1270" s="407"/>
      <c r="P1270" s="408"/>
      <c r="Q1270" s="183"/>
      <c r="R1270" s="408"/>
      <c r="S1270" s="408"/>
      <c r="T1270" s="408"/>
      <c r="U1270" s="408"/>
      <c r="V1270" s="408"/>
      <c r="W1270" s="408"/>
      <c r="X1270" s="408"/>
      <c r="Y1270" s="408"/>
      <c r="Z1270" s="408"/>
      <c r="AA1270" s="408"/>
      <c r="AB1270" s="408"/>
      <c r="AC1270" s="408"/>
      <c r="AD1270" s="408"/>
      <c r="AE1270" s="408"/>
      <c r="AF1270" s="408"/>
      <c r="AG1270" s="408"/>
      <c r="AH1270" s="408"/>
      <c r="AI1270" s="408"/>
      <c r="AJ1270" s="408"/>
      <c r="AK1270" s="408"/>
      <c r="AL1270" s="408"/>
      <c r="AM1270" s="408"/>
      <c r="AN1270" s="408"/>
      <c r="AO1270" s="408"/>
      <c r="AP1270" s="408"/>
      <c r="AQ1270" s="408"/>
      <c r="AR1270" s="408"/>
      <c r="AS1270" s="408"/>
      <c r="AT1270" s="408"/>
      <c r="AU1270" s="408"/>
      <c r="AV1270" s="408"/>
      <c r="AW1270" s="408"/>
      <c r="AX1270" s="408"/>
      <c r="AY1270" s="408"/>
      <c r="AZ1270" s="408"/>
      <c r="BA1270" s="408"/>
      <c r="BB1270" s="408"/>
      <c r="BC1270" s="408"/>
      <c r="BD1270" s="408"/>
      <c r="BE1270" s="408"/>
      <c r="BF1270" s="408"/>
      <c r="BG1270" s="408"/>
      <c r="BH1270" s="408"/>
      <c r="BI1270" s="408"/>
      <c r="BJ1270" s="408"/>
      <c r="BK1270" s="408"/>
      <c r="BL1270" s="408"/>
      <c r="BM1270" s="408"/>
      <c r="BN1270" s="408"/>
      <c r="BO1270" s="408"/>
      <c r="BP1270" s="408"/>
      <c r="BQ1270" s="408"/>
      <c r="BR1270" s="408"/>
      <c r="BS1270" s="408"/>
      <c r="BT1270" s="408"/>
      <c r="BU1270" s="408"/>
      <c r="BV1270" s="408"/>
      <c r="BW1270" s="408"/>
      <c r="BX1270" s="408"/>
      <c r="BY1270" s="408"/>
      <c r="BZ1270" s="408"/>
      <c r="CA1270" s="408"/>
      <c r="CB1270" s="408"/>
      <c r="CC1270" s="408"/>
      <c r="CD1270" s="408"/>
      <c r="CE1270" s="408"/>
      <c r="CF1270" s="408"/>
      <c r="CG1270" s="408"/>
      <c r="CH1270" s="408"/>
      <c r="CI1270" s="408"/>
      <c r="CJ1270" s="408"/>
      <c r="CK1270" s="408"/>
      <c r="CL1270" s="408"/>
      <c r="CM1270" s="408"/>
      <c r="CN1270" s="408"/>
      <c r="CO1270" s="408"/>
      <c r="CP1270" s="408"/>
      <c r="CQ1270" s="408"/>
      <c r="CR1270" s="408"/>
      <c r="CS1270" s="408"/>
      <c r="CT1270" s="408"/>
      <c r="CU1270" s="408"/>
      <c r="CV1270" s="408"/>
      <c r="CW1270" s="408"/>
      <c r="CX1270" s="408"/>
      <c r="CY1270" s="408"/>
      <c r="CZ1270" s="408"/>
      <c r="DA1270" s="408"/>
      <c r="DB1270" s="408"/>
      <c r="DC1270" s="408"/>
      <c r="DD1270" s="408"/>
      <c r="DE1270" s="408"/>
      <c r="DF1270" s="408"/>
      <c r="DG1270" s="408"/>
      <c r="DH1270" s="408"/>
      <c r="DI1270" s="408"/>
      <c r="DJ1270" s="408"/>
      <c r="DK1270" s="408"/>
      <c r="DL1270" s="408"/>
      <c r="DM1270" s="408"/>
      <c r="DN1270" s="408"/>
      <c r="DO1270" s="408"/>
      <c r="DP1270" s="408"/>
      <c r="DQ1270" s="408"/>
      <c r="DR1270" s="408"/>
      <c r="DS1270" s="408"/>
      <c r="DT1270" s="408"/>
      <c r="DU1270" s="408"/>
      <c r="DV1270" s="408"/>
      <c r="DW1270" s="408"/>
      <c r="DX1270" s="408"/>
      <c r="DZ1270" s="407"/>
      <c r="EA1270" s="407"/>
      <c r="EB1270" s="407"/>
      <c r="EC1270" s="408"/>
      <c r="ED1270" s="297"/>
      <c r="EE1270" s="408"/>
      <c r="EF1270" s="408"/>
      <c r="EG1270" s="408"/>
      <c r="EH1270" s="408"/>
      <c r="EI1270" s="408"/>
      <c r="EJ1270" s="408"/>
      <c r="EK1270" s="408"/>
      <c r="EL1270" s="408"/>
      <c r="EM1270" s="408"/>
      <c r="EN1270" s="408"/>
      <c r="EO1270" s="408"/>
      <c r="EP1270" s="408"/>
      <c r="EQ1270" s="408"/>
      <c r="ER1270" s="408"/>
      <c r="ES1270" s="408"/>
      <c r="ET1270" s="408"/>
      <c r="EU1270" s="408"/>
      <c r="EV1270" s="408"/>
      <c r="EW1270" s="408"/>
      <c r="EX1270" s="408"/>
      <c r="EY1270" s="408"/>
      <c r="EZ1270" s="408"/>
      <c r="FA1270" s="408"/>
      <c r="FB1270" s="408"/>
      <c r="FC1270" s="408"/>
      <c r="FD1270" s="408"/>
      <c r="FE1270" s="408"/>
      <c r="FF1270" s="408"/>
      <c r="FG1270" s="408"/>
      <c r="FH1270" s="408"/>
      <c r="FI1270" s="408"/>
      <c r="FJ1270" s="408"/>
      <c r="FK1270" s="408"/>
      <c r="FL1270" s="408"/>
      <c r="FM1270" s="408"/>
      <c r="FN1270" s="408"/>
      <c r="FO1270" s="408"/>
      <c r="FP1270" s="408"/>
      <c r="FQ1270" s="408"/>
      <c r="FR1270" s="408"/>
      <c r="FS1270" s="408"/>
      <c r="FT1270" s="408"/>
      <c r="FU1270" s="408"/>
      <c r="FV1270" s="408"/>
      <c r="FW1270" s="408"/>
      <c r="FX1270" s="408"/>
      <c r="FY1270" s="408"/>
      <c r="FZ1270" s="408"/>
      <c r="GA1270" s="408"/>
      <c r="GB1270" s="408"/>
      <c r="GC1270" s="408"/>
      <c r="GD1270" s="408"/>
      <c r="GE1270" s="408"/>
      <c r="GF1270" s="408"/>
      <c r="GG1270" s="408"/>
      <c r="GH1270" s="408"/>
      <c r="GI1270" s="408"/>
      <c r="GJ1270" s="408"/>
      <c r="GK1270" s="408"/>
      <c r="GL1270" s="408"/>
      <c r="GM1270" s="408"/>
      <c r="GN1270" s="408"/>
      <c r="GO1270" s="408"/>
      <c r="GP1270" s="408"/>
      <c r="GQ1270" s="408"/>
      <c r="GR1270" s="408"/>
      <c r="GS1270" s="408"/>
      <c r="GT1270" s="408"/>
      <c r="GU1270" s="408"/>
      <c r="GV1270" s="408"/>
      <c r="GW1270" s="408"/>
      <c r="GX1270" s="408"/>
      <c r="GY1270" s="408"/>
      <c r="GZ1270" s="408"/>
      <c r="HA1270" s="408"/>
      <c r="HB1270" s="408"/>
      <c r="HC1270" s="408"/>
      <c r="HD1270" s="408"/>
      <c r="HE1270" s="408"/>
      <c r="HF1270" s="408"/>
      <c r="HG1270" s="408"/>
      <c r="HH1270" s="408"/>
      <c r="HI1270" s="408"/>
      <c r="HJ1270" s="408"/>
      <c r="HK1270" s="408"/>
      <c r="HL1270" s="408"/>
      <c r="HM1270" s="408"/>
      <c r="HN1270" s="408"/>
      <c r="HO1270" s="408"/>
      <c r="HP1270" s="408"/>
      <c r="HQ1270" s="408"/>
      <c r="HR1270" s="408"/>
      <c r="HS1270" s="408"/>
      <c r="HT1270" s="408"/>
      <c r="HU1270" s="408"/>
      <c r="HV1270" s="408"/>
      <c r="HW1270" s="408"/>
      <c r="HX1270" s="408"/>
      <c r="HY1270" s="408"/>
      <c r="HZ1270" s="408"/>
      <c r="IA1270" s="408"/>
      <c r="IB1270" s="408"/>
      <c r="IC1270" s="408"/>
      <c r="ID1270" s="408"/>
      <c r="IE1270" s="408"/>
      <c r="IF1270" s="408"/>
      <c r="IG1270" s="408"/>
      <c r="IH1270" s="408"/>
      <c r="II1270" s="408"/>
      <c r="IJ1270" s="408"/>
      <c r="IK1270" s="408"/>
    </row>
    <row r="1271" spans="13:245" hidden="1">
      <c r="Q1271" s="183"/>
    </row>
    <row r="1272" spans="13:245" hidden="1">
      <c r="Q1272" s="183"/>
    </row>
    <row r="1273" spans="13:245" hidden="1">
      <c r="Q1273" s="183"/>
    </row>
    <row r="1274" spans="13:245" hidden="1">
      <c r="M1274" t="s">
        <v>745</v>
      </c>
      <c r="Q1274" s="183" t="str">
        <f t="shared" ref="Q1274:Q1337" si="49">N1274&amp;TEXT(O1274,"00")&amp;TEXT(P1274,"00")</f>
        <v>0000</v>
      </c>
    </row>
    <row r="1275" spans="13:245" ht="24" hidden="1">
      <c r="M1275" s="339" t="s">
        <v>110</v>
      </c>
      <c r="N1275" s="339" t="s">
        <v>15</v>
      </c>
      <c r="O1275" s="339" t="s">
        <v>17</v>
      </c>
      <c r="P1275" s="339" t="s">
        <v>16</v>
      </c>
      <c r="Q1275" s="183" t="str">
        <f t="shared" si="49"/>
        <v>商品代號性別年齡</v>
      </c>
      <c r="R1275" s="339" t="s">
        <v>633</v>
      </c>
      <c r="S1275" s="339" t="s">
        <v>634</v>
      </c>
      <c r="T1275" s="339" t="s">
        <v>635</v>
      </c>
      <c r="U1275" s="339" t="s">
        <v>636</v>
      </c>
      <c r="V1275" s="339" t="s">
        <v>637</v>
      </c>
      <c r="W1275" s="339" t="s">
        <v>638</v>
      </c>
      <c r="X1275" s="339" t="s">
        <v>639</v>
      </c>
      <c r="Y1275" s="339" t="s">
        <v>640</v>
      </c>
      <c r="Z1275" s="339" t="s">
        <v>641</v>
      </c>
      <c r="AA1275" s="339" t="s">
        <v>642</v>
      </c>
      <c r="AB1275" s="339" t="s">
        <v>643</v>
      </c>
      <c r="AC1275" s="339" t="s">
        <v>644</v>
      </c>
      <c r="AD1275" s="339" t="s">
        <v>645</v>
      </c>
      <c r="AE1275" s="339" t="s">
        <v>646</v>
      </c>
      <c r="AF1275" s="339" t="s">
        <v>647</v>
      </c>
      <c r="AG1275" s="339" t="s">
        <v>648</v>
      </c>
      <c r="AH1275" s="339" t="s">
        <v>649</v>
      </c>
      <c r="AI1275" s="339" t="s">
        <v>650</v>
      </c>
      <c r="AJ1275" s="339" t="s">
        <v>651</v>
      </c>
      <c r="AK1275" s="339" t="s">
        <v>652</v>
      </c>
      <c r="AL1275" s="339" t="s">
        <v>653</v>
      </c>
      <c r="AM1275" s="339" t="s">
        <v>654</v>
      </c>
      <c r="AN1275" s="339" t="s">
        <v>655</v>
      </c>
      <c r="AO1275" s="339" t="s">
        <v>656</v>
      </c>
      <c r="AP1275" s="339" t="s">
        <v>657</v>
      </c>
      <c r="AQ1275" s="339" t="s">
        <v>658</v>
      </c>
      <c r="AR1275" s="339" t="s">
        <v>659</v>
      </c>
      <c r="AS1275" s="339" t="s">
        <v>660</v>
      </c>
      <c r="AT1275" s="339" t="s">
        <v>661</v>
      </c>
      <c r="AU1275" s="339" t="s">
        <v>662</v>
      </c>
      <c r="AV1275" s="339" t="s">
        <v>663</v>
      </c>
      <c r="AW1275" s="339" t="s">
        <v>664</v>
      </c>
      <c r="AX1275" s="339" t="s">
        <v>665</v>
      </c>
      <c r="AY1275" s="339" t="s">
        <v>666</v>
      </c>
      <c r="AZ1275" s="339" t="s">
        <v>667</v>
      </c>
      <c r="BA1275" s="339" t="s">
        <v>668</v>
      </c>
      <c r="BB1275" s="339" t="s">
        <v>669</v>
      </c>
      <c r="BC1275" s="339" t="s">
        <v>670</v>
      </c>
      <c r="BD1275" s="339" t="s">
        <v>671</v>
      </c>
      <c r="BE1275" s="339" t="s">
        <v>672</v>
      </c>
      <c r="BF1275" s="339" t="s">
        <v>673</v>
      </c>
      <c r="BG1275" s="339" t="s">
        <v>674</v>
      </c>
      <c r="BH1275" s="339" t="s">
        <v>675</v>
      </c>
      <c r="BI1275" s="339" t="s">
        <v>676</v>
      </c>
      <c r="BJ1275" s="339" t="s">
        <v>677</v>
      </c>
      <c r="BK1275" s="339" t="s">
        <v>678</v>
      </c>
      <c r="BL1275" s="339" t="s">
        <v>679</v>
      </c>
      <c r="BM1275" s="339" t="s">
        <v>680</v>
      </c>
      <c r="BN1275" s="339" t="s">
        <v>681</v>
      </c>
      <c r="BO1275" s="339" t="s">
        <v>682</v>
      </c>
      <c r="BP1275" s="339" t="s">
        <v>683</v>
      </c>
      <c r="BQ1275" s="339" t="s">
        <v>684</v>
      </c>
      <c r="BR1275" s="339" t="s">
        <v>685</v>
      </c>
      <c r="BS1275" s="339" t="s">
        <v>686</v>
      </c>
      <c r="BT1275" s="339" t="s">
        <v>687</v>
      </c>
      <c r="BU1275" s="339" t="s">
        <v>688</v>
      </c>
      <c r="BV1275" s="339" t="s">
        <v>689</v>
      </c>
      <c r="BW1275" s="339" t="s">
        <v>690</v>
      </c>
      <c r="BX1275" s="339" t="s">
        <v>691</v>
      </c>
      <c r="BY1275" s="339" t="s">
        <v>692</v>
      </c>
      <c r="BZ1275" s="339" t="s">
        <v>693</v>
      </c>
      <c r="CA1275" s="339" t="s">
        <v>694</v>
      </c>
      <c r="CB1275" s="339" t="s">
        <v>695</v>
      </c>
      <c r="CC1275" s="339" t="s">
        <v>696</v>
      </c>
      <c r="CD1275" s="339" t="s">
        <v>697</v>
      </c>
      <c r="CE1275" s="339" t="s">
        <v>698</v>
      </c>
      <c r="CF1275" s="339" t="s">
        <v>699</v>
      </c>
      <c r="CG1275" s="339" t="s">
        <v>700</v>
      </c>
      <c r="CH1275" s="339" t="s">
        <v>701</v>
      </c>
      <c r="CI1275" s="339" t="s">
        <v>702</v>
      </c>
      <c r="CJ1275" s="339" t="s">
        <v>703</v>
      </c>
      <c r="CK1275" s="339" t="s">
        <v>704</v>
      </c>
      <c r="CL1275" s="339" t="s">
        <v>705</v>
      </c>
      <c r="CM1275" s="339" t="s">
        <v>706</v>
      </c>
      <c r="CN1275" s="339" t="s">
        <v>707</v>
      </c>
      <c r="CO1275" s="339" t="s">
        <v>708</v>
      </c>
      <c r="CP1275" s="339" t="s">
        <v>709</v>
      </c>
      <c r="CQ1275" s="339" t="s">
        <v>710</v>
      </c>
      <c r="CR1275" s="339" t="s">
        <v>711</v>
      </c>
      <c r="CS1275" s="339" t="s">
        <v>712</v>
      </c>
      <c r="CT1275" s="339" t="s">
        <v>713</v>
      </c>
      <c r="CU1275" s="339" t="s">
        <v>714</v>
      </c>
      <c r="CV1275" s="339" t="s">
        <v>715</v>
      </c>
      <c r="CW1275" s="339" t="s">
        <v>716</v>
      </c>
      <c r="CX1275" s="339" t="s">
        <v>717</v>
      </c>
      <c r="CY1275" s="339" t="s">
        <v>718</v>
      </c>
      <c r="CZ1275" s="339" t="s">
        <v>719</v>
      </c>
      <c r="DA1275" s="339" t="s">
        <v>720</v>
      </c>
      <c r="DB1275" s="339" t="s">
        <v>721</v>
      </c>
      <c r="DC1275" s="339" t="s">
        <v>722</v>
      </c>
      <c r="DD1275" s="339" t="s">
        <v>723</v>
      </c>
      <c r="DE1275" s="339" t="s">
        <v>724</v>
      </c>
      <c r="DF1275" s="339" t="s">
        <v>725</v>
      </c>
      <c r="DG1275" s="339" t="s">
        <v>726</v>
      </c>
      <c r="DH1275" s="339" t="s">
        <v>727</v>
      </c>
      <c r="DI1275" s="339" t="s">
        <v>728</v>
      </c>
      <c r="DJ1275" s="339" t="s">
        <v>729</v>
      </c>
      <c r="DK1275" s="339" t="s">
        <v>730</v>
      </c>
      <c r="DL1275" s="339" t="s">
        <v>731</v>
      </c>
      <c r="DM1275" s="339" t="s">
        <v>732</v>
      </c>
      <c r="DN1275" s="339" t="s">
        <v>733</v>
      </c>
      <c r="DO1275" s="339" t="s">
        <v>734</v>
      </c>
      <c r="DP1275" s="339" t="s">
        <v>735</v>
      </c>
      <c r="DQ1275" s="339" t="s">
        <v>736</v>
      </c>
      <c r="DR1275" s="339" t="s">
        <v>737</v>
      </c>
      <c r="DS1275" s="339" t="s">
        <v>738</v>
      </c>
      <c r="DT1275" s="339" t="s">
        <v>739</v>
      </c>
      <c r="DU1275" s="339" t="s">
        <v>740</v>
      </c>
      <c r="DV1275" s="339" t="s">
        <v>741</v>
      </c>
      <c r="DW1275" s="339" t="s">
        <v>742</v>
      </c>
      <c r="DX1275" s="339" t="s">
        <v>743</v>
      </c>
    </row>
    <row r="1276" spans="13:245" hidden="1">
      <c r="M1276" s="340" t="s">
        <v>632</v>
      </c>
      <c r="N1276" t="s">
        <v>1023</v>
      </c>
      <c r="O1276">
        <v>1</v>
      </c>
      <c r="P1276" s="422">
        <v>0</v>
      </c>
      <c r="Q1276" s="183" t="str">
        <f t="shared" si="49"/>
        <v>SDH100100</v>
      </c>
      <c r="R1276">
        <v>10000</v>
      </c>
      <c r="S1276">
        <v>10000</v>
      </c>
      <c r="T1276">
        <v>10000</v>
      </c>
      <c r="U1276">
        <v>10000</v>
      </c>
      <c r="V1276">
        <v>10000</v>
      </c>
      <c r="W1276">
        <v>10000</v>
      </c>
      <c r="X1276">
        <v>10000</v>
      </c>
      <c r="Y1276">
        <v>10000</v>
      </c>
      <c r="Z1276">
        <v>10000</v>
      </c>
      <c r="AA1276">
        <v>10000</v>
      </c>
      <c r="AB1276">
        <v>10000</v>
      </c>
      <c r="AC1276">
        <v>10000</v>
      </c>
      <c r="AD1276">
        <v>10000</v>
      </c>
      <c r="AE1276">
        <v>10000</v>
      </c>
      <c r="AF1276">
        <v>10000</v>
      </c>
      <c r="AG1276">
        <v>10000</v>
      </c>
      <c r="AH1276">
        <v>10000</v>
      </c>
      <c r="AI1276">
        <v>10000</v>
      </c>
      <c r="AJ1276">
        <v>10000</v>
      </c>
      <c r="AK1276">
        <v>10000</v>
      </c>
      <c r="AL1276">
        <v>10000</v>
      </c>
      <c r="AM1276">
        <v>10000</v>
      </c>
      <c r="AN1276">
        <v>10000</v>
      </c>
      <c r="AO1276">
        <v>10000</v>
      </c>
      <c r="AP1276">
        <v>10000</v>
      </c>
      <c r="AQ1276">
        <v>0</v>
      </c>
      <c r="AR1276">
        <v>0</v>
      </c>
      <c r="AS1276">
        <v>0</v>
      </c>
      <c r="AT1276">
        <v>0</v>
      </c>
      <c r="AU1276">
        <v>0</v>
      </c>
      <c r="AV1276">
        <v>0</v>
      </c>
      <c r="AW1276">
        <v>0</v>
      </c>
      <c r="AX1276">
        <v>0</v>
      </c>
      <c r="AY1276">
        <v>0</v>
      </c>
      <c r="AZ1276">
        <v>0</v>
      </c>
      <c r="BA1276">
        <v>0</v>
      </c>
      <c r="BB1276">
        <v>0</v>
      </c>
      <c r="BC1276">
        <v>0</v>
      </c>
      <c r="BD1276">
        <v>0</v>
      </c>
      <c r="BE1276">
        <v>0</v>
      </c>
      <c r="BF1276">
        <v>0</v>
      </c>
      <c r="BG1276">
        <v>0</v>
      </c>
      <c r="BH1276">
        <v>0</v>
      </c>
      <c r="BI1276">
        <v>0</v>
      </c>
      <c r="BJ1276">
        <v>0</v>
      </c>
      <c r="BK1276">
        <v>0</v>
      </c>
      <c r="BL1276">
        <v>0</v>
      </c>
      <c r="BM1276">
        <v>0</v>
      </c>
      <c r="BN1276">
        <v>0</v>
      </c>
      <c r="BO1276">
        <v>0</v>
      </c>
      <c r="BP1276">
        <v>0</v>
      </c>
      <c r="BQ1276">
        <v>0</v>
      </c>
      <c r="BR1276">
        <v>0</v>
      </c>
      <c r="BS1276">
        <v>0</v>
      </c>
      <c r="BT1276">
        <v>0</v>
      </c>
      <c r="BU1276">
        <v>0</v>
      </c>
      <c r="BV1276">
        <v>0</v>
      </c>
      <c r="BW1276">
        <v>0</v>
      </c>
      <c r="BX1276">
        <v>0</v>
      </c>
      <c r="BY1276">
        <v>0</v>
      </c>
      <c r="BZ1276">
        <v>0</v>
      </c>
      <c r="CA1276">
        <v>0</v>
      </c>
      <c r="CB1276">
        <v>0</v>
      </c>
      <c r="CC1276">
        <v>0</v>
      </c>
      <c r="CD1276">
        <v>0</v>
      </c>
      <c r="CE1276">
        <v>0</v>
      </c>
      <c r="CF1276">
        <v>0</v>
      </c>
      <c r="CG1276">
        <v>0</v>
      </c>
      <c r="CH1276">
        <v>0</v>
      </c>
      <c r="CI1276">
        <v>0</v>
      </c>
      <c r="CJ1276">
        <v>0</v>
      </c>
      <c r="CK1276">
        <v>0</v>
      </c>
      <c r="CL1276">
        <v>0</v>
      </c>
      <c r="CM1276">
        <v>0</v>
      </c>
      <c r="CN1276">
        <v>0</v>
      </c>
      <c r="CO1276">
        <v>0</v>
      </c>
      <c r="CP1276">
        <v>0</v>
      </c>
      <c r="CQ1276">
        <v>0</v>
      </c>
      <c r="CR1276">
        <v>0</v>
      </c>
      <c r="CS1276">
        <v>0</v>
      </c>
      <c r="CT1276">
        <v>0</v>
      </c>
      <c r="CU1276">
        <v>0</v>
      </c>
      <c r="CV1276">
        <v>0</v>
      </c>
      <c r="CW1276">
        <v>0</v>
      </c>
      <c r="CX1276">
        <v>0</v>
      </c>
      <c r="CY1276">
        <v>0</v>
      </c>
      <c r="CZ1276">
        <v>0</v>
      </c>
      <c r="DA1276">
        <v>0</v>
      </c>
      <c r="DB1276">
        <v>0</v>
      </c>
      <c r="DC1276">
        <v>0</v>
      </c>
      <c r="DD1276">
        <v>0</v>
      </c>
      <c r="DE1276">
        <v>0</v>
      </c>
      <c r="DF1276">
        <v>0</v>
      </c>
      <c r="DG1276">
        <v>0</v>
      </c>
      <c r="DH1276">
        <v>0</v>
      </c>
      <c r="DI1276">
        <v>0</v>
      </c>
      <c r="DJ1276">
        <v>0</v>
      </c>
      <c r="DK1276">
        <v>0</v>
      </c>
      <c r="DL1276">
        <v>0</v>
      </c>
      <c r="DM1276">
        <v>0</v>
      </c>
      <c r="DN1276">
        <v>0</v>
      </c>
      <c r="DO1276">
        <v>0</v>
      </c>
      <c r="DP1276">
        <v>0</v>
      </c>
      <c r="DQ1276">
        <v>0</v>
      </c>
      <c r="DR1276">
        <v>0</v>
      </c>
      <c r="DS1276">
        <v>0</v>
      </c>
      <c r="DT1276">
        <v>0</v>
      </c>
      <c r="DU1276">
        <v>0</v>
      </c>
      <c r="DV1276">
        <v>0</v>
      </c>
      <c r="DW1276">
        <v>0</v>
      </c>
      <c r="DX1276">
        <v>0</v>
      </c>
    </row>
    <row r="1277" spans="13:245" hidden="1">
      <c r="M1277" s="340" t="s">
        <v>632</v>
      </c>
      <c r="N1277" t="s">
        <v>1023</v>
      </c>
      <c r="O1277">
        <v>1</v>
      </c>
      <c r="P1277">
        <v>1</v>
      </c>
      <c r="Q1277" s="183" t="str">
        <f t="shared" si="49"/>
        <v>SDH100101</v>
      </c>
      <c r="R1277">
        <v>10000</v>
      </c>
      <c r="S1277">
        <v>10000</v>
      </c>
      <c r="T1277">
        <v>10000</v>
      </c>
      <c r="U1277">
        <v>10000</v>
      </c>
      <c r="V1277">
        <v>10000</v>
      </c>
      <c r="W1277">
        <v>10000</v>
      </c>
      <c r="X1277">
        <v>10000</v>
      </c>
      <c r="Y1277">
        <v>10000</v>
      </c>
      <c r="Z1277">
        <v>10000</v>
      </c>
      <c r="AA1277">
        <v>10000</v>
      </c>
      <c r="AB1277">
        <v>10000</v>
      </c>
      <c r="AC1277">
        <v>10000</v>
      </c>
      <c r="AD1277">
        <v>10000</v>
      </c>
      <c r="AE1277">
        <v>10000</v>
      </c>
      <c r="AF1277">
        <v>10000</v>
      </c>
      <c r="AG1277">
        <v>10000</v>
      </c>
      <c r="AH1277">
        <v>10000</v>
      </c>
      <c r="AI1277">
        <v>10000</v>
      </c>
      <c r="AJ1277">
        <v>10000</v>
      </c>
      <c r="AK1277">
        <v>10000</v>
      </c>
      <c r="AL1277">
        <v>10000</v>
      </c>
      <c r="AM1277">
        <v>10000</v>
      </c>
      <c r="AN1277">
        <v>10000</v>
      </c>
      <c r="AO1277">
        <v>10000</v>
      </c>
      <c r="AP1277">
        <v>10000</v>
      </c>
      <c r="AQ1277">
        <v>0</v>
      </c>
      <c r="AR1277">
        <v>0</v>
      </c>
      <c r="AS1277">
        <v>0</v>
      </c>
      <c r="AT1277">
        <v>0</v>
      </c>
      <c r="AU1277">
        <v>0</v>
      </c>
      <c r="AV1277">
        <v>0</v>
      </c>
      <c r="AW1277">
        <v>0</v>
      </c>
      <c r="AX1277">
        <v>0</v>
      </c>
      <c r="AY1277">
        <v>0</v>
      </c>
      <c r="AZ1277">
        <v>0</v>
      </c>
      <c r="BA1277">
        <v>0</v>
      </c>
      <c r="BB1277">
        <v>0</v>
      </c>
      <c r="BC1277">
        <v>0</v>
      </c>
      <c r="BD1277">
        <v>0</v>
      </c>
      <c r="BE1277">
        <v>0</v>
      </c>
      <c r="BF1277">
        <v>0</v>
      </c>
      <c r="BG1277">
        <v>0</v>
      </c>
      <c r="BH1277">
        <v>0</v>
      </c>
      <c r="BI1277">
        <v>0</v>
      </c>
      <c r="BJ1277">
        <v>0</v>
      </c>
      <c r="BK1277">
        <v>0</v>
      </c>
      <c r="BL1277">
        <v>0</v>
      </c>
      <c r="BM1277">
        <v>0</v>
      </c>
      <c r="BN1277">
        <v>0</v>
      </c>
      <c r="BO1277">
        <v>0</v>
      </c>
      <c r="BP1277">
        <v>0</v>
      </c>
      <c r="BQ1277">
        <v>0</v>
      </c>
      <c r="BR1277">
        <v>0</v>
      </c>
      <c r="BS1277">
        <v>0</v>
      </c>
      <c r="BT1277">
        <v>0</v>
      </c>
      <c r="BU1277">
        <v>0</v>
      </c>
      <c r="BV1277">
        <v>0</v>
      </c>
      <c r="BW1277">
        <v>0</v>
      </c>
      <c r="BX1277">
        <v>0</v>
      </c>
      <c r="BY1277">
        <v>0</v>
      </c>
      <c r="BZ1277">
        <v>0</v>
      </c>
      <c r="CA1277">
        <v>0</v>
      </c>
      <c r="CB1277">
        <v>0</v>
      </c>
      <c r="CC1277">
        <v>0</v>
      </c>
      <c r="CD1277">
        <v>0</v>
      </c>
      <c r="CE1277">
        <v>0</v>
      </c>
      <c r="CF1277">
        <v>0</v>
      </c>
      <c r="CG1277">
        <v>0</v>
      </c>
      <c r="CH1277">
        <v>0</v>
      </c>
      <c r="CI1277">
        <v>0</v>
      </c>
      <c r="CJ1277">
        <v>0</v>
      </c>
      <c r="CK1277">
        <v>0</v>
      </c>
      <c r="CL1277">
        <v>0</v>
      </c>
      <c r="CM1277">
        <v>0</v>
      </c>
      <c r="CN1277">
        <v>0</v>
      </c>
      <c r="CO1277">
        <v>0</v>
      </c>
      <c r="CP1277">
        <v>0</v>
      </c>
      <c r="CQ1277">
        <v>0</v>
      </c>
      <c r="CR1277">
        <v>0</v>
      </c>
      <c r="CS1277">
        <v>0</v>
      </c>
      <c r="CT1277">
        <v>0</v>
      </c>
      <c r="CU1277">
        <v>0</v>
      </c>
      <c r="CV1277">
        <v>0</v>
      </c>
      <c r="CW1277">
        <v>0</v>
      </c>
      <c r="CX1277">
        <v>0</v>
      </c>
      <c r="CY1277">
        <v>0</v>
      </c>
      <c r="CZ1277">
        <v>0</v>
      </c>
      <c r="DA1277">
        <v>0</v>
      </c>
      <c r="DB1277">
        <v>0</v>
      </c>
      <c r="DC1277">
        <v>0</v>
      </c>
      <c r="DD1277">
        <v>0</v>
      </c>
      <c r="DE1277">
        <v>0</v>
      </c>
      <c r="DF1277">
        <v>0</v>
      </c>
      <c r="DG1277">
        <v>0</v>
      </c>
      <c r="DH1277">
        <v>0</v>
      </c>
      <c r="DI1277">
        <v>0</v>
      </c>
      <c r="DJ1277">
        <v>0</v>
      </c>
      <c r="DK1277">
        <v>0</v>
      </c>
      <c r="DL1277">
        <v>0</v>
      </c>
      <c r="DM1277">
        <v>0</v>
      </c>
      <c r="DN1277">
        <v>0</v>
      </c>
      <c r="DO1277">
        <v>0</v>
      </c>
      <c r="DP1277">
        <v>0</v>
      </c>
      <c r="DQ1277">
        <v>0</v>
      </c>
      <c r="DR1277">
        <v>0</v>
      </c>
      <c r="DS1277">
        <v>0</v>
      </c>
      <c r="DT1277">
        <v>0</v>
      </c>
      <c r="DU1277">
        <v>0</v>
      </c>
      <c r="DV1277">
        <v>0</v>
      </c>
      <c r="DW1277">
        <v>0</v>
      </c>
      <c r="DX1277">
        <v>0</v>
      </c>
    </row>
    <row r="1278" spans="13:245" hidden="1">
      <c r="M1278" s="340" t="s">
        <v>632</v>
      </c>
      <c r="N1278" t="s">
        <v>1023</v>
      </c>
      <c r="O1278">
        <v>1</v>
      </c>
      <c r="P1278">
        <v>2</v>
      </c>
      <c r="Q1278" s="183" t="str">
        <f t="shared" si="49"/>
        <v>SDH100102</v>
      </c>
      <c r="R1278">
        <v>10000</v>
      </c>
      <c r="S1278">
        <v>10000</v>
      </c>
      <c r="T1278">
        <v>10000</v>
      </c>
      <c r="U1278">
        <v>10000</v>
      </c>
      <c r="V1278">
        <v>10000</v>
      </c>
      <c r="W1278">
        <v>10000</v>
      </c>
      <c r="X1278">
        <v>10000</v>
      </c>
      <c r="Y1278">
        <v>10000</v>
      </c>
      <c r="Z1278">
        <v>10000</v>
      </c>
      <c r="AA1278">
        <v>10000</v>
      </c>
      <c r="AB1278">
        <v>10000</v>
      </c>
      <c r="AC1278">
        <v>10000</v>
      </c>
      <c r="AD1278">
        <v>10000</v>
      </c>
      <c r="AE1278">
        <v>10000</v>
      </c>
      <c r="AF1278">
        <v>10000</v>
      </c>
      <c r="AG1278">
        <v>10000</v>
      </c>
      <c r="AH1278">
        <v>10000</v>
      </c>
      <c r="AI1278">
        <v>10000</v>
      </c>
      <c r="AJ1278">
        <v>10000</v>
      </c>
      <c r="AK1278">
        <v>10000</v>
      </c>
      <c r="AL1278">
        <v>10000</v>
      </c>
      <c r="AM1278">
        <v>10000</v>
      </c>
      <c r="AN1278">
        <v>10000</v>
      </c>
      <c r="AO1278">
        <v>10000</v>
      </c>
      <c r="AP1278">
        <v>10000</v>
      </c>
      <c r="AQ1278">
        <v>0</v>
      </c>
      <c r="AR1278">
        <v>0</v>
      </c>
      <c r="AS1278">
        <v>0</v>
      </c>
      <c r="AT1278">
        <v>0</v>
      </c>
      <c r="AU1278">
        <v>0</v>
      </c>
      <c r="AV1278">
        <v>0</v>
      </c>
      <c r="AW1278">
        <v>0</v>
      </c>
      <c r="AX1278">
        <v>0</v>
      </c>
      <c r="AY1278">
        <v>0</v>
      </c>
      <c r="AZ1278">
        <v>0</v>
      </c>
      <c r="BA1278">
        <v>0</v>
      </c>
      <c r="BB1278">
        <v>0</v>
      </c>
      <c r="BC1278">
        <v>0</v>
      </c>
      <c r="BD1278">
        <v>0</v>
      </c>
      <c r="BE1278">
        <v>0</v>
      </c>
      <c r="BF1278">
        <v>0</v>
      </c>
      <c r="BG1278">
        <v>0</v>
      </c>
      <c r="BH1278">
        <v>0</v>
      </c>
      <c r="BI1278">
        <v>0</v>
      </c>
      <c r="BJ1278">
        <v>0</v>
      </c>
      <c r="BK1278">
        <v>0</v>
      </c>
      <c r="BL1278">
        <v>0</v>
      </c>
      <c r="BM1278">
        <v>0</v>
      </c>
      <c r="BN1278">
        <v>0</v>
      </c>
      <c r="BO1278">
        <v>0</v>
      </c>
      <c r="BP1278">
        <v>0</v>
      </c>
      <c r="BQ1278">
        <v>0</v>
      </c>
      <c r="BR1278">
        <v>0</v>
      </c>
      <c r="BS1278">
        <v>0</v>
      </c>
      <c r="BT1278">
        <v>0</v>
      </c>
      <c r="BU1278">
        <v>0</v>
      </c>
      <c r="BV1278">
        <v>0</v>
      </c>
      <c r="BW1278">
        <v>0</v>
      </c>
      <c r="BX1278">
        <v>0</v>
      </c>
      <c r="BY1278">
        <v>0</v>
      </c>
      <c r="BZ1278">
        <v>0</v>
      </c>
      <c r="CA1278">
        <v>0</v>
      </c>
      <c r="CB1278">
        <v>0</v>
      </c>
      <c r="CC1278">
        <v>0</v>
      </c>
      <c r="CD1278">
        <v>0</v>
      </c>
      <c r="CE1278">
        <v>0</v>
      </c>
      <c r="CF1278">
        <v>0</v>
      </c>
      <c r="CG1278">
        <v>0</v>
      </c>
      <c r="CH1278">
        <v>0</v>
      </c>
      <c r="CI1278">
        <v>0</v>
      </c>
      <c r="CJ1278">
        <v>0</v>
      </c>
      <c r="CK1278">
        <v>0</v>
      </c>
      <c r="CL1278">
        <v>0</v>
      </c>
      <c r="CM1278">
        <v>0</v>
      </c>
      <c r="CN1278">
        <v>0</v>
      </c>
      <c r="CO1278">
        <v>0</v>
      </c>
      <c r="CP1278">
        <v>0</v>
      </c>
      <c r="CQ1278">
        <v>0</v>
      </c>
      <c r="CR1278">
        <v>0</v>
      </c>
      <c r="CS1278">
        <v>0</v>
      </c>
      <c r="CT1278">
        <v>0</v>
      </c>
      <c r="CU1278">
        <v>0</v>
      </c>
      <c r="CV1278">
        <v>0</v>
      </c>
      <c r="CW1278">
        <v>0</v>
      </c>
      <c r="CX1278">
        <v>0</v>
      </c>
      <c r="CY1278">
        <v>0</v>
      </c>
      <c r="CZ1278">
        <v>0</v>
      </c>
      <c r="DA1278">
        <v>0</v>
      </c>
      <c r="DB1278">
        <v>0</v>
      </c>
      <c r="DC1278">
        <v>0</v>
      </c>
      <c r="DD1278">
        <v>0</v>
      </c>
      <c r="DE1278">
        <v>0</v>
      </c>
      <c r="DF1278">
        <v>0</v>
      </c>
      <c r="DG1278">
        <v>0</v>
      </c>
      <c r="DH1278">
        <v>0</v>
      </c>
      <c r="DI1278">
        <v>0</v>
      </c>
      <c r="DJ1278">
        <v>0</v>
      </c>
      <c r="DK1278">
        <v>0</v>
      </c>
      <c r="DL1278">
        <v>0</v>
      </c>
      <c r="DM1278">
        <v>0</v>
      </c>
      <c r="DN1278">
        <v>0</v>
      </c>
      <c r="DO1278">
        <v>0</v>
      </c>
      <c r="DP1278">
        <v>0</v>
      </c>
      <c r="DQ1278">
        <v>0</v>
      </c>
      <c r="DR1278">
        <v>0</v>
      </c>
      <c r="DS1278">
        <v>0</v>
      </c>
      <c r="DT1278">
        <v>0</v>
      </c>
      <c r="DU1278">
        <v>0</v>
      </c>
      <c r="DV1278">
        <v>0</v>
      </c>
      <c r="DW1278">
        <v>0</v>
      </c>
      <c r="DX1278">
        <v>0</v>
      </c>
    </row>
    <row r="1279" spans="13:245" hidden="1">
      <c r="M1279" s="340" t="s">
        <v>632</v>
      </c>
      <c r="N1279" t="s">
        <v>1023</v>
      </c>
      <c r="O1279">
        <v>1</v>
      </c>
      <c r="P1279">
        <v>3</v>
      </c>
      <c r="Q1279" s="183" t="str">
        <f t="shared" si="49"/>
        <v>SDH100103</v>
      </c>
      <c r="R1279">
        <v>10000</v>
      </c>
      <c r="S1279">
        <v>10000</v>
      </c>
      <c r="T1279">
        <v>10000</v>
      </c>
      <c r="U1279">
        <v>10000</v>
      </c>
      <c r="V1279">
        <v>10000</v>
      </c>
      <c r="W1279">
        <v>10000</v>
      </c>
      <c r="X1279">
        <v>10000</v>
      </c>
      <c r="Y1279">
        <v>10000</v>
      </c>
      <c r="Z1279">
        <v>10000</v>
      </c>
      <c r="AA1279">
        <v>10000</v>
      </c>
      <c r="AB1279">
        <v>10000</v>
      </c>
      <c r="AC1279">
        <v>10000</v>
      </c>
      <c r="AD1279">
        <v>10000</v>
      </c>
      <c r="AE1279">
        <v>10000</v>
      </c>
      <c r="AF1279">
        <v>10000</v>
      </c>
      <c r="AG1279">
        <v>10000</v>
      </c>
      <c r="AH1279">
        <v>10000</v>
      </c>
      <c r="AI1279">
        <v>10000</v>
      </c>
      <c r="AJ1279">
        <v>10000</v>
      </c>
      <c r="AK1279">
        <v>10000</v>
      </c>
      <c r="AL1279">
        <v>10000</v>
      </c>
      <c r="AM1279">
        <v>10000</v>
      </c>
      <c r="AN1279">
        <v>10000</v>
      </c>
      <c r="AO1279">
        <v>10000</v>
      </c>
      <c r="AP1279">
        <v>10000</v>
      </c>
      <c r="AQ1279">
        <v>0</v>
      </c>
      <c r="AR1279">
        <v>0</v>
      </c>
      <c r="AS1279">
        <v>0</v>
      </c>
      <c r="AT1279">
        <v>0</v>
      </c>
      <c r="AU1279">
        <v>0</v>
      </c>
      <c r="AV1279">
        <v>0</v>
      </c>
      <c r="AW1279">
        <v>0</v>
      </c>
      <c r="AX1279">
        <v>0</v>
      </c>
      <c r="AY1279">
        <v>0</v>
      </c>
      <c r="AZ1279">
        <v>0</v>
      </c>
      <c r="BA1279">
        <v>0</v>
      </c>
      <c r="BB1279">
        <v>0</v>
      </c>
      <c r="BC1279">
        <v>0</v>
      </c>
      <c r="BD1279">
        <v>0</v>
      </c>
      <c r="BE1279">
        <v>0</v>
      </c>
      <c r="BF1279">
        <v>0</v>
      </c>
      <c r="BG1279">
        <v>0</v>
      </c>
      <c r="BH1279">
        <v>0</v>
      </c>
      <c r="BI1279">
        <v>0</v>
      </c>
      <c r="BJ1279">
        <v>0</v>
      </c>
      <c r="BK1279">
        <v>0</v>
      </c>
      <c r="BL1279">
        <v>0</v>
      </c>
      <c r="BM1279">
        <v>0</v>
      </c>
      <c r="BN1279">
        <v>0</v>
      </c>
      <c r="BO1279">
        <v>0</v>
      </c>
      <c r="BP1279">
        <v>0</v>
      </c>
      <c r="BQ1279">
        <v>0</v>
      </c>
      <c r="BR1279">
        <v>0</v>
      </c>
      <c r="BS1279">
        <v>0</v>
      </c>
      <c r="BT1279">
        <v>0</v>
      </c>
      <c r="BU1279">
        <v>0</v>
      </c>
      <c r="BV1279">
        <v>0</v>
      </c>
      <c r="BW1279">
        <v>0</v>
      </c>
      <c r="BX1279">
        <v>0</v>
      </c>
      <c r="BY1279">
        <v>0</v>
      </c>
      <c r="BZ1279">
        <v>0</v>
      </c>
      <c r="CA1279">
        <v>0</v>
      </c>
      <c r="CB1279">
        <v>0</v>
      </c>
      <c r="CC1279">
        <v>0</v>
      </c>
      <c r="CD1279">
        <v>0</v>
      </c>
      <c r="CE1279">
        <v>0</v>
      </c>
      <c r="CF1279">
        <v>0</v>
      </c>
      <c r="CG1279">
        <v>0</v>
      </c>
      <c r="CH1279">
        <v>0</v>
      </c>
      <c r="CI1279">
        <v>0</v>
      </c>
      <c r="CJ1279">
        <v>0</v>
      </c>
      <c r="CK1279">
        <v>0</v>
      </c>
      <c r="CL1279">
        <v>0</v>
      </c>
      <c r="CM1279">
        <v>0</v>
      </c>
      <c r="CN1279">
        <v>0</v>
      </c>
      <c r="CO1279">
        <v>0</v>
      </c>
      <c r="CP1279">
        <v>0</v>
      </c>
      <c r="CQ1279">
        <v>0</v>
      </c>
      <c r="CR1279">
        <v>0</v>
      </c>
      <c r="CS1279">
        <v>0</v>
      </c>
      <c r="CT1279">
        <v>0</v>
      </c>
      <c r="CU1279">
        <v>0</v>
      </c>
      <c r="CV1279">
        <v>0</v>
      </c>
      <c r="CW1279">
        <v>0</v>
      </c>
      <c r="CX1279">
        <v>0</v>
      </c>
      <c r="CY1279">
        <v>0</v>
      </c>
      <c r="CZ1279">
        <v>0</v>
      </c>
      <c r="DA1279">
        <v>0</v>
      </c>
      <c r="DB1279">
        <v>0</v>
      </c>
      <c r="DC1279">
        <v>0</v>
      </c>
      <c r="DD1279">
        <v>0</v>
      </c>
      <c r="DE1279">
        <v>0</v>
      </c>
      <c r="DF1279">
        <v>0</v>
      </c>
      <c r="DG1279">
        <v>0</v>
      </c>
      <c r="DH1279">
        <v>0</v>
      </c>
      <c r="DI1279">
        <v>0</v>
      </c>
      <c r="DJ1279">
        <v>0</v>
      </c>
      <c r="DK1279">
        <v>0</v>
      </c>
      <c r="DL1279">
        <v>0</v>
      </c>
      <c r="DM1279">
        <v>0</v>
      </c>
      <c r="DN1279">
        <v>0</v>
      </c>
      <c r="DO1279">
        <v>0</v>
      </c>
      <c r="DP1279">
        <v>0</v>
      </c>
      <c r="DQ1279">
        <v>0</v>
      </c>
      <c r="DR1279">
        <v>0</v>
      </c>
      <c r="DS1279">
        <v>0</v>
      </c>
      <c r="DT1279">
        <v>0</v>
      </c>
      <c r="DU1279">
        <v>0</v>
      </c>
      <c r="DV1279">
        <v>0</v>
      </c>
      <c r="DW1279">
        <v>0</v>
      </c>
      <c r="DX1279">
        <v>0</v>
      </c>
    </row>
    <row r="1280" spans="13:245" hidden="1">
      <c r="M1280" s="340" t="s">
        <v>632</v>
      </c>
      <c r="N1280" t="s">
        <v>1023</v>
      </c>
      <c r="O1280">
        <v>1</v>
      </c>
      <c r="P1280">
        <v>4</v>
      </c>
      <c r="Q1280" s="183" t="str">
        <f t="shared" si="49"/>
        <v>SDH100104</v>
      </c>
      <c r="R1280">
        <v>10000</v>
      </c>
      <c r="S1280">
        <v>10000</v>
      </c>
      <c r="T1280">
        <v>10000</v>
      </c>
      <c r="U1280">
        <v>10000</v>
      </c>
      <c r="V1280">
        <v>10000</v>
      </c>
      <c r="W1280">
        <v>10000</v>
      </c>
      <c r="X1280">
        <v>10000</v>
      </c>
      <c r="Y1280">
        <v>10000</v>
      </c>
      <c r="Z1280">
        <v>10000</v>
      </c>
      <c r="AA1280">
        <v>10000</v>
      </c>
      <c r="AB1280">
        <v>10000</v>
      </c>
      <c r="AC1280">
        <v>10000</v>
      </c>
      <c r="AD1280">
        <v>10000</v>
      </c>
      <c r="AE1280">
        <v>10000</v>
      </c>
      <c r="AF1280">
        <v>10000</v>
      </c>
      <c r="AG1280">
        <v>10000</v>
      </c>
      <c r="AH1280">
        <v>10000</v>
      </c>
      <c r="AI1280">
        <v>10000</v>
      </c>
      <c r="AJ1280">
        <v>10000</v>
      </c>
      <c r="AK1280">
        <v>10000</v>
      </c>
      <c r="AL1280">
        <v>10000</v>
      </c>
      <c r="AM1280">
        <v>10000</v>
      </c>
      <c r="AN1280">
        <v>10000</v>
      </c>
      <c r="AO1280">
        <v>10000</v>
      </c>
      <c r="AP1280">
        <v>10000</v>
      </c>
      <c r="AQ1280">
        <v>0</v>
      </c>
      <c r="AR1280">
        <v>0</v>
      </c>
      <c r="AS1280">
        <v>0</v>
      </c>
      <c r="AT1280">
        <v>0</v>
      </c>
      <c r="AU1280">
        <v>0</v>
      </c>
      <c r="AV1280">
        <v>0</v>
      </c>
      <c r="AW1280">
        <v>0</v>
      </c>
      <c r="AX1280">
        <v>0</v>
      </c>
      <c r="AY1280">
        <v>0</v>
      </c>
      <c r="AZ1280">
        <v>0</v>
      </c>
      <c r="BA1280">
        <v>0</v>
      </c>
      <c r="BB1280">
        <v>0</v>
      </c>
      <c r="BC1280">
        <v>0</v>
      </c>
      <c r="BD1280">
        <v>0</v>
      </c>
      <c r="BE1280">
        <v>0</v>
      </c>
      <c r="BF1280">
        <v>0</v>
      </c>
      <c r="BG1280">
        <v>0</v>
      </c>
      <c r="BH1280">
        <v>0</v>
      </c>
      <c r="BI1280">
        <v>0</v>
      </c>
      <c r="BJ1280">
        <v>0</v>
      </c>
      <c r="BK1280">
        <v>0</v>
      </c>
      <c r="BL1280">
        <v>0</v>
      </c>
      <c r="BM1280">
        <v>0</v>
      </c>
      <c r="BN1280">
        <v>0</v>
      </c>
      <c r="BO1280">
        <v>0</v>
      </c>
      <c r="BP1280">
        <v>0</v>
      </c>
      <c r="BQ1280">
        <v>0</v>
      </c>
      <c r="BR1280">
        <v>0</v>
      </c>
      <c r="BS1280">
        <v>0</v>
      </c>
      <c r="BT1280">
        <v>0</v>
      </c>
      <c r="BU1280">
        <v>0</v>
      </c>
      <c r="BV1280">
        <v>0</v>
      </c>
      <c r="BW1280">
        <v>0</v>
      </c>
      <c r="BX1280">
        <v>0</v>
      </c>
      <c r="BY1280">
        <v>0</v>
      </c>
      <c r="BZ1280">
        <v>0</v>
      </c>
      <c r="CA1280">
        <v>0</v>
      </c>
      <c r="CB1280">
        <v>0</v>
      </c>
      <c r="CC1280">
        <v>0</v>
      </c>
      <c r="CD1280">
        <v>0</v>
      </c>
      <c r="CE1280">
        <v>0</v>
      </c>
      <c r="CF1280">
        <v>0</v>
      </c>
      <c r="CG1280">
        <v>0</v>
      </c>
      <c r="CH1280">
        <v>0</v>
      </c>
      <c r="CI1280">
        <v>0</v>
      </c>
      <c r="CJ1280">
        <v>0</v>
      </c>
      <c r="CK1280">
        <v>0</v>
      </c>
      <c r="CL1280">
        <v>0</v>
      </c>
      <c r="CM1280">
        <v>0</v>
      </c>
      <c r="CN1280">
        <v>0</v>
      </c>
      <c r="CO1280">
        <v>0</v>
      </c>
      <c r="CP1280">
        <v>0</v>
      </c>
      <c r="CQ1280">
        <v>0</v>
      </c>
      <c r="CR1280">
        <v>0</v>
      </c>
      <c r="CS1280">
        <v>0</v>
      </c>
      <c r="CT1280">
        <v>0</v>
      </c>
      <c r="CU1280">
        <v>0</v>
      </c>
      <c r="CV1280">
        <v>0</v>
      </c>
      <c r="CW1280">
        <v>0</v>
      </c>
      <c r="CX1280">
        <v>0</v>
      </c>
      <c r="CY1280">
        <v>0</v>
      </c>
      <c r="CZ1280">
        <v>0</v>
      </c>
      <c r="DA1280">
        <v>0</v>
      </c>
      <c r="DB1280">
        <v>0</v>
      </c>
      <c r="DC1280">
        <v>0</v>
      </c>
      <c r="DD1280">
        <v>0</v>
      </c>
      <c r="DE1280">
        <v>0</v>
      </c>
      <c r="DF1280">
        <v>0</v>
      </c>
      <c r="DG1280">
        <v>0</v>
      </c>
      <c r="DH1280">
        <v>0</v>
      </c>
      <c r="DI1280">
        <v>0</v>
      </c>
      <c r="DJ1280">
        <v>0</v>
      </c>
      <c r="DK1280">
        <v>0</v>
      </c>
      <c r="DL1280">
        <v>0</v>
      </c>
      <c r="DM1280">
        <v>0</v>
      </c>
      <c r="DN1280">
        <v>0</v>
      </c>
      <c r="DO1280">
        <v>0</v>
      </c>
      <c r="DP1280">
        <v>0</v>
      </c>
      <c r="DQ1280">
        <v>0</v>
      </c>
      <c r="DR1280">
        <v>0</v>
      </c>
      <c r="DS1280">
        <v>0</v>
      </c>
      <c r="DT1280">
        <v>0</v>
      </c>
      <c r="DU1280">
        <v>0</v>
      </c>
      <c r="DV1280">
        <v>0</v>
      </c>
      <c r="DW1280">
        <v>0</v>
      </c>
      <c r="DX1280">
        <v>0</v>
      </c>
    </row>
    <row r="1281" spans="13:128" hidden="1">
      <c r="M1281" s="340" t="s">
        <v>632</v>
      </c>
      <c r="N1281" t="s">
        <v>1023</v>
      </c>
      <c r="O1281">
        <v>1</v>
      </c>
      <c r="P1281">
        <v>5</v>
      </c>
      <c r="Q1281" s="183" t="str">
        <f t="shared" si="49"/>
        <v>SDH100105</v>
      </c>
      <c r="R1281">
        <v>10000</v>
      </c>
      <c r="S1281">
        <v>10000</v>
      </c>
      <c r="T1281">
        <v>10000</v>
      </c>
      <c r="U1281">
        <v>10000</v>
      </c>
      <c r="V1281">
        <v>10000</v>
      </c>
      <c r="W1281">
        <v>10000</v>
      </c>
      <c r="X1281">
        <v>10000</v>
      </c>
      <c r="Y1281">
        <v>10000</v>
      </c>
      <c r="Z1281">
        <v>10000</v>
      </c>
      <c r="AA1281">
        <v>10000</v>
      </c>
      <c r="AB1281">
        <v>10000</v>
      </c>
      <c r="AC1281">
        <v>10000</v>
      </c>
      <c r="AD1281">
        <v>10000</v>
      </c>
      <c r="AE1281">
        <v>10000</v>
      </c>
      <c r="AF1281">
        <v>10000</v>
      </c>
      <c r="AG1281">
        <v>10000</v>
      </c>
      <c r="AH1281">
        <v>10000</v>
      </c>
      <c r="AI1281">
        <v>10000</v>
      </c>
      <c r="AJ1281">
        <v>10000</v>
      </c>
      <c r="AK1281">
        <v>10000</v>
      </c>
      <c r="AL1281">
        <v>10000</v>
      </c>
      <c r="AM1281">
        <v>10000</v>
      </c>
      <c r="AN1281">
        <v>10000</v>
      </c>
      <c r="AO1281">
        <v>10000</v>
      </c>
      <c r="AP1281">
        <v>10000</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0</v>
      </c>
      <c r="BL1281">
        <v>0</v>
      </c>
      <c r="BM1281">
        <v>0</v>
      </c>
      <c r="BN1281">
        <v>0</v>
      </c>
      <c r="BO1281">
        <v>0</v>
      </c>
      <c r="BP1281">
        <v>0</v>
      </c>
      <c r="BQ1281">
        <v>0</v>
      </c>
      <c r="BR1281">
        <v>0</v>
      </c>
      <c r="BS1281">
        <v>0</v>
      </c>
      <c r="BT1281">
        <v>0</v>
      </c>
      <c r="BU1281">
        <v>0</v>
      </c>
      <c r="BV1281">
        <v>0</v>
      </c>
      <c r="BW1281">
        <v>0</v>
      </c>
      <c r="BX1281">
        <v>0</v>
      </c>
      <c r="BY1281">
        <v>0</v>
      </c>
      <c r="BZ1281">
        <v>0</v>
      </c>
      <c r="CA1281">
        <v>0</v>
      </c>
      <c r="CB1281">
        <v>0</v>
      </c>
      <c r="CC1281">
        <v>0</v>
      </c>
      <c r="CD1281">
        <v>0</v>
      </c>
      <c r="CE1281">
        <v>0</v>
      </c>
      <c r="CF1281">
        <v>0</v>
      </c>
      <c r="CG1281">
        <v>0</v>
      </c>
      <c r="CH1281">
        <v>0</v>
      </c>
      <c r="CI1281">
        <v>0</v>
      </c>
      <c r="CJ1281">
        <v>0</v>
      </c>
      <c r="CK1281">
        <v>0</v>
      </c>
      <c r="CL1281">
        <v>0</v>
      </c>
      <c r="CM1281">
        <v>0</v>
      </c>
      <c r="CN1281">
        <v>0</v>
      </c>
      <c r="CO1281">
        <v>0</v>
      </c>
      <c r="CP1281">
        <v>0</v>
      </c>
      <c r="CQ1281">
        <v>0</v>
      </c>
      <c r="CR1281">
        <v>0</v>
      </c>
      <c r="CS1281">
        <v>0</v>
      </c>
      <c r="CT1281">
        <v>0</v>
      </c>
      <c r="CU1281">
        <v>0</v>
      </c>
      <c r="CV1281">
        <v>0</v>
      </c>
      <c r="CW1281">
        <v>0</v>
      </c>
      <c r="CX1281">
        <v>0</v>
      </c>
      <c r="CY1281">
        <v>0</v>
      </c>
      <c r="CZ1281">
        <v>0</v>
      </c>
      <c r="DA1281">
        <v>0</v>
      </c>
      <c r="DB1281">
        <v>0</v>
      </c>
      <c r="DC1281">
        <v>0</v>
      </c>
      <c r="DD1281">
        <v>0</v>
      </c>
      <c r="DE1281">
        <v>0</v>
      </c>
      <c r="DF1281">
        <v>0</v>
      </c>
      <c r="DG1281">
        <v>0</v>
      </c>
      <c r="DH1281">
        <v>0</v>
      </c>
      <c r="DI1281">
        <v>0</v>
      </c>
      <c r="DJ1281">
        <v>0</v>
      </c>
      <c r="DK1281">
        <v>0</v>
      </c>
      <c r="DL1281">
        <v>0</v>
      </c>
      <c r="DM1281">
        <v>0</v>
      </c>
      <c r="DN1281">
        <v>0</v>
      </c>
      <c r="DO1281">
        <v>0</v>
      </c>
      <c r="DP1281">
        <v>0</v>
      </c>
      <c r="DQ1281">
        <v>0</v>
      </c>
      <c r="DR1281">
        <v>0</v>
      </c>
      <c r="DS1281">
        <v>0</v>
      </c>
      <c r="DT1281">
        <v>0</v>
      </c>
      <c r="DU1281">
        <v>0</v>
      </c>
      <c r="DV1281">
        <v>0</v>
      </c>
      <c r="DW1281">
        <v>0</v>
      </c>
      <c r="DX1281">
        <v>0</v>
      </c>
    </row>
    <row r="1282" spans="13:128" hidden="1">
      <c r="M1282" s="340" t="s">
        <v>632</v>
      </c>
      <c r="N1282" t="s">
        <v>1023</v>
      </c>
      <c r="O1282">
        <v>1</v>
      </c>
      <c r="P1282">
        <v>6</v>
      </c>
      <c r="Q1282" s="183" t="str">
        <f t="shared" si="49"/>
        <v>SDH100106</v>
      </c>
      <c r="R1282">
        <v>10000</v>
      </c>
      <c r="S1282">
        <v>10000</v>
      </c>
      <c r="T1282">
        <v>10000</v>
      </c>
      <c r="U1282">
        <v>10000</v>
      </c>
      <c r="V1282">
        <v>10000</v>
      </c>
      <c r="W1282">
        <v>10000</v>
      </c>
      <c r="X1282">
        <v>10000</v>
      </c>
      <c r="Y1282">
        <v>10000</v>
      </c>
      <c r="Z1282">
        <v>10000</v>
      </c>
      <c r="AA1282">
        <v>10000</v>
      </c>
      <c r="AB1282">
        <v>10000</v>
      </c>
      <c r="AC1282">
        <v>10000</v>
      </c>
      <c r="AD1282">
        <v>10000</v>
      </c>
      <c r="AE1282">
        <v>10000</v>
      </c>
      <c r="AF1282">
        <v>10000</v>
      </c>
      <c r="AG1282">
        <v>10000</v>
      </c>
      <c r="AH1282">
        <v>10000</v>
      </c>
      <c r="AI1282">
        <v>10000</v>
      </c>
      <c r="AJ1282">
        <v>10000</v>
      </c>
      <c r="AK1282">
        <v>10000</v>
      </c>
      <c r="AL1282">
        <v>10000</v>
      </c>
      <c r="AM1282">
        <v>10000</v>
      </c>
      <c r="AN1282">
        <v>10000</v>
      </c>
      <c r="AO1282">
        <v>10000</v>
      </c>
      <c r="AP1282">
        <v>10000</v>
      </c>
      <c r="AQ1282">
        <v>0</v>
      </c>
      <c r="AR1282">
        <v>0</v>
      </c>
      <c r="AS1282">
        <v>0</v>
      </c>
      <c r="AT1282">
        <v>0</v>
      </c>
      <c r="AU1282">
        <v>0</v>
      </c>
      <c r="AV1282">
        <v>0</v>
      </c>
      <c r="AW1282">
        <v>0</v>
      </c>
      <c r="AX1282">
        <v>0</v>
      </c>
      <c r="AY1282">
        <v>0</v>
      </c>
      <c r="AZ1282">
        <v>0</v>
      </c>
      <c r="BA1282">
        <v>0</v>
      </c>
      <c r="BB1282">
        <v>0</v>
      </c>
      <c r="BC1282">
        <v>0</v>
      </c>
      <c r="BD1282">
        <v>0</v>
      </c>
      <c r="BE1282">
        <v>0</v>
      </c>
      <c r="BF1282">
        <v>0</v>
      </c>
      <c r="BG1282">
        <v>0</v>
      </c>
      <c r="BH1282">
        <v>0</v>
      </c>
      <c r="BI1282">
        <v>0</v>
      </c>
      <c r="BJ1282">
        <v>0</v>
      </c>
      <c r="BK1282">
        <v>0</v>
      </c>
      <c r="BL1282">
        <v>0</v>
      </c>
      <c r="BM1282">
        <v>0</v>
      </c>
      <c r="BN1282">
        <v>0</v>
      </c>
      <c r="BO1282">
        <v>0</v>
      </c>
      <c r="BP1282">
        <v>0</v>
      </c>
      <c r="BQ1282">
        <v>0</v>
      </c>
      <c r="BR1282">
        <v>0</v>
      </c>
      <c r="BS1282">
        <v>0</v>
      </c>
      <c r="BT1282">
        <v>0</v>
      </c>
      <c r="BU1282">
        <v>0</v>
      </c>
      <c r="BV1282">
        <v>0</v>
      </c>
      <c r="BW1282">
        <v>0</v>
      </c>
      <c r="BX1282">
        <v>0</v>
      </c>
      <c r="BY1282">
        <v>0</v>
      </c>
      <c r="BZ1282">
        <v>0</v>
      </c>
      <c r="CA1282">
        <v>0</v>
      </c>
      <c r="CB1282">
        <v>0</v>
      </c>
      <c r="CC1282">
        <v>0</v>
      </c>
      <c r="CD1282">
        <v>0</v>
      </c>
      <c r="CE1282">
        <v>0</v>
      </c>
      <c r="CF1282">
        <v>0</v>
      </c>
      <c r="CG1282">
        <v>0</v>
      </c>
      <c r="CH1282">
        <v>0</v>
      </c>
      <c r="CI1282">
        <v>0</v>
      </c>
      <c r="CJ1282">
        <v>0</v>
      </c>
      <c r="CK1282">
        <v>0</v>
      </c>
      <c r="CL1282">
        <v>0</v>
      </c>
      <c r="CM1282">
        <v>0</v>
      </c>
      <c r="CN1282">
        <v>0</v>
      </c>
      <c r="CO1282">
        <v>0</v>
      </c>
      <c r="CP1282">
        <v>0</v>
      </c>
      <c r="CQ1282">
        <v>0</v>
      </c>
      <c r="CR1282">
        <v>0</v>
      </c>
      <c r="CS1282">
        <v>0</v>
      </c>
      <c r="CT1282">
        <v>0</v>
      </c>
      <c r="CU1282">
        <v>0</v>
      </c>
      <c r="CV1282">
        <v>0</v>
      </c>
      <c r="CW1282">
        <v>0</v>
      </c>
      <c r="CX1282">
        <v>0</v>
      </c>
      <c r="CY1282">
        <v>0</v>
      </c>
      <c r="CZ1282">
        <v>0</v>
      </c>
      <c r="DA1282">
        <v>0</v>
      </c>
      <c r="DB1282">
        <v>0</v>
      </c>
      <c r="DC1282">
        <v>0</v>
      </c>
      <c r="DD1282">
        <v>0</v>
      </c>
      <c r="DE1282">
        <v>0</v>
      </c>
      <c r="DF1282">
        <v>0</v>
      </c>
      <c r="DG1282">
        <v>0</v>
      </c>
      <c r="DH1282">
        <v>0</v>
      </c>
      <c r="DI1282">
        <v>0</v>
      </c>
      <c r="DJ1282">
        <v>0</v>
      </c>
      <c r="DK1282">
        <v>0</v>
      </c>
      <c r="DL1282">
        <v>0</v>
      </c>
      <c r="DM1282">
        <v>0</v>
      </c>
      <c r="DN1282">
        <v>0</v>
      </c>
      <c r="DO1282">
        <v>0</v>
      </c>
      <c r="DP1282">
        <v>0</v>
      </c>
      <c r="DQ1282">
        <v>0</v>
      </c>
      <c r="DR1282">
        <v>0</v>
      </c>
      <c r="DS1282">
        <v>0</v>
      </c>
      <c r="DT1282">
        <v>0</v>
      </c>
      <c r="DU1282">
        <v>0</v>
      </c>
      <c r="DV1282">
        <v>0</v>
      </c>
      <c r="DW1282">
        <v>0</v>
      </c>
      <c r="DX1282">
        <v>0</v>
      </c>
    </row>
    <row r="1283" spans="13:128" hidden="1">
      <c r="M1283" s="340" t="s">
        <v>632</v>
      </c>
      <c r="N1283" t="s">
        <v>1023</v>
      </c>
      <c r="O1283">
        <v>1</v>
      </c>
      <c r="P1283">
        <v>7</v>
      </c>
      <c r="Q1283" s="183" t="str">
        <f t="shared" si="49"/>
        <v>SDH100107</v>
      </c>
      <c r="R1283">
        <v>10000</v>
      </c>
      <c r="S1283">
        <v>10000</v>
      </c>
      <c r="T1283">
        <v>10000</v>
      </c>
      <c r="U1283">
        <v>10000</v>
      </c>
      <c r="V1283">
        <v>10000</v>
      </c>
      <c r="W1283">
        <v>10000</v>
      </c>
      <c r="X1283">
        <v>10000</v>
      </c>
      <c r="Y1283">
        <v>10000</v>
      </c>
      <c r="Z1283">
        <v>10000</v>
      </c>
      <c r="AA1283">
        <v>10000</v>
      </c>
      <c r="AB1283">
        <v>10000</v>
      </c>
      <c r="AC1283">
        <v>10000</v>
      </c>
      <c r="AD1283">
        <v>10000</v>
      </c>
      <c r="AE1283">
        <v>10000</v>
      </c>
      <c r="AF1283">
        <v>10000</v>
      </c>
      <c r="AG1283">
        <v>10000</v>
      </c>
      <c r="AH1283">
        <v>10000</v>
      </c>
      <c r="AI1283">
        <v>10000</v>
      </c>
      <c r="AJ1283">
        <v>10000</v>
      </c>
      <c r="AK1283">
        <v>10000</v>
      </c>
      <c r="AL1283">
        <v>10000</v>
      </c>
      <c r="AM1283">
        <v>10000</v>
      </c>
      <c r="AN1283">
        <v>10000</v>
      </c>
      <c r="AO1283">
        <v>10000</v>
      </c>
      <c r="AP1283">
        <v>10000</v>
      </c>
      <c r="AQ1283">
        <v>0</v>
      </c>
      <c r="AR1283">
        <v>0</v>
      </c>
      <c r="AS1283">
        <v>0</v>
      </c>
      <c r="AT1283">
        <v>0</v>
      </c>
      <c r="AU1283">
        <v>0</v>
      </c>
      <c r="AV1283">
        <v>0</v>
      </c>
      <c r="AW1283">
        <v>0</v>
      </c>
      <c r="AX1283">
        <v>0</v>
      </c>
      <c r="AY1283">
        <v>0</v>
      </c>
      <c r="AZ1283">
        <v>0</v>
      </c>
      <c r="BA1283">
        <v>0</v>
      </c>
      <c r="BB1283">
        <v>0</v>
      </c>
      <c r="BC1283">
        <v>0</v>
      </c>
      <c r="BD1283">
        <v>0</v>
      </c>
      <c r="BE1283">
        <v>0</v>
      </c>
      <c r="BF1283">
        <v>0</v>
      </c>
      <c r="BG1283">
        <v>0</v>
      </c>
      <c r="BH1283">
        <v>0</v>
      </c>
      <c r="BI1283">
        <v>0</v>
      </c>
      <c r="BJ1283">
        <v>0</v>
      </c>
      <c r="BK1283">
        <v>0</v>
      </c>
      <c r="BL1283">
        <v>0</v>
      </c>
      <c r="BM1283">
        <v>0</v>
      </c>
      <c r="BN1283">
        <v>0</v>
      </c>
      <c r="BO1283">
        <v>0</v>
      </c>
      <c r="BP1283">
        <v>0</v>
      </c>
      <c r="BQ1283">
        <v>0</v>
      </c>
      <c r="BR1283">
        <v>0</v>
      </c>
      <c r="BS1283">
        <v>0</v>
      </c>
      <c r="BT1283">
        <v>0</v>
      </c>
      <c r="BU1283">
        <v>0</v>
      </c>
      <c r="BV1283">
        <v>0</v>
      </c>
      <c r="BW1283">
        <v>0</v>
      </c>
      <c r="BX1283">
        <v>0</v>
      </c>
      <c r="BY1283">
        <v>0</v>
      </c>
      <c r="BZ1283">
        <v>0</v>
      </c>
      <c r="CA1283">
        <v>0</v>
      </c>
      <c r="CB1283">
        <v>0</v>
      </c>
      <c r="CC1283">
        <v>0</v>
      </c>
      <c r="CD1283">
        <v>0</v>
      </c>
      <c r="CE1283">
        <v>0</v>
      </c>
      <c r="CF1283">
        <v>0</v>
      </c>
      <c r="CG1283">
        <v>0</v>
      </c>
      <c r="CH1283">
        <v>0</v>
      </c>
      <c r="CI1283">
        <v>0</v>
      </c>
      <c r="CJ1283">
        <v>0</v>
      </c>
      <c r="CK1283">
        <v>0</v>
      </c>
      <c r="CL1283">
        <v>0</v>
      </c>
      <c r="CM1283">
        <v>0</v>
      </c>
      <c r="CN1283">
        <v>0</v>
      </c>
      <c r="CO1283">
        <v>0</v>
      </c>
      <c r="CP1283">
        <v>0</v>
      </c>
      <c r="CQ1283">
        <v>0</v>
      </c>
      <c r="CR1283">
        <v>0</v>
      </c>
      <c r="CS1283">
        <v>0</v>
      </c>
      <c r="CT1283">
        <v>0</v>
      </c>
      <c r="CU1283">
        <v>0</v>
      </c>
      <c r="CV1283">
        <v>0</v>
      </c>
      <c r="CW1283">
        <v>0</v>
      </c>
      <c r="CX1283">
        <v>0</v>
      </c>
      <c r="CY1283">
        <v>0</v>
      </c>
      <c r="CZ1283">
        <v>0</v>
      </c>
      <c r="DA1283">
        <v>0</v>
      </c>
      <c r="DB1283">
        <v>0</v>
      </c>
      <c r="DC1283">
        <v>0</v>
      </c>
      <c r="DD1283">
        <v>0</v>
      </c>
      <c r="DE1283">
        <v>0</v>
      </c>
      <c r="DF1283">
        <v>0</v>
      </c>
      <c r="DG1283">
        <v>0</v>
      </c>
      <c r="DH1283">
        <v>0</v>
      </c>
      <c r="DI1283">
        <v>0</v>
      </c>
      <c r="DJ1283">
        <v>0</v>
      </c>
      <c r="DK1283">
        <v>0</v>
      </c>
      <c r="DL1283">
        <v>0</v>
      </c>
      <c r="DM1283">
        <v>0</v>
      </c>
      <c r="DN1283">
        <v>0</v>
      </c>
      <c r="DO1283">
        <v>0</v>
      </c>
      <c r="DP1283">
        <v>0</v>
      </c>
      <c r="DQ1283">
        <v>0</v>
      </c>
      <c r="DR1283">
        <v>0</v>
      </c>
      <c r="DS1283">
        <v>0</v>
      </c>
      <c r="DT1283">
        <v>0</v>
      </c>
      <c r="DU1283">
        <v>0</v>
      </c>
      <c r="DV1283">
        <v>0</v>
      </c>
      <c r="DW1283">
        <v>0</v>
      </c>
      <c r="DX1283">
        <v>0</v>
      </c>
    </row>
    <row r="1284" spans="13:128" hidden="1">
      <c r="M1284" s="340" t="s">
        <v>632</v>
      </c>
      <c r="N1284" t="s">
        <v>1023</v>
      </c>
      <c r="O1284">
        <v>1</v>
      </c>
      <c r="P1284">
        <v>8</v>
      </c>
      <c r="Q1284" s="183" t="str">
        <f t="shared" si="49"/>
        <v>SDH100108</v>
      </c>
      <c r="R1284">
        <v>10000</v>
      </c>
      <c r="S1284">
        <v>10000</v>
      </c>
      <c r="T1284">
        <v>10000</v>
      </c>
      <c r="U1284">
        <v>10000</v>
      </c>
      <c r="V1284">
        <v>10000</v>
      </c>
      <c r="W1284">
        <v>10000</v>
      </c>
      <c r="X1284">
        <v>10000</v>
      </c>
      <c r="Y1284">
        <v>10000</v>
      </c>
      <c r="Z1284">
        <v>10000</v>
      </c>
      <c r="AA1284">
        <v>10000</v>
      </c>
      <c r="AB1284">
        <v>10000</v>
      </c>
      <c r="AC1284">
        <v>10000</v>
      </c>
      <c r="AD1284">
        <v>10000</v>
      </c>
      <c r="AE1284">
        <v>10000</v>
      </c>
      <c r="AF1284">
        <v>10000</v>
      </c>
      <c r="AG1284">
        <v>10000</v>
      </c>
      <c r="AH1284">
        <v>10000</v>
      </c>
      <c r="AI1284">
        <v>10000</v>
      </c>
      <c r="AJ1284">
        <v>10000</v>
      </c>
      <c r="AK1284">
        <v>10000</v>
      </c>
      <c r="AL1284">
        <v>10000</v>
      </c>
      <c r="AM1284">
        <v>10000</v>
      </c>
      <c r="AN1284">
        <v>10000</v>
      </c>
      <c r="AO1284">
        <v>10000</v>
      </c>
      <c r="AP1284">
        <v>10000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0</v>
      </c>
      <c r="BM1284">
        <v>0</v>
      </c>
      <c r="BN1284">
        <v>0</v>
      </c>
      <c r="BO1284">
        <v>0</v>
      </c>
      <c r="BP1284">
        <v>0</v>
      </c>
      <c r="BQ1284">
        <v>0</v>
      </c>
      <c r="BR1284">
        <v>0</v>
      </c>
      <c r="BS1284">
        <v>0</v>
      </c>
      <c r="BT1284">
        <v>0</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0</v>
      </c>
      <c r="CP1284">
        <v>0</v>
      </c>
      <c r="CQ1284">
        <v>0</v>
      </c>
      <c r="CR1284">
        <v>0</v>
      </c>
      <c r="CS1284">
        <v>0</v>
      </c>
      <c r="CT1284">
        <v>0</v>
      </c>
      <c r="CU1284">
        <v>0</v>
      </c>
      <c r="CV1284">
        <v>0</v>
      </c>
      <c r="CW1284">
        <v>0</v>
      </c>
      <c r="CX1284">
        <v>0</v>
      </c>
      <c r="CY1284">
        <v>0</v>
      </c>
      <c r="CZ1284">
        <v>0</v>
      </c>
      <c r="DA1284">
        <v>0</v>
      </c>
      <c r="DB1284">
        <v>0</v>
      </c>
      <c r="DC1284">
        <v>0</v>
      </c>
      <c r="DD1284">
        <v>0</v>
      </c>
      <c r="DE1284">
        <v>0</v>
      </c>
      <c r="DF1284">
        <v>0</v>
      </c>
      <c r="DG1284">
        <v>0</v>
      </c>
      <c r="DH1284">
        <v>0</v>
      </c>
      <c r="DI1284">
        <v>0</v>
      </c>
      <c r="DJ1284">
        <v>0</v>
      </c>
      <c r="DK1284">
        <v>0</v>
      </c>
      <c r="DL1284">
        <v>0</v>
      </c>
      <c r="DM1284">
        <v>0</v>
      </c>
      <c r="DN1284">
        <v>0</v>
      </c>
      <c r="DO1284">
        <v>0</v>
      </c>
      <c r="DP1284">
        <v>0</v>
      </c>
      <c r="DQ1284">
        <v>0</v>
      </c>
      <c r="DR1284">
        <v>0</v>
      </c>
      <c r="DS1284">
        <v>0</v>
      </c>
      <c r="DT1284">
        <v>0</v>
      </c>
      <c r="DU1284">
        <v>0</v>
      </c>
      <c r="DV1284">
        <v>0</v>
      </c>
      <c r="DW1284">
        <v>0</v>
      </c>
      <c r="DX1284">
        <v>0</v>
      </c>
    </row>
    <row r="1285" spans="13:128" hidden="1">
      <c r="M1285" s="340" t="s">
        <v>632</v>
      </c>
      <c r="N1285" t="s">
        <v>1023</v>
      </c>
      <c r="O1285">
        <v>1</v>
      </c>
      <c r="P1285">
        <v>9</v>
      </c>
      <c r="Q1285" s="183" t="str">
        <f t="shared" si="49"/>
        <v>SDH100109</v>
      </c>
      <c r="R1285">
        <v>10000</v>
      </c>
      <c r="S1285">
        <v>10000</v>
      </c>
      <c r="T1285">
        <v>10000</v>
      </c>
      <c r="U1285">
        <v>10000</v>
      </c>
      <c r="V1285">
        <v>10000</v>
      </c>
      <c r="W1285">
        <v>10000</v>
      </c>
      <c r="X1285">
        <v>10000</v>
      </c>
      <c r="Y1285">
        <v>10000</v>
      </c>
      <c r="Z1285">
        <v>10000</v>
      </c>
      <c r="AA1285">
        <v>10000</v>
      </c>
      <c r="AB1285">
        <v>10000</v>
      </c>
      <c r="AC1285">
        <v>10000</v>
      </c>
      <c r="AD1285">
        <v>10000</v>
      </c>
      <c r="AE1285">
        <v>10000</v>
      </c>
      <c r="AF1285">
        <v>10000</v>
      </c>
      <c r="AG1285">
        <v>10000</v>
      </c>
      <c r="AH1285">
        <v>10000</v>
      </c>
      <c r="AI1285">
        <v>10000</v>
      </c>
      <c r="AJ1285">
        <v>10000</v>
      </c>
      <c r="AK1285">
        <v>10000</v>
      </c>
      <c r="AL1285">
        <v>10000</v>
      </c>
      <c r="AM1285">
        <v>10000</v>
      </c>
      <c r="AN1285">
        <v>10000</v>
      </c>
      <c r="AO1285">
        <v>10000</v>
      </c>
      <c r="AP1285">
        <v>10000</v>
      </c>
      <c r="AQ1285">
        <v>0</v>
      </c>
      <c r="AR1285">
        <v>0</v>
      </c>
      <c r="AS1285">
        <v>0</v>
      </c>
      <c r="AT1285">
        <v>0</v>
      </c>
      <c r="AU1285">
        <v>0</v>
      </c>
      <c r="AV1285">
        <v>0</v>
      </c>
      <c r="AW1285">
        <v>0</v>
      </c>
      <c r="AX1285">
        <v>0</v>
      </c>
      <c r="AY1285">
        <v>0</v>
      </c>
      <c r="AZ1285">
        <v>0</v>
      </c>
      <c r="BA1285">
        <v>0</v>
      </c>
      <c r="BB1285">
        <v>0</v>
      </c>
      <c r="BC1285">
        <v>0</v>
      </c>
      <c r="BD1285">
        <v>0</v>
      </c>
      <c r="BE1285">
        <v>0</v>
      </c>
      <c r="BF1285">
        <v>0</v>
      </c>
      <c r="BG1285">
        <v>0</v>
      </c>
      <c r="BH1285">
        <v>0</v>
      </c>
      <c r="BI1285">
        <v>0</v>
      </c>
      <c r="BJ1285">
        <v>0</v>
      </c>
      <c r="BK1285">
        <v>0</v>
      </c>
      <c r="BL1285">
        <v>0</v>
      </c>
      <c r="BM1285">
        <v>0</v>
      </c>
      <c r="BN1285">
        <v>0</v>
      </c>
      <c r="BO1285">
        <v>0</v>
      </c>
      <c r="BP1285">
        <v>0</v>
      </c>
      <c r="BQ1285">
        <v>0</v>
      </c>
      <c r="BR1285">
        <v>0</v>
      </c>
      <c r="BS1285">
        <v>0</v>
      </c>
      <c r="BT1285">
        <v>0</v>
      </c>
      <c r="BU1285">
        <v>0</v>
      </c>
      <c r="BV1285">
        <v>0</v>
      </c>
      <c r="BW1285">
        <v>0</v>
      </c>
      <c r="BX1285">
        <v>0</v>
      </c>
      <c r="BY1285">
        <v>0</v>
      </c>
      <c r="BZ1285">
        <v>0</v>
      </c>
      <c r="CA1285">
        <v>0</v>
      </c>
      <c r="CB1285">
        <v>0</v>
      </c>
      <c r="CC1285">
        <v>0</v>
      </c>
      <c r="CD1285">
        <v>0</v>
      </c>
      <c r="CE1285">
        <v>0</v>
      </c>
      <c r="CF1285">
        <v>0</v>
      </c>
      <c r="CG1285">
        <v>0</v>
      </c>
      <c r="CH1285">
        <v>0</v>
      </c>
      <c r="CI1285">
        <v>0</v>
      </c>
      <c r="CJ1285">
        <v>0</v>
      </c>
      <c r="CK1285">
        <v>0</v>
      </c>
      <c r="CL1285">
        <v>0</v>
      </c>
      <c r="CM1285">
        <v>0</v>
      </c>
      <c r="CN1285">
        <v>0</v>
      </c>
      <c r="CO1285">
        <v>0</v>
      </c>
      <c r="CP1285">
        <v>0</v>
      </c>
      <c r="CQ1285">
        <v>0</v>
      </c>
      <c r="CR1285">
        <v>0</v>
      </c>
      <c r="CS1285">
        <v>0</v>
      </c>
      <c r="CT1285">
        <v>0</v>
      </c>
      <c r="CU1285">
        <v>0</v>
      </c>
      <c r="CV1285">
        <v>0</v>
      </c>
      <c r="CW1285">
        <v>0</v>
      </c>
      <c r="CX1285">
        <v>0</v>
      </c>
      <c r="CY1285">
        <v>0</v>
      </c>
      <c r="CZ1285">
        <v>0</v>
      </c>
      <c r="DA1285">
        <v>0</v>
      </c>
      <c r="DB1285">
        <v>0</v>
      </c>
      <c r="DC1285">
        <v>0</v>
      </c>
      <c r="DD1285">
        <v>0</v>
      </c>
      <c r="DE1285">
        <v>0</v>
      </c>
      <c r="DF1285">
        <v>0</v>
      </c>
      <c r="DG1285">
        <v>0</v>
      </c>
      <c r="DH1285">
        <v>0</v>
      </c>
      <c r="DI1285">
        <v>0</v>
      </c>
      <c r="DJ1285">
        <v>0</v>
      </c>
      <c r="DK1285">
        <v>0</v>
      </c>
      <c r="DL1285">
        <v>0</v>
      </c>
      <c r="DM1285">
        <v>0</v>
      </c>
      <c r="DN1285">
        <v>0</v>
      </c>
      <c r="DO1285">
        <v>0</v>
      </c>
      <c r="DP1285">
        <v>0</v>
      </c>
      <c r="DQ1285">
        <v>0</v>
      </c>
      <c r="DR1285">
        <v>0</v>
      </c>
      <c r="DS1285">
        <v>0</v>
      </c>
      <c r="DT1285">
        <v>0</v>
      </c>
      <c r="DU1285">
        <v>0</v>
      </c>
      <c r="DV1285">
        <v>0</v>
      </c>
      <c r="DW1285">
        <v>0</v>
      </c>
      <c r="DX1285">
        <v>0</v>
      </c>
    </row>
    <row r="1286" spans="13:128" hidden="1">
      <c r="M1286" s="340" t="s">
        <v>632</v>
      </c>
      <c r="N1286" t="s">
        <v>1023</v>
      </c>
      <c r="O1286">
        <v>1</v>
      </c>
      <c r="P1286">
        <v>10</v>
      </c>
      <c r="Q1286" s="183" t="str">
        <f t="shared" si="49"/>
        <v>SDH100110</v>
      </c>
      <c r="R1286">
        <v>10000</v>
      </c>
      <c r="S1286">
        <v>10000</v>
      </c>
      <c r="T1286">
        <v>10000</v>
      </c>
      <c r="U1286">
        <v>10000</v>
      </c>
      <c r="V1286">
        <v>10000</v>
      </c>
      <c r="W1286">
        <v>10000</v>
      </c>
      <c r="X1286">
        <v>10000</v>
      </c>
      <c r="Y1286">
        <v>10000</v>
      </c>
      <c r="Z1286">
        <v>10000</v>
      </c>
      <c r="AA1286">
        <v>10000</v>
      </c>
      <c r="AB1286">
        <v>10000</v>
      </c>
      <c r="AC1286">
        <v>10000</v>
      </c>
      <c r="AD1286">
        <v>10000</v>
      </c>
      <c r="AE1286">
        <v>10000</v>
      </c>
      <c r="AF1286">
        <v>10000</v>
      </c>
      <c r="AG1286">
        <v>10000</v>
      </c>
      <c r="AH1286">
        <v>10000</v>
      </c>
      <c r="AI1286">
        <v>10000</v>
      </c>
      <c r="AJ1286">
        <v>10000</v>
      </c>
      <c r="AK1286">
        <v>10000</v>
      </c>
      <c r="AL1286">
        <v>10000</v>
      </c>
      <c r="AM1286">
        <v>10000</v>
      </c>
      <c r="AN1286">
        <v>10000</v>
      </c>
      <c r="AO1286">
        <v>10000</v>
      </c>
      <c r="AP1286">
        <v>10000</v>
      </c>
      <c r="AQ1286">
        <v>0</v>
      </c>
      <c r="AR1286">
        <v>0</v>
      </c>
      <c r="AS1286">
        <v>0</v>
      </c>
      <c r="AT1286">
        <v>0</v>
      </c>
      <c r="AU1286">
        <v>0</v>
      </c>
      <c r="AV1286">
        <v>0</v>
      </c>
      <c r="AW1286">
        <v>0</v>
      </c>
      <c r="AX1286">
        <v>0</v>
      </c>
      <c r="AY1286">
        <v>0</v>
      </c>
      <c r="AZ1286">
        <v>0</v>
      </c>
      <c r="BA1286">
        <v>0</v>
      </c>
      <c r="BB1286">
        <v>0</v>
      </c>
      <c r="BC1286">
        <v>0</v>
      </c>
      <c r="BD1286">
        <v>0</v>
      </c>
      <c r="BE1286">
        <v>0</v>
      </c>
      <c r="BF1286">
        <v>0</v>
      </c>
      <c r="BG1286">
        <v>0</v>
      </c>
      <c r="BH1286">
        <v>0</v>
      </c>
      <c r="BI1286">
        <v>0</v>
      </c>
      <c r="BJ1286">
        <v>0</v>
      </c>
      <c r="BK1286">
        <v>0</v>
      </c>
      <c r="BL1286">
        <v>0</v>
      </c>
      <c r="BM1286">
        <v>0</v>
      </c>
      <c r="BN1286">
        <v>0</v>
      </c>
      <c r="BO1286">
        <v>0</v>
      </c>
      <c r="BP1286">
        <v>0</v>
      </c>
      <c r="BQ1286">
        <v>0</v>
      </c>
      <c r="BR1286">
        <v>0</v>
      </c>
      <c r="BS1286">
        <v>0</v>
      </c>
      <c r="BT1286">
        <v>0</v>
      </c>
      <c r="BU1286">
        <v>0</v>
      </c>
      <c r="BV1286">
        <v>0</v>
      </c>
      <c r="BW1286">
        <v>0</v>
      </c>
      <c r="BX1286">
        <v>0</v>
      </c>
      <c r="BY1286">
        <v>0</v>
      </c>
      <c r="BZ1286">
        <v>0</v>
      </c>
      <c r="CA1286">
        <v>0</v>
      </c>
      <c r="CB1286">
        <v>0</v>
      </c>
      <c r="CC1286">
        <v>0</v>
      </c>
      <c r="CD1286">
        <v>0</v>
      </c>
      <c r="CE1286">
        <v>0</v>
      </c>
      <c r="CF1286">
        <v>0</v>
      </c>
      <c r="CG1286">
        <v>0</v>
      </c>
      <c r="CH1286">
        <v>0</v>
      </c>
      <c r="CI1286">
        <v>0</v>
      </c>
      <c r="CJ1286">
        <v>0</v>
      </c>
      <c r="CK1286">
        <v>0</v>
      </c>
      <c r="CL1286">
        <v>0</v>
      </c>
      <c r="CM1286">
        <v>0</v>
      </c>
      <c r="CN1286">
        <v>0</v>
      </c>
      <c r="CO1286">
        <v>0</v>
      </c>
      <c r="CP1286">
        <v>0</v>
      </c>
      <c r="CQ1286">
        <v>0</v>
      </c>
      <c r="CR1286">
        <v>0</v>
      </c>
      <c r="CS1286">
        <v>0</v>
      </c>
      <c r="CT1286">
        <v>0</v>
      </c>
      <c r="CU1286">
        <v>0</v>
      </c>
      <c r="CV1286">
        <v>0</v>
      </c>
      <c r="CW1286">
        <v>0</v>
      </c>
      <c r="CX1286">
        <v>0</v>
      </c>
      <c r="CY1286">
        <v>0</v>
      </c>
      <c r="CZ1286">
        <v>0</v>
      </c>
      <c r="DA1286">
        <v>0</v>
      </c>
      <c r="DB1286">
        <v>0</v>
      </c>
      <c r="DC1286">
        <v>0</v>
      </c>
      <c r="DD1286">
        <v>0</v>
      </c>
      <c r="DE1286">
        <v>0</v>
      </c>
      <c r="DF1286">
        <v>0</v>
      </c>
      <c r="DG1286">
        <v>0</v>
      </c>
      <c r="DH1286">
        <v>0</v>
      </c>
      <c r="DI1286">
        <v>0</v>
      </c>
      <c r="DJ1286">
        <v>0</v>
      </c>
      <c r="DK1286">
        <v>0</v>
      </c>
      <c r="DL1286">
        <v>0</v>
      </c>
      <c r="DM1286">
        <v>0</v>
      </c>
      <c r="DN1286">
        <v>0</v>
      </c>
      <c r="DO1286">
        <v>0</v>
      </c>
      <c r="DP1286">
        <v>0</v>
      </c>
      <c r="DQ1286">
        <v>0</v>
      </c>
      <c r="DR1286">
        <v>0</v>
      </c>
      <c r="DS1286">
        <v>0</v>
      </c>
      <c r="DT1286">
        <v>0</v>
      </c>
      <c r="DU1286">
        <v>0</v>
      </c>
      <c r="DV1286">
        <v>0</v>
      </c>
      <c r="DW1286">
        <v>0</v>
      </c>
      <c r="DX1286">
        <v>0</v>
      </c>
    </row>
    <row r="1287" spans="13:128" hidden="1">
      <c r="M1287" s="340" t="s">
        <v>632</v>
      </c>
      <c r="N1287" t="s">
        <v>1023</v>
      </c>
      <c r="O1287">
        <v>1</v>
      </c>
      <c r="P1287">
        <v>11</v>
      </c>
      <c r="Q1287" s="183" t="str">
        <f t="shared" si="49"/>
        <v>SDH100111</v>
      </c>
      <c r="R1287">
        <v>10000</v>
      </c>
      <c r="S1287">
        <v>10000</v>
      </c>
      <c r="T1287">
        <v>10000</v>
      </c>
      <c r="U1287">
        <v>10000</v>
      </c>
      <c r="V1287">
        <v>10000</v>
      </c>
      <c r="W1287">
        <v>10000</v>
      </c>
      <c r="X1287">
        <v>10000</v>
      </c>
      <c r="Y1287">
        <v>10000</v>
      </c>
      <c r="Z1287">
        <v>10000</v>
      </c>
      <c r="AA1287">
        <v>10000</v>
      </c>
      <c r="AB1287">
        <v>10000</v>
      </c>
      <c r="AC1287">
        <v>10000</v>
      </c>
      <c r="AD1287">
        <v>10000</v>
      </c>
      <c r="AE1287">
        <v>10000</v>
      </c>
      <c r="AF1287">
        <v>10000</v>
      </c>
      <c r="AG1287">
        <v>10000</v>
      </c>
      <c r="AH1287">
        <v>10000</v>
      </c>
      <c r="AI1287">
        <v>10000</v>
      </c>
      <c r="AJ1287">
        <v>10000</v>
      </c>
      <c r="AK1287">
        <v>10000</v>
      </c>
      <c r="AL1287">
        <v>10000</v>
      </c>
      <c r="AM1287">
        <v>10000</v>
      </c>
      <c r="AN1287">
        <v>10000</v>
      </c>
      <c r="AO1287">
        <v>10000</v>
      </c>
      <c r="AP1287">
        <v>10000</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0</v>
      </c>
      <c r="BL1287">
        <v>0</v>
      </c>
      <c r="BM1287">
        <v>0</v>
      </c>
      <c r="BN1287">
        <v>0</v>
      </c>
      <c r="BO1287">
        <v>0</v>
      </c>
      <c r="BP1287">
        <v>0</v>
      </c>
      <c r="BQ1287">
        <v>0</v>
      </c>
      <c r="BR1287">
        <v>0</v>
      </c>
      <c r="BS1287">
        <v>0</v>
      </c>
      <c r="BT1287">
        <v>0</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0</v>
      </c>
      <c r="CP1287">
        <v>0</v>
      </c>
      <c r="CQ1287">
        <v>0</v>
      </c>
      <c r="CR1287">
        <v>0</v>
      </c>
      <c r="CS1287">
        <v>0</v>
      </c>
      <c r="CT1287">
        <v>0</v>
      </c>
      <c r="CU1287">
        <v>0</v>
      </c>
      <c r="CV1287">
        <v>0</v>
      </c>
      <c r="CW1287">
        <v>0</v>
      </c>
      <c r="CX1287">
        <v>0</v>
      </c>
      <c r="CY1287">
        <v>0</v>
      </c>
      <c r="CZ1287">
        <v>0</v>
      </c>
      <c r="DA1287">
        <v>0</v>
      </c>
      <c r="DB1287">
        <v>0</v>
      </c>
      <c r="DC1287">
        <v>0</v>
      </c>
      <c r="DD1287">
        <v>0</v>
      </c>
      <c r="DE1287">
        <v>0</v>
      </c>
      <c r="DF1287">
        <v>0</v>
      </c>
      <c r="DG1287">
        <v>0</v>
      </c>
      <c r="DH1287">
        <v>0</v>
      </c>
      <c r="DI1287">
        <v>0</v>
      </c>
      <c r="DJ1287">
        <v>0</v>
      </c>
      <c r="DK1287">
        <v>0</v>
      </c>
      <c r="DL1287">
        <v>0</v>
      </c>
      <c r="DM1287">
        <v>0</v>
      </c>
      <c r="DN1287">
        <v>0</v>
      </c>
      <c r="DO1287">
        <v>0</v>
      </c>
      <c r="DP1287">
        <v>0</v>
      </c>
      <c r="DQ1287">
        <v>0</v>
      </c>
      <c r="DR1287">
        <v>0</v>
      </c>
      <c r="DS1287">
        <v>0</v>
      </c>
      <c r="DT1287">
        <v>0</v>
      </c>
      <c r="DU1287">
        <v>0</v>
      </c>
      <c r="DV1287">
        <v>0</v>
      </c>
      <c r="DW1287">
        <v>0</v>
      </c>
      <c r="DX1287">
        <v>0</v>
      </c>
    </row>
    <row r="1288" spans="13:128" hidden="1">
      <c r="M1288" s="340" t="s">
        <v>632</v>
      </c>
      <c r="N1288" t="s">
        <v>1023</v>
      </c>
      <c r="O1288">
        <v>1</v>
      </c>
      <c r="P1288">
        <v>12</v>
      </c>
      <c r="Q1288" s="183" t="str">
        <f t="shared" si="49"/>
        <v>SDH100112</v>
      </c>
      <c r="R1288">
        <v>10000</v>
      </c>
      <c r="S1288">
        <v>10000</v>
      </c>
      <c r="T1288">
        <v>10000</v>
      </c>
      <c r="U1288">
        <v>10000</v>
      </c>
      <c r="V1288">
        <v>10000</v>
      </c>
      <c r="W1288">
        <v>10000</v>
      </c>
      <c r="X1288">
        <v>10000</v>
      </c>
      <c r="Y1288">
        <v>10000</v>
      </c>
      <c r="Z1288">
        <v>10000</v>
      </c>
      <c r="AA1288">
        <v>10000</v>
      </c>
      <c r="AB1288">
        <v>10000</v>
      </c>
      <c r="AC1288">
        <v>10000</v>
      </c>
      <c r="AD1288">
        <v>10000</v>
      </c>
      <c r="AE1288">
        <v>10000</v>
      </c>
      <c r="AF1288">
        <v>10000</v>
      </c>
      <c r="AG1288">
        <v>10000</v>
      </c>
      <c r="AH1288">
        <v>10000</v>
      </c>
      <c r="AI1288">
        <v>10000</v>
      </c>
      <c r="AJ1288">
        <v>10000</v>
      </c>
      <c r="AK1288">
        <v>10000</v>
      </c>
      <c r="AL1288">
        <v>10000</v>
      </c>
      <c r="AM1288">
        <v>10000</v>
      </c>
      <c r="AN1288">
        <v>10000</v>
      </c>
      <c r="AO1288">
        <v>10000</v>
      </c>
      <c r="AP1288">
        <v>10000</v>
      </c>
      <c r="AQ1288">
        <v>0</v>
      </c>
      <c r="AR1288">
        <v>0</v>
      </c>
      <c r="AS1288">
        <v>0</v>
      </c>
      <c r="AT1288">
        <v>0</v>
      </c>
      <c r="AU1288">
        <v>0</v>
      </c>
      <c r="AV1288">
        <v>0</v>
      </c>
      <c r="AW1288">
        <v>0</v>
      </c>
      <c r="AX1288">
        <v>0</v>
      </c>
      <c r="AY1288">
        <v>0</v>
      </c>
      <c r="AZ1288">
        <v>0</v>
      </c>
      <c r="BA1288">
        <v>0</v>
      </c>
      <c r="BB1288">
        <v>0</v>
      </c>
      <c r="BC1288">
        <v>0</v>
      </c>
      <c r="BD1288">
        <v>0</v>
      </c>
      <c r="BE1288">
        <v>0</v>
      </c>
      <c r="BF1288">
        <v>0</v>
      </c>
      <c r="BG1288">
        <v>0</v>
      </c>
      <c r="BH1288">
        <v>0</v>
      </c>
      <c r="BI1288">
        <v>0</v>
      </c>
      <c r="BJ1288">
        <v>0</v>
      </c>
      <c r="BK1288">
        <v>0</v>
      </c>
      <c r="BL1288">
        <v>0</v>
      </c>
      <c r="BM1288">
        <v>0</v>
      </c>
      <c r="BN1288">
        <v>0</v>
      </c>
      <c r="BO1288">
        <v>0</v>
      </c>
      <c r="BP1288">
        <v>0</v>
      </c>
      <c r="BQ1288">
        <v>0</v>
      </c>
      <c r="BR1288">
        <v>0</v>
      </c>
      <c r="BS1288">
        <v>0</v>
      </c>
      <c r="BT1288">
        <v>0</v>
      </c>
      <c r="BU1288">
        <v>0</v>
      </c>
      <c r="BV1288">
        <v>0</v>
      </c>
      <c r="BW1288">
        <v>0</v>
      </c>
      <c r="BX1288">
        <v>0</v>
      </c>
      <c r="BY1288">
        <v>0</v>
      </c>
      <c r="BZ1288">
        <v>0</v>
      </c>
      <c r="CA1288">
        <v>0</v>
      </c>
      <c r="CB1288">
        <v>0</v>
      </c>
      <c r="CC1288">
        <v>0</v>
      </c>
      <c r="CD1288">
        <v>0</v>
      </c>
      <c r="CE1288">
        <v>0</v>
      </c>
      <c r="CF1288">
        <v>0</v>
      </c>
      <c r="CG1288">
        <v>0</v>
      </c>
      <c r="CH1288">
        <v>0</v>
      </c>
      <c r="CI1288">
        <v>0</v>
      </c>
      <c r="CJ1288">
        <v>0</v>
      </c>
      <c r="CK1288">
        <v>0</v>
      </c>
      <c r="CL1288">
        <v>0</v>
      </c>
      <c r="CM1288">
        <v>0</v>
      </c>
      <c r="CN1288">
        <v>0</v>
      </c>
      <c r="CO1288">
        <v>0</v>
      </c>
      <c r="CP1288">
        <v>0</v>
      </c>
      <c r="CQ1288">
        <v>0</v>
      </c>
      <c r="CR1288">
        <v>0</v>
      </c>
      <c r="CS1288">
        <v>0</v>
      </c>
      <c r="CT1288">
        <v>0</v>
      </c>
      <c r="CU1288">
        <v>0</v>
      </c>
      <c r="CV1288">
        <v>0</v>
      </c>
      <c r="CW1288">
        <v>0</v>
      </c>
      <c r="CX1288">
        <v>0</v>
      </c>
      <c r="CY1288">
        <v>0</v>
      </c>
      <c r="CZ1288">
        <v>0</v>
      </c>
      <c r="DA1288">
        <v>0</v>
      </c>
      <c r="DB1288">
        <v>0</v>
      </c>
      <c r="DC1288">
        <v>0</v>
      </c>
      <c r="DD1288">
        <v>0</v>
      </c>
      <c r="DE1288">
        <v>0</v>
      </c>
      <c r="DF1288">
        <v>0</v>
      </c>
      <c r="DG1288">
        <v>0</v>
      </c>
      <c r="DH1288">
        <v>0</v>
      </c>
      <c r="DI1288">
        <v>0</v>
      </c>
      <c r="DJ1288">
        <v>0</v>
      </c>
      <c r="DK1288">
        <v>0</v>
      </c>
      <c r="DL1288">
        <v>0</v>
      </c>
      <c r="DM1288">
        <v>0</v>
      </c>
      <c r="DN1288">
        <v>0</v>
      </c>
      <c r="DO1288">
        <v>0</v>
      </c>
      <c r="DP1288">
        <v>0</v>
      </c>
      <c r="DQ1288">
        <v>0</v>
      </c>
      <c r="DR1288">
        <v>0</v>
      </c>
      <c r="DS1288">
        <v>0</v>
      </c>
      <c r="DT1288">
        <v>0</v>
      </c>
      <c r="DU1288">
        <v>0</v>
      </c>
      <c r="DV1288">
        <v>0</v>
      </c>
      <c r="DW1288">
        <v>0</v>
      </c>
      <c r="DX1288">
        <v>0</v>
      </c>
    </row>
    <row r="1289" spans="13:128" hidden="1">
      <c r="M1289" s="340" t="s">
        <v>632</v>
      </c>
      <c r="N1289" t="s">
        <v>1023</v>
      </c>
      <c r="O1289">
        <v>1</v>
      </c>
      <c r="P1289">
        <v>13</v>
      </c>
      <c r="Q1289" s="183" t="str">
        <f t="shared" si="49"/>
        <v>SDH100113</v>
      </c>
      <c r="R1289">
        <v>10000</v>
      </c>
      <c r="S1289">
        <v>10000</v>
      </c>
      <c r="T1289">
        <v>10000</v>
      </c>
      <c r="U1289">
        <v>10000</v>
      </c>
      <c r="V1289">
        <v>10000</v>
      </c>
      <c r="W1289">
        <v>10000</v>
      </c>
      <c r="X1289">
        <v>10000</v>
      </c>
      <c r="Y1289">
        <v>10000</v>
      </c>
      <c r="Z1289">
        <v>10000</v>
      </c>
      <c r="AA1289">
        <v>10000</v>
      </c>
      <c r="AB1289">
        <v>10000</v>
      </c>
      <c r="AC1289">
        <v>10000</v>
      </c>
      <c r="AD1289">
        <v>10000</v>
      </c>
      <c r="AE1289">
        <v>10000</v>
      </c>
      <c r="AF1289">
        <v>10000</v>
      </c>
      <c r="AG1289">
        <v>10000</v>
      </c>
      <c r="AH1289">
        <v>10000</v>
      </c>
      <c r="AI1289">
        <v>10000</v>
      </c>
      <c r="AJ1289">
        <v>10000</v>
      </c>
      <c r="AK1289">
        <v>10000</v>
      </c>
      <c r="AL1289">
        <v>10000</v>
      </c>
      <c r="AM1289">
        <v>10000</v>
      </c>
      <c r="AN1289">
        <v>10000</v>
      </c>
      <c r="AO1289">
        <v>10000</v>
      </c>
      <c r="AP1289">
        <v>10000</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v>
      </c>
      <c r="BL1289">
        <v>0</v>
      </c>
      <c r="BM1289">
        <v>0</v>
      </c>
      <c r="BN1289">
        <v>0</v>
      </c>
      <c r="BO1289">
        <v>0</v>
      </c>
      <c r="BP1289">
        <v>0</v>
      </c>
      <c r="BQ1289">
        <v>0</v>
      </c>
      <c r="BR1289">
        <v>0</v>
      </c>
      <c r="BS1289">
        <v>0</v>
      </c>
      <c r="BT1289">
        <v>0</v>
      </c>
      <c r="BU1289">
        <v>0</v>
      </c>
      <c r="BV1289">
        <v>0</v>
      </c>
      <c r="BW1289">
        <v>0</v>
      </c>
      <c r="BX1289">
        <v>0</v>
      </c>
      <c r="BY1289">
        <v>0</v>
      </c>
      <c r="BZ1289">
        <v>0</v>
      </c>
      <c r="CA1289">
        <v>0</v>
      </c>
      <c r="CB1289">
        <v>0</v>
      </c>
      <c r="CC1289">
        <v>0</v>
      </c>
      <c r="CD1289">
        <v>0</v>
      </c>
      <c r="CE1289">
        <v>0</v>
      </c>
      <c r="CF1289">
        <v>0</v>
      </c>
      <c r="CG1289">
        <v>0</v>
      </c>
      <c r="CH1289">
        <v>0</v>
      </c>
      <c r="CI1289">
        <v>0</v>
      </c>
      <c r="CJ1289">
        <v>0</v>
      </c>
      <c r="CK1289">
        <v>0</v>
      </c>
      <c r="CL1289">
        <v>0</v>
      </c>
      <c r="CM1289">
        <v>0</v>
      </c>
      <c r="CN1289">
        <v>0</v>
      </c>
      <c r="CO1289">
        <v>0</v>
      </c>
      <c r="CP1289">
        <v>0</v>
      </c>
      <c r="CQ1289">
        <v>0</v>
      </c>
      <c r="CR1289">
        <v>0</v>
      </c>
      <c r="CS1289">
        <v>0</v>
      </c>
      <c r="CT1289">
        <v>0</v>
      </c>
      <c r="CU1289">
        <v>0</v>
      </c>
      <c r="CV1289">
        <v>0</v>
      </c>
      <c r="CW1289">
        <v>0</v>
      </c>
      <c r="CX1289">
        <v>0</v>
      </c>
      <c r="CY1289">
        <v>0</v>
      </c>
      <c r="CZ1289">
        <v>0</v>
      </c>
      <c r="DA1289">
        <v>0</v>
      </c>
      <c r="DB1289">
        <v>0</v>
      </c>
      <c r="DC1289">
        <v>0</v>
      </c>
      <c r="DD1289">
        <v>0</v>
      </c>
      <c r="DE1289">
        <v>0</v>
      </c>
      <c r="DF1289">
        <v>0</v>
      </c>
      <c r="DG1289">
        <v>0</v>
      </c>
      <c r="DH1289">
        <v>0</v>
      </c>
      <c r="DI1289">
        <v>0</v>
      </c>
      <c r="DJ1289">
        <v>0</v>
      </c>
      <c r="DK1289">
        <v>0</v>
      </c>
      <c r="DL1289">
        <v>0</v>
      </c>
      <c r="DM1289">
        <v>0</v>
      </c>
      <c r="DN1289">
        <v>0</v>
      </c>
      <c r="DO1289">
        <v>0</v>
      </c>
      <c r="DP1289">
        <v>0</v>
      </c>
      <c r="DQ1289">
        <v>0</v>
      </c>
      <c r="DR1289">
        <v>0</v>
      </c>
      <c r="DS1289">
        <v>0</v>
      </c>
      <c r="DT1289">
        <v>0</v>
      </c>
      <c r="DU1289">
        <v>0</v>
      </c>
      <c r="DV1289">
        <v>0</v>
      </c>
      <c r="DW1289">
        <v>0</v>
      </c>
      <c r="DX1289">
        <v>0</v>
      </c>
    </row>
    <row r="1290" spans="13:128" hidden="1">
      <c r="M1290" s="340" t="s">
        <v>632</v>
      </c>
      <c r="N1290" t="s">
        <v>1023</v>
      </c>
      <c r="O1290">
        <v>1</v>
      </c>
      <c r="P1290">
        <v>14</v>
      </c>
      <c r="Q1290" s="183" t="str">
        <f t="shared" si="49"/>
        <v>SDH100114</v>
      </c>
      <c r="R1290">
        <v>10000</v>
      </c>
      <c r="S1290">
        <v>10000</v>
      </c>
      <c r="T1290">
        <v>10000</v>
      </c>
      <c r="U1290">
        <v>10000</v>
      </c>
      <c r="V1290">
        <v>10000</v>
      </c>
      <c r="W1290">
        <v>10000</v>
      </c>
      <c r="X1290">
        <v>10000</v>
      </c>
      <c r="Y1290">
        <v>10000</v>
      </c>
      <c r="Z1290">
        <v>10000</v>
      </c>
      <c r="AA1290">
        <v>10000</v>
      </c>
      <c r="AB1290">
        <v>10000</v>
      </c>
      <c r="AC1290">
        <v>10000</v>
      </c>
      <c r="AD1290">
        <v>10000</v>
      </c>
      <c r="AE1290">
        <v>10000</v>
      </c>
      <c r="AF1290">
        <v>10000</v>
      </c>
      <c r="AG1290">
        <v>10000</v>
      </c>
      <c r="AH1290">
        <v>10000</v>
      </c>
      <c r="AI1290">
        <v>10000</v>
      </c>
      <c r="AJ1290">
        <v>10000</v>
      </c>
      <c r="AK1290">
        <v>10000</v>
      </c>
      <c r="AL1290">
        <v>10000</v>
      </c>
      <c r="AM1290">
        <v>10000</v>
      </c>
      <c r="AN1290">
        <v>10000</v>
      </c>
      <c r="AO1290">
        <v>10000</v>
      </c>
      <c r="AP1290">
        <v>10000</v>
      </c>
      <c r="AQ1290">
        <v>0</v>
      </c>
      <c r="AR1290">
        <v>0</v>
      </c>
      <c r="AS1290">
        <v>0</v>
      </c>
      <c r="AT1290">
        <v>0</v>
      </c>
      <c r="AU1290">
        <v>0</v>
      </c>
      <c r="AV1290">
        <v>0</v>
      </c>
      <c r="AW1290">
        <v>0</v>
      </c>
      <c r="AX1290">
        <v>0</v>
      </c>
      <c r="AY1290">
        <v>0</v>
      </c>
      <c r="AZ1290">
        <v>0</v>
      </c>
      <c r="BA1290">
        <v>0</v>
      </c>
      <c r="BB1290">
        <v>0</v>
      </c>
      <c r="BC1290">
        <v>0</v>
      </c>
      <c r="BD1290">
        <v>0</v>
      </c>
      <c r="BE1290">
        <v>0</v>
      </c>
      <c r="BF1290">
        <v>0</v>
      </c>
      <c r="BG1290">
        <v>0</v>
      </c>
      <c r="BH1290">
        <v>0</v>
      </c>
      <c r="BI1290">
        <v>0</v>
      </c>
      <c r="BJ1290">
        <v>0</v>
      </c>
      <c r="BK1290">
        <v>0</v>
      </c>
      <c r="BL1290">
        <v>0</v>
      </c>
      <c r="BM1290">
        <v>0</v>
      </c>
      <c r="BN1290">
        <v>0</v>
      </c>
      <c r="BO1290">
        <v>0</v>
      </c>
      <c r="BP1290">
        <v>0</v>
      </c>
      <c r="BQ1290">
        <v>0</v>
      </c>
      <c r="BR1290">
        <v>0</v>
      </c>
      <c r="BS1290">
        <v>0</v>
      </c>
      <c r="BT1290">
        <v>0</v>
      </c>
      <c r="BU1290">
        <v>0</v>
      </c>
      <c r="BV1290">
        <v>0</v>
      </c>
      <c r="BW1290">
        <v>0</v>
      </c>
      <c r="BX1290">
        <v>0</v>
      </c>
      <c r="BY1290">
        <v>0</v>
      </c>
      <c r="BZ1290">
        <v>0</v>
      </c>
      <c r="CA1290">
        <v>0</v>
      </c>
      <c r="CB1290">
        <v>0</v>
      </c>
      <c r="CC1290">
        <v>0</v>
      </c>
      <c r="CD1290">
        <v>0</v>
      </c>
      <c r="CE1290">
        <v>0</v>
      </c>
      <c r="CF1290">
        <v>0</v>
      </c>
      <c r="CG1290">
        <v>0</v>
      </c>
      <c r="CH1290">
        <v>0</v>
      </c>
      <c r="CI1290">
        <v>0</v>
      </c>
      <c r="CJ1290">
        <v>0</v>
      </c>
      <c r="CK1290">
        <v>0</v>
      </c>
      <c r="CL1290">
        <v>0</v>
      </c>
      <c r="CM1290">
        <v>0</v>
      </c>
      <c r="CN1290">
        <v>0</v>
      </c>
      <c r="CO1290">
        <v>0</v>
      </c>
      <c r="CP1290">
        <v>0</v>
      </c>
      <c r="CQ1290">
        <v>0</v>
      </c>
      <c r="CR1290">
        <v>0</v>
      </c>
      <c r="CS1290">
        <v>0</v>
      </c>
      <c r="CT1290">
        <v>0</v>
      </c>
      <c r="CU1290">
        <v>0</v>
      </c>
      <c r="CV1290">
        <v>0</v>
      </c>
      <c r="CW1290">
        <v>0</v>
      </c>
      <c r="CX1290">
        <v>0</v>
      </c>
      <c r="CY1290">
        <v>0</v>
      </c>
      <c r="CZ1290">
        <v>0</v>
      </c>
      <c r="DA1290">
        <v>0</v>
      </c>
      <c r="DB1290">
        <v>0</v>
      </c>
      <c r="DC1290">
        <v>0</v>
      </c>
      <c r="DD1290">
        <v>0</v>
      </c>
      <c r="DE1290">
        <v>0</v>
      </c>
      <c r="DF1290">
        <v>0</v>
      </c>
      <c r="DG1290">
        <v>0</v>
      </c>
      <c r="DH1290">
        <v>0</v>
      </c>
      <c r="DI1290">
        <v>0</v>
      </c>
      <c r="DJ1290">
        <v>0</v>
      </c>
      <c r="DK1290">
        <v>0</v>
      </c>
      <c r="DL1290">
        <v>0</v>
      </c>
      <c r="DM1290">
        <v>0</v>
      </c>
      <c r="DN1290">
        <v>0</v>
      </c>
      <c r="DO1290">
        <v>0</v>
      </c>
      <c r="DP1290">
        <v>0</v>
      </c>
      <c r="DQ1290">
        <v>0</v>
      </c>
      <c r="DR1290">
        <v>0</v>
      </c>
      <c r="DS1290">
        <v>0</v>
      </c>
      <c r="DT1290">
        <v>0</v>
      </c>
      <c r="DU1290">
        <v>0</v>
      </c>
      <c r="DV1290">
        <v>0</v>
      </c>
      <c r="DW1290">
        <v>0</v>
      </c>
      <c r="DX1290">
        <v>0</v>
      </c>
    </row>
    <row r="1291" spans="13:128" hidden="1">
      <c r="M1291" s="340" t="s">
        <v>632</v>
      </c>
      <c r="N1291" t="s">
        <v>1023</v>
      </c>
      <c r="O1291">
        <v>1</v>
      </c>
      <c r="P1291">
        <v>15</v>
      </c>
      <c r="Q1291" s="183" t="str">
        <f t="shared" si="49"/>
        <v>SDH100115</v>
      </c>
      <c r="R1291">
        <v>10000</v>
      </c>
      <c r="S1291">
        <v>10000</v>
      </c>
      <c r="T1291">
        <v>10000</v>
      </c>
      <c r="U1291">
        <v>10000</v>
      </c>
      <c r="V1291">
        <v>10000</v>
      </c>
      <c r="W1291">
        <v>10000</v>
      </c>
      <c r="X1291">
        <v>10000</v>
      </c>
      <c r="Y1291">
        <v>10000</v>
      </c>
      <c r="Z1291">
        <v>10000</v>
      </c>
      <c r="AA1291">
        <v>10000</v>
      </c>
      <c r="AB1291">
        <v>10000</v>
      </c>
      <c r="AC1291">
        <v>10000</v>
      </c>
      <c r="AD1291">
        <v>10000</v>
      </c>
      <c r="AE1291">
        <v>10000</v>
      </c>
      <c r="AF1291">
        <v>10000</v>
      </c>
      <c r="AG1291">
        <v>10000</v>
      </c>
      <c r="AH1291">
        <v>10000</v>
      </c>
      <c r="AI1291">
        <v>10000</v>
      </c>
      <c r="AJ1291">
        <v>10000</v>
      </c>
      <c r="AK1291">
        <v>10000</v>
      </c>
      <c r="AL1291">
        <v>10000</v>
      </c>
      <c r="AM1291">
        <v>10000</v>
      </c>
      <c r="AN1291">
        <v>10000</v>
      </c>
      <c r="AO1291">
        <v>10000</v>
      </c>
      <c r="AP1291">
        <v>10000</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v>
      </c>
      <c r="BL1291">
        <v>0</v>
      </c>
      <c r="BM1291">
        <v>0</v>
      </c>
      <c r="BN1291">
        <v>0</v>
      </c>
      <c r="BO1291">
        <v>0</v>
      </c>
      <c r="BP1291">
        <v>0</v>
      </c>
      <c r="BQ1291">
        <v>0</v>
      </c>
      <c r="BR1291">
        <v>0</v>
      </c>
      <c r="BS1291">
        <v>0</v>
      </c>
      <c r="BT1291">
        <v>0</v>
      </c>
      <c r="BU1291">
        <v>0</v>
      </c>
      <c r="BV1291">
        <v>0</v>
      </c>
      <c r="BW1291">
        <v>0</v>
      </c>
      <c r="BX1291">
        <v>0</v>
      </c>
      <c r="BY1291">
        <v>0</v>
      </c>
      <c r="BZ1291">
        <v>0</v>
      </c>
      <c r="CA1291">
        <v>0</v>
      </c>
      <c r="CB1291">
        <v>0</v>
      </c>
      <c r="CC1291">
        <v>0</v>
      </c>
      <c r="CD1291">
        <v>0</v>
      </c>
      <c r="CE1291">
        <v>0</v>
      </c>
      <c r="CF1291">
        <v>0</v>
      </c>
      <c r="CG1291">
        <v>0</v>
      </c>
      <c r="CH1291">
        <v>0</v>
      </c>
      <c r="CI1291">
        <v>0</v>
      </c>
      <c r="CJ1291">
        <v>0</v>
      </c>
      <c r="CK1291">
        <v>0</v>
      </c>
      <c r="CL1291">
        <v>0</v>
      </c>
      <c r="CM1291">
        <v>0</v>
      </c>
      <c r="CN1291">
        <v>0</v>
      </c>
      <c r="CO1291">
        <v>0</v>
      </c>
      <c r="CP1291">
        <v>0</v>
      </c>
      <c r="CQ1291">
        <v>0</v>
      </c>
      <c r="CR1291">
        <v>0</v>
      </c>
      <c r="CS1291">
        <v>0</v>
      </c>
      <c r="CT1291">
        <v>0</v>
      </c>
      <c r="CU1291">
        <v>0</v>
      </c>
      <c r="CV1291">
        <v>0</v>
      </c>
      <c r="CW1291">
        <v>0</v>
      </c>
      <c r="CX1291">
        <v>0</v>
      </c>
      <c r="CY1291">
        <v>0</v>
      </c>
      <c r="CZ1291">
        <v>0</v>
      </c>
      <c r="DA1291">
        <v>0</v>
      </c>
      <c r="DB1291">
        <v>0</v>
      </c>
      <c r="DC1291">
        <v>0</v>
      </c>
      <c r="DD1291">
        <v>0</v>
      </c>
      <c r="DE1291">
        <v>0</v>
      </c>
      <c r="DF1291">
        <v>0</v>
      </c>
      <c r="DG1291">
        <v>0</v>
      </c>
      <c r="DH1291">
        <v>0</v>
      </c>
      <c r="DI1291">
        <v>0</v>
      </c>
      <c r="DJ1291">
        <v>0</v>
      </c>
      <c r="DK1291">
        <v>0</v>
      </c>
      <c r="DL1291">
        <v>0</v>
      </c>
      <c r="DM1291">
        <v>0</v>
      </c>
      <c r="DN1291">
        <v>0</v>
      </c>
      <c r="DO1291">
        <v>0</v>
      </c>
      <c r="DP1291">
        <v>0</v>
      </c>
      <c r="DQ1291">
        <v>0</v>
      </c>
      <c r="DR1291">
        <v>0</v>
      </c>
      <c r="DS1291">
        <v>0</v>
      </c>
      <c r="DT1291">
        <v>0</v>
      </c>
      <c r="DU1291">
        <v>0</v>
      </c>
      <c r="DV1291">
        <v>0</v>
      </c>
      <c r="DW1291">
        <v>0</v>
      </c>
      <c r="DX1291">
        <v>0</v>
      </c>
    </row>
    <row r="1292" spans="13:128" hidden="1">
      <c r="M1292" s="340" t="s">
        <v>632</v>
      </c>
      <c r="N1292" t="s">
        <v>1023</v>
      </c>
      <c r="O1292">
        <v>1</v>
      </c>
      <c r="P1292">
        <v>16</v>
      </c>
      <c r="Q1292" s="183" t="str">
        <f t="shared" si="49"/>
        <v>SDH100116</v>
      </c>
      <c r="R1292">
        <v>10000</v>
      </c>
      <c r="S1292">
        <v>10000</v>
      </c>
      <c r="T1292">
        <v>10000</v>
      </c>
      <c r="U1292">
        <v>10000</v>
      </c>
      <c r="V1292">
        <v>10000</v>
      </c>
      <c r="W1292">
        <v>10000</v>
      </c>
      <c r="X1292">
        <v>10000</v>
      </c>
      <c r="Y1292">
        <v>10000</v>
      </c>
      <c r="Z1292">
        <v>10000</v>
      </c>
      <c r="AA1292">
        <v>10000</v>
      </c>
      <c r="AB1292">
        <v>10000</v>
      </c>
      <c r="AC1292">
        <v>10000</v>
      </c>
      <c r="AD1292">
        <v>10000</v>
      </c>
      <c r="AE1292">
        <v>10000</v>
      </c>
      <c r="AF1292">
        <v>10000</v>
      </c>
      <c r="AG1292">
        <v>10000</v>
      </c>
      <c r="AH1292">
        <v>10000</v>
      </c>
      <c r="AI1292">
        <v>10000</v>
      </c>
      <c r="AJ1292">
        <v>10000</v>
      </c>
      <c r="AK1292">
        <v>10000</v>
      </c>
      <c r="AL1292">
        <v>10000</v>
      </c>
      <c r="AM1292">
        <v>10000</v>
      </c>
      <c r="AN1292">
        <v>10000</v>
      </c>
      <c r="AO1292">
        <v>10000</v>
      </c>
      <c r="AP1292">
        <v>10000</v>
      </c>
      <c r="AQ1292">
        <v>0</v>
      </c>
      <c r="AR1292">
        <v>0</v>
      </c>
      <c r="AS1292">
        <v>0</v>
      </c>
      <c r="AT1292">
        <v>0</v>
      </c>
      <c r="AU1292">
        <v>0</v>
      </c>
      <c r="AV1292">
        <v>0</v>
      </c>
      <c r="AW1292">
        <v>0</v>
      </c>
      <c r="AX1292">
        <v>0</v>
      </c>
      <c r="AY1292">
        <v>0</v>
      </c>
      <c r="AZ1292">
        <v>0</v>
      </c>
      <c r="BA1292">
        <v>0</v>
      </c>
      <c r="BB1292">
        <v>0</v>
      </c>
      <c r="BC1292">
        <v>0</v>
      </c>
      <c r="BD1292">
        <v>0</v>
      </c>
      <c r="BE1292">
        <v>0</v>
      </c>
      <c r="BF1292">
        <v>0</v>
      </c>
      <c r="BG1292">
        <v>0</v>
      </c>
      <c r="BH1292">
        <v>0</v>
      </c>
      <c r="BI1292">
        <v>0</v>
      </c>
      <c r="BJ1292">
        <v>0</v>
      </c>
      <c r="BK1292">
        <v>0</v>
      </c>
      <c r="BL1292">
        <v>0</v>
      </c>
      <c r="BM1292">
        <v>0</v>
      </c>
      <c r="BN1292">
        <v>0</v>
      </c>
      <c r="BO1292">
        <v>0</v>
      </c>
      <c r="BP1292">
        <v>0</v>
      </c>
      <c r="BQ1292">
        <v>0</v>
      </c>
      <c r="BR1292">
        <v>0</v>
      </c>
      <c r="BS1292">
        <v>0</v>
      </c>
      <c r="BT1292">
        <v>0</v>
      </c>
      <c r="BU1292">
        <v>0</v>
      </c>
      <c r="BV1292">
        <v>0</v>
      </c>
      <c r="BW1292">
        <v>0</v>
      </c>
      <c r="BX1292">
        <v>0</v>
      </c>
      <c r="BY1292">
        <v>0</v>
      </c>
      <c r="BZ1292">
        <v>0</v>
      </c>
      <c r="CA1292">
        <v>0</v>
      </c>
      <c r="CB1292">
        <v>0</v>
      </c>
      <c r="CC1292">
        <v>0</v>
      </c>
      <c r="CD1292">
        <v>0</v>
      </c>
      <c r="CE1292">
        <v>0</v>
      </c>
      <c r="CF1292">
        <v>0</v>
      </c>
      <c r="CG1292">
        <v>0</v>
      </c>
      <c r="CH1292">
        <v>0</v>
      </c>
      <c r="CI1292">
        <v>0</v>
      </c>
      <c r="CJ1292">
        <v>0</v>
      </c>
      <c r="CK1292">
        <v>0</v>
      </c>
      <c r="CL1292">
        <v>0</v>
      </c>
      <c r="CM1292">
        <v>0</v>
      </c>
      <c r="CN1292">
        <v>0</v>
      </c>
      <c r="CO1292">
        <v>0</v>
      </c>
      <c r="CP1292">
        <v>0</v>
      </c>
      <c r="CQ1292">
        <v>0</v>
      </c>
      <c r="CR1292">
        <v>0</v>
      </c>
      <c r="CS1292">
        <v>0</v>
      </c>
      <c r="CT1292">
        <v>0</v>
      </c>
      <c r="CU1292">
        <v>0</v>
      </c>
      <c r="CV1292">
        <v>0</v>
      </c>
      <c r="CW1292">
        <v>0</v>
      </c>
      <c r="CX1292">
        <v>0</v>
      </c>
      <c r="CY1292">
        <v>0</v>
      </c>
      <c r="CZ1292">
        <v>0</v>
      </c>
      <c r="DA1292">
        <v>0</v>
      </c>
      <c r="DB1292">
        <v>0</v>
      </c>
      <c r="DC1292">
        <v>0</v>
      </c>
      <c r="DD1292">
        <v>0</v>
      </c>
      <c r="DE1292">
        <v>0</v>
      </c>
      <c r="DF1292">
        <v>0</v>
      </c>
      <c r="DG1292">
        <v>0</v>
      </c>
      <c r="DH1292">
        <v>0</v>
      </c>
      <c r="DI1292">
        <v>0</v>
      </c>
      <c r="DJ1292">
        <v>0</v>
      </c>
      <c r="DK1292">
        <v>0</v>
      </c>
      <c r="DL1292">
        <v>0</v>
      </c>
      <c r="DM1292">
        <v>0</v>
      </c>
      <c r="DN1292">
        <v>0</v>
      </c>
      <c r="DO1292">
        <v>0</v>
      </c>
      <c r="DP1292">
        <v>0</v>
      </c>
      <c r="DQ1292">
        <v>0</v>
      </c>
      <c r="DR1292">
        <v>0</v>
      </c>
      <c r="DS1292">
        <v>0</v>
      </c>
      <c r="DT1292">
        <v>0</v>
      </c>
      <c r="DU1292">
        <v>0</v>
      </c>
      <c r="DV1292">
        <v>0</v>
      </c>
      <c r="DW1292">
        <v>0</v>
      </c>
      <c r="DX1292">
        <v>0</v>
      </c>
    </row>
    <row r="1293" spans="13:128" hidden="1">
      <c r="M1293" s="340" t="s">
        <v>632</v>
      </c>
      <c r="N1293" t="s">
        <v>1023</v>
      </c>
      <c r="O1293">
        <v>1</v>
      </c>
      <c r="P1293">
        <v>17</v>
      </c>
      <c r="Q1293" s="183" t="str">
        <f t="shared" si="49"/>
        <v>SDH100117</v>
      </c>
      <c r="R1293">
        <v>10000</v>
      </c>
      <c r="S1293">
        <v>10000</v>
      </c>
      <c r="T1293">
        <v>10000</v>
      </c>
      <c r="U1293">
        <v>10000</v>
      </c>
      <c r="V1293">
        <v>10000</v>
      </c>
      <c r="W1293">
        <v>10000</v>
      </c>
      <c r="X1293">
        <v>10000</v>
      </c>
      <c r="Y1293">
        <v>10000</v>
      </c>
      <c r="Z1293">
        <v>10000</v>
      </c>
      <c r="AA1293">
        <v>10000</v>
      </c>
      <c r="AB1293">
        <v>10000</v>
      </c>
      <c r="AC1293">
        <v>10000</v>
      </c>
      <c r="AD1293">
        <v>10000</v>
      </c>
      <c r="AE1293">
        <v>10000</v>
      </c>
      <c r="AF1293">
        <v>10000</v>
      </c>
      <c r="AG1293">
        <v>10000</v>
      </c>
      <c r="AH1293">
        <v>10000</v>
      </c>
      <c r="AI1293">
        <v>10000</v>
      </c>
      <c r="AJ1293">
        <v>10000</v>
      </c>
      <c r="AK1293">
        <v>10000</v>
      </c>
      <c r="AL1293">
        <v>10000</v>
      </c>
      <c r="AM1293">
        <v>10000</v>
      </c>
      <c r="AN1293">
        <v>10000</v>
      </c>
      <c r="AO1293">
        <v>10000</v>
      </c>
      <c r="AP1293">
        <v>10000</v>
      </c>
      <c r="AQ1293">
        <v>0</v>
      </c>
      <c r="AR1293">
        <v>0</v>
      </c>
      <c r="AS1293">
        <v>0</v>
      </c>
      <c r="AT1293">
        <v>0</v>
      </c>
      <c r="AU1293">
        <v>0</v>
      </c>
      <c r="AV1293">
        <v>0</v>
      </c>
      <c r="AW1293">
        <v>0</v>
      </c>
      <c r="AX1293">
        <v>0</v>
      </c>
      <c r="AY1293">
        <v>0</v>
      </c>
      <c r="AZ1293">
        <v>0</v>
      </c>
      <c r="BA1293">
        <v>0</v>
      </c>
      <c r="BB1293">
        <v>0</v>
      </c>
      <c r="BC1293">
        <v>0</v>
      </c>
      <c r="BD1293">
        <v>0</v>
      </c>
      <c r="BE1293">
        <v>0</v>
      </c>
      <c r="BF1293">
        <v>0</v>
      </c>
      <c r="BG1293">
        <v>0</v>
      </c>
      <c r="BH1293">
        <v>0</v>
      </c>
      <c r="BI1293">
        <v>0</v>
      </c>
      <c r="BJ1293">
        <v>0</v>
      </c>
      <c r="BK1293">
        <v>0</v>
      </c>
      <c r="BL1293">
        <v>0</v>
      </c>
      <c r="BM1293">
        <v>0</v>
      </c>
      <c r="BN1293">
        <v>0</v>
      </c>
      <c r="BO1293">
        <v>0</v>
      </c>
      <c r="BP1293">
        <v>0</v>
      </c>
      <c r="BQ1293">
        <v>0</v>
      </c>
      <c r="BR1293">
        <v>0</v>
      </c>
      <c r="BS1293">
        <v>0</v>
      </c>
      <c r="BT1293">
        <v>0</v>
      </c>
      <c r="BU1293">
        <v>0</v>
      </c>
      <c r="BV1293">
        <v>0</v>
      </c>
      <c r="BW1293">
        <v>0</v>
      </c>
      <c r="BX1293">
        <v>0</v>
      </c>
      <c r="BY1293">
        <v>0</v>
      </c>
      <c r="BZ1293">
        <v>0</v>
      </c>
      <c r="CA1293">
        <v>0</v>
      </c>
      <c r="CB1293">
        <v>0</v>
      </c>
      <c r="CC1293">
        <v>0</v>
      </c>
      <c r="CD1293">
        <v>0</v>
      </c>
      <c r="CE1293">
        <v>0</v>
      </c>
      <c r="CF1293">
        <v>0</v>
      </c>
      <c r="CG1293">
        <v>0</v>
      </c>
      <c r="CH1293">
        <v>0</v>
      </c>
      <c r="CI1293">
        <v>0</v>
      </c>
      <c r="CJ1293">
        <v>0</v>
      </c>
      <c r="CK1293">
        <v>0</v>
      </c>
      <c r="CL1293">
        <v>0</v>
      </c>
      <c r="CM1293">
        <v>0</v>
      </c>
      <c r="CN1293">
        <v>0</v>
      </c>
      <c r="CO1293">
        <v>0</v>
      </c>
      <c r="CP1293">
        <v>0</v>
      </c>
      <c r="CQ1293">
        <v>0</v>
      </c>
      <c r="CR1293">
        <v>0</v>
      </c>
      <c r="CS1293">
        <v>0</v>
      </c>
      <c r="CT1293">
        <v>0</v>
      </c>
      <c r="CU1293">
        <v>0</v>
      </c>
      <c r="CV1293">
        <v>0</v>
      </c>
      <c r="CW1293">
        <v>0</v>
      </c>
      <c r="CX1293">
        <v>0</v>
      </c>
      <c r="CY1293">
        <v>0</v>
      </c>
      <c r="CZ1293">
        <v>0</v>
      </c>
      <c r="DA1293">
        <v>0</v>
      </c>
      <c r="DB1293">
        <v>0</v>
      </c>
      <c r="DC1293">
        <v>0</v>
      </c>
      <c r="DD1293">
        <v>0</v>
      </c>
      <c r="DE1293">
        <v>0</v>
      </c>
      <c r="DF1293">
        <v>0</v>
      </c>
      <c r="DG1293">
        <v>0</v>
      </c>
      <c r="DH1293">
        <v>0</v>
      </c>
      <c r="DI1293">
        <v>0</v>
      </c>
      <c r="DJ1293">
        <v>0</v>
      </c>
      <c r="DK1293">
        <v>0</v>
      </c>
      <c r="DL1293">
        <v>0</v>
      </c>
      <c r="DM1293">
        <v>0</v>
      </c>
      <c r="DN1293">
        <v>0</v>
      </c>
      <c r="DO1293">
        <v>0</v>
      </c>
      <c r="DP1293">
        <v>0</v>
      </c>
      <c r="DQ1293">
        <v>0</v>
      </c>
      <c r="DR1293">
        <v>0</v>
      </c>
      <c r="DS1293">
        <v>0</v>
      </c>
      <c r="DT1293">
        <v>0</v>
      </c>
      <c r="DU1293">
        <v>0</v>
      </c>
      <c r="DV1293">
        <v>0</v>
      </c>
      <c r="DW1293">
        <v>0</v>
      </c>
      <c r="DX1293">
        <v>0</v>
      </c>
    </row>
    <row r="1294" spans="13:128" hidden="1">
      <c r="M1294" s="340" t="s">
        <v>632</v>
      </c>
      <c r="N1294" t="s">
        <v>1023</v>
      </c>
      <c r="O1294">
        <v>1</v>
      </c>
      <c r="P1294">
        <v>18</v>
      </c>
      <c r="Q1294" s="183" t="str">
        <f t="shared" si="49"/>
        <v>SDH100118</v>
      </c>
      <c r="R1294">
        <v>10000</v>
      </c>
      <c r="S1294">
        <v>10000</v>
      </c>
      <c r="T1294">
        <v>10000</v>
      </c>
      <c r="U1294">
        <v>10000</v>
      </c>
      <c r="V1294">
        <v>10000</v>
      </c>
      <c r="W1294">
        <v>10000</v>
      </c>
      <c r="X1294">
        <v>10000</v>
      </c>
      <c r="Y1294">
        <v>10000</v>
      </c>
      <c r="Z1294">
        <v>10000</v>
      </c>
      <c r="AA1294">
        <v>10000</v>
      </c>
      <c r="AB1294">
        <v>10000</v>
      </c>
      <c r="AC1294">
        <v>10000</v>
      </c>
      <c r="AD1294">
        <v>10000</v>
      </c>
      <c r="AE1294">
        <v>10000</v>
      </c>
      <c r="AF1294">
        <v>10000</v>
      </c>
      <c r="AG1294">
        <v>10000</v>
      </c>
      <c r="AH1294">
        <v>10000</v>
      </c>
      <c r="AI1294">
        <v>10000</v>
      </c>
      <c r="AJ1294">
        <v>10000</v>
      </c>
      <c r="AK1294">
        <v>10000</v>
      </c>
      <c r="AL1294">
        <v>10000</v>
      </c>
      <c r="AM1294">
        <v>10000</v>
      </c>
      <c r="AN1294">
        <v>10000</v>
      </c>
      <c r="AO1294">
        <v>10000</v>
      </c>
      <c r="AP1294">
        <v>10000</v>
      </c>
      <c r="AQ1294">
        <v>0</v>
      </c>
      <c r="AR1294">
        <v>0</v>
      </c>
      <c r="AS1294">
        <v>0</v>
      </c>
      <c r="AT1294">
        <v>0</v>
      </c>
      <c r="AU1294">
        <v>0</v>
      </c>
      <c r="AV1294">
        <v>0</v>
      </c>
      <c r="AW1294">
        <v>0</v>
      </c>
      <c r="AX1294">
        <v>0</v>
      </c>
      <c r="AY1294">
        <v>0</v>
      </c>
      <c r="AZ1294">
        <v>0</v>
      </c>
      <c r="BA1294">
        <v>0</v>
      </c>
      <c r="BB1294">
        <v>0</v>
      </c>
      <c r="BC1294">
        <v>0</v>
      </c>
      <c r="BD1294">
        <v>0</v>
      </c>
      <c r="BE1294">
        <v>0</v>
      </c>
      <c r="BF1294">
        <v>0</v>
      </c>
      <c r="BG1294">
        <v>0</v>
      </c>
      <c r="BH1294">
        <v>0</v>
      </c>
      <c r="BI1294">
        <v>0</v>
      </c>
      <c r="BJ1294">
        <v>0</v>
      </c>
      <c r="BK1294">
        <v>0</v>
      </c>
      <c r="BL1294">
        <v>0</v>
      </c>
      <c r="BM1294">
        <v>0</v>
      </c>
      <c r="BN1294">
        <v>0</v>
      </c>
      <c r="BO1294">
        <v>0</v>
      </c>
      <c r="BP1294">
        <v>0</v>
      </c>
      <c r="BQ1294">
        <v>0</v>
      </c>
      <c r="BR1294">
        <v>0</v>
      </c>
      <c r="BS1294">
        <v>0</v>
      </c>
      <c r="BT1294">
        <v>0</v>
      </c>
      <c r="BU1294">
        <v>0</v>
      </c>
      <c r="BV1294">
        <v>0</v>
      </c>
      <c r="BW1294">
        <v>0</v>
      </c>
      <c r="BX1294">
        <v>0</v>
      </c>
      <c r="BY1294">
        <v>0</v>
      </c>
      <c r="BZ1294">
        <v>0</v>
      </c>
      <c r="CA1294">
        <v>0</v>
      </c>
      <c r="CB1294">
        <v>0</v>
      </c>
      <c r="CC1294">
        <v>0</v>
      </c>
      <c r="CD1294">
        <v>0</v>
      </c>
      <c r="CE1294">
        <v>0</v>
      </c>
      <c r="CF1294">
        <v>0</v>
      </c>
      <c r="CG1294">
        <v>0</v>
      </c>
      <c r="CH1294">
        <v>0</v>
      </c>
      <c r="CI1294">
        <v>0</v>
      </c>
      <c r="CJ1294">
        <v>0</v>
      </c>
      <c r="CK1294">
        <v>0</v>
      </c>
      <c r="CL1294">
        <v>0</v>
      </c>
      <c r="CM1294">
        <v>0</v>
      </c>
      <c r="CN1294">
        <v>0</v>
      </c>
      <c r="CO1294">
        <v>0</v>
      </c>
      <c r="CP1294">
        <v>0</v>
      </c>
      <c r="CQ1294">
        <v>0</v>
      </c>
      <c r="CR1294">
        <v>0</v>
      </c>
      <c r="CS1294">
        <v>0</v>
      </c>
      <c r="CT1294">
        <v>0</v>
      </c>
      <c r="CU1294">
        <v>0</v>
      </c>
      <c r="CV1294">
        <v>0</v>
      </c>
      <c r="CW1294">
        <v>0</v>
      </c>
      <c r="CX1294">
        <v>0</v>
      </c>
      <c r="CY1294">
        <v>0</v>
      </c>
      <c r="CZ1294">
        <v>0</v>
      </c>
      <c r="DA1294">
        <v>0</v>
      </c>
      <c r="DB1294">
        <v>0</v>
      </c>
      <c r="DC1294">
        <v>0</v>
      </c>
      <c r="DD1294">
        <v>0</v>
      </c>
      <c r="DE1294">
        <v>0</v>
      </c>
      <c r="DF1294">
        <v>0</v>
      </c>
      <c r="DG1294">
        <v>0</v>
      </c>
      <c r="DH1294">
        <v>0</v>
      </c>
      <c r="DI1294">
        <v>0</v>
      </c>
      <c r="DJ1294">
        <v>0</v>
      </c>
      <c r="DK1294">
        <v>0</v>
      </c>
      <c r="DL1294">
        <v>0</v>
      </c>
      <c r="DM1294">
        <v>0</v>
      </c>
      <c r="DN1294">
        <v>0</v>
      </c>
      <c r="DO1294">
        <v>0</v>
      </c>
      <c r="DP1294">
        <v>0</v>
      </c>
      <c r="DQ1294">
        <v>0</v>
      </c>
      <c r="DR1294">
        <v>0</v>
      </c>
      <c r="DS1294">
        <v>0</v>
      </c>
      <c r="DT1294">
        <v>0</v>
      </c>
      <c r="DU1294">
        <v>0</v>
      </c>
      <c r="DV1294">
        <v>0</v>
      </c>
      <c r="DW1294">
        <v>0</v>
      </c>
      <c r="DX1294">
        <v>0</v>
      </c>
    </row>
    <row r="1295" spans="13:128" hidden="1">
      <c r="M1295" s="340" t="s">
        <v>632</v>
      </c>
      <c r="N1295" t="s">
        <v>1023</v>
      </c>
      <c r="O1295">
        <v>1</v>
      </c>
      <c r="P1295">
        <v>19</v>
      </c>
      <c r="Q1295" s="183" t="str">
        <f t="shared" si="49"/>
        <v>SDH100119</v>
      </c>
      <c r="R1295">
        <v>10000</v>
      </c>
      <c r="S1295">
        <v>10000</v>
      </c>
      <c r="T1295">
        <v>10000</v>
      </c>
      <c r="U1295">
        <v>10000</v>
      </c>
      <c r="V1295">
        <v>10000</v>
      </c>
      <c r="W1295">
        <v>10000</v>
      </c>
      <c r="X1295">
        <v>10000</v>
      </c>
      <c r="Y1295">
        <v>10000</v>
      </c>
      <c r="Z1295">
        <v>10000</v>
      </c>
      <c r="AA1295">
        <v>10000</v>
      </c>
      <c r="AB1295">
        <v>10000</v>
      </c>
      <c r="AC1295">
        <v>10000</v>
      </c>
      <c r="AD1295">
        <v>10000</v>
      </c>
      <c r="AE1295">
        <v>10000</v>
      </c>
      <c r="AF1295">
        <v>10000</v>
      </c>
      <c r="AG1295">
        <v>10000</v>
      </c>
      <c r="AH1295">
        <v>10000</v>
      </c>
      <c r="AI1295">
        <v>10000</v>
      </c>
      <c r="AJ1295">
        <v>10000</v>
      </c>
      <c r="AK1295">
        <v>10000</v>
      </c>
      <c r="AL1295">
        <v>10000</v>
      </c>
      <c r="AM1295">
        <v>10000</v>
      </c>
      <c r="AN1295">
        <v>10000</v>
      </c>
      <c r="AO1295">
        <v>10000</v>
      </c>
      <c r="AP1295">
        <v>10000</v>
      </c>
      <c r="AQ1295">
        <v>0</v>
      </c>
      <c r="AR1295">
        <v>0</v>
      </c>
      <c r="AS1295">
        <v>0</v>
      </c>
      <c r="AT1295">
        <v>0</v>
      </c>
      <c r="AU1295">
        <v>0</v>
      </c>
      <c r="AV1295">
        <v>0</v>
      </c>
      <c r="AW1295">
        <v>0</v>
      </c>
      <c r="AX1295">
        <v>0</v>
      </c>
      <c r="AY1295">
        <v>0</v>
      </c>
      <c r="AZ1295">
        <v>0</v>
      </c>
      <c r="BA1295">
        <v>0</v>
      </c>
      <c r="BB1295">
        <v>0</v>
      </c>
      <c r="BC1295">
        <v>0</v>
      </c>
      <c r="BD1295">
        <v>0</v>
      </c>
      <c r="BE1295">
        <v>0</v>
      </c>
      <c r="BF1295">
        <v>0</v>
      </c>
      <c r="BG1295">
        <v>0</v>
      </c>
      <c r="BH1295">
        <v>0</v>
      </c>
      <c r="BI1295">
        <v>0</v>
      </c>
      <c r="BJ1295">
        <v>0</v>
      </c>
      <c r="BK1295">
        <v>0</v>
      </c>
      <c r="BL1295">
        <v>0</v>
      </c>
      <c r="BM1295">
        <v>0</v>
      </c>
      <c r="BN1295">
        <v>0</v>
      </c>
      <c r="BO1295">
        <v>0</v>
      </c>
      <c r="BP1295">
        <v>0</v>
      </c>
      <c r="BQ1295">
        <v>0</v>
      </c>
      <c r="BR1295">
        <v>0</v>
      </c>
      <c r="BS1295">
        <v>0</v>
      </c>
      <c r="BT1295">
        <v>0</v>
      </c>
      <c r="BU1295">
        <v>0</v>
      </c>
      <c r="BV1295">
        <v>0</v>
      </c>
      <c r="BW1295">
        <v>0</v>
      </c>
      <c r="BX1295">
        <v>0</v>
      </c>
      <c r="BY1295">
        <v>0</v>
      </c>
      <c r="BZ1295">
        <v>0</v>
      </c>
      <c r="CA1295">
        <v>0</v>
      </c>
      <c r="CB1295">
        <v>0</v>
      </c>
      <c r="CC1295">
        <v>0</v>
      </c>
      <c r="CD1295">
        <v>0</v>
      </c>
      <c r="CE1295">
        <v>0</v>
      </c>
      <c r="CF1295">
        <v>0</v>
      </c>
      <c r="CG1295">
        <v>0</v>
      </c>
      <c r="CH1295">
        <v>0</v>
      </c>
      <c r="CI1295">
        <v>0</v>
      </c>
      <c r="CJ1295">
        <v>0</v>
      </c>
      <c r="CK1295">
        <v>0</v>
      </c>
      <c r="CL1295">
        <v>0</v>
      </c>
      <c r="CM1295">
        <v>0</v>
      </c>
      <c r="CN1295">
        <v>0</v>
      </c>
      <c r="CO1295">
        <v>0</v>
      </c>
      <c r="CP1295">
        <v>0</v>
      </c>
      <c r="CQ1295">
        <v>0</v>
      </c>
      <c r="CR1295">
        <v>0</v>
      </c>
      <c r="CS1295">
        <v>0</v>
      </c>
      <c r="CT1295">
        <v>0</v>
      </c>
      <c r="CU1295">
        <v>0</v>
      </c>
      <c r="CV1295">
        <v>0</v>
      </c>
      <c r="CW1295">
        <v>0</v>
      </c>
      <c r="CX1295">
        <v>0</v>
      </c>
      <c r="CY1295">
        <v>0</v>
      </c>
      <c r="CZ1295">
        <v>0</v>
      </c>
      <c r="DA1295">
        <v>0</v>
      </c>
      <c r="DB1295">
        <v>0</v>
      </c>
      <c r="DC1295">
        <v>0</v>
      </c>
      <c r="DD1295">
        <v>0</v>
      </c>
      <c r="DE1295">
        <v>0</v>
      </c>
      <c r="DF1295">
        <v>0</v>
      </c>
      <c r="DG1295">
        <v>0</v>
      </c>
      <c r="DH1295">
        <v>0</v>
      </c>
      <c r="DI1295">
        <v>0</v>
      </c>
      <c r="DJ1295">
        <v>0</v>
      </c>
      <c r="DK1295">
        <v>0</v>
      </c>
      <c r="DL1295">
        <v>0</v>
      </c>
      <c r="DM1295">
        <v>0</v>
      </c>
      <c r="DN1295">
        <v>0</v>
      </c>
      <c r="DO1295">
        <v>0</v>
      </c>
      <c r="DP1295">
        <v>0</v>
      </c>
      <c r="DQ1295">
        <v>0</v>
      </c>
      <c r="DR1295">
        <v>0</v>
      </c>
      <c r="DS1295">
        <v>0</v>
      </c>
      <c r="DT1295">
        <v>0</v>
      </c>
      <c r="DU1295">
        <v>0</v>
      </c>
      <c r="DV1295">
        <v>0</v>
      </c>
      <c r="DW1295">
        <v>0</v>
      </c>
      <c r="DX1295">
        <v>0</v>
      </c>
    </row>
    <row r="1296" spans="13:128" hidden="1">
      <c r="M1296" s="340" t="s">
        <v>632</v>
      </c>
      <c r="N1296" t="s">
        <v>1023</v>
      </c>
      <c r="O1296">
        <v>1</v>
      </c>
      <c r="P1296">
        <v>20</v>
      </c>
      <c r="Q1296" s="183" t="str">
        <f t="shared" si="49"/>
        <v>SDH100120</v>
      </c>
      <c r="R1296">
        <v>10000</v>
      </c>
      <c r="S1296">
        <v>10000</v>
      </c>
      <c r="T1296">
        <v>10000</v>
      </c>
      <c r="U1296">
        <v>10000</v>
      </c>
      <c r="V1296">
        <v>10000</v>
      </c>
      <c r="W1296">
        <v>10000</v>
      </c>
      <c r="X1296">
        <v>10000</v>
      </c>
      <c r="Y1296">
        <v>10000</v>
      </c>
      <c r="Z1296">
        <v>10000</v>
      </c>
      <c r="AA1296">
        <v>10000</v>
      </c>
      <c r="AB1296">
        <v>10000</v>
      </c>
      <c r="AC1296">
        <v>10000</v>
      </c>
      <c r="AD1296">
        <v>10000</v>
      </c>
      <c r="AE1296">
        <v>10000</v>
      </c>
      <c r="AF1296">
        <v>10000</v>
      </c>
      <c r="AG1296">
        <v>10000</v>
      </c>
      <c r="AH1296">
        <v>10000</v>
      </c>
      <c r="AI1296">
        <v>10000</v>
      </c>
      <c r="AJ1296">
        <v>10000</v>
      </c>
      <c r="AK1296">
        <v>10000</v>
      </c>
      <c r="AL1296">
        <v>10000</v>
      </c>
      <c r="AM1296">
        <v>10000</v>
      </c>
      <c r="AN1296">
        <v>10000</v>
      </c>
      <c r="AO1296">
        <v>10000</v>
      </c>
      <c r="AP1296">
        <v>10000</v>
      </c>
      <c r="AQ1296">
        <v>0</v>
      </c>
      <c r="AR1296">
        <v>0</v>
      </c>
      <c r="AS1296">
        <v>0</v>
      </c>
      <c r="AT1296">
        <v>0</v>
      </c>
      <c r="AU1296">
        <v>0</v>
      </c>
      <c r="AV1296">
        <v>0</v>
      </c>
      <c r="AW1296">
        <v>0</v>
      </c>
      <c r="AX1296">
        <v>0</v>
      </c>
      <c r="AY1296">
        <v>0</v>
      </c>
      <c r="AZ1296">
        <v>0</v>
      </c>
      <c r="BA1296">
        <v>0</v>
      </c>
      <c r="BB1296">
        <v>0</v>
      </c>
      <c r="BC1296">
        <v>0</v>
      </c>
      <c r="BD1296">
        <v>0</v>
      </c>
      <c r="BE1296">
        <v>0</v>
      </c>
      <c r="BF1296">
        <v>0</v>
      </c>
      <c r="BG1296">
        <v>0</v>
      </c>
      <c r="BH1296">
        <v>0</v>
      </c>
      <c r="BI1296">
        <v>0</v>
      </c>
      <c r="BJ1296">
        <v>0</v>
      </c>
      <c r="BK1296">
        <v>0</v>
      </c>
      <c r="BL1296">
        <v>0</v>
      </c>
      <c r="BM1296">
        <v>0</v>
      </c>
      <c r="BN1296">
        <v>0</v>
      </c>
      <c r="BO1296">
        <v>0</v>
      </c>
      <c r="BP1296">
        <v>0</v>
      </c>
      <c r="BQ1296">
        <v>0</v>
      </c>
      <c r="BR1296">
        <v>0</v>
      </c>
      <c r="BS1296">
        <v>0</v>
      </c>
      <c r="BT1296">
        <v>0</v>
      </c>
      <c r="BU1296">
        <v>0</v>
      </c>
      <c r="BV1296">
        <v>0</v>
      </c>
      <c r="BW1296">
        <v>0</v>
      </c>
      <c r="BX1296">
        <v>0</v>
      </c>
      <c r="BY1296">
        <v>0</v>
      </c>
      <c r="BZ1296">
        <v>0</v>
      </c>
      <c r="CA1296">
        <v>0</v>
      </c>
      <c r="CB1296">
        <v>0</v>
      </c>
      <c r="CC1296">
        <v>0</v>
      </c>
      <c r="CD1296">
        <v>0</v>
      </c>
      <c r="CE1296">
        <v>0</v>
      </c>
      <c r="CF1296">
        <v>0</v>
      </c>
      <c r="CG1296">
        <v>0</v>
      </c>
      <c r="CH1296">
        <v>0</v>
      </c>
      <c r="CI1296">
        <v>0</v>
      </c>
      <c r="CJ1296">
        <v>0</v>
      </c>
      <c r="CK1296">
        <v>0</v>
      </c>
      <c r="CL1296">
        <v>0</v>
      </c>
      <c r="CM1296">
        <v>0</v>
      </c>
      <c r="CN1296">
        <v>0</v>
      </c>
      <c r="CO1296">
        <v>0</v>
      </c>
      <c r="CP1296">
        <v>0</v>
      </c>
      <c r="CQ1296">
        <v>0</v>
      </c>
      <c r="CR1296">
        <v>0</v>
      </c>
      <c r="CS1296">
        <v>0</v>
      </c>
      <c r="CT1296">
        <v>0</v>
      </c>
      <c r="CU1296">
        <v>0</v>
      </c>
      <c r="CV1296">
        <v>0</v>
      </c>
      <c r="CW1296">
        <v>0</v>
      </c>
      <c r="CX1296">
        <v>0</v>
      </c>
      <c r="CY1296">
        <v>0</v>
      </c>
      <c r="CZ1296">
        <v>0</v>
      </c>
      <c r="DA1296">
        <v>0</v>
      </c>
      <c r="DB1296">
        <v>0</v>
      </c>
      <c r="DC1296">
        <v>0</v>
      </c>
      <c r="DD1296">
        <v>0</v>
      </c>
      <c r="DE1296">
        <v>0</v>
      </c>
      <c r="DF1296">
        <v>0</v>
      </c>
      <c r="DG1296">
        <v>0</v>
      </c>
      <c r="DH1296">
        <v>0</v>
      </c>
      <c r="DI1296">
        <v>0</v>
      </c>
      <c r="DJ1296">
        <v>0</v>
      </c>
      <c r="DK1296">
        <v>0</v>
      </c>
      <c r="DL1296">
        <v>0</v>
      </c>
      <c r="DM1296">
        <v>0</v>
      </c>
      <c r="DN1296">
        <v>0</v>
      </c>
      <c r="DO1296">
        <v>0</v>
      </c>
      <c r="DP1296">
        <v>0</v>
      </c>
      <c r="DQ1296">
        <v>0</v>
      </c>
      <c r="DR1296">
        <v>0</v>
      </c>
      <c r="DS1296">
        <v>0</v>
      </c>
      <c r="DT1296">
        <v>0</v>
      </c>
      <c r="DU1296">
        <v>0</v>
      </c>
      <c r="DV1296">
        <v>0</v>
      </c>
      <c r="DW1296">
        <v>0</v>
      </c>
      <c r="DX1296">
        <v>0</v>
      </c>
    </row>
    <row r="1297" spans="13:128" hidden="1">
      <c r="M1297" s="340" t="s">
        <v>632</v>
      </c>
      <c r="N1297" t="s">
        <v>1023</v>
      </c>
      <c r="O1297">
        <v>1</v>
      </c>
      <c r="P1297">
        <v>21</v>
      </c>
      <c r="Q1297" s="183" t="str">
        <f t="shared" si="49"/>
        <v>SDH100121</v>
      </c>
      <c r="R1297">
        <v>10000</v>
      </c>
      <c r="S1297">
        <v>10000</v>
      </c>
      <c r="T1297">
        <v>10000</v>
      </c>
      <c r="U1297">
        <v>10000</v>
      </c>
      <c r="V1297">
        <v>10000</v>
      </c>
      <c r="W1297">
        <v>10000</v>
      </c>
      <c r="X1297">
        <v>10000</v>
      </c>
      <c r="Y1297">
        <v>10000</v>
      </c>
      <c r="Z1297">
        <v>10000</v>
      </c>
      <c r="AA1297">
        <v>10000</v>
      </c>
      <c r="AB1297">
        <v>10000</v>
      </c>
      <c r="AC1297">
        <v>10000</v>
      </c>
      <c r="AD1297">
        <v>10000</v>
      </c>
      <c r="AE1297">
        <v>10000</v>
      </c>
      <c r="AF1297">
        <v>10000</v>
      </c>
      <c r="AG1297">
        <v>10000</v>
      </c>
      <c r="AH1297">
        <v>10000</v>
      </c>
      <c r="AI1297">
        <v>10000</v>
      </c>
      <c r="AJ1297">
        <v>10000</v>
      </c>
      <c r="AK1297">
        <v>10000</v>
      </c>
      <c r="AL1297">
        <v>10000</v>
      </c>
      <c r="AM1297">
        <v>10000</v>
      </c>
      <c r="AN1297">
        <v>10000</v>
      </c>
      <c r="AO1297">
        <v>10000</v>
      </c>
      <c r="AP1297">
        <v>10000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v>
      </c>
      <c r="BL1297">
        <v>0</v>
      </c>
      <c r="BM1297">
        <v>0</v>
      </c>
      <c r="BN1297">
        <v>0</v>
      </c>
      <c r="BO1297">
        <v>0</v>
      </c>
      <c r="BP1297">
        <v>0</v>
      </c>
      <c r="BQ1297">
        <v>0</v>
      </c>
      <c r="BR1297">
        <v>0</v>
      </c>
      <c r="BS1297">
        <v>0</v>
      </c>
      <c r="BT1297">
        <v>0</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0</v>
      </c>
      <c r="CP1297">
        <v>0</v>
      </c>
      <c r="CQ1297">
        <v>0</v>
      </c>
      <c r="CR1297">
        <v>0</v>
      </c>
      <c r="CS1297">
        <v>0</v>
      </c>
      <c r="CT1297">
        <v>0</v>
      </c>
      <c r="CU1297">
        <v>0</v>
      </c>
      <c r="CV1297">
        <v>0</v>
      </c>
      <c r="CW1297">
        <v>0</v>
      </c>
      <c r="CX1297">
        <v>0</v>
      </c>
      <c r="CY1297">
        <v>0</v>
      </c>
      <c r="CZ1297">
        <v>0</v>
      </c>
      <c r="DA1297">
        <v>0</v>
      </c>
      <c r="DB1297">
        <v>0</v>
      </c>
      <c r="DC1297">
        <v>0</v>
      </c>
      <c r="DD1297">
        <v>0</v>
      </c>
      <c r="DE1297">
        <v>0</v>
      </c>
      <c r="DF1297">
        <v>0</v>
      </c>
      <c r="DG1297">
        <v>0</v>
      </c>
      <c r="DH1297">
        <v>0</v>
      </c>
      <c r="DI1297">
        <v>0</v>
      </c>
      <c r="DJ1297">
        <v>0</v>
      </c>
      <c r="DK1297">
        <v>0</v>
      </c>
      <c r="DL1297">
        <v>0</v>
      </c>
      <c r="DM1297">
        <v>0</v>
      </c>
      <c r="DN1297">
        <v>0</v>
      </c>
      <c r="DO1297">
        <v>0</v>
      </c>
      <c r="DP1297">
        <v>0</v>
      </c>
      <c r="DQ1297">
        <v>0</v>
      </c>
      <c r="DR1297">
        <v>0</v>
      </c>
      <c r="DS1297">
        <v>0</v>
      </c>
      <c r="DT1297">
        <v>0</v>
      </c>
      <c r="DU1297">
        <v>0</v>
      </c>
      <c r="DV1297">
        <v>0</v>
      </c>
      <c r="DW1297">
        <v>0</v>
      </c>
      <c r="DX1297">
        <v>0</v>
      </c>
    </row>
    <row r="1298" spans="13:128" hidden="1">
      <c r="M1298" s="340" t="s">
        <v>632</v>
      </c>
      <c r="N1298" t="s">
        <v>1023</v>
      </c>
      <c r="O1298">
        <v>1</v>
      </c>
      <c r="P1298">
        <v>22</v>
      </c>
      <c r="Q1298" s="183" t="str">
        <f t="shared" si="49"/>
        <v>SDH100122</v>
      </c>
      <c r="R1298">
        <v>10000</v>
      </c>
      <c r="S1298">
        <v>10000</v>
      </c>
      <c r="T1298">
        <v>10000</v>
      </c>
      <c r="U1298">
        <v>10000</v>
      </c>
      <c r="V1298">
        <v>10000</v>
      </c>
      <c r="W1298">
        <v>10000</v>
      </c>
      <c r="X1298">
        <v>10000</v>
      </c>
      <c r="Y1298">
        <v>10000</v>
      </c>
      <c r="Z1298">
        <v>10000</v>
      </c>
      <c r="AA1298">
        <v>10000</v>
      </c>
      <c r="AB1298">
        <v>10000</v>
      </c>
      <c r="AC1298">
        <v>10000</v>
      </c>
      <c r="AD1298">
        <v>10000</v>
      </c>
      <c r="AE1298">
        <v>10000</v>
      </c>
      <c r="AF1298">
        <v>10000</v>
      </c>
      <c r="AG1298">
        <v>10000</v>
      </c>
      <c r="AH1298">
        <v>10000</v>
      </c>
      <c r="AI1298">
        <v>10000</v>
      </c>
      <c r="AJ1298">
        <v>10000</v>
      </c>
      <c r="AK1298">
        <v>10000</v>
      </c>
      <c r="AL1298">
        <v>10000</v>
      </c>
      <c r="AM1298">
        <v>10000</v>
      </c>
      <c r="AN1298">
        <v>10000</v>
      </c>
      <c r="AO1298">
        <v>10000</v>
      </c>
      <c r="AP1298">
        <v>10000</v>
      </c>
      <c r="AQ1298">
        <v>0</v>
      </c>
      <c r="AR1298">
        <v>0</v>
      </c>
      <c r="AS1298">
        <v>0</v>
      </c>
      <c r="AT1298">
        <v>0</v>
      </c>
      <c r="AU1298">
        <v>0</v>
      </c>
      <c r="AV1298">
        <v>0</v>
      </c>
      <c r="AW1298">
        <v>0</v>
      </c>
      <c r="AX1298">
        <v>0</v>
      </c>
      <c r="AY1298">
        <v>0</v>
      </c>
      <c r="AZ1298">
        <v>0</v>
      </c>
      <c r="BA1298">
        <v>0</v>
      </c>
      <c r="BB1298">
        <v>0</v>
      </c>
      <c r="BC1298">
        <v>0</v>
      </c>
      <c r="BD1298">
        <v>0</v>
      </c>
      <c r="BE1298">
        <v>0</v>
      </c>
      <c r="BF1298">
        <v>0</v>
      </c>
      <c r="BG1298">
        <v>0</v>
      </c>
      <c r="BH1298">
        <v>0</v>
      </c>
      <c r="BI1298">
        <v>0</v>
      </c>
      <c r="BJ1298">
        <v>0</v>
      </c>
      <c r="BK1298">
        <v>0</v>
      </c>
      <c r="BL1298">
        <v>0</v>
      </c>
      <c r="BM1298">
        <v>0</v>
      </c>
      <c r="BN1298">
        <v>0</v>
      </c>
      <c r="BO1298">
        <v>0</v>
      </c>
      <c r="BP1298">
        <v>0</v>
      </c>
      <c r="BQ1298">
        <v>0</v>
      </c>
      <c r="BR1298">
        <v>0</v>
      </c>
      <c r="BS1298">
        <v>0</v>
      </c>
      <c r="BT1298">
        <v>0</v>
      </c>
      <c r="BU1298">
        <v>0</v>
      </c>
      <c r="BV1298">
        <v>0</v>
      </c>
      <c r="BW1298">
        <v>0</v>
      </c>
      <c r="BX1298">
        <v>0</v>
      </c>
      <c r="BY1298">
        <v>0</v>
      </c>
      <c r="BZ1298">
        <v>0</v>
      </c>
      <c r="CA1298">
        <v>0</v>
      </c>
      <c r="CB1298">
        <v>0</v>
      </c>
      <c r="CC1298">
        <v>0</v>
      </c>
      <c r="CD1298">
        <v>0</v>
      </c>
      <c r="CE1298">
        <v>0</v>
      </c>
      <c r="CF1298">
        <v>0</v>
      </c>
      <c r="CG1298">
        <v>0</v>
      </c>
      <c r="CH1298">
        <v>0</v>
      </c>
      <c r="CI1298">
        <v>0</v>
      </c>
      <c r="CJ1298">
        <v>0</v>
      </c>
      <c r="CK1298">
        <v>0</v>
      </c>
      <c r="CL1298">
        <v>0</v>
      </c>
      <c r="CM1298">
        <v>0</v>
      </c>
      <c r="CN1298">
        <v>0</v>
      </c>
      <c r="CO1298">
        <v>0</v>
      </c>
      <c r="CP1298">
        <v>0</v>
      </c>
      <c r="CQ1298">
        <v>0</v>
      </c>
      <c r="CR1298">
        <v>0</v>
      </c>
      <c r="CS1298">
        <v>0</v>
      </c>
      <c r="CT1298">
        <v>0</v>
      </c>
      <c r="CU1298">
        <v>0</v>
      </c>
      <c r="CV1298">
        <v>0</v>
      </c>
      <c r="CW1298">
        <v>0</v>
      </c>
      <c r="CX1298">
        <v>0</v>
      </c>
      <c r="CY1298">
        <v>0</v>
      </c>
      <c r="CZ1298">
        <v>0</v>
      </c>
      <c r="DA1298">
        <v>0</v>
      </c>
      <c r="DB1298">
        <v>0</v>
      </c>
      <c r="DC1298">
        <v>0</v>
      </c>
      <c r="DD1298">
        <v>0</v>
      </c>
      <c r="DE1298">
        <v>0</v>
      </c>
      <c r="DF1298">
        <v>0</v>
      </c>
      <c r="DG1298">
        <v>0</v>
      </c>
      <c r="DH1298">
        <v>0</v>
      </c>
      <c r="DI1298">
        <v>0</v>
      </c>
      <c r="DJ1298">
        <v>0</v>
      </c>
      <c r="DK1298">
        <v>0</v>
      </c>
      <c r="DL1298">
        <v>0</v>
      </c>
      <c r="DM1298">
        <v>0</v>
      </c>
      <c r="DN1298">
        <v>0</v>
      </c>
      <c r="DO1298">
        <v>0</v>
      </c>
      <c r="DP1298">
        <v>0</v>
      </c>
      <c r="DQ1298">
        <v>0</v>
      </c>
      <c r="DR1298">
        <v>0</v>
      </c>
      <c r="DS1298">
        <v>0</v>
      </c>
      <c r="DT1298">
        <v>0</v>
      </c>
      <c r="DU1298">
        <v>0</v>
      </c>
      <c r="DV1298">
        <v>0</v>
      </c>
      <c r="DW1298">
        <v>0</v>
      </c>
      <c r="DX1298">
        <v>0</v>
      </c>
    </row>
    <row r="1299" spans="13:128" hidden="1">
      <c r="M1299" s="340" t="s">
        <v>632</v>
      </c>
      <c r="N1299" t="s">
        <v>1023</v>
      </c>
      <c r="O1299">
        <v>1</v>
      </c>
      <c r="P1299">
        <v>23</v>
      </c>
      <c r="Q1299" s="183" t="str">
        <f t="shared" si="49"/>
        <v>SDH100123</v>
      </c>
      <c r="R1299">
        <v>10000</v>
      </c>
      <c r="S1299">
        <v>10000</v>
      </c>
      <c r="T1299">
        <v>10000</v>
      </c>
      <c r="U1299">
        <v>10000</v>
      </c>
      <c r="V1299">
        <v>10000</v>
      </c>
      <c r="W1299">
        <v>10000</v>
      </c>
      <c r="X1299">
        <v>10000</v>
      </c>
      <c r="Y1299">
        <v>10000</v>
      </c>
      <c r="Z1299">
        <v>10000</v>
      </c>
      <c r="AA1299">
        <v>10000</v>
      </c>
      <c r="AB1299">
        <v>10000</v>
      </c>
      <c r="AC1299">
        <v>10000</v>
      </c>
      <c r="AD1299">
        <v>10000</v>
      </c>
      <c r="AE1299">
        <v>10000</v>
      </c>
      <c r="AF1299">
        <v>10000</v>
      </c>
      <c r="AG1299">
        <v>10000</v>
      </c>
      <c r="AH1299">
        <v>10000</v>
      </c>
      <c r="AI1299">
        <v>10000</v>
      </c>
      <c r="AJ1299">
        <v>10000</v>
      </c>
      <c r="AK1299">
        <v>10000</v>
      </c>
      <c r="AL1299">
        <v>10000</v>
      </c>
      <c r="AM1299">
        <v>10000</v>
      </c>
      <c r="AN1299">
        <v>10000</v>
      </c>
      <c r="AO1299">
        <v>10000</v>
      </c>
      <c r="AP1299">
        <v>10000</v>
      </c>
      <c r="AQ1299">
        <v>0</v>
      </c>
      <c r="AR1299">
        <v>0</v>
      </c>
      <c r="AS1299">
        <v>0</v>
      </c>
      <c r="AT1299">
        <v>0</v>
      </c>
      <c r="AU1299">
        <v>0</v>
      </c>
      <c r="AV1299">
        <v>0</v>
      </c>
      <c r="AW1299">
        <v>0</v>
      </c>
      <c r="AX1299">
        <v>0</v>
      </c>
      <c r="AY1299">
        <v>0</v>
      </c>
      <c r="AZ1299">
        <v>0</v>
      </c>
      <c r="BA1299">
        <v>0</v>
      </c>
      <c r="BB1299">
        <v>0</v>
      </c>
      <c r="BC1299">
        <v>0</v>
      </c>
      <c r="BD1299">
        <v>0</v>
      </c>
      <c r="BE1299">
        <v>0</v>
      </c>
      <c r="BF1299">
        <v>0</v>
      </c>
      <c r="BG1299">
        <v>0</v>
      </c>
      <c r="BH1299">
        <v>0</v>
      </c>
      <c r="BI1299">
        <v>0</v>
      </c>
      <c r="BJ1299">
        <v>0</v>
      </c>
      <c r="BK1299">
        <v>0</v>
      </c>
      <c r="BL1299">
        <v>0</v>
      </c>
      <c r="BM1299">
        <v>0</v>
      </c>
      <c r="BN1299">
        <v>0</v>
      </c>
      <c r="BO1299">
        <v>0</v>
      </c>
      <c r="BP1299">
        <v>0</v>
      </c>
      <c r="BQ1299">
        <v>0</v>
      </c>
      <c r="BR1299">
        <v>0</v>
      </c>
      <c r="BS1299">
        <v>0</v>
      </c>
      <c r="BT1299">
        <v>0</v>
      </c>
      <c r="BU1299">
        <v>0</v>
      </c>
      <c r="BV1299">
        <v>0</v>
      </c>
      <c r="BW1299">
        <v>0</v>
      </c>
      <c r="BX1299">
        <v>0</v>
      </c>
      <c r="BY1299">
        <v>0</v>
      </c>
      <c r="BZ1299">
        <v>0</v>
      </c>
      <c r="CA1299">
        <v>0</v>
      </c>
      <c r="CB1299">
        <v>0</v>
      </c>
      <c r="CC1299">
        <v>0</v>
      </c>
      <c r="CD1299">
        <v>0</v>
      </c>
      <c r="CE1299">
        <v>0</v>
      </c>
      <c r="CF1299">
        <v>0</v>
      </c>
      <c r="CG1299">
        <v>0</v>
      </c>
      <c r="CH1299">
        <v>0</v>
      </c>
      <c r="CI1299">
        <v>0</v>
      </c>
      <c r="CJ1299">
        <v>0</v>
      </c>
      <c r="CK1299">
        <v>0</v>
      </c>
      <c r="CL1299">
        <v>0</v>
      </c>
      <c r="CM1299">
        <v>0</v>
      </c>
      <c r="CN1299">
        <v>0</v>
      </c>
      <c r="CO1299">
        <v>0</v>
      </c>
      <c r="CP1299">
        <v>0</v>
      </c>
      <c r="CQ1299">
        <v>0</v>
      </c>
      <c r="CR1299">
        <v>0</v>
      </c>
      <c r="CS1299">
        <v>0</v>
      </c>
      <c r="CT1299">
        <v>0</v>
      </c>
      <c r="CU1299">
        <v>0</v>
      </c>
      <c r="CV1299">
        <v>0</v>
      </c>
      <c r="CW1299">
        <v>0</v>
      </c>
      <c r="CX1299">
        <v>0</v>
      </c>
      <c r="CY1299">
        <v>0</v>
      </c>
      <c r="CZ1299">
        <v>0</v>
      </c>
      <c r="DA1299">
        <v>0</v>
      </c>
      <c r="DB1299">
        <v>0</v>
      </c>
      <c r="DC1299">
        <v>0</v>
      </c>
      <c r="DD1299">
        <v>0</v>
      </c>
      <c r="DE1299">
        <v>0</v>
      </c>
      <c r="DF1299">
        <v>0</v>
      </c>
      <c r="DG1299">
        <v>0</v>
      </c>
      <c r="DH1299">
        <v>0</v>
      </c>
      <c r="DI1299">
        <v>0</v>
      </c>
      <c r="DJ1299">
        <v>0</v>
      </c>
      <c r="DK1299">
        <v>0</v>
      </c>
      <c r="DL1299">
        <v>0</v>
      </c>
      <c r="DM1299">
        <v>0</v>
      </c>
      <c r="DN1299">
        <v>0</v>
      </c>
      <c r="DO1299">
        <v>0</v>
      </c>
      <c r="DP1299">
        <v>0</v>
      </c>
      <c r="DQ1299">
        <v>0</v>
      </c>
      <c r="DR1299">
        <v>0</v>
      </c>
      <c r="DS1299">
        <v>0</v>
      </c>
      <c r="DT1299">
        <v>0</v>
      </c>
      <c r="DU1299">
        <v>0</v>
      </c>
      <c r="DV1299">
        <v>0</v>
      </c>
      <c r="DW1299">
        <v>0</v>
      </c>
      <c r="DX1299">
        <v>0</v>
      </c>
    </row>
    <row r="1300" spans="13:128" hidden="1">
      <c r="M1300" s="340" t="s">
        <v>632</v>
      </c>
      <c r="N1300" t="s">
        <v>1023</v>
      </c>
      <c r="O1300">
        <v>1</v>
      </c>
      <c r="P1300">
        <v>24</v>
      </c>
      <c r="Q1300" s="183" t="str">
        <f t="shared" si="49"/>
        <v>SDH100124</v>
      </c>
      <c r="R1300">
        <v>10000</v>
      </c>
      <c r="S1300">
        <v>10000</v>
      </c>
      <c r="T1300">
        <v>10000</v>
      </c>
      <c r="U1300">
        <v>10000</v>
      </c>
      <c r="V1300">
        <v>10000</v>
      </c>
      <c r="W1300">
        <v>10000</v>
      </c>
      <c r="X1300">
        <v>10000</v>
      </c>
      <c r="Y1300">
        <v>10000</v>
      </c>
      <c r="Z1300">
        <v>10000</v>
      </c>
      <c r="AA1300">
        <v>10000</v>
      </c>
      <c r="AB1300">
        <v>10000</v>
      </c>
      <c r="AC1300">
        <v>10000</v>
      </c>
      <c r="AD1300">
        <v>10000</v>
      </c>
      <c r="AE1300">
        <v>10000</v>
      </c>
      <c r="AF1300">
        <v>10000</v>
      </c>
      <c r="AG1300">
        <v>10000</v>
      </c>
      <c r="AH1300">
        <v>10000</v>
      </c>
      <c r="AI1300">
        <v>10000</v>
      </c>
      <c r="AJ1300">
        <v>10000</v>
      </c>
      <c r="AK1300">
        <v>10000</v>
      </c>
      <c r="AL1300">
        <v>10000</v>
      </c>
      <c r="AM1300">
        <v>10000</v>
      </c>
      <c r="AN1300">
        <v>10000</v>
      </c>
      <c r="AO1300">
        <v>10000</v>
      </c>
      <c r="AP1300">
        <v>10000</v>
      </c>
      <c r="AQ1300">
        <v>0</v>
      </c>
      <c r="AR1300">
        <v>0</v>
      </c>
      <c r="AS1300">
        <v>0</v>
      </c>
      <c r="AT1300">
        <v>0</v>
      </c>
      <c r="AU1300">
        <v>0</v>
      </c>
      <c r="AV1300">
        <v>0</v>
      </c>
      <c r="AW1300">
        <v>0</v>
      </c>
      <c r="AX1300">
        <v>0</v>
      </c>
      <c r="AY1300">
        <v>0</v>
      </c>
      <c r="AZ1300">
        <v>0</v>
      </c>
      <c r="BA1300">
        <v>0</v>
      </c>
      <c r="BB1300">
        <v>0</v>
      </c>
      <c r="BC1300">
        <v>0</v>
      </c>
      <c r="BD1300">
        <v>0</v>
      </c>
      <c r="BE1300">
        <v>0</v>
      </c>
      <c r="BF1300">
        <v>0</v>
      </c>
      <c r="BG1300">
        <v>0</v>
      </c>
      <c r="BH1300">
        <v>0</v>
      </c>
      <c r="BI1300">
        <v>0</v>
      </c>
      <c r="BJ1300">
        <v>0</v>
      </c>
      <c r="BK1300">
        <v>0</v>
      </c>
      <c r="BL1300">
        <v>0</v>
      </c>
      <c r="BM1300">
        <v>0</v>
      </c>
      <c r="BN1300">
        <v>0</v>
      </c>
      <c r="BO1300">
        <v>0</v>
      </c>
      <c r="BP1300">
        <v>0</v>
      </c>
      <c r="BQ1300">
        <v>0</v>
      </c>
      <c r="BR1300">
        <v>0</v>
      </c>
      <c r="BS1300">
        <v>0</v>
      </c>
      <c r="BT1300">
        <v>0</v>
      </c>
      <c r="BU1300">
        <v>0</v>
      </c>
      <c r="BV1300">
        <v>0</v>
      </c>
      <c r="BW1300">
        <v>0</v>
      </c>
      <c r="BX1300">
        <v>0</v>
      </c>
      <c r="BY1300">
        <v>0</v>
      </c>
      <c r="BZ1300">
        <v>0</v>
      </c>
      <c r="CA1300">
        <v>0</v>
      </c>
      <c r="CB1300">
        <v>0</v>
      </c>
      <c r="CC1300">
        <v>0</v>
      </c>
      <c r="CD1300">
        <v>0</v>
      </c>
      <c r="CE1300">
        <v>0</v>
      </c>
      <c r="CF1300">
        <v>0</v>
      </c>
      <c r="CG1300">
        <v>0</v>
      </c>
      <c r="CH1300">
        <v>0</v>
      </c>
      <c r="CI1300">
        <v>0</v>
      </c>
      <c r="CJ1300">
        <v>0</v>
      </c>
      <c r="CK1300">
        <v>0</v>
      </c>
      <c r="CL1300">
        <v>0</v>
      </c>
      <c r="CM1300">
        <v>0</v>
      </c>
      <c r="CN1300">
        <v>0</v>
      </c>
      <c r="CO1300">
        <v>0</v>
      </c>
      <c r="CP1300">
        <v>0</v>
      </c>
      <c r="CQ1300">
        <v>0</v>
      </c>
      <c r="CR1300">
        <v>0</v>
      </c>
      <c r="CS1300">
        <v>0</v>
      </c>
      <c r="CT1300">
        <v>0</v>
      </c>
      <c r="CU1300">
        <v>0</v>
      </c>
      <c r="CV1300">
        <v>0</v>
      </c>
      <c r="CW1300">
        <v>0</v>
      </c>
      <c r="CX1300">
        <v>0</v>
      </c>
      <c r="CY1300">
        <v>0</v>
      </c>
      <c r="CZ1300">
        <v>0</v>
      </c>
      <c r="DA1300">
        <v>0</v>
      </c>
      <c r="DB1300">
        <v>0</v>
      </c>
      <c r="DC1300">
        <v>0</v>
      </c>
      <c r="DD1300">
        <v>0</v>
      </c>
      <c r="DE1300">
        <v>0</v>
      </c>
      <c r="DF1300">
        <v>0</v>
      </c>
      <c r="DG1300">
        <v>0</v>
      </c>
      <c r="DH1300">
        <v>0</v>
      </c>
      <c r="DI1300">
        <v>0</v>
      </c>
      <c r="DJ1300">
        <v>0</v>
      </c>
      <c r="DK1300">
        <v>0</v>
      </c>
      <c r="DL1300">
        <v>0</v>
      </c>
      <c r="DM1300">
        <v>0</v>
      </c>
      <c r="DN1300">
        <v>0</v>
      </c>
      <c r="DO1300">
        <v>0</v>
      </c>
      <c r="DP1300">
        <v>0</v>
      </c>
      <c r="DQ1300">
        <v>0</v>
      </c>
      <c r="DR1300">
        <v>0</v>
      </c>
      <c r="DS1300">
        <v>0</v>
      </c>
      <c r="DT1300">
        <v>0</v>
      </c>
      <c r="DU1300">
        <v>0</v>
      </c>
      <c r="DV1300">
        <v>0</v>
      </c>
      <c r="DW1300">
        <v>0</v>
      </c>
      <c r="DX1300">
        <v>0</v>
      </c>
    </row>
    <row r="1301" spans="13:128" hidden="1">
      <c r="M1301" s="340" t="s">
        <v>632</v>
      </c>
      <c r="N1301" t="s">
        <v>1023</v>
      </c>
      <c r="O1301">
        <v>1</v>
      </c>
      <c r="P1301">
        <v>25</v>
      </c>
      <c r="Q1301" s="183" t="str">
        <f t="shared" si="49"/>
        <v>SDH100125</v>
      </c>
      <c r="R1301">
        <v>10000</v>
      </c>
      <c r="S1301">
        <v>10000</v>
      </c>
      <c r="T1301">
        <v>10000</v>
      </c>
      <c r="U1301">
        <v>10000</v>
      </c>
      <c r="V1301">
        <v>10000</v>
      </c>
      <c r="W1301">
        <v>10000</v>
      </c>
      <c r="X1301">
        <v>10000</v>
      </c>
      <c r="Y1301">
        <v>10000</v>
      </c>
      <c r="Z1301">
        <v>10000</v>
      </c>
      <c r="AA1301">
        <v>10000</v>
      </c>
      <c r="AB1301">
        <v>10000</v>
      </c>
      <c r="AC1301">
        <v>10000</v>
      </c>
      <c r="AD1301">
        <v>10000</v>
      </c>
      <c r="AE1301">
        <v>10000</v>
      </c>
      <c r="AF1301">
        <v>10000</v>
      </c>
      <c r="AG1301">
        <v>10000</v>
      </c>
      <c r="AH1301">
        <v>10000</v>
      </c>
      <c r="AI1301">
        <v>10000</v>
      </c>
      <c r="AJ1301">
        <v>10000</v>
      </c>
      <c r="AK1301">
        <v>10000</v>
      </c>
      <c r="AL1301">
        <v>10000</v>
      </c>
      <c r="AM1301">
        <v>10000</v>
      </c>
      <c r="AN1301">
        <v>10000</v>
      </c>
      <c r="AO1301">
        <v>10000</v>
      </c>
      <c r="AP1301">
        <v>10000</v>
      </c>
      <c r="AQ1301">
        <v>0</v>
      </c>
      <c r="AR1301">
        <v>0</v>
      </c>
      <c r="AS1301">
        <v>0</v>
      </c>
      <c r="AT1301">
        <v>0</v>
      </c>
      <c r="AU1301">
        <v>0</v>
      </c>
      <c r="AV1301">
        <v>0</v>
      </c>
      <c r="AW1301">
        <v>0</v>
      </c>
      <c r="AX1301">
        <v>0</v>
      </c>
      <c r="AY1301">
        <v>0</v>
      </c>
      <c r="AZ1301">
        <v>0</v>
      </c>
      <c r="BA1301">
        <v>0</v>
      </c>
      <c r="BB1301">
        <v>0</v>
      </c>
      <c r="BC1301">
        <v>0</v>
      </c>
      <c r="BD1301">
        <v>0</v>
      </c>
      <c r="BE1301">
        <v>0</v>
      </c>
      <c r="BF1301">
        <v>0</v>
      </c>
      <c r="BG1301">
        <v>0</v>
      </c>
      <c r="BH1301">
        <v>0</v>
      </c>
      <c r="BI1301">
        <v>0</v>
      </c>
      <c r="BJ1301">
        <v>0</v>
      </c>
      <c r="BK1301">
        <v>0</v>
      </c>
      <c r="BL1301">
        <v>0</v>
      </c>
      <c r="BM1301">
        <v>0</v>
      </c>
      <c r="BN1301">
        <v>0</v>
      </c>
      <c r="BO1301">
        <v>0</v>
      </c>
      <c r="BP1301">
        <v>0</v>
      </c>
      <c r="BQ1301">
        <v>0</v>
      </c>
      <c r="BR1301">
        <v>0</v>
      </c>
      <c r="BS1301">
        <v>0</v>
      </c>
      <c r="BT1301">
        <v>0</v>
      </c>
      <c r="BU1301">
        <v>0</v>
      </c>
      <c r="BV1301">
        <v>0</v>
      </c>
      <c r="BW1301">
        <v>0</v>
      </c>
      <c r="BX1301">
        <v>0</v>
      </c>
      <c r="BY1301">
        <v>0</v>
      </c>
      <c r="BZ1301">
        <v>0</v>
      </c>
      <c r="CA1301">
        <v>0</v>
      </c>
      <c r="CB1301">
        <v>0</v>
      </c>
      <c r="CC1301">
        <v>0</v>
      </c>
      <c r="CD1301">
        <v>0</v>
      </c>
      <c r="CE1301">
        <v>0</v>
      </c>
      <c r="CF1301">
        <v>0</v>
      </c>
      <c r="CG1301">
        <v>0</v>
      </c>
      <c r="CH1301">
        <v>0</v>
      </c>
      <c r="CI1301">
        <v>0</v>
      </c>
      <c r="CJ1301">
        <v>0</v>
      </c>
      <c r="CK1301">
        <v>0</v>
      </c>
      <c r="CL1301">
        <v>0</v>
      </c>
      <c r="CM1301">
        <v>0</v>
      </c>
      <c r="CN1301">
        <v>0</v>
      </c>
      <c r="CO1301">
        <v>0</v>
      </c>
      <c r="CP1301">
        <v>0</v>
      </c>
      <c r="CQ1301">
        <v>0</v>
      </c>
      <c r="CR1301">
        <v>0</v>
      </c>
      <c r="CS1301">
        <v>0</v>
      </c>
      <c r="CT1301">
        <v>0</v>
      </c>
      <c r="CU1301">
        <v>0</v>
      </c>
      <c r="CV1301">
        <v>0</v>
      </c>
      <c r="CW1301">
        <v>0</v>
      </c>
      <c r="CX1301">
        <v>0</v>
      </c>
      <c r="CY1301">
        <v>0</v>
      </c>
      <c r="CZ1301">
        <v>0</v>
      </c>
      <c r="DA1301">
        <v>0</v>
      </c>
      <c r="DB1301">
        <v>0</v>
      </c>
      <c r="DC1301">
        <v>0</v>
      </c>
      <c r="DD1301">
        <v>0</v>
      </c>
      <c r="DE1301">
        <v>0</v>
      </c>
      <c r="DF1301">
        <v>0</v>
      </c>
      <c r="DG1301">
        <v>0</v>
      </c>
      <c r="DH1301">
        <v>0</v>
      </c>
      <c r="DI1301">
        <v>0</v>
      </c>
      <c r="DJ1301">
        <v>0</v>
      </c>
      <c r="DK1301">
        <v>0</v>
      </c>
      <c r="DL1301">
        <v>0</v>
      </c>
      <c r="DM1301">
        <v>0</v>
      </c>
      <c r="DN1301">
        <v>0</v>
      </c>
      <c r="DO1301">
        <v>0</v>
      </c>
      <c r="DP1301">
        <v>0</v>
      </c>
      <c r="DQ1301">
        <v>0</v>
      </c>
      <c r="DR1301">
        <v>0</v>
      </c>
      <c r="DS1301">
        <v>0</v>
      </c>
      <c r="DT1301">
        <v>0</v>
      </c>
      <c r="DU1301">
        <v>0</v>
      </c>
      <c r="DV1301">
        <v>0</v>
      </c>
      <c r="DW1301">
        <v>0</v>
      </c>
      <c r="DX1301">
        <v>0</v>
      </c>
    </row>
    <row r="1302" spans="13:128" hidden="1">
      <c r="M1302" s="340" t="s">
        <v>632</v>
      </c>
      <c r="N1302" t="s">
        <v>1023</v>
      </c>
      <c r="O1302">
        <v>1</v>
      </c>
      <c r="P1302">
        <v>26</v>
      </c>
      <c r="Q1302" s="183" t="str">
        <f t="shared" si="49"/>
        <v>SDH100126</v>
      </c>
      <c r="R1302">
        <v>10000</v>
      </c>
      <c r="S1302">
        <v>10000</v>
      </c>
      <c r="T1302">
        <v>10000</v>
      </c>
      <c r="U1302">
        <v>10000</v>
      </c>
      <c r="V1302">
        <v>10000</v>
      </c>
      <c r="W1302">
        <v>10000</v>
      </c>
      <c r="X1302">
        <v>10000</v>
      </c>
      <c r="Y1302">
        <v>10000</v>
      </c>
      <c r="Z1302">
        <v>10000</v>
      </c>
      <c r="AA1302">
        <v>10000</v>
      </c>
      <c r="AB1302">
        <v>10000</v>
      </c>
      <c r="AC1302">
        <v>10000</v>
      </c>
      <c r="AD1302">
        <v>10000</v>
      </c>
      <c r="AE1302">
        <v>10000</v>
      </c>
      <c r="AF1302">
        <v>10000</v>
      </c>
      <c r="AG1302">
        <v>10000</v>
      </c>
      <c r="AH1302">
        <v>10000</v>
      </c>
      <c r="AI1302">
        <v>10000</v>
      </c>
      <c r="AJ1302">
        <v>10000</v>
      </c>
      <c r="AK1302">
        <v>10000</v>
      </c>
      <c r="AL1302">
        <v>10000</v>
      </c>
      <c r="AM1302">
        <v>10000</v>
      </c>
      <c r="AN1302">
        <v>10000</v>
      </c>
      <c r="AO1302">
        <v>10000</v>
      </c>
      <c r="AP1302">
        <v>10000</v>
      </c>
      <c r="AQ1302">
        <v>0</v>
      </c>
      <c r="AR1302">
        <v>0</v>
      </c>
      <c r="AS1302">
        <v>0</v>
      </c>
      <c r="AT1302">
        <v>0</v>
      </c>
      <c r="AU1302">
        <v>0</v>
      </c>
      <c r="AV1302">
        <v>0</v>
      </c>
      <c r="AW1302">
        <v>0</v>
      </c>
      <c r="AX1302">
        <v>0</v>
      </c>
      <c r="AY1302">
        <v>0</v>
      </c>
      <c r="AZ1302">
        <v>0</v>
      </c>
      <c r="BA1302">
        <v>0</v>
      </c>
      <c r="BB1302">
        <v>0</v>
      </c>
      <c r="BC1302">
        <v>0</v>
      </c>
      <c r="BD1302">
        <v>0</v>
      </c>
      <c r="BE1302">
        <v>0</v>
      </c>
      <c r="BF1302">
        <v>0</v>
      </c>
      <c r="BG1302">
        <v>0</v>
      </c>
      <c r="BH1302">
        <v>0</v>
      </c>
      <c r="BI1302">
        <v>0</v>
      </c>
      <c r="BJ1302">
        <v>0</v>
      </c>
      <c r="BK1302">
        <v>0</v>
      </c>
      <c r="BL1302">
        <v>0</v>
      </c>
      <c r="BM1302">
        <v>0</v>
      </c>
      <c r="BN1302">
        <v>0</v>
      </c>
      <c r="BO1302">
        <v>0</v>
      </c>
      <c r="BP1302">
        <v>0</v>
      </c>
      <c r="BQ1302">
        <v>0</v>
      </c>
      <c r="BR1302">
        <v>0</v>
      </c>
      <c r="BS1302">
        <v>0</v>
      </c>
      <c r="BT1302">
        <v>0</v>
      </c>
      <c r="BU1302">
        <v>0</v>
      </c>
      <c r="BV1302">
        <v>0</v>
      </c>
      <c r="BW1302">
        <v>0</v>
      </c>
      <c r="BX1302">
        <v>0</v>
      </c>
      <c r="BY1302">
        <v>0</v>
      </c>
      <c r="BZ1302">
        <v>0</v>
      </c>
      <c r="CA1302">
        <v>0</v>
      </c>
      <c r="CB1302">
        <v>0</v>
      </c>
      <c r="CC1302">
        <v>0</v>
      </c>
      <c r="CD1302">
        <v>0</v>
      </c>
      <c r="CE1302">
        <v>0</v>
      </c>
      <c r="CF1302">
        <v>0</v>
      </c>
      <c r="CG1302">
        <v>0</v>
      </c>
      <c r="CH1302">
        <v>0</v>
      </c>
      <c r="CI1302">
        <v>0</v>
      </c>
      <c r="CJ1302">
        <v>0</v>
      </c>
      <c r="CK1302">
        <v>0</v>
      </c>
      <c r="CL1302">
        <v>0</v>
      </c>
      <c r="CM1302">
        <v>0</v>
      </c>
      <c r="CN1302">
        <v>0</v>
      </c>
      <c r="CO1302">
        <v>0</v>
      </c>
      <c r="CP1302">
        <v>0</v>
      </c>
      <c r="CQ1302">
        <v>0</v>
      </c>
      <c r="CR1302">
        <v>0</v>
      </c>
      <c r="CS1302">
        <v>0</v>
      </c>
      <c r="CT1302">
        <v>0</v>
      </c>
      <c r="CU1302">
        <v>0</v>
      </c>
      <c r="CV1302">
        <v>0</v>
      </c>
      <c r="CW1302">
        <v>0</v>
      </c>
      <c r="CX1302">
        <v>0</v>
      </c>
      <c r="CY1302">
        <v>0</v>
      </c>
      <c r="CZ1302">
        <v>0</v>
      </c>
      <c r="DA1302">
        <v>0</v>
      </c>
      <c r="DB1302">
        <v>0</v>
      </c>
      <c r="DC1302">
        <v>0</v>
      </c>
      <c r="DD1302">
        <v>0</v>
      </c>
      <c r="DE1302">
        <v>0</v>
      </c>
      <c r="DF1302">
        <v>0</v>
      </c>
      <c r="DG1302">
        <v>0</v>
      </c>
      <c r="DH1302">
        <v>0</v>
      </c>
      <c r="DI1302">
        <v>0</v>
      </c>
      <c r="DJ1302">
        <v>0</v>
      </c>
      <c r="DK1302">
        <v>0</v>
      </c>
      <c r="DL1302">
        <v>0</v>
      </c>
      <c r="DM1302">
        <v>0</v>
      </c>
      <c r="DN1302">
        <v>0</v>
      </c>
      <c r="DO1302">
        <v>0</v>
      </c>
      <c r="DP1302">
        <v>0</v>
      </c>
      <c r="DQ1302">
        <v>0</v>
      </c>
      <c r="DR1302">
        <v>0</v>
      </c>
      <c r="DS1302">
        <v>0</v>
      </c>
      <c r="DT1302">
        <v>0</v>
      </c>
      <c r="DU1302">
        <v>0</v>
      </c>
      <c r="DV1302">
        <v>0</v>
      </c>
      <c r="DW1302">
        <v>0</v>
      </c>
      <c r="DX1302">
        <v>0</v>
      </c>
    </row>
    <row r="1303" spans="13:128" hidden="1">
      <c r="M1303" s="340" t="s">
        <v>632</v>
      </c>
      <c r="N1303" t="s">
        <v>1023</v>
      </c>
      <c r="O1303">
        <v>1</v>
      </c>
      <c r="P1303">
        <v>27</v>
      </c>
      <c r="Q1303" s="183" t="str">
        <f t="shared" si="49"/>
        <v>SDH100127</v>
      </c>
      <c r="R1303">
        <v>10000</v>
      </c>
      <c r="S1303">
        <v>10000</v>
      </c>
      <c r="T1303">
        <v>10000</v>
      </c>
      <c r="U1303">
        <v>10000</v>
      </c>
      <c r="V1303">
        <v>10000</v>
      </c>
      <c r="W1303">
        <v>10000</v>
      </c>
      <c r="X1303">
        <v>10000</v>
      </c>
      <c r="Y1303">
        <v>10000</v>
      </c>
      <c r="Z1303">
        <v>10000</v>
      </c>
      <c r="AA1303">
        <v>10000</v>
      </c>
      <c r="AB1303">
        <v>10000</v>
      </c>
      <c r="AC1303">
        <v>10000</v>
      </c>
      <c r="AD1303">
        <v>10000</v>
      </c>
      <c r="AE1303">
        <v>10000</v>
      </c>
      <c r="AF1303">
        <v>10000</v>
      </c>
      <c r="AG1303">
        <v>10000</v>
      </c>
      <c r="AH1303">
        <v>10000</v>
      </c>
      <c r="AI1303">
        <v>10000</v>
      </c>
      <c r="AJ1303">
        <v>10000</v>
      </c>
      <c r="AK1303">
        <v>10000</v>
      </c>
      <c r="AL1303">
        <v>10000</v>
      </c>
      <c r="AM1303">
        <v>10000</v>
      </c>
      <c r="AN1303">
        <v>10000</v>
      </c>
      <c r="AO1303">
        <v>10000</v>
      </c>
      <c r="AP1303">
        <v>10000</v>
      </c>
      <c r="AQ1303">
        <v>0</v>
      </c>
      <c r="AR1303">
        <v>0</v>
      </c>
      <c r="AS1303">
        <v>0</v>
      </c>
      <c r="AT1303">
        <v>0</v>
      </c>
      <c r="AU1303">
        <v>0</v>
      </c>
      <c r="AV1303">
        <v>0</v>
      </c>
      <c r="AW1303">
        <v>0</v>
      </c>
      <c r="AX1303">
        <v>0</v>
      </c>
      <c r="AY1303">
        <v>0</v>
      </c>
      <c r="AZ1303">
        <v>0</v>
      </c>
      <c r="BA1303">
        <v>0</v>
      </c>
      <c r="BB1303">
        <v>0</v>
      </c>
      <c r="BC1303">
        <v>0</v>
      </c>
      <c r="BD1303">
        <v>0</v>
      </c>
      <c r="BE1303">
        <v>0</v>
      </c>
      <c r="BF1303">
        <v>0</v>
      </c>
      <c r="BG1303">
        <v>0</v>
      </c>
      <c r="BH1303">
        <v>0</v>
      </c>
      <c r="BI1303">
        <v>0</v>
      </c>
      <c r="BJ1303">
        <v>0</v>
      </c>
      <c r="BK1303">
        <v>0</v>
      </c>
      <c r="BL1303">
        <v>0</v>
      </c>
      <c r="BM1303">
        <v>0</v>
      </c>
      <c r="BN1303">
        <v>0</v>
      </c>
      <c r="BO1303">
        <v>0</v>
      </c>
      <c r="BP1303">
        <v>0</v>
      </c>
      <c r="BQ1303">
        <v>0</v>
      </c>
      <c r="BR1303">
        <v>0</v>
      </c>
      <c r="BS1303">
        <v>0</v>
      </c>
      <c r="BT1303">
        <v>0</v>
      </c>
      <c r="BU1303">
        <v>0</v>
      </c>
      <c r="BV1303">
        <v>0</v>
      </c>
      <c r="BW1303">
        <v>0</v>
      </c>
      <c r="BX1303">
        <v>0</v>
      </c>
      <c r="BY1303">
        <v>0</v>
      </c>
      <c r="BZ1303">
        <v>0</v>
      </c>
      <c r="CA1303">
        <v>0</v>
      </c>
      <c r="CB1303">
        <v>0</v>
      </c>
      <c r="CC1303">
        <v>0</v>
      </c>
      <c r="CD1303">
        <v>0</v>
      </c>
      <c r="CE1303">
        <v>0</v>
      </c>
      <c r="CF1303">
        <v>0</v>
      </c>
      <c r="CG1303">
        <v>0</v>
      </c>
      <c r="CH1303">
        <v>0</v>
      </c>
      <c r="CI1303">
        <v>0</v>
      </c>
      <c r="CJ1303">
        <v>0</v>
      </c>
      <c r="CK1303">
        <v>0</v>
      </c>
      <c r="CL1303">
        <v>0</v>
      </c>
      <c r="CM1303">
        <v>0</v>
      </c>
      <c r="CN1303">
        <v>0</v>
      </c>
      <c r="CO1303">
        <v>0</v>
      </c>
      <c r="CP1303">
        <v>0</v>
      </c>
      <c r="CQ1303">
        <v>0</v>
      </c>
      <c r="CR1303">
        <v>0</v>
      </c>
      <c r="CS1303">
        <v>0</v>
      </c>
      <c r="CT1303">
        <v>0</v>
      </c>
      <c r="CU1303">
        <v>0</v>
      </c>
      <c r="CV1303">
        <v>0</v>
      </c>
      <c r="CW1303">
        <v>0</v>
      </c>
      <c r="CX1303">
        <v>0</v>
      </c>
      <c r="CY1303">
        <v>0</v>
      </c>
      <c r="CZ1303">
        <v>0</v>
      </c>
      <c r="DA1303">
        <v>0</v>
      </c>
      <c r="DB1303">
        <v>0</v>
      </c>
      <c r="DC1303">
        <v>0</v>
      </c>
      <c r="DD1303">
        <v>0</v>
      </c>
      <c r="DE1303">
        <v>0</v>
      </c>
      <c r="DF1303">
        <v>0</v>
      </c>
      <c r="DG1303">
        <v>0</v>
      </c>
      <c r="DH1303">
        <v>0</v>
      </c>
      <c r="DI1303">
        <v>0</v>
      </c>
      <c r="DJ1303">
        <v>0</v>
      </c>
      <c r="DK1303">
        <v>0</v>
      </c>
      <c r="DL1303">
        <v>0</v>
      </c>
      <c r="DM1303">
        <v>0</v>
      </c>
      <c r="DN1303">
        <v>0</v>
      </c>
      <c r="DO1303">
        <v>0</v>
      </c>
      <c r="DP1303">
        <v>0</v>
      </c>
      <c r="DQ1303">
        <v>0</v>
      </c>
      <c r="DR1303">
        <v>0</v>
      </c>
      <c r="DS1303">
        <v>0</v>
      </c>
      <c r="DT1303">
        <v>0</v>
      </c>
      <c r="DU1303">
        <v>0</v>
      </c>
      <c r="DV1303">
        <v>0</v>
      </c>
      <c r="DW1303">
        <v>0</v>
      </c>
      <c r="DX1303">
        <v>0</v>
      </c>
    </row>
    <row r="1304" spans="13:128" hidden="1">
      <c r="M1304" s="340" t="s">
        <v>632</v>
      </c>
      <c r="N1304" t="s">
        <v>1023</v>
      </c>
      <c r="O1304">
        <v>1</v>
      </c>
      <c r="P1304">
        <v>28</v>
      </c>
      <c r="Q1304" s="183" t="str">
        <f t="shared" si="49"/>
        <v>SDH100128</v>
      </c>
      <c r="R1304">
        <v>10000</v>
      </c>
      <c r="S1304">
        <v>10000</v>
      </c>
      <c r="T1304">
        <v>10000</v>
      </c>
      <c r="U1304">
        <v>10000</v>
      </c>
      <c r="V1304">
        <v>10000</v>
      </c>
      <c r="W1304">
        <v>10000</v>
      </c>
      <c r="X1304">
        <v>10000</v>
      </c>
      <c r="Y1304">
        <v>10000</v>
      </c>
      <c r="Z1304">
        <v>10000</v>
      </c>
      <c r="AA1304">
        <v>10000</v>
      </c>
      <c r="AB1304">
        <v>10000</v>
      </c>
      <c r="AC1304">
        <v>10000</v>
      </c>
      <c r="AD1304">
        <v>10000</v>
      </c>
      <c r="AE1304">
        <v>10000</v>
      </c>
      <c r="AF1304">
        <v>10000</v>
      </c>
      <c r="AG1304">
        <v>10000</v>
      </c>
      <c r="AH1304">
        <v>10000</v>
      </c>
      <c r="AI1304">
        <v>10000</v>
      </c>
      <c r="AJ1304">
        <v>10000</v>
      </c>
      <c r="AK1304">
        <v>10000</v>
      </c>
      <c r="AL1304">
        <v>10000</v>
      </c>
      <c r="AM1304">
        <v>10000</v>
      </c>
      <c r="AN1304">
        <v>10000</v>
      </c>
      <c r="AO1304">
        <v>10000</v>
      </c>
      <c r="AP1304">
        <v>10000</v>
      </c>
      <c r="AQ1304">
        <v>0</v>
      </c>
      <c r="AR1304">
        <v>0</v>
      </c>
      <c r="AS1304">
        <v>0</v>
      </c>
      <c r="AT1304">
        <v>0</v>
      </c>
      <c r="AU1304">
        <v>0</v>
      </c>
      <c r="AV1304">
        <v>0</v>
      </c>
      <c r="AW1304">
        <v>0</v>
      </c>
      <c r="AX1304">
        <v>0</v>
      </c>
      <c r="AY1304">
        <v>0</v>
      </c>
      <c r="AZ1304">
        <v>0</v>
      </c>
      <c r="BA1304">
        <v>0</v>
      </c>
      <c r="BB1304">
        <v>0</v>
      </c>
      <c r="BC1304">
        <v>0</v>
      </c>
      <c r="BD1304">
        <v>0</v>
      </c>
      <c r="BE1304">
        <v>0</v>
      </c>
      <c r="BF1304">
        <v>0</v>
      </c>
      <c r="BG1304">
        <v>0</v>
      </c>
      <c r="BH1304">
        <v>0</v>
      </c>
      <c r="BI1304">
        <v>0</v>
      </c>
      <c r="BJ1304">
        <v>0</v>
      </c>
      <c r="BK1304">
        <v>0</v>
      </c>
      <c r="BL1304">
        <v>0</v>
      </c>
      <c r="BM1304">
        <v>0</v>
      </c>
      <c r="BN1304">
        <v>0</v>
      </c>
      <c r="BO1304">
        <v>0</v>
      </c>
      <c r="BP1304">
        <v>0</v>
      </c>
      <c r="BQ1304">
        <v>0</v>
      </c>
      <c r="BR1304">
        <v>0</v>
      </c>
      <c r="BS1304">
        <v>0</v>
      </c>
      <c r="BT1304">
        <v>0</v>
      </c>
      <c r="BU1304">
        <v>0</v>
      </c>
      <c r="BV1304">
        <v>0</v>
      </c>
      <c r="BW1304">
        <v>0</v>
      </c>
      <c r="BX1304">
        <v>0</v>
      </c>
      <c r="BY1304">
        <v>0</v>
      </c>
      <c r="BZ1304">
        <v>0</v>
      </c>
      <c r="CA1304">
        <v>0</v>
      </c>
      <c r="CB1304">
        <v>0</v>
      </c>
      <c r="CC1304">
        <v>0</v>
      </c>
      <c r="CD1304">
        <v>0</v>
      </c>
      <c r="CE1304">
        <v>0</v>
      </c>
      <c r="CF1304">
        <v>0</v>
      </c>
      <c r="CG1304">
        <v>0</v>
      </c>
      <c r="CH1304">
        <v>0</v>
      </c>
      <c r="CI1304">
        <v>0</v>
      </c>
      <c r="CJ1304">
        <v>0</v>
      </c>
      <c r="CK1304">
        <v>0</v>
      </c>
      <c r="CL1304">
        <v>0</v>
      </c>
      <c r="CM1304">
        <v>0</v>
      </c>
      <c r="CN1304">
        <v>0</v>
      </c>
      <c r="CO1304">
        <v>0</v>
      </c>
      <c r="CP1304">
        <v>0</v>
      </c>
      <c r="CQ1304">
        <v>0</v>
      </c>
      <c r="CR1304">
        <v>0</v>
      </c>
      <c r="CS1304">
        <v>0</v>
      </c>
      <c r="CT1304">
        <v>0</v>
      </c>
      <c r="CU1304">
        <v>0</v>
      </c>
      <c r="CV1304">
        <v>0</v>
      </c>
      <c r="CW1304">
        <v>0</v>
      </c>
      <c r="CX1304">
        <v>0</v>
      </c>
      <c r="CY1304">
        <v>0</v>
      </c>
      <c r="CZ1304">
        <v>0</v>
      </c>
      <c r="DA1304">
        <v>0</v>
      </c>
      <c r="DB1304">
        <v>0</v>
      </c>
      <c r="DC1304">
        <v>0</v>
      </c>
      <c r="DD1304">
        <v>0</v>
      </c>
      <c r="DE1304">
        <v>0</v>
      </c>
      <c r="DF1304">
        <v>0</v>
      </c>
      <c r="DG1304">
        <v>0</v>
      </c>
      <c r="DH1304">
        <v>0</v>
      </c>
      <c r="DI1304">
        <v>0</v>
      </c>
      <c r="DJ1304">
        <v>0</v>
      </c>
      <c r="DK1304">
        <v>0</v>
      </c>
      <c r="DL1304">
        <v>0</v>
      </c>
      <c r="DM1304">
        <v>0</v>
      </c>
      <c r="DN1304">
        <v>0</v>
      </c>
      <c r="DO1304">
        <v>0</v>
      </c>
      <c r="DP1304">
        <v>0</v>
      </c>
      <c r="DQ1304">
        <v>0</v>
      </c>
      <c r="DR1304">
        <v>0</v>
      </c>
      <c r="DS1304">
        <v>0</v>
      </c>
      <c r="DT1304">
        <v>0</v>
      </c>
      <c r="DU1304">
        <v>0</v>
      </c>
      <c r="DV1304">
        <v>0</v>
      </c>
      <c r="DW1304">
        <v>0</v>
      </c>
      <c r="DX1304">
        <v>0</v>
      </c>
    </row>
    <row r="1305" spans="13:128" hidden="1">
      <c r="M1305" s="340" t="s">
        <v>632</v>
      </c>
      <c r="N1305" t="s">
        <v>1023</v>
      </c>
      <c r="O1305">
        <v>1</v>
      </c>
      <c r="P1305">
        <v>29</v>
      </c>
      <c r="Q1305" s="183" t="str">
        <f t="shared" si="49"/>
        <v>SDH100129</v>
      </c>
      <c r="R1305">
        <v>10000</v>
      </c>
      <c r="S1305">
        <v>10000</v>
      </c>
      <c r="T1305">
        <v>10000</v>
      </c>
      <c r="U1305">
        <v>10000</v>
      </c>
      <c r="V1305">
        <v>10000</v>
      </c>
      <c r="W1305">
        <v>10000</v>
      </c>
      <c r="X1305">
        <v>10000</v>
      </c>
      <c r="Y1305">
        <v>10000</v>
      </c>
      <c r="Z1305">
        <v>10000</v>
      </c>
      <c r="AA1305">
        <v>10000</v>
      </c>
      <c r="AB1305">
        <v>10000</v>
      </c>
      <c r="AC1305">
        <v>10000</v>
      </c>
      <c r="AD1305">
        <v>10000</v>
      </c>
      <c r="AE1305">
        <v>10000</v>
      </c>
      <c r="AF1305">
        <v>10000</v>
      </c>
      <c r="AG1305">
        <v>10000</v>
      </c>
      <c r="AH1305">
        <v>10000</v>
      </c>
      <c r="AI1305">
        <v>10000</v>
      </c>
      <c r="AJ1305">
        <v>10000</v>
      </c>
      <c r="AK1305">
        <v>10000</v>
      </c>
      <c r="AL1305">
        <v>10000</v>
      </c>
      <c r="AM1305">
        <v>10000</v>
      </c>
      <c r="AN1305">
        <v>10000</v>
      </c>
      <c r="AO1305">
        <v>10000</v>
      </c>
      <c r="AP1305">
        <v>10000</v>
      </c>
      <c r="AQ1305">
        <v>0</v>
      </c>
      <c r="AR1305">
        <v>0</v>
      </c>
      <c r="AS1305">
        <v>0</v>
      </c>
      <c r="AT1305">
        <v>0</v>
      </c>
      <c r="AU1305">
        <v>0</v>
      </c>
      <c r="AV1305">
        <v>0</v>
      </c>
      <c r="AW1305">
        <v>0</v>
      </c>
      <c r="AX1305">
        <v>0</v>
      </c>
      <c r="AY1305">
        <v>0</v>
      </c>
      <c r="AZ1305">
        <v>0</v>
      </c>
      <c r="BA1305">
        <v>0</v>
      </c>
      <c r="BB1305">
        <v>0</v>
      </c>
      <c r="BC1305">
        <v>0</v>
      </c>
      <c r="BD1305">
        <v>0</v>
      </c>
      <c r="BE1305">
        <v>0</v>
      </c>
      <c r="BF1305">
        <v>0</v>
      </c>
      <c r="BG1305">
        <v>0</v>
      </c>
      <c r="BH1305">
        <v>0</v>
      </c>
      <c r="BI1305">
        <v>0</v>
      </c>
      <c r="BJ1305">
        <v>0</v>
      </c>
      <c r="BK1305">
        <v>0</v>
      </c>
      <c r="BL1305">
        <v>0</v>
      </c>
      <c r="BM1305">
        <v>0</v>
      </c>
      <c r="BN1305">
        <v>0</v>
      </c>
      <c r="BO1305">
        <v>0</v>
      </c>
      <c r="BP1305">
        <v>0</v>
      </c>
      <c r="BQ1305">
        <v>0</v>
      </c>
      <c r="BR1305">
        <v>0</v>
      </c>
      <c r="BS1305">
        <v>0</v>
      </c>
      <c r="BT1305">
        <v>0</v>
      </c>
      <c r="BU1305">
        <v>0</v>
      </c>
      <c r="BV1305">
        <v>0</v>
      </c>
      <c r="BW1305">
        <v>0</v>
      </c>
      <c r="BX1305">
        <v>0</v>
      </c>
      <c r="BY1305">
        <v>0</v>
      </c>
      <c r="BZ1305">
        <v>0</v>
      </c>
      <c r="CA1305">
        <v>0</v>
      </c>
      <c r="CB1305">
        <v>0</v>
      </c>
      <c r="CC1305">
        <v>0</v>
      </c>
      <c r="CD1305">
        <v>0</v>
      </c>
      <c r="CE1305">
        <v>0</v>
      </c>
      <c r="CF1305">
        <v>0</v>
      </c>
      <c r="CG1305">
        <v>0</v>
      </c>
      <c r="CH1305">
        <v>0</v>
      </c>
      <c r="CI1305">
        <v>0</v>
      </c>
      <c r="CJ1305">
        <v>0</v>
      </c>
      <c r="CK1305">
        <v>0</v>
      </c>
      <c r="CL1305">
        <v>0</v>
      </c>
      <c r="CM1305">
        <v>0</v>
      </c>
      <c r="CN1305">
        <v>0</v>
      </c>
      <c r="CO1305">
        <v>0</v>
      </c>
      <c r="CP1305">
        <v>0</v>
      </c>
      <c r="CQ1305">
        <v>0</v>
      </c>
      <c r="CR1305">
        <v>0</v>
      </c>
      <c r="CS1305">
        <v>0</v>
      </c>
      <c r="CT1305">
        <v>0</v>
      </c>
      <c r="CU1305">
        <v>0</v>
      </c>
      <c r="CV1305">
        <v>0</v>
      </c>
      <c r="CW1305">
        <v>0</v>
      </c>
      <c r="CX1305">
        <v>0</v>
      </c>
      <c r="CY1305">
        <v>0</v>
      </c>
      <c r="CZ1305">
        <v>0</v>
      </c>
      <c r="DA1305">
        <v>0</v>
      </c>
      <c r="DB1305">
        <v>0</v>
      </c>
      <c r="DC1305">
        <v>0</v>
      </c>
      <c r="DD1305">
        <v>0</v>
      </c>
      <c r="DE1305">
        <v>0</v>
      </c>
      <c r="DF1305">
        <v>0</v>
      </c>
      <c r="DG1305">
        <v>0</v>
      </c>
      <c r="DH1305">
        <v>0</v>
      </c>
      <c r="DI1305">
        <v>0</v>
      </c>
      <c r="DJ1305">
        <v>0</v>
      </c>
      <c r="DK1305">
        <v>0</v>
      </c>
      <c r="DL1305">
        <v>0</v>
      </c>
      <c r="DM1305">
        <v>0</v>
      </c>
      <c r="DN1305">
        <v>0</v>
      </c>
      <c r="DO1305">
        <v>0</v>
      </c>
      <c r="DP1305">
        <v>0</v>
      </c>
      <c r="DQ1305">
        <v>0</v>
      </c>
      <c r="DR1305">
        <v>0</v>
      </c>
      <c r="DS1305">
        <v>0</v>
      </c>
      <c r="DT1305">
        <v>0</v>
      </c>
      <c r="DU1305">
        <v>0</v>
      </c>
      <c r="DV1305">
        <v>0</v>
      </c>
      <c r="DW1305">
        <v>0</v>
      </c>
      <c r="DX1305">
        <v>0</v>
      </c>
    </row>
    <row r="1306" spans="13:128" hidden="1">
      <c r="M1306" s="340" t="s">
        <v>632</v>
      </c>
      <c r="N1306" t="s">
        <v>1023</v>
      </c>
      <c r="O1306">
        <v>1</v>
      </c>
      <c r="P1306">
        <v>30</v>
      </c>
      <c r="Q1306" s="183" t="str">
        <f t="shared" si="49"/>
        <v>SDH100130</v>
      </c>
      <c r="R1306">
        <v>10000</v>
      </c>
      <c r="S1306">
        <v>10000</v>
      </c>
      <c r="T1306">
        <v>10000</v>
      </c>
      <c r="U1306">
        <v>10000</v>
      </c>
      <c r="V1306">
        <v>10000</v>
      </c>
      <c r="W1306">
        <v>10000</v>
      </c>
      <c r="X1306">
        <v>10000</v>
      </c>
      <c r="Y1306">
        <v>10000</v>
      </c>
      <c r="Z1306">
        <v>10000</v>
      </c>
      <c r="AA1306">
        <v>10000</v>
      </c>
      <c r="AB1306">
        <v>10000</v>
      </c>
      <c r="AC1306">
        <v>10000</v>
      </c>
      <c r="AD1306">
        <v>10000</v>
      </c>
      <c r="AE1306">
        <v>10000</v>
      </c>
      <c r="AF1306">
        <v>10000</v>
      </c>
      <c r="AG1306">
        <v>10000</v>
      </c>
      <c r="AH1306">
        <v>10000</v>
      </c>
      <c r="AI1306">
        <v>10000</v>
      </c>
      <c r="AJ1306">
        <v>10000</v>
      </c>
      <c r="AK1306">
        <v>10000</v>
      </c>
      <c r="AL1306">
        <v>10000</v>
      </c>
      <c r="AM1306">
        <v>10000</v>
      </c>
      <c r="AN1306">
        <v>10000</v>
      </c>
      <c r="AO1306">
        <v>10000</v>
      </c>
      <c r="AP1306">
        <v>10000</v>
      </c>
      <c r="AQ1306">
        <v>0</v>
      </c>
      <c r="AR1306">
        <v>0</v>
      </c>
      <c r="AS1306">
        <v>0</v>
      </c>
      <c r="AT1306">
        <v>0</v>
      </c>
      <c r="AU1306">
        <v>0</v>
      </c>
      <c r="AV1306">
        <v>0</v>
      </c>
      <c r="AW1306">
        <v>0</v>
      </c>
      <c r="AX1306">
        <v>0</v>
      </c>
      <c r="AY1306">
        <v>0</v>
      </c>
      <c r="AZ1306">
        <v>0</v>
      </c>
      <c r="BA1306">
        <v>0</v>
      </c>
      <c r="BB1306">
        <v>0</v>
      </c>
      <c r="BC1306">
        <v>0</v>
      </c>
      <c r="BD1306">
        <v>0</v>
      </c>
      <c r="BE1306">
        <v>0</v>
      </c>
      <c r="BF1306">
        <v>0</v>
      </c>
      <c r="BG1306">
        <v>0</v>
      </c>
      <c r="BH1306">
        <v>0</v>
      </c>
      <c r="BI1306">
        <v>0</v>
      </c>
      <c r="BJ1306">
        <v>0</v>
      </c>
      <c r="BK1306">
        <v>0</v>
      </c>
      <c r="BL1306">
        <v>0</v>
      </c>
      <c r="BM1306">
        <v>0</v>
      </c>
      <c r="BN1306">
        <v>0</v>
      </c>
      <c r="BO1306">
        <v>0</v>
      </c>
      <c r="BP1306">
        <v>0</v>
      </c>
      <c r="BQ1306">
        <v>0</v>
      </c>
      <c r="BR1306">
        <v>0</v>
      </c>
      <c r="BS1306">
        <v>0</v>
      </c>
      <c r="BT1306">
        <v>0</v>
      </c>
      <c r="BU1306">
        <v>0</v>
      </c>
      <c r="BV1306">
        <v>0</v>
      </c>
      <c r="BW1306">
        <v>0</v>
      </c>
      <c r="BX1306">
        <v>0</v>
      </c>
      <c r="BY1306">
        <v>0</v>
      </c>
      <c r="BZ1306">
        <v>0</v>
      </c>
      <c r="CA1306">
        <v>0</v>
      </c>
      <c r="CB1306">
        <v>0</v>
      </c>
      <c r="CC1306">
        <v>0</v>
      </c>
      <c r="CD1306">
        <v>0</v>
      </c>
      <c r="CE1306">
        <v>0</v>
      </c>
      <c r="CF1306">
        <v>0</v>
      </c>
      <c r="CG1306">
        <v>0</v>
      </c>
      <c r="CH1306">
        <v>0</v>
      </c>
      <c r="CI1306">
        <v>0</v>
      </c>
      <c r="CJ1306">
        <v>0</v>
      </c>
      <c r="CK1306">
        <v>0</v>
      </c>
      <c r="CL1306">
        <v>0</v>
      </c>
      <c r="CM1306">
        <v>0</v>
      </c>
      <c r="CN1306">
        <v>0</v>
      </c>
      <c r="CO1306">
        <v>0</v>
      </c>
      <c r="CP1306">
        <v>0</v>
      </c>
      <c r="CQ1306">
        <v>0</v>
      </c>
      <c r="CR1306">
        <v>0</v>
      </c>
      <c r="CS1306">
        <v>0</v>
      </c>
      <c r="CT1306">
        <v>0</v>
      </c>
      <c r="CU1306">
        <v>0</v>
      </c>
      <c r="CV1306">
        <v>0</v>
      </c>
      <c r="CW1306">
        <v>0</v>
      </c>
      <c r="CX1306">
        <v>0</v>
      </c>
      <c r="CY1306">
        <v>0</v>
      </c>
      <c r="CZ1306">
        <v>0</v>
      </c>
      <c r="DA1306">
        <v>0</v>
      </c>
      <c r="DB1306">
        <v>0</v>
      </c>
      <c r="DC1306">
        <v>0</v>
      </c>
      <c r="DD1306">
        <v>0</v>
      </c>
      <c r="DE1306">
        <v>0</v>
      </c>
      <c r="DF1306">
        <v>0</v>
      </c>
      <c r="DG1306">
        <v>0</v>
      </c>
      <c r="DH1306">
        <v>0</v>
      </c>
      <c r="DI1306">
        <v>0</v>
      </c>
      <c r="DJ1306">
        <v>0</v>
      </c>
      <c r="DK1306">
        <v>0</v>
      </c>
      <c r="DL1306">
        <v>0</v>
      </c>
      <c r="DM1306">
        <v>0</v>
      </c>
      <c r="DN1306">
        <v>0</v>
      </c>
      <c r="DO1306">
        <v>0</v>
      </c>
      <c r="DP1306">
        <v>0</v>
      </c>
      <c r="DQ1306">
        <v>0</v>
      </c>
      <c r="DR1306">
        <v>0</v>
      </c>
      <c r="DS1306">
        <v>0</v>
      </c>
      <c r="DT1306">
        <v>0</v>
      </c>
      <c r="DU1306">
        <v>0</v>
      </c>
      <c r="DV1306">
        <v>0</v>
      </c>
      <c r="DW1306">
        <v>0</v>
      </c>
      <c r="DX1306">
        <v>0</v>
      </c>
    </row>
    <row r="1307" spans="13:128" hidden="1">
      <c r="M1307" s="340" t="s">
        <v>632</v>
      </c>
      <c r="N1307" t="s">
        <v>1023</v>
      </c>
      <c r="O1307">
        <v>1</v>
      </c>
      <c r="P1307">
        <v>31</v>
      </c>
      <c r="Q1307" s="183" t="str">
        <f t="shared" si="49"/>
        <v>SDH100131</v>
      </c>
      <c r="R1307">
        <v>10000</v>
      </c>
      <c r="S1307">
        <v>10000</v>
      </c>
      <c r="T1307">
        <v>10000</v>
      </c>
      <c r="U1307">
        <v>10000</v>
      </c>
      <c r="V1307">
        <v>10000</v>
      </c>
      <c r="W1307">
        <v>10000</v>
      </c>
      <c r="X1307">
        <v>10000</v>
      </c>
      <c r="Y1307">
        <v>10000</v>
      </c>
      <c r="Z1307">
        <v>10000</v>
      </c>
      <c r="AA1307">
        <v>10000</v>
      </c>
      <c r="AB1307">
        <v>10000</v>
      </c>
      <c r="AC1307">
        <v>10000</v>
      </c>
      <c r="AD1307">
        <v>10000</v>
      </c>
      <c r="AE1307">
        <v>10000</v>
      </c>
      <c r="AF1307">
        <v>10000</v>
      </c>
      <c r="AG1307">
        <v>10000</v>
      </c>
      <c r="AH1307">
        <v>10000</v>
      </c>
      <c r="AI1307">
        <v>10000</v>
      </c>
      <c r="AJ1307">
        <v>10000</v>
      </c>
      <c r="AK1307">
        <v>10000</v>
      </c>
      <c r="AL1307">
        <v>10000</v>
      </c>
      <c r="AM1307">
        <v>10000</v>
      </c>
      <c r="AN1307">
        <v>10000</v>
      </c>
      <c r="AO1307">
        <v>10000</v>
      </c>
      <c r="AP1307">
        <v>10000</v>
      </c>
      <c r="AQ1307">
        <v>0</v>
      </c>
      <c r="AR1307">
        <v>0</v>
      </c>
      <c r="AS1307">
        <v>0</v>
      </c>
      <c r="AT1307">
        <v>0</v>
      </c>
      <c r="AU1307">
        <v>0</v>
      </c>
      <c r="AV1307">
        <v>0</v>
      </c>
      <c r="AW1307">
        <v>0</v>
      </c>
      <c r="AX1307">
        <v>0</v>
      </c>
      <c r="AY1307">
        <v>0</v>
      </c>
      <c r="AZ1307">
        <v>0</v>
      </c>
      <c r="BA1307">
        <v>0</v>
      </c>
      <c r="BB1307">
        <v>0</v>
      </c>
      <c r="BC1307">
        <v>0</v>
      </c>
      <c r="BD1307">
        <v>0</v>
      </c>
      <c r="BE1307">
        <v>0</v>
      </c>
      <c r="BF1307">
        <v>0</v>
      </c>
      <c r="BG1307">
        <v>0</v>
      </c>
      <c r="BH1307">
        <v>0</v>
      </c>
      <c r="BI1307">
        <v>0</v>
      </c>
      <c r="BJ1307">
        <v>0</v>
      </c>
      <c r="BK1307">
        <v>0</v>
      </c>
      <c r="BL1307">
        <v>0</v>
      </c>
      <c r="BM1307">
        <v>0</v>
      </c>
      <c r="BN1307">
        <v>0</v>
      </c>
      <c r="BO1307">
        <v>0</v>
      </c>
      <c r="BP1307">
        <v>0</v>
      </c>
      <c r="BQ1307">
        <v>0</v>
      </c>
      <c r="BR1307">
        <v>0</v>
      </c>
      <c r="BS1307">
        <v>0</v>
      </c>
      <c r="BT1307">
        <v>0</v>
      </c>
      <c r="BU1307">
        <v>0</v>
      </c>
      <c r="BV1307">
        <v>0</v>
      </c>
      <c r="BW1307">
        <v>0</v>
      </c>
      <c r="BX1307">
        <v>0</v>
      </c>
      <c r="BY1307">
        <v>0</v>
      </c>
      <c r="BZ1307">
        <v>0</v>
      </c>
      <c r="CA1307">
        <v>0</v>
      </c>
      <c r="CB1307">
        <v>0</v>
      </c>
      <c r="CC1307">
        <v>0</v>
      </c>
      <c r="CD1307">
        <v>0</v>
      </c>
      <c r="CE1307">
        <v>0</v>
      </c>
      <c r="CF1307">
        <v>0</v>
      </c>
      <c r="CG1307">
        <v>0</v>
      </c>
      <c r="CH1307">
        <v>0</v>
      </c>
      <c r="CI1307">
        <v>0</v>
      </c>
      <c r="CJ1307">
        <v>0</v>
      </c>
      <c r="CK1307">
        <v>0</v>
      </c>
      <c r="CL1307">
        <v>0</v>
      </c>
      <c r="CM1307">
        <v>0</v>
      </c>
      <c r="CN1307">
        <v>0</v>
      </c>
      <c r="CO1307">
        <v>0</v>
      </c>
      <c r="CP1307">
        <v>0</v>
      </c>
      <c r="CQ1307">
        <v>0</v>
      </c>
      <c r="CR1307">
        <v>0</v>
      </c>
      <c r="CS1307">
        <v>0</v>
      </c>
      <c r="CT1307">
        <v>0</v>
      </c>
      <c r="CU1307">
        <v>0</v>
      </c>
      <c r="CV1307">
        <v>0</v>
      </c>
      <c r="CW1307">
        <v>0</v>
      </c>
      <c r="CX1307">
        <v>0</v>
      </c>
      <c r="CY1307">
        <v>0</v>
      </c>
      <c r="CZ1307">
        <v>0</v>
      </c>
      <c r="DA1307">
        <v>0</v>
      </c>
      <c r="DB1307">
        <v>0</v>
      </c>
      <c r="DC1307">
        <v>0</v>
      </c>
      <c r="DD1307">
        <v>0</v>
      </c>
      <c r="DE1307">
        <v>0</v>
      </c>
      <c r="DF1307">
        <v>0</v>
      </c>
      <c r="DG1307">
        <v>0</v>
      </c>
      <c r="DH1307">
        <v>0</v>
      </c>
      <c r="DI1307">
        <v>0</v>
      </c>
      <c r="DJ1307">
        <v>0</v>
      </c>
      <c r="DK1307">
        <v>0</v>
      </c>
      <c r="DL1307">
        <v>0</v>
      </c>
      <c r="DM1307">
        <v>0</v>
      </c>
      <c r="DN1307">
        <v>0</v>
      </c>
      <c r="DO1307">
        <v>0</v>
      </c>
      <c r="DP1307">
        <v>0</v>
      </c>
      <c r="DQ1307">
        <v>0</v>
      </c>
      <c r="DR1307">
        <v>0</v>
      </c>
      <c r="DS1307">
        <v>0</v>
      </c>
      <c r="DT1307">
        <v>0</v>
      </c>
      <c r="DU1307">
        <v>0</v>
      </c>
      <c r="DV1307">
        <v>0</v>
      </c>
      <c r="DW1307">
        <v>0</v>
      </c>
      <c r="DX1307">
        <v>0</v>
      </c>
    </row>
    <row r="1308" spans="13:128" hidden="1">
      <c r="M1308" s="340" t="s">
        <v>632</v>
      </c>
      <c r="N1308" t="s">
        <v>1023</v>
      </c>
      <c r="O1308">
        <v>1</v>
      </c>
      <c r="P1308">
        <v>32</v>
      </c>
      <c r="Q1308" s="183" t="str">
        <f t="shared" si="49"/>
        <v>SDH100132</v>
      </c>
      <c r="R1308">
        <v>10000</v>
      </c>
      <c r="S1308">
        <v>10000</v>
      </c>
      <c r="T1308">
        <v>10000</v>
      </c>
      <c r="U1308">
        <v>10000</v>
      </c>
      <c r="V1308">
        <v>10000</v>
      </c>
      <c r="W1308">
        <v>10000</v>
      </c>
      <c r="X1308">
        <v>10000</v>
      </c>
      <c r="Y1308">
        <v>10000</v>
      </c>
      <c r="Z1308">
        <v>10000</v>
      </c>
      <c r="AA1308">
        <v>10000</v>
      </c>
      <c r="AB1308">
        <v>10000</v>
      </c>
      <c r="AC1308">
        <v>10000</v>
      </c>
      <c r="AD1308">
        <v>10000</v>
      </c>
      <c r="AE1308">
        <v>10000</v>
      </c>
      <c r="AF1308">
        <v>10000</v>
      </c>
      <c r="AG1308">
        <v>10000</v>
      </c>
      <c r="AH1308">
        <v>10000</v>
      </c>
      <c r="AI1308">
        <v>10000</v>
      </c>
      <c r="AJ1308">
        <v>10000</v>
      </c>
      <c r="AK1308">
        <v>10000</v>
      </c>
      <c r="AL1308">
        <v>10000</v>
      </c>
      <c r="AM1308">
        <v>10000</v>
      </c>
      <c r="AN1308">
        <v>10000</v>
      </c>
      <c r="AO1308">
        <v>10000</v>
      </c>
      <c r="AP1308">
        <v>10000</v>
      </c>
      <c r="AQ1308">
        <v>0</v>
      </c>
      <c r="AR1308">
        <v>0</v>
      </c>
      <c r="AS1308">
        <v>0</v>
      </c>
      <c r="AT1308">
        <v>0</v>
      </c>
      <c r="AU1308">
        <v>0</v>
      </c>
      <c r="AV1308">
        <v>0</v>
      </c>
      <c r="AW1308">
        <v>0</v>
      </c>
      <c r="AX1308">
        <v>0</v>
      </c>
      <c r="AY1308">
        <v>0</v>
      </c>
      <c r="AZ1308">
        <v>0</v>
      </c>
      <c r="BA1308">
        <v>0</v>
      </c>
      <c r="BB1308">
        <v>0</v>
      </c>
      <c r="BC1308">
        <v>0</v>
      </c>
      <c r="BD1308">
        <v>0</v>
      </c>
      <c r="BE1308">
        <v>0</v>
      </c>
      <c r="BF1308">
        <v>0</v>
      </c>
      <c r="BG1308">
        <v>0</v>
      </c>
      <c r="BH1308">
        <v>0</v>
      </c>
      <c r="BI1308">
        <v>0</v>
      </c>
      <c r="BJ1308">
        <v>0</v>
      </c>
      <c r="BK1308">
        <v>0</v>
      </c>
      <c r="BL1308">
        <v>0</v>
      </c>
      <c r="BM1308">
        <v>0</v>
      </c>
      <c r="BN1308">
        <v>0</v>
      </c>
      <c r="BO1308">
        <v>0</v>
      </c>
      <c r="BP1308">
        <v>0</v>
      </c>
      <c r="BQ1308">
        <v>0</v>
      </c>
      <c r="BR1308">
        <v>0</v>
      </c>
      <c r="BS1308">
        <v>0</v>
      </c>
      <c r="BT1308">
        <v>0</v>
      </c>
      <c r="BU1308">
        <v>0</v>
      </c>
      <c r="BV1308">
        <v>0</v>
      </c>
      <c r="BW1308">
        <v>0</v>
      </c>
      <c r="BX1308">
        <v>0</v>
      </c>
      <c r="BY1308">
        <v>0</v>
      </c>
      <c r="BZ1308">
        <v>0</v>
      </c>
      <c r="CA1308">
        <v>0</v>
      </c>
      <c r="CB1308">
        <v>0</v>
      </c>
      <c r="CC1308">
        <v>0</v>
      </c>
      <c r="CD1308">
        <v>0</v>
      </c>
      <c r="CE1308">
        <v>0</v>
      </c>
      <c r="CF1308">
        <v>0</v>
      </c>
      <c r="CG1308">
        <v>0</v>
      </c>
      <c r="CH1308">
        <v>0</v>
      </c>
      <c r="CI1308">
        <v>0</v>
      </c>
      <c r="CJ1308">
        <v>0</v>
      </c>
      <c r="CK1308">
        <v>0</v>
      </c>
      <c r="CL1308">
        <v>0</v>
      </c>
      <c r="CM1308">
        <v>0</v>
      </c>
      <c r="CN1308">
        <v>0</v>
      </c>
      <c r="CO1308">
        <v>0</v>
      </c>
      <c r="CP1308">
        <v>0</v>
      </c>
      <c r="CQ1308">
        <v>0</v>
      </c>
      <c r="CR1308">
        <v>0</v>
      </c>
      <c r="CS1308">
        <v>0</v>
      </c>
      <c r="CT1308">
        <v>0</v>
      </c>
      <c r="CU1308">
        <v>0</v>
      </c>
      <c r="CV1308">
        <v>0</v>
      </c>
      <c r="CW1308">
        <v>0</v>
      </c>
      <c r="CX1308">
        <v>0</v>
      </c>
      <c r="CY1308">
        <v>0</v>
      </c>
      <c r="CZ1308">
        <v>0</v>
      </c>
      <c r="DA1308">
        <v>0</v>
      </c>
      <c r="DB1308">
        <v>0</v>
      </c>
      <c r="DC1308">
        <v>0</v>
      </c>
      <c r="DD1308">
        <v>0</v>
      </c>
      <c r="DE1308">
        <v>0</v>
      </c>
      <c r="DF1308">
        <v>0</v>
      </c>
      <c r="DG1308">
        <v>0</v>
      </c>
      <c r="DH1308">
        <v>0</v>
      </c>
      <c r="DI1308">
        <v>0</v>
      </c>
      <c r="DJ1308">
        <v>0</v>
      </c>
      <c r="DK1308">
        <v>0</v>
      </c>
      <c r="DL1308">
        <v>0</v>
      </c>
      <c r="DM1308">
        <v>0</v>
      </c>
      <c r="DN1308">
        <v>0</v>
      </c>
      <c r="DO1308">
        <v>0</v>
      </c>
      <c r="DP1308">
        <v>0</v>
      </c>
      <c r="DQ1308">
        <v>0</v>
      </c>
      <c r="DR1308">
        <v>0</v>
      </c>
      <c r="DS1308">
        <v>0</v>
      </c>
      <c r="DT1308">
        <v>0</v>
      </c>
      <c r="DU1308">
        <v>0</v>
      </c>
      <c r="DV1308">
        <v>0</v>
      </c>
      <c r="DW1308">
        <v>0</v>
      </c>
      <c r="DX1308">
        <v>0</v>
      </c>
    </row>
    <row r="1309" spans="13:128" hidden="1">
      <c r="M1309" s="340" t="s">
        <v>632</v>
      </c>
      <c r="N1309" t="s">
        <v>1023</v>
      </c>
      <c r="O1309">
        <v>1</v>
      </c>
      <c r="P1309">
        <v>33</v>
      </c>
      <c r="Q1309" s="183" t="str">
        <f t="shared" si="49"/>
        <v>SDH100133</v>
      </c>
      <c r="R1309">
        <v>10000</v>
      </c>
      <c r="S1309">
        <v>10000</v>
      </c>
      <c r="T1309">
        <v>10000</v>
      </c>
      <c r="U1309">
        <v>10000</v>
      </c>
      <c r="V1309">
        <v>10000</v>
      </c>
      <c r="W1309">
        <v>10000</v>
      </c>
      <c r="X1309">
        <v>10000</v>
      </c>
      <c r="Y1309">
        <v>10000</v>
      </c>
      <c r="Z1309">
        <v>10000</v>
      </c>
      <c r="AA1309">
        <v>10000</v>
      </c>
      <c r="AB1309">
        <v>10000</v>
      </c>
      <c r="AC1309">
        <v>10000</v>
      </c>
      <c r="AD1309">
        <v>10000</v>
      </c>
      <c r="AE1309">
        <v>10000</v>
      </c>
      <c r="AF1309">
        <v>10000</v>
      </c>
      <c r="AG1309">
        <v>10000</v>
      </c>
      <c r="AH1309">
        <v>10000</v>
      </c>
      <c r="AI1309">
        <v>10000</v>
      </c>
      <c r="AJ1309">
        <v>10000</v>
      </c>
      <c r="AK1309">
        <v>10000</v>
      </c>
      <c r="AL1309">
        <v>10000</v>
      </c>
      <c r="AM1309">
        <v>10000</v>
      </c>
      <c r="AN1309">
        <v>10000</v>
      </c>
      <c r="AO1309">
        <v>10000</v>
      </c>
      <c r="AP1309">
        <v>10000</v>
      </c>
      <c r="AQ1309">
        <v>0</v>
      </c>
      <c r="AR1309">
        <v>0</v>
      </c>
      <c r="AS1309">
        <v>0</v>
      </c>
      <c r="AT1309">
        <v>0</v>
      </c>
      <c r="AU1309">
        <v>0</v>
      </c>
      <c r="AV1309">
        <v>0</v>
      </c>
      <c r="AW1309">
        <v>0</v>
      </c>
      <c r="AX1309">
        <v>0</v>
      </c>
      <c r="AY1309">
        <v>0</v>
      </c>
      <c r="AZ1309">
        <v>0</v>
      </c>
      <c r="BA1309">
        <v>0</v>
      </c>
      <c r="BB1309">
        <v>0</v>
      </c>
      <c r="BC1309">
        <v>0</v>
      </c>
      <c r="BD1309">
        <v>0</v>
      </c>
      <c r="BE1309">
        <v>0</v>
      </c>
      <c r="BF1309">
        <v>0</v>
      </c>
      <c r="BG1309">
        <v>0</v>
      </c>
      <c r="BH1309">
        <v>0</v>
      </c>
      <c r="BI1309">
        <v>0</v>
      </c>
      <c r="BJ1309">
        <v>0</v>
      </c>
      <c r="BK1309">
        <v>0</v>
      </c>
      <c r="BL1309">
        <v>0</v>
      </c>
      <c r="BM1309">
        <v>0</v>
      </c>
      <c r="BN1309">
        <v>0</v>
      </c>
      <c r="BO1309">
        <v>0</v>
      </c>
      <c r="BP1309">
        <v>0</v>
      </c>
      <c r="BQ1309">
        <v>0</v>
      </c>
      <c r="BR1309">
        <v>0</v>
      </c>
      <c r="BS1309">
        <v>0</v>
      </c>
      <c r="BT1309">
        <v>0</v>
      </c>
      <c r="BU1309">
        <v>0</v>
      </c>
      <c r="BV1309">
        <v>0</v>
      </c>
      <c r="BW1309">
        <v>0</v>
      </c>
      <c r="BX1309">
        <v>0</v>
      </c>
      <c r="BY1309">
        <v>0</v>
      </c>
      <c r="BZ1309">
        <v>0</v>
      </c>
      <c r="CA1309">
        <v>0</v>
      </c>
      <c r="CB1309">
        <v>0</v>
      </c>
      <c r="CC1309">
        <v>0</v>
      </c>
      <c r="CD1309">
        <v>0</v>
      </c>
      <c r="CE1309">
        <v>0</v>
      </c>
      <c r="CF1309">
        <v>0</v>
      </c>
      <c r="CG1309">
        <v>0</v>
      </c>
      <c r="CH1309">
        <v>0</v>
      </c>
      <c r="CI1309">
        <v>0</v>
      </c>
      <c r="CJ1309">
        <v>0</v>
      </c>
      <c r="CK1309">
        <v>0</v>
      </c>
      <c r="CL1309">
        <v>0</v>
      </c>
      <c r="CM1309">
        <v>0</v>
      </c>
      <c r="CN1309">
        <v>0</v>
      </c>
      <c r="CO1309">
        <v>0</v>
      </c>
      <c r="CP1309">
        <v>0</v>
      </c>
      <c r="CQ1309">
        <v>0</v>
      </c>
      <c r="CR1309">
        <v>0</v>
      </c>
      <c r="CS1309">
        <v>0</v>
      </c>
      <c r="CT1309">
        <v>0</v>
      </c>
      <c r="CU1309">
        <v>0</v>
      </c>
      <c r="CV1309">
        <v>0</v>
      </c>
      <c r="CW1309">
        <v>0</v>
      </c>
      <c r="CX1309">
        <v>0</v>
      </c>
      <c r="CY1309">
        <v>0</v>
      </c>
      <c r="CZ1309">
        <v>0</v>
      </c>
      <c r="DA1309">
        <v>0</v>
      </c>
      <c r="DB1309">
        <v>0</v>
      </c>
      <c r="DC1309">
        <v>0</v>
      </c>
      <c r="DD1309">
        <v>0</v>
      </c>
      <c r="DE1309">
        <v>0</v>
      </c>
      <c r="DF1309">
        <v>0</v>
      </c>
      <c r="DG1309">
        <v>0</v>
      </c>
      <c r="DH1309">
        <v>0</v>
      </c>
      <c r="DI1309">
        <v>0</v>
      </c>
      <c r="DJ1309">
        <v>0</v>
      </c>
      <c r="DK1309">
        <v>0</v>
      </c>
      <c r="DL1309">
        <v>0</v>
      </c>
      <c r="DM1309">
        <v>0</v>
      </c>
      <c r="DN1309">
        <v>0</v>
      </c>
      <c r="DO1309">
        <v>0</v>
      </c>
      <c r="DP1309">
        <v>0</v>
      </c>
      <c r="DQ1309">
        <v>0</v>
      </c>
      <c r="DR1309">
        <v>0</v>
      </c>
      <c r="DS1309">
        <v>0</v>
      </c>
      <c r="DT1309">
        <v>0</v>
      </c>
      <c r="DU1309">
        <v>0</v>
      </c>
      <c r="DV1309">
        <v>0</v>
      </c>
      <c r="DW1309">
        <v>0</v>
      </c>
      <c r="DX1309">
        <v>0</v>
      </c>
    </row>
    <row r="1310" spans="13:128" hidden="1">
      <c r="M1310" s="340" t="s">
        <v>632</v>
      </c>
      <c r="N1310" t="s">
        <v>1023</v>
      </c>
      <c r="O1310">
        <v>1</v>
      </c>
      <c r="P1310">
        <v>34</v>
      </c>
      <c r="Q1310" s="183" t="str">
        <f t="shared" si="49"/>
        <v>SDH100134</v>
      </c>
      <c r="R1310">
        <v>10000</v>
      </c>
      <c r="S1310">
        <v>10000</v>
      </c>
      <c r="T1310">
        <v>10000</v>
      </c>
      <c r="U1310">
        <v>10000</v>
      </c>
      <c r="V1310">
        <v>10000</v>
      </c>
      <c r="W1310">
        <v>10000</v>
      </c>
      <c r="X1310">
        <v>10000</v>
      </c>
      <c r="Y1310">
        <v>10000</v>
      </c>
      <c r="Z1310">
        <v>10000</v>
      </c>
      <c r="AA1310">
        <v>10000</v>
      </c>
      <c r="AB1310">
        <v>10000</v>
      </c>
      <c r="AC1310">
        <v>10000</v>
      </c>
      <c r="AD1310">
        <v>10000</v>
      </c>
      <c r="AE1310">
        <v>10000</v>
      </c>
      <c r="AF1310">
        <v>10000</v>
      </c>
      <c r="AG1310">
        <v>10000</v>
      </c>
      <c r="AH1310">
        <v>10000</v>
      </c>
      <c r="AI1310">
        <v>10000</v>
      </c>
      <c r="AJ1310">
        <v>10000</v>
      </c>
      <c r="AK1310">
        <v>10000</v>
      </c>
      <c r="AL1310">
        <v>10000</v>
      </c>
      <c r="AM1310">
        <v>10000</v>
      </c>
      <c r="AN1310">
        <v>10000</v>
      </c>
      <c r="AO1310">
        <v>10000</v>
      </c>
      <c r="AP1310">
        <v>10000</v>
      </c>
      <c r="AQ1310">
        <v>0</v>
      </c>
      <c r="AR1310">
        <v>0</v>
      </c>
      <c r="AS1310">
        <v>0</v>
      </c>
      <c r="AT1310">
        <v>0</v>
      </c>
      <c r="AU1310">
        <v>0</v>
      </c>
      <c r="AV1310">
        <v>0</v>
      </c>
      <c r="AW1310">
        <v>0</v>
      </c>
      <c r="AX1310">
        <v>0</v>
      </c>
      <c r="AY1310">
        <v>0</v>
      </c>
      <c r="AZ1310">
        <v>0</v>
      </c>
      <c r="BA1310">
        <v>0</v>
      </c>
      <c r="BB1310">
        <v>0</v>
      </c>
      <c r="BC1310">
        <v>0</v>
      </c>
      <c r="BD1310">
        <v>0</v>
      </c>
      <c r="BE1310">
        <v>0</v>
      </c>
      <c r="BF1310">
        <v>0</v>
      </c>
      <c r="BG1310">
        <v>0</v>
      </c>
      <c r="BH1310">
        <v>0</v>
      </c>
      <c r="BI1310">
        <v>0</v>
      </c>
      <c r="BJ1310">
        <v>0</v>
      </c>
      <c r="BK1310">
        <v>0</v>
      </c>
      <c r="BL1310">
        <v>0</v>
      </c>
      <c r="BM1310">
        <v>0</v>
      </c>
      <c r="BN1310">
        <v>0</v>
      </c>
      <c r="BO1310">
        <v>0</v>
      </c>
      <c r="BP1310">
        <v>0</v>
      </c>
      <c r="BQ1310">
        <v>0</v>
      </c>
      <c r="BR1310">
        <v>0</v>
      </c>
      <c r="BS1310">
        <v>0</v>
      </c>
      <c r="BT1310">
        <v>0</v>
      </c>
      <c r="BU1310">
        <v>0</v>
      </c>
      <c r="BV1310">
        <v>0</v>
      </c>
      <c r="BW1310">
        <v>0</v>
      </c>
      <c r="BX1310">
        <v>0</v>
      </c>
      <c r="BY1310">
        <v>0</v>
      </c>
      <c r="BZ1310">
        <v>0</v>
      </c>
      <c r="CA1310">
        <v>0</v>
      </c>
      <c r="CB1310">
        <v>0</v>
      </c>
      <c r="CC1310">
        <v>0</v>
      </c>
      <c r="CD1310">
        <v>0</v>
      </c>
      <c r="CE1310">
        <v>0</v>
      </c>
      <c r="CF1310">
        <v>0</v>
      </c>
      <c r="CG1310">
        <v>0</v>
      </c>
      <c r="CH1310">
        <v>0</v>
      </c>
      <c r="CI1310">
        <v>0</v>
      </c>
      <c r="CJ1310">
        <v>0</v>
      </c>
      <c r="CK1310">
        <v>0</v>
      </c>
      <c r="CL1310">
        <v>0</v>
      </c>
      <c r="CM1310">
        <v>0</v>
      </c>
      <c r="CN1310">
        <v>0</v>
      </c>
      <c r="CO1310">
        <v>0</v>
      </c>
      <c r="CP1310">
        <v>0</v>
      </c>
      <c r="CQ1310">
        <v>0</v>
      </c>
      <c r="CR1310">
        <v>0</v>
      </c>
      <c r="CS1310">
        <v>0</v>
      </c>
      <c r="CT1310">
        <v>0</v>
      </c>
      <c r="CU1310">
        <v>0</v>
      </c>
      <c r="CV1310">
        <v>0</v>
      </c>
      <c r="CW1310">
        <v>0</v>
      </c>
      <c r="CX1310">
        <v>0</v>
      </c>
      <c r="CY1310">
        <v>0</v>
      </c>
      <c r="CZ1310">
        <v>0</v>
      </c>
      <c r="DA1310">
        <v>0</v>
      </c>
      <c r="DB1310">
        <v>0</v>
      </c>
      <c r="DC1310">
        <v>0</v>
      </c>
      <c r="DD1310">
        <v>0</v>
      </c>
      <c r="DE1310">
        <v>0</v>
      </c>
      <c r="DF1310">
        <v>0</v>
      </c>
      <c r="DG1310">
        <v>0</v>
      </c>
      <c r="DH1310">
        <v>0</v>
      </c>
      <c r="DI1310">
        <v>0</v>
      </c>
      <c r="DJ1310">
        <v>0</v>
      </c>
      <c r="DK1310">
        <v>0</v>
      </c>
      <c r="DL1310">
        <v>0</v>
      </c>
      <c r="DM1310">
        <v>0</v>
      </c>
      <c r="DN1310">
        <v>0</v>
      </c>
      <c r="DO1310">
        <v>0</v>
      </c>
      <c r="DP1310">
        <v>0</v>
      </c>
      <c r="DQ1310">
        <v>0</v>
      </c>
      <c r="DR1310">
        <v>0</v>
      </c>
      <c r="DS1310">
        <v>0</v>
      </c>
      <c r="DT1310">
        <v>0</v>
      </c>
      <c r="DU1310">
        <v>0</v>
      </c>
      <c r="DV1310">
        <v>0</v>
      </c>
      <c r="DW1310">
        <v>0</v>
      </c>
      <c r="DX1310">
        <v>0</v>
      </c>
    </row>
    <row r="1311" spans="13:128" hidden="1">
      <c r="M1311" s="340" t="s">
        <v>632</v>
      </c>
      <c r="N1311" t="s">
        <v>1023</v>
      </c>
      <c r="O1311">
        <v>1</v>
      </c>
      <c r="P1311">
        <v>35</v>
      </c>
      <c r="Q1311" s="183" t="str">
        <f t="shared" si="49"/>
        <v>SDH100135</v>
      </c>
      <c r="R1311">
        <v>10000</v>
      </c>
      <c r="S1311">
        <v>10000</v>
      </c>
      <c r="T1311">
        <v>10000</v>
      </c>
      <c r="U1311">
        <v>10000</v>
      </c>
      <c r="V1311">
        <v>10000</v>
      </c>
      <c r="W1311">
        <v>10000</v>
      </c>
      <c r="X1311">
        <v>10000</v>
      </c>
      <c r="Y1311">
        <v>10000</v>
      </c>
      <c r="Z1311">
        <v>10000</v>
      </c>
      <c r="AA1311">
        <v>10000</v>
      </c>
      <c r="AB1311">
        <v>10000</v>
      </c>
      <c r="AC1311">
        <v>10000</v>
      </c>
      <c r="AD1311">
        <v>10000</v>
      </c>
      <c r="AE1311">
        <v>10000</v>
      </c>
      <c r="AF1311">
        <v>10000</v>
      </c>
      <c r="AG1311">
        <v>10000</v>
      </c>
      <c r="AH1311">
        <v>10000</v>
      </c>
      <c r="AI1311">
        <v>10000</v>
      </c>
      <c r="AJ1311">
        <v>10000</v>
      </c>
      <c r="AK1311">
        <v>10000</v>
      </c>
      <c r="AL1311">
        <v>10000</v>
      </c>
      <c r="AM1311">
        <v>10000</v>
      </c>
      <c r="AN1311">
        <v>10000</v>
      </c>
      <c r="AO1311">
        <v>10000</v>
      </c>
      <c r="AP1311">
        <v>10000</v>
      </c>
      <c r="AQ1311">
        <v>0</v>
      </c>
      <c r="AR1311">
        <v>0</v>
      </c>
      <c r="AS1311">
        <v>0</v>
      </c>
      <c r="AT1311">
        <v>0</v>
      </c>
      <c r="AU1311">
        <v>0</v>
      </c>
      <c r="AV1311">
        <v>0</v>
      </c>
      <c r="AW1311">
        <v>0</v>
      </c>
      <c r="AX1311">
        <v>0</v>
      </c>
      <c r="AY1311">
        <v>0</v>
      </c>
      <c r="AZ1311">
        <v>0</v>
      </c>
      <c r="BA1311">
        <v>0</v>
      </c>
      <c r="BB1311">
        <v>0</v>
      </c>
      <c r="BC1311">
        <v>0</v>
      </c>
      <c r="BD1311">
        <v>0</v>
      </c>
      <c r="BE1311">
        <v>0</v>
      </c>
      <c r="BF1311">
        <v>0</v>
      </c>
      <c r="BG1311">
        <v>0</v>
      </c>
      <c r="BH1311">
        <v>0</v>
      </c>
      <c r="BI1311">
        <v>0</v>
      </c>
      <c r="BJ1311">
        <v>0</v>
      </c>
      <c r="BK1311">
        <v>0</v>
      </c>
      <c r="BL1311">
        <v>0</v>
      </c>
      <c r="BM1311">
        <v>0</v>
      </c>
      <c r="BN1311">
        <v>0</v>
      </c>
      <c r="BO1311">
        <v>0</v>
      </c>
      <c r="BP1311">
        <v>0</v>
      </c>
      <c r="BQ1311">
        <v>0</v>
      </c>
      <c r="BR1311">
        <v>0</v>
      </c>
      <c r="BS1311">
        <v>0</v>
      </c>
      <c r="BT1311">
        <v>0</v>
      </c>
      <c r="BU1311">
        <v>0</v>
      </c>
      <c r="BV1311">
        <v>0</v>
      </c>
      <c r="BW1311">
        <v>0</v>
      </c>
      <c r="BX1311">
        <v>0</v>
      </c>
      <c r="BY1311">
        <v>0</v>
      </c>
      <c r="BZ1311">
        <v>0</v>
      </c>
      <c r="CA1311">
        <v>0</v>
      </c>
      <c r="CB1311">
        <v>0</v>
      </c>
      <c r="CC1311">
        <v>0</v>
      </c>
      <c r="CD1311">
        <v>0</v>
      </c>
      <c r="CE1311">
        <v>0</v>
      </c>
      <c r="CF1311">
        <v>0</v>
      </c>
      <c r="CG1311">
        <v>0</v>
      </c>
      <c r="CH1311">
        <v>0</v>
      </c>
      <c r="CI1311">
        <v>0</v>
      </c>
      <c r="CJ1311">
        <v>0</v>
      </c>
      <c r="CK1311">
        <v>0</v>
      </c>
      <c r="CL1311">
        <v>0</v>
      </c>
      <c r="CM1311">
        <v>0</v>
      </c>
      <c r="CN1311">
        <v>0</v>
      </c>
      <c r="CO1311">
        <v>0</v>
      </c>
      <c r="CP1311">
        <v>0</v>
      </c>
      <c r="CQ1311">
        <v>0</v>
      </c>
      <c r="CR1311">
        <v>0</v>
      </c>
      <c r="CS1311">
        <v>0</v>
      </c>
      <c r="CT1311">
        <v>0</v>
      </c>
      <c r="CU1311">
        <v>0</v>
      </c>
      <c r="CV1311">
        <v>0</v>
      </c>
      <c r="CW1311">
        <v>0</v>
      </c>
      <c r="CX1311">
        <v>0</v>
      </c>
      <c r="CY1311">
        <v>0</v>
      </c>
      <c r="CZ1311">
        <v>0</v>
      </c>
      <c r="DA1311">
        <v>0</v>
      </c>
      <c r="DB1311">
        <v>0</v>
      </c>
      <c r="DC1311">
        <v>0</v>
      </c>
      <c r="DD1311">
        <v>0</v>
      </c>
      <c r="DE1311">
        <v>0</v>
      </c>
      <c r="DF1311">
        <v>0</v>
      </c>
      <c r="DG1311">
        <v>0</v>
      </c>
      <c r="DH1311">
        <v>0</v>
      </c>
      <c r="DI1311">
        <v>0</v>
      </c>
      <c r="DJ1311">
        <v>0</v>
      </c>
      <c r="DK1311">
        <v>0</v>
      </c>
      <c r="DL1311">
        <v>0</v>
      </c>
      <c r="DM1311">
        <v>0</v>
      </c>
      <c r="DN1311">
        <v>0</v>
      </c>
      <c r="DO1311">
        <v>0</v>
      </c>
      <c r="DP1311">
        <v>0</v>
      </c>
      <c r="DQ1311">
        <v>0</v>
      </c>
      <c r="DR1311">
        <v>0</v>
      </c>
      <c r="DS1311">
        <v>0</v>
      </c>
      <c r="DT1311">
        <v>0</v>
      </c>
      <c r="DU1311">
        <v>0</v>
      </c>
      <c r="DV1311">
        <v>0</v>
      </c>
      <c r="DW1311">
        <v>0</v>
      </c>
      <c r="DX1311">
        <v>0</v>
      </c>
    </row>
    <row r="1312" spans="13:128" hidden="1">
      <c r="M1312" s="340" t="s">
        <v>632</v>
      </c>
      <c r="N1312" t="s">
        <v>1023</v>
      </c>
      <c r="O1312">
        <v>1</v>
      </c>
      <c r="P1312">
        <v>36</v>
      </c>
      <c r="Q1312" s="183" t="str">
        <f t="shared" si="49"/>
        <v>SDH100136</v>
      </c>
      <c r="R1312">
        <v>10000</v>
      </c>
      <c r="S1312">
        <v>10000</v>
      </c>
      <c r="T1312">
        <v>10000</v>
      </c>
      <c r="U1312">
        <v>10000</v>
      </c>
      <c r="V1312">
        <v>10000</v>
      </c>
      <c r="W1312">
        <v>10000</v>
      </c>
      <c r="X1312">
        <v>10000</v>
      </c>
      <c r="Y1312">
        <v>10000</v>
      </c>
      <c r="Z1312">
        <v>10000</v>
      </c>
      <c r="AA1312">
        <v>10000</v>
      </c>
      <c r="AB1312">
        <v>10000</v>
      </c>
      <c r="AC1312">
        <v>10000</v>
      </c>
      <c r="AD1312">
        <v>10000</v>
      </c>
      <c r="AE1312">
        <v>10000</v>
      </c>
      <c r="AF1312">
        <v>10000</v>
      </c>
      <c r="AG1312">
        <v>10000</v>
      </c>
      <c r="AH1312">
        <v>10000</v>
      </c>
      <c r="AI1312">
        <v>10000</v>
      </c>
      <c r="AJ1312">
        <v>10000</v>
      </c>
      <c r="AK1312">
        <v>10000</v>
      </c>
      <c r="AL1312">
        <v>10000</v>
      </c>
      <c r="AM1312">
        <v>10000</v>
      </c>
      <c r="AN1312">
        <v>10000</v>
      </c>
      <c r="AO1312">
        <v>10000</v>
      </c>
      <c r="AP1312">
        <v>10000</v>
      </c>
      <c r="AQ1312">
        <v>0</v>
      </c>
      <c r="AR1312">
        <v>0</v>
      </c>
      <c r="AS1312">
        <v>0</v>
      </c>
      <c r="AT1312">
        <v>0</v>
      </c>
      <c r="AU1312">
        <v>0</v>
      </c>
      <c r="AV1312">
        <v>0</v>
      </c>
      <c r="AW1312">
        <v>0</v>
      </c>
      <c r="AX1312">
        <v>0</v>
      </c>
      <c r="AY1312">
        <v>0</v>
      </c>
      <c r="AZ1312">
        <v>0</v>
      </c>
      <c r="BA1312">
        <v>0</v>
      </c>
      <c r="BB1312">
        <v>0</v>
      </c>
      <c r="BC1312">
        <v>0</v>
      </c>
      <c r="BD1312">
        <v>0</v>
      </c>
      <c r="BE1312">
        <v>0</v>
      </c>
      <c r="BF1312">
        <v>0</v>
      </c>
      <c r="BG1312">
        <v>0</v>
      </c>
      <c r="BH1312">
        <v>0</v>
      </c>
      <c r="BI1312">
        <v>0</v>
      </c>
      <c r="BJ1312">
        <v>0</v>
      </c>
      <c r="BK1312">
        <v>0</v>
      </c>
      <c r="BL1312">
        <v>0</v>
      </c>
      <c r="BM1312">
        <v>0</v>
      </c>
      <c r="BN1312">
        <v>0</v>
      </c>
      <c r="BO1312">
        <v>0</v>
      </c>
      <c r="BP1312">
        <v>0</v>
      </c>
      <c r="BQ1312">
        <v>0</v>
      </c>
      <c r="BR1312">
        <v>0</v>
      </c>
      <c r="BS1312">
        <v>0</v>
      </c>
      <c r="BT1312">
        <v>0</v>
      </c>
      <c r="BU1312">
        <v>0</v>
      </c>
      <c r="BV1312">
        <v>0</v>
      </c>
      <c r="BW1312">
        <v>0</v>
      </c>
      <c r="BX1312">
        <v>0</v>
      </c>
      <c r="BY1312">
        <v>0</v>
      </c>
      <c r="BZ1312">
        <v>0</v>
      </c>
      <c r="CA1312">
        <v>0</v>
      </c>
      <c r="CB1312">
        <v>0</v>
      </c>
      <c r="CC1312">
        <v>0</v>
      </c>
      <c r="CD1312">
        <v>0</v>
      </c>
      <c r="CE1312">
        <v>0</v>
      </c>
      <c r="CF1312">
        <v>0</v>
      </c>
      <c r="CG1312">
        <v>0</v>
      </c>
      <c r="CH1312">
        <v>0</v>
      </c>
      <c r="CI1312">
        <v>0</v>
      </c>
      <c r="CJ1312">
        <v>0</v>
      </c>
      <c r="CK1312">
        <v>0</v>
      </c>
      <c r="CL1312">
        <v>0</v>
      </c>
      <c r="CM1312">
        <v>0</v>
      </c>
      <c r="CN1312">
        <v>0</v>
      </c>
      <c r="CO1312">
        <v>0</v>
      </c>
      <c r="CP1312">
        <v>0</v>
      </c>
      <c r="CQ1312">
        <v>0</v>
      </c>
      <c r="CR1312">
        <v>0</v>
      </c>
      <c r="CS1312">
        <v>0</v>
      </c>
      <c r="CT1312">
        <v>0</v>
      </c>
      <c r="CU1312">
        <v>0</v>
      </c>
      <c r="CV1312">
        <v>0</v>
      </c>
      <c r="CW1312">
        <v>0</v>
      </c>
      <c r="CX1312">
        <v>0</v>
      </c>
      <c r="CY1312">
        <v>0</v>
      </c>
      <c r="CZ1312">
        <v>0</v>
      </c>
      <c r="DA1312">
        <v>0</v>
      </c>
      <c r="DB1312">
        <v>0</v>
      </c>
      <c r="DC1312">
        <v>0</v>
      </c>
      <c r="DD1312">
        <v>0</v>
      </c>
      <c r="DE1312">
        <v>0</v>
      </c>
      <c r="DF1312">
        <v>0</v>
      </c>
      <c r="DG1312">
        <v>0</v>
      </c>
      <c r="DH1312">
        <v>0</v>
      </c>
      <c r="DI1312">
        <v>0</v>
      </c>
      <c r="DJ1312">
        <v>0</v>
      </c>
      <c r="DK1312">
        <v>0</v>
      </c>
      <c r="DL1312">
        <v>0</v>
      </c>
      <c r="DM1312">
        <v>0</v>
      </c>
      <c r="DN1312">
        <v>0</v>
      </c>
      <c r="DO1312">
        <v>0</v>
      </c>
      <c r="DP1312">
        <v>0</v>
      </c>
      <c r="DQ1312">
        <v>0</v>
      </c>
      <c r="DR1312">
        <v>0</v>
      </c>
      <c r="DS1312">
        <v>0</v>
      </c>
      <c r="DT1312">
        <v>0</v>
      </c>
      <c r="DU1312">
        <v>0</v>
      </c>
      <c r="DV1312">
        <v>0</v>
      </c>
      <c r="DW1312">
        <v>0</v>
      </c>
      <c r="DX1312">
        <v>0</v>
      </c>
    </row>
    <row r="1313" spans="13:128" hidden="1">
      <c r="M1313" s="340" t="s">
        <v>632</v>
      </c>
      <c r="N1313" t="s">
        <v>1023</v>
      </c>
      <c r="O1313">
        <v>1</v>
      </c>
      <c r="P1313">
        <v>37</v>
      </c>
      <c r="Q1313" s="183" t="str">
        <f t="shared" si="49"/>
        <v>SDH100137</v>
      </c>
      <c r="R1313">
        <v>10000</v>
      </c>
      <c r="S1313">
        <v>10000</v>
      </c>
      <c r="T1313">
        <v>10000</v>
      </c>
      <c r="U1313">
        <v>10000</v>
      </c>
      <c r="V1313">
        <v>10000</v>
      </c>
      <c r="W1313">
        <v>10000</v>
      </c>
      <c r="X1313">
        <v>10000</v>
      </c>
      <c r="Y1313">
        <v>10000</v>
      </c>
      <c r="Z1313">
        <v>10000</v>
      </c>
      <c r="AA1313">
        <v>10000</v>
      </c>
      <c r="AB1313">
        <v>10000</v>
      </c>
      <c r="AC1313">
        <v>10000</v>
      </c>
      <c r="AD1313">
        <v>10000</v>
      </c>
      <c r="AE1313">
        <v>10000</v>
      </c>
      <c r="AF1313">
        <v>10000</v>
      </c>
      <c r="AG1313">
        <v>10000</v>
      </c>
      <c r="AH1313">
        <v>10000</v>
      </c>
      <c r="AI1313">
        <v>10000</v>
      </c>
      <c r="AJ1313">
        <v>10000</v>
      </c>
      <c r="AK1313">
        <v>10000</v>
      </c>
      <c r="AL1313">
        <v>10000</v>
      </c>
      <c r="AM1313">
        <v>10000</v>
      </c>
      <c r="AN1313">
        <v>10000</v>
      </c>
      <c r="AO1313">
        <v>10000</v>
      </c>
      <c r="AP1313">
        <v>10000</v>
      </c>
      <c r="AQ1313">
        <v>0</v>
      </c>
      <c r="AR1313">
        <v>0</v>
      </c>
      <c r="AS1313">
        <v>0</v>
      </c>
      <c r="AT1313">
        <v>0</v>
      </c>
      <c r="AU1313">
        <v>0</v>
      </c>
      <c r="AV1313">
        <v>0</v>
      </c>
      <c r="AW1313">
        <v>0</v>
      </c>
      <c r="AX1313">
        <v>0</v>
      </c>
      <c r="AY1313">
        <v>0</v>
      </c>
      <c r="AZ1313">
        <v>0</v>
      </c>
      <c r="BA1313">
        <v>0</v>
      </c>
      <c r="BB1313">
        <v>0</v>
      </c>
      <c r="BC1313">
        <v>0</v>
      </c>
      <c r="BD1313">
        <v>0</v>
      </c>
      <c r="BE1313">
        <v>0</v>
      </c>
      <c r="BF1313">
        <v>0</v>
      </c>
      <c r="BG1313">
        <v>0</v>
      </c>
      <c r="BH1313">
        <v>0</v>
      </c>
      <c r="BI1313">
        <v>0</v>
      </c>
      <c r="BJ1313">
        <v>0</v>
      </c>
      <c r="BK1313">
        <v>0</v>
      </c>
      <c r="BL1313">
        <v>0</v>
      </c>
      <c r="BM1313">
        <v>0</v>
      </c>
      <c r="BN1313">
        <v>0</v>
      </c>
      <c r="BO1313">
        <v>0</v>
      </c>
      <c r="BP1313">
        <v>0</v>
      </c>
      <c r="BQ1313">
        <v>0</v>
      </c>
      <c r="BR1313">
        <v>0</v>
      </c>
      <c r="BS1313">
        <v>0</v>
      </c>
      <c r="BT1313">
        <v>0</v>
      </c>
      <c r="BU1313">
        <v>0</v>
      </c>
      <c r="BV1313">
        <v>0</v>
      </c>
      <c r="BW1313">
        <v>0</v>
      </c>
      <c r="BX1313">
        <v>0</v>
      </c>
      <c r="BY1313">
        <v>0</v>
      </c>
      <c r="BZ1313">
        <v>0</v>
      </c>
      <c r="CA1313">
        <v>0</v>
      </c>
      <c r="CB1313">
        <v>0</v>
      </c>
      <c r="CC1313">
        <v>0</v>
      </c>
      <c r="CD1313">
        <v>0</v>
      </c>
      <c r="CE1313">
        <v>0</v>
      </c>
      <c r="CF1313">
        <v>0</v>
      </c>
      <c r="CG1313">
        <v>0</v>
      </c>
      <c r="CH1313">
        <v>0</v>
      </c>
      <c r="CI1313">
        <v>0</v>
      </c>
      <c r="CJ1313">
        <v>0</v>
      </c>
      <c r="CK1313">
        <v>0</v>
      </c>
      <c r="CL1313">
        <v>0</v>
      </c>
      <c r="CM1313">
        <v>0</v>
      </c>
      <c r="CN1313">
        <v>0</v>
      </c>
      <c r="CO1313">
        <v>0</v>
      </c>
      <c r="CP1313">
        <v>0</v>
      </c>
      <c r="CQ1313">
        <v>0</v>
      </c>
      <c r="CR1313">
        <v>0</v>
      </c>
      <c r="CS1313">
        <v>0</v>
      </c>
      <c r="CT1313">
        <v>0</v>
      </c>
      <c r="CU1313">
        <v>0</v>
      </c>
      <c r="CV1313">
        <v>0</v>
      </c>
      <c r="CW1313">
        <v>0</v>
      </c>
      <c r="CX1313">
        <v>0</v>
      </c>
      <c r="CY1313">
        <v>0</v>
      </c>
      <c r="CZ1313">
        <v>0</v>
      </c>
      <c r="DA1313">
        <v>0</v>
      </c>
      <c r="DB1313">
        <v>0</v>
      </c>
      <c r="DC1313">
        <v>0</v>
      </c>
      <c r="DD1313">
        <v>0</v>
      </c>
      <c r="DE1313">
        <v>0</v>
      </c>
      <c r="DF1313">
        <v>0</v>
      </c>
      <c r="DG1313">
        <v>0</v>
      </c>
      <c r="DH1313">
        <v>0</v>
      </c>
      <c r="DI1313">
        <v>0</v>
      </c>
      <c r="DJ1313">
        <v>0</v>
      </c>
      <c r="DK1313">
        <v>0</v>
      </c>
      <c r="DL1313">
        <v>0</v>
      </c>
      <c r="DM1313">
        <v>0</v>
      </c>
      <c r="DN1313">
        <v>0</v>
      </c>
      <c r="DO1313">
        <v>0</v>
      </c>
      <c r="DP1313">
        <v>0</v>
      </c>
      <c r="DQ1313">
        <v>0</v>
      </c>
      <c r="DR1313">
        <v>0</v>
      </c>
      <c r="DS1313">
        <v>0</v>
      </c>
      <c r="DT1313">
        <v>0</v>
      </c>
      <c r="DU1313">
        <v>0</v>
      </c>
      <c r="DV1313">
        <v>0</v>
      </c>
      <c r="DW1313">
        <v>0</v>
      </c>
      <c r="DX1313">
        <v>0</v>
      </c>
    </row>
    <row r="1314" spans="13:128" hidden="1">
      <c r="M1314" s="340" t="s">
        <v>632</v>
      </c>
      <c r="N1314" t="s">
        <v>1023</v>
      </c>
      <c r="O1314">
        <v>1</v>
      </c>
      <c r="P1314">
        <v>38</v>
      </c>
      <c r="Q1314" s="183" t="str">
        <f t="shared" si="49"/>
        <v>SDH100138</v>
      </c>
      <c r="R1314">
        <v>10000</v>
      </c>
      <c r="S1314">
        <v>10000</v>
      </c>
      <c r="T1314">
        <v>10000</v>
      </c>
      <c r="U1314">
        <v>10000</v>
      </c>
      <c r="V1314">
        <v>10000</v>
      </c>
      <c r="W1314">
        <v>10000</v>
      </c>
      <c r="X1314">
        <v>10000</v>
      </c>
      <c r="Y1314">
        <v>10000</v>
      </c>
      <c r="Z1314">
        <v>10000</v>
      </c>
      <c r="AA1314">
        <v>10000</v>
      </c>
      <c r="AB1314">
        <v>10000</v>
      </c>
      <c r="AC1314">
        <v>10000</v>
      </c>
      <c r="AD1314">
        <v>10000</v>
      </c>
      <c r="AE1314">
        <v>10000</v>
      </c>
      <c r="AF1314">
        <v>10000</v>
      </c>
      <c r="AG1314">
        <v>10000</v>
      </c>
      <c r="AH1314">
        <v>10000</v>
      </c>
      <c r="AI1314">
        <v>10000</v>
      </c>
      <c r="AJ1314">
        <v>10000</v>
      </c>
      <c r="AK1314">
        <v>10000</v>
      </c>
      <c r="AL1314">
        <v>10000</v>
      </c>
      <c r="AM1314">
        <v>10000</v>
      </c>
      <c r="AN1314">
        <v>10000</v>
      </c>
      <c r="AO1314">
        <v>10000</v>
      </c>
      <c r="AP1314">
        <v>10000</v>
      </c>
      <c r="AQ1314">
        <v>0</v>
      </c>
      <c r="AR1314">
        <v>0</v>
      </c>
      <c r="AS1314">
        <v>0</v>
      </c>
      <c r="AT1314">
        <v>0</v>
      </c>
      <c r="AU1314">
        <v>0</v>
      </c>
      <c r="AV1314">
        <v>0</v>
      </c>
      <c r="AW1314">
        <v>0</v>
      </c>
      <c r="AX1314">
        <v>0</v>
      </c>
      <c r="AY1314">
        <v>0</v>
      </c>
      <c r="AZ1314">
        <v>0</v>
      </c>
      <c r="BA1314">
        <v>0</v>
      </c>
      <c r="BB1314">
        <v>0</v>
      </c>
      <c r="BC1314">
        <v>0</v>
      </c>
      <c r="BD1314">
        <v>0</v>
      </c>
      <c r="BE1314">
        <v>0</v>
      </c>
      <c r="BF1314">
        <v>0</v>
      </c>
      <c r="BG1314">
        <v>0</v>
      </c>
      <c r="BH1314">
        <v>0</v>
      </c>
      <c r="BI1314">
        <v>0</v>
      </c>
      <c r="BJ1314">
        <v>0</v>
      </c>
      <c r="BK1314">
        <v>0</v>
      </c>
      <c r="BL1314">
        <v>0</v>
      </c>
      <c r="BM1314">
        <v>0</v>
      </c>
      <c r="BN1314">
        <v>0</v>
      </c>
      <c r="BO1314">
        <v>0</v>
      </c>
      <c r="BP1314">
        <v>0</v>
      </c>
      <c r="BQ1314">
        <v>0</v>
      </c>
      <c r="BR1314">
        <v>0</v>
      </c>
      <c r="BS1314">
        <v>0</v>
      </c>
      <c r="BT1314">
        <v>0</v>
      </c>
      <c r="BU1314">
        <v>0</v>
      </c>
      <c r="BV1314">
        <v>0</v>
      </c>
      <c r="BW1314">
        <v>0</v>
      </c>
      <c r="BX1314">
        <v>0</v>
      </c>
      <c r="BY1314">
        <v>0</v>
      </c>
      <c r="BZ1314">
        <v>0</v>
      </c>
      <c r="CA1314">
        <v>0</v>
      </c>
      <c r="CB1314">
        <v>0</v>
      </c>
      <c r="CC1314">
        <v>0</v>
      </c>
      <c r="CD1314">
        <v>0</v>
      </c>
      <c r="CE1314">
        <v>0</v>
      </c>
      <c r="CF1314">
        <v>0</v>
      </c>
      <c r="CG1314">
        <v>0</v>
      </c>
      <c r="CH1314">
        <v>0</v>
      </c>
      <c r="CI1314">
        <v>0</v>
      </c>
      <c r="CJ1314">
        <v>0</v>
      </c>
      <c r="CK1314">
        <v>0</v>
      </c>
      <c r="CL1314">
        <v>0</v>
      </c>
      <c r="CM1314">
        <v>0</v>
      </c>
      <c r="CN1314">
        <v>0</v>
      </c>
      <c r="CO1314">
        <v>0</v>
      </c>
      <c r="CP1314">
        <v>0</v>
      </c>
      <c r="CQ1314">
        <v>0</v>
      </c>
      <c r="CR1314">
        <v>0</v>
      </c>
      <c r="CS1314">
        <v>0</v>
      </c>
      <c r="CT1314">
        <v>0</v>
      </c>
      <c r="CU1314">
        <v>0</v>
      </c>
      <c r="CV1314">
        <v>0</v>
      </c>
      <c r="CW1314">
        <v>0</v>
      </c>
      <c r="CX1314">
        <v>0</v>
      </c>
      <c r="CY1314">
        <v>0</v>
      </c>
      <c r="CZ1314">
        <v>0</v>
      </c>
      <c r="DA1314">
        <v>0</v>
      </c>
      <c r="DB1314">
        <v>0</v>
      </c>
      <c r="DC1314">
        <v>0</v>
      </c>
      <c r="DD1314">
        <v>0</v>
      </c>
      <c r="DE1314">
        <v>0</v>
      </c>
      <c r="DF1314">
        <v>0</v>
      </c>
      <c r="DG1314">
        <v>0</v>
      </c>
      <c r="DH1314">
        <v>0</v>
      </c>
      <c r="DI1314">
        <v>0</v>
      </c>
      <c r="DJ1314">
        <v>0</v>
      </c>
      <c r="DK1314">
        <v>0</v>
      </c>
      <c r="DL1314">
        <v>0</v>
      </c>
      <c r="DM1314">
        <v>0</v>
      </c>
      <c r="DN1314">
        <v>0</v>
      </c>
      <c r="DO1314">
        <v>0</v>
      </c>
      <c r="DP1314">
        <v>0</v>
      </c>
      <c r="DQ1314">
        <v>0</v>
      </c>
      <c r="DR1314">
        <v>0</v>
      </c>
      <c r="DS1314">
        <v>0</v>
      </c>
      <c r="DT1314">
        <v>0</v>
      </c>
      <c r="DU1314">
        <v>0</v>
      </c>
      <c r="DV1314">
        <v>0</v>
      </c>
      <c r="DW1314">
        <v>0</v>
      </c>
      <c r="DX1314">
        <v>0</v>
      </c>
    </row>
    <row r="1315" spans="13:128" hidden="1">
      <c r="M1315" s="340" t="s">
        <v>632</v>
      </c>
      <c r="N1315" t="s">
        <v>1023</v>
      </c>
      <c r="O1315">
        <v>1</v>
      </c>
      <c r="P1315">
        <v>39</v>
      </c>
      <c r="Q1315" s="183" t="str">
        <f t="shared" si="49"/>
        <v>SDH100139</v>
      </c>
      <c r="R1315">
        <v>10000</v>
      </c>
      <c r="S1315">
        <v>10000</v>
      </c>
      <c r="T1315">
        <v>10000</v>
      </c>
      <c r="U1315">
        <v>10000</v>
      </c>
      <c r="V1315">
        <v>10000</v>
      </c>
      <c r="W1315">
        <v>10000</v>
      </c>
      <c r="X1315">
        <v>10000</v>
      </c>
      <c r="Y1315">
        <v>10000</v>
      </c>
      <c r="Z1315">
        <v>10000</v>
      </c>
      <c r="AA1315">
        <v>10000</v>
      </c>
      <c r="AB1315">
        <v>10000</v>
      </c>
      <c r="AC1315">
        <v>10000</v>
      </c>
      <c r="AD1315">
        <v>10000</v>
      </c>
      <c r="AE1315">
        <v>10000</v>
      </c>
      <c r="AF1315">
        <v>10000</v>
      </c>
      <c r="AG1315">
        <v>10000</v>
      </c>
      <c r="AH1315">
        <v>10000</v>
      </c>
      <c r="AI1315">
        <v>10000</v>
      </c>
      <c r="AJ1315">
        <v>10000</v>
      </c>
      <c r="AK1315">
        <v>10000</v>
      </c>
      <c r="AL1315">
        <v>10000</v>
      </c>
      <c r="AM1315">
        <v>10000</v>
      </c>
      <c r="AN1315">
        <v>10000</v>
      </c>
      <c r="AO1315">
        <v>10000</v>
      </c>
      <c r="AP1315">
        <v>10000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0</v>
      </c>
      <c r="BL1315">
        <v>0</v>
      </c>
      <c r="BM1315">
        <v>0</v>
      </c>
      <c r="BN1315">
        <v>0</v>
      </c>
      <c r="BO1315">
        <v>0</v>
      </c>
      <c r="BP1315">
        <v>0</v>
      </c>
      <c r="BQ1315">
        <v>0</v>
      </c>
      <c r="BR1315">
        <v>0</v>
      </c>
      <c r="BS1315">
        <v>0</v>
      </c>
      <c r="BT1315">
        <v>0</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v>
      </c>
      <c r="CP1315">
        <v>0</v>
      </c>
      <c r="CQ1315">
        <v>0</v>
      </c>
      <c r="CR1315">
        <v>0</v>
      </c>
      <c r="CS1315">
        <v>0</v>
      </c>
      <c r="CT1315">
        <v>0</v>
      </c>
      <c r="CU1315">
        <v>0</v>
      </c>
      <c r="CV1315">
        <v>0</v>
      </c>
      <c r="CW1315">
        <v>0</v>
      </c>
      <c r="CX1315">
        <v>0</v>
      </c>
      <c r="CY1315">
        <v>0</v>
      </c>
      <c r="CZ1315">
        <v>0</v>
      </c>
      <c r="DA1315">
        <v>0</v>
      </c>
      <c r="DB1315">
        <v>0</v>
      </c>
      <c r="DC1315">
        <v>0</v>
      </c>
      <c r="DD1315">
        <v>0</v>
      </c>
      <c r="DE1315">
        <v>0</v>
      </c>
      <c r="DF1315">
        <v>0</v>
      </c>
      <c r="DG1315">
        <v>0</v>
      </c>
      <c r="DH1315">
        <v>0</v>
      </c>
      <c r="DI1315">
        <v>0</v>
      </c>
      <c r="DJ1315">
        <v>0</v>
      </c>
      <c r="DK1315">
        <v>0</v>
      </c>
      <c r="DL1315">
        <v>0</v>
      </c>
      <c r="DM1315">
        <v>0</v>
      </c>
      <c r="DN1315">
        <v>0</v>
      </c>
      <c r="DO1315">
        <v>0</v>
      </c>
      <c r="DP1315">
        <v>0</v>
      </c>
      <c r="DQ1315">
        <v>0</v>
      </c>
      <c r="DR1315">
        <v>0</v>
      </c>
      <c r="DS1315">
        <v>0</v>
      </c>
      <c r="DT1315">
        <v>0</v>
      </c>
      <c r="DU1315">
        <v>0</v>
      </c>
      <c r="DV1315">
        <v>0</v>
      </c>
      <c r="DW1315">
        <v>0</v>
      </c>
      <c r="DX1315">
        <v>0</v>
      </c>
    </row>
    <row r="1316" spans="13:128" hidden="1">
      <c r="M1316" s="340" t="s">
        <v>632</v>
      </c>
      <c r="N1316" t="s">
        <v>1023</v>
      </c>
      <c r="O1316">
        <v>1</v>
      </c>
      <c r="P1316">
        <v>40</v>
      </c>
      <c r="Q1316" s="183" t="str">
        <f t="shared" si="49"/>
        <v>SDH100140</v>
      </c>
      <c r="R1316">
        <v>10000</v>
      </c>
      <c r="S1316">
        <v>10000</v>
      </c>
      <c r="T1316">
        <v>10000</v>
      </c>
      <c r="U1316">
        <v>10000</v>
      </c>
      <c r="V1316">
        <v>10000</v>
      </c>
      <c r="W1316">
        <v>10000</v>
      </c>
      <c r="X1316">
        <v>10000</v>
      </c>
      <c r="Y1316">
        <v>10000</v>
      </c>
      <c r="Z1316">
        <v>10000</v>
      </c>
      <c r="AA1316">
        <v>10000</v>
      </c>
      <c r="AB1316">
        <v>10000</v>
      </c>
      <c r="AC1316">
        <v>10000</v>
      </c>
      <c r="AD1316">
        <v>10000</v>
      </c>
      <c r="AE1316">
        <v>10000</v>
      </c>
      <c r="AF1316">
        <v>10000</v>
      </c>
      <c r="AG1316">
        <v>10000</v>
      </c>
      <c r="AH1316">
        <v>10000</v>
      </c>
      <c r="AI1316">
        <v>10000</v>
      </c>
      <c r="AJ1316">
        <v>10000</v>
      </c>
      <c r="AK1316">
        <v>10000</v>
      </c>
      <c r="AL1316">
        <v>10000</v>
      </c>
      <c r="AM1316">
        <v>10000</v>
      </c>
      <c r="AN1316">
        <v>10000</v>
      </c>
      <c r="AO1316">
        <v>10000</v>
      </c>
      <c r="AP1316">
        <v>10000</v>
      </c>
      <c r="AQ1316">
        <v>0</v>
      </c>
      <c r="AR1316">
        <v>0</v>
      </c>
      <c r="AS1316">
        <v>0</v>
      </c>
      <c r="AT1316">
        <v>0</v>
      </c>
      <c r="AU1316">
        <v>0</v>
      </c>
      <c r="AV1316">
        <v>0</v>
      </c>
      <c r="AW1316">
        <v>0</v>
      </c>
      <c r="AX1316">
        <v>0</v>
      </c>
      <c r="AY1316">
        <v>0</v>
      </c>
      <c r="AZ1316">
        <v>0</v>
      </c>
      <c r="BA1316">
        <v>0</v>
      </c>
      <c r="BB1316">
        <v>0</v>
      </c>
      <c r="BC1316">
        <v>0</v>
      </c>
      <c r="BD1316">
        <v>0</v>
      </c>
      <c r="BE1316">
        <v>0</v>
      </c>
      <c r="BF1316">
        <v>0</v>
      </c>
      <c r="BG1316">
        <v>0</v>
      </c>
      <c r="BH1316">
        <v>0</v>
      </c>
      <c r="BI1316">
        <v>0</v>
      </c>
      <c r="BJ1316">
        <v>0</v>
      </c>
      <c r="BK1316">
        <v>0</v>
      </c>
      <c r="BL1316">
        <v>0</v>
      </c>
      <c r="BM1316">
        <v>0</v>
      </c>
      <c r="BN1316">
        <v>0</v>
      </c>
      <c r="BO1316">
        <v>0</v>
      </c>
      <c r="BP1316">
        <v>0</v>
      </c>
      <c r="BQ1316">
        <v>0</v>
      </c>
      <c r="BR1316">
        <v>0</v>
      </c>
      <c r="BS1316">
        <v>0</v>
      </c>
      <c r="BT1316">
        <v>0</v>
      </c>
      <c r="BU1316">
        <v>0</v>
      </c>
      <c r="BV1316">
        <v>0</v>
      </c>
      <c r="BW1316">
        <v>0</v>
      </c>
      <c r="BX1316">
        <v>0</v>
      </c>
      <c r="BY1316">
        <v>0</v>
      </c>
      <c r="BZ1316">
        <v>0</v>
      </c>
      <c r="CA1316">
        <v>0</v>
      </c>
      <c r="CB1316">
        <v>0</v>
      </c>
      <c r="CC1316">
        <v>0</v>
      </c>
      <c r="CD1316">
        <v>0</v>
      </c>
      <c r="CE1316">
        <v>0</v>
      </c>
      <c r="CF1316">
        <v>0</v>
      </c>
      <c r="CG1316">
        <v>0</v>
      </c>
      <c r="CH1316">
        <v>0</v>
      </c>
      <c r="CI1316">
        <v>0</v>
      </c>
      <c r="CJ1316">
        <v>0</v>
      </c>
      <c r="CK1316">
        <v>0</v>
      </c>
      <c r="CL1316">
        <v>0</v>
      </c>
      <c r="CM1316">
        <v>0</v>
      </c>
      <c r="CN1316">
        <v>0</v>
      </c>
      <c r="CO1316">
        <v>0</v>
      </c>
      <c r="CP1316">
        <v>0</v>
      </c>
      <c r="CQ1316">
        <v>0</v>
      </c>
      <c r="CR1316">
        <v>0</v>
      </c>
      <c r="CS1316">
        <v>0</v>
      </c>
      <c r="CT1316">
        <v>0</v>
      </c>
      <c r="CU1316">
        <v>0</v>
      </c>
      <c r="CV1316">
        <v>0</v>
      </c>
      <c r="CW1316">
        <v>0</v>
      </c>
      <c r="CX1316">
        <v>0</v>
      </c>
      <c r="CY1316">
        <v>0</v>
      </c>
      <c r="CZ1316">
        <v>0</v>
      </c>
      <c r="DA1316">
        <v>0</v>
      </c>
      <c r="DB1316">
        <v>0</v>
      </c>
      <c r="DC1316">
        <v>0</v>
      </c>
      <c r="DD1316">
        <v>0</v>
      </c>
      <c r="DE1316">
        <v>0</v>
      </c>
      <c r="DF1316">
        <v>0</v>
      </c>
      <c r="DG1316">
        <v>0</v>
      </c>
      <c r="DH1316">
        <v>0</v>
      </c>
      <c r="DI1316">
        <v>0</v>
      </c>
      <c r="DJ1316">
        <v>0</v>
      </c>
      <c r="DK1316">
        <v>0</v>
      </c>
      <c r="DL1316">
        <v>0</v>
      </c>
      <c r="DM1316">
        <v>0</v>
      </c>
      <c r="DN1316">
        <v>0</v>
      </c>
      <c r="DO1316">
        <v>0</v>
      </c>
      <c r="DP1316">
        <v>0</v>
      </c>
      <c r="DQ1316">
        <v>0</v>
      </c>
      <c r="DR1316">
        <v>0</v>
      </c>
      <c r="DS1316">
        <v>0</v>
      </c>
      <c r="DT1316">
        <v>0</v>
      </c>
      <c r="DU1316">
        <v>0</v>
      </c>
      <c r="DV1316">
        <v>0</v>
      </c>
      <c r="DW1316">
        <v>0</v>
      </c>
      <c r="DX1316">
        <v>0</v>
      </c>
    </row>
    <row r="1317" spans="13:128" hidden="1">
      <c r="M1317" s="340" t="s">
        <v>632</v>
      </c>
      <c r="N1317" t="s">
        <v>1023</v>
      </c>
      <c r="O1317">
        <v>1</v>
      </c>
      <c r="P1317">
        <v>41</v>
      </c>
      <c r="Q1317" s="183" t="str">
        <f t="shared" si="49"/>
        <v>SDH100141</v>
      </c>
      <c r="R1317">
        <v>10000</v>
      </c>
      <c r="S1317">
        <v>10000</v>
      </c>
      <c r="T1317">
        <v>10000</v>
      </c>
      <c r="U1317">
        <v>10000</v>
      </c>
      <c r="V1317">
        <v>10000</v>
      </c>
      <c r="W1317">
        <v>10000</v>
      </c>
      <c r="X1317">
        <v>10000</v>
      </c>
      <c r="Y1317">
        <v>10000</v>
      </c>
      <c r="Z1317">
        <v>10000</v>
      </c>
      <c r="AA1317">
        <v>10000</v>
      </c>
      <c r="AB1317">
        <v>10000</v>
      </c>
      <c r="AC1317">
        <v>10000</v>
      </c>
      <c r="AD1317">
        <v>10000</v>
      </c>
      <c r="AE1317">
        <v>10000</v>
      </c>
      <c r="AF1317">
        <v>10000</v>
      </c>
      <c r="AG1317">
        <v>10000</v>
      </c>
      <c r="AH1317">
        <v>10000</v>
      </c>
      <c r="AI1317">
        <v>10000</v>
      </c>
      <c r="AJ1317">
        <v>10000</v>
      </c>
      <c r="AK1317">
        <v>10000</v>
      </c>
      <c r="AL1317">
        <v>10000</v>
      </c>
      <c r="AM1317">
        <v>10000</v>
      </c>
      <c r="AN1317">
        <v>10000</v>
      </c>
      <c r="AO1317">
        <v>10000</v>
      </c>
      <c r="AP1317">
        <v>10000</v>
      </c>
      <c r="AQ1317">
        <v>0</v>
      </c>
      <c r="AR1317">
        <v>0</v>
      </c>
      <c r="AS1317">
        <v>0</v>
      </c>
      <c r="AT1317">
        <v>0</v>
      </c>
      <c r="AU1317">
        <v>0</v>
      </c>
      <c r="AV1317">
        <v>0</v>
      </c>
      <c r="AW1317">
        <v>0</v>
      </c>
      <c r="AX1317">
        <v>0</v>
      </c>
      <c r="AY1317">
        <v>0</v>
      </c>
      <c r="AZ1317">
        <v>0</v>
      </c>
      <c r="BA1317">
        <v>0</v>
      </c>
      <c r="BB1317">
        <v>0</v>
      </c>
      <c r="BC1317">
        <v>0</v>
      </c>
      <c r="BD1317">
        <v>0</v>
      </c>
      <c r="BE1317">
        <v>0</v>
      </c>
      <c r="BF1317">
        <v>0</v>
      </c>
      <c r="BG1317">
        <v>0</v>
      </c>
      <c r="BH1317">
        <v>0</v>
      </c>
      <c r="BI1317">
        <v>0</v>
      </c>
      <c r="BJ1317">
        <v>0</v>
      </c>
      <c r="BK1317">
        <v>0</v>
      </c>
      <c r="BL1317">
        <v>0</v>
      </c>
      <c r="BM1317">
        <v>0</v>
      </c>
      <c r="BN1317">
        <v>0</v>
      </c>
      <c r="BO1317">
        <v>0</v>
      </c>
      <c r="BP1317">
        <v>0</v>
      </c>
      <c r="BQ1317">
        <v>0</v>
      </c>
      <c r="BR1317">
        <v>0</v>
      </c>
      <c r="BS1317">
        <v>0</v>
      </c>
      <c r="BT1317">
        <v>0</v>
      </c>
      <c r="BU1317">
        <v>0</v>
      </c>
      <c r="BV1317">
        <v>0</v>
      </c>
      <c r="BW1317">
        <v>0</v>
      </c>
      <c r="BX1317">
        <v>0</v>
      </c>
      <c r="BY1317">
        <v>0</v>
      </c>
      <c r="BZ1317">
        <v>0</v>
      </c>
      <c r="CA1317">
        <v>0</v>
      </c>
      <c r="CB1317">
        <v>0</v>
      </c>
      <c r="CC1317">
        <v>0</v>
      </c>
      <c r="CD1317">
        <v>0</v>
      </c>
      <c r="CE1317">
        <v>0</v>
      </c>
      <c r="CF1317">
        <v>0</v>
      </c>
      <c r="CG1317">
        <v>0</v>
      </c>
      <c r="CH1317">
        <v>0</v>
      </c>
      <c r="CI1317">
        <v>0</v>
      </c>
      <c r="CJ1317">
        <v>0</v>
      </c>
      <c r="CK1317">
        <v>0</v>
      </c>
      <c r="CL1317">
        <v>0</v>
      </c>
      <c r="CM1317">
        <v>0</v>
      </c>
      <c r="CN1317">
        <v>0</v>
      </c>
      <c r="CO1317">
        <v>0</v>
      </c>
      <c r="CP1317">
        <v>0</v>
      </c>
      <c r="CQ1317">
        <v>0</v>
      </c>
      <c r="CR1317">
        <v>0</v>
      </c>
      <c r="CS1317">
        <v>0</v>
      </c>
      <c r="CT1317">
        <v>0</v>
      </c>
      <c r="CU1317">
        <v>0</v>
      </c>
      <c r="CV1317">
        <v>0</v>
      </c>
      <c r="CW1317">
        <v>0</v>
      </c>
      <c r="CX1317">
        <v>0</v>
      </c>
      <c r="CY1317">
        <v>0</v>
      </c>
      <c r="CZ1317">
        <v>0</v>
      </c>
      <c r="DA1317">
        <v>0</v>
      </c>
      <c r="DB1317">
        <v>0</v>
      </c>
      <c r="DC1317">
        <v>0</v>
      </c>
      <c r="DD1317">
        <v>0</v>
      </c>
      <c r="DE1317">
        <v>0</v>
      </c>
      <c r="DF1317">
        <v>0</v>
      </c>
      <c r="DG1317">
        <v>0</v>
      </c>
      <c r="DH1317">
        <v>0</v>
      </c>
      <c r="DI1317">
        <v>0</v>
      </c>
      <c r="DJ1317">
        <v>0</v>
      </c>
      <c r="DK1317">
        <v>0</v>
      </c>
      <c r="DL1317">
        <v>0</v>
      </c>
      <c r="DM1317">
        <v>0</v>
      </c>
      <c r="DN1317">
        <v>0</v>
      </c>
      <c r="DO1317">
        <v>0</v>
      </c>
      <c r="DP1317">
        <v>0</v>
      </c>
      <c r="DQ1317">
        <v>0</v>
      </c>
      <c r="DR1317">
        <v>0</v>
      </c>
      <c r="DS1317">
        <v>0</v>
      </c>
      <c r="DT1317">
        <v>0</v>
      </c>
      <c r="DU1317">
        <v>0</v>
      </c>
      <c r="DV1317">
        <v>0</v>
      </c>
      <c r="DW1317">
        <v>0</v>
      </c>
      <c r="DX1317">
        <v>0</v>
      </c>
    </row>
    <row r="1318" spans="13:128" hidden="1">
      <c r="M1318" s="340" t="s">
        <v>632</v>
      </c>
      <c r="N1318" t="s">
        <v>1023</v>
      </c>
      <c r="O1318">
        <v>1</v>
      </c>
      <c r="P1318">
        <v>42</v>
      </c>
      <c r="Q1318" s="183" t="str">
        <f t="shared" si="49"/>
        <v>SDH100142</v>
      </c>
      <c r="R1318">
        <v>10000</v>
      </c>
      <c r="S1318">
        <v>10000</v>
      </c>
      <c r="T1318">
        <v>10000</v>
      </c>
      <c r="U1318">
        <v>10000</v>
      </c>
      <c r="V1318">
        <v>10000</v>
      </c>
      <c r="W1318">
        <v>10000</v>
      </c>
      <c r="X1318">
        <v>10000</v>
      </c>
      <c r="Y1318">
        <v>10000</v>
      </c>
      <c r="Z1318">
        <v>10000</v>
      </c>
      <c r="AA1318">
        <v>10282</v>
      </c>
      <c r="AB1318">
        <v>10282</v>
      </c>
      <c r="AC1318">
        <v>10282</v>
      </c>
      <c r="AD1318">
        <v>10282</v>
      </c>
      <c r="AE1318">
        <v>10282</v>
      </c>
      <c r="AF1318">
        <v>10282</v>
      </c>
      <c r="AG1318">
        <v>10282</v>
      </c>
      <c r="AH1318">
        <v>10282</v>
      </c>
      <c r="AI1318">
        <v>10282</v>
      </c>
      <c r="AJ1318">
        <v>10282</v>
      </c>
      <c r="AK1318">
        <v>10282</v>
      </c>
      <c r="AL1318">
        <v>10282</v>
      </c>
      <c r="AM1318">
        <v>10282</v>
      </c>
      <c r="AN1318">
        <v>10282</v>
      </c>
      <c r="AO1318">
        <v>10282</v>
      </c>
      <c r="AP1318">
        <v>10282</v>
      </c>
      <c r="AQ1318">
        <v>0</v>
      </c>
      <c r="AR1318">
        <v>0</v>
      </c>
      <c r="AS1318">
        <v>0</v>
      </c>
      <c r="AT1318">
        <v>0</v>
      </c>
      <c r="AU1318">
        <v>0</v>
      </c>
      <c r="AV1318">
        <v>0</v>
      </c>
      <c r="AW1318">
        <v>0</v>
      </c>
      <c r="AX1318">
        <v>0</v>
      </c>
      <c r="AY1318">
        <v>0</v>
      </c>
      <c r="AZ1318">
        <v>0</v>
      </c>
      <c r="BA1318">
        <v>0</v>
      </c>
      <c r="BB1318">
        <v>0</v>
      </c>
      <c r="BC1318">
        <v>0</v>
      </c>
      <c r="BD1318">
        <v>0</v>
      </c>
      <c r="BE1318">
        <v>0</v>
      </c>
      <c r="BF1318">
        <v>0</v>
      </c>
      <c r="BG1318">
        <v>0</v>
      </c>
      <c r="BH1318">
        <v>0</v>
      </c>
      <c r="BI1318">
        <v>0</v>
      </c>
      <c r="BJ1318">
        <v>0</v>
      </c>
      <c r="BK1318">
        <v>0</v>
      </c>
      <c r="BL1318">
        <v>0</v>
      </c>
      <c r="BM1318">
        <v>0</v>
      </c>
      <c r="BN1318">
        <v>0</v>
      </c>
      <c r="BO1318">
        <v>0</v>
      </c>
      <c r="BP1318">
        <v>0</v>
      </c>
      <c r="BQ1318">
        <v>0</v>
      </c>
      <c r="BR1318">
        <v>0</v>
      </c>
      <c r="BS1318">
        <v>0</v>
      </c>
      <c r="BT1318">
        <v>0</v>
      </c>
      <c r="BU1318">
        <v>0</v>
      </c>
      <c r="BV1318">
        <v>0</v>
      </c>
      <c r="BW1318">
        <v>0</v>
      </c>
      <c r="BX1318">
        <v>0</v>
      </c>
      <c r="BY1318">
        <v>0</v>
      </c>
      <c r="BZ1318">
        <v>0</v>
      </c>
      <c r="CA1318">
        <v>0</v>
      </c>
      <c r="CB1318">
        <v>0</v>
      </c>
      <c r="CC1318">
        <v>0</v>
      </c>
      <c r="CD1318">
        <v>0</v>
      </c>
      <c r="CE1318">
        <v>0</v>
      </c>
      <c r="CF1318">
        <v>0</v>
      </c>
      <c r="CG1318">
        <v>0</v>
      </c>
      <c r="CH1318">
        <v>0</v>
      </c>
      <c r="CI1318">
        <v>0</v>
      </c>
      <c r="CJ1318">
        <v>0</v>
      </c>
      <c r="CK1318">
        <v>0</v>
      </c>
      <c r="CL1318">
        <v>0</v>
      </c>
      <c r="CM1318">
        <v>0</v>
      </c>
      <c r="CN1318">
        <v>0</v>
      </c>
      <c r="CO1318">
        <v>0</v>
      </c>
      <c r="CP1318">
        <v>0</v>
      </c>
      <c r="CQ1318">
        <v>0</v>
      </c>
      <c r="CR1318">
        <v>0</v>
      </c>
      <c r="CS1318">
        <v>0</v>
      </c>
      <c r="CT1318">
        <v>0</v>
      </c>
      <c r="CU1318">
        <v>0</v>
      </c>
      <c r="CV1318">
        <v>0</v>
      </c>
      <c r="CW1318">
        <v>0</v>
      </c>
      <c r="CX1318">
        <v>0</v>
      </c>
      <c r="CY1318">
        <v>0</v>
      </c>
      <c r="CZ1318">
        <v>0</v>
      </c>
      <c r="DA1318">
        <v>0</v>
      </c>
      <c r="DB1318">
        <v>0</v>
      </c>
      <c r="DC1318">
        <v>0</v>
      </c>
      <c r="DD1318">
        <v>0</v>
      </c>
      <c r="DE1318">
        <v>0</v>
      </c>
      <c r="DF1318">
        <v>0</v>
      </c>
      <c r="DG1318">
        <v>0</v>
      </c>
      <c r="DH1318">
        <v>0</v>
      </c>
      <c r="DI1318">
        <v>0</v>
      </c>
      <c r="DJ1318">
        <v>0</v>
      </c>
      <c r="DK1318">
        <v>0</v>
      </c>
      <c r="DL1318">
        <v>0</v>
      </c>
      <c r="DM1318">
        <v>0</v>
      </c>
      <c r="DN1318">
        <v>0</v>
      </c>
      <c r="DO1318">
        <v>0</v>
      </c>
      <c r="DP1318">
        <v>0</v>
      </c>
      <c r="DQ1318">
        <v>0</v>
      </c>
      <c r="DR1318">
        <v>0</v>
      </c>
      <c r="DS1318">
        <v>0</v>
      </c>
      <c r="DT1318">
        <v>0</v>
      </c>
      <c r="DU1318">
        <v>0</v>
      </c>
      <c r="DV1318">
        <v>0</v>
      </c>
      <c r="DW1318">
        <v>0</v>
      </c>
      <c r="DX1318">
        <v>0</v>
      </c>
    </row>
    <row r="1319" spans="13:128" hidden="1">
      <c r="M1319" s="340" t="s">
        <v>632</v>
      </c>
      <c r="N1319" t="s">
        <v>1023</v>
      </c>
      <c r="O1319">
        <v>1</v>
      </c>
      <c r="P1319">
        <v>43</v>
      </c>
      <c r="Q1319" s="183" t="str">
        <f t="shared" si="49"/>
        <v>SDH100143</v>
      </c>
      <c r="R1319">
        <v>10000</v>
      </c>
      <c r="S1319">
        <v>10000</v>
      </c>
      <c r="T1319">
        <v>10000</v>
      </c>
      <c r="U1319">
        <v>10000</v>
      </c>
      <c r="V1319">
        <v>10000</v>
      </c>
      <c r="W1319">
        <v>10000</v>
      </c>
      <c r="X1319">
        <v>10000</v>
      </c>
      <c r="Y1319">
        <v>10000</v>
      </c>
      <c r="Z1319">
        <v>10000</v>
      </c>
      <c r="AA1319">
        <v>10706</v>
      </c>
      <c r="AB1319">
        <v>10706</v>
      </c>
      <c r="AC1319">
        <v>10706</v>
      </c>
      <c r="AD1319">
        <v>10706</v>
      </c>
      <c r="AE1319">
        <v>10706</v>
      </c>
      <c r="AF1319">
        <v>10706</v>
      </c>
      <c r="AG1319">
        <v>10706</v>
      </c>
      <c r="AH1319">
        <v>10706</v>
      </c>
      <c r="AI1319">
        <v>10706</v>
      </c>
      <c r="AJ1319">
        <v>10706</v>
      </c>
      <c r="AK1319">
        <v>10706</v>
      </c>
      <c r="AL1319">
        <v>10706</v>
      </c>
      <c r="AM1319">
        <v>10706</v>
      </c>
      <c r="AN1319">
        <v>10706</v>
      </c>
      <c r="AO1319">
        <v>10706</v>
      </c>
      <c r="AP1319">
        <v>10706</v>
      </c>
      <c r="AQ1319">
        <v>0</v>
      </c>
      <c r="AR1319">
        <v>0</v>
      </c>
      <c r="AS1319">
        <v>0</v>
      </c>
      <c r="AT1319">
        <v>0</v>
      </c>
      <c r="AU1319">
        <v>0</v>
      </c>
      <c r="AV1319">
        <v>0</v>
      </c>
      <c r="AW1319">
        <v>0</v>
      </c>
      <c r="AX1319">
        <v>0</v>
      </c>
      <c r="AY1319">
        <v>0</v>
      </c>
      <c r="AZ1319">
        <v>0</v>
      </c>
      <c r="BA1319">
        <v>0</v>
      </c>
      <c r="BB1319">
        <v>0</v>
      </c>
      <c r="BC1319">
        <v>0</v>
      </c>
      <c r="BD1319">
        <v>0</v>
      </c>
      <c r="BE1319">
        <v>0</v>
      </c>
      <c r="BF1319">
        <v>0</v>
      </c>
      <c r="BG1319">
        <v>0</v>
      </c>
      <c r="BH1319">
        <v>0</v>
      </c>
      <c r="BI1319">
        <v>0</v>
      </c>
      <c r="BJ1319">
        <v>0</v>
      </c>
      <c r="BK1319">
        <v>0</v>
      </c>
      <c r="BL1319">
        <v>0</v>
      </c>
      <c r="BM1319">
        <v>0</v>
      </c>
      <c r="BN1319">
        <v>0</v>
      </c>
      <c r="BO1319">
        <v>0</v>
      </c>
      <c r="BP1319">
        <v>0</v>
      </c>
      <c r="BQ1319">
        <v>0</v>
      </c>
      <c r="BR1319">
        <v>0</v>
      </c>
      <c r="BS1319">
        <v>0</v>
      </c>
      <c r="BT1319">
        <v>0</v>
      </c>
      <c r="BU1319">
        <v>0</v>
      </c>
      <c r="BV1319">
        <v>0</v>
      </c>
      <c r="BW1319">
        <v>0</v>
      </c>
      <c r="BX1319">
        <v>0</v>
      </c>
      <c r="BY1319">
        <v>0</v>
      </c>
      <c r="BZ1319">
        <v>0</v>
      </c>
      <c r="CA1319">
        <v>0</v>
      </c>
      <c r="CB1319">
        <v>0</v>
      </c>
      <c r="CC1319">
        <v>0</v>
      </c>
      <c r="CD1319">
        <v>0</v>
      </c>
      <c r="CE1319">
        <v>0</v>
      </c>
      <c r="CF1319">
        <v>0</v>
      </c>
      <c r="CG1319">
        <v>0</v>
      </c>
      <c r="CH1319">
        <v>0</v>
      </c>
      <c r="CI1319">
        <v>0</v>
      </c>
      <c r="CJ1319">
        <v>0</v>
      </c>
      <c r="CK1319">
        <v>0</v>
      </c>
      <c r="CL1319">
        <v>0</v>
      </c>
      <c r="CM1319">
        <v>0</v>
      </c>
      <c r="CN1319">
        <v>0</v>
      </c>
      <c r="CO1319">
        <v>0</v>
      </c>
      <c r="CP1319">
        <v>0</v>
      </c>
      <c r="CQ1319">
        <v>0</v>
      </c>
      <c r="CR1319">
        <v>0</v>
      </c>
      <c r="CS1319">
        <v>0</v>
      </c>
      <c r="CT1319">
        <v>0</v>
      </c>
      <c r="CU1319">
        <v>0</v>
      </c>
      <c r="CV1319">
        <v>0</v>
      </c>
      <c r="CW1319">
        <v>0</v>
      </c>
      <c r="CX1319">
        <v>0</v>
      </c>
      <c r="CY1319">
        <v>0</v>
      </c>
      <c r="CZ1319">
        <v>0</v>
      </c>
      <c r="DA1319">
        <v>0</v>
      </c>
      <c r="DB1319">
        <v>0</v>
      </c>
      <c r="DC1319">
        <v>0</v>
      </c>
      <c r="DD1319">
        <v>0</v>
      </c>
      <c r="DE1319">
        <v>0</v>
      </c>
      <c r="DF1319">
        <v>0</v>
      </c>
      <c r="DG1319">
        <v>0</v>
      </c>
      <c r="DH1319">
        <v>0</v>
      </c>
      <c r="DI1319">
        <v>0</v>
      </c>
      <c r="DJ1319">
        <v>0</v>
      </c>
      <c r="DK1319">
        <v>0</v>
      </c>
      <c r="DL1319">
        <v>0</v>
      </c>
      <c r="DM1319">
        <v>0</v>
      </c>
      <c r="DN1319">
        <v>0</v>
      </c>
      <c r="DO1319">
        <v>0</v>
      </c>
      <c r="DP1319">
        <v>0</v>
      </c>
      <c r="DQ1319">
        <v>0</v>
      </c>
      <c r="DR1319">
        <v>0</v>
      </c>
      <c r="DS1319">
        <v>0</v>
      </c>
      <c r="DT1319">
        <v>0</v>
      </c>
      <c r="DU1319">
        <v>0</v>
      </c>
      <c r="DV1319">
        <v>0</v>
      </c>
      <c r="DW1319">
        <v>0</v>
      </c>
      <c r="DX1319">
        <v>0</v>
      </c>
    </row>
    <row r="1320" spans="13:128" hidden="1">
      <c r="M1320" s="340" t="s">
        <v>632</v>
      </c>
      <c r="N1320" t="s">
        <v>1023</v>
      </c>
      <c r="O1320">
        <v>1</v>
      </c>
      <c r="P1320">
        <v>44</v>
      </c>
      <c r="Q1320" s="183" t="str">
        <f t="shared" si="49"/>
        <v>SDH100144</v>
      </c>
      <c r="R1320">
        <v>10000</v>
      </c>
      <c r="S1320">
        <v>10000</v>
      </c>
      <c r="T1320">
        <v>10000</v>
      </c>
      <c r="U1320">
        <v>10000</v>
      </c>
      <c r="V1320">
        <v>10000</v>
      </c>
      <c r="W1320">
        <v>10000</v>
      </c>
      <c r="X1320">
        <v>10000</v>
      </c>
      <c r="Y1320">
        <v>10000</v>
      </c>
      <c r="Z1320">
        <v>10064.700000000001</v>
      </c>
      <c r="AA1320">
        <v>11183</v>
      </c>
      <c r="AB1320">
        <v>11183</v>
      </c>
      <c r="AC1320">
        <v>11183</v>
      </c>
      <c r="AD1320">
        <v>11183</v>
      </c>
      <c r="AE1320">
        <v>11183</v>
      </c>
      <c r="AF1320">
        <v>11183</v>
      </c>
      <c r="AG1320">
        <v>11183</v>
      </c>
      <c r="AH1320">
        <v>11183</v>
      </c>
      <c r="AI1320">
        <v>11183</v>
      </c>
      <c r="AJ1320">
        <v>11183</v>
      </c>
      <c r="AK1320">
        <v>11183</v>
      </c>
      <c r="AL1320">
        <v>11183</v>
      </c>
      <c r="AM1320">
        <v>11183</v>
      </c>
      <c r="AN1320">
        <v>11183</v>
      </c>
      <c r="AO1320">
        <v>11183</v>
      </c>
      <c r="AP1320">
        <v>11183</v>
      </c>
      <c r="AQ1320">
        <v>0</v>
      </c>
      <c r="AR1320">
        <v>0</v>
      </c>
      <c r="AS1320">
        <v>0</v>
      </c>
      <c r="AT1320">
        <v>0</v>
      </c>
      <c r="AU1320">
        <v>0</v>
      </c>
      <c r="AV1320">
        <v>0</v>
      </c>
      <c r="AW1320">
        <v>0</v>
      </c>
      <c r="AX1320">
        <v>0</v>
      </c>
      <c r="AY1320">
        <v>0</v>
      </c>
      <c r="AZ1320">
        <v>0</v>
      </c>
      <c r="BA1320">
        <v>0</v>
      </c>
      <c r="BB1320">
        <v>0</v>
      </c>
      <c r="BC1320">
        <v>0</v>
      </c>
      <c r="BD1320">
        <v>0</v>
      </c>
      <c r="BE1320">
        <v>0</v>
      </c>
      <c r="BF1320">
        <v>0</v>
      </c>
      <c r="BG1320">
        <v>0</v>
      </c>
      <c r="BH1320">
        <v>0</v>
      </c>
      <c r="BI1320">
        <v>0</v>
      </c>
      <c r="BJ1320">
        <v>0</v>
      </c>
      <c r="BK1320">
        <v>0</v>
      </c>
      <c r="BL1320">
        <v>0</v>
      </c>
      <c r="BM1320">
        <v>0</v>
      </c>
      <c r="BN1320">
        <v>0</v>
      </c>
      <c r="BO1320">
        <v>0</v>
      </c>
      <c r="BP1320">
        <v>0</v>
      </c>
      <c r="BQ1320">
        <v>0</v>
      </c>
      <c r="BR1320">
        <v>0</v>
      </c>
      <c r="BS1320">
        <v>0</v>
      </c>
      <c r="BT1320">
        <v>0</v>
      </c>
      <c r="BU1320">
        <v>0</v>
      </c>
      <c r="BV1320">
        <v>0</v>
      </c>
      <c r="BW1320">
        <v>0</v>
      </c>
      <c r="BX1320">
        <v>0</v>
      </c>
      <c r="BY1320">
        <v>0</v>
      </c>
      <c r="BZ1320">
        <v>0</v>
      </c>
      <c r="CA1320">
        <v>0</v>
      </c>
      <c r="CB1320">
        <v>0</v>
      </c>
      <c r="CC1320">
        <v>0</v>
      </c>
      <c r="CD1320">
        <v>0</v>
      </c>
      <c r="CE1320">
        <v>0</v>
      </c>
      <c r="CF1320">
        <v>0</v>
      </c>
      <c r="CG1320">
        <v>0</v>
      </c>
      <c r="CH1320">
        <v>0</v>
      </c>
      <c r="CI1320">
        <v>0</v>
      </c>
      <c r="CJ1320">
        <v>0</v>
      </c>
      <c r="CK1320">
        <v>0</v>
      </c>
      <c r="CL1320">
        <v>0</v>
      </c>
      <c r="CM1320">
        <v>0</v>
      </c>
      <c r="CN1320">
        <v>0</v>
      </c>
      <c r="CO1320">
        <v>0</v>
      </c>
      <c r="CP1320">
        <v>0</v>
      </c>
      <c r="CQ1320">
        <v>0</v>
      </c>
      <c r="CR1320">
        <v>0</v>
      </c>
      <c r="CS1320">
        <v>0</v>
      </c>
      <c r="CT1320">
        <v>0</v>
      </c>
      <c r="CU1320">
        <v>0</v>
      </c>
      <c r="CV1320">
        <v>0</v>
      </c>
      <c r="CW1320">
        <v>0</v>
      </c>
      <c r="CX1320">
        <v>0</v>
      </c>
      <c r="CY1320">
        <v>0</v>
      </c>
      <c r="CZ1320">
        <v>0</v>
      </c>
      <c r="DA1320">
        <v>0</v>
      </c>
      <c r="DB1320">
        <v>0</v>
      </c>
      <c r="DC1320">
        <v>0</v>
      </c>
      <c r="DD1320">
        <v>0</v>
      </c>
      <c r="DE1320">
        <v>0</v>
      </c>
      <c r="DF1320">
        <v>0</v>
      </c>
      <c r="DG1320">
        <v>0</v>
      </c>
      <c r="DH1320">
        <v>0</v>
      </c>
      <c r="DI1320">
        <v>0</v>
      </c>
      <c r="DJ1320">
        <v>0</v>
      </c>
      <c r="DK1320">
        <v>0</v>
      </c>
      <c r="DL1320">
        <v>0</v>
      </c>
      <c r="DM1320">
        <v>0</v>
      </c>
      <c r="DN1320">
        <v>0</v>
      </c>
      <c r="DO1320">
        <v>0</v>
      </c>
      <c r="DP1320">
        <v>0</v>
      </c>
      <c r="DQ1320">
        <v>0</v>
      </c>
      <c r="DR1320">
        <v>0</v>
      </c>
      <c r="DS1320">
        <v>0</v>
      </c>
      <c r="DT1320">
        <v>0</v>
      </c>
      <c r="DU1320">
        <v>0</v>
      </c>
      <c r="DV1320">
        <v>0</v>
      </c>
      <c r="DW1320">
        <v>0</v>
      </c>
      <c r="DX1320">
        <v>0</v>
      </c>
    </row>
    <row r="1321" spans="13:128" hidden="1">
      <c r="M1321" s="340" t="s">
        <v>632</v>
      </c>
      <c r="N1321" t="s">
        <v>1023</v>
      </c>
      <c r="O1321">
        <v>1</v>
      </c>
      <c r="P1321">
        <v>45</v>
      </c>
      <c r="Q1321" s="183" t="str">
        <f t="shared" si="49"/>
        <v>SDH100145</v>
      </c>
      <c r="R1321">
        <v>10000</v>
      </c>
      <c r="S1321">
        <v>10000</v>
      </c>
      <c r="T1321">
        <v>10000</v>
      </c>
      <c r="U1321">
        <v>10000</v>
      </c>
      <c r="V1321">
        <v>10000</v>
      </c>
      <c r="W1321">
        <v>10000</v>
      </c>
      <c r="X1321">
        <v>10000</v>
      </c>
      <c r="Y1321">
        <v>10000</v>
      </c>
      <c r="Z1321">
        <v>10541.7</v>
      </c>
      <c r="AA1321">
        <v>11713</v>
      </c>
      <c r="AB1321">
        <v>11713</v>
      </c>
      <c r="AC1321">
        <v>11713</v>
      </c>
      <c r="AD1321">
        <v>11713</v>
      </c>
      <c r="AE1321">
        <v>11713</v>
      </c>
      <c r="AF1321">
        <v>11713</v>
      </c>
      <c r="AG1321">
        <v>11713</v>
      </c>
      <c r="AH1321">
        <v>11713</v>
      </c>
      <c r="AI1321">
        <v>11713</v>
      </c>
      <c r="AJ1321">
        <v>11713</v>
      </c>
      <c r="AK1321">
        <v>11713</v>
      </c>
      <c r="AL1321">
        <v>11713</v>
      </c>
      <c r="AM1321">
        <v>11713</v>
      </c>
      <c r="AN1321">
        <v>11713</v>
      </c>
      <c r="AO1321">
        <v>11713</v>
      </c>
      <c r="AP1321">
        <v>11713</v>
      </c>
      <c r="AQ1321">
        <v>0</v>
      </c>
      <c r="AR1321">
        <v>0</v>
      </c>
      <c r="AS1321">
        <v>0</v>
      </c>
      <c r="AT1321">
        <v>0</v>
      </c>
      <c r="AU1321">
        <v>0</v>
      </c>
      <c r="AV1321">
        <v>0</v>
      </c>
      <c r="AW1321">
        <v>0</v>
      </c>
      <c r="AX1321">
        <v>0</v>
      </c>
      <c r="AY1321">
        <v>0</v>
      </c>
      <c r="AZ1321">
        <v>0</v>
      </c>
      <c r="BA1321">
        <v>0</v>
      </c>
      <c r="BB1321">
        <v>0</v>
      </c>
      <c r="BC1321">
        <v>0</v>
      </c>
      <c r="BD1321">
        <v>0</v>
      </c>
      <c r="BE1321">
        <v>0</v>
      </c>
      <c r="BF1321">
        <v>0</v>
      </c>
      <c r="BG1321">
        <v>0</v>
      </c>
      <c r="BH1321">
        <v>0</v>
      </c>
      <c r="BI1321">
        <v>0</v>
      </c>
      <c r="BJ1321">
        <v>0</v>
      </c>
      <c r="BK1321">
        <v>0</v>
      </c>
      <c r="BL1321">
        <v>0</v>
      </c>
      <c r="BM1321">
        <v>0</v>
      </c>
      <c r="BN1321">
        <v>0</v>
      </c>
      <c r="BO1321">
        <v>0</v>
      </c>
      <c r="BP1321">
        <v>0</v>
      </c>
      <c r="BQ1321">
        <v>0</v>
      </c>
      <c r="BR1321">
        <v>0</v>
      </c>
      <c r="BS1321">
        <v>0</v>
      </c>
      <c r="BT1321">
        <v>0</v>
      </c>
      <c r="BU1321">
        <v>0</v>
      </c>
      <c r="BV1321">
        <v>0</v>
      </c>
      <c r="BW1321">
        <v>0</v>
      </c>
      <c r="BX1321">
        <v>0</v>
      </c>
      <c r="BY1321">
        <v>0</v>
      </c>
      <c r="BZ1321">
        <v>0</v>
      </c>
      <c r="CA1321">
        <v>0</v>
      </c>
      <c r="CB1321">
        <v>0</v>
      </c>
      <c r="CC1321">
        <v>0</v>
      </c>
      <c r="CD1321">
        <v>0</v>
      </c>
      <c r="CE1321">
        <v>0</v>
      </c>
      <c r="CF1321">
        <v>0</v>
      </c>
      <c r="CG1321">
        <v>0</v>
      </c>
      <c r="CH1321">
        <v>0</v>
      </c>
      <c r="CI1321">
        <v>0</v>
      </c>
      <c r="CJ1321">
        <v>0</v>
      </c>
      <c r="CK1321">
        <v>0</v>
      </c>
      <c r="CL1321">
        <v>0</v>
      </c>
      <c r="CM1321">
        <v>0</v>
      </c>
      <c r="CN1321">
        <v>0</v>
      </c>
      <c r="CO1321">
        <v>0</v>
      </c>
      <c r="CP1321">
        <v>0</v>
      </c>
      <c r="CQ1321">
        <v>0</v>
      </c>
      <c r="CR1321">
        <v>0</v>
      </c>
      <c r="CS1321">
        <v>0</v>
      </c>
      <c r="CT1321">
        <v>0</v>
      </c>
      <c r="CU1321">
        <v>0</v>
      </c>
      <c r="CV1321">
        <v>0</v>
      </c>
      <c r="CW1321">
        <v>0</v>
      </c>
      <c r="CX1321">
        <v>0</v>
      </c>
      <c r="CY1321">
        <v>0</v>
      </c>
      <c r="CZ1321">
        <v>0</v>
      </c>
      <c r="DA1321">
        <v>0</v>
      </c>
      <c r="DB1321">
        <v>0</v>
      </c>
      <c r="DC1321">
        <v>0</v>
      </c>
      <c r="DD1321">
        <v>0</v>
      </c>
      <c r="DE1321">
        <v>0</v>
      </c>
      <c r="DF1321">
        <v>0</v>
      </c>
      <c r="DG1321">
        <v>0</v>
      </c>
      <c r="DH1321">
        <v>0</v>
      </c>
      <c r="DI1321">
        <v>0</v>
      </c>
      <c r="DJ1321">
        <v>0</v>
      </c>
      <c r="DK1321">
        <v>0</v>
      </c>
      <c r="DL1321">
        <v>0</v>
      </c>
      <c r="DM1321">
        <v>0</v>
      </c>
      <c r="DN1321">
        <v>0</v>
      </c>
      <c r="DO1321">
        <v>0</v>
      </c>
      <c r="DP1321">
        <v>0</v>
      </c>
      <c r="DQ1321">
        <v>0</v>
      </c>
      <c r="DR1321">
        <v>0</v>
      </c>
      <c r="DS1321">
        <v>0</v>
      </c>
      <c r="DT1321">
        <v>0</v>
      </c>
      <c r="DU1321">
        <v>0</v>
      </c>
      <c r="DV1321">
        <v>0</v>
      </c>
      <c r="DW1321">
        <v>0</v>
      </c>
      <c r="DX1321">
        <v>0</v>
      </c>
    </row>
    <row r="1322" spans="13:128" hidden="1">
      <c r="M1322" s="340" t="s">
        <v>632</v>
      </c>
      <c r="N1322" t="s">
        <v>1023</v>
      </c>
      <c r="O1322">
        <v>1</v>
      </c>
      <c r="P1322">
        <v>46</v>
      </c>
      <c r="Q1322" s="183" t="str">
        <f t="shared" si="49"/>
        <v>SDH100146</v>
      </c>
      <c r="R1322">
        <v>10000</v>
      </c>
      <c r="S1322">
        <v>10000</v>
      </c>
      <c r="T1322">
        <v>10000</v>
      </c>
      <c r="U1322">
        <v>10000</v>
      </c>
      <c r="V1322">
        <v>10000</v>
      </c>
      <c r="W1322">
        <v>10000</v>
      </c>
      <c r="X1322">
        <v>10000</v>
      </c>
      <c r="Y1322">
        <v>10000</v>
      </c>
      <c r="Z1322">
        <v>10923.3</v>
      </c>
      <c r="AA1322">
        <v>12137</v>
      </c>
      <c r="AB1322">
        <v>12137</v>
      </c>
      <c r="AC1322">
        <v>12137</v>
      </c>
      <c r="AD1322">
        <v>12137</v>
      </c>
      <c r="AE1322">
        <v>12137</v>
      </c>
      <c r="AF1322">
        <v>12137</v>
      </c>
      <c r="AG1322">
        <v>12137</v>
      </c>
      <c r="AH1322">
        <v>12137</v>
      </c>
      <c r="AI1322">
        <v>12137</v>
      </c>
      <c r="AJ1322">
        <v>12137</v>
      </c>
      <c r="AK1322">
        <v>12137</v>
      </c>
      <c r="AL1322">
        <v>12137</v>
      </c>
      <c r="AM1322">
        <v>12137</v>
      </c>
      <c r="AN1322">
        <v>12137</v>
      </c>
      <c r="AO1322">
        <v>12137</v>
      </c>
      <c r="AP1322">
        <v>12137</v>
      </c>
      <c r="AQ1322">
        <v>0</v>
      </c>
      <c r="AR1322">
        <v>0</v>
      </c>
      <c r="AS1322">
        <v>0</v>
      </c>
      <c r="AT1322">
        <v>0</v>
      </c>
      <c r="AU1322">
        <v>0</v>
      </c>
      <c r="AV1322">
        <v>0</v>
      </c>
      <c r="AW1322">
        <v>0</v>
      </c>
      <c r="AX1322">
        <v>0</v>
      </c>
      <c r="AY1322">
        <v>0</v>
      </c>
      <c r="AZ1322">
        <v>0</v>
      </c>
      <c r="BA1322">
        <v>0</v>
      </c>
      <c r="BB1322">
        <v>0</v>
      </c>
      <c r="BC1322">
        <v>0</v>
      </c>
      <c r="BD1322">
        <v>0</v>
      </c>
      <c r="BE1322">
        <v>0</v>
      </c>
      <c r="BF1322">
        <v>0</v>
      </c>
      <c r="BG1322">
        <v>0</v>
      </c>
      <c r="BH1322">
        <v>0</v>
      </c>
      <c r="BI1322">
        <v>0</v>
      </c>
      <c r="BJ1322">
        <v>0</v>
      </c>
      <c r="BK1322">
        <v>0</v>
      </c>
      <c r="BL1322">
        <v>0</v>
      </c>
      <c r="BM1322">
        <v>0</v>
      </c>
      <c r="BN1322">
        <v>0</v>
      </c>
      <c r="BO1322">
        <v>0</v>
      </c>
      <c r="BP1322">
        <v>0</v>
      </c>
      <c r="BQ1322">
        <v>0</v>
      </c>
      <c r="BR1322">
        <v>0</v>
      </c>
      <c r="BS1322">
        <v>0</v>
      </c>
      <c r="BT1322">
        <v>0</v>
      </c>
      <c r="BU1322">
        <v>0</v>
      </c>
      <c r="BV1322">
        <v>0</v>
      </c>
      <c r="BW1322">
        <v>0</v>
      </c>
      <c r="BX1322">
        <v>0</v>
      </c>
      <c r="BY1322">
        <v>0</v>
      </c>
      <c r="BZ1322">
        <v>0</v>
      </c>
      <c r="CA1322">
        <v>0</v>
      </c>
      <c r="CB1322">
        <v>0</v>
      </c>
      <c r="CC1322">
        <v>0</v>
      </c>
      <c r="CD1322">
        <v>0</v>
      </c>
      <c r="CE1322">
        <v>0</v>
      </c>
      <c r="CF1322">
        <v>0</v>
      </c>
      <c r="CG1322">
        <v>0</v>
      </c>
      <c r="CH1322">
        <v>0</v>
      </c>
      <c r="CI1322">
        <v>0</v>
      </c>
      <c r="CJ1322">
        <v>0</v>
      </c>
      <c r="CK1322">
        <v>0</v>
      </c>
      <c r="CL1322">
        <v>0</v>
      </c>
      <c r="CM1322">
        <v>0</v>
      </c>
      <c r="CN1322">
        <v>0</v>
      </c>
      <c r="CO1322">
        <v>0</v>
      </c>
      <c r="CP1322">
        <v>0</v>
      </c>
      <c r="CQ1322">
        <v>0</v>
      </c>
      <c r="CR1322">
        <v>0</v>
      </c>
      <c r="CS1322">
        <v>0</v>
      </c>
      <c r="CT1322">
        <v>0</v>
      </c>
      <c r="CU1322">
        <v>0</v>
      </c>
      <c r="CV1322">
        <v>0</v>
      </c>
      <c r="CW1322">
        <v>0</v>
      </c>
      <c r="CX1322">
        <v>0</v>
      </c>
      <c r="CY1322">
        <v>0</v>
      </c>
      <c r="CZ1322">
        <v>0</v>
      </c>
      <c r="DA1322">
        <v>0</v>
      </c>
      <c r="DB1322">
        <v>0</v>
      </c>
      <c r="DC1322">
        <v>0</v>
      </c>
      <c r="DD1322">
        <v>0</v>
      </c>
      <c r="DE1322">
        <v>0</v>
      </c>
      <c r="DF1322">
        <v>0</v>
      </c>
      <c r="DG1322">
        <v>0</v>
      </c>
      <c r="DH1322">
        <v>0</v>
      </c>
      <c r="DI1322">
        <v>0</v>
      </c>
      <c r="DJ1322">
        <v>0</v>
      </c>
      <c r="DK1322">
        <v>0</v>
      </c>
      <c r="DL1322">
        <v>0</v>
      </c>
      <c r="DM1322">
        <v>0</v>
      </c>
      <c r="DN1322">
        <v>0</v>
      </c>
      <c r="DO1322">
        <v>0</v>
      </c>
      <c r="DP1322">
        <v>0</v>
      </c>
      <c r="DQ1322">
        <v>0</v>
      </c>
      <c r="DR1322">
        <v>0</v>
      </c>
      <c r="DS1322">
        <v>0</v>
      </c>
      <c r="DT1322">
        <v>0</v>
      </c>
      <c r="DU1322">
        <v>0</v>
      </c>
      <c r="DV1322">
        <v>0</v>
      </c>
      <c r="DW1322">
        <v>0</v>
      </c>
      <c r="DX1322">
        <v>0</v>
      </c>
    </row>
    <row r="1323" spans="13:128" hidden="1">
      <c r="M1323" s="340" t="s">
        <v>632</v>
      </c>
      <c r="N1323" t="s">
        <v>1023</v>
      </c>
      <c r="O1323">
        <v>1</v>
      </c>
      <c r="P1323">
        <v>47</v>
      </c>
      <c r="Q1323" s="183" t="str">
        <f t="shared" si="49"/>
        <v>SDH100147</v>
      </c>
      <c r="R1323">
        <v>10000</v>
      </c>
      <c r="S1323">
        <v>10000</v>
      </c>
      <c r="T1323">
        <v>10000</v>
      </c>
      <c r="U1323">
        <v>10000</v>
      </c>
      <c r="V1323">
        <v>10000</v>
      </c>
      <c r="W1323">
        <v>10000</v>
      </c>
      <c r="X1323">
        <v>10000</v>
      </c>
      <c r="Y1323">
        <v>10176</v>
      </c>
      <c r="Z1323">
        <v>11448</v>
      </c>
      <c r="AA1323">
        <v>12720</v>
      </c>
      <c r="AB1323">
        <v>12720</v>
      </c>
      <c r="AC1323">
        <v>12720</v>
      </c>
      <c r="AD1323">
        <v>12720</v>
      </c>
      <c r="AE1323">
        <v>12720</v>
      </c>
      <c r="AF1323">
        <v>12720</v>
      </c>
      <c r="AG1323">
        <v>12720</v>
      </c>
      <c r="AH1323">
        <v>12720</v>
      </c>
      <c r="AI1323">
        <v>12720</v>
      </c>
      <c r="AJ1323">
        <v>12720</v>
      </c>
      <c r="AK1323">
        <v>12720</v>
      </c>
      <c r="AL1323">
        <v>12720</v>
      </c>
      <c r="AM1323">
        <v>12720</v>
      </c>
      <c r="AN1323">
        <v>12720</v>
      </c>
      <c r="AO1323">
        <v>12720</v>
      </c>
      <c r="AP1323">
        <v>12720</v>
      </c>
      <c r="AQ1323">
        <v>0</v>
      </c>
      <c r="AR1323">
        <v>0</v>
      </c>
      <c r="AS1323">
        <v>0</v>
      </c>
      <c r="AT1323">
        <v>0</v>
      </c>
      <c r="AU1323">
        <v>0</v>
      </c>
      <c r="AV1323">
        <v>0</v>
      </c>
      <c r="AW1323">
        <v>0</v>
      </c>
      <c r="AX1323">
        <v>0</v>
      </c>
      <c r="AY1323">
        <v>0</v>
      </c>
      <c r="AZ1323">
        <v>0</v>
      </c>
      <c r="BA1323">
        <v>0</v>
      </c>
      <c r="BB1323">
        <v>0</v>
      </c>
      <c r="BC1323">
        <v>0</v>
      </c>
      <c r="BD1323">
        <v>0</v>
      </c>
      <c r="BE1323">
        <v>0</v>
      </c>
      <c r="BF1323">
        <v>0</v>
      </c>
      <c r="BG1323">
        <v>0</v>
      </c>
      <c r="BH1323">
        <v>0</v>
      </c>
      <c r="BI1323">
        <v>0</v>
      </c>
      <c r="BJ1323">
        <v>0</v>
      </c>
      <c r="BK1323">
        <v>0</v>
      </c>
      <c r="BL1323">
        <v>0</v>
      </c>
      <c r="BM1323">
        <v>0</v>
      </c>
      <c r="BN1323">
        <v>0</v>
      </c>
      <c r="BO1323">
        <v>0</v>
      </c>
      <c r="BP1323">
        <v>0</v>
      </c>
      <c r="BQ1323">
        <v>0</v>
      </c>
      <c r="BR1323">
        <v>0</v>
      </c>
      <c r="BS1323">
        <v>0</v>
      </c>
      <c r="BT1323">
        <v>0</v>
      </c>
      <c r="BU1323">
        <v>0</v>
      </c>
      <c r="BV1323">
        <v>0</v>
      </c>
      <c r="BW1323">
        <v>0</v>
      </c>
      <c r="BX1323">
        <v>0</v>
      </c>
      <c r="BY1323">
        <v>0</v>
      </c>
      <c r="BZ1323">
        <v>0</v>
      </c>
      <c r="CA1323">
        <v>0</v>
      </c>
      <c r="CB1323">
        <v>0</v>
      </c>
      <c r="CC1323">
        <v>0</v>
      </c>
      <c r="CD1323">
        <v>0</v>
      </c>
      <c r="CE1323">
        <v>0</v>
      </c>
      <c r="CF1323">
        <v>0</v>
      </c>
      <c r="CG1323">
        <v>0</v>
      </c>
      <c r="CH1323">
        <v>0</v>
      </c>
      <c r="CI1323">
        <v>0</v>
      </c>
      <c r="CJ1323">
        <v>0</v>
      </c>
      <c r="CK1323">
        <v>0</v>
      </c>
      <c r="CL1323">
        <v>0</v>
      </c>
      <c r="CM1323">
        <v>0</v>
      </c>
      <c r="CN1323">
        <v>0</v>
      </c>
      <c r="CO1323">
        <v>0</v>
      </c>
      <c r="CP1323">
        <v>0</v>
      </c>
      <c r="CQ1323">
        <v>0</v>
      </c>
      <c r="CR1323">
        <v>0</v>
      </c>
      <c r="CS1323">
        <v>0</v>
      </c>
      <c r="CT1323">
        <v>0</v>
      </c>
      <c r="CU1323">
        <v>0</v>
      </c>
      <c r="CV1323">
        <v>0</v>
      </c>
      <c r="CW1323">
        <v>0</v>
      </c>
      <c r="CX1323">
        <v>0</v>
      </c>
      <c r="CY1323">
        <v>0</v>
      </c>
      <c r="CZ1323">
        <v>0</v>
      </c>
      <c r="DA1323">
        <v>0</v>
      </c>
      <c r="DB1323">
        <v>0</v>
      </c>
      <c r="DC1323">
        <v>0</v>
      </c>
      <c r="DD1323">
        <v>0</v>
      </c>
      <c r="DE1323">
        <v>0</v>
      </c>
      <c r="DF1323">
        <v>0</v>
      </c>
      <c r="DG1323">
        <v>0</v>
      </c>
      <c r="DH1323">
        <v>0</v>
      </c>
      <c r="DI1323">
        <v>0</v>
      </c>
      <c r="DJ1323">
        <v>0</v>
      </c>
      <c r="DK1323">
        <v>0</v>
      </c>
      <c r="DL1323">
        <v>0</v>
      </c>
      <c r="DM1323">
        <v>0</v>
      </c>
      <c r="DN1323">
        <v>0</v>
      </c>
      <c r="DO1323">
        <v>0</v>
      </c>
      <c r="DP1323">
        <v>0</v>
      </c>
      <c r="DQ1323">
        <v>0</v>
      </c>
      <c r="DR1323">
        <v>0</v>
      </c>
      <c r="DS1323">
        <v>0</v>
      </c>
      <c r="DT1323">
        <v>0</v>
      </c>
      <c r="DU1323">
        <v>0</v>
      </c>
      <c r="DV1323">
        <v>0</v>
      </c>
      <c r="DW1323">
        <v>0</v>
      </c>
      <c r="DX1323">
        <v>0</v>
      </c>
    </row>
    <row r="1324" spans="13:128" hidden="1">
      <c r="M1324" s="340" t="s">
        <v>632</v>
      </c>
      <c r="N1324" t="s">
        <v>1023</v>
      </c>
      <c r="O1324">
        <v>1</v>
      </c>
      <c r="P1324">
        <v>48</v>
      </c>
      <c r="Q1324" s="183" t="str">
        <f t="shared" si="49"/>
        <v>SDH100148</v>
      </c>
      <c r="R1324">
        <v>10000</v>
      </c>
      <c r="S1324">
        <v>10000</v>
      </c>
      <c r="T1324">
        <v>10000</v>
      </c>
      <c r="U1324">
        <v>10000</v>
      </c>
      <c r="V1324">
        <v>10000</v>
      </c>
      <c r="W1324">
        <v>10000</v>
      </c>
      <c r="X1324">
        <v>10000</v>
      </c>
      <c r="Y1324">
        <v>10600</v>
      </c>
      <c r="Z1324">
        <v>11925</v>
      </c>
      <c r="AA1324">
        <v>13250</v>
      </c>
      <c r="AB1324">
        <v>13250</v>
      </c>
      <c r="AC1324">
        <v>13250</v>
      </c>
      <c r="AD1324">
        <v>13250</v>
      </c>
      <c r="AE1324">
        <v>13250</v>
      </c>
      <c r="AF1324">
        <v>13250</v>
      </c>
      <c r="AG1324">
        <v>13250</v>
      </c>
      <c r="AH1324">
        <v>13250</v>
      </c>
      <c r="AI1324">
        <v>13250</v>
      </c>
      <c r="AJ1324">
        <v>13250</v>
      </c>
      <c r="AK1324">
        <v>13250</v>
      </c>
      <c r="AL1324">
        <v>13250</v>
      </c>
      <c r="AM1324">
        <v>13250</v>
      </c>
      <c r="AN1324">
        <v>13250</v>
      </c>
      <c r="AO1324">
        <v>13250</v>
      </c>
      <c r="AP1324">
        <v>13250</v>
      </c>
      <c r="AQ1324">
        <v>0</v>
      </c>
      <c r="AR1324">
        <v>0</v>
      </c>
      <c r="AS1324">
        <v>0</v>
      </c>
      <c r="AT1324">
        <v>0</v>
      </c>
      <c r="AU1324">
        <v>0</v>
      </c>
      <c r="AV1324">
        <v>0</v>
      </c>
      <c r="AW1324">
        <v>0</v>
      </c>
      <c r="AX1324">
        <v>0</v>
      </c>
      <c r="AY1324">
        <v>0</v>
      </c>
      <c r="AZ1324">
        <v>0</v>
      </c>
      <c r="BA1324">
        <v>0</v>
      </c>
      <c r="BB1324">
        <v>0</v>
      </c>
      <c r="BC1324">
        <v>0</v>
      </c>
      <c r="BD1324">
        <v>0</v>
      </c>
      <c r="BE1324">
        <v>0</v>
      </c>
      <c r="BF1324">
        <v>0</v>
      </c>
      <c r="BG1324">
        <v>0</v>
      </c>
      <c r="BH1324">
        <v>0</v>
      </c>
      <c r="BI1324">
        <v>0</v>
      </c>
      <c r="BJ1324">
        <v>0</v>
      </c>
      <c r="BK1324">
        <v>0</v>
      </c>
      <c r="BL1324">
        <v>0</v>
      </c>
      <c r="BM1324">
        <v>0</v>
      </c>
      <c r="BN1324">
        <v>0</v>
      </c>
      <c r="BO1324">
        <v>0</v>
      </c>
      <c r="BP1324">
        <v>0</v>
      </c>
      <c r="BQ1324">
        <v>0</v>
      </c>
      <c r="BR1324">
        <v>0</v>
      </c>
      <c r="BS1324">
        <v>0</v>
      </c>
      <c r="BT1324">
        <v>0</v>
      </c>
      <c r="BU1324">
        <v>0</v>
      </c>
      <c r="BV1324">
        <v>0</v>
      </c>
      <c r="BW1324">
        <v>0</v>
      </c>
      <c r="BX1324">
        <v>0</v>
      </c>
      <c r="BY1324">
        <v>0</v>
      </c>
      <c r="BZ1324">
        <v>0</v>
      </c>
      <c r="CA1324">
        <v>0</v>
      </c>
      <c r="CB1324">
        <v>0</v>
      </c>
      <c r="CC1324">
        <v>0</v>
      </c>
      <c r="CD1324">
        <v>0</v>
      </c>
      <c r="CE1324">
        <v>0</v>
      </c>
      <c r="CF1324">
        <v>0</v>
      </c>
      <c r="CG1324">
        <v>0</v>
      </c>
      <c r="CH1324">
        <v>0</v>
      </c>
      <c r="CI1324">
        <v>0</v>
      </c>
      <c r="CJ1324">
        <v>0</v>
      </c>
      <c r="CK1324">
        <v>0</v>
      </c>
      <c r="CL1324">
        <v>0</v>
      </c>
      <c r="CM1324">
        <v>0</v>
      </c>
      <c r="CN1324">
        <v>0</v>
      </c>
      <c r="CO1324">
        <v>0</v>
      </c>
      <c r="CP1324">
        <v>0</v>
      </c>
      <c r="CQ1324">
        <v>0</v>
      </c>
      <c r="CR1324">
        <v>0</v>
      </c>
      <c r="CS1324">
        <v>0</v>
      </c>
      <c r="CT1324">
        <v>0</v>
      </c>
      <c r="CU1324">
        <v>0</v>
      </c>
      <c r="CV1324">
        <v>0</v>
      </c>
      <c r="CW1324">
        <v>0</v>
      </c>
      <c r="CX1324">
        <v>0</v>
      </c>
      <c r="CY1324">
        <v>0</v>
      </c>
      <c r="CZ1324">
        <v>0</v>
      </c>
      <c r="DA1324">
        <v>0</v>
      </c>
      <c r="DB1324">
        <v>0</v>
      </c>
      <c r="DC1324">
        <v>0</v>
      </c>
      <c r="DD1324">
        <v>0</v>
      </c>
      <c r="DE1324">
        <v>0</v>
      </c>
      <c r="DF1324">
        <v>0</v>
      </c>
      <c r="DG1324">
        <v>0</v>
      </c>
      <c r="DH1324">
        <v>0</v>
      </c>
      <c r="DI1324">
        <v>0</v>
      </c>
      <c r="DJ1324">
        <v>0</v>
      </c>
      <c r="DK1324">
        <v>0</v>
      </c>
      <c r="DL1324">
        <v>0</v>
      </c>
      <c r="DM1324">
        <v>0</v>
      </c>
      <c r="DN1324">
        <v>0</v>
      </c>
      <c r="DO1324">
        <v>0</v>
      </c>
      <c r="DP1324">
        <v>0</v>
      </c>
      <c r="DQ1324">
        <v>0</v>
      </c>
      <c r="DR1324">
        <v>0</v>
      </c>
      <c r="DS1324">
        <v>0</v>
      </c>
      <c r="DT1324">
        <v>0</v>
      </c>
      <c r="DU1324">
        <v>0</v>
      </c>
      <c r="DV1324">
        <v>0</v>
      </c>
      <c r="DW1324">
        <v>0</v>
      </c>
      <c r="DX1324">
        <v>0</v>
      </c>
    </row>
    <row r="1325" spans="13:128" hidden="1">
      <c r="M1325" s="340" t="s">
        <v>632</v>
      </c>
      <c r="N1325" t="s">
        <v>1023</v>
      </c>
      <c r="O1325">
        <v>1</v>
      </c>
      <c r="P1325">
        <v>49</v>
      </c>
      <c r="Q1325" s="183" t="str">
        <f t="shared" si="49"/>
        <v>SDH100149</v>
      </c>
      <c r="R1325">
        <v>10000</v>
      </c>
      <c r="S1325">
        <v>10000</v>
      </c>
      <c r="T1325">
        <v>10000</v>
      </c>
      <c r="U1325">
        <v>10000</v>
      </c>
      <c r="V1325">
        <v>10000</v>
      </c>
      <c r="W1325">
        <v>10000</v>
      </c>
      <c r="X1325">
        <v>10000</v>
      </c>
      <c r="Y1325">
        <v>11066.4</v>
      </c>
      <c r="Z1325">
        <v>12449.7</v>
      </c>
      <c r="AA1325">
        <v>13833</v>
      </c>
      <c r="AB1325">
        <v>13833</v>
      </c>
      <c r="AC1325">
        <v>13833</v>
      </c>
      <c r="AD1325">
        <v>13833</v>
      </c>
      <c r="AE1325">
        <v>13833</v>
      </c>
      <c r="AF1325">
        <v>13833</v>
      </c>
      <c r="AG1325">
        <v>13833</v>
      </c>
      <c r="AH1325">
        <v>13833</v>
      </c>
      <c r="AI1325">
        <v>13833</v>
      </c>
      <c r="AJ1325">
        <v>13833</v>
      </c>
      <c r="AK1325">
        <v>13833</v>
      </c>
      <c r="AL1325">
        <v>13833</v>
      </c>
      <c r="AM1325">
        <v>13833</v>
      </c>
      <c r="AN1325">
        <v>13833</v>
      </c>
      <c r="AO1325">
        <v>13833</v>
      </c>
      <c r="AP1325">
        <v>13833</v>
      </c>
      <c r="AQ1325">
        <v>0</v>
      </c>
      <c r="AR1325">
        <v>0</v>
      </c>
      <c r="AS1325">
        <v>0</v>
      </c>
      <c r="AT1325">
        <v>0</v>
      </c>
      <c r="AU1325">
        <v>0</v>
      </c>
      <c r="AV1325">
        <v>0</v>
      </c>
      <c r="AW1325">
        <v>0</v>
      </c>
      <c r="AX1325">
        <v>0</v>
      </c>
      <c r="AY1325">
        <v>0</v>
      </c>
      <c r="AZ1325">
        <v>0</v>
      </c>
      <c r="BA1325">
        <v>0</v>
      </c>
      <c r="BB1325">
        <v>0</v>
      </c>
      <c r="BC1325">
        <v>0</v>
      </c>
      <c r="BD1325">
        <v>0</v>
      </c>
      <c r="BE1325">
        <v>0</v>
      </c>
      <c r="BF1325">
        <v>0</v>
      </c>
      <c r="BG1325">
        <v>0</v>
      </c>
      <c r="BH1325">
        <v>0</v>
      </c>
      <c r="BI1325">
        <v>0</v>
      </c>
      <c r="BJ1325">
        <v>0</v>
      </c>
      <c r="BK1325">
        <v>0</v>
      </c>
      <c r="BL1325">
        <v>0</v>
      </c>
      <c r="BM1325">
        <v>0</v>
      </c>
      <c r="BN1325">
        <v>0</v>
      </c>
      <c r="BO1325">
        <v>0</v>
      </c>
      <c r="BP1325">
        <v>0</v>
      </c>
      <c r="BQ1325">
        <v>0</v>
      </c>
      <c r="BR1325">
        <v>0</v>
      </c>
      <c r="BS1325">
        <v>0</v>
      </c>
      <c r="BT1325">
        <v>0</v>
      </c>
      <c r="BU1325">
        <v>0</v>
      </c>
      <c r="BV1325">
        <v>0</v>
      </c>
      <c r="BW1325">
        <v>0</v>
      </c>
      <c r="BX1325">
        <v>0</v>
      </c>
      <c r="BY1325">
        <v>0</v>
      </c>
      <c r="BZ1325">
        <v>0</v>
      </c>
      <c r="CA1325">
        <v>0</v>
      </c>
      <c r="CB1325">
        <v>0</v>
      </c>
      <c r="CC1325">
        <v>0</v>
      </c>
      <c r="CD1325">
        <v>0</v>
      </c>
      <c r="CE1325">
        <v>0</v>
      </c>
      <c r="CF1325">
        <v>0</v>
      </c>
      <c r="CG1325">
        <v>0</v>
      </c>
      <c r="CH1325">
        <v>0</v>
      </c>
      <c r="CI1325">
        <v>0</v>
      </c>
      <c r="CJ1325">
        <v>0</v>
      </c>
      <c r="CK1325">
        <v>0</v>
      </c>
      <c r="CL1325">
        <v>0</v>
      </c>
      <c r="CM1325">
        <v>0</v>
      </c>
      <c r="CN1325">
        <v>0</v>
      </c>
      <c r="CO1325">
        <v>0</v>
      </c>
      <c r="CP1325">
        <v>0</v>
      </c>
      <c r="CQ1325">
        <v>0</v>
      </c>
      <c r="CR1325">
        <v>0</v>
      </c>
      <c r="CS1325">
        <v>0</v>
      </c>
      <c r="CT1325">
        <v>0</v>
      </c>
      <c r="CU1325">
        <v>0</v>
      </c>
      <c r="CV1325">
        <v>0</v>
      </c>
      <c r="CW1325">
        <v>0</v>
      </c>
      <c r="CX1325">
        <v>0</v>
      </c>
      <c r="CY1325">
        <v>0</v>
      </c>
      <c r="CZ1325">
        <v>0</v>
      </c>
      <c r="DA1325">
        <v>0</v>
      </c>
      <c r="DB1325">
        <v>0</v>
      </c>
      <c r="DC1325">
        <v>0</v>
      </c>
      <c r="DD1325">
        <v>0</v>
      </c>
      <c r="DE1325">
        <v>0</v>
      </c>
      <c r="DF1325">
        <v>0</v>
      </c>
      <c r="DG1325">
        <v>0</v>
      </c>
      <c r="DH1325">
        <v>0</v>
      </c>
      <c r="DI1325">
        <v>0</v>
      </c>
      <c r="DJ1325">
        <v>0</v>
      </c>
      <c r="DK1325">
        <v>0</v>
      </c>
      <c r="DL1325">
        <v>0</v>
      </c>
      <c r="DM1325">
        <v>0</v>
      </c>
      <c r="DN1325">
        <v>0</v>
      </c>
      <c r="DO1325">
        <v>0</v>
      </c>
      <c r="DP1325">
        <v>0</v>
      </c>
      <c r="DQ1325">
        <v>0</v>
      </c>
      <c r="DR1325">
        <v>0</v>
      </c>
      <c r="DS1325">
        <v>0</v>
      </c>
      <c r="DT1325">
        <v>0</v>
      </c>
      <c r="DU1325">
        <v>0</v>
      </c>
      <c r="DV1325">
        <v>0</v>
      </c>
      <c r="DW1325">
        <v>0</v>
      </c>
      <c r="DX1325">
        <v>0</v>
      </c>
    </row>
    <row r="1326" spans="13:128" hidden="1">
      <c r="M1326" s="340" t="s">
        <v>632</v>
      </c>
      <c r="N1326" t="s">
        <v>1023</v>
      </c>
      <c r="O1326">
        <v>1</v>
      </c>
      <c r="P1326">
        <v>50</v>
      </c>
      <c r="Q1326" s="183" t="str">
        <f t="shared" si="49"/>
        <v>SDH100150</v>
      </c>
      <c r="R1326">
        <v>10000</v>
      </c>
      <c r="S1326">
        <v>10000</v>
      </c>
      <c r="T1326">
        <v>10000</v>
      </c>
      <c r="U1326">
        <v>10000</v>
      </c>
      <c r="V1326">
        <v>10000</v>
      </c>
      <c r="W1326">
        <v>10000</v>
      </c>
      <c r="X1326">
        <v>10128.299999999999</v>
      </c>
      <c r="Y1326">
        <v>11575.2</v>
      </c>
      <c r="Z1326">
        <v>13022.1</v>
      </c>
      <c r="AA1326">
        <v>14469</v>
      </c>
      <c r="AB1326">
        <v>14469</v>
      </c>
      <c r="AC1326">
        <v>14469</v>
      </c>
      <c r="AD1326">
        <v>14469</v>
      </c>
      <c r="AE1326">
        <v>14469</v>
      </c>
      <c r="AF1326">
        <v>14469</v>
      </c>
      <c r="AG1326">
        <v>14469</v>
      </c>
      <c r="AH1326">
        <v>14469</v>
      </c>
      <c r="AI1326">
        <v>14469</v>
      </c>
      <c r="AJ1326">
        <v>14469</v>
      </c>
      <c r="AK1326">
        <v>14469</v>
      </c>
      <c r="AL1326">
        <v>14469</v>
      </c>
      <c r="AM1326">
        <v>14469</v>
      </c>
      <c r="AN1326">
        <v>14469</v>
      </c>
      <c r="AO1326">
        <v>14469</v>
      </c>
      <c r="AP1326">
        <v>14469</v>
      </c>
      <c r="AQ1326">
        <v>0</v>
      </c>
      <c r="AR1326">
        <v>0</v>
      </c>
      <c r="AS1326">
        <v>0</v>
      </c>
      <c r="AT1326">
        <v>0</v>
      </c>
      <c r="AU1326">
        <v>0</v>
      </c>
      <c r="AV1326">
        <v>0</v>
      </c>
      <c r="AW1326">
        <v>0</v>
      </c>
      <c r="AX1326">
        <v>0</v>
      </c>
      <c r="AY1326">
        <v>0</v>
      </c>
      <c r="AZ1326">
        <v>0</v>
      </c>
      <c r="BA1326">
        <v>0</v>
      </c>
      <c r="BB1326">
        <v>0</v>
      </c>
      <c r="BC1326">
        <v>0</v>
      </c>
      <c r="BD1326">
        <v>0</v>
      </c>
      <c r="BE1326">
        <v>0</v>
      </c>
      <c r="BF1326">
        <v>0</v>
      </c>
      <c r="BG1326">
        <v>0</v>
      </c>
      <c r="BH1326">
        <v>0</v>
      </c>
      <c r="BI1326">
        <v>0</v>
      </c>
      <c r="BJ1326">
        <v>0</v>
      </c>
      <c r="BK1326">
        <v>0</v>
      </c>
      <c r="BL1326">
        <v>0</v>
      </c>
      <c r="BM1326">
        <v>0</v>
      </c>
      <c r="BN1326">
        <v>0</v>
      </c>
      <c r="BO1326">
        <v>0</v>
      </c>
      <c r="BP1326">
        <v>0</v>
      </c>
      <c r="BQ1326">
        <v>0</v>
      </c>
      <c r="BR1326">
        <v>0</v>
      </c>
      <c r="BS1326">
        <v>0</v>
      </c>
      <c r="BT1326">
        <v>0</v>
      </c>
      <c r="BU1326">
        <v>0</v>
      </c>
      <c r="BV1326">
        <v>0</v>
      </c>
      <c r="BW1326">
        <v>0</v>
      </c>
      <c r="BX1326">
        <v>0</v>
      </c>
      <c r="BY1326">
        <v>0</v>
      </c>
      <c r="BZ1326">
        <v>0</v>
      </c>
      <c r="CA1326">
        <v>0</v>
      </c>
      <c r="CB1326">
        <v>0</v>
      </c>
      <c r="CC1326">
        <v>0</v>
      </c>
      <c r="CD1326">
        <v>0</v>
      </c>
      <c r="CE1326">
        <v>0</v>
      </c>
      <c r="CF1326">
        <v>0</v>
      </c>
      <c r="CG1326">
        <v>0</v>
      </c>
      <c r="CH1326">
        <v>0</v>
      </c>
      <c r="CI1326">
        <v>0</v>
      </c>
      <c r="CJ1326">
        <v>0</v>
      </c>
      <c r="CK1326">
        <v>0</v>
      </c>
      <c r="CL1326">
        <v>0</v>
      </c>
      <c r="CM1326">
        <v>0</v>
      </c>
      <c r="CN1326">
        <v>0</v>
      </c>
      <c r="CO1326">
        <v>0</v>
      </c>
      <c r="CP1326">
        <v>0</v>
      </c>
      <c r="CQ1326">
        <v>0</v>
      </c>
      <c r="CR1326">
        <v>0</v>
      </c>
      <c r="CS1326">
        <v>0</v>
      </c>
      <c r="CT1326">
        <v>0</v>
      </c>
      <c r="CU1326">
        <v>0</v>
      </c>
      <c r="CV1326">
        <v>0</v>
      </c>
      <c r="CW1326">
        <v>0</v>
      </c>
      <c r="CX1326">
        <v>0</v>
      </c>
      <c r="CY1326">
        <v>0</v>
      </c>
      <c r="CZ1326">
        <v>0</v>
      </c>
      <c r="DA1326">
        <v>0</v>
      </c>
      <c r="DB1326">
        <v>0</v>
      </c>
      <c r="DC1326">
        <v>0</v>
      </c>
      <c r="DD1326">
        <v>0</v>
      </c>
      <c r="DE1326">
        <v>0</v>
      </c>
      <c r="DF1326">
        <v>0</v>
      </c>
      <c r="DG1326">
        <v>0</v>
      </c>
      <c r="DH1326">
        <v>0</v>
      </c>
      <c r="DI1326">
        <v>0</v>
      </c>
      <c r="DJ1326">
        <v>0</v>
      </c>
      <c r="DK1326">
        <v>0</v>
      </c>
      <c r="DL1326">
        <v>0</v>
      </c>
      <c r="DM1326">
        <v>0</v>
      </c>
      <c r="DN1326">
        <v>0</v>
      </c>
      <c r="DO1326">
        <v>0</v>
      </c>
      <c r="DP1326">
        <v>0</v>
      </c>
      <c r="DQ1326">
        <v>0</v>
      </c>
      <c r="DR1326">
        <v>0</v>
      </c>
      <c r="DS1326">
        <v>0</v>
      </c>
      <c r="DT1326">
        <v>0</v>
      </c>
      <c r="DU1326">
        <v>0</v>
      </c>
      <c r="DV1326">
        <v>0</v>
      </c>
      <c r="DW1326">
        <v>0</v>
      </c>
      <c r="DX1326">
        <v>0</v>
      </c>
    </row>
    <row r="1327" spans="13:128" hidden="1">
      <c r="M1327" s="340" t="s">
        <v>632</v>
      </c>
      <c r="N1327" t="s">
        <v>1023</v>
      </c>
      <c r="O1327">
        <v>1</v>
      </c>
      <c r="P1327" s="422">
        <v>51</v>
      </c>
      <c r="Q1327" s="183" t="str">
        <f t="shared" si="49"/>
        <v>SDH100151</v>
      </c>
      <c r="R1327">
        <v>10000</v>
      </c>
      <c r="S1327">
        <v>10000</v>
      </c>
      <c r="T1327">
        <v>10000</v>
      </c>
      <c r="U1327">
        <v>10000</v>
      </c>
      <c r="V1327">
        <v>10000</v>
      </c>
      <c r="W1327">
        <v>10000</v>
      </c>
      <c r="X1327">
        <v>10721.9</v>
      </c>
      <c r="Y1327">
        <v>12253.6</v>
      </c>
      <c r="Z1327">
        <v>13785.3</v>
      </c>
      <c r="AA1327">
        <v>15317</v>
      </c>
      <c r="AB1327">
        <v>15317</v>
      </c>
      <c r="AC1327">
        <v>15317</v>
      </c>
      <c r="AD1327">
        <v>15317</v>
      </c>
      <c r="AE1327">
        <v>15317</v>
      </c>
      <c r="AF1327">
        <v>15317</v>
      </c>
      <c r="AG1327">
        <v>15317</v>
      </c>
      <c r="AH1327">
        <v>15317</v>
      </c>
      <c r="AI1327">
        <v>15317</v>
      </c>
      <c r="AJ1327">
        <v>15317</v>
      </c>
      <c r="AK1327">
        <v>15317</v>
      </c>
      <c r="AL1327">
        <v>15317</v>
      </c>
      <c r="AM1327">
        <v>15317</v>
      </c>
      <c r="AN1327">
        <v>15317</v>
      </c>
      <c r="AO1327">
        <v>15317</v>
      </c>
      <c r="AP1327">
        <v>15317</v>
      </c>
      <c r="AQ1327">
        <v>0</v>
      </c>
      <c r="AR1327">
        <v>0</v>
      </c>
      <c r="AS1327">
        <v>0</v>
      </c>
      <c r="AT1327">
        <v>0</v>
      </c>
      <c r="AU1327">
        <v>0</v>
      </c>
      <c r="AV1327">
        <v>0</v>
      </c>
      <c r="AW1327">
        <v>0</v>
      </c>
      <c r="AX1327">
        <v>0</v>
      </c>
      <c r="AY1327">
        <v>0</v>
      </c>
      <c r="AZ1327">
        <v>0</v>
      </c>
      <c r="BA1327">
        <v>0</v>
      </c>
      <c r="BB1327">
        <v>0</v>
      </c>
      <c r="BC1327">
        <v>0</v>
      </c>
      <c r="BD1327">
        <v>0</v>
      </c>
      <c r="BE1327">
        <v>0</v>
      </c>
      <c r="BF1327">
        <v>0</v>
      </c>
      <c r="BG1327">
        <v>0</v>
      </c>
      <c r="BH1327">
        <v>0</v>
      </c>
      <c r="BI1327">
        <v>0</v>
      </c>
      <c r="BJ1327">
        <v>0</v>
      </c>
      <c r="BK1327">
        <v>0</v>
      </c>
      <c r="BL1327">
        <v>0</v>
      </c>
      <c r="BM1327">
        <v>0</v>
      </c>
      <c r="BN1327">
        <v>0</v>
      </c>
      <c r="BO1327">
        <v>0</v>
      </c>
      <c r="BP1327">
        <v>0</v>
      </c>
      <c r="BQ1327">
        <v>0</v>
      </c>
      <c r="BR1327">
        <v>0</v>
      </c>
      <c r="BS1327">
        <v>0</v>
      </c>
      <c r="BT1327">
        <v>0</v>
      </c>
      <c r="BU1327">
        <v>0</v>
      </c>
      <c r="BV1327">
        <v>0</v>
      </c>
      <c r="BW1327">
        <v>0</v>
      </c>
      <c r="BX1327">
        <v>0</v>
      </c>
      <c r="BY1327">
        <v>0</v>
      </c>
      <c r="BZ1327">
        <v>0</v>
      </c>
      <c r="CA1327">
        <v>0</v>
      </c>
      <c r="CB1327">
        <v>0</v>
      </c>
      <c r="CC1327">
        <v>0</v>
      </c>
      <c r="CD1327">
        <v>0</v>
      </c>
      <c r="CE1327">
        <v>0</v>
      </c>
      <c r="CF1327">
        <v>0</v>
      </c>
      <c r="CG1327">
        <v>0</v>
      </c>
      <c r="CH1327">
        <v>0</v>
      </c>
      <c r="CI1327">
        <v>0</v>
      </c>
      <c r="CJ1327">
        <v>0</v>
      </c>
      <c r="CK1327">
        <v>0</v>
      </c>
      <c r="CL1327">
        <v>0</v>
      </c>
      <c r="CM1327">
        <v>0</v>
      </c>
      <c r="CN1327">
        <v>0</v>
      </c>
      <c r="CO1327">
        <v>0</v>
      </c>
      <c r="CP1327">
        <v>0</v>
      </c>
      <c r="CQ1327">
        <v>0</v>
      </c>
      <c r="CR1327">
        <v>0</v>
      </c>
      <c r="CS1327">
        <v>0</v>
      </c>
      <c r="CT1327">
        <v>0</v>
      </c>
      <c r="CU1327">
        <v>0</v>
      </c>
      <c r="CV1327">
        <v>0</v>
      </c>
      <c r="CW1327">
        <v>0</v>
      </c>
      <c r="CX1327">
        <v>0</v>
      </c>
      <c r="CY1327">
        <v>0</v>
      </c>
      <c r="CZ1327">
        <v>0</v>
      </c>
      <c r="DA1327">
        <v>0</v>
      </c>
      <c r="DB1327">
        <v>0</v>
      </c>
      <c r="DC1327">
        <v>0</v>
      </c>
      <c r="DD1327">
        <v>0</v>
      </c>
      <c r="DE1327">
        <v>0</v>
      </c>
      <c r="DF1327">
        <v>0</v>
      </c>
      <c r="DG1327">
        <v>0</v>
      </c>
      <c r="DH1327">
        <v>0</v>
      </c>
      <c r="DI1327">
        <v>0</v>
      </c>
      <c r="DJ1327">
        <v>0</v>
      </c>
      <c r="DK1327">
        <v>0</v>
      </c>
      <c r="DL1327">
        <v>0</v>
      </c>
      <c r="DM1327">
        <v>0</v>
      </c>
      <c r="DN1327">
        <v>0</v>
      </c>
      <c r="DO1327">
        <v>0</v>
      </c>
      <c r="DP1327">
        <v>0</v>
      </c>
      <c r="DQ1327">
        <v>0</v>
      </c>
      <c r="DR1327">
        <v>0</v>
      </c>
      <c r="DS1327">
        <v>0</v>
      </c>
      <c r="DT1327">
        <v>0</v>
      </c>
      <c r="DU1327">
        <v>0</v>
      </c>
      <c r="DV1327">
        <v>0</v>
      </c>
      <c r="DW1327">
        <v>0</v>
      </c>
      <c r="DX1327">
        <v>0</v>
      </c>
    </row>
    <row r="1328" spans="13:128" hidden="1">
      <c r="M1328" s="340" t="s">
        <v>632</v>
      </c>
      <c r="N1328" t="s">
        <v>1023</v>
      </c>
      <c r="O1328">
        <v>1</v>
      </c>
      <c r="P1328">
        <v>52</v>
      </c>
      <c r="Q1328" s="183" t="str">
        <f t="shared" si="49"/>
        <v>SDH100152</v>
      </c>
      <c r="R1328">
        <v>10000</v>
      </c>
      <c r="S1328">
        <v>10000</v>
      </c>
      <c r="T1328">
        <v>10000</v>
      </c>
      <c r="U1328">
        <v>10000</v>
      </c>
      <c r="V1328">
        <v>10000</v>
      </c>
      <c r="W1328">
        <v>10000</v>
      </c>
      <c r="X1328">
        <v>11241.3</v>
      </c>
      <c r="Y1328">
        <v>12847.2</v>
      </c>
      <c r="Z1328">
        <v>14453.1</v>
      </c>
      <c r="AA1328">
        <v>16059</v>
      </c>
      <c r="AB1328">
        <v>16059</v>
      </c>
      <c r="AC1328">
        <v>16059</v>
      </c>
      <c r="AD1328">
        <v>16059</v>
      </c>
      <c r="AE1328">
        <v>16059</v>
      </c>
      <c r="AF1328">
        <v>16059</v>
      </c>
      <c r="AG1328">
        <v>16059</v>
      </c>
      <c r="AH1328">
        <v>16059</v>
      </c>
      <c r="AI1328">
        <v>16059</v>
      </c>
      <c r="AJ1328">
        <v>16059</v>
      </c>
      <c r="AK1328">
        <v>16059</v>
      </c>
      <c r="AL1328">
        <v>16059</v>
      </c>
      <c r="AM1328">
        <v>16059</v>
      </c>
      <c r="AN1328">
        <v>16059</v>
      </c>
      <c r="AO1328">
        <v>16059</v>
      </c>
      <c r="AP1328">
        <v>16059</v>
      </c>
      <c r="AQ1328">
        <v>0</v>
      </c>
      <c r="AR1328">
        <v>0</v>
      </c>
      <c r="AS1328">
        <v>0</v>
      </c>
      <c r="AT1328">
        <v>0</v>
      </c>
      <c r="AU1328">
        <v>0</v>
      </c>
      <c r="AV1328">
        <v>0</v>
      </c>
      <c r="AW1328">
        <v>0</v>
      </c>
      <c r="AX1328">
        <v>0</v>
      </c>
      <c r="AY1328">
        <v>0</v>
      </c>
      <c r="AZ1328">
        <v>0</v>
      </c>
      <c r="BA1328">
        <v>0</v>
      </c>
      <c r="BB1328">
        <v>0</v>
      </c>
      <c r="BC1328">
        <v>0</v>
      </c>
      <c r="BD1328">
        <v>0</v>
      </c>
      <c r="BE1328">
        <v>0</v>
      </c>
      <c r="BF1328">
        <v>0</v>
      </c>
      <c r="BG1328">
        <v>0</v>
      </c>
      <c r="BH1328">
        <v>0</v>
      </c>
      <c r="BI1328">
        <v>0</v>
      </c>
      <c r="BJ1328">
        <v>0</v>
      </c>
      <c r="BK1328">
        <v>0</v>
      </c>
      <c r="BL1328">
        <v>0</v>
      </c>
      <c r="BM1328">
        <v>0</v>
      </c>
      <c r="BN1328">
        <v>0</v>
      </c>
      <c r="BO1328">
        <v>0</v>
      </c>
      <c r="BP1328">
        <v>0</v>
      </c>
      <c r="BQ1328">
        <v>0</v>
      </c>
      <c r="BR1328">
        <v>0</v>
      </c>
      <c r="BS1328">
        <v>0</v>
      </c>
      <c r="BT1328">
        <v>0</v>
      </c>
      <c r="BU1328">
        <v>0</v>
      </c>
      <c r="BV1328">
        <v>0</v>
      </c>
      <c r="BW1328">
        <v>0</v>
      </c>
      <c r="BX1328">
        <v>0</v>
      </c>
      <c r="BY1328">
        <v>0</v>
      </c>
      <c r="BZ1328">
        <v>0</v>
      </c>
      <c r="CA1328">
        <v>0</v>
      </c>
      <c r="CB1328">
        <v>0</v>
      </c>
      <c r="CC1328">
        <v>0</v>
      </c>
      <c r="CD1328">
        <v>0</v>
      </c>
      <c r="CE1328">
        <v>0</v>
      </c>
      <c r="CF1328">
        <v>0</v>
      </c>
      <c r="CG1328">
        <v>0</v>
      </c>
      <c r="CH1328">
        <v>0</v>
      </c>
      <c r="CI1328">
        <v>0</v>
      </c>
      <c r="CJ1328">
        <v>0</v>
      </c>
      <c r="CK1328">
        <v>0</v>
      </c>
      <c r="CL1328">
        <v>0</v>
      </c>
      <c r="CM1328">
        <v>0</v>
      </c>
      <c r="CN1328">
        <v>0</v>
      </c>
      <c r="CO1328">
        <v>0</v>
      </c>
      <c r="CP1328">
        <v>0</v>
      </c>
      <c r="CQ1328">
        <v>0</v>
      </c>
      <c r="CR1328">
        <v>0</v>
      </c>
      <c r="CS1328">
        <v>0</v>
      </c>
      <c r="CT1328">
        <v>0</v>
      </c>
      <c r="CU1328">
        <v>0</v>
      </c>
      <c r="CV1328">
        <v>0</v>
      </c>
      <c r="CW1328">
        <v>0</v>
      </c>
      <c r="CX1328">
        <v>0</v>
      </c>
      <c r="CY1328">
        <v>0</v>
      </c>
      <c r="CZ1328">
        <v>0</v>
      </c>
      <c r="DA1328">
        <v>0</v>
      </c>
      <c r="DB1328">
        <v>0</v>
      </c>
      <c r="DC1328">
        <v>0</v>
      </c>
      <c r="DD1328">
        <v>0</v>
      </c>
      <c r="DE1328">
        <v>0</v>
      </c>
      <c r="DF1328">
        <v>0</v>
      </c>
      <c r="DG1328">
        <v>0</v>
      </c>
      <c r="DH1328">
        <v>0</v>
      </c>
      <c r="DI1328">
        <v>0</v>
      </c>
      <c r="DJ1328">
        <v>0</v>
      </c>
      <c r="DK1328">
        <v>0</v>
      </c>
      <c r="DL1328">
        <v>0</v>
      </c>
      <c r="DM1328">
        <v>0</v>
      </c>
      <c r="DN1328">
        <v>0</v>
      </c>
      <c r="DO1328">
        <v>0</v>
      </c>
      <c r="DP1328">
        <v>0</v>
      </c>
      <c r="DQ1328">
        <v>0</v>
      </c>
      <c r="DR1328">
        <v>0</v>
      </c>
      <c r="DS1328">
        <v>0</v>
      </c>
      <c r="DT1328">
        <v>0</v>
      </c>
      <c r="DU1328">
        <v>0</v>
      </c>
      <c r="DV1328">
        <v>0</v>
      </c>
      <c r="DW1328">
        <v>0</v>
      </c>
      <c r="DX1328">
        <v>0</v>
      </c>
    </row>
    <row r="1329" spans="13:128" hidden="1">
      <c r="M1329" s="340" t="s">
        <v>632</v>
      </c>
      <c r="N1329" t="s">
        <v>1023</v>
      </c>
      <c r="O1329">
        <v>1</v>
      </c>
      <c r="P1329">
        <v>53</v>
      </c>
      <c r="Q1329" s="183" t="str">
        <f t="shared" si="49"/>
        <v>SDH100153</v>
      </c>
      <c r="R1329">
        <v>10000</v>
      </c>
      <c r="S1329">
        <v>10000</v>
      </c>
      <c r="T1329">
        <v>10000</v>
      </c>
      <c r="U1329">
        <v>10000</v>
      </c>
      <c r="V1329">
        <v>10000</v>
      </c>
      <c r="W1329">
        <v>10176</v>
      </c>
      <c r="X1329">
        <v>11872</v>
      </c>
      <c r="Y1329">
        <v>13568</v>
      </c>
      <c r="Z1329">
        <v>15264</v>
      </c>
      <c r="AA1329">
        <v>16960</v>
      </c>
      <c r="AB1329">
        <v>16960</v>
      </c>
      <c r="AC1329">
        <v>16960</v>
      </c>
      <c r="AD1329">
        <v>16960</v>
      </c>
      <c r="AE1329">
        <v>16960</v>
      </c>
      <c r="AF1329">
        <v>16960</v>
      </c>
      <c r="AG1329">
        <v>16960</v>
      </c>
      <c r="AH1329">
        <v>16960</v>
      </c>
      <c r="AI1329">
        <v>16960</v>
      </c>
      <c r="AJ1329">
        <v>16960</v>
      </c>
      <c r="AK1329">
        <v>16960</v>
      </c>
      <c r="AL1329">
        <v>16960</v>
      </c>
      <c r="AM1329">
        <v>16960</v>
      </c>
      <c r="AN1329">
        <v>16960</v>
      </c>
      <c r="AO1329">
        <v>16960</v>
      </c>
      <c r="AP1329">
        <v>16960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0</v>
      </c>
      <c r="BL1329">
        <v>0</v>
      </c>
      <c r="BM1329">
        <v>0</v>
      </c>
      <c r="BN1329">
        <v>0</v>
      </c>
      <c r="BO1329">
        <v>0</v>
      </c>
      <c r="BP1329">
        <v>0</v>
      </c>
      <c r="BQ1329">
        <v>0</v>
      </c>
      <c r="BR1329">
        <v>0</v>
      </c>
      <c r="BS1329">
        <v>0</v>
      </c>
      <c r="BT1329">
        <v>0</v>
      </c>
      <c r="BU1329">
        <v>0</v>
      </c>
      <c r="BV1329">
        <v>0</v>
      </c>
      <c r="BW1329">
        <v>0</v>
      </c>
      <c r="BX1329">
        <v>0</v>
      </c>
      <c r="BY1329">
        <v>0</v>
      </c>
      <c r="BZ1329">
        <v>0</v>
      </c>
      <c r="CA1329">
        <v>0</v>
      </c>
      <c r="CB1329">
        <v>0</v>
      </c>
      <c r="CC1329">
        <v>0</v>
      </c>
      <c r="CD1329">
        <v>0</v>
      </c>
      <c r="CE1329">
        <v>0</v>
      </c>
      <c r="CF1329">
        <v>0</v>
      </c>
      <c r="CG1329">
        <v>0</v>
      </c>
      <c r="CH1329">
        <v>0</v>
      </c>
      <c r="CI1329">
        <v>0</v>
      </c>
      <c r="CJ1329">
        <v>0</v>
      </c>
      <c r="CK1329">
        <v>0</v>
      </c>
      <c r="CL1329">
        <v>0</v>
      </c>
      <c r="CM1329">
        <v>0</v>
      </c>
      <c r="CN1329">
        <v>0</v>
      </c>
      <c r="CO1329">
        <v>0</v>
      </c>
      <c r="CP1329">
        <v>0</v>
      </c>
      <c r="CQ1329">
        <v>0</v>
      </c>
      <c r="CR1329">
        <v>0</v>
      </c>
      <c r="CS1329">
        <v>0</v>
      </c>
      <c r="CT1329">
        <v>0</v>
      </c>
      <c r="CU1329">
        <v>0</v>
      </c>
      <c r="CV1329">
        <v>0</v>
      </c>
      <c r="CW1329">
        <v>0</v>
      </c>
      <c r="CX1329">
        <v>0</v>
      </c>
      <c r="CY1329">
        <v>0</v>
      </c>
      <c r="CZ1329">
        <v>0</v>
      </c>
      <c r="DA1329">
        <v>0</v>
      </c>
      <c r="DB1329">
        <v>0</v>
      </c>
      <c r="DC1329">
        <v>0</v>
      </c>
      <c r="DD1329">
        <v>0</v>
      </c>
      <c r="DE1329">
        <v>0</v>
      </c>
      <c r="DF1329">
        <v>0</v>
      </c>
      <c r="DG1329">
        <v>0</v>
      </c>
      <c r="DH1329">
        <v>0</v>
      </c>
      <c r="DI1329">
        <v>0</v>
      </c>
      <c r="DJ1329">
        <v>0</v>
      </c>
      <c r="DK1329">
        <v>0</v>
      </c>
      <c r="DL1329">
        <v>0</v>
      </c>
      <c r="DM1329">
        <v>0</v>
      </c>
      <c r="DN1329">
        <v>0</v>
      </c>
      <c r="DO1329">
        <v>0</v>
      </c>
      <c r="DP1329">
        <v>0</v>
      </c>
      <c r="DQ1329">
        <v>0</v>
      </c>
      <c r="DR1329">
        <v>0</v>
      </c>
      <c r="DS1329">
        <v>0</v>
      </c>
      <c r="DT1329">
        <v>0</v>
      </c>
      <c r="DU1329">
        <v>0</v>
      </c>
      <c r="DV1329">
        <v>0</v>
      </c>
      <c r="DW1329">
        <v>0</v>
      </c>
      <c r="DX1329">
        <v>0</v>
      </c>
    </row>
    <row r="1330" spans="13:128" hidden="1">
      <c r="M1330" s="340" t="s">
        <v>632</v>
      </c>
      <c r="N1330" t="s">
        <v>1023</v>
      </c>
      <c r="O1330">
        <v>1</v>
      </c>
      <c r="P1330">
        <v>54</v>
      </c>
      <c r="Q1330" s="183" t="str">
        <f t="shared" si="49"/>
        <v>SDH100154</v>
      </c>
      <c r="R1330">
        <v>10000</v>
      </c>
      <c r="S1330">
        <v>10000</v>
      </c>
      <c r="T1330">
        <v>10000</v>
      </c>
      <c r="U1330">
        <v>10000</v>
      </c>
      <c r="V1330">
        <v>10000</v>
      </c>
      <c r="W1330">
        <v>10748.4</v>
      </c>
      <c r="X1330">
        <v>12539.8</v>
      </c>
      <c r="Y1330">
        <v>14331.2</v>
      </c>
      <c r="Z1330">
        <v>16122.6</v>
      </c>
      <c r="AA1330">
        <v>17914</v>
      </c>
      <c r="AB1330">
        <v>17914</v>
      </c>
      <c r="AC1330">
        <v>17914</v>
      </c>
      <c r="AD1330">
        <v>17914</v>
      </c>
      <c r="AE1330">
        <v>17914</v>
      </c>
      <c r="AF1330">
        <v>17914</v>
      </c>
      <c r="AG1330">
        <v>17914</v>
      </c>
      <c r="AH1330">
        <v>17914</v>
      </c>
      <c r="AI1330">
        <v>17914</v>
      </c>
      <c r="AJ1330">
        <v>17914</v>
      </c>
      <c r="AK1330">
        <v>17914</v>
      </c>
      <c r="AL1330">
        <v>17914</v>
      </c>
      <c r="AM1330">
        <v>17914</v>
      </c>
      <c r="AN1330">
        <v>17914</v>
      </c>
      <c r="AO1330">
        <v>17914</v>
      </c>
      <c r="AP1330">
        <v>17914</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0</v>
      </c>
      <c r="BL1330">
        <v>0</v>
      </c>
      <c r="BM1330">
        <v>0</v>
      </c>
      <c r="BN1330">
        <v>0</v>
      </c>
      <c r="BO1330">
        <v>0</v>
      </c>
      <c r="BP1330">
        <v>0</v>
      </c>
      <c r="BQ1330">
        <v>0</v>
      </c>
      <c r="BR1330">
        <v>0</v>
      </c>
      <c r="BS1330">
        <v>0</v>
      </c>
      <c r="BT1330">
        <v>0</v>
      </c>
      <c r="BU1330">
        <v>0</v>
      </c>
      <c r="BV1330">
        <v>0</v>
      </c>
      <c r="BW1330">
        <v>0</v>
      </c>
      <c r="BX1330">
        <v>0</v>
      </c>
      <c r="BY1330">
        <v>0</v>
      </c>
      <c r="BZ1330">
        <v>0</v>
      </c>
      <c r="CA1330">
        <v>0</v>
      </c>
      <c r="CB1330">
        <v>0</v>
      </c>
      <c r="CC1330">
        <v>0</v>
      </c>
      <c r="CD1330">
        <v>0</v>
      </c>
      <c r="CE1330">
        <v>0</v>
      </c>
      <c r="CF1330">
        <v>0</v>
      </c>
      <c r="CG1330">
        <v>0</v>
      </c>
      <c r="CH1330">
        <v>0</v>
      </c>
      <c r="CI1330">
        <v>0</v>
      </c>
      <c r="CJ1330">
        <v>0</v>
      </c>
      <c r="CK1330">
        <v>0</v>
      </c>
      <c r="CL1330">
        <v>0</v>
      </c>
      <c r="CM1330">
        <v>0</v>
      </c>
      <c r="CN1330">
        <v>0</v>
      </c>
      <c r="CO1330">
        <v>0</v>
      </c>
      <c r="CP1330">
        <v>0</v>
      </c>
      <c r="CQ1330">
        <v>0</v>
      </c>
      <c r="CR1330">
        <v>0</v>
      </c>
      <c r="CS1330">
        <v>0</v>
      </c>
      <c r="CT1330">
        <v>0</v>
      </c>
      <c r="CU1330">
        <v>0</v>
      </c>
      <c r="CV1330">
        <v>0</v>
      </c>
      <c r="CW1330">
        <v>0</v>
      </c>
      <c r="CX1330">
        <v>0</v>
      </c>
      <c r="CY1330">
        <v>0</v>
      </c>
      <c r="CZ1330">
        <v>0</v>
      </c>
      <c r="DA1330">
        <v>0</v>
      </c>
      <c r="DB1330">
        <v>0</v>
      </c>
      <c r="DC1330">
        <v>0</v>
      </c>
      <c r="DD1330">
        <v>0</v>
      </c>
      <c r="DE1330">
        <v>0</v>
      </c>
      <c r="DF1330">
        <v>0</v>
      </c>
      <c r="DG1330">
        <v>0</v>
      </c>
      <c r="DH1330">
        <v>0</v>
      </c>
      <c r="DI1330">
        <v>0</v>
      </c>
      <c r="DJ1330">
        <v>0</v>
      </c>
      <c r="DK1330">
        <v>0</v>
      </c>
      <c r="DL1330">
        <v>0</v>
      </c>
      <c r="DM1330">
        <v>0</v>
      </c>
      <c r="DN1330">
        <v>0</v>
      </c>
      <c r="DO1330">
        <v>0</v>
      </c>
      <c r="DP1330">
        <v>0</v>
      </c>
      <c r="DQ1330">
        <v>0</v>
      </c>
      <c r="DR1330">
        <v>0</v>
      </c>
      <c r="DS1330">
        <v>0</v>
      </c>
      <c r="DT1330">
        <v>0</v>
      </c>
      <c r="DU1330">
        <v>0</v>
      </c>
      <c r="DV1330">
        <v>0</v>
      </c>
      <c r="DW1330">
        <v>0</v>
      </c>
      <c r="DX1330">
        <v>0</v>
      </c>
    </row>
    <row r="1331" spans="13:128" hidden="1">
      <c r="M1331" s="340" t="s">
        <v>632</v>
      </c>
      <c r="N1331" t="s">
        <v>1023</v>
      </c>
      <c r="O1331">
        <v>1</v>
      </c>
      <c r="P1331">
        <v>55</v>
      </c>
      <c r="Q1331" s="183" t="str">
        <f t="shared" si="49"/>
        <v>SDH100155</v>
      </c>
      <c r="R1331">
        <v>10000</v>
      </c>
      <c r="S1331">
        <v>10000</v>
      </c>
      <c r="T1331">
        <v>10000</v>
      </c>
      <c r="U1331">
        <v>10000</v>
      </c>
      <c r="V1331">
        <v>10000</v>
      </c>
      <c r="W1331">
        <v>11384.4</v>
      </c>
      <c r="X1331">
        <v>13281.8</v>
      </c>
      <c r="Y1331">
        <v>15179.2</v>
      </c>
      <c r="Z1331">
        <v>17076.599999999999</v>
      </c>
      <c r="AA1331">
        <v>18974</v>
      </c>
      <c r="AB1331">
        <v>18974</v>
      </c>
      <c r="AC1331">
        <v>18974</v>
      </c>
      <c r="AD1331">
        <v>18974</v>
      </c>
      <c r="AE1331">
        <v>18974</v>
      </c>
      <c r="AF1331">
        <v>18974</v>
      </c>
      <c r="AG1331">
        <v>18974</v>
      </c>
      <c r="AH1331">
        <v>18974</v>
      </c>
      <c r="AI1331">
        <v>18974</v>
      </c>
      <c r="AJ1331">
        <v>18974</v>
      </c>
      <c r="AK1331">
        <v>18974</v>
      </c>
      <c r="AL1331">
        <v>18974</v>
      </c>
      <c r="AM1331">
        <v>18974</v>
      </c>
      <c r="AN1331">
        <v>18974</v>
      </c>
      <c r="AO1331">
        <v>18974</v>
      </c>
      <c r="AP1331">
        <v>18974</v>
      </c>
      <c r="AQ1331">
        <v>0</v>
      </c>
      <c r="AR1331">
        <v>0</v>
      </c>
      <c r="AS1331">
        <v>0</v>
      </c>
      <c r="AT1331">
        <v>0</v>
      </c>
      <c r="AU1331">
        <v>0</v>
      </c>
      <c r="AV1331">
        <v>0</v>
      </c>
      <c r="AW1331">
        <v>0</v>
      </c>
      <c r="AX1331">
        <v>0</v>
      </c>
      <c r="AY1331">
        <v>0</v>
      </c>
      <c r="AZ1331">
        <v>0</v>
      </c>
      <c r="BA1331">
        <v>0</v>
      </c>
      <c r="BB1331">
        <v>0</v>
      </c>
      <c r="BC1331">
        <v>0</v>
      </c>
      <c r="BD1331">
        <v>0</v>
      </c>
      <c r="BE1331">
        <v>0</v>
      </c>
      <c r="BF1331">
        <v>0</v>
      </c>
      <c r="BG1331">
        <v>0</v>
      </c>
      <c r="BH1331">
        <v>0</v>
      </c>
      <c r="BI1331">
        <v>0</v>
      </c>
      <c r="BJ1331">
        <v>0</v>
      </c>
      <c r="BK1331">
        <v>0</v>
      </c>
      <c r="BL1331">
        <v>0</v>
      </c>
      <c r="BM1331">
        <v>0</v>
      </c>
      <c r="BN1331">
        <v>0</v>
      </c>
      <c r="BO1331">
        <v>0</v>
      </c>
      <c r="BP1331">
        <v>0</v>
      </c>
      <c r="BQ1331">
        <v>0</v>
      </c>
      <c r="BR1331">
        <v>0</v>
      </c>
      <c r="BS1331">
        <v>0</v>
      </c>
      <c r="BT1331">
        <v>0</v>
      </c>
      <c r="BU1331">
        <v>0</v>
      </c>
      <c r="BV1331">
        <v>0</v>
      </c>
      <c r="BW1331">
        <v>0</v>
      </c>
      <c r="BX1331">
        <v>0</v>
      </c>
      <c r="BY1331">
        <v>0</v>
      </c>
      <c r="BZ1331">
        <v>0</v>
      </c>
      <c r="CA1331">
        <v>0</v>
      </c>
      <c r="CB1331">
        <v>0</v>
      </c>
      <c r="CC1331">
        <v>0</v>
      </c>
      <c r="CD1331">
        <v>0</v>
      </c>
      <c r="CE1331">
        <v>0</v>
      </c>
      <c r="CF1331">
        <v>0</v>
      </c>
      <c r="CG1331">
        <v>0</v>
      </c>
      <c r="CH1331">
        <v>0</v>
      </c>
      <c r="CI1331">
        <v>0</v>
      </c>
      <c r="CJ1331">
        <v>0</v>
      </c>
      <c r="CK1331">
        <v>0</v>
      </c>
      <c r="CL1331">
        <v>0</v>
      </c>
      <c r="CM1331">
        <v>0</v>
      </c>
      <c r="CN1331">
        <v>0</v>
      </c>
      <c r="CO1331">
        <v>0</v>
      </c>
      <c r="CP1331">
        <v>0</v>
      </c>
      <c r="CQ1331">
        <v>0</v>
      </c>
      <c r="CR1331">
        <v>0</v>
      </c>
      <c r="CS1331">
        <v>0</v>
      </c>
      <c r="CT1331">
        <v>0</v>
      </c>
      <c r="CU1331">
        <v>0</v>
      </c>
      <c r="CV1331">
        <v>0</v>
      </c>
      <c r="CW1331">
        <v>0</v>
      </c>
      <c r="CX1331">
        <v>0</v>
      </c>
      <c r="CY1331">
        <v>0</v>
      </c>
      <c r="CZ1331">
        <v>0</v>
      </c>
      <c r="DA1331">
        <v>0</v>
      </c>
      <c r="DB1331">
        <v>0</v>
      </c>
      <c r="DC1331">
        <v>0</v>
      </c>
      <c r="DD1331">
        <v>0</v>
      </c>
      <c r="DE1331">
        <v>0</v>
      </c>
      <c r="DF1331">
        <v>0</v>
      </c>
      <c r="DG1331">
        <v>0</v>
      </c>
      <c r="DH1331">
        <v>0</v>
      </c>
      <c r="DI1331">
        <v>0</v>
      </c>
      <c r="DJ1331">
        <v>0</v>
      </c>
      <c r="DK1331">
        <v>0</v>
      </c>
      <c r="DL1331">
        <v>0</v>
      </c>
      <c r="DM1331">
        <v>0</v>
      </c>
      <c r="DN1331">
        <v>0</v>
      </c>
      <c r="DO1331">
        <v>0</v>
      </c>
      <c r="DP1331">
        <v>0</v>
      </c>
      <c r="DQ1331">
        <v>0</v>
      </c>
      <c r="DR1331">
        <v>0</v>
      </c>
      <c r="DS1331">
        <v>0</v>
      </c>
      <c r="DT1331">
        <v>0</v>
      </c>
      <c r="DU1331">
        <v>0</v>
      </c>
      <c r="DV1331">
        <v>0</v>
      </c>
      <c r="DW1331">
        <v>0</v>
      </c>
      <c r="DX1331">
        <v>0</v>
      </c>
    </row>
    <row r="1332" spans="13:128" hidden="1">
      <c r="M1332" s="340" t="s">
        <v>632</v>
      </c>
      <c r="N1332" t="s">
        <v>1023</v>
      </c>
      <c r="O1332">
        <v>1</v>
      </c>
      <c r="P1332">
        <v>56</v>
      </c>
      <c r="Q1332" s="183" t="str">
        <f t="shared" si="49"/>
        <v>SDH100156</v>
      </c>
      <c r="R1332">
        <v>10000</v>
      </c>
      <c r="S1332">
        <v>10000</v>
      </c>
      <c r="T1332">
        <v>10000</v>
      </c>
      <c r="U1332">
        <v>10000</v>
      </c>
      <c r="V1332">
        <v>10043.5</v>
      </c>
      <c r="W1332">
        <v>12052.2</v>
      </c>
      <c r="X1332">
        <v>14060.9</v>
      </c>
      <c r="Y1332">
        <v>16069.6</v>
      </c>
      <c r="Z1332">
        <v>18078.3</v>
      </c>
      <c r="AA1332">
        <v>20087</v>
      </c>
      <c r="AB1332">
        <v>20087</v>
      </c>
      <c r="AC1332">
        <v>20087</v>
      </c>
      <c r="AD1332">
        <v>20087</v>
      </c>
      <c r="AE1332">
        <v>20087</v>
      </c>
      <c r="AF1332">
        <v>20087</v>
      </c>
      <c r="AG1332">
        <v>20087</v>
      </c>
      <c r="AH1332">
        <v>20087</v>
      </c>
      <c r="AI1332">
        <v>20087</v>
      </c>
      <c r="AJ1332">
        <v>20087</v>
      </c>
      <c r="AK1332">
        <v>20087</v>
      </c>
      <c r="AL1332">
        <v>20087</v>
      </c>
      <c r="AM1332">
        <v>20087</v>
      </c>
      <c r="AN1332">
        <v>20087</v>
      </c>
      <c r="AO1332">
        <v>20087</v>
      </c>
      <c r="AP1332">
        <v>20087</v>
      </c>
      <c r="AQ1332">
        <v>0</v>
      </c>
      <c r="AR1332">
        <v>0</v>
      </c>
      <c r="AS1332">
        <v>0</v>
      </c>
      <c r="AT1332">
        <v>0</v>
      </c>
      <c r="AU1332">
        <v>0</v>
      </c>
      <c r="AV1332">
        <v>0</v>
      </c>
      <c r="AW1332">
        <v>0</v>
      </c>
      <c r="AX1332">
        <v>0</v>
      </c>
      <c r="AY1332">
        <v>0</v>
      </c>
      <c r="AZ1332">
        <v>0</v>
      </c>
      <c r="BA1332">
        <v>0</v>
      </c>
      <c r="BB1332">
        <v>0</v>
      </c>
      <c r="BC1332">
        <v>0</v>
      </c>
      <c r="BD1332">
        <v>0</v>
      </c>
      <c r="BE1332">
        <v>0</v>
      </c>
      <c r="BF1332">
        <v>0</v>
      </c>
      <c r="BG1332">
        <v>0</v>
      </c>
      <c r="BH1332">
        <v>0</v>
      </c>
      <c r="BI1332">
        <v>0</v>
      </c>
      <c r="BJ1332">
        <v>0</v>
      </c>
      <c r="BK1332">
        <v>0</v>
      </c>
      <c r="BL1332">
        <v>0</v>
      </c>
      <c r="BM1332">
        <v>0</v>
      </c>
      <c r="BN1332">
        <v>0</v>
      </c>
      <c r="BO1332">
        <v>0</v>
      </c>
      <c r="BP1332">
        <v>0</v>
      </c>
      <c r="BQ1332">
        <v>0</v>
      </c>
      <c r="BR1332">
        <v>0</v>
      </c>
      <c r="BS1332">
        <v>0</v>
      </c>
      <c r="BT1332">
        <v>0</v>
      </c>
      <c r="BU1332">
        <v>0</v>
      </c>
      <c r="BV1332">
        <v>0</v>
      </c>
      <c r="BW1332">
        <v>0</v>
      </c>
      <c r="BX1332">
        <v>0</v>
      </c>
      <c r="BY1332">
        <v>0</v>
      </c>
      <c r="BZ1332">
        <v>0</v>
      </c>
      <c r="CA1332">
        <v>0</v>
      </c>
      <c r="CB1332">
        <v>0</v>
      </c>
      <c r="CC1332">
        <v>0</v>
      </c>
      <c r="CD1332">
        <v>0</v>
      </c>
      <c r="CE1332">
        <v>0</v>
      </c>
      <c r="CF1332">
        <v>0</v>
      </c>
      <c r="CG1332">
        <v>0</v>
      </c>
      <c r="CH1332">
        <v>0</v>
      </c>
      <c r="CI1332">
        <v>0</v>
      </c>
      <c r="CJ1332">
        <v>0</v>
      </c>
      <c r="CK1332">
        <v>0</v>
      </c>
      <c r="CL1332">
        <v>0</v>
      </c>
      <c r="CM1332">
        <v>0</v>
      </c>
      <c r="CN1332">
        <v>0</v>
      </c>
      <c r="CO1332">
        <v>0</v>
      </c>
      <c r="CP1332">
        <v>0</v>
      </c>
      <c r="CQ1332">
        <v>0</v>
      </c>
      <c r="CR1332">
        <v>0</v>
      </c>
      <c r="CS1332">
        <v>0</v>
      </c>
      <c r="CT1332">
        <v>0</v>
      </c>
      <c r="CU1332">
        <v>0</v>
      </c>
      <c r="CV1332">
        <v>0</v>
      </c>
      <c r="CW1332">
        <v>0</v>
      </c>
      <c r="CX1332">
        <v>0</v>
      </c>
      <c r="CY1332">
        <v>0</v>
      </c>
      <c r="CZ1332">
        <v>0</v>
      </c>
      <c r="DA1332">
        <v>0</v>
      </c>
      <c r="DB1332">
        <v>0</v>
      </c>
      <c r="DC1332">
        <v>0</v>
      </c>
      <c r="DD1332">
        <v>0</v>
      </c>
      <c r="DE1332">
        <v>0</v>
      </c>
      <c r="DF1332">
        <v>0</v>
      </c>
      <c r="DG1332">
        <v>0</v>
      </c>
      <c r="DH1332">
        <v>0</v>
      </c>
      <c r="DI1332">
        <v>0</v>
      </c>
      <c r="DJ1332">
        <v>0</v>
      </c>
      <c r="DK1332">
        <v>0</v>
      </c>
      <c r="DL1332">
        <v>0</v>
      </c>
      <c r="DM1332">
        <v>0</v>
      </c>
      <c r="DN1332">
        <v>0</v>
      </c>
      <c r="DO1332">
        <v>0</v>
      </c>
      <c r="DP1332">
        <v>0</v>
      </c>
      <c r="DQ1332">
        <v>0</v>
      </c>
      <c r="DR1332">
        <v>0</v>
      </c>
      <c r="DS1332">
        <v>0</v>
      </c>
      <c r="DT1332">
        <v>0</v>
      </c>
      <c r="DU1332">
        <v>0</v>
      </c>
      <c r="DV1332">
        <v>0</v>
      </c>
      <c r="DW1332">
        <v>0</v>
      </c>
      <c r="DX1332">
        <v>0</v>
      </c>
    </row>
    <row r="1333" spans="13:128" hidden="1">
      <c r="M1333" s="340" t="s">
        <v>632</v>
      </c>
      <c r="N1333" t="s">
        <v>1023</v>
      </c>
      <c r="O1333">
        <v>1</v>
      </c>
      <c r="P1333">
        <v>57</v>
      </c>
      <c r="Q1333" s="183" t="str">
        <f t="shared" si="49"/>
        <v>SDH100157</v>
      </c>
      <c r="R1333">
        <v>10000</v>
      </c>
      <c r="S1333">
        <v>10000</v>
      </c>
      <c r="T1333">
        <v>10000</v>
      </c>
      <c r="U1333">
        <v>10000</v>
      </c>
      <c r="V1333">
        <v>10653</v>
      </c>
      <c r="W1333">
        <v>12783.6</v>
      </c>
      <c r="X1333">
        <v>14914.2</v>
      </c>
      <c r="Y1333">
        <v>17044.8</v>
      </c>
      <c r="Z1333">
        <v>19175.400000000001</v>
      </c>
      <c r="AA1333">
        <v>21306</v>
      </c>
      <c r="AB1333">
        <v>21306</v>
      </c>
      <c r="AC1333">
        <v>21306</v>
      </c>
      <c r="AD1333">
        <v>21306</v>
      </c>
      <c r="AE1333">
        <v>21306</v>
      </c>
      <c r="AF1333">
        <v>21306</v>
      </c>
      <c r="AG1333">
        <v>21306</v>
      </c>
      <c r="AH1333">
        <v>21306</v>
      </c>
      <c r="AI1333">
        <v>21306</v>
      </c>
      <c r="AJ1333">
        <v>21306</v>
      </c>
      <c r="AK1333">
        <v>21306</v>
      </c>
      <c r="AL1333">
        <v>21306</v>
      </c>
      <c r="AM1333">
        <v>21306</v>
      </c>
      <c r="AN1333">
        <v>21306</v>
      </c>
      <c r="AO1333">
        <v>21306</v>
      </c>
      <c r="AP1333">
        <v>21306</v>
      </c>
      <c r="AQ1333">
        <v>0</v>
      </c>
      <c r="AR1333">
        <v>0</v>
      </c>
      <c r="AS1333">
        <v>0</v>
      </c>
      <c r="AT1333">
        <v>0</v>
      </c>
      <c r="AU1333">
        <v>0</v>
      </c>
      <c r="AV1333">
        <v>0</v>
      </c>
      <c r="AW1333">
        <v>0</v>
      </c>
      <c r="AX1333">
        <v>0</v>
      </c>
      <c r="AY1333">
        <v>0</v>
      </c>
      <c r="AZ1333">
        <v>0</v>
      </c>
      <c r="BA1333">
        <v>0</v>
      </c>
      <c r="BB1333">
        <v>0</v>
      </c>
      <c r="BC1333">
        <v>0</v>
      </c>
      <c r="BD1333">
        <v>0</v>
      </c>
      <c r="BE1333">
        <v>0</v>
      </c>
      <c r="BF1333">
        <v>0</v>
      </c>
      <c r="BG1333">
        <v>0</v>
      </c>
      <c r="BH1333">
        <v>0</v>
      </c>
      <c r="BI1333">
        <v>0</v>
      </c>
      <c r="BJ1333">
        <v>0</v>
      </c>
      <c r="BK1333">
        <v>0</v>
      </c>
      <c r="BL1333">
        <v>0</v>
      </c>
      <c r="BM1333">
        <v>0</v>
      </c>
      <c r="BN1333">
        <v>0</v>
      </c>
      <c r="BO1333">
        <v>0</v>
      </c>
      <c r="BP1333">
        <v>0</v>
      </c>
      <c r="BQ1333">
        <v>0</v>
      </c>
      <c r="BR1333">
        <v>0</v>
      </c>
      <c r="BS1333">
        <v>0</v>
      </c>
      <c r="BT1333">
        <v>0</v>
      </c>
      <c r="BU1333">
        <v>0</v>
      </c>
      <c r="BV1333">
        <v>0</v>
      </c>
      <c r="BW1333">
        <v>0</v>
      </c>
      <c r="BX1333">
        <v>0</v>
      </c>
      <c r="BY1333">
        <v>0</v>
      </c>
      <c r="BZ1333">
        <v>0</v>
      </c>
      <c r="CA1333">
        <v>0</v>
      </c>
      <c r="CB1333">
        <v>0</v>
      </c>
      <c r="CC1333">
        <v>0</v>
      </c>
      <c r="CD1333">
        <v>0</v>
      </c>
      <c r="CE1333">
        <v>0</v>
      </c>
      <c r="CF1333">
        <v>0</v>
      </c>
      <c r="CG1333">
        <v>0</v>
      </c>
      <c r="CH1333">
        <v>0</v>
      </c>
      <c r="CI1333">
        <v>0</v>
      </c>
      <c r="CJ1333">
        <v>0</v>
      </c>
      <c r="CK1333">
        <v>0</v>
      </c>
      <c r="CL1333">
        <v>0</v>
      </c>
      <c r="CM1333">
        <v>0</v>
      </c>
      <c r="CN1333">
        <v>0</v>
      </c>
      <c r="CO1333">
        <v>0</v>
      </c>
      <c r="CP1333">
        <v>0</v>
      </c>
      <c r="CQ1333">
        <v>0</v>
      </c>
      <c r="CR1333">
        <v>0</v>
      </c>
      <c r="CS1333">
        <v>0</v>
      </c>
      <c r="CT1333">
        <v>0</v>
      </c>
      <c r="CU1333">
        <v>0</v>
      </c>
      <c r="CV1333">
        <v>0</v>
      </c>
      <c r="CW1333">
        <v>0</v>
      </c>
      <c r="CX1333">
        <v>0</v>
      </c>
      <c r="CY1333">
        <v>0</v>
      </c>
      <c r="CZ1333">
        <v>0</v>
      </c>
      <c r="DA1333">
        <v>0</v>
      </c>
      <c r="DB1333">
        <v>0</v>
      </c>
      <c r="DC1333">
        <v>0</v>
      </c>
      <c r="DD1333">
        <v>0</v>
      </c>
      <c r="DE1333">
        <v>0</v>
      </c>
      <c r="DF1333">
        <v>0</v>
      </c>
      <c r="DG1333">
        <v>0</v>
      </c>
      <c r="DH1333">
        <v>0</v>
      </c>
      <c r="DI1333">
        <v>0</v>
      </c>
      <c r="DJ1333">
        <v>0</v>
      </c>
      <c r="DK1333">
        <v>0</v>
      </c>
      <c r="DL1333">
        <v>0</v>
      </c>
      <c r="DM1333">
        <v>0</v>
      </c>
      <c r="DN1333">
        <v>0</v>
      </c>
      <c r="DO1333">
        <v>0</v>
      </c>
      <c r="DP1333">
        <v>0</v>
      </c>
      <c r="DQ1333">
        <v>0</v>
      </c>
      <c r="DR1333">
        <v>0</v>
      </c>
      <c r="DS1333">
        <v>0</v>
      </c>
      <c r="DT1333">
        <v>0</v>
      </c>
      <c r="DU1333">
        <v>0</v>
      </c>
      <c r="DV1333">
        <v>0</v>
      </c>
      <c r="DW1333">
        <v>0</v>
      </c>
      <c r="DX1333">
        <v>0</v>
      </c>
    </row>
    <row r="1334" spans="13:128" hidden="1">
      <c r="M1334" s="340" t="s">
        <v>632</v>
      </c>
      <c r="N1334" t="s">
        <v>1023</v>
      </c>
      <c r="O1334">
        <v>1</v>
      </c>
      <c r="P1334">
        <v>58</v>
      </c>
      <c r="Q1334" s="183" t="str">
        <f t="shared" si="49"/>
        <v>SDH100158</v>
      </c>
      <c r="R1334">
        <v>10000</v>
      </c>
      <c r="S1334">
        <v>10000</v>
      </c>
      <c r="T1334">
        <v>10000</v>
      </c>
      <c r="U1334">
        <v>10000</v>
      </c>
      <c r="V1334">
        <v>11448</v>
      </c>
      <c r="W1334">
        <v>13737.6</v>
      </c>
      <c r="X1334">
        <v>16027.2</v>
      </c>
      <c r="Y1334">
        <v>18316.8</v>
      </c>
      <c r="Z1334">
        <v>20606.400000000001</v>
      </c>
      <c r="AA1334">
        <v>22896</v>
      </c>
      <c r="AB1334">
        <v>22896</v>
      </c>
      <c r="AC1334">
        <v>22896</v>
      </c>
      <c r="AD1334">
        <v>22896</v>
      </c>
      <c r="AE1334">
        <v>22896</v>
      </c>
      <c r="AF1334">
        <v>22896</v>
      </c>
      <c r="AG1334">
        <v>22896</v>
      </c>
      <c r="AH1334">
        <v>22896</v>
      </c>
      <c r="AI1334">
        <v>22896</v>
      </c>
      <c r="AJ1334">
        <v>22896</v>
      </c>
      <c r="AK1334">
        <v>22896</v>
      </c>
      <c r="AL1334">
        <v>22896</v>
      </c>
      <c r="AM1334">
        <v>22896</v>
      </c>
      <c r="AN1334">
        <v>22896</v>
      </c>
      <c r="AO1334">
        <v>22896</v>
      </c>
      <c r="AP1334">
        <v>22896</v>
      </c>
      <c r="AQ1334">
        <v>0</v>
      </c>
      <c r="AR1334">
        <v>0</v>
      </c>
      <c r="AS1334">
        <v>0</v>
      </c>
      <c r="AT1334">
        <v>0</v>
      </c>
      <c r="AU1334">
        <v>0</v>
      </c>
      <c r="AV1334">
        <v>0</v>
      </c>
      <c r="AW1334">
        <v>0</v>
      </c>
      <c r="AX1334">
        <v>0</v>
      </c>
      <c r="AY1334">
        <v>0</v>
      </c>
      <c r="AZ1334">
        <v>0</v>
      </c>
      <c r="BA1334">
        <v>0</v>
      </c>
      <c r="BB1334">
        <v>0</v>
      </c>
      <c r="BC1334">
        <v>0</v>
      </c>
      <c r="BD1334">
        <v>0</v>
      </c>
      <c r="BE1334">
        <v>0</v>
      </c>
      <c r="BF1334">
        <v>0</v>
      </c>
      <c r="BG1334">
        <v>0</v>
      </c>
      <c r="BH1334">
        <v>0</v>
      </c>
      <c r="BI1334">
        <v>0</v>
      </c>
      <c r="BJ1334">
        <v>0</v>
      </c>
      <c r="BK1334">
        <v>0</v>
      </c>
      <c r="BL1334">
        <v>0</v>
      </c>
      <c r="BM1334">
        <v>0</v>
      </c>
      <c r="BN1334">
        <v>0</v>
      </c>
      <c r="BO1334">
        <v>0</v>
      </c>
      <c r="BP1334">
        <v>0</v>
      </c>
      <c r="BQ1334">
        <v>0</v>
      </c>
      <c r="BR1334">
        <v>0</v>
      </c>
      <c r="BS1334">
        <v>0</v>
      </c>
      <c r="BT1334">
        <v>0</v>
      </c>
      <c r="BU1334">
        <v>0</v>
      </c>
      <c r="BV1334">
        <v>0</v>
      </c>
      <c r="BW1334">
        <v>0</v>
      </c>
      <c r="BX1334">
        <v>0</v>
      </c>
      <c r="BY1334">
        <v>0</v>
      </c>
      <c r="BZ1334">
        <v>0</v>
      </c>
      <c r="CA1334">
        <v>0</v>
      </c>
      <c r="CB1334">
        <v>0</v>
      </c>
      <c r="CC1334">
        <v>0</v>
      </c>
      <c r="CD1334">
        <v>0</v>
      </c>
      <c r="CE1334">
        <v>0</v>
      </c>
      <c r="CF1334">
        <v>0</v>
      </c>
      <c r="CG1334">
        <v>0</v>
      </c>
      <c r="CH1334">
        <v>0</v>
      </c>
      <c r="CI1334">
        <v>0</v>
      </c>
      <c r="CJ1334">
        <v>0</v>
      </c>
      <c r="CK1334">
        <v>0</v>
      </c>
      <c r="CL1334">
        <v>0</v>
      </c>
      <c r="CM1334">
        <v>0</v>
      </c>
      <c r="CN1334">
        <v>0</v>
      </c>
      <c r="CO1334">
        <v>0</v>
      </c>
      <c r="CP1334">
        <v>0</v>
      </c>
      <c r="CQ1334">
        <v>0</v>
      </c>
      <c r="CR1334">
        <v>0</v>
      </c>
      <c r="CS1334">
        <v>0</v>
      </c>
      <c r="CT1334">
        <v>0</v>
      </c>
      <c r="CU1334">
        <v>0</v>
      </c>
      <c r="CV1334">
        <v>0</v>
      </c>
      <c r="CW1334">
        <v>0</v>
      </c>
      <c r="CX1334">
        <v>0</v>
      </c>
      <c r="CY1334">
        <v>0</v>
      </c>
      <c r="CZ1334">
        <v>0</v>
      </c>
      <c r="DA1334">
        <v>0</v>
      </c>
      <c r="DB1334">
        <v>0</v>
      </c>
      <c r="DC1334">
        <v>0</v>
      </c>
      <c r="DD1334">
        <v>0</v>
      </c>
      <c r="DE1334">
        <v>0</v>
      </c>
      <c r="DF1334">
        <v>0</v>
      </c>
      <c r="DG1334">
        <v>0</v>
      </c>
      <c r="DH1334">
        <v>0</v>
      </c>
      <c r="DI1334">
        <v>0</v>
      </c>
      <c r="DJ1334">
        <v>0</v>
      </c>
      <c r="DK1334">
        <v>0</v>
      </c>
      <c r="DL1334">
        <v>0</v>
      </c>
      <c r="DM1334">
        <v>0</v>
      </c>
      <c r="DN1334">
        <v>0</v>
      </c>
      <c r="DO1334">
        <v>0</v>
      </c>
      <c r="DP1334">
        <v>0</v>
      </c>
      <c r="DQ1334">
        <v>0</v>
      </c>
      <c r="DR1334">
        <v>0</v>
      </c>
      <c r="DS1334">
        <v>0</v>
      </c>
      <c r="DT1334">
        <v>0</v>
      </c>
      <c r="DU1334">
        <v>0</v>
      </c>
      <c r="DV1334">
        <v>0</v>
      </c>
      <c r="DW1334">
        <v>0</v>
      </c>
      <c r="DX1334">
        <v>0</v>
      </c>
    </row>
    <row r="1335" spans="13:128" hidden="1">
      <c r="M1335" s="340" t="s">
        <v>632</v>
      </c>
      <c r="N1335" t="s">
        <v>1023</v>
      </c>
      <c r="O1335">
        <v>1</v>
      </c>
      <c r="P1335">
        <v>59</v>
      </c>
      <c r="Q1335" s="183" t="str">
        <f t="shared" si="49"/>
        <v>SDH100159</v>
      </c>
      <c r="R1335">
        <v>10000</v>
      </c>
      <c r="S1335">
        <v>10000</v>
      </c>
      <c r="T1335">
        <v>10000</v>
      </c>
      <c r="U1335">
        <v>10000</v>
      </c>
      <c r="V1335">
        <v>12349</v>
      </c>
      <c r="W1335">
        <v>14818.8</v>
      </c>
      <c r="X1335">
        <v>17288.599999999999</v>
      </c>
      <c r="Y1335">
        <v>19758.400000000001</v>
      </c>
      <c r="Z1335">
        <v>22228.2</v>
      </c>
      <c r="AA1335">
        <v>24698</v>
      </c>
      <c r="AB1335">
        <v>24698</v>
      </c>
      <c r="AC1335">
        <v>24698</v>
      </c>
      <c r="AD1335">
        <v>24698</v>
      </c>
      <c r="AE1335">
        <v>24698</v>
      </c>
      <c r="AF1335">
        <v>24698</v>
      </c>
      <c r="AG1335">
        <v>24698</v>
      </c>
      <c r="AH1335">
        <v>24698</v>
      </c>
      <c r="AI1335">
        <v>24698</v>
      </c>
      <c r="AJ1335">
        <v>24698</v>
      </c>
      <c r="AK1335">
        <v>24698</v>
      </c>
      <c r="AL1335">
        <v>24698</v>
      </c>
      <c r="AM1335">
        <v>24698</v>
      </c>
      <c r="AN1335">
        <v>24698</v>
      </c>
      <c r="AO1335">
        <v>24698</v>
      </c>
      <c r="AP1335">
        <v>24698</v>
      </c>
      <c r="AQ1335">
        <v>0</v>
      </c>
      <c r="AR1335">
        <v>0</v>
      </c>
      <c r="AS1335">
        <v>0</v>
      </c>
      <c r="AT1335">
        <v>0</v>
      </c>
      <c r="AU1335">
        <v>0</v>
      </c>
      <c r="AV1335">
        <v>0</v>
      </c>
      <c r="AW1335">
        <v>0</v>
      </c>
      <c r="AX1335">
        <v>0</v>
      </c>
      <c r="AY1335">
        <v>0</v>
      </c>
      <c r="AZ1335">
        <v>0</v>
      </c>
      <c r="BA1335">
        <v>0</v>
      </c>
      <c r="BB1335">
        <v>0</v>
      </c>
      <c r="BC1335">
        <v>0</v>
      </c>
      <c r="BD1335">
        <v>0</v>
      </c>
      <c r="BE1335">
        <v>0</v>
      </c>
      <c r="BF1335">
        <v>0</v>
      </c>
      <c r="BG1335">
        <v>0</v>
      </c>
      <c r="BH1335">
        <v>0</v>
      </c>
      <c r="BI1335">
        <v>0</v>
      </c>
      <c r="BJ1335">
        <v>0</v>
      </c>
      <c r="BK1335">
        <v>0</v>
      </c>
      <c r="BL1335">
        <v>0</v>
      </c>
      <c r="BM1335">
        <v>0</v>
      </c>
      <c r="BN1335">
        <v>0</v>
      </c>
      <c r="BO1335">
        <v>0</v>
      </c>
      <c r="BP1335">
        <v>0</v>
      </c>
      <c r="BQ1335">
        <v>0</v>
      </c>
      <c r="BR1335">
        <v>0</v>
      </c>
      <c r="BS1335">
        <v>0</v>
      </c>
      <c r="BT1335">
        <v>0</v>
      </c>
      <c r="BU1335">
        <v>0</v>
      </c>
      <c r="BV1335">
        <v>0</v>
      </c>
      <c r="BW1335">
        <v>0</v>
      </c>
      <c r="BX1335">
        <v>0</v>
      </c>
      <c r="BY1335">
        <v>0</v>
      </c>
      <c r="BZ1335">
        <v>0</v>
      </c>
      <c r="CA1335">
        <v>0</v>
      </c>
      <c r="CB1335">
        <v>0</v>
      </c>
      <c r="CC1335">
        <v>0</v>
      </c>
      <c r="CD1335">
        <v>0</v>
      </c>
      <c r="CE1335">
        <v>0</v>
      </c>
      <c r="CF1335">
        <v>0</v>
      </c>
      <c r="CG1335">
        <v>0</v>
      </c>
      <c r="CH1335">
        <v>0</v>
      </c>
      <c r="CI1335">
        <v>0</v>
      </c>
      <c r="CJ1335">
        <v>0</v>
      </c>
      <c r="CK1335">
        <v>0</v>
      </c>
      <c r="CL1335">
        <v>0</v>
      </c>
      <c r="CM1335">
        <v>0</v>
      </c>
      <c r="CN1335">
        <v>0</v>
      </c>
      <c r="CO1335">
        <v>0</v>
      </c>
      <c r="CP1335">
        <v>0</v>
      </c>
      <c r="CQ1335">
        <v>0</v>
      </c>
      <c r="CR1335">
        <v>0</v>
      </c>
      <c r="CS1335">
        <v>0</v>
      </c>
      <c r="CT1335">
        <v>0</v>
      </c>
      <c r="CU1335">
        <v>0</v>
      </c>
      <c r="CV1335">
        <v>0</v>
      </c>
      <c r="CW1335">
        <v>0</v>
      </c>
      <c r="CX1335">
        <v>0</v>
      </c>
      <c r="CY1335">
        <v>0</v>
      </c>
      <c r="CZ1335">
        <v>0</v>
      </c>
      <c r="DA1335">
        <v>0</v>
      </c>
      <c r="DB1335">
        <v>0</v>
      </c>
      <c r="DC1335">
        <v>0</v>
      </c>
      <c r="DD1335">
        <v>0</v>
      </c>
      <c r="DE1335">
        <v>0</v>
      </c>
      <c r="DF1335">
        <v>0</v>
      </c>
      <c r="DG1335">
        <v>0</v>
      </c>
      <c r="DH1335">
        <v>0</v>
      </c>
      <c r="DI1335">
        <v>0</v>
      </c>
      <c r="DJ1335">
        <v>0</v>
      </c>
      <c r="DK1335">
        <v>0</v>
      </c>
      <c r="DL1335">
        <v>0</v>
      </c>
      <c r="DM1335">
        <v>0</v>
      </c>
      <c r="DN1335">
        <v>0</v>
      </c>
      <c r="DO1335">
        <v>0</v>
      </c>
      <c r="DP1335">
        <v>0</v>
      </c>
      <c r="DQ1335">
        <v>0</v>
      </c>
      <c r="DR1335">
        <v>0</v>
      </c>
      <c r="DS1335">
        <v>0</v>
      </c>
      <c r="DT1335">
        <v>0</v>
      </c>
      <c r="DU1335">
        <v>0</v>
      </c>
      <c r="DV1335">
        <v>0</v>
      </c>
      <c r="DW1335">
        <v>0</v>
      </c>
      <c r="DX1335">
        <v>0</v>
      </c>
    </row>
    <row r="1336" spans="13:128" hidden="1">
      <c r="M1336" s="340" t="s">
        <v>632</v>
      </c>
      <c r="N1336" t="s">
        <v>1023</v>
      </c>
      <c r="O1336">
        <v>1</v>
      </c>
      <c r="P1336">
        <v>60</v>
      </c>
      <c r="Q1336" s="183" t="str">
        <f t="shared" si="49"/>
        <v>SDH100160</v>
      </c>
      <c r="R1336">
        <v>10000</v>
      </c>
      <c r="S1336">
        <v>10000</v>
      </c>
      <c r="T1336">
        <v>10000</v>
      </c>
      <c r="U1336">
        <v>10727.2</v>
      </c>
      <c r="V1336">
        <v>13409</v>
      </c>
      <c r="W1336">
        <v>16090.8</v>
      </c>
      <c r="X1336">
        <v>18772.599999999999</v>
      </c>
      <c r="Y1336">
        <v>21454.400000000001</v>
      </c>
      <c r="Z1336">
        <v>24136.2</v>
      </c>
      <c r="AA1336">
        <v>26818</v>
      </c>
      <c r="AB1336">
        <v>26818</v>
      </c>
      <c r="AC1336">
        <v>26818</v>
      </c>
      <c r="AD1336">
        <v>26818</v>
      </c>
      <c r="AE1336">
        <v>26818</v>
      </c>
      <c r="AF1336">
        <v>26818</v>
      </c>
      <c r="AG1336">
        <v>26818</v>
      </c>
      <c r="AH1336">
        <v>26818</v>
      </c>
      <c r="AI1336">
        <v>26818</v>
      </c>
      <c r="AJ1336">
        <v>26818</v>
      </c>
      <c r="AK1336">
        <v>26818</v>
      </c>
      <c r="AL1336">
        <v>26818</v>
      </c>
      <c r="AM1336">
        <v>26818</v>
      </c>
      <c r="AN1336">
        <v>26818</v>
      </c>
      <c r="AO1336">
        <v>26818</v>
      </c>
      <c r="AP1336">
        <v>26818</v>
      </c>
      <c r="AQ1336">
        <v>0</v>
      </c>
      <c r="AR1336">
        <v>0</v>
      </c>
      <c r="AS1336">
        <v>0</v>
      </c>
      <c r="AT1336">
        <v>0</v>
      </c>
      <c r="AU1336">
        <v>0</v>
      </c>
      <c r="AV1336">
        <v>0</v>
      </c>
      <c r="AW1336">
        <v>0</v>
      </c>
      <c r="AX1336">
        <v>0</v>
      </c>
      <c r="AY1336">
        <v>0</v>
      </c>
      <c r="AZ1336">
        <v>0</v>
      </c>
      <c r="BA1336">
        <v>0</v>
      </c>
      <c r="BB1336">
        <v>0</v>
      </c>
      <c r="BC1336">
        <v>0</v>
      </c>
      <c r="BD1336">
        <v>0</v>
      </c>
      <c r="BE1336">
        <v>0</v>
      </c>
      <c r="BF1336">
        <v>0</v>
      </c>
      <c r="BG1336">
        <v>0</v>
      </c>
      <c r="BH1336">
        <v>0</v>
      </c>
      <c r="BI1336">
        <v>0</v>
      </c>
      <c r="BJ1336">
        <v>0</v>
      </c>
      <c r="BK1336">
        <v>0</v>
      </c>
      <c r="BL1336">
        <v>0</v>
      </c>
      <c r="BM1336">
        <v>0</v>
      </c>
      <c r="BN1336">
        <v>0</v>
      </c>
      <c r="BO1336">
        <v>0</v>
      </c>
      <c r="BP1336">
        <v>0</v>
      </c>
      <c r="BQ1336">
        <v>0</v>
      </c>
      <c r="BR1336">
        <v>0</v>
      </c>
      <c r="BS1336">
        <v>0</v>
      </c>
      <c r="BT1336">
        <v>0</v>
      </c>
      <c r="BU1336">
        <v>0</v>
      </c>
      <c r="BV1336">
        <v>0</v>
      </c>
      <c r="BW1336">
        <v>0</v>
      </c>
      <c r="BX1336">
        <v>0</v>
      </c>
      <c r="BY1336">
        <v>0</v>
      </c>
      <c r="BZ1336">
        <v>0</v>
      </c>
      <c r="CA1336">
        <v>0</v>
      </c>
      <c r="CB1336">
        <v>0</v>
      </c>
      <c r="CC1336">
        <v>0</v>
      </c>
      <c r="CD1336">
        <v>0</v>
      </c>
      <c r="CE1336">
        <v>0</v>
      </c>
      <c r="CF1336">
        <v>0</v>
      </c>
      <c r="CG1336">
        <v>0</v>
      </c>
      <c r="CH1336">
        <v>0</v>
      </c>
      <c r="CI1336">
        <v>0</v>
      </c>
      <c r="CJ1336">
        <v>0</v>
      </c>
      <c r="CK1336">
        <v>0</v>
      </c>
      <c r="CL1336">
        <v>0</v>
      </c>
      <c r="CM1336">
        <v>0</v>
      </c>
      <c r="CN1336">
        <v>0</v>
      </c>
      <c r="CO1336">
        <v>0</v>
      </c>
      <c r="CP1336">
        <v>0</v>
      </c>
      <c r="CQ1336">
        <v>0</v>
      </c>
      <c r="CR1336">
        <v>0</v>
      </c>
      <c r="CS1336">
        <v>0</v>
      </c>
      <c r="CT1336">
        <v>0</v>
      </c>
      <c r="CU1336">
        <v>0</v>
      </c>
      <c r="CV1336">
        <v>0</v>
      </c>
      <c r="CW1336">
        <v>0</v>
      </c>
      <c r="CX1336">
        <v>0</v>
      </c>
      <c r="CY1336">
        <v>0</v>
      </c>
      <c r="CZ1336">
        <v>0</v>
      </c>
      <c r="DA1336">
        <v>0</v>
      </c>
      <c r="DB1336">
        <v>0</v>
      </c>
      <c r="DC1336">
        <v>0</v>
      </c>
      <c r="DD1336">
        <v>0</v>
      </c>
      <c r="DE1336">
        <v>0</v>
      </c>
      <c r="DF1336">
        <v>0</v>
      </c>
      <c r="DG1336">
        <v>0</v>
      </c>
      <c r="DH1336">
        <v>0</v>
      </c>
      <c r="DI1336">
        <v>0</v>
      </c>
      <c r="DJ1336">
        <v>0</v>
      </c>
      <c r="DK1336">
        <v>0</v>
      </c>
      <c r="DL1336">
        <v>0</v>
      </c>
      <c r="DM1336">
        <v>0</v>
      </c>
      <c r="DN1336">
        <v>0</v>
      </c>
      <c r="DO1336">
        <v>0</v>
      </c>
      <c r="DP1336">
        <v>0</v>
      </c>
      <c r="DQ1336">
        <v>0</v>
      </c>
      <c r="DR1336">
        <v>0</v>
      </c>
      <c r="DS1336">
        <v>0</v>
      </c>
      <c r="DT1336">
        <v>0</v>
      </c>
      <c r="DU1336">
        <v>0</v>
      </c>
      <c r="DV1336">
        <v>0</v>
      </c>
      <c r="DW1336">
        <v>0</v>
      </c>
      <c r="DX1336">
        <v>0</v>
      </c>
    </row>
    <row r="1337" spans="13:128" hidden="1">
      <c r="M1337" s="340" t="s">
        <v>632</v>
      </c>
      <c r="N1337" t="s">
        <v>1023</v>
      </c>
      <c r="O1337">
        <v>2</v>
      </c>
      <c r="P1337">
        <v>0</v>
      </c>
      <c r="Q1337" s="183" t="str">
        <f t="shared" si="49"/>
        <v>SDH100200</v>
      </c>
      <c r="R1337">
        <v>10000</v>
      </c>
      <c r="S1337">
        <v>10000</v>
      </c>
      <c r="T1337">
        <v>10000</v>
      </c>
      <c r="U1337">
        <v>10000</v>
      </c>
      <c r="V1337">
        <v>10000</v>
      </c>
      <c r="W1337">
        <v>10000</v>
      </c>
      <c r="X1337">
        <v>10000</v>
      </c>
      <c r="Y1337">
        <v>10000</v>
      </c>
      <c r="Z1337">
        <v>10000</v>
      </c>
      <c r="AA1337">
        <v>10000</v>
      </c>
      <c r="AB1337">
        <v>10000</v>
      </c>
      <c r="AC1337">
        <v>10000</v>
      </c>
      <c r="AD1337">
        <v>10000</v>
      </c>
      <c r="AE1337">
        <v>10000</v>
      </c>
      <c r="AF1337">
        <v>10000</v>
      </c>
      <c r="AG1337">
        <v>10000</v>
      </c>
      <c r="AH1337">
        <v>10000</v>
      </c>
      <c r="AI1337">
        <v>10000</v>
      </c>
      <c r="AJ1337">
        <v>10000</v>
      </c>
      <c r="AK1337">
        <v>10000</v>
      </c>
      <c r="AL1337">
        <v>10000</v>
      </c>
      <c r="AM1337">
        <v>10000</v>
      </c>
      <c r="AN1337">
        <v>10000</v>
      </c>
      <c r="AO1337">
        <v>10000</v>
      </c>
      <c r="AP1337">
        <v>10000</v>
      </c>
      <c r="AQ1337">
        <v>0</v>
      </c>
      <c r="AR1337">
        <v>0</v>
      </c>
      <c r="AS1337">
        <v>0</v>
      </c>
      <c r="AT1337">
        <v>0</v>
      </c>
      <c r="AU1337">
        <v>0</v>
      </c>
      <c r="AV1337">
        <v>0</v>
      </c>
      <c r="AW1337">
        <v>0</v>
      </c>
      <c r="AX1337">
        <v>0</v>
      </c>
      <c r="AY1337">
        <v>0</v>
      </c>
      <c r="AZ1337">
        <v>0</v>
      </c>
      <c r="BA1337">
        <v>0</v>
      </c>
      <c r="BB1337">
        <v>0</v>
      </c>
      <c r="BC1337">
        <v>0</v>
      </c>
      <c r="BD1337">
        <v>0</v>
      </c>
      <c r="BE1337">
        <v>0</v>
      </c>
      <c r="BF1337">
        <v>0</v>
      </c>
      <c r="BG1337">
        <v>0</v>
      </c>
      <c r="BH1337">
        <v>0</v>
      </c>
      <c r="BI1337">
        <v>0</v>
      </c>
      <c r="BJ1337">
        <v>0</v>
      </c>
      <c r="BK1337">
        <v>0</v>
      </c>
      <c r="BL1337">
        <v>0</v>
      </c>
      <c r="BM1337">
        <v>0</v>
      </c>
      <c r="BN1337">
        <v>0</v>
      </c>
      <c r="BO1337">
        <v>0</v>
      </c>
      <c r="BP1337">
        <v>0</v>
      </c>
      <c r="BQ1337">
        <v>0</v>
      </c>
      <c r="BR1337">
        <v>0</v>
      </c>
      <c r="BS1337">
        <v>0</v>
      </c>
      <c r="BT1337">
        <v>0</v>
      </c>
      <c r="BU1337">
        <v>0</v>
      </c>
      <c r="BV1337">
        <v>0</v>
      </c>
      <c r="BW1337">
        <v>0</v>
      </c>
      <c r="BX1337">
        <v>0</v>
      </c>
      <c r="BY1337">
        <v>0</v>
      </c>
      <c r="BZ1337">
        <v>0</v>
      </c>
      <c r="CA1337">
        <v>0</v>
      </c>
      <c r="CB1337">
        <v>0</v>
      </c>
      <c r="CC1337">
        <v>0</v>
      </c>
      <c r="CD1337">
        <v>0</v>
      </c>
      <c r="CE1337">
        <v>0</v>
      </c>
      <c r="CF1337">
        <v>0</v>
      </c>
      <c r="CG1337">
        <v>0</v>
      </c>
      <c r="CH1337">
        <v>0</v>
      </c>
      <c r="CI1337">
        <v>0</v>
      </c>
      <c r="CJ1337">
        <v>0</v>
      </c>
      <c r="CK1337">
        <v>0</v>
      </c>
      <c r="CL1337">
        <v>0</v>
      </c>
      <c r="CM1337">
        <v>0</v>
      </c>
      <c r="CN1337">
        <v>0</v>
      </c>
      <c r="CO1337">
        <v>0</v>
      </c>
      <c r="CP1337">
        <v>0</v>
      </c>
      <c r="CQ1337">
        <v>0</v>
      </c>
      <c r="CR1337">
        <v>0</v>
      </c>
      <c r="CS1337">
        <v>0</v>
      </c>
      <c r="CT1337">
        <v>0</v>
      </c>
      <c r="CU1337">
        <v>0</v>
      </c>
      <c r="CV1337">
        <v>0</v>
      </c>
      <c r="CW1337">
        <v>0</v>
      </c>
      <c r="CX1337">
        <v>0</v>
      </c>
      <c r="CY1337">
        <v>0</v>
      </c>
      <c r="CZ1337">
        <v>0</v>
      </c>
      <c r="DA1337">
        <v>0</v>
      </c>
      <c r="DB1337">
        <v>0</v>
      </c>
      <c r="DC1337">
        <v>0</v>
      </c>
      <c r="DD1337">
        <v>0</v>
      </c>
      <c r="DE1337">
        <v>0</v>
      </c>
      <c r="DF1337">
        <v>0</v>
      </c>
      <c r="DG1337">
        <v>0</v>
      </c>
      <c r="DH1337">
        <v>0</v>
      </c>
      <c r="DI1337">
        <v>0</v>
      </c>
      <c r="DJ1337">
        <v>0</v>
      </c>
      <c r="DK1337">
        <v>0</v>
      </c>
      <c r="DL1337">
        <v>0</v>
      </c>
      <c r="DM1337">
        <v>0</v>
      </c>
      <c r="DN1337">
        <v>0</v>
      </c>
      <c r="DO1337">
        <v>0</v>
      </c>
      <c r="DP1337">
        <v>0</v>
      </c>
      <c r="DQ1337">
        <v>0</v>
      </c>
      <c r="DR1337">
        <v>0</v>
      </c>
      <c r="DS1337">
        <v>0</v>
      </c>
      <c r="DT1337">
        <v>0</v>
      </c>
      <c r="DU1337">
        <v>0</v>
      </c>
      <c r="DV1337">
        <v>0</v>
      </c>
      <c r="DW1337">
        <v>0</v>
      </c>
      <c r="DX1337">
        <v>0</v>
      </c>
    </row>
    <row r="1338" spans="13:128" hidden="1">
      <c r="M1338" s="340" t="s">
        <v>632</v>
      </c>
      <c r="N1338" t="s">
        <v>1023</v>
      </c>
      <c r="O1338">
        <v>2</v>
      </c>
      <c r="P1338">
        <v>1</v>
      </c>
      <c r="Q1338" s="183" t="str">
        <f t="shared" ref="Q1338:Q1401" si="50">N1338&amp;TEXT(O1338,"00")&amp;TEXT(P1338,"00")</f>
        <v>SDH100201</v>
      </c>
      <c r="R1338">
        <v>10000</v>
      </c>
      <c r="S1338">
        <v>10000</v>
      </c>
      <c r="T1338">
        <v>10000</v>
      </c>
      <c r="U1338">
        <v>10000</v>
      </c>
      <c r="V1338">
        <v>10000</v>
      </c>
      <c r="W1338">
        <v>10000</v>
      </c>
      <c r="X1338">
        <v>10000</v>
      </c>
      <c r="Y1338">
        <v>10000</v>
      </c>
      <c r="Z1338">
        <v>10000</v>
      </c>
      <c r="AA1338">
        <v>10000</v>
      </c>
      <c r="AB1338">
        <v>10000</v>
      </c>
      <c r="AC1338">
        <v>10000</v>
      </c>
      <c r="AD1338">
        <v>10000</v>
      </c>
      <c r="AE1338">
        <v>10000</v>
      </c>
      <c r="AF1338">
        <v>10000</v>
      </c>
      <c r="AG1338">
        <v>10000</v>
      </c>
      <c r="AH1338">
        <v>10000</v>
      </c>
      <c r="AI1338">
        <v>10000</v>
      </c>
      <c r="AJ1338">
        <v>10000</v>
      </c>
      <c r="AK1338">
        <v>10000</v>
      </c>
      <c r="AL1338">
        <v>10000</v>
      </c>
      <c r="AM1338">
        <v>10000</v>
      </c>
      <c r="AN1338">
        <v>10000</v>
      </c>
      <c r="AO1338">
        <v>10000</v>
      </c>
      <c r="AP1338">
        <v>10000</v>
      </c>
      <c r="AQ1338">
        <v>0</v>
      </c>
      <c r="AR1338">
        <v>0</v>
      </c>
      <c r="AS1338">
        <v>0</v>
      </c>
      <c r="AT1338">
        <v>0</v>
      </c>
      <c r="AU1338">
        <v>0</v>
      </c>
      <c r="AV1338">
        <v>0</v>
      </c>
      <c r="AW1338">
        <v>0</v>
      </c>
      <c r="AX1338">
        <v>0</v>
      </c>
      <c r="AY1338">
        <v>0</v>
      </c>
      <c r="AZ1338">
        <v>0</v>
      </c>
      <c r="BA1338">
        <v>0</v>
      </c>
      <c r="BB1338">
        <v>0</v>
      </c>
      <c r="BC1338">
        <v>0</v>
      </c>
      <c r="BD1338">
        <v>0</v>
      </c>
      <c r="BE1338">
        <v>0</v>
      </c>
      <c r="BF1338">
        <v>0</v>
      </c>
      <c r="BG1338">
        <v>0</v>
      </c>
      <c r="BH1338">
        <v>0</v>
      </c>
      <c r="BI1338">
        <v>0</v>
      </c>
      <c r="BJ1338">
        <v>0</v>
      </c>
      <c r="BK1338">
        <v>0</v>
      </c>
      <c r="BL1338">
        <v>0</v>
      </c>
      <c r="BM1338">
        <v>0</v>
      </c>
      <c r="BN1338">
        <v>0</v>
      </c>
      <c r="BO1338">
        <v>0</v>
      </c>
      <c r="BP1338">
        <v>0</v>
      </c>
      <c r="BQ1338">
        <v>0</v>
      </c>
      <c r="BR1338">
        <v>0</v>
      </c>
      <c r="BS1338">
        <v>0</v>
      </c>
      <c r="BT1338">
        <v>0</v>
      </c>
      <c r="BU1338">
        <v>0</v>
      </c>
      <c r="BV1338">
        <v>0</v>
      </c>
      <c r="BW1338">
        <v>0</v>
      </c>
      <c r="BX1338">
        <v>0</v>
      </c>
      <c r="BY1338">
        <v>0</v>
      </c>
      <c r="BZ1338">
        <v>0</v>
      </c>
      <c r="CA1338">
        <v>0</v>
      </c>
      <c r="CB1338">
        <v>0</v>
      </c>
      <c r="CC1338">
        <v>0</v>
      </c>
      <c r="CD1338">
        <v>0</v>
      </c>
      <c r="CE1338">
        <v>0</v>
      </c>
      <c r="CF1338">
        <v>0</v>
      </c>
      <c r="CG1338">
        <v>0</v>
      </c>
      <c r="CH1338">
        <v>0</v>
      </c>
      <c r="CI1338">
        <v>0</v>
      </c>
      <c r="CJ1338">
        <v>0</v>
      </c>
      <c r="CK1338">
        <v>0</v>
      </c>
      <c r="CL1338">
        <v>0</v>
      </c>
      <c r="CM1338">
        <v>0</v>
      </c>
      <c r="CN1338">
        <v>0</v>
      </c>
      <c r="CO1338">
        <v>0</v>
      </c>
      <c r="CP1338">
        <v>0</v>
      </c>
      <c r="CQ1338">
        <v>0</v>
      </c>
      <c r="CR1338">
        <v>0</v>
      </c>
      <c r="CS1338">
        <v>0</v>
      </c>
      <c r="CT1338">
        <v>0</v>
      </c>
      <c r="CU1338">
        <v>0</v>
      </c>
      <c r="CV1338">
        <v>0</v>
      </c>
      <c r="CW1338">
        <v>0</v>
      </c>
      <c r="CX1338">
        <v>0</v>
      </c>
      <c r="CY1338">
        <v>0</v>
      </c>
      <c r="CZ1338">
        <v>0</v>
      </c>
      <c r="DA1338">
        <v>0</v>
      </c>
      <c r="DB1338">
        <v>0</v>
      </c>
      <c r="DC1338">
        <v>0</v>
      </c>
      <c r="DD1338">
        <v>0</v>
      </c>
      <c r="DE1338">
        <v>0</v>
      </c>
      <c r="DF1338">
        <v>0</v>
      </c>
      <c r="DG1338">
        <v>0</v>
      </c>
      <c r="DH1338">
        <v>0</v>
      </c>
      <c r="DI1338">
        <v>0</v>
      </c>
      <c r="DJ1338">
        <v>0</v>
      </c>
      <c r="DK1338">
        <v>0</v>
      </c>
      <c r="DL1338">
        <v>0</v>
      </c>
      <c r="DM1338">
        <v>0</v>
      </c>
      <c r="DN1338">
        <v>0</v>
      </c>
      <c r="DO1338">
        <v>0</v>
      </c>
      <c r="DP1338">
        <v>0</v>
      </c>
      <c r="DQ1338">
        <v>0</v>
      </c>
      <c r="DR1338">
        <v>0</v>
      </c>
      <c r="DS1338">
        <v>0</v>
      </c>
      <c r="DT1338">
        <v>0</v>
      </c>
      <c r="DU1338">
        <v>0</v>
      </c>
      <c r="DV1338">
        <v>0</v>
      </c>
      <c r="DW1338">
        <v>0</v>
      </c>
      <c r="DX1338">
        <v>0</v>
      </c>
    </row>
    <row r="1339" spans="13:128" hidden="1">
      <c r="M1339" s="340" t="s">
        <v>632</v>
      </c>
      <c r="N1339" t="s">
        <v>1023</v>
      </c>
      <c r="O1339">
        <v>2</v>
      </c>
      <c r="P1339">
        <v>2</v>
      </c>
      <c r="Q1339" s="183" t="str">
        <f t="shared" si="50"/>
        <v>SDH100202</v>
      </c>
      <c r="R1339">
        <v>10000</v>
      </c>
      <c r="S1339">
        <v>10000</v>
      </c>
      <c r="T1339">
        <v>10000</v>
      </c>
      <c r="U1339">
        <v>10000</v>
      </c>
      <c r="V1339">
        <v>10000</v>
      </c>
      <c r="W1339">
        <v>10000</v>
      </c>
      <c r="X1339">
        <v>10000</v>
      </c>
      <c r="Y1339">
        <v>10000</v>
      </c>
      <c r="Z1339">
        <v>10000</v>
      </c>
      <c r="AA1339">
        <v>10000</v>
      </c>
      <c r="AB1339">
        <v>10000</v>
      </c>
      <c r="AC1339">
        <v>10000</v>
      </c>
      <c r="AD1339">
        <v>10000</v>
      </c>
      <c r="AE1339">
        <v>10000</v>
      </c>
      <c r="AF1339">
        <v>10000</v>
      </c>
      <c r="AG1339">
        <v>10000</v>
      </c>
      <c r="AH1339">
        <v>10000</v>
      </c>
      <c r="AI1339">
        <v>10000</v>
      </c>
      <c r="AJ1339">
        <v>10000</v>
      </c>
      <c r="AK1339">
        <v>10000</v>
      </c>
      <c r="AL1339">
        <v>10000</v>
      </c>
      <c r="AM1339">
        <v>10000</v>
      </c>
      <c r="AN1339">
        <v>10000</v>
      </c>
      <c r="AO1339">
        <v>10000</v>
      </c>
      <c r="AP1339">
        <v>10000</v>
      </c>
      <c r="AQ1339">
        <v>0</v>
      </c>
      <c r="AR1339">
        <v>0</v>
      </c>
      <c r="AS1339">
        <v>0</v>
      </c>
      <c r="AT1339">
        <v>0</v>
      </c>
      <c r="AU1339">
        <v>0</v>
      </c>
      <c r="AV1339">
        <v>0</v>
      </c>
      <c r="AW1339">
        <v>0</v>
      </c>
      <c r="AX1339">
        <v>0</v>
      </c>
      <c r="AY1339">
        <v>0</v>
      </c>
      <c r="AZ1339">
        <v>0</v>
      </c>
      <c r="BA1339">
        <v>0</v>
      </c>
      <c r="BB1339">
        <v>0</v>
      </c>
      <c r="BC1339">
        <v>0</v>
      </c>
      <c r="BD1339">
        <v>0</v>
      </c>
      <c r="BE1339">
        <v>0</v>
      </c>
      <c r="BF1339">
        <v>0</v>
      </c>
      <c r="BG1339">
        <v>0</v>
      </c>
      <c r="BH1339">
        <v>0</v>
      </c>
      <c r="BI1339">
        <v>0</v>
      </c>
      <c r="BJ1339">
        <v>0</v>
      </c>
      <c r="BK1339">
        <v>0</v>
      </c>
      <c r="BL1339">
        <v>0</v>
      </c>
      <c r="BM1339">
        <v>0</v>
      </c>
      <c r="BN1339">
        <v>0</v>
      </c>
      <c r="BO1339">
        <v>0</v>
      </c>
      <c r="BP1339">
        <v>0</v>
      </c>
      <c r="BQ1339">
        <v>0</v>
      </c>
      <c r="BR1339">
        <v>0</v>
      </c>
      <c r="BS1339">
        <v>0</v>
      </c>
      <c r="BT1339">
        <v>0</v>
      </c>
      <c r="BU1339">
        <v>0</v>
      </c>
      <c r="BV1339">
        <v>0</v>
      </c>
      <c r="BW1339">
        <v>0</v>
      </c>
      <c r="BX1339">
        <v>0</v>
      </c>
      <c r="BY1339">
        <v>0</v>
      </c>
      <c r="BZ1339">
        <v>0</v>
      </c>
      <c r="CA1339">
        <v>0</v>
      </c>
      <c r="CB1339">
        <v>0</v>
      </c>
      <c r="CC1339">
        <v>0</v>
      </c>
      <c r="CD1339">
        <v>0</v>
      </c>
      <c r="CE1339">
        <v>0</v>
      </c>
      <c r="CF1339">
        <v>0</v>
      </c>
      <c r="CG1339">
        <v>0</v>
      </c>
      <c r="CH1339">
        <v>0</v>
      </c>
      <c r="CI1339">
        <v>0</v>
      </c>
      <c r="CJ1339">
        <v>0</v>
      </c>
      <c r="CK1339">
        <v>0</v>
      </c>
      <c r="CL1339">
        <v>0</v>
      </c>
      <c r="CM1339">
        <v>0</v>
      </c>
      <c r="CN1339">
        <v>0</v>
      </c>
      <c r="CO1339">
        <v>0</v>
      </c>
      <c r="CP1339">
        <v>0</v>
      </c>
      <c r="CQ1339">
        <v>0</v>
      </c>
      <c r="CR1339">
        <v>0</v>
      </c>
      <c r="CS1339">
        <v>0</v>
      </c>
      <c r="CT1339">
        <v>0</v>
      </c>
      <c r="CU1339">
        <v>0</v>
      </c>
      <c r="CV1339">
        <v>0</v>
      </c>
      <c r="CW1339">
        <v>0</v>
      </c>
      <c r="CX1339">
        <v>0</v>
      </c>
      <c r="CY1339">
        <v>0</v>
      </c>
      <c r="CZ1339">
        <v>0</v>
      </c>
      <c r="DA1339">
        <v>0</v>
      </c>
      <c r="DB1339">
        <v>0</v>
      </c>
      <c r="DC1339">
        <v>0</v>
      </c>
      <c r="DD1339">
        <v>0</v>
      </c>
      <c r="DE1339">
        <v>0</v>
      </c>
      <c r="DF1339">
        <v>0</v>
      </c>
      <c r="DG1339">
        <v>0</v>
      </c>
      <c r="DH1339">
        <v>0</v>
      </c>
      <c r="DI1339">
        <v>0</v>
      </c>
      <c r="DJ1339">
        <v>0</v>
      </c>
      <c r="DK1339">
        <v>0</v>
      </c>
      <c r="DL1339">
        <v>0</v>
      </c>
      <c r="DM1339">
        <v>0</v>
      </c>
      <c r="DN1339">
        <v>0</v>
      </c>
      <c r="DO1339">
        <v>0</v>
      </c>
      <c r="DP1339">
        <v>0</v>
      </c>
      <c r="DQ1339">
        <v>0</v>
      </c>
      <c r="DR1339">
        <v>0</v>
      </c>
      <c r="DS1339">
        <v>0</v>
      </c>
      <c r="DT1339">
        <v>0</v>
      </c>
      <c r="DU1339">
        <v>0</v>
      </c>
      <c r="DV1339">
        <v>0</v>
      </c>
      <c r="DW1339">
        <v>0</v>
      </c>
      <c r="DX1339">
        <v>0</v>
      </c>
    </row>
    <row r="1340" spans="13:128" hidden="1">
      <c r="M1340" s="340" t="s">
        <v>632</v>
      </c>
      <c r="N1340" t="s">
        <v>1023</v>
      </c>
      <c r="O1340">
        <v>2</v>
      </c>
      <c r="P1340">
        <v>3</v>
      </c>
      <c r="Q1340" s="183" t="str">
        <f t="shared" si="50"/>
        <v>SDH100203</v>
      </c>
      <c r="R1340">
        <v>10000</v>
      </c>
      <c r="S1340">
        <v>10000</v>
      </c>
      <c r="T1340">
        <v>10000</v>
      </c>
      <c r="U1340">
        <v>10000</v>
      </c>
      <c r="V1340">
        <v>10000</v>
      </c>
      <c r="W1340">
        <v>10000</v>
      </c>
      <c r="X1340">
        <v>10000</v>
      </c>
      <c r="Y1340">
        <v>10000</v>
      </c>
      <c r="Z1340">
        <v>10000</v>
      </c>
      <c r="AA1340">
        <v>10000</v>
      </c>
      <c r="AB1340">
        <v>10000</v>
      </c>
      <c r="AC1340">
        <v>10000</v>
      </c>
      <c r="AD1340">
        <v>10000</v>
      </c>
      <c r="AE1340">
        <v>10000</v>
      </c>
      <c r="AF1340">
        <v>10000</v>
      </c>
      <c r="AG1340">
        <v>10000</v>
      </c>
      <c r="AH1340">
        <v>10000</v>
      </c>
      <c r="AI1340">
        <v>10000</v>
      </c>
      <c r="AJ1340">
        <v>10000</v>
      </c>
      <c r="AK1340">
        <v>10000</v>
      </c>
      <c r="AL1340">
        <v>10000</v>
      </c>
      <c r="AM1340">
        <v>10000</v>
      </c>
      <c r="AN1340">
        <v>10000</v>
      </c>
      <c r="AO1340">
        <v>10000</v>
      </c>
      <c r="AP1340">
        <v>10000</v>
      </c>
      <c r="AQ1340">
        <v>0</v>
      </c>
      <c r="AR1340">
        <v>0</v>
      </c>
      <c r="AS1340">
        <v>0</v>
      </c>
      <c r="AT1340">
        <v>0</v>
      </c>
      <c r="AU1340">
        <v>0</v>
      </c>
      <c r="AV1340">
        <v>0</v>
      </c>
      <c r="AW1340">
        <v>0</v>
      </c>
      <c r="AX1340">
        <v>0</v>
      </c>
      <c r="AY1340">
        <v>0</v>
      </c>
      <c r="AZ1340">
        <v>0</v>
      </c>
      <c r="BA1340">
        <v>0</v>
      </c>
      <c r="BB1340">
        <v>0</v>
      </c>
      <c r="BC1340">
        <v>0</v>
      </c>
      <c r="BD1340">
        <v>0</v>
      </c>
      <c r="BE1340">
        <v>0</v>
      </c>
      <c r="BF1340">
        <v>0</v>
      </c>
      <c r="BG1340">
        <v>0</v>
      </c>
      <c r="BH1340">
        <v>0</v>
      </c>
      <c r="BI1340">
        <v>0</v>
      </c>
      <c r="BJ1340">
        <v>0</v>
      </c>
      <c r="BK1340">
        <v>0</v>
      </c>
      <c r="BL1340">
        <v>0</v>
      </c>
      <c r="BM1340">
        <v>0</v>
      </c>
      <c r="BN1340">
        <v>0</v>
      </c>
      <c r="BO1340">
        <v>0</v>
      </c>
      <c r="BP1340">
        <v>0</v>
      </c>
      <c r="BQ1340">
        <v>0</v>
      </c>
      <c r="BR1340">
        <v>0</v>
      </c>
      <c r="BS1340">
        <v>0</v>
      </c>
      <c r="BT1340">
        <v>0</v>
      </c>
      <c r="BU1340">
        <v>0</v>
      </c>
      <c r="BV1340">
        <v>0</v>
      </c>
      <c r="BW1340">
        <v>0</v>
      </c>
      <c r="BX1340">
        <v>0</v>
      </c>
      <c r="BY1340">
        <v>0</v>
      </c>
      <c r="BZ1340">
        <v>0</v>
      </c>
      <c r="CA1340">
        <v>0</v>
      </c>
      <c r="CB1340">
        <v>0</v>
      </c>
      <c r="CC1340">
        <v>0</v>
      </c>
      <c r="CD1340">
        <v>0</v>
      </c>
      <c r="CE1340">
        <v>0</v>
      </c>
      <c r="CF1340">
        <v>0</v>
      </c>
      <c r="CG1340">
        <v>0</v>
      </c>
      <c r="CH1340">
        <v>0</v>
      </c>
      <c r="CI1340">
        <v>0</v>
      </c>
      <c r="CJ1340">
        <v>0</v>
      </c>
      <c r="CK1340">
        <v>0</v>
      </c>
      <c r="CL1340">
        <v>0</v>
      </c>
      <c r="CM1340">
        <v>0</v>
      </c>
      <c r="CN1340">
        <v>0</v>
      </c>
      <c r="CO1340">
        <v>0</v>
      </c>
      <c r="CP1340">
        <v>0</v>
      </c>
      <c r="CQ1340">
        <v>0</v>
      </c>
      <c r="CR1340">
        <v>0</v>
      </c>
      <c r="CS1340">
        <v>0</v>
      </c>
      <c r="CT1340">
        <v>0</v>
      </c>
      <c r="CU1340">
        <v>0</v>
      </c>
      <c r="CV1340">
        <v>0</v>
      </c>
      <c r="CW1340">
        <v>0</v>
      </c>
      <c r="CX1340">
        <v>0</v>
      </c>
      <c r="CY1340">
        <v>0</v>
      </c>
      <c r="CZ1340">
        <v>0</v>
      </c>
      <c r="DA1340">
        <v>0</v>
      </c>
      <c r="DB1340">
        <v>0</v>
      </c>
      <c r="DC1340">
        <v>0</v>
      </c>
      <c r="DD1340">
        <v>0</v>
      </c>
      <c r="DE1340">
        <v>0</v>
      </c>
      <c r="DF1340">
        <v>0</v>
      </c>
      <c r="DG1340">
        <v>0</v>
      </c>
      <c r="DH1340">
        <v>0</v>
      </c>
      <c r="DI1340">
        <v>0</v>
      </c>
      <c r="DJ1340">
        <v>0</v>
      </c>
      <c r="DK1340">
        <v>0</v>
      </c>
      <c r="DL1340">
        <v>0</v>
      </c>
      <c r="DM1340">
        <v>0</v>
      </c>
      <c r="DN1340">
        <v>0</v>
      </c>
      <c r="DO1340">
        <v>0</v>
      </c>
      <c r="DP1340">
        <v>0</v>
      </c>
      <c r="DQ1340">
        <v>0</v>
      </c>
      <c r="DR1340">
        <v>0</v>
      </c>
      <c r="DS1340">
        <v>0</v>
      </c>
      <c r="DT1340">
        <v>0</v>
      </c>
      <c r="DU1340">
        <v>0</v>
      </c>
      <c r="DV1340">
        <v>0</v>
      </c>
      <c r="DW1340">
        <v>0</v>
      </c>
      <c r="DX1340">
        <v>0</v>
      </c>
    </row>
    <row r="1341" spans="13:128" hidden="1">
      <c r="M1341" s="340" t="s">
        <v>632</v>
      </c>
      <c r="N1341" t="s">
        <v>1023</v>
      </c>
      <c r="O1341">
        <v>2</v>
      </c>
      <c r="P1341">
        <v>4</v>
      </c>
      <c r="Q1341" s="183" t="str">
        <f t="shared" si="50"/>
        <v>SDH100204</v>
      </c>
      <c r="R1341">
        <v>10000</v>
      </c>
      <c r="S1341">
        <v>10000</v>
      </c>
      <c r="T1341">
        <v>10000</v>
      </c>
      <c r="U1341">
        <v>10000</v>
      </c>
      <c r="V1341">
        <v>10000</v>
      </c>
      <c r="W1341">
        <v>10000</v>
      </c>
      <c r="X1341">
        <v>10000</v>
      </c>
      <c r="Y1341">
        <v>10000</v>
      </c>
      <c r="Z1341">
        <v>10000</v>
      </c>
      <c r="AA1341">
        <v>10000</v>
      </c>
      <c r="AB1341">
        <v>10000</v>
      </c>
      <c r="AC1341">
        <v>10000</v>
      </c>
      <c r="AD1341">
        <v>10000</v>
      </c>
      <c r="AE1341">
        <v>10000</v>
      </c>
      <c r="AF1341">
        <v>10000</v>
      </c>
      <c r="AG1341">
        <v>10000</v>
      </c>
      <c r="AH1341">
        <v>10000</v>
      </c>
      <c r="AI1341">
        <v>10000</v>
      </c>
      <c r="AJ1341">
        <v>10000</v>
      </c>
      <c r="AK1341">
        <v>10000</v>
      </c>
      <c r="AL1341">
        <v>10000</v>
      </c>
      <c r="AM1341">
        <v>10000</v>
      </c>
      <c r="AN1341">
        <v>10000</v>
      </c>
      <c r="AO1341">
        <v>10000</v>
      </c>
      <c r="AP1341">
        <v>10000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v>
      </c>
      <c r="CB1341">
        <v>0</v>
      </c>
      <c r="CC1341">
        <v>0</v>
      </c>
      <c r="CD1341">
        <v>0</v>
      </c>
      <c r="CE1341">
        <v>0</v>
      </c>
      <c r="CF1341">
        <v>0</v>
      </c>
      <c r="CG1341">
        <v>0</v>
      </c>
      <c r="CH1341">
        <v>0</v>
      </c>
      <c r="CI1341">
        <v>0</v>
      </c>
      <c r="CJ1341">
        <v>0</v>
      </c>
      <c r="CK1341">
        <v>0</v>
      </c>
      <c r="CL1341">
        <v>0</v>
      </c>
      <c r="CM1341">
        <v>0</v>
      </c>
      <c r="CN1341">
        <v>0</v>
      </c>
      <c r="CO1341">
        <v>0</v>
      </c>
      <c r="CP1341">
        <v>0</v>
      </c>
      <c r="CQ1341">
        <v>0</v>
      </c>
      <c r="CR1341">
        <v>0</v>
      </c>
      <c r="CS1341">
        <v>0</v>
      </c>
      <c r="CT1341">
        <v>0</v>
      </c>
      <c r="CU1341">
        <v>0</v>
      </c>
      <c r="CV1341">
        <v>0</v>
      </c>
      <c r="CW1341">
        <v>0</v>
      </c>
      <c r="CX1341">
        <v>0</v>
      </c>
      <c r="CY1341">
        <v>0</v>
      </c>
      <c r="CZ1341">
        <v>0</v>
      </c>
      <c r="DA1341">
        <v>0</v>
      </c>
      <c r="DB1341">
        <v>0</v>
      </c>
      <c r="DC1341">
        <v>0</v>
      </c>
      <c r="DD1341">
        <v>0</v>
      </c>
      <c r="DE1341">
        <v>0</v>
      </c>
      <c r="DF1341">
        <v>0</v>
      </c>
      <c r="DG1341">
        <v>0</v>
      </c>
      <c r="DH1341">
        <v>0</v>
      </c>
      <c r="DI1341">
        <v>0</v>
      </c>
      <c r="DJ1341">
        <v>0</v>
      </c>
      <c r="DK1341">
        <v>0</v>
      </c>
      <c r="DL1341">
        <v>0</v>
      </c>
      <c r="DM1341">
        <v>0</v>
      </c>
      <c r="DN1341">
        <v>0</v>
      </c>
      <c r="DO1341">
        <v>0</v>
      </c>
      <c r="DP1341">
        <v>0</v>
      </c>
      <c r="DQ1341">
        <v>0</v>
      </c>
      <c r="DR1341">
        <v>0</v>
      </c>
      <c r="DS1341">
        <v>0</v>
      </c>
      <c r="DT1341">
        <v>0</v>
      </c>
      <c r="DU1341">
        <v>0</v>
      </c>
      <c r="DV1341">
        <v>0</v>
      </c>
      <c r="DW1341">
        <v>0</v>
      </c>
      <c r="DX1341">
        <v>0</v>
      </c>
    </row>
    <row r="1342" spans="13:128" hidden="1">
      <c r="M1342" s="340" t="s">
        <v>632</v>
      </c>
      <c r="N1342" t="s">
        <v>1023</v>
      </c>
      <c r="O1342">
        <v>2</v>
      </c>
      <c r="P1342">
        <v>5</v>
      </c>
      <c r="Q1342" s="183" t="str">
        <f t="shared" si="50"/>
        <v>SDH100205</v>
      </c>
      <c r="R1342">
        <v>10000</v>
      </c>
      <c r="S1342">
        <v>10000</v>
      </c>
      <c r="T1342">
        <v>10000</v>
      </c>
      <c r="U1342">
        <v>10000</v>
      </c>
      <c r="V1342">
        <v>10000</v>
      </c>
      <c r="W1342">
        <v>10000</v>
      </c>
      <c r="X1342">
        <v>10000</v>
      </c>
      <c r="Y1342">
        <v>10000</v>
      </c>
      <c r="Z1342">
        <v>10000</v>
      </c>
      <c r="AA1342">
        <v>10000</v>
      </c>
      <c r="AB1342">
        <v>10000</v>
      </c>
      <c r="AC1342">
        <v>10000</v>
      </c>
      <c r="AD1342">
        <v>10000</v>
      </c>
      <c r="AE1342">
        <v>10000</v>
      </c>
      <c r="AF1342">
        <v>10000</v>
      </c>
      <c r="AG1342">
        <v>10000</v>
      </c>
      <c r="AH1342">
        <v>10000</v>
      </c>
      <c r="AI1342">
        <v>10000</v>
      </c>
      <c r="AJ1342">
        <v>10000</v>
      </c>
      <c r="AK1342">
        <v>10000</v>
      </c>
      <c r="AL1342">
        <v>10000</v>
      </c>
      <c r="AM1342">
        <v>10000</v>
      </c>
      <c r="AN1342">
        <v>10000</v>
      </c>
      <c r="AO1342">
        <v>10000</v>
      </c>
      <c r="AP1342">
        <v>10000</v>
      </c>
      <c r="AQ1342">
        <v>0</v>
      </c>
      <c r="AR1342">
        <v>0</v>
      </c>
      <c r="AS1342">
        <v>0</v>
      </c>
      <c r="AT1342">
        <v>0</v>
      </c>
      <c r="AU1342">
        <v>0</v>
      </c>
      <c r="AV1342">
        <v>0</v>
      </c>
      <c r="AW1342">
        <v>0</v>
      </c>
      <c r="AX1342">
        <v>0</v>
      </c>
      <c r="AY1342">
        <v>0</v>
      </c>
      <c r="AZ1342">
        <v>0</v>
      </c>
      <c r="BA1342">
        <v>0</v>
      </c>
      <c r="BB1342">
        <v>0</v>
      </c>
      <c r="BC1342">
        <v>0</v>
      </c>
      <c r="BD1342">
        <v>0</v>
      </c>
      <c r="BE1342">
        <v>0</v>
      </c>
      <c r="BF1342">
        <v>0</v>
      </c>
      <c r="BG1342">
        <v>0</v>
      </c>
      <c r="BH1342">
        <v>0</v>
      </c>
      <c r="BI1342">
        <v>0</v>
      </c>
      <c r="BJ1342">
        <v>0</v>
      </c>
      <c r="BK1342">
        <v>0</v>
      </c>
      <c r="BL1342">
        <v>0</v>
      </c>
      <c r="BM1342">
        <v>0</v>
      </c>
      <c r="BN1342">
        <v>0</v>
      </c>
      <c r="BO1342">
        <v>0</v>
      </c>
      <c r="BP1342">
        <v>0</v>
      </c>
      <c r="BQ1342">
        <v>0</v>
      </c>
      <c r="BR1342">
        <v>0</v>
      </c>
      <c r="BS1342">
        <v>0</v>
      </c>
      <c r="BT1342">
        <v>0</v>
      </c>
      <c r="BU1342">
        <v>0</v>
      </c>
      <c r="BV1342">
        <v>0</v>
      </c>
      <c r="BW1342">
        <v>0</v>
      </c>
      <c r="BX1342">
        <v>0</v>
      </c>
      <c r="BY1342">
        <v>0</v>
      </c>
      <c r="BZ1342">
        <v>0</v>
      </c>
      <c r="CA1342">
        <v>0</v>
      </c>
      <c r="CB1342">
        <v>0</v>
      </c>
      <c r="CC1342">
        <v>0</v>
      </c>
      <c r="CD1342">
        <v>0</v>
      </c>
      <c r="CE1342">
        <v>0</v>
      </c>
      <c r="CF1342">
        <v>0</v>
      </c>
      <c r="CG1342">
        <v>0</v>
      </c>
      <c r="CH1342">
        <v>0</v>
      </c>
      <c r="CI1342">
        <v>0</v>
      </c>
      <c r="CJ1342">
        <v>0</v>
      </c>
      <c r="CK1342">
        <v>0</v>
      </c>
      <c r="CL1342">
        <v>0</v>
      </c>
      <c r="CM1342">
        <v>0</v>
      </c>
      <c r="CN1342">
        <v>0</v>
      </c>
      <c r="CO1342">
        <v>0</v>
      </c>
      <c r="CP1342">
        <v>0</v>
      </c>
      <c r="CQ1342">
        <v>0</v>
      </c>
      <c r="CR1342">
        <v>0</v>
      </c>
      <c r="CS1342">
        <v>0</v>
      </c>
      <c r="CT1342">
        <v>0</v>
      </c>
      <c r="CU1342">
        <v>0</v>
      </c>
      <c r="CV1342">
        <v>0</v>
      </c>
      <c r="CW1342">
        <v>0</v>
      </c>
      <c r="CX1342">
        <v>0</v>
      </c>
      <c r="CY1342">
        <v>0</v>
      </c>
      <c r="CZ1342">
        <v>0</v>
      </c>
      <c r="DA1342">
        <v>0</v>
      </c>
      <c r="DB1342">
        <v>0</v>
      </c>
      <c r="DC1342">
        <v>0</v>
      </c>
      <c r="DD1342">
        <v>0</v>
      </c>
      <c r="DE1342">
        <v>0</v>
      </c>
      <c r="DF1342">
        <v>0</v>
      </c>
      <c r="DG1342">
        <v>0</v>
      </c>
      <c r="DH1342">
        <v>0</v>
      </c>
      <c r="DI1342">
        <v>0</v>
      </c>
      <c r="DJ1342">
        <v>0</v>
      </c>
      <c r="DK1342">
        <v>0</v>
      </c>
      <c r="DL1342">
        <v>0</v>
      </c>
      <c r="DM1342">
        <v>0</v>
      </c>
      <c r="DN1342">
        <v>0</v>
      </c>
      <c r="DO1342">
        <v>0</v>
      </c>
      <c r="DP1342">
        <v>0</v>
      </c>
      <c r="DQ1342">
        <v>0</v>
      </c>
      <c r="DR1342">
        <v>0</v>
      </c>
      <c r="DS1342">
        <v>0</v>
      </c>
      <c r="DT1342">
        <v>0</v>
      </c>
      <c r="DU1342">
        <v>0</v>
      </c>
      <c r="DV1342">
        <v>0</v>
      </c>
      <c r="DW1342">
        <v>0</v>
      </c>
      <c r="DX1342">
        <v>0</v>
      </c>
    </row>
    <row r="1343" spans="13:128" hidden="1">
      <c r="M1343" s="340" t="s">
        <v>632</v>
      </c>
      <c r="N1343" t="s">
        <v>1023</v>
      </c>
      <c r="O1343">
        <v>2</v>
      </c>
      <c r="P1343">
        <v>6</v>
      </c>
      <c r="Q1343" s="183" t="str">
        <f t="shared" si="50"/>
        <v>SDH100206</v>
      </c>
      <c r="R1343">
        <v>10000</v>
      </c>
      <c r="S1343">
        <v>10000</v>
      </c>
      <c r="T1343">
        <v>10000</v>
      </c>
      <c r="U1343">
        <v>10000</v>
      </c>
      <c r="V1343">
        <v>10000</v>
      </c>
      <c r="W1343">
        <v>10000</v>
      </c>
      <c r="X1343">
        <v>10000</v>
      </c>
      <c r="Y1343">
        <v>10000</v>
      </c>
      <c r="Z1343">
        <v>10000</v>
      </c>
      <c r="AA1343">
        <v>10000</v>
      </c>
      <c r="AB1343">
        <v>10000</v>
      </c>
      <c r="AC1343">
        <v>10000</v>
      </c>
      <c r="AD1343">
        <v>10000</v>
      </c>
      <c r="AE1343">
        <v>10000</v>
      </c>
      <c r="AF1343">
        <v>10000</v>
      </c>
      <c r="AG1343">
        <v>10000</v>
      </c>
      <c r="AH1343">
        <v>10000</v>
      </c>
      <c r="AI1343">
        <v>10000</v>
      </c>
      <c r="AJ1343">
        <v>10000</v>
      </c>
      <c r="AK1343">
        <v>10000</v>
      </c>
      <c r="AL1343">
        <v>10000</v>
      </c>
      <c r="AM1343">
        <v>10000</v>
      </c>
      <c r="AN1343">
        <v>10000</v>
      </c>
      <c r="AO1343">
        <v>10000</v>
      </c>
      <c r="AP1343">
        <v>10000</v>
      </c>
      <c r="AQ1343">
        <v>0</v>
      </c>
      <c r="AR1343">
        <v>0</v>
      </c>
      <c r="AS1343">
        <v>0</v>
      </c>
      <c r="AT1343">
        <v>0</v>
      </c>
      <c r="AU1343">
        <v>0</v>
      </c>
      <c r="AV1343">
        <v>0</v>
      </c>
      <c r="AW1343">
        <v>0</v>
      </c>
      <c r="AX1343">
        <v>0</v>
      </c>
      <c r="AY1343">
        <v>0</v>
      </c>
      <c r="AZ1343">
        <v>0</v>
      </c>
      <c r="BA1343">
        <v>0</v>
      </c>
      <c r="BB1343">
        <v>0</v>
      </c>
      <c r="BC1343">
        <v>0</v>
      </c>
      <c r="BD1343">
        <v>0</v>
      </c>
      <c r="BE1343">
        <v>0</v>
      </c>
      <c r="BF1343">
        <v>0</v>
      </c>
      <c r="BG1343">
        <v>0</v>
      </c>
      <c r="BH1343">
        <v>0</v>
      </c>
      <c r="BI1343">
        <v>0</v>
      </c>
      <c r="BJ1343">
        <v>0</v>
      </c>
      <c r="BK1343">
        <v>0</v>
      </c>
      <c r="BL1343">
        <v>0</v>
      </c>
      <c r="BM1343">
        <v>0</v>
      </c>
      <c r="BN1343">
        <v>0</v>
      </c>
      <c r="BO1343">
        <v>0</v>
      </c>
      <c r="BP1343">
        <v>0</v>
      </c>
      <c r="BQ1343">
        <v>0</v>
      </c>
      <c r="BR1343">
        <v>0</v>
      </c>
      <c r="BS1343">
        <v>0</v>
      </c>
      <c r="BT1343">
        <v>0</v>
      </c>
      <c r="BU1343">
        <v>0</v>
      </c>
      <c r="BV1343">
        <v>0</v>
      </c>
      <c r="BW1343">
        <v>0</v>
      </c>
      <c r="BX1343">
        <v>0</v>
      </c>
      <c r="BY1343">
        <v>0</v>
      </c>
      <c r="BZ1343">
        <v>0</v>
      </c>
      <c r="CA1343">
        <v>0</v>
      </c>
      <c r="CB1343">
        <v>0</v>
      </c>
      <c r="CC1343">
        <v>0</v>
      </c>
      <c r="CD1343">
        <v>0</v>
      </c>
      <c r="CE1343">
        <v>0</v>
      </c>
      <c r="CF1343">
        <v>0</v>
      </c>
      <c r="CG1343">
        <v>0</v>
      </c>
      <c r="CH1343">
        <v>0</v>
      </c>
      <c r="CI1343">
        <v>0</v>
      </c>
      <c r="CJ1343">
        <v>0</v>
      </c>
      <c r="CK1343">
        <v>0</v>
      </c>
      <c r="CL1343">
        <v>0</v>
      </c>
      <c r="CM1343">
        <v>0</v>
      </c>
      <c r="CN1343">
        <v>0</v>
      </c>
      <c r="CO1343">
        <v>0</v>
      </c>
      <c r="CP1343">
        <v>0</v>
      </c>
      <c r="CQ1343">
        <v>0</v>
      </c>
      <c r="CR1343">
        <v>0</v>
      </c>
      <c r="CS1343">
        <v>0</v>
      </c>
      <c r="CT1343">
        <v>0</v>
      </c>
      <c r="CU1343">
        <v>0</v>
      </c>
      <c r="CV1343">
        <v>0</v>
      </c>
      <c r="CW1343">
        <v>0</v>
      </c>
      <c r="CX1343">
        <v>0</v>
      </c>
      <c r="CY1343">
        <v>0</v>
      </c>
      <c r="CZ1343">
        <v>0</v>
      </c>
      <c r="DA1343">
        <v>0</v>
      </c>
      <c r="DB1343">
        <v>0</v>
      </c>
      <c r="DC1343">
        <v>0</v>
      </c>
      <c r="DD1343">
        <v>0</v>
      </c>
      <c r="DE1343">
        <v>0</v>
      </c>
      <c r="DF1343">
        <v>0</v>
      </c>
      <c r="DG1343">
        <v>0</v>
      </c>
      <c r="DH1343">
        <v>0</v>
      </c>
      <c r="DI1343">
        <v>0</v>
      </c>
      <c r="DJ1343">
        <v>0</v>
      </c>
      <c r="DK1343">
        <v>0</v>
      </c>
      <c r="DL1343">
        <v>0</v>
      </c>
      <c r="DM1343">
        <v>0</v>
      </c>
      <c r="DN1343">
        <v>0</v>
      </c>
      <c r="DO1343">
        <v>0</v>
      </c>
      <c r="DP1343">
        <v>0</v>
      </c>
      <c r="DQ1343">
        <v>0</v>
      </c>
      <c r="DR1343">
        <v>0</v>
      </c>
      <c r="DS1343">
        <v>0</v>
      </c>
      <c r="DT1343">
        <v>0</v>
      </c>
      <c r="DU1343">
        <v>0</v>
      </c>
      <c r="DV1343">
        <v>0</v>
      </c>
      <c r="DW1343">
        <v>0</v>
      </c>
      <c r="DX1343">
        <v>0</v>
      </c>
    </row>
    <row r="1344" spans="13:128" hidden="1">
      <c r="M1344" s="340" t="s">
        <v>632</v>
      </c>
      <c r="N1344" t="s">
        <v>1023</v>
      </c>
      <c r="O1344">
        <v>2</v>
      </c>
      <c r="P1344">
        <v>7</v>
      </c>
      <c r="Q1344" s="183" t="str">
        <f t="shared" si="50"/>
        <v>SDH100207</v>
      </c>
      <c r="R1344">
        <v>10000</v>
      </c>
      <c r="S1344">
        <v>10000</v>
      </c>
      <c r="T1344">
        <v>10000</v>
      </c>
      <c r="U1344">
        <v>10000</v>
      </c>
      <c r="V1344">
        <v>10000</v>
      </c>
      <c r="W1344">
        <v>10000</v>
      </c>
      <c r="X1344">
        <v>10000</v>
      </c>
      <c r="Y1344">
        <v>10000</v>
      </c>
      <c r="Z1344">
        <v>10000</v>
      </c>
      <c r="AA1344">
        <v>10000</v>
      </c>
      <c r="AB1344">
        <v>10000</v>
      </c>
      <c r="AC1344">
        <v>10000</v>
      </c>
      <c r="AD1344">
        <v>10000</v>
      </c>
      <c r="AE1344">
        <v>10000</v>
      </c>
      <c r="AF1344">
        <v>10000</v>
      </c>
      <c r="AG1344">
        <v>10000</v>
      </c>
      <c r="AH1344">
        <v>10000</v>
      </c>
      <c r="AI1344">
        <v>10000</v>
      </c>
      <c r="AJ1344">
        <v>10000</v>
      </c>
      <c r="AK1344">
        <v>10000</v>
      </c>
      <c r="AL1344">
        <v>10000</v>
      </c>
      <c r="AM1344">
        <v>10000</v>
      </c>
      <c r="AN1344">
        <v>10000</v>
      </c>
      <c r="AO1344">
        <v>10000</v>
      </c>
      <c r="AP1344">
        <v>10000</v>
      </c>
      <c r="AQ1344">
        <v>0</v>
      </c>
      <c r="AR1344">
        <v>0</v>
      </c>
      <c r="AS1344">
        <v>0</v>
      </c>
      <c r="AT1344">
        <v>0</v>
      </c>
      <c r="AU1344">
        <v>0</v>
      </c>
      <c r="AV1344">
        <v>0</v>
      </c>
      <c r="AW1344">
        <v>0</v>
      </c>
      <c r="AX1344">
        <v>0</v>
      </c>
      <c r="AY1344">
        <v>0</v>
      </c>
      <c r="AZ1344">
        <v>0</v>
      </c>
      <c r="BA1344">
        <v>0</v>
      </c>
      <c r="BB1344">
        <v>0</v>
      </c>
      <c r="BC1344">
        <v>0</v>
      </c>
      <c r="BD1344">
        <v>0</v>
      </c>
      <c r="BE1344">
        <v>0</v>
      </c>
      <c r="BF1344">
        <v>0</v>
      </c>
      <c r="BG1344">
        <v>0</v>
      </c>
      <c r="BH1344">
        <v>0</v>
      </c>
      <c r="BI1344">
        <v>0</v>
      </c>
      <c r="BJ1344">
        <v>0</v>
      </c>
      <c r="BK1344">
        <v>0</v>
      </c>
      <c r="BL1344">
        <v>0</v>
      </c>
      <c r="BM1344">
        <v>0</v>
      </c>
      <c r="BN1344">
        <v>0</v>
      </c>
      <c r="BO1344">
        <v>0</v>
      </c>
      <c r="BP1344">
        <v>0</v>
      </c>
      <c r="BQ1344">
        <v>0</v>
      </c>
      <c r="BR1344">
        <v>0</v>
      </c>
      <c r="BS1344">
        <v>0</v>
      </c>
      <c r="BT1344">
        <v>0</v>
      </c>
      <c r="BU1344">
        <v>0</v>
      </c>
      <c r="BV1344">
        <v>0</v>
      </c>
      <c r="BW1344">
        <v>0</v>
      </c>
      <c r="BX1344">
        <v>0</v>
      </c>
      <c r="BY1344">
        <v>0</v>
      </c>
      <c r="BZ1344">
        <v>0</v>
      </c>
      <c r="CA1344">
        <v>0</v>
      </c>
      <c r="CB1344">
        <v>0</v>
      </c>
      <c r="CC1344">
        <v>0</v>
      </c>
      <c r="CD1344">
        <v>0</v>
      </c>
      <c r="CE1344">
        <v>0</v>
      </c>
      <c r="CF1344">
        <v>0</v>
      </c>
      <c r="CG1344">
        <v>0</v>
      </c>
      <c r="CH1344">
        <v>0</v>
      </c>
      <c r="CI1344">
        <v>0</v>
      </c>
      <c r="CJ1344">
        <v>0</v>
      </c>
      <c r="CK1344">
        <v>0</v>
      </c>
      <c r="CL1344">
        <v>0</v>
      </c>
      <c r="CM1344">
        <v>0</v>
      </c>
      <c r="CN1344">
        <v>0</v>
      </c>
      <c r="CO1344">
        <v>0</v>
      </c>
      <c r="CP1344">
        <v>0</v>
      </c>
      <c r="CQ1344">
        <v>0</v>
      </c>
      <c r="CR1344">
        <v>0</v>
      </c>
      <c r="CS1344">
        <v>0</v>
      </c>
      <c r="CT1344">
        <v>0</v>
      </c>
      <c r="CU1344">
        <v>0</v>
      </c>
      <c r="CV1344">
        <v>0</v>
      </c>
      <c r="CW1344">
        <v>0</v>
      </c>
      <c r="CX1344">
        <v>0</v>
      </c>
      <c r="CY1344">
        <v>0</v>
      </c>
      <c r="CZ1344">
        <v>0</v>
      </c>
      <c r="DA1344">
        <v>0</v>
      </c>
      <c r="DB1344">
        <v>0</v>
      </c>
      <c r="DC1344">
        <v>0</v>
      </c>
      <c r="DD1344">
        <v>0</v>
      </c>
      <c r="DE1344">
        <v>0</v>
      </c>
      <c r="DF1344">
        <v>0</v>
      </c>
      <c r="DG1344">
        <v>0</v>
      </c>
      <c r="DH1344">
        <v>0</v>
      </c>
      <c r="DI1344">
        <v>0</v>
      </c>
      <c r="DJ1344">
        <v>0</v>
      </c>
      <c r="DK1344">
        <v>0</v>
      </c>
      <c r="DL1344">
        <v>0</v>
      </c>
      <c r="DM1344">
        <v>0</v>
      </c>
      <c r="DN1344">
        <v>0</v>
      </c>
      <c r="DO1344">
        <v>0</v>
      </c>
      <c r="DP1344">
        <v>0</v>
      </c>
      <c r="DQ1344">
        <v>0</v>
      </c>
      <c r="DR1344">
        <v>0</v>
      </c>
      <c r="DS1344">
        <v>0</v>
      </c>
      <c r="DT1344">
        <v>0</v>
      </c>
      <c r="DU1344">
        <v>0</v>
      </c>
      <c r="DV1344">
        <v>0</v>
      </c>
      <c r="DW1344">
        <v>0</v>
      </c>
      <c r="DX1344">
        <v>0</v>
      </c>
    </row>
    <row r="1345" spans="13:128" hidden="1">
      <c r="M1345" s="340" t="s">
        <v>632</v>
      </c>
      <c r="N1345" t="s">
        <v>1023</v>
      </c>
      <c r="O1345">
        <v>2</v>
      </c>
      <c r="P1345">
        <v>8</v>
      </c>
      <c r="Q1345" s="183" t="str">
        <f t="shared" si="50"/>
        <v>SDH100208</v>
      </c>
      <c r="R1345">
        <v>10000</v>
      </c>
      <c r="S1345">
        <v>10000</v>
      </c>
      <c r="T1345">
        <v>10000</v>
      </c>
      <c r="U1345">
        <v>10000</v>
      </c>
      <c r="V1345">
        <v>10000</v>
      </c>
      <c r="W1345">
        <v>10000</v>
      </c>
      <c r="X1345">
        <v>10000</v>
      </c>
      <c r="Y1345">
        <v>10000</v>
      </c>
      <c r="Z1345">
        <v>10000</v>
      </c>
      <c r="AA1345">
        <v>10000</v>
      </c>
      <c r="AB1345">
        <v>10000</v>
      </c>
      <c r="AC1345">
        <v>10000</v>
      </c>
      <c r="AD1345">
        <v>10000</v>
      </c>
      <c r="AE1345">
        <v>10000</v>
      </c>
      <c r="AF1345">
        <v>10000</v>
      </c>
      <c r="AG1345">
        <v>10000</v>
      </c>
      <c r="AH1345">
        <v>10000</v>
      </c>
      <c r="AI1345">
        <v>10000</v>
      </c>
      <c r="AJ1345">
        <v>10000</v>
      </c>
      <c r="AK1345">
        <v>10000</v>
      </c>
      <c r="AL1345">
        <v>10000</v>
      </c>
      <c r="AM1345">
        <v>10000</v>
      </c>
      <c r="AN1345">
        <v>10000</v>
      </c>
      <c r="AO1345">
        <v>10000</v>
      </c>
      <c r="AP1345">
        <v>10000</v>
      </c>
      <c r="AQ1345">
        <v>0</v>
      </c>
      <c r="AR1345">
        <v>0</v>
      </c>
      <c r="AS1345">
        <v>0</v>
      </c>
      <c r="AT1345">
        <v>0</v>
      </c>
      <c r="AU1345">
        <v>0</v>
      </c>
      <c r="AV1345">
        <v>0</v>
      </c>
      <c r="AW1345">
        <v>0</v>
      </c>
      <c r="AX1345">
        <v>0</v>
      </c>
      <c r="AY1345">
        <v>0</v>
      </c>
      <c r="AZ1345">
        <v>0</v>
      </c>
      <c r="BA1345">
        <v>0</v>
      </c>
      <c r="BB1345">
        <v>0</v>
      </c>
      <c r="BC1345">
        <v>0</v>
      </c>
      <c r="BD1345">
        <v>0</v>
      </c>
      <c r="BE1345">
        <v>0</v>
      </c>
      <c r="BF1345">
        <v>0</v>
      </c>
      <c r="BG1345">
        <v>0</v>
      </c>
      <c r="BH1345">
        <v>0</v>
      </c>
      <c r="BI1345">
        <v>0</v>
      </c>
      <c r="BJ1345">
        <v>0</v>
      </c>
      <c r="BK1345">
        <v>0</v>
      </c>
      <c r="BL1345">
        <v>0</v>
      </c>
      <c r="BM1345">
        <v>0</v>
      </c>
      <c r="BN1345">
        <v>0</v>
      </c>
      <c r="BO1345">
        <v>0</v>
      </c>
      <c r="BP1345">
        <v>0</v>
      </c>
      <c r="BQ1345">
        <v>0</v>
      </c>
      <c r="BR1345">
        <v>0</v>
      </c>
      <c r="BS1345">
        <v>0</v>
      </c>
      <c r="BT1345">
        <v>0</v>
      </c>
      <c r="BU1345">
        <v>0</v>
      </c>
      <c r="BV1345">
        <v>0</v>
      </c>
      <c r="BW1345">
        <v>0</v>
      </c>
      <c r="BX1345">
        <v>0</v>
      </c>
      <c r="BY1345">
        <v>0</v>
      </c>
      <c r="BZ1345">
        <v>0</v>
      </c>
      <c r="CA1345">
        <v>0</v>
      </c>
      <c r="CB1345">
        <v>0</v>
      </c>
      <c r="CC1345">
        <v>0</v>
      </c>
      <c r="CD1345">
        <v>0</v>
      </c>
      <c r="CE1345">
        <v>0</v>
      </c>
      <c r="CF1345">
        <v>0</v>
      </c>
      <c r="CG1345">
        <v>0</v>
      </c>
      <c r="CH1345">
        <v>0</v>
      </c>
      <c r="CI1345">
        <v>0</v>
      </c>
      <c r="CJ1345">
        <v>0</v>
      </c>
      <c r="CK1345">
        <v>0</v>
      </c>
      <c r="CL1345">
        <v>0</v>
      </c>
      <c r="CM1345">
        <v>0</v>
      </c>
      <c r="CN1345">
        <v>0</v>
      </c>
      <c r="CO1345">
        <v>0</v>
      </c>
      <c r="CP1345">
        <v>0</v>
      </c>
      <c r="CQ1345">
        <v>0</v>
      </c>
      <c r="CR1345">
        <v>0</v>
      </c>
      <c r="CS1345">
        <v>0</v>
      </c>
      <c r="CT1345">
        <v>0</v>
      </c>
      <c r="CU1345">
        <v>0</v>
      </c>
      <c r="CV1345">
        <v>0</v>
      </c>
      <c r="CW1345">
        <v>0</v>
      </c>
      <c r="CX1345">
        <v>0</v>
      </c>
      <c r="CY1345">
        <v>0</v>
      </c>
      <c r="CZ1345">
        <v>0</v>
      </c>
      <c r="DA1345">
        <v>0</v>
      </c>
      <c r="DB1345">
        <v>0</v>
      </c>
      <c r="DC1345">
        <v>0</v>
      </c>
      <c r="DD1345">
        <v>0</v>
      </c>
      <c r="DE1345">
        <v>0</v>
      </c>
      <c r="DF1345">
        <v>0</v>
      </c>
      <c r="DG1345">
        <v>0</v>
      </c>
      <c r="DH1345">
        <v>0</v>
      </c>
      <c r="DI1345">
        <v>0</v>
      </c>
      <c r="DJ1345">
        <v>0</v>
      </c>
      <c r="DK1345">
        <v>0</v>
      </c>
      <c r="DL1345">
        <v>0</v>
      </c>
      <c r="DM1345">
        <v>0</v>
      </c>
      <c r="DN1345">
        <v>0</v>
      </c>
      <c r="DO1345">
        <v>0</v>
      </c>
      <c r="DP1345">
        <v>0</v>
      </c>
      <c r="DQ1345">
        <v>0</v>
      </c>
      <c r="DR1345">
        <v>0</v>
      </c>
      <c r="DS1345">
        <v>0</v>
      </c>
      <c r="DT1345">
        <v>0</v>
      </c>
      <c r="DU1345">
        <v>0</v>
      </c>
      <c r="DV1345">
        <v>0</v>
      </c>
      <c r="DW1345">
        <v>0</v>
      </c>
      <c r="DX1345">
        <v>0</v>
      </c>
    </row>
    <row r="1346" spans="13:128" hidden="1">
      <c r="M1346" s="340" t="s">
        <v>632</v>
      </c>
      <c r="N1346" t="s">
        <v>1023</v>
      </c>
      <c r="O1346">
        <v>2</v>
      </c>
      <c r="P1346">
        <v>9</v>
      </c>
      <c r="Q1346" s="183" t="str">
        <f t="shared" si="50"/>
        <v>SDH100209</v>
      </c>
      <c r="R1346">
        <v>10000</v>
      </c>
      <c r="S1346">
        <v>10000</v>
      </c>
      <c r="T1346">
        <v>10000</v>
      </c>
      <c r="U1346">
        <v>10000</v>
      </c>
      <c r="V1346">
        <v>10000</v>
      </c>
      <c r="W1346">
        <v>10000</v>
      </c>
      <c r="X1346">
        <v>10000</v>
      </c>
      <c r="Y1346">
        <v>10000</v>
      </c>
      <c r="Z1346">
        <v>10000</v>
      </c>
      <c r="AA1346">
        <v>10000</v>
      </c>
      <c r="AB1346">
        <v>10000</v>
      </c>
      <c r="AC1346">
        <v>10000</v>
      </c>
      <c r="AD1346">
        <v>10000</v>
      </c>
      <c r="AE1346">
        <v>10000</v>
      </c>
      <c r="AF1346">
        <v>10000</v>
      </c>
      <c r="AG1346">
        <v>10000</v>
      </c>
      <c r="AH1346">
        <v>10000</v>
      </c>
      <c r="AI1346">
        <v>10000</v>
      </c>
      <c r="AJ1346">
        <v>10000</v>
      </c>
      <c r="AK1346">
        <v>10000</v>
      </c>
      <c r="AL1346">
        <v>10000</v>
      </c>
      <c r="AM1346">
        <v>10000</v>
      </c>
      <c r="AN1346">
        <v>10000</v>
      </c>
      <c r="AO1346">
        <v>10000</v>
      </c>
      <c r="AP1346">
        <v>10000</v>
      </c>
      <c r="AQ1346">
        <v>0</v>
      </c>
      <c r="AR1346">
        <v>0</v>
      </c>
      <c r="AS1346">
        <v>0</v>
      </c>
      <c r="AT1346">
        <v>0</v>
      </c>
      <c r="AU1346">
        <v>0</v>
      </c>
      <c r="AV1346">
        <v>0</v>
      </c>
      <c r="AW1346">
        <v>0</v>
      </c>
      <c r="AX1346">
        <v>0</v>
      </c>
      <c r="AY1346">
        <v>0</v>
      </c>
      <c r="AZ1346">
        <v>0</v>
      </c>
      <c r="BA1346">
        <v>0</v>
      </c>
      <c r="BB1346">
        <v>0</v>
      </c>
      <c r="BC1346">
        <v>0</v>
      </c>
      <c r="BD1346">
        <v>0</v>
      </c>
      <c r="BE1346">
        <v>0</v>
      </c>
      <c r="BF1346">
        <v>0</v>
      </c>
      <c r="BG1346">
        <v>0</v>
      </c>
      <c r="BH1346">
        <v>0</v>
      </c>
      <c r="BI1346">
        <v>0</v>
      </c>
      <c r="BJ1346">
        <v>0</v>
      </c>
      <c r="BK1346">
        <v>0</v>
      </c>
      <c r="BL1346">
        <v>0</v>
      </c>
      <c r="BM1346">
        <v>0</v>
      </c>
      <c r="BN1346">
        <v>0</v>
      </c>
      <c r="BO1346">
        <v>0</v>
      </c>
      <c r="BP1346">
        <v>0</v>
      </c>
      <c r="BQ1346">
        <v>0</v>
      </c>
      <c r="BR1346">
        <v>0</v>
      </c>
      <c r="BS1346">
        <v>0</v>
      </c>
      <c r="BT1346">
        <v>0</v>
      </c>
      <c r="BU1346">
        <v>0</v>
      </c>
      <c r="BV1346">
        <v>0</v>
      </c>
      <c r="BW1346">
        <v>0</v>
      </c>
      <c r="BX1346">
        <v>0</v>
      </c>
      <c r="BY1346">
        <v>0</v>
      </c>
      <c r="BZ1346">
        <v>0</v>
      </c>
      <c r="CA1346">
        <v>0</v>
      </c>
      <c r="CB1346">
        <v>0</v>
      </c>
      <c r="CC1346">
        <v>0</v>
      </c>
      <c r="CD1346">
        <v>0</v>
      </c>
      <c r="CE1346">
        <v>0</v>
      </c>
      <c r="CF1346">
        <v>0</v>
      </c>
      <c r="CG1346">
        <v>0</v>
      </c>
      <c r="CH1346">
        <v>0</v>
      </c>
      <c r="CI1346">
        <v>0</v>
      </c>
      <c r="CJ1346">
        <v>0</v>
      </c>
      <c r="CK1346">
        <v>0</v>
      </c>
      <c r="CL1346">
        <v>0</v>
      </c>
      <c r="CM1346">
        <v>0</v>
      </c>
      <c r="CN1346">
        <v>0</v>
      </c>
      <c r="CO1346">
        <v>0</v>
      </c>
      <c r="CP1346">
        <v>0</v>
      </c>
      <c r="CQ1346">
        <v>0</v>
      </c>
      <c r="CR1346">
        <v>0</v>
      </c>
      <c r="CS1346">
        <v>0</v>
      </c>
      <c r="CT1346">
        <v>0</v>
      </c>
      <c r="CU1346">
        <v>0</v>
      </c>
      <c r="CV1346">
        <v>0</v>
      </c>
      <c r="CW1346">
        <v>0</v>
      </c>
      <c r="CX1346">
        <v>0</v>
      </c>
      <c r="CY1346">
        <v>0</v>
      </c>
      <c r="CZ1346">
        <v>0</v>
      </c>
      <c r="DA1346">
        <v>0</v>
      </c>
      <c r="DB1346">
        <v>0</v>
      </c>
      <c r="DC1346">
        <v>0</v>
      </c>
      <c r="DD1346">
        <v>0</v>
      </c>
      <c r="DE1346">
        <v>0</v>
      </c>
      <c r="DF1346">
        <v>0</v>
      </c>
      <c r="DG1346">
        <v>0</v>
      </c>
      <c r="DH1346">
        <v>0</v>
      </c>
      <c r="DI1346">
        <v>0</v>
      </c>
      <c r="DJ1346">
        <v>0</v>
      </c>
      <c r="DK1346">
        <v>0</v>
      </c>
      <c r="DL1346">
        <v>0</v>
      </c>
      <c r="DM1346">
        <v>0</v>
      </c>
      <c r="DN1346">
        <v>0</v>
      </c>
      <c r="DO1346">
        <v>0</v>
      </c>
      <c r="DP1346">
        <v>0</v>
      </c>
      <c r="DQ1346">
        <v>0</v>
      </c>
      <c r="DR1346">
        <v>0</v>
      </c>
      <c r="DS1346">
        <v>0</v>
      </c>
      <c r="DT1346">
        <v>0</v>
      </c>
      <c r="DU1346">
        <v>0</v>
      </c>
      <c r="DV1346">
        <v>0</v>
      </c>
      <c r="DW1346">
        <v>0</v>
      </c>
      <c r="DX1346">
        <v>0</v>
      </c>
    </row>
    <row r="1347" spans="13:128" hidden="1">
      <c r="M1347" s="340" t="s">
        <v>632</v>
      </c>
      <c r="N1347" t="s">
        <v>1023</v>
      </c>
      <c r="O1347">
        <v>2</v>
      </c>
      <c r="P1347">
        <v>10</v>
      </c>
      <c r="Q1347" s="183" t="str">
        <f t="shared" si="50"/>
        <v>SDH100210</v>
      </c>
      <c r="R1347">
        <v>10000</v>
      </c>
      <c r="S1347">
        <v>10000</v>
      </c>
      <c r="T1347">
        <v>10000</v>
      </c>
      <c r="U1347">
        <v>10000</v>
      </c>
      <c r="V1347">
        <v>10000</v>
      </c>
      <c r="W1347">
        <v>10000</v>
      </c>
      <c r="X1347">
        <v>10000</v>
      </c>
      <c r="Y1347">
        <v>10000</v>
      </c>
      <c r="Z1347">
        <v>10000</v>
      </c>
      <c r="AA1347">
        <v>10000</v>
      </c>
      <c r="AB1347">
        <v>10000</v>
      </c>
      <c r="AC1347">
        <v>10000</v>
      </c>
      <c r="AD1347">
        <v>10000</v>
      </c>
      <c r="AE1347">
        <v>10000</v>
      </c>
      <c r="AF1347">
        <v>10000</v>
      </c>
      <c r="AG1347">
        <v>10000</v>
      </c>
      <c r="AH1347">
        <v>10000</v>
      </c>
      <c r="AI1347">
        <v>10000</v>
      </c>
      <c r="AJ1347">
        <v>10000</v>
      </c>
      <c r="AK1347">
        <v>10000</v>
      </c>
      <c r="AL1347">
        <v>10000</v>
      </c>
      <c r="AM1347">
        <v>10000</v>
      </c>
      <c r="AN1347">
        <v>10000</v>
      </c>
      <c r="AO1347">
        <v>10000</v>
      </c>
      <c r="AP1347">
        <v>10000</v>
      </c>
      <c r="AQ1347">
        <v>0</v>
      </c>
      <c r="AR1347">
        <v>0</v>
      </c>
      <c r="AS1347">
        <v>0</v>
      </c>
      <c r="AT1347">
        <v>0</v>
      </c>
      <c r="AU1347">
        <v>0</v>
      </c>
      <c r="AV1347">
        <v>0</v>
      </c>
      <c r="AW1347">
        <v>0</v>
      </c>
      <c r="AX1347">
        <v>0</v>
      </c>
      <c r="AY1347">
        <v>0</v>
      </c>
      <c r="AZ1347">
        <v>0</v>
      </c>
      <c r="BA1347">
        <v>0</v>
      </c>
      <c r="BB1347">
        <v>0</v>
      </c>
      <c r="BC1347">
        <v>0</v>
      </c>
      <c r="BD1347">
        <v>0</v>
      </c>
      <c r="BE1347">
        <v>0</v>
      </c>
      <c r="BF1347">
        <v>0</v>
      </c>
      <c r="BG1347">
        <v>0</v>
      </c>
      <c r="BH1347">
        <v>0</v>
      </c>
      <c r="BI1347">
        <v>0</v>
      </c>
      <c r="BJ1347">
        <v>0</v>
      </c>
      <c r="BK1347">
        <v>0</v>
      </c>
      <c r="BL1347">
        <v>0</v>
      </c>
      <c r="BM1347">
        <v>0</v>
      </c>
      <c r="BN1347">
        <v>0</v>
      </c>
      <c r="BO1347">
        <v>0</v>
      </c>
      <c r="BP1347">
        <v>0</v>
      </c>
      <c r="BQ1347">
        <v>0</v>
      </c>
      <c r="BR1347">
        <v>0</v>
      </c>
      <c r="BS1347">
        <v>0</v>
      </c>
      <c r="BT1347">
        <v>0</v>
      </c>
      <c r="BU1347">
        <v>0</v>
      </c>
      <c r="BV1347">
        <v>0</v>
      </c>
      <c r="BW1347">
        <v>0</v>
      </c>
      <c r="BX1347">
        <v>0</v>
      </c>
      <c r="BY1347">
        <v>0</v>
      </c>
      <c r="BZ1347">
        <v>0</v>
      </c>
      <c r="CA1347">
        <v>0</v>
      </c>
      <c r="CB1347">
        <v>0</v>
      </c>
      <c r="CC1347">
        <v>0</v>
      </c>
      <c r="CD1347">
        <v>0</v>
      </c>
      <c r="CE1347">
        <v>0</v>
      </c>
      <c r="CF1347">
        <v>0</v>
      </c>
      <c r="CG1347">
        <v>0</v>
      </c>
      <c r="CH1347">
        <v>0</v>
      </c>
      <c r="CI1347">
        <v>0</v>
      </c>
      <c r="CJ1347">
        <v>0</v>
      </c>
      <c r="CK1347">
        <v>0</v>
      </c>
      <c r="CL1347">
        <v>0</v>
      </c>
      <c r="CM1347">
        <v>0</v>
      </c>
      <c r="CN1347">
        <v>0</v>
      </c>
      <c r="CO1347">
        <v>0</v>
      </c>
      <c r="CP1347">
        <v>0</v>
      </c>
      <c r="CQ1347">
        <v>0</v>
      </c>
      <c r="CR1347">
        <v>0</v>
      </c>
      <c r="CS1347">
        <v>0</v>
      </c>
      <c r="CT1347">
        <v>0</v>
      </c>
      <c r="CU1347">
        <v>0</v>
      </c>
      <c r="CV1347">
        <v>0</v>
      </c>
      <c r="CW1347">
        <v>0</v>
      </c>
      <c r="CX1347">
        <v>0</v>
      </c>
      <c r="CY1347">
        <v>0</v>
      </c>
      <c r="CZ1347">
        <v>0</v>
      </c>
      <c r="DA1347">
        <v>0</v>
      </c>
      <c r="DB1347">
        <v>0</v>
      </c>
      <c r="DC1347">
        <v>0</v>
      </c>
      <c r="DD1347">
        <v>0</v>
      </c>
      <c r="DE1347">
        <v>0</v>
      </c>
      <c r="DF1347">
        <v>0</v>
      </c>
      <c r="DG1347">
        <v>0</v>
      </c>
      <c r="DH1347">
        <v>0</v>
      </c>
      <c r="DI1347">
        <v>0</v>
      </c>
      <c r="DJ1347">
        <v>0</v>
      </c>
      <c r="DK1347">
        <v>0</v>
      </c>
      <c r="DL1347">
        <v>0</v>
      </c>
      <c r="DM1347">
        <v>0</v>
      </c>
      <c r="DN1347">
        <v>0</v>
      </c>
      <c r="DO1347">
        <v>0</v>
      </c>
      <c r="DP1347">
        <v>0</v>
      </c>
      <c r="DQ1347">
        <v>0</v>
      </c>
      <c r="DR1347">
        <v>0</v>
      </c>
      <c r="DS1347">
        <v>0</v>
      </c>
      <c r="DT1347">
        <v>0</v>
      </c>
      <c r="DU1347">
        <v>0</v>
      </c>
      <c r="DV1347">
        <v>0</v>
      </c>
      <c r="DW1347">
        <v>0</v>
      </c>
      <c r="DX1347">
        <v>0</v>
      </c>
    </row>
    <row r="1348" spans="13:128" hidden="1">
      <c r="M1348" s="340" t="s">
        <v>632</v>
      </c>
      <c r="N1348" t="s">
        <v>1023</v>
      </c>
      <c r="O1348">
        <v>2</v>
      </c>
      <c r="P1348">
        <v>11</v>
      </c>
      <c r="Q1348" s="183" t="str">
        <f t="shared" si="50"/>
        <v>SDH100211</v>
      </c>
      <c r="R1348">
        <v>10000</v>
      </c>
      <c r="S1348">
        <v>10000</v>
      </c>
      <c r="T1348">
        <v>10000</v>
      </c>
      <c r="U1348">
        <v>10000</v>
      </c>
      <c r="V1348">
        <v>10000</v>
      </c>
      <c r="W1348">
        <v>10000</v>
      </c>
      <c r="X1348">
        <v>10000</v>
      </c>
      <c r="Y1348">
        <v>10000</v>
      </c>
      <c r="Z1348">
        <v>10000</v>
      </c>
      <c r="AA1348">
        <v>10000</v>
      </c>
      <c r="AB1348">
        <v>10000</v>
      </c>
      <c r="AC1348">
        <v>10000</v>
      </c>
      <c r="AD1348">
        <v>10000</v>
      </c>
      <c r="AE1348">
        <v>10000</v>
      </c>
      <c r="AF1348">
        <v>10000</v>
      </c>
      <c r="AG1348">
        <v>10000</v>
      </c>
      <c r="AH1348">
        <v>10000</v>
      </c>
      <c r="AI1348">
        <v>10000</v>
      </c>
      <c r="AJ1348">
        <v>10000</v>
      </c>
      <c r="AK1348">
        <v>10000</v>
      </c>
      <c r="AL1348">
        <v>10000</v>
      </c>
      <c r="AM1348">
        <v>10000</v>
      </c>
      <c r="AN1348">
        <v>10000</v>
      </c>
      <c r="AO1348">
        <v>10000</v>
      </c>
      <c r="AP1348">
        <v>10000</v>
      </c>
      <c r="AQ1348">
        <v>0</v>
      </c>
      <c r="AR1348">
        <v>0</v>
      </c>
      <c r="AS1348">
        <v>0</v>
      </c>
      <c r="AT1348">
        <v>0</v>
      </c>
      <c r="AU1348">
        <v>0</v>
      </c>
      <c r="AV1348">
        <v>0</v>
      </c>
      <c r="AW1348">
        <v>0</v>
      </c>
      <c r="AX1348">
        <v>0</v>
      </c>
      <c r="AY1348">
        <v>0</v>
      </c>
      <c r="AZ1348">
        <v>0</v>
      </c>
      <c r="BA1348">
        <v>0</v>
      </c>
      <c r="BB1348">
        <v>0</v>
      </c>
      <c r="BC1348">
        <v>0</v>
      </c>
      <c r="BD1348">
        <v>0</v>
      </c>
      <c r="BE1348">
        <v>0</v>
      </c>
      <c r="BF1348">
        <v>0</v>
      </c>
      <c r="BG1348">
        <v>0</v>
      </c>
      <c r="BH1348">
        <v>0</v>
      </c>
      <c r="BI1348">
        <v>0</v>
      </c>
      <c r="BJ1348">
        <v>0</v>
      </c>
      <c r="BK1348">
        <v>0</v>
      </c>
      <c r="BL1348">
        <v>0</v>
      </c>
      <c r="BM1348">
        <v>0</v>
      </c>
      <c r="BN1348">
        <v>0</v>
      </c>
      <c r="BO1348">
        <v>0</v>
      </c>
      <c r="BP1348">
        <v>0</v>
      </c>
      <c r="BQ1348">
        <v>0</v>
      </c>
      <c r="BR1348">
        <v>0</v>
      </c>
      <c r="BS1348">
        <v>0</v>
      </c>
      <c r="BT1348">
        <v>0</v>
      </c>
      <c r="BU1348">
        <v>0</v>
      </c>
      <c r="BV1348">
        <v>0</v>
      </c>
      <c r="BW1348">
        <v>0</v>
      </c>
      <c r="BX1348">
        <v>0</v>
      </c>
      <c r="BY1348">
        <v>0</v>
      </c>
      <c r="BZ1348">
        <v>0</v>
      </c>
      <c r="CA1348">
        <v>0</v>
      </c>
      <c r="CB1348">
        <v>0</v>
      </c>
      <c r="CC1348">
        <v>0</v>
      </c>
      <c r="CD1348">
        <v>0</v>
      </c>
      <c r="CE1348">
        <v>0</v>
      </c>
      <c r="CF1348">
        <v>0</v>
      </c>
      <c r="CG1348">
        <v>0</v>
      </c>
      <c r="CH1348">
        <v>0</v>
      </c>
      <c r="CI1348">
        <v>0</v>
      </c>
      <c r="CJ1348">
        <v>0</v>
      </c>
      <c r="CK1348">
        <v>0</v>
      </c>
      <c r="CL1348">
        <v>0</v>
      </c>
      <c r="CM1348">
        <v>0</v>
      </c>
      <c r="CN1348">
        <v>0</v>
      </c>
      <c r="CO1348">
        <v>0</v>
      </c>
      <c r="CP1348">
        <v>0</v>
      </c>
      <c r="CQ1348">
        <v>0</v>
      </c>
      <c r="CR1348">
        <v>0</v>
      </c>
      <c r="CS1348">
        <v>0</v>
      </c>
      <c r="CT1348">
        <v>0</v>
      </c>
      <c r="CU1348">
        <v>0</v>
      </c>
      <c r="CV1348">
        <v>0</v>
      </c>
      <c r="CW1348">
        <v>0</v>
      </c>
      <c r="CX1348">
        <v>0</v>
      </c>
      <c r="CY1348">
        <v>0</v>
      </c>
      <c r="CZ1348">
        <v>0</v>
      </c>
      <c r="DA1348">
        <v>0</v>
      </c>
      <c r="DB1348">
        <v>0</v>
      </c>
      <c r="DC1348">
        <v>0</v>
      </c>
      <c r="DD1348">
        <v>0</v>
      </c>
      <c r="DE1348">
        <v>0</v>
      </c>
      <c r="DF1348">
        <v>0</v>
      </c>
      <c r="DG1348">
        <v>0</v>
      </c>
      <c r="DH1348">
        <v>0</v>
      </c>
      <c r="DI1348">
        <v>0</v>
      </c>
      <c r="DJ1348">
        <v>0</v>
      </c>
      <c r="DK1348">
        <v>0</v>
      </c>
      <c r="DL1348">
        <v>0</v>
      </c>
      <c r="DM1348">
        <v>0</v>
      </c>
      <c r="DN1348">
        <v>0</v>
      </c>
      <c r="DO1348">
        <v>0</v>
      </c>
      <c r="DP1348">
        <v>0</v>
      </c>
      <c r="DQ1348">
        <v>0</v>
      </c>
      <c r="DR1348">
        <v>0</v>
      </c>
      <c r="DS1348">
        <v>0</v>
      </c>
      <c r="DT1348">
        <v>0</v>
      </c>
      <c r="DU1348">
        <v>0</v>
      </c>
      <c r="DV1348">
        <v>0</v>
      </c>
      <c r="DW1348">
        <v>0</v>
      </c>
      <c r="DX1348">
        <v>0</v>
      </c>
    </row>
    <row r="1349" spans="13:128" hidden="1">
      <c r="M1349" s="340" t="s">
        <v>632</v>
      </c>
      <c r="N1349" t="s">
        <v>1023</v>
      </c>
      <c r="O1349">
        <v>2</v>
      </c>
      <c r="P1349">
        <v>12</v>
      </c>
      <c r="Q1349" s="183" t="str">
        <f t="shared" si="50"/>
        <v>SDH100212</v>
      </c>
      <c r="R1349">
        <v>10000</v>
      </c>
      <c r="S1349">
        <v>10000</v>
      </c>
      <c r="T1349">
        <v>10000</v>
      </c>
      <c r="U1349">
        <v>10000</v>
      </c>
      <c r="V1349">
        <v>10000</v>
      </c>
      <c r="W1349">
        <v>10000</v>
      </c>
      <c r="X1349">
        <v>10000</v>
      </c>
      <c r="Y1349">
        <v>10000</v>
      </c>
      <c r="Z1349">
        <v>10000</v>
      </c>
      <c r="AA1349">
        <v>10000</v>
      </c>
      <c r="AB1349">
        <v>10000</v>
      </c>
      <c r="AC1349">
        <v>10000</v>
      </c>
      <c r="AD1349">
        <v>10000</v>
      </c>
      <c r="AE1349">
        <v>10000</v>
      </c>
      <c r="AF1349">
        <v>10000</v>
      </c>
      <c r="AG1349">
        <v>10000</v>
      </c>
      <c r="AH1349">
        <v>10000</v>
      </c>
      <c r="AI1349">
        <v>10000</v>
      </c>
      <c r="AJ1349">
        <v>10000</v>
      </c>
      <c r="AK1349">
        <v>10000</v>
      </c>
      <c r="AL1349">
        <v>10000</v>
      </c>
      <c r="AM1349">
        <v>10000</v>
      </c>
      <c r="AN1349">
        <v>10000</v>
      </c>
      <c r="AO1349">
        <v>10000</v>
      </c>
      <c r="AP1349">
        <v>10000</v>
      </c>
      <c r="AQ1349">
        <v>0</v>
      </c>
      <c r="AR1349">
        <v>0</v>
      </c>
      <c r="AS1349">
        <v>0</v>
      </c>
      <c r="AT1349">
        <v>0</v>
      </c>
      <c r="AU1349">
        <v>0</v>
      </c>
      <c r="AV1349">
        <v>0</v>
      </c>
      <c r="AW1349">
        <v>0</v>
      </c>
      <c r="AX1349">
        <v>0</v>
      </c>
      <c r="AY1349">
        <v>0</v>
      </c>
      <c r="AZ1349">
        <v>0</v>
      </c>
      <c r="BA1349">
        <v>0</v>
      </c>
      <c r="BB1349">
        <v>0</v>
      </c>
      <c r="BC1349">
        <v>0</v>
      </c>
      <c r="BD1349">
        <v>0</v>
      </c>
      <c r="BE1349">
        <v>0</v>
      </c>
      <c r="BF1349">
        <v>0</v>
      </c>
      <c r="BG1349">
        <v>0</v>
      </c>
      <c r="BH1349">
        <v>0</v>
      </c>
      <c r="BI1349">
        <v>0</v>
      </c>
      <c r="BJ1349">
        <v>0</v>
      </c>
      <c r="BK1349">
        <v>0</v>
      </c>
      <c r="BL1349">
        <v>0</v>
      </c>
      <c r="BM1349">
        <v>0</v>
      </c>
      <c r="BN1349">
        <v>0</v>
      </c>
      <c r="BO1349">
        <v>0</v>
      </c>
      <c r="BP1349">
        <v>0</v>
      </c>
      <c r="BQ1349">
        <v>0</v>
      </c>
      <c r="BR1349">
        <v>0</v>
      </c>
      <c r="BS1349">
        <v>0</v>
      </c>
      <c r="BT1349">
        <v>0</v>
      </c>
      <c r="BU1349">
        <v>0</v>
      </c>
      <c r="BV1349">
        <v>0</v>
      </c>
      <c r="BW1349">
        <v>0</v>
      </c>
      <c r="BX1349">
        <v>0</v>
      </c>
      <c r="BY1349">
        <v>0</v>
      </c>
      <c r="BZ1349">
        <v>0</v>
      </c>
      <c r="CA1349">
        <v>0</v>
      </c>
      <c r="CB1349">
        <v>0</v>
      </c>
      <c r="CC1349">
        <v>0</v>
      </c>
      <c r="CD1349">
        <v>0</v>
      </c>
      <c r="CE1349">
        <v>0</v>
      </c>
      <c r="CF1349">
        <v>0</v>
      </c>
      <c r="CG1349">
        <v>0</v>
      </c>
      <c r="CH1349">
        <v>0</v>
      </c>
      <c r="CI1349">
        <v>0</v>
      </c>
      <c r="CJ1349">
        <v>0</v>
      </c>
      <c r="CK1349">
        <v>0</v>
      </c>
      <c r="CL1349">
        <v>0</v>
      </c>
      <c r="CM1349">
        <v>0</v>
      </c>
      <c r="CN1349">
        <v>0</v>
      </c>
      <c r="CO1349">
        <v>0</v>
      </c>
      <c r="CP1349">
        <v>0</v>
      </c>
      <c r="CQ1349">
        <v>0</v>
      </c>
      <c r="CR1349">
        <v>0</v>
      </c>
      <c r="CS1349">
        <v>0</v>
      </c>
      <c r="CT1349">
        <v>0</v>
      </c>
      <c r="CU1349">
        <v>0</v>
      </c>
      <c r="CV1349">
        <v>0</v>
      </c>
      <c r="CW1349">
        <v>0</v>
      </c>
      <c r="CX1349">
        <v>0</v>
      </c>
      <c r="CY1349">
        <v>0</v>
      </c>
      <c r="CZ1349">
        <v>0</v>
      </c>
      <c r="DA1349">
        <v>0</v>
      </c>
      <c r="DB1349">
        <v>0</v>
      </c>
      <c r="DC1349">
        <v>0</v>
      </c>
      <c r="DD1349">
        <v>0</v>
      </c>
      <c r="DE1349">
        <v>0</v>
      </c>
      <c r="DF1349">
        <v>0</v>
      </c>
      <c r="DG1349">
        <v>0</v>
      </c>
      <c r="DH1349">
        <v>0</v>
      </c>
      <c r="DI1349">
        <v>0</v>
      </c>
      <c r="DJ1349">
        <v>0</v>
      </c>
      <c r="DK1349">
        <v>0</v>
      </c>
      <c r="DL1349">
        <v>0</v>
      </c>
      <c r="DM1349">
        <v>0</v>
      </c>
      <c r="DN1349">
        <v>0</v>
      </c>
      <c r="DO1349">
        <v>0</v>
      </c>
      <c r="DP1349">
        <v>0</v>
      </c>
      <c r="DQ1349">
        <v>0</v>
      </c>
      <c r="DR1349">
        <v>0</v>
      </c>
      <c r="DS1349">
        <v>0</v>
      </c>
      <c r="DT1349">
        <v>0</v>
      </c>
      <c r="DU1349">
        <v>0</v>
      </c>
      <c r="DV1349">
        <v>0</v>
      </c>
      <c r="DW1349">
        <v>0</v>
      </c>
      <c r="DX1349">
        <v>0</v>
      </c>
    </row>
    <row r="1350" spans="13:128" hidden="1">
      <c r="M1350" s="340" t="s">
        <v>632</v>
      </c>
      <c r="N1350" t="s">
        <v>1023</v>
      </c>
      <c r="O1350">
        <v>2</v>
      </c>
      <c r="P1350">
        <v>13</v>
      </c>
      <c r="Q1350" s="183" t="str">
        <f t="shared" si="50"/>
        <v>SDH100213</v>
      </c>
      <c r="R1350">
        <v>10000</v>
      </c>
      <c r="S1350">
        <v>10000</v>
      </c>
      <c r="T1350">
        <v>10000</v>
      </c>
      <c r="U1350">
        <v>10000</v>
      </c>
      <c r="V1350">
        <v>10000</v>
      </c>
      <c r="W1350">
        <v>10000</v>
      </c>
      <c r="X1350">
        <v>10000</v>
      </c>
      <c r="Y1350">
        <v>10000</v>
      </c>
      <c r="Z1350">
        <v>10000</v>
      </c>
      <c r="AA1350">
        <v>10000</v>
      </c>
      <c r="AB1350">
        <v>10000</v>
      </c>
      <c r="AC1350">
        <v>10000</v>
      </c>
      <c r="AD1350">
        <v>10000</v>
      </c>
      <c r="AE1350">
        <v>10000</v>
      </c>
      <c r="AF1350">
        <v>10000</v>
      </c>
      <c r="AG1350">
        <v>10000</v>
      </c>
      <c r="AH1350">
        <v>10000</v>
      </c>
      <c r="AI1350">
        <v>10000</v>
      </c>
      <c r="AJ1350">
        <v>10000</v>
      </c>
      <c r="AK1350">
        <v>10000</v>
      </c>
      <c r="AL1350">
        <v>10000</v>
      </c>
      <c r="AM1350">
        <v>10000</v>
      </c>
      <c r="AN1350">
        <v>10000</v>
      </c>
      <c r="AO1350">
        <v>10000</v>
      </c>
      <c r="AP1350">
        <v>10000</v>
      </c>
      <c r="AQ1350">
        <v>0</v>
      </c>
      <c r="AR1350">
        <v>0</v>
      </c>
      <c r="AS1350">
        <v>0</v>
      </c>
      <c r="AT1350">
        <v>0</v>
      </c>
      <c r="AU1350">
        <v>0</v>
      </c>
      <c r="AV1350">
        <v>0</v>
      </c>
      <c r="AW1350">
        <v>0</v>
      </c>
      <c r="AX1350">
        <v>0</v>
      </c>
      <c r="AY1350">
        <v>0</v>
      </c>
      <c r="AZ1350">
        <v>0</v>
      </c>
      <c r="BA1350">
        <v>0</v>
      </c>
      <c r="BB1350">
        <v>0</v>
      </c>
      <c r="BC1350">
        <v>0</v>
      </c>
      <c r="BD1350">
        <v>0</v>
      </c>
      <c r="BE1350">
        <v>0</v>
      </c>
      <c r="BF1350">
        <v>0</v>
      </c>
      <c r="BG1350">
        <v>0</v>
      </c>
      <c r="BH1350">
        <v>0</v>
      </c>
      <c r="BI1350">
        <v>0</v>
      </c>
      <c r="BJ1350">
        <v>0</v>
      </c>
      <c r="BK1350">
        <v>0</v>
      </c>
      <c r="BL1350">
        <v>0</v>
      </c>
      <c r="BM1350">
        <v>0</v>
      </c>
      <c r="BN1350">
        <v>0</v>
      </c>
      <c r="BO1350">
        <v>0</v>
      </c>
      <c r="BP1350">
        <v>0</v>
      </c>
      <c r="BQ1350">
        <v>0</v>
      </c>
      <c r="BR1350">
        <v>0</v>
      </c>
      <c r="BS1350">
        <v>0</v>
      </c>
      <c r="BT1350">
        <v>0</v>
      </c>
      <c r="BU1350">
        <v>0</v>
      </c>
      <c r="BV1350">
        <v>0</v>
      </c>
      <c r="BW1350">
        <v>0</v>
      </c>
      <c r="BX1350">
        <v>0</v>
      </c>
      <c r="BY1350">
        <v>0</v>
      </c>
      <c r="BZ1350">
        <v>0</v>
      </c>
      <c r="CA1350">
        <v>0</v>
      </c>
      <c r="CB1350">
        <v>0</v>
      </c>
      <c r="CC1350">
        <v>0</v>
      </c>
      <c r="CD1350">
        <v>0</v>
      </c>
      <c r="CE1350">
        <v>0</v>
      </c>
      <c r="CF1350">
        <v>0</v>
      </c>
      <c r="CG1350">
        <v>0</v>
      </c>
      <c r="CH1350">
        <v>0</v>
      </c>
      <c r="CI1350">
        <v>0</v>
      </c>
      <c r="CJ1350">
        <v>0</v>
      </c>
      <c r="CK1350">
        <v>0</v>
      </c>
      <c r="CL1350">
        <v>0</v>
      </c>
      <c r="CM1350">
        <v>0</v>
      </c>
      <c r="CN1350">
        <v>0</v>
      </c>
      <c r="CO1350">
        <v>0</v>
      </c>
      <c r="CP1350">
        <v>0</v>
      </c>
      <c r="CQ1350">
        <v>0</v>
      </c>
      <c r="CR1350">
        <v>0</v>
      </c>
      <c r="CS1350">
        <v>0</v>
      </c>
      <c r="CT1350">
        <v>0</v>
      </c>
      <c r="CU1350">
        <v>0</v>
      </c>
      <c r="CV1350">
        <v>0</v>
      </c>
      <c r="CW1350">
        <v>0</v>
      </c>
      <c r="CX1350">
        <v>0</v>
      </c>
      <c r="CY1350">
        <v>0</v>
      </c>
      <c r="CZ1350">
        <v>0</v>
      </c>
      <c r="DA1350">
        <v>0</v>
      </c>
      <c r="DB1350">
        <v>0</v>
      </c>
      <c r="DC1350">
        <v>0</v>
      </c>
      <c r="DD1350">
        <v>0</v>
      </c>
      <c r="DE1350">
        <v>0</v>
      </c>
      <c r="DF1350">
        <v>0</v>
      </c>
      <c r="DG1350">
        <v>0</v>
      </c>
      <c r="DH1350">
        <v>0</v>
      </c>
      <c r="DI1350">
        <v>0</v>
      </c>
      <c r="DJ1350">
        <v>0</v>
      </c>
      <c r="DK1350">
        <v>0</v>
      </c>
      <c r="DL1350">
        <v>0</v>
      </c>
      <c r="DM1350">
        <v>0</v>
      </c>
      <c r="DN1350">
        <v>0</v>
      </c>
      <c r="DO1350">
        <v>0</v>
      </c>
      <c r="DP1350">
        <v>0</v>
      </c>
      <c r="DQ1350">
        <v>0</v>
      </c>
      <c r="DR1350">
        <v>0</v>
      </c>
      <c r="DS1350">
        <v>0</v>
      </c>
      <c r="DT1350">
        <v>0</v>
      </c>
      <c r="DU1350">
        <v>0</v>
      </c>
      <c r="DV1350">
        <v>0</v>
      </c>
      <c r="DW1350">
        <v>0</v>
      </c>
      <c r="DX1350">
        <v>0</v>
      </c>
    </row>
    <row r="1351" spans="13:128" hidden="1">
      <c r="M1351" s="340" t="s">
        <v>632</v>
      </c>
      <c r="N1351" t="s">
        <v>1023</v>
      </c>
      <c r="O1351">
        <v>2</v>
      </c>
      <c r="P1351">
        <v>14</v>
      </c>
      <c r="Q1351" s="183" t="str">
        <f t="shared" si="50"/>
        <v>SDH100214</v>
      </c>
      <c r="R1351">
        <v>10000</v>
      </c>
      <c r="S1351">
        <v>10000</v>
      </c>
      <c r="T1351">
        <v>10000</v>
      </c>
      <c r="U1351">
        <v>10000</v>
      </c>
      <c r="V1351">
        <v>10000</v>
      </c>
      <c r="W1351">
        <v>10000</v>
      </c>
      <c r="X1351">
        <v>10000</v>
      </c>
      <c r="Y1351">
        <v>10000</v>
      </c>
      <c r="Z1351">
        <v>10000</v>
      </c>
      <c r="AA1351">
        <v>10000</v>
      </c>
      <c r="AB1351">
        <v>10000</v>
      </c>
      <c r="AC1351">
        <v>10000</v>
      </c>
      <c r="AD1351">
        <v>10000</v>
      </c>
      <c r="AE1351">
        <v>10000</v>
      </c>
      <c r="AF1351">
        <v>10000</v>
      </c>
      <c r="AG1351">
        <v>10000</v>
      </c>
      <c r="AH1351">
        <v>10000</v>
      </c>
      <c r="AI1351">
        <v>10000</v>
      </c>
      <c r="AJ1351">
        <v>10000</v>
      </c>
      <c r="AK1351">
        <v>10000</v>
      </c>
      <c r="AL1351">
        <v>10000</v>
      </c>
      <c r="AM1351">
        <v>10000</v>
      </c>
      <c r="AN1351">
        <v>10000</v>
      </c>
      <c r="AO1351">
        <v>10000</v>
      </c>
      <c r="AP1351">
        <v>10000</v>
      </c>
      <c r="AQ1351">
        <v>0</v>
      </c>
      <c r="AR1351">
        <v>0</v>
      </c>
      <c r="AS1351">
        <v>0</v>
      </c>
      <c r="AT1351">
        <v>0</v>
      </c>
      <c r="AU1351">
        <v>0</v>
      </c>
      <c r="AV1351">
        <v>0</v>
      </c>
      <c r="AW1351">
        <v>0</v>
      </c>
      <c r="AX1351">
        <v>0</v>
      </c>
      <c r="AY1351">
        <v>0</v>
      </c>
      <c r="AZ1351">
        <v>0</v>
      </c>
      <c r="BA1351">
        <v>0</v>
      </c>
      <c r="BB1351">
        <v>0</v>
      </c>
      <c r="BC1351">
        <v>0</v>
      </c>
      <c r="BD1351">
        <v>0</v>
      </c>
      <c r="BE1351">
        <v>0</v>
      </c>
      <c r="BF1351">
        <v>0</v>
      </c>
      <c r="BG1351">
        <v>0</v>
      </c>
      <c r="BH1351">
        <v>0</v>
      </c>
      <c r="BI1351">
        <v>0</v>
      </c>
      <c r="BJ1351">
        <v>0</v>
      </c>
      <c r="BK1351">
        <v>0</v>
      </c>
      <c r="BL1351">
        <v>0</v>
      </c>
      <c r="BM1351">
        <v>0</v>
      </c>
      <c r="BN1351">
        <v>0</v>
      </c>
      <c r="BO1351">
        <v>0</v>
      </c>
      <c r="BP1351">
        <v>0</v>
      </c>
      <c r="BQ1351">
        <v>0</v>
      </c>
      <c r="BR1351">
        <v>0</v>
      </c>
      <c r="BS1351">
        <v>0</v>
      </c>
      <c r="BT1351">
        <v>0</v>
      </c>
      <c r="BU1351">
        <v>0</v>
      </c>
      <c r="BV1351">
        <v>0</v>
      </c>
      <c r="BW1351">
        <v>0</v>
      </c>
      <c r="BX1351">
        <v>0</v>
      </c>
      <c r="BY1351">
        <v>0</v>
      </c>
      <c r="BZ1351">
        <v>0</v>
      </c>
      <c r="CA1351">
        <v>0</v>
      </c>
      <c r="CB1351">
        <v>0</v>
      </c>
      <c r="CC1351">
        <v>0</v>
      </c>
      <c r="CD1351">
        <v>0</v>
      </c>
      <c r="CE1351">
        <v>0</v>
      </c>
      <c r="CF1351">
        <v>0</v>
      </c>
      <c r="CG1351">
        <v>0</v>
      </c>
      <c r="CH1351">
        <v>0</v>
      </c>
      <c r="CI1351">
        <v>0</v>
      </c>
      <c r="CJ1351">
        <v>0</v>
      </c>
      <c r="CK1351">
        <v>0</v>
      </c>
      <c r="CL1351">
        <v>0</v>
      </c>
      <c r="CM1351">
        <v>0</v>
      </c>
      <c r="CN1351">
        <v>0</v>
      </c>
      <c r="CO1351">
        <v>0</v>
      </c>
      <c r="CP1351">
        <v>0</v>
      </c>
      <c r="CQ1351">
        <v>0</v>
      </c>
      <c r="CR1351">
        <v>0</v>
      </c>
      <c r="CS1351">
        <v>0</v>
      </c>
      <c r="CT1351">
        <v>0</v>
      </c>
      <c r="CU1351">
        <v>0</v>
      </c>
      <c r="CV1351">
        <v>0</v>
      </c>
      <c r="CW1351">
        <v>0</v>
      </c>
      <c r="CX1351">
        <v>0</v>
      </c>
      <c r="CY1351">
        <v>0</v>
      </c>
      <c r="CZ1351">
        <v>0</v>
      </c>
      <c r="DA1351">
        <v>0</v>
      </c>
      <c r="DB1351">
        <v>0</v>
      </c>
      <c r="DC1351">
        <v>0</v>
      </c>
      <c r="DD1351">
        <v>0</v>
      </c>
      <c r="DE1351">
        <v>0</v>
      </c>
      <c r="DF1351">
        <v>0</v>
      </c>
      <c r="DG1351">
        <v>0</v>
      </c>
      <c r="DH1351">
        <v>0</v>
      </c>
      <c r="DI1351">
        <v>0</v>
      </c>
      <c r="DJ1351">
        <v>0</v>
      </c>
      <c r="DK1351">
        <v>0</v>
      </c>
      <c r="DL1351">
        <v>0</v>
      </c>
      <c r="DM1351">
        <v>0</v>
      </c>
      <c r="DN1351">
        <v>0</v>
      </c>
      <c r="DO1351">
        <v>0</v>
      </c>
      <c r="DP1351">
        <v>0</v>
      </c>
      <c r="DQ1351">
        <v>0</v>
      </c>
      <c r="DR1351">
        <v>0</v>
      </c>
      <c r="DS1351">
        <v>0</v>
      </c>
      <c r="DT1351">
        <v>0</v>
      </c>
      <c r="DU1351">
        <v>0</v>
      </c>
      <c r="DV1351">
        <v>0</v>
      </c>
      <c r="DW1351">
        <v>0</v>
      </c>
      <c r="DX1351">
        <v>0</v>
      </c>
    </row>
    <row r="1352" spans="13:128" hidden="1">
      <c r="M1352" s="340" t="s">
        <v>632</v>
      </c>
      <c r="N1352" t="s">
        <v>1023</v>
      </c>
      <c r="O1352">
        <v>2</v>
      </c>
      <c r="P1352">
        <v>15</v>
      </c>
      <c r="Q1352" s="183" t="str">
        <f t="shared" si="50"/>
        <v>SDH100215</v>
      </c>
      <c r="R1352">
        <v>10000</v>
      </c>
      <c r="S1352">
        <v>10000</v>
      </c>
      <c r="T1352">
        <v>10000</v>
      </c>
      <c r="U1352">
        <v>10000</v>
      </c>
      <c r="V1352">
        <v>10000</v>
      </c>
      <c r="W1352">
        <v>10000</v>
      </c>
      <c r="X1352">
        <v>10000</v>
      </c>
      <c r="Y1352">
        <v>10000</v>
      </c>
      <c r="Z1352">
        <v>10000</v>
      </c>
      <c r="AA1352">
        <v>10000</v>
      </c>
      <c r="AB1352">
        <v>10000</v>
      </c>
      <c r="AC1352">
        <v>10000</v>
      </c>
      <c r="AD1352">
        <v>10000</v>
      </c>
      <c r="AE1352">
        <v>10000</v>
      </c>
      <c r="AF1352">
        <v>10000</v>
      </c>
      <c r="AG1352">
        <v>10000</v>
      </c>
      <c r="AH1352">
        <v>10000</v>
      </c>
      <c r="AI1352">
        <v>10000</v>
      </c>
      <c r="AJ1352">
        <v>10000</v>
      </c>
      <c r="AK1352">
        <v>10000</v>
      </c>
      <c r="AL1352">
        <v>10000</v>
      </c>
      <c r="AM1352">
        <v>10000</v>
      </c>
      <c r="AN1352">
        <v>10000</v>
      </c>
      <c r="AO1352">
        <v>10000</v>
      </c>
      <c r="AP1352">
        <v>10000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0</v>
      </c>
      <c r="BL1352">
        <v>0</v>
      </c>
      <c r="BM1352">
        <v>0</v>
      </c>
      <c r="BN1352">
        <v>0</v>
      </c>
      <c r="BO1352">
        <v>0</v>
      </c>
      <c r="BP1352">
        <v>0</v>
      </c>
      <c r="BQ1352">
        <v>0</v>
      </c>
      <c r="BR1352">
        <v>0</v>
      </c>
      <c r="BS1352">
        <v>0</v>
      </c>
      <c r="BT1352">
        <v>0</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0</v>
      </c>
      <c r="CP1352">
        <v>0</v>
      </c>
      <c r="CQ1352">
        <v>0</v>
      </c>
      <c r="CR1352">
        <v>0</v>
      </c>
      <c r="CS1352">
        <v>0</v>
      </c>
      <c r="CT1352">
        <v>0</v>
      </c>
      <c r="CU1352">
        <v>0</v>
      </c>
      <c r="CV1352">
        <v>0</v>
      </c>
      <c r="CW1352">
        <v>0</v>
      </c>
      <c r="CX1352">
        <v>0</v>
      </c>
      <c r="CY1352">
        <v>0</v>
      </c>
      <c r="CZ1352">
        <v>0</v>
      </c>
      <c r="DA1352">
        <v>0</v>
      </c>
      <c r="DB1352">
        <v>0</v>
      </c>
      <c r="DC1352">
        <v>0</v>
      </c>
      <c r="DD1352">
        <v>0</v>
      </c>
      <c r="DE1352">
        <v>0</v>
      </c>
      <c r="DF1352">
        <v>0</v>
      </c>
      <c r="DG1352">
        <v>0</v>
      </c>
      <c r="DH1352">
        <v>0</v>
      </c>
      <c r="DI1352">
        <v>0</v>
      </c>
      <c r="DJ1352">
        <v>0</v>
      </c>
      <c r="DK1352">
        <v>0</v>
      </c>
      <c r="DL1352">
        <v>0</v>
      </c>
      <c r="DM1352">
        <v>0</v>
      </c>
      <c r="DN1352">
        <v>0</v>
      </c>
      <c r="DO1352">
        <v>0</v>
      </c>
      <c r="DP1352">
        <v>0</v>
      </c>
      <c r="DQ1352">
        <v>0</v>
      </c>
      <c r="DR1352">
        <v>0</v>
      </c>
      <c r="DS1352">
        <v>0</v>
      </c>
      <c r="DT1352">
        <v>0</v>
      </c>
      <c r="DU1352">
        <v>0</v>
      </c>
      <c r="DV1352">
        <v>0</v>
      </c>
      <c r="DW1352">
        <v>0</v>
      </c>
      <c r="DX1352">
        <v>0</v>
      </c>
    </row>
    <row r="1353" spans="13:128" hidden="1">
      <c r="M1353" s="340" t="s">
        <v>632</v>
      </c>
      <c r="N1353" t="s">
        <v>1023</v>
      </c>
      <c r="O1353">
        <v>2</v>
      </c>
      <c r="P1353">
        <v>16</v>
      </c>
      <c r="Q1353" s="183" t="str">
        <f t="shared" si="50"/>
        <v>SDH100216</v>
      </c>
      <c r="R1353">
        <v>10000</v>
      </c>
      <c r="S1353">
        <v>10000</v>
      </c>
      <c r="T1353">
        <v>10000</v>
      </c>
      <c r="U1353">
        <v>10000</v>
      </c>
      <c r="V1353">
        <v>10000</v>
      </c>
      <c r="W1353">
        <v>10000</v>
      </c>
      <c r="X1353">
        <v>10000</v>
      </c>
      <c r="Y1353">
        <v>10000</v>
      </c>
      <c r="Z1353">
        <v>10000</v>
      </c>
      <c r="AA1353">
        <v>10000</v>
      </c>
      <c r="AB1353">
        <v>10000</v>
      </c>
      <c r="AC1353">
        <v>10000</v>
      </c>
      <c r="AD1353">
        <v>10000</v>
      </c>
      <c r="AE1353">
        <v>10000</v>
      </c>
      <c r="AF1353">
        <v>10000</v>
      </c>
      <c r="AG1353">
        <v>10000</v>
      </c>
      <c r="AH1353">
        <v>10000</v>
      </c>
      <c r="AI1353">
        <v>10000</v>
      </c>
      <c r="AJ1353">
        <v>10000</v>
      </c>
      <c r="AK1353">
        <v>10000</v>
      </c>
      <c r="AL1353">
        <v>10000</v>
      </c>
      <c r="AM1353">
        <v>10000</v>
      </c>
      <c r="AN1353">
        <v>10000</v>
      </c>
      <c r="AO1353">
        <v>10000</v>
      </c>
      <c r="AP1353">
        <v>10000</v>
      </c>
      <c r="AQ1353">
        <v>0</v>
      </c>
      <c r="AR1353">
        <v>0</v>
      </c>
      <c r="AS1353">
        <v>0</v>
      </c>
      <c r="AT1353">
        <v>0</v>
      </c>
      <c r="AU1353">
        <v>0</v>
      </c>
      <c r="AV1353">
        <v>0</v>
      </c>
      <c r="AW1353">
        <v>0</v>
      </c>
      <c r="AX1353">
        <v>0</v>
      </c>
      <c r="AY1353">
        <v>0</v>
      </c>
      <c r="AZ1353">
        <v>0</v>
      </c>
      <c r="BA1353">
        <v>0</v>
      </c>
      <c r="BB1353">
        <v>0</v>
      </c>
      <c r="BC1353">
        <v>0</v>
      </c>
      <c r="BD1353">
        <v>0</v>
      </c>
      <c r="BE1353">
        <v>0</v>
      </c>
      <c r="BF1353">
        <v>0</v>
      </c>
      <c r="BG1353">
        <v>0</v>
      </c>
      <c r="BH1353">
        <v>0</v>
      </c>
      <c r="BI1353">
        <v>0</v>
      </c>
      <c r="BJ1353">
        <v>0</v>
      </c>
      <c r="BK1353">
        <v>0</v>
      </c>
      <c r="BL1353">
        <v>0</v>
      </c>
      <c r="BM1353">
        <v>0</v>
      </c>
      <c r="BN1353">
        <v>0</v>
      </c>
      <c r="BO1353">
        <v>0</v>
      </c>
      <c r="BP1353">
        <v>0</v>
      </c>
      <c r="BQ1353">
        <v>0</v>
      </c>
      <c r="BR1353">
        <v>0</v>
      </c>
      <c r="BS1353">
        <v>0</v>
      </c>
      <c r="BT1353">
        <v>0</v>
      </c>
      <c r="BU1353">
        <v>0</v>
      </c>
      <c r="BV1353">
        <v>0</v>
      </c>
      <c r="BW1353">
        <v>0</v>
      </c>
      <c r="BX1353">
        <v>0</v>
      </c>
      <c r="BY1353">
        <v>0</v>
      </c>
      <c r="BZ1353">
        <v>0</v>
      </c>
      <c r="CA1353">
        <v>0</v>
      </c>
      <c r="CB1353">
        <v>0</v>
      </c>
      <c r="CC1353">
        <v>0</v>
      </c>
      <c r="CD1353">
        <v>0</v>
      </c>
      <c r="CE1353">
        <v>0</v>
      </c>
      <c r="CF1353">
        <v>0</v>
      </c>
      <c r="CG1353">
        <v>0</v>
      </c>
      <c r="CH1353">
        <v>0</v>
      </c>
      <c r="CI1353">
        <v>0</v>
      </c>
      <c r="CJ1353">
        <v>0</v>
      </c>
      <c r="CK1353">
        <v>0</v>
      </c>
      <c r="CL1353">
        <v>0</v>
      </c>
      <c r="CM1353">
        <v>0</v>
      </c>
      <c r="CN1353">
        <v>0</v>
      </c>
      <c r="CO1353">
        <v>0</v>
      </c>
      <c r="CP1353">
        <v>0</v>
      </c>
      <c r="CQ1353">
        <v>0</v>
      </c>
      <c r="CR1353">
        <v>0</v>
      </c>
      <c r="CS1353">
        <v>0</v>
      </c>
      <c r="CT1353">
        <v>0</v>
      </c>
      <c r="CU1353">
        <v>0</v>
      </c>
      <c r="CV1353">
        <v>0</v>
      </c>
      <c r="CW1353">
        <v>0</v>
      </c>
      <c r="CX1353">
        <v>0</v>
      </c>
      <c r="CY1353">
        <v>0</v>
      </c>
      <c r="CZ1353">
        <v>0</v>
      </c>
      <c r="DA1353">
        <v>0</v>
      </c>
      <c r="DB1353">
        <v>0</v>
      </c>
      <c r="DC1353">
        <v>0</v>
      </c>
      <c r="DD1353">
        <v>0</v>
      </c>
      <c r="DE1353">
        <v>0</v>
      </c>
      <c r="DF1353">
        <v>0</v>
      </c>
      <c r="DG1353">
        <v>0</v>
      </c>
      <c r="DH1353">
        <v>0</v>
      </c>
      <c r="DI1353">
        <v>0</v>
      </c>
      <c r="DJ1353">
        <v>0</v>
      </c>
      <c r="DK1353">
        <v>0</v>
      </c>
      <c r="DL1353">
        <v>0</v>
      </c>
      <c r="DM1353">
        <v>0</v>
      </c>
      <c r="DN1353">
        <v>0</v>
      </c>
      <c r="DO1353">
        <v>0</v>
      </c>
      <c r="DP1353">
        <v>0</v>
      </c>
      <c r="DQ1353">
        <v>0</v>
      </c>
      <c r="DR1353">
        <v>0</v>
      </c>
      <c r="DS1353">
        <v>0</v>
      </c>
      <c r="DT1353">
        <v>0</v>
      </c>
      <c r="DU1353">
        <v>0</v>
      </c>
      <c r="DV1353">
        <v>0</v>
      </c>
      <c r="DW1353">
        <v>0</v>
      </c>
      <c r="DX1353">
        <v>0</v>
      </c>
    </row>
    <row r="1354" spans="13:128" hidden="1">
      <c r="M1354" s="340" t="s">
        <v>632</v>
      </c>
      <c r="N1354" t="s">
        <v>1023</v>
      </c>
      <c r="O1354">
        <v>2</v>
      </c>
      <c r="P1354">
        <v>17</v>
      </c>
      <c r="Q1354" s="183" t="str">
        <f t="shared" si="50"/>
        <v>SDH100217</v>
      </c>
      <c r="R1354">
        <v>10000</v>
      </c>
      <c r="S1354">
        <v>10000</v>
      </c>
      <c r="T1354">
        <v>10000</v>
      </c>
      <c r="U1354">
        <v>10000</v>
      </c>
      <c r="V1354">
        <v>10000</v>
      </c>
      <c r="W1354">
        <v>10000</v>
      </c>
      <c r="X1354">
        <v>10000</v>
      </c>
      <c r="Y1354">
        <v>10000</v>
      </c>
      <c r="Z1354">
        <v>10000</v>
      </c>
      <c r="AA1354">
        <v>10000</v>
      </c>
      <c r="AB1354">
        <v>10000</v>
      </c>
      <c r="AC1354">
        <v>10000</v>
      </c>
      <c r="AD1354">
        <v>10000</v>
      </c>
      <c r="AE1354">
        <v>10000</v>
      </c>
      <c r="AF1354">
        <v>10000</v>
      </c>
      <c r="AG1354">
        <v>10000</v>
      </c>
      <c r="AH1354">
        <v>10000</v>
      </c>
      <c r="AI1354">
        <v>10000</v>
      </c>
      <c r="AJ1354">
        <v>10000</v>
      </c>
      <c r="AK1354">
        <v>10000</v>
      </c>
      <c r="AL1354">
        <v>10000</v>
      </c>
      <c r="AM1354">
        <v>10000</v>
      </c>
      <c r="AN1354">
        <v>10000</v>
      </c>
      <c r="AO1354">
        <v>10000</v>
      </c>
      <c r="AP1354">
        <v>10000</v>
      </c>
      <c r="AQ1354">
        <v>0</v>
      </c>
      <c r="AR1354">
        <v>0</v>
      </c>
      <c r="AS1354">
        <v>0</v>
      </c>
      <c r="AT1354">
        <v>0</v>
      </c>
      <c r="AU1354">
        <v>0</v>
      </c>
      <c r="AV1354">
        <v>0</v>
      </c>
      <c r="AW1354">
        <v>0</v>
      </c>
      <c r="AX1354">
        <v>0</v>
      </c>
      <c r="AY1354">
        <v>0</v>
      </c>
      <c r="AZ1354">
        <v>0</v>
      </c>
      <c r="BA1354">
        <v>0</v>
      </c>
      <c r="BB1354">
        <v>0</v>
      </c>
      <c r="BC1354">
        <v>0</v>
      </c>
      <c r="BD1354">
        <v>0</v>
      </c>
      <c r="BE1354">
        <v>0</v>
      </c>
      <c r="BF1354">
        <v>0</v>
      </c>
      <c r="BG1354">
        <v>0</v>
      </c>
      <c r="BH1354">
        <v>0</v>
      </c>
      <c r="BI1354">
        <v>0</v>
      </c>
      <c r="BJ1354">
        <v>0</v>
      </c>
      <c r="BK1354">
        <v>0</v>
      </c>
      <c r="BL1354">
        <v>0</v>
      </c>
      <c r="BM1354">
        <v>0</v>
      </c>
      <c r="BN1354">
        <v>0</v>
      </c>
      <c r="BO1354">
        <v>0</v>
      </c>
      <c r="BP1354">
        <v>0</v>
      </c>
      <c r="BQ1354">
        <v>0</v>
      </c>
      <c r="BR1354">
        <v>0</v>
      </c>
      <c r="BS1354">
        <v>0</v>
      </c>
      <c r="BT1354">
        <v>0</v>
      </c>
      <c r="BU1354">
        <v>0</v>
      </c>
      <c r="BV1354">
        <v>0</v>
      </c>
      <c r="BW1354">
        <v>0</v>
      </c>
      <c r="BX1354">
        <v>0</v>
      </c>
      <c r="BY1354">
        <v>0</v>
      </c>
      <c r="BZ1354">
        <v>0</v>
      </c>
      <c r="CA1354">
        <v>0</v>
      </c>
      <c r="CB1354">
        <v>0</v>
      </c>
      <c r="CC1354">
        <v>0</v>
      </c>
      <c r="CD1354">
        <v>0</v>
      </c>
      <c r="CE1354">
        <v>0</v>
      </c>
      <c r="CF1354">
        <v>0</v>
      </c>
      <c r="CG1354">
        <v>0</v>
      </c>
      <c r="CH1354">
        <v>0</v>
      </c>
      <c r="CI1354">
        <v>0</v>
      </c>
      <c r="CJ1354">
        <v>0</v>
      </c>
      <c r="CK1354">
        <v>0</v>
      </c>
      <c r="CL1354">
        <v>0</v>
      </c>
      <c r="CM1354">
        <v>0</v>
      </c>
      <c r="CN1354">
        <v>0</v>
      </c>
      <c r="CO1354">
        <v>0</v>
      </c>
      <c r="CP1354">
        <v>0</v>
      </c>
      <c r="CQ1354">
        <v>0</v>
      </c>
      <c r="CR1354">
        <v>0</v>
      </c>
      <c r="CS1354">
        <v>0</v>
      </c>
      <c r="CT1354">
        <v>0</v>
      </c>
      <c r="CU1354">
        <v>0</v>
      </c>
      <c r="CV1354">
        <v>0</v>
      </c>
      <c r="CW1354">
        <v>0</v>
      </c>
      <c r="CX1354">
        <v>0</v>
      </c>
      <c r="CY1354">
        <v>0</v>
      </c>
      <c r="CZ1354">
        <v>0</v>
      </c>
      <c r="DA1354">
        <v>0</v>
      </c>
      <c r="DB1354">
        <v>0</v>
      </c>
      <c r="DC1354">
        <v>0</v>
      </c>
      <c r="DD1354">
        <v>0</v>
      </c>
      <c r="DE1354">
        <v>0</v>
      </c>
      <c r="DF1354">
        <v>0</v>
      </c>
      <c r="DG1354">
        <v>0</v>
      </c>
      <c r="DH1354">
        <v>0</v>
      </c>
      <c r="DI1354">
        <v>0</v>
      </c>
      <c r="DJ1354">
        <v>0</v>
      </c>
      <c r="DK1354">
        <v>0</v>
      </c>
      <c r="DL1354">
        <v>0</v>
      </c>
      <c r="DM1354">
        <v>0</v>
      </c>
      <c r="DN1354">
        <v>0</v>
      </c>
      <c r="DO1354">
        <v>0</v>
      </c>
      <c r="DP1354">
        <v>0</v>
      </c>
      <c r="DQ1354">
        <v>0</v>
      </c>
      <c r="DR1354">
        <v>0</v>
      </c>
      <c r="DS1354">
        <v>0</v>
      </c>
      <c r="DT1354">
        <v>0</v>
      </c>
      <c r="DU1354">
        <v>0</v>
      </c>
      <c r="DV1354">
        <v>0</v>
      </c>
      <c r="DW1354">
        <v>0</v>
      </c>
      <c r="DX1354">
        <v>0</v>
      </c>
    </row>
    <row r="1355" spans="13:128" hidden="1">
      <c r="M1355" s="340" t="s">
        <v>632</v>
      </c>
      <c r="N1355" t="s">
        <v>1023</v>
      </c>
      <c r="O1355">
        <v>2</v>
      </c>
      <c r="P1355">
        <v>18</v>
      </c>
      <c r="Q1355" s="183" t="str">
        <f t="shared" si="50"/>
        <v>SDH100218</v>
      </c>
      <c r="R1355">
        <v>10000</v>
      </c>
      <c r="S1355">
        <v>10000</v>
      </c>
      <c r="T1355">
        <v>10000</v>
      </c>
      <c r="U1355">
        <v>10000</v>
      </c>
      <c r="V1355">
        <v>10000</v>
      </c>
      <c r="W1355">
        <v>10000</v>
      </c>
      <c r="X1355">
        <v>10000</v>
      </c>
      <c r="Y1355">
        <v>10000</v>
      </c>
      <c r="Z1355">
        <v>10000</v>
      </c>
      <c r="AA1355">
        <v>10000</v>
      </c>
      <c r="AB1355">
        <v>10000</v>
      </c>
      <c r="AC1355">
        <v>10000</v>
      </c>
      <c r="AD1355">
        <v>10000</v>
      </c>
      <c r="AE1355">
        <v>10000</v>
      </c>
      <c r="AF1355">
        <v>10000</v>
      </c>
      <c r="AG1355">
        <v>10000</v>
      </c>
      <c r="AH1355">
        <v>10000</v>
      </c>
      <c r="AI1355">
        <v>10000</v>
      </c>
      <c r="AJ1355">
        <v>10000</v>
      </c>
      <c r="AK1355">
        <v>10000</v>
      </c>
      <c r="AL1355">
        <v>10000</v>
      </c>
      <c r="AM1355">
        <v>10000</v>
      </c>
      <c r="AN1355">
        <v>10000</v>
      </c>
      <c r="AO1355">
        <v>10000</v>
      </c>
      <c r="AP1355">
        <v>10000</v>
      </c>
      <c r="AQ1355">
        <v>0</v>
      </c>
      <c r="AR1355">
        <v>0</v>
      </c>
      <c r="AS1355">
        <v>0</v>
      </c>
      <c r="AT1355">
        <v>0</v>
      </c>
      <c r="AU1355">
        <v>0</v>
      </c>
      <c r="AV1355">
        <v>0</v>
      </c>
      <c r="AW1355">
        <v>0</v>
      </c>
      <c r="AX1355">
        <v>0</v>
      </c>
      <c r="AY1355">
        <v>0</v>
      </c>
      <c r="AZ1355">
        <v>0</v>
      </c>
      <c r="BA1355">
        <v>0</v>
      </c>
      <c r="BB1355">
        <v>0</v>
      </c>
      <c r="BC1355">
        <v>0</v>
      </c>
      <c r="BD1355">
        <v>0</v>
      </c>
      <c r="BE1355">
        <v>0</v>
      </c>
      <c r="BF1355">
        <v>0</v>
      </c>
      <c r="BG1355">
        <v>0</v>
      </c>
      <c r="BH1355">
        <v>0</v>
      </c>
      <c r="BI1355">
        <v>0</v>
      </c>
      <c r="BJ1355">
        <v>0</v>
      </c>
      <c r="BK1355">
        <v>0</v>
      </c>
      <c r="BL1355">
        <v>0</v>
      </c>
      <c r="BM1355">
        <v>0</v>
      </c>
      <c r="BN1355">
        <v>0</v>
      </c>
      <c r="BO1355">
        <v>0</v>
      </c>
      <c r="BP1355">
        <v>0</v>
      </c>
      <c r="BQ1355">
        <v>0</v>
      </c>
      <c r="BR1355">
        <v>0</v>
      </c>
      <c r="BS1355">
        <v>0</v>
      </c>
      <c r="BT1355">
        <v>0</v>
      </c>
      <c r="BU1355">
        <v>0</v>
      </c>
      <c r="BV1355">
        <v>0</v>
      </c>
      <c r="BW1355">
        <v>0</v>
      </c>
      <c r="BX1355">
        <v>0</v>
      </c>
      <c r="BY1355">
        <v>0</v>
      </c>
      <c r="BZ1355">
        <v>0</v>
      </c>
      <c r="CA1355">
        <v>0</v>
      </c>
      <c r="CB1355">
        <v>0</v>
      </c>
      <c r="CC1355">
        <v>0</v>
      </c>
      <c r="CD1355">
        <v>0</v>
      </c>
      <c r="CE1355">
        <v>0</v>
      </c>
      <c r="CF1355">
        <v>0</v>
      </c>
      <c r="CG1355">
        <v>0</v>
      </c>
      <c r="CH1355">
        <v>0</v>
      </c>
      <c r="CI1355">
        <v>0</v>
      </c>
      <c r="CJ1355">
        <v>0</v>
      </c>
      <c r="CK1355">
        <v>0</v>
      </c>
      <c r="CL1355">
        <v>0</v>
      </c>
      <c r="CM1355">
        <v>0</v>
      </c>
      <c r="CN1355">
        <v>0</v>
      </c>
      <c r="CO1355">
        <v>0</v>
      </c>
      <c r="CP1355">
        <v>0</v>
      </c>
      <c r="CQ1355">
        <v>0</v>
      </c>
      <c r="CR1355">
        <v>0</v>
      </c>
      <c r="CS1355">
        <v>0</v>
      </c>
      <c r="CT1355">
        <v>0</v>
      </c>
      <c r="CU1355">
        <v>0</v>
      </c>
      <c r="CV1355">
        <v>0</v>
      </c>
      <c r="CW1355">
        <v>0</v>
      </c>
      <c r="CX1355">
        <v>0</v>
      </c>
      <c r="CY1355">
        <v>0</v>
      </c>
      <c r="CZ1355">
        <v>0</v>
      </c>
      <c r="DA1355">
        <v>0</v>
      </c>
      <c r="DB1355">
        <v>0</v>
      </c>
      <c r="DC1355">
        <v>0</v>
      </c>
      <c r="DD1355">
        <v>0</v>
      </c>
      <c r="DE1355">
        <v>0</v>
      </c>
      <c r="DF1355">
        <v>0</v>
      </c>
      <c r="DG1355">
        <v>0</v>
      </c>
      <c r="DH1355">
        <v>0</v>
      </c>
      <c r="DI1355">
        <v>0</v>
      </c>
      <c r="DJ1355">
        <v>0</v>
      </c>
      <c r="DK1355">
        <v>0</v>
      </c>
      <c r="DL1355">
        <v>0</v>
      </c>
      <c r="DM1355">
        <v>0</v>
      </c>
      <c r="DN1355">
        <v>0</v>
      </c>
      <c r="DO1355">
        <v>0</v>
      </c>
      <c r="DP1355">
        <v>0</v>
      </c>
      <c r="DQ1355">
        <v>0</v>
      </c>
      <c r="DR1355">
        <v>0</v>
      </c>
      <c r="DS1355">
        <v>0</v>
      </c>
      <c r="DT1355">
        <v>0</v>
      </c>
      <c r="DU1355">
        <v>0</v>
      </c>
      <c r="DV1355">
        <v>0</v>
      </c>
      <c r="DW1355">
        <v>0</v>
      </c>
      <c r="DX1355">
        <v>0</v>
      </c>
    </row>
    <row r="1356" spans="13:128" hidden="1">
      <c r="M1356" s="340" t="s">
        <v>632</v>
      </c>
      <c r="N1356" t="s">
        <v>1023</v>
      </c>
      <c r="O1356">
        <v>2</v>
      </c>
      <c r="P1356">
        <v>19</v>
      </c>
      <c r="Q1356" s="183" t="str">
        <f t="shared" si="50"/>
        <v>SDH100219</v>
      </c>
      <c r="R1356">
        <v>10000</v>
      </c>
      <c r="S1356">
        <v>10000</v>
      </c>
      <c r="T1356">
        <v>10000</v>
      </c>
      <c r="U1356">
        <v>10000</v>
      </c>
      <c r="V1356">
        <v>10000</v>
      </c>
      <c r="W1356">
        <v>10000</v>
      </c>
      <c r="X1356">
        <v>10000</v>
      </c>
      <c r="Y1356">
        <v>10000</v>
      </c>
      <c r="Z1356">
        <v>10000</v>
      </c>
      <c r="AA1356">
        <v>10000</v>
      </c>
      <c r="AB1356">
        <v>10000</v>
      </c>
      <c r="AC1356">
        <v>10000</v>
      </c>
      <c r="AD1356">
        <v>10000</v>
      </c>
      <c r="AE1356">
        <v>10000</v>
      </c>
      <c r="AF1356">
        <v>10000</v>
      </c>
      <c r="AG1356">
        <v>10000</v>
      </c>
      <c r="AH1356">
        <v>10000</v>
      </c>
      <c r="AI1356">
        <v>10000</v>
      </c>
      <c r="AJ1356">
        <v>10000</v>
      </c>
      <c r="AK1356">
        <v>10000</v>
      </c>
      <c r="AL1356">
        <v>10000</v>
      </c>
      <c r="AM1356">
        <v>10000</v>
      </c>
      <c r="AN1356">
        <v>10000</v>
      </c>
      <c r="AO1356">
        <v>10000</v>
      </c>
      <c r="AP1356">
        <v>10000</v>
      </c>
      <c r="AQ1356">
        <v>0</v>
      </c>
      <c r="AR1356">
        <v>0</v>
      </c>
      <c r="AS1356">
        <v>0</v>
      </c>
      <c r="AT1356">
        <v>0</v>
      </c>
      <c r="AU1356">
        <v>0</v>
      </c>
      <c r="AV1356">
        <v>0</v>
      </c>
      <c r="AW1356">
        <v>0</v>
      </c>
      <c r="AX1356">
        <v>0</v>
      </c>
      <c r="AY1356">
        <v>0</v>
      </c>
      <c r="AZ1356">
        <v>0</v>
      </c>
      <c r="BA1356">
        <v>0</v>
      </c>
      <c r="BB1356">
        <v>0</v>
      </c>
      <c r="BC1356">
        <v>0</v>
      </c>
      <c r="BD1356">
        <v>0</v>
      </c>
      <c r="BE1356">
        <v>0</v>
      </c>
      <c r="BF1356">
        <v>0</v>
      </c>
      <c r="BG1356">
        <v>0</v>
      </c>
      <c r="BH1356">
        <v>0</v>
      </c>
      <c r="BI1356">
        <v>0</v>
      </c>
      <c r="BJ1356">
        <v>0</v>
      </c>
      <c r="BK1356">
        <v>0</v>
      </c>
      <c r="BL1356">
        <v>0</v>
      </c>
      <c r="BM1356">
        <v>0</v>
      </c>
      <c r="BN1356">
        <v>0</v>
      </c>
      <c r="BO1356">
        <v>0</v>
      </c>
      <c r="BP1356">
        <v>0</v>
      </c>
      <c r="BQ1356">
        <v>0</v>
      </c>
      <c r="BR1356">
        <v>0</v>
      </c>
      <c r="BS1356">
        <v>0</v>
      </c>
      <c r="BT1356">
        <v>0</v>
      </c>
      <c r="BU1356">
        <v>0</v>
      </c>
      <c r="BV1356">
        <v>0</v>
      </c>
      <c r="BW1356">
        <v>0</v>
      </c>
      <c r="BX1356">
        <v>0</v>
      </c>
      <c r="BY1356">
        <v>0</v>
      </c>
      <c r="BZ1356">
        <v>0</v>
      </c>
      <c r="CA1356">
        <v>0</v>
      </c>
      <c r="CB1356">
        <v>0</v>
      </c>
      <c r="CC1356">
        <v>0</v>
      </c>
      <c r="CD1356">
        <v>0</v>
      </c>
      <c r="CE1356">
        <v>0</v>
      </c>
      <c r="CF1356">
        <v>0</v>
      </c>
      <c r="CG1356">
        <v>0</v>
      </c>
      <c r="CH1356">
        <v>0</v>
      </c>
      <c r="CI1356">
        <v>0</v>
      </c>
      <c r="CJ1356">
        <v>0</v>
      </c>
      <c r="CK1356">
        <v>0</v>
      </c>
      <c r="CL1356">
        <v>0</v>
      </c>
      <c r="CM1356">
        <v>0</v>
      </c>
      <c r="CN1356">
        <v>0</v>
      </c>
      <c r="CO1356">
        <v>0</v>
      </c>
      <c r="CP1356">
        <v>0</v>
      </c>
      <c r="CQ1356">
        <v>0</v>
      </c>
      <c r="CR1356">
        <v>0</v>
      </c>
      <c r="CS1356">
        <v>0</v>
      </c>
      <c r="CT1356">
        <v>0</v>
      </c>
      <c r="CU1356">
        <v>0</v>
      </c>
      <c r="CV1356">
        <v>0</v>
      </c>
      <c r="CW1356">
        <v>0</v>
      </c>
      <c r="CX1356">
        <v>0</v>
      </c>
      <c r="CY1356">
        <v>0</v>
      </c>
      <c r="CZ1356">
        <v>0</v>
      </c>
      <c r="DA1356">
        <v>0</v>
      </c>
      <c r="DB1356">
        <v>0</v>
      </c>
      <c r="DC1356">
        <v>0</v>
      </c>
      <c r="DD1356">
        <v>0</v>
      </c>
      <c r="DE1356">
        <v>0</v>
      </c>
      <c r="DF1356">
        <v>0</v>
      </c>
      <c r="DG1356">
        <v>0</v>
      </c>
      <c r="DH1356">
        <v>0</v>
      </c>
      <c r="DI1356">
        <v>0</v>
      </c>
      <c r="DJ1356">
        <v>0</v>
      </c>
      <c r="DK1356">
        <v>0</v>
      </c>
      <c r="DL1356">
        <v>0</v>
      </c>
      <c r="DM1356">
        <v>0</v>
      </c>
      <c r="DN1356">
        <v>0</v>
      </c>
      <c r="DO1356">
        <v>0</v>
      </c>
      <c r="DP1356">
        <v>0</v>
      </c>
      <c r="DQ1356">
        <v>0</v>
      </c>
      <c r="DR1356">
        <v>0</v>
      </c>
      <c r="DS1356">
        <v>0</v>
      </c>
      <c r="DT1356">
        <v>0</v>
      </c>
      <c r="DU1356">
        <v>0</v>
      </c>
      <c r="DV1356">
        <v>0</v>
      </c>
      <c r="DW1356">
        <v>0</v>
      </c>
      <c r="DX1356">
        <v>0</v>
      </c>
    </row>
    <row r="1357" spans="13:128" hidden="1">
      <c r="M1357" s="340" t="s">
        <v>632</v>
      </c>
      <c r="N1357" t="s">
        <v>1023</v>
      </c>
      <c r="O1357">
        <v>2</v>
      </c>
      <c r="P1357">
        <v>20</v>
      </c>
      <c r="Q1357" s="183" t="str">
        <f t="shared" si="50"/>
        <v>SDH100220</v>
      </c>
      <c r="R1357">
        <v>10000</v>
      </c>
      <c r="S1357">
        <v>10000</v>
      </c>
      <c r="T1357">
        <v>10000</v>
      </c>
      <c r="U1357">
        <v>10000</v>
      </c>
      <c r="V1357">
        <v>10000</v>
      </c>
      <c r="W1357">
        <v>10000</v>
      </c>
      <c r="X1357">
        <v>10000</v>
      </c>
      <c r="Y1357">
        <v>10000</v>
      </c>
      <c r="Z1357">
        <v>10000</v>
      </c>
      <c r="AA1357">
        <v>10000</v>
      </c>
      <c r="AB1357">
        <v>10000</v>
      </c>
      <c r="AC1357">
        <v>10000</v>
      </c>
      <c r="AD1357">
        <v>10000</v>
      </c>
      <c r="AE1357">
        <v>10000</v>
      </c>
      <c r="AF1357">
        <v>10000</v>
      </c>
      <c r="AG1357">
        <v>10000</v>
      </c>
      <c r="AH1357">
        <v>10000</v>
      </c>
      <c r="AI1357">
        <v>10000</v>
      </c>
      <c r="AJ1357">
        <v>10000</v>
      </c>
      <c r="AK1357">
        <v>10000</v>
      </c>
      <c r="AL1357">
        <v>10000</v>
      </c>
      <c r="AM1357">
        <v>10000</v>
      </c>
      <c r="AN1357">
        <v>10000</v>
      </c>
      <c r="AO1357">
        <v>10000</v>
      </c>
      <c r="AP1357">
        <v>10000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v>
      </c>
      <c r="CP1357">
        <v>0</v>
      </c>
      <c r="CQ1357">
        <v>0</v>
      </c>
      <c r="CR1357">
        <v>0</v>
      </c>
      <c r="CS1357">
        <v>0</v>
      </c>
      <c r="CT1357">
        <v>0</v>
      </c>
      <c r="CU1357">
        <v>0</v>
      </c>
      <c r="CV1357">
        <v>0</v>
      </c>
      <c r="CW1357">
        <v>0</v>
      </c>
      <c r="CX1357">
        <v>0</v>
      </c>
      <c r="CY1357">
        <v>0</v>
      </c>
      <c r="CZ1357">
        <v>0</v>
      </c>
      <c r="DA1357">
        <v>0</v>
      </c>
      <c r="DB1357">
        <v>0</v>
      </c>
      <c r="DC1357">
        <v>0</v>
      </c>
      <c r="DD1357">
        <v>0</v>
      </c>
      <c r="DE1357">
        <v>0</v>
      </c>
      <c r="DF1357">
        <v>0</v>
      </c>
      <c r="DG1357">
        <v>0</v>
      </c>
      <c r="DH1357">
        <v>0</v>
      </c>
      <c r="DI1357">
        <v>0</v>
      </c>
      <c r="DJ1357">
        <v>0</v>
      </c>
      <c r="DK1357">
        <v>0</v>
      </c>
      <c r="DL1357">
        <v>0</v>
      </c>
      <c r="DM1357">
        <v>0</v>
      </c>
      <c r="DN1357">
        <v>0</v>
      </c>
      <c r="DO1357">
        <v>0</v>
      </c>
      <c r="DP1357">
        <v>0</v>
      </c>
      <c r="DQ1357">
        <v>0</v>
      </c>
      <c r="DR1357">
        <v>0</v>
      </c>
      <c r="DS1357">
        <v>0</v>
      </c>
      <c r="DT1357">
        <v>0</v>
      </c>
      <c r="DU1357">
        <v>0</v>
      </c>
      <c r="DV1357">
        <v>0</v>
      </c>
      <c r="DW1357">
        <v>0</v>
      </c>
      <c r="DX1357">
        <v>0</v>
      </c>
    </row>
    <row r="1358" spans="13:128" hidden="1">
      <c r="M1358" s="340" t="s">
        <v>632</v>
      </c>
      <c r="N1358" t="s">
        <v>1023</v>
      </c>
      <c r="O1358">
        <v>2</v>
      </c>
      <c r="P1358">
        <v>21</v>
      </c>
      <c r="Q1358" s="183" t="str">
        <f t="shared" si="50"/>
        <v>SDH100221</v>
      </c>
      <c r="R1358">
        <v>10000</v>
      </c>
      <c r="S1358">
        <v>10000</v>
      </c>
      <c r="T1358">
        <v>10000</v>
      </c>
      <c r="U1358">
        <v>10000</v>
      </c>
      <c r="V1358">
        <v>10000</v>
      </c>
      <c r="W1358">
        <v>10000</v>
      </c>
      <c r="X1358">
        <v>10000</v>
      </c>
      <c r="Y1358">
        <v>10000</v>
      </c>
      <c r="Z1358">
        <v>10000</v>
      </c>
      <c r="AA1358">
        <v>10000</v>
      </c>
      <c r="AB1358">
        <v>10000</v>
      </c>
      <c r="AC1358">
        <v>10000</v>
      </c>
      <c r="AD1358">
        <v>10000</v>
      </c>
      <c r="AE1358">
        <v>10000</v>
      </c>
      <c r="AF1358">
        <v>10000</v>
      </c>
      <c r="AG1358">
        <v>10000</v>
      </c>
      <c r="AH1358">
        <v>10000</v>
      </c>
      <c r="AI1358">
        <v>10000</v>
      </c>
      <c r="AJ1358">
        <v>10000</v>
      </c>
      <c r="AK1358">
        <v>10000</v>
      </c>
      <c r="AL1358">
        <v>10000</v>
      </c>
      <c r="AM1358">
        <v>10000</v>
      </c>
      <c r="AN1358">
        <v>10000</v>
      </c>
      <c r="AO1358">
        <v>10000</v>
      </c>
      <c r="AP1358">
        <v>10000</v>
      </c>
      <c r="AQ1358">
        <v>0</v>
      </c>
      <c r="AR1358">
        <v>0</v>
      </c>
      <c r="AS1358">
        <v>0</v>
      </c>
      <c r="AT1358">
        <v>0</v>
      </c>
      <c r="AU1358">
        <v>0</v>
      </c>
      <c r="AV1358">
        <v>0</v>
      </c>
      <c r="AW1358">
        <v>0</v>
      </c>
      <c r="AX1358">
        <v>0</v>
      </c>
      <c r="AY1358">
        <v>0</v>
      </c>
      <c r="AZ1358">
        <v>0</v>
      </c>
      <c r="BA1358">
        <v>0</v>
      </c>
      <c r="BB1358">
        <v>0</v>
      </c>
      <c r="BC1358">
        <v>0</v>
      </c>
      <c r="BD1358">
        <v>0</v>
      </c>
      <c r="BE1358">
        <v>0</v>
      </c>
      <c r="BF1358">
        <v>0</v>
      </c>
      <c r="BG1358">
        <v>0</v>
      </c>
      <c r="BH1358">
        <v>0</v>
      </c>
      <c r="BI1358">
        <v>0</v>
      </c>
      <c r="BJ1358">
        <v>0</v>
      </c>
      <c r="BK1358">
        <v>0</v>
      </c>
      <c r="BL1358">
        <v>0</v>
      </c>
      <c r="BM1358">
        <v>0</v>
      </c>
      <c r="BN1358">
        <v>0</v>
      </c>
      <c r="BO1358">
        <v>0</v>
      </c>
      <c r="BP1358">
        <v>0</v>
      </c>
      <c r="BQ1358">
        <v>0</v>
      </c>
      <c r="BR1358">
        <v>0</v>
      </c>
      <c r="BS1358">
        <v>0</v>
      </c>
      <c r="BT1358">
        <v>0</v>
      </c>
      <c r="BU1358">
        <v>0</v>
      </c>
      <c r="BV1358">
        <v>0</v>
      </c>
      <c r="BW1358">
        <v>0</v>
      </c>
      <c r="BX1358">
        <v>0</v>
      </c>
      <c r="BY1358">
        <v>0</v>
      </c>
      <c r="BZ1358">
        <v>0</v>
      </c>
      <c r="CA1358">
        <v>0</v>
      </c>
      <c r="CB1358">
        <v>0</v>
      </c>
      <c r="CC1358">
        <v>0</v>
      </c>
      <c r="CD1358">
        <v>0</v>
      </c>
      <c r="CE1358">
        <v>0</v>
      </c>
      <c r="CF1358">
        <v>0</v>
      </c>
      <c r="CG1358">
        <v>0</v>
      </c>
      <c r="CH1358">
        <v>0</v>
      </c>
      <c r="CI1358">
        <v>0</v>
      </c>
      <c r="CJ1358">
        <v>0</v>
      </c>
      <c r="CK1358">
        <v>0</v>
      </c>
      <c r="CL1358">
        <v>0</v>
      </c>
      <c r="CM1358">
        <v>0</v>
      </c>
      <c r="CN1358">
        <v>0</v>
      </c>
      <c r="CO1358">
        <v>0</v>
      </c>
      <c r="CP1358">
        <v>0</v>
      </c>
      <c r="CQ1358">
        <v>0</v>
      </c>
      <c r="CR1358">
        <v>0</v>
      </c>
      <c r="CS1358">
        <v>0</v>
      </c>
      <c r="CT1358">
        <v>0</v>
      </c>
      <c r="CU1358">
        <v>0</v>
      </c>
      <c r="CV1358">
        <v>0</v>
      </c>
      <c r="CW1358">
        <v>0</v>
      </c>
      <c r="CX1358">
        <v>0</v>
      </c>
      <c r="CY1358">
        <v>0</v>
      </c>
      <c r="CZ1358">
        <v>0</v>
      </c>
      <c r="DA1358">
        <v>0</v>
      </c>
      <c r="DB1358">
        <v>0</v>
      </c>
      <c r="DC1358">
        <v>0</v>
      </c>
      <c r="DD1358">
        <v>0</v>
      </c>
      <c r="DE1358">
        <v>0</v>
      </c>
      <c r="DF1358">
        <v>0</v>
      </c>
      <c r="DG1358">
        <v>0</v>
      </c>
      <c r="DH1358">
        <v>0</v>
      </c>
      <c r="DI1358">
        <v>0</v>
      </c>
      <c r="DJ1358">
        <v>0</v>
      </c>
      <c r="DK1358">
        <v>0</v>
      </c>
      <c r="DL1358">
        <v>0</v>
      </c>
      <c r="DM1358">
        <v>0</v>
      </c>
      <c r="DN1358">
        <v>0</v>
      </c>
      <c r="DO1358">
        <v>0</v>
      </c>
      <c r="DP1358">
        <v>0</v>
      </c>
      <c r="DQ1358">
        <v>0</v>
      </c>
      <c r="DR1358">
        <v>0</v>
      </c>
      <c r="DS1358">
        <v>0</v>
      </c>
      <c r="DT1358">
        <v>0</v>
      </c>
      <c r="DU1358">
        <v>0</v>
      </c>
      <c r="DV1358">
        <v>0</v>
      </c>
      <c r="DW1358">
        <v>0</v>
      </c>
      <c r="DX1358">
        <v>0</v>
      </c>
    </row>
    <row r="1359" spans="13:128" hidden="1">
      <c r="M1359" s="340" t="s">
        <v>632</v>
      </c>
      <c r="N1359" t="s">
        <v>1023</v>
      </c>
      <c r="O1359">
        <v>2</v>
      </c>
      <c r="P1359">
        <v>22</v>
      </c>
      <c r="Q1359" s="183" t="str">
        <f t="shared" si="50"/>
        <v>SDH100222</v>
      </c>
      <c r="R1359">
        <v>10000</v>
      </c>
      <c r="S1359">
        <v>10000</v>
      </c>
      <c r="T1359">
        <v>10000</v>
      </c>
      <c r="U1359">
        <v>10000</v>
      </c>
      <c r="V1359">
        <v>10000</v>
      </c>
      <c r="W1359">
        <v>10000</v>
      </c>
      <c r="X1359">
        <v>10000</v>
      </c>
      <c r="Y1359">
        <v>10000</v>
      </c>
      <c r="Z1359">
        <v>10000</v>
      </c>
      <c r="AA1359">
        <v>10000</v>
      </c>
      <c r="AB1359">
        <v>10000</v>
      </c>
      <c r="AC1359">
        <v>10000</v>
      </c>
      <c r="AD1359">
        <v>10000</v>
      </c>
      <c r="AE1359">
        <v>10000</v>
      </c>
      <c r="AF1359">
        <v>10000</v>
      </c>
      <c r="AG1359">
        <v>10000</v>
      </c>
      <c r="AH1359">
        <v>10000</v>
      </c>
      <c r="AI1359">
        <v>10000</v>
      </c>
      <c r="AJ1359">
        <v>10000</v>
      </c>
      <c r="AK1359">
        <v>10000</v>
      </c>
      <c r="AL1359">
        <v>10000</v>
      </c>
      <c r="AM1359">
        <v>10000</v>
      </c>
      <c r="AN1359">
        <v>10000</v>
      </c>
      <c r="AO1359">
        <v>10000</v>
      </c>
      <c r="AP1359">
        <v>10000</v>
      </c>
      <c r="AQ1359">
        <v>0</v>
      </c>
      <c r="AR1359">
        <v>0</v>
      </c>
      <c r="AS1359">
        <v>0</v>
      </c>
      <c r="AT1359">
        <v>0</v>
      </c>
      <c r="AU1359">
        <v>0</v>
      </c>
      <c r="AV1359">
        <v>0</v>
      </c>
      <c r="AW1359">
        <v>0</v>
      </c>
      <c r="AX1359">
        <v>0</v>
      </c>
      <c r="AY1359">
        <v>0</v>
      </c>
      <c r="AZ1359">
        <v>0</v>
      </c>
      <c r="BA1359">
        <v>0</v>
      </c>
      <c r="BB1359">
        <v>0</v>
      </c>
      <c r="BC1359">
        <v>0</v>
      </c>
      <c r="BD1359">
        <v>0</v>
      </c>
      <c r="BE1359">
        <v>0</v>
      </c>
      <c r="BF1359">
        <v>0</v>
      </c>
      <c r="BG1359">
        <v>0</v>
      </c>
      <c r="BH1359">
        <v>0</v>
      </c>
      <c r="BI1359">
        <v>0</v>
      </c>
      <c r="BJ1359">
        <v>0</v>
      </c>
      <c r="BK1359">
        <v>0</v>
      </c>
      <c r="BL1359">
        <v>0</v>
      </c>
      <c r="BM1359">
        <v>0</v>
      </c>
      <c r="BN1359">
        <v>0</v>
      </c>
      <c r="BO1359">
        <v>0</v>
      </c>
      <c r="BP1359">
        <v>0</v>
      </c>
      <c r="BQ1359">
        <v>0</v>
      </c>
      <c r="BR1359">
        <v>0</v>
      </c>
      <c r="BS1359">
        <v>0</v>
      </c>
      <c r="BT1359">
        <v>0</v>
      </c>
      <c r="BU1359">
        <v>0</v>
      </c>
      <c r="BV1359">
        <v>0</v>
      </c>
      <c r="BW1359">
        <v>0</v>
      </c>
      <c r="BX1359">
        <v>0</v>
      </c>
      <c r="BY1359">
        <v>0</v>
      </c>
      <c r="BZ1359">
        <v>0</v>
      </c>
      <c r="CA1359">
        <v>0</v>
      </c>
      <c r="CB1359">
        <v>0</v>
      </c>
      <c r="CC1359">
        <v>0</v>
      </c>
      <c r="CD1359">
        <v>0</v>
      </c>
      <c r="CE1359">
        <v>0</v>
      </c>
      <c r="CF1359">
        <v>0</v>
      </c>
      <c r="CG1359">
        <v>0</v>
      </c>
      <c r="CH1359">
        <v>0</v>
      </c>
      <c r="CI1359">
        <v>0</v>
      </c>
      <c r="CJ1359">
        <v>0</v>
      </c>
      <c r="CK1359">
        <v>0</v>
      </c>
      <c r="CL1359">
        <v>0</v>
      </c>
      <c r="CM1359">
        <v>0</v>
      </c>
      <c r="CN1359">
        <v>0</v>
      </c>
      <c r="CO1359">
        <v>0</v>
      </c>
      <c r="CP1359">
        <v>0</v>
      </c>
      <c r="CQ1359">
        <v>0</v>
      </c>
      <c r="CR1359">
        <v>0</v>
      </c>
      <c r="CS1359">
        <v>0</v>
      </c>
      <c r="CT1359">
        <v>0</v>
      </c>
      <c r="CU1359">
        <v>0</v>
      </c>
      <c r="CV1359">
        <v>0</v>
      </c>
      <c r="CW1359">
        <v>0</v>
      </c>
      <c r="CX1359">
        <v>0</v>
      </c>
      <c r="CY1359">
        <v>0</v>
      </c>
      <c r="CZ1359">
        <v>0</v>
      </c>
      <c r="DA1359">
        <v>0</v>
      </c>
      <c r="DB1359">
        <v>0</v>
      </c>
      <c r="DC1359">
        <v>0</v>
      </c>
      <c r="DD1359">
        <v>0</v>
      </c>
      <c r="DE1359">
        <v>0</v>
      </c>
      <c r="DF1359">
        <v>0</v>
      </c>
      <c r="DG1359">
        <v>0</v>
      </c>
      <c r="DH1359">
        <v>0</v>
      </c>
      <c r="DI1359">
        <v>0</v>
      </c>
      <c r="DJ1359">
        <v>0</v>
      </c>
      <c r="DK1359">
        <v>0</v>
      </c>
      <c r="DL1359">
        <v>0</v>
      </c>
      <c r="DM1359">
        <v>0</v>
      </c>
      <c r="DN1359">
        <v>0</v>
      </c>
      <c r="DO1359">
        <v>0</v>
      </c>
      <c r="DP1359">
        <v>0</v>
      </c>
      <c r="DQ1359">
        <v>0</v>
      </c>
      <c r="DR1359">
        <v>0</v>
      </c>
      <c r="DS1359">
        <v>0</v>
      </c>
      <c r="DT1359">
        <v>0</v>
      </c>
      <c r="DU1359">
        <v>0</v>
      </c>
      <c r="DV1359">
        <v>0</v>
      </c>
      <c r="DW1359">
        <v>0</v>
      </c>
      <c r="DX1359">
        <v>0</v>
      </c>
    </row>
    <row r="1360" spans="13:128" hidden="1">
      <c r="M1360" s="340" t="s">
        <v>632</v>
      </c>
      <c r="N1360" t="s">
        <v>1023</v>
      </c>
      <c r="O1360">
        <v>2</v>
      </c>
      <c r="P1360">
        <v>23</v>
      </c>
      <c r="Q1360" s="183" t="str">
        <f t="shared" si="50"/>
        <v>SDH100223</v>
      </c>
      <c r="R1360">
        <v>10000</v>
      </c>
      <c r="S1360">
        <v>10000</v>
      </c>
      <c r="T1360">
        <v>10000</v>
      </c>
      <c r="U1360">
        <v>10000</v>
      </c>
      <c r="V1360">
        <v>10000</v>
      </c>
      <c r="W1360">
        <v>10000</v>
      </c>
      <c r="X1360">
        <v>10000</v>
      </c>
      <c r="Y1360">
        <v>10000</v>
      </c>
      <c r="Z1360">
        <v>10000</v>
      </c>
      <c r="AA1360">
        <v>10000</v>
      </c>
      <c r="AB1360">
        <v>10000</v>
      </c>
      <c r="AC1360">
        <v>10000</v>
      </c>
      <c r="AD1360">
        <v>10000</v>
      </c>
      <c r="AE1360">
        <v>10000</v>
      </c>
      <c r="AF1360">
        <v>10000</v>
      </c>
      <c r="AG1360">
        <v>10000</v>
      </c>
      <c r="AH1360">
        <v>10000</v>
      </c>
      <c r="AI1360">
        <v>10000</v>
      </c>
      <c r="AJ1360">
        <v>10000</v>
      </c>
      <c r="AK1360">
        <v>10000</v>
      </c>
      <c r="AL1360">
        <v>10000</v>
      </c>
      <c r="AM1360">
        <v>10000</v>
      </c>
      <c r="AN1360">
        <v>10000</v>
      </c>
      <c r="AO1360">
        <v>10000</v>
      </c>
      <c r="AP1360">
        <v>10000</v>
      </c>
      <c r="AQ1360">
        <v>0</v>
      </c>
      <c r="AR1360">
        <v>0</v>
      </c>
      <c r="AS1360">
        <v>0</v>
      </c>
      <c r="AT1360">
        <v>0</v>
      </c>
      <c r="AU1360">
        <v>0</v>
      </c>
      <c r="AV1360">
        <v>0</v>
      </c>
      <c r="AW1360">
        <v>0</v>
      </c>
      <c r="AX1360">
        <v>0</v>
      </c>
      <c r="AY1360">
        <v>0</v>
      </c>
      <c r="AZ1360">
        <v>0</v>
      </c>
      <c r="BA1360">
        <v>0</v>
      </c>
      <c r="BB1360">
        <v>0</v>
      </c>
      <c r="BC1360">
        <v>0</v>
      </c>
      <c r="BD1360">
        <v>0</v>
      </c>
      <c r="BE1360">
        <v>0</v>
      </c>
      <c r="BF1360">
        <v>0</v>
      </c>
      <c r="BG1360">
        <v>0</v>
      </c>
      <c r="BH1360">
        <v>0</v>
      </c>
      <c r="BI1360">
        <v>0</v>
      </c>
      <c r="BJ1360">
        <v>0</v>
      </c>
      <c r="BK1360">
        <v>0</v>
      </c>
      <c r="BL1360">
        <v>0</v>
      </c>
      <c r="BM1360">
        <v>0</v>
      </c>
      <c r="BN1360">
        <v>0</v>
      </c>
      <c r="BO1360">
        <v>0</v>
      </c>
      <c r="BP1360">
        <v>0</v>
      </c>
      <c r="BQ1360">
        <v>0</v>
      </c>
      <c r="BR1360">
        <v>0</v>
      </c>
      <c r="BS1360">
        <v>0</v>
      </c>
      <c r="BT1360">
        <v>0</v>
      </c>
      <c r="BU1360">
        <v>0</v>
      </c>
      <c r="BV1360">
        <v>0</v>
      </c>
      <c r="BW1360">
        <v>0</v>
      </c>
      <c r="BX1360">
        <v>0</v>
      </c>
      <c r="BY1360">
        <v>0</v>
      </c>
      <c r="BZ1360">
        <v>0</v>
      </c>
      <c r="CA1360">
        <v>0</v>
      </c>
      <c r="CB1360">
        <v>0</v>
      </c>
      <c r="CC1360">
        <v>0</v>
      </c>
      <c r="CD1360">
        <v>0</v>
      </c>
      <c r="CE1360">
        <v>0</v>
      </c>
      <c r="CF1360">
        <v>0</v>
      </c>
      <c r="CG1360">
        <v>0</v>
      </c>
      <c r="CH1360">
        <v>0</v>
      </c>
      <c r="CI1360">
        <v>0</v>
      </c>
      <c r="CJ1360">
        <v>0</v>
      </c>
      <c r="CK1360">
        <v>0</v>
      </c>
      <c r="CL1360">
        <v>0</v>
      </c>
      <c r="CM1360">
        <v>0</v>
      </c>
      <c r="CN1360">
        <v>0</v>
      </c>
      <c r="CO1360">
        <v>0</v>
      </c>
      <c r="CP1360">
        <v>0</v>
      </c>
      <c r="CQ1360">
        <v>0</v>
      </c>
      <c r="CR1360">
        <v>0</v>
      </c>
      <c r="CS1360">
        <v>0</v>
      </c>
      <c r="CT1360">
        <v>0</v>
      </c>
      <c r="CU1360">
        <v>0</v>
      </c>
      <c r="CV1360">
        <v>0</v>
      </c>
      <c r="CW1360">
        <v>0</v>
      </c>
      <c r="CX1360">
        <v>0</v>
      </c>
      <c r="CY1360">
        <v>0</v>
      </c>
      <c r="CZ1360">
        <v>0</v>
      </c>
      <c r="DA1360">
        <v>0</v>
      </c>
      <c r="DB1360">
        <v>0</v>
      </c>
      <c r="DC1360">
        <v>0</v>
      </c>
      <c r="DD1360">
        <v>0</v>
      </c>
      <c r="DE1360">
        <v>0</v>
      </c>
      <c r="DF1360">
        <v>0</v>
      </c>
      <c r="DG1360">
        <v>0</v>
      </c>
      <c r="DH1360">
        <v>0</v>
      </c>
      <c r="DI1360">
        <v>0</v>
      </c>
      <c r="DJ1360">
        <v>0</v>
      </c>
      <c r="DK1360">
        <v>0</v>
      </c>
      <c r="DL1360">
        <v>0</v>
      </c>
      <c r="DM1360">
        <v>0</v>
      </c>
      <c r="DN1360">
        <v>0</v>
      </c>
      <c r="DO1360">
        <v>0</v>
      </c>
      <c r="DP1360">
        <v>0</v>
      </c>
      <c r="DQ1360">
        <v>0</v>
      </c>
      <c r="DR1360">
        <v>0</v>
      </c>
      <c r="DS1360">
        <v>0</v>
      </c>
      <c r="DT1360">
        <v>0</v>
      </c>
      <c r="DU1360">
        <v>0</v>
      </c>
      <c r="DV1360">
        <v>0</v>
      </c>
      <c r="DW1360">
        <v>0</v>
      </c>
      <c r="DX1360">
        <v>0</v>
      </c>
    </row>
    <row r="1361" spans="13:128" hidden="1">
      <c r="M1361" s="340" t="s">
        <v>632</v>
      </c>
      <c r="N1361" t="s">
        <v>1023</v>
      </c>
      <c r="O1361">
        <v>2</v>
      </c>
      <c r="P1361">
        <v>24</v>
      </c>
      <c r="Q1361" s="183" t="str">
        <f t="shared" si="50"/>
        <v>SDH100224</v>
      </c>
      <c r="R1361">
        <v>10000</v>
      </c>
      <c r="S1361">
        <v>10000</v>
      </c>
      <c r="T1361">
        <v>10000</v>
      </c>
      <c r="U1361">
        <v>10000</v>
      </c>
      <c r="V1361">
        <v>10000</v>
      </c>
      <c r="W1361">
        <v>10000</v>
      </c>
      <c r="X1361">
        <v>10000</v>
      </c>
      <c r="Y1361">
        <v>10000</v>
      </c>
      <c r="Z1361">
        <v>10000</v>
      </c>
      <c r="AA1361">
        <v>10000</v>
      </c>
      <c r="AB1361">
        <v>10000</v>
      </c>
      <c r="AC1361">
        <v>10000</v>
      </c>
      <c r="AD1361">
        <v>10000</v>
      </c>
      <c r="AE1361">
        <v>10000</v>
      </c>
      <c r="AF1361">
        <v>10000</v>
      </c>
      <c r="AG1361">
        <v>10000</v>
      </c>
      <c r="AH1361">
        <v>10000</v>
      </c>
      <c r="AI1361">
        <v>10000</v>
      </c>
      <c r="AJ1361">
        <v>10000</v>
      </c>
      <c r="AK1361">
        <v>10000</v>
      </c>
      <c r="AL1361">
        <v>10000</v>
      </c>
      <c r="AM1361">
        <v>10000</v>
      </c>
      <c r="AN1361">
        <v>10000</v>
      </c>
      <c r="AO1361">
        <v>10000</v>
      </c>
      <c r="AP1361">
        <v>10000</v>
      </c>
      <c r="AQ1361">
        <v>0</v>
      </c>
      <c r="AR1361">
        <v>0</v>
      </c>
      <c r="AS1361">
        <v>0</v>
      </c>
      <c r="AT1361">
        <v>0</v>
      </c>
      <c r="AU1361">
        <v>0</v>
      </c>
      <c r="AV1361">
        <v>0</v>
      </c>
      <c r="AW1361">
        <v>0</v>
      </c>
      <c r="AX1361">
        <v>0</v>
      </c>
      <c r="AY1361">
        <v>0</v>
      </c>
      <c r="AZ1361">
        <v>0</v>
      </c>
      <c r="BA1361">
        <v>0</v>
      </c>
      <c r="BB1361">
        <v>0</v>
      </c>
      <c r="BC1361">
        <v>0</v>
      </c>
      <c r="BD1361">
        <v>0</v>
      </c>
      <c r="BE1361">
        <v>0</v>
      </c>
      <c r="BF1361">
        <v>0</v>
      </c>
      <c r="BG1361">
        <v>0</v>
      </c>
      <c r="BH1361">
        <v>0</v>
      </c>
      <c r="BI1361">
        <v>0</v>
      </c>
      <c r="BJ1361">
        <v>0</v>
      </c>
      <c r="BK1361">
        <v>0</v>
      </c>
      <c r="BL1361">
        <v>0</v>
      </c>
      <c r="BM1361">
        <v>0</v>
      </c>
      <c r="BN1361">
        <v>0</v>
      </c>
      <c r="BO1361">
        <v>0</v>
      </c>
      <c r="BP1361">
        <v>0</v>
      </c>
      <c r="BQ1361">
        <v>0</v>
      </c>
      <c r="BR1361">
        <v>0</v>
      </c>
      <c r="BS1361">
        <v>0</v>
      </c>
      <c r="BT1361">
        <v>0</v>
      </c>
      <c r="BU1361">
        <v>0</v>
      </c>
      <c r="BV1361">
        <v>0</v>
      </c>
      <c r="BW1361">
        <v>0</v>
      </c>
      <c r="BX1361">
        <v>0</v>
      </c>
      <c r="BY1361">
        <v>0</v>
      </c>
      <c r="BZ1361">
        <v>0</v>
      </c>
      <c r="CA1361">
        <v>0</v>
      </c>
      <c r="CB1361">
        <v>0</v>
      </c>
      <c r="CC1361">
        <v>0</v>
      </c>
      <c r="CD1361">
        <v>0</v>
      </c>
      <c r="CE1361">
        <v>0</v>
      </c>
      <c r="CF1361">
        <v>0</v>
      </c>
      <c r="CG1361">
        <v>0</v>
      </c>
      <c r="CH1361">
        <v>0</v>
      </c>
      <c r="CI1361">
        <v>0</v>
      </c>
      <c r="CJ1361">
        <v>0</v>
      </c>
      <c r="CK1361">
        <v>0</v>
      </c>
      <c r="CL1361">
        <v>0</v>
      </c>
      <c r="CM1361">
        <v>0</v>
      </c>
      <c r="CN1361">
        <v>0</v>
      </c>
      <c r="CO1361">
        <v>0</v>
      </c>
      <c r="CP1361">
        <v>0</v>
      </c>
      <c r="CQ1361">
        <v>0</v>
      </c>
      <c r="CR1361">
        <v>0</v>
      </c>
      <c r="CS1361">
        <v>0</v>
      </c>
      <c r="CT1361">
        <v>0</v>
      </c>
      <c r="CU1361">
        <v>0</v>
      </c>
      <c r="CV1361">
        <v>0</v>
      </c>
      <c r="CW1361">
        <v>0</v>
      </c>
      <c r="CX1361">
        <v>0</v>
      </c>
      <c r="CY1361">
        <v>0</v>
      </c>
      <c r="CZ1361">
        <v>0</v>
      </c>
      <c r="DA1361">
        <v>0</v>
      </c>
      <c r="DB1361">
        <v>0</v>
      </c>
      <c r="DC1361">
        <v>0</v>
      </c>
      <c r="DD1361">
        <v>0</v>
      </c>
      <c r="DE1361">
        <v>0</v>
      </c>
      <c r="DF1361">
        <v>0</v>
      </c>
      <c r="DG1361">
        <v>0</v>
      </c>
      <c r="DH1361">
        <v>0</v>
      </c>
      <c r="DI1361">
        <v>0</v>
      </c>
      <c r="DJ1361">
        <v>0</v>
      </c>
      <c r="DK1361">
        <v>0</v>
      </c>
      <c r="DL1361">
        <v>0</v>
      </c>
      <c r="DM1361">
        <v>0</v>
      </c>
      <c r="DN1361">
        <v>0</v>
      </c>
      <c r="DO1361">
        <v>0</v>
      </c>
      <c r="DP1361">
        <v>0</v>
      </c>
      <c r="DQ1361">
        <v>0</v>
      </c>
      <c r="DR1361">
        <v>0</v>
      </c>
      <c r="DS1361">
        <v>0</v>
      </c>
      <c r="DT1361">
        <v>0</v>
      </c>
      <c r="DU1361">
        <v>0</v>
      </c>
      <c r="DV1361">
        <v>0</v>
      </c>
      <c r="DW1361">
        <v>0</v>
      </c>
      <c r="DX1361">
        <v>0</v>
      </c>
    </row>
    <row r="1362" spans="13:128" hidden="1">
      <c r="M1362" s="340" t="s">
        <v>632</v>
      </c>
      <c r="N1362" t="s">
        <v>1023</v>
      </c>
      <c r="O1362">
        <v>2</v>
      </c>
      <c r="P1362">
        <v>25</v>
      </c>
      <c r="Q1362" s="183" t="str">
        <f t="shared" si="50"/>
        <v>SDH100225</v>
      </c>
      <c r="R1362">
        <v>10000</v>
      </c>
      <c r="S1362">
        <v>10000</v>
      </c>
      <c r="T1362">
        <v>10000</v>
      </c>
      <c r="U1362">
        <v>10000</v>
      </c>
      <c r="V1362">
        <v>10000</v>
      </c>
      <c r="W1362">
        <v>10000</v>
      </c>
      <c r="X1362">
        <v>10000</v>
      </c>
      <c r="Y1362">
        <v>10000</v>
      </c>
      <c r="Z1362">
        <v>10000</v>
      </c>
      <c r="AA1362">
        <v>10000</v>
      </c>
      <c r="AB1362">
        <v>10000</v>
      </c>
      <c r="AC1362">
        <v>10000</v>
      </c>
      <c r="AD1362">
        <v>10000</v>
      </c>
      <c r="AE1362">
        <v>10000</v>
      </c>
      <c r="AF1362">
        <v>10000</v>
      </c>
      <c r="AG1362">
        <v>10000</v>
      </c>
      <c r="AH1362">
        <v>10000</v>
      </c>
      <c r="AI1362">
        <v>10000</v>
      </c>
      <c r="AJ1362">
        <v>10000</v>
      </c>
      <c r="AK1362">
        <v>10000</v>
      </c>
      <c r="AL1362">
        <v>10000</v>
      </c>
      <c r="AM1362">
        <v>10000</v>
      </c>
      <c r="AN1362">
        <v>10000</v>
      </c>
      <c r="AO1362">
        <v>10000</v>
      </c>
      <c r="AP1362">
        <v>10000</v>
      </c>
      <c r="AQ1362">
        <v>0</v>
      </c>
      <c r="AR1362">
        <v>0</v>
      </c>
      <c r="AS1362">
        <v>0</v>
      </c>
      <c r="AT1362">
        <v>0</v>
      </c>
      <c r="AU1362">
        <v>0</v>
      </c>
      <c r="AV1362">
        <v>0</v>
      </c>
      <c r="AW1362">
        <v>0</v>
      </c>
      <c r="AX1362">
        <v>0</v>
      </c>
      <c r="AY1362">
        <v>0</v>
      </c>
      <c r="AZ1362">
        <v>0</v>
      </c>
      <c r="BA1362">
        <v>0</v>
      </c>
      <c r="BB1362">
        <v>0</v>
      </c>
      <c r="BC1362">
        <v>0</v>
      </c>
      <c r="BD1362">
        <v>0</v>
      </c>
      <c r="BE1362">
        <v>0</v>
      </c>
      <c r="BF1362">
        <v>0</v>
      </c>
      <c r="BG1362">
        <v>0</v>
      </c>
      <c r="BH1362">
        <v>0</v>
      </c>
      <c r="BI1362">
        <v>0</v>
      </c>
      <c r="BJ1362">
        <v>0</v>
      </c>
      <c r="BK1362">
        <v>0</v>
      </c>
      <c r="BL1362">
        <v>0</v>
      </c>
      <c r="BM1362">
        <v>0</v>
      </c>
      <c r="BN1362">
        <v>0</v>
      </c>
      <c r="BO1362">
        <v>0</v>
      </c>
      <c r="BP1362">
        <v>0</v>
      </c>
      <c r="BQ1362">
        <v>0</v>
      </c>
      <c r="BR1362">
        <v>0</v>
      </c>
      <c r="BS1362">
        <v>0</v>
      </c>
      <c r="BT1362">
        <v>0</v>
      </c>
      <c r="BU1362">
        <v>0</v>
      </c>
      <c r="BV1362">
        <v>0</v>
      </c>
      <c r="BW1362">
        <v>0</v>
      </c>
      <c r="BX1362">
        <v>0</v>
      </c>
      <c r="BY1362">
        <v>0</v>
      </c>
      <c r="BZ1362">
        <v>0</v>
      </c>
      <c r="CA1362">
        <v>0</v>
      </c>
      <c r="CB1362">
        <v>0</v>
      </c>
      <c r="CC1362">
        <v>0</v>
      </c>
      <c r="CD1362">
        <v>0</v>
      </c>
      <c r="CE1362">
        <v>0</v>
      </c>
      <c r="CF1362">
        <v>0</v>
      </c>
      <c r="CG1362">
        <v>0</v>
      </c>
      <c r="CH1362">
        <v>0</v>
      </c>
      <c r="CI1362">
        <v>0</v>
      </c>
      <c r="CJ1362">
        <v>0</v>
      </c>
      <c r="CK1362">
        <v>0</v>
      </c>
      <c r="CL1362">
        <v>0</v>
      </c>
      <c r="CM1362">
        <v>0</v>
      </c>
      <c r="CN1362">
        <v>0</v>
      </c>
      <c r="CO1362">
        <v>0</v>
      </c>
      <c r="CP1362">
        <v>0</v>
      </c>
      <c r="CQ1362">
        <v>0</v>
      </c>
      <c r="CR1362">
        <v>0</v>
      </c>
      <c r="CS1362">
        <v>0</v>
      </c>
      <c r="CT1362">
        <v>0</v>
      </c>
      <c r="CU1362">
        <v>0</v>
      </c>
      <c r="CV1362">
        <v>0</v>
      </c>
      <c r="CW1362">
        <v>0</v>
      </c>
      <c r="CX1362">
        <v>0</v>
      </c>
      <c r="CY1362">
        <v>0</v>
      </c>
      <c r="CZ1362">
        <v>0</v>
      </c>
      <c r="DA1362">
        <v>0</v>
      </c>
      <c r="DB1362">
        <v>0</v>
      </c>
      <c r="DC1362">
        <v>0</v>
      </c>
      <c r="DD1362">
        <v>0</v>
      </c>
      <c r="DE1362">
        <v>0</v>
      </c>
      <c r="DF1362">
        <v>0</v>
      </c>
      <c r="DG1362">
        <v>0</v>
      </c>
      <c r="DH1362">
        <v>0</v>
      </c>
      <c r="DI1362">
        <v>0</v>
      </c>
      <c r="DJ1362">
        <v>0</v>
      </c>
      <c r="DK1362">
        <v>0</v>
      </c>
      <c r="DL1362">
        <v>0</v>
      </c>
      <c r="DM1362">
        <v>0</v>
      </c>
      <c r="DN1362">
        <v>0</v>
      </c>
      <c r="DO1362">
        <v>0</v>
      </c>
      <c r="DP1362">
        <v>0</v>
      </c>
      <c r="DQ1362">
        <v>0</v>
      </c>
      <c r="DR1362">
        <v>0</v>
      </c>
      <c r="DS1362">
        <v>0</v>
      </c>
      <c r="DT1362">
        <v>0</v>
      </c>
      <c r="DU1362">
        <v>0</v>
      </c>
      <c r="DV1362">
        <v>0</v>
      </c>
      <c r="DW1362">
        <v>0</v>
      </c>
      <c r="DX1362">
        <v>0</v>
      </c>
    </row>
    <row r="1363" spans="13:128" hidden="1">
      <c r="M1363" s="340" t="s">
        <v>632</v>
      </c>
      <c r="N1363" t="s">
        <v>1023</v>
      </c>
      <c r="O1363">
        <v>2</v>
      </c>
      <c r="P1363">
        <v>26</v>
      </c>
      <c r="Q1363" s="183" t="str">
        <f t="shared" si="50"/>
        <v>SDH100226</v>
      </c>
      <c r="R1363">
        <v>10000</v>
      </c>
      <c r="S1363">
        <v>10000</v>
      </c>
      <c r="T1363">
        <v>10000</v>
      </c>
      <c r="U1363">
        <v>10000</v>
      </c>
      <c r="V1363">
        <v>10000</v>
      </c>
      <c r="W1363">
        <v>10000</v>
      </c>
      <c r="X1363">
        <v>10000</v>
      </c>
      <c r="Y1363">
        <v>10000</v>
      </c>
      <c r="Z1363">
        <v>10000</v>
      </c>
      <c r="AA1363">
        <v>10000</v>
      </c>
      <c r="AB1363">
        <v>10000</v>
      </c>
      <c r="AC1363">
        <v>10000</v>
      </c>
      <c r="AD1363">
        <v>10000</v>
      </c>
      <c r="AE1363">
        <v>10000</v>
      </c>
      <c r="AF1363">
        <v>10000</v>
      </c>
      <c r="AG1363">
        <v>10000</v>
      </c>
      <c r="AH1363">
        <v>10000</v>
      </c>
      <c r="AI1363">
        <v>10000</v>
      </c>
      <c r="AJ1363">
        <v>10000</v>
      </c>
      <c r="AK1363">
        <v>10000</v>
      </c>
      <c r="AL1363">
        <v>10000</v>
      </c>
      <c r="AM1363">
        <v>10000</v>
      </c>
      <c r="AN1363">
        <v>10000</v>
      </c>
      <c r="AO1363">
        <v>10000</v>
      </c>
      <c r="AP1363">
        <v>10000</v>
      </c>
      <c r="AQ1363">
        <v>0</v>
      </c>
      <c r="AR1363">
        <v>0</v>
      </c>
      <c r="AS1363">
        <v>0</v>
      </c>
      <c r="AT1363">
        <v>0</v>
      </c>
      <c r="AU1363">
        <v>0</v>
      </c>
      <c r="AV1363">
        <v>0</v>
      </c>
      <c r="AW1363">
        <v>0</v>
      </c>
      <c r="AX1363">
        <v>0</v>
      </c>
      <c r="AY1363">
        <v>0</v>
      </c>
      <c r="AZ1363">
        <v>0</v>
      </c>
      <c r="BA1363">
        <v>0</v>
      </c>
      <c r="BB1363">
        <v>0</v>
      </c>
      <c r="BC1363">
        <v>0</v>
      </c>
      <c r="BD1363">
        <v>0</v>
      </c>
      <c r="BE1363">
        <v>0</v>
      </c>
      <c r="BF1363">
        <v>0</v>
      </c>
      <c r="BG1363">
        <v>0</v>
      </c>
      <c r="BH1363">
        <v>0</v>
      </c>
      <c r="BI1363">
        <v>0</v>
      </c>
      <c r="BJ1363">
        <v>0</v>
      </c>
      <c r="BK1363">
        <v>0</v>
      </c>
      <c r="BL1363">
        <v>0</v>
      </c>
      <c r="BM1363">
        <v>0</v>
      </c>
      <c r="BN1363">
        <v>0</v>
      </c>
      <c r="BO1363">
        <v>0</v>
      </c>
      <c r="BP1363">
        <v>0</v>
      </c>
      <c r="BQ1363">
        <v>0</v>
      </c>
      <c r="BR1363">
        <v>0</v>
      </c>
      <c r="BS1363">
        <v>0</v>
      </c>
      <c r="BT1363">
        <v>0</v>
      </c>
      <c r="BU1363">
        <v>0</v>
      </c>
      <c r="BV1363">
        <v>0</v>
      </c>
      <c r="BW1363">
        <v>0</v>
      </c>
      <c r="BX1363">
        <v>0</v>
      </c>
      <c r="BY1363">
        <v>0</v>
      </c>
      <c r="BZ1363">
        <v>0</v>
      </c>
      <c r="CA1363">
        <v>0</v>
      </c>
      <c r="CB1363">
        <v>0</v>
      </c>
      <c r="CC1363">
        <v>0</v>
      </c>
      <c r="CD1363">
        <v>0</v>
      </c>
      <c r="CE1363">
        <v>0</v>
      </c>
      <c r="CF1363">
        <v>0</v>
      </c>
      <c r="CG1363">
        <v>0</v>
      </c>
      <c r="CH1363">
        <v>0</v>
      </c>
      <c r="CI1363">
        <v>0</v>
      </c>
      <c r="CJ1363">
        <v>0</v>
      </c>
      <c r="CK1363">
        <v>0</v>
      </c>
      <c r="CL1363">
        <v>0</v>
      </c>
      <c r="CM1363">
        <v>0</v>
      </c>
      <c r="CN1363">
        <v>0</v>
      </c>
      <c r="CO1363">
        <v>0</v>
      </c>
      <c r="CP1363">
        <v>0</v>
      </c>
      <c r="CQ1363">
        <v>0</v>
      </c>
      <c r="CR1363">
        <v>0</v>
      </c>
      <c r="CS1363">
        <v>0</v>
      </c>
      <c r="CT1363">
        <v>0</v>
      </c>
      <c r="CU1363">
        <v>0</v>
      </c>
      <c r="CV1363">
        <v>0</v>
      </c>
      <c r="CW1363">
        <v>0</v>
      </c>
      <c r="CX1363">
        <v>0</v>
      </c>
      <c r="CY1363">
        <v>0</v>
      </c>
      <c r="CZ1363">
        <v>0</v>
      </c>
      <c r="DA1363">
        <v>0</v>
      </c>
      <c r="DB1363">
        <v>0</v>
      </c>
      <c r="DC1363">
        <v>0</v>
      </c>
      <c r="DD1363">
        <v>0</v>
      </c>
      <c r="DE1363">
        <v>0</v>
      </c>
      <c r="DF1363">
        <v>0</v>
      </c>
      <c r="DG1363">
        <v>0</v>
      </c>
      <c r="DH1363">
        <v>0</v>
      </c>
      <c r="DI1363">
        <v>0</v>
      </c>
      <c r="DJ1363">
        <v>0</v>
      </c>
      <c r="DK1363">
        <v>0</v>
      </c>
      <c r="DL1363">
        <v>0</v>
      </c>
      <c r="DM1363">
        <v>0</v>
      </c>
      <c r="DN1363">
        <v>0</v>
      </c>
      <c r="DO1363">
        <v>0</v>
      </c>
      <c r="DP1363">
        <v>0</v>
      </c>
      <c r="DQ1363">
        <v>0</v>
      </c>
      <c r="DR1363">
        <v>0</v>
      </c>
      <c r="DS1363">
        <v>0</v>
      </c>
      <c r="DT1363">
        <v>0</v>
      </c>
      <c r="DU1363">
        <v>0</v>
      </c>
      <c r="DV1363">
        <v>0</v>
      </c>
      <c r="DW1363">
        <v>0</v>
      </c>
      <c r="DX1363">
        <v>0</v>
      </c>
    </row>
    <row r="1364" spans="13:128" hidden="1">
      <c r="M1364" s="340" t="s">
        <v>632</v>
      </c>
      <c r="N1364" t="s">
        <v>1023</v>
      </c>
      <c r="O1364">
        <v>2</v>
      </c>
      <c r="P1364">
        <v>27</v>
      </c>
      <c r="Q1364" s="183" t="str">
        <f t="shared" si="50"/>
        <v>SDH100227</v>
      </c>
      <c r="R1364">
        <v>10000</v>
      </c>
      <c r="S1364">
        <v>10000</v>
      </c>
      <c r="T1364">
        <v>10000</v>
      </c>
      <c r="U1364">
        <v>10000</v>
      </c>
      <c r="V1364">
        <v>10000</v>
      </c>
      <c r="W1364">
        <v>10000</v>
      </c>
      <c r="X1364">
        <v>10000</v>
      </c>
      <c r="Y1364">
        <v>10000</v>
      </c>
      <c r="Z1364">
        <v>10000</v>
      </c>
      <c r="AA1364">
        <v>10000</v>
      </c>
      <c r="AB1364">
        <v>10000</v>
      </c>
      <c r="AC1364">
        <v>10000</v>
      </c>
      <c r="AD1364">
        <v>10000</v>
      </c>
      <c r="AE1364">
        <v>10000</v>
      </c>
      <c r="AF1364">
        <v>10000</v>
      </c>
      <c r="AG1364">
        <v>10000</v>
      </c>
      <c r="AH1364">
        <v>10000</v>
      </c>
      <c r="AI1364">
        <v>10000</v>
      </c>
      <c r="AJ1364">
        <v>10000</v>
      </c>
      <c r="AK1364">
        <v>10000</v>
      </c>
      <c r="AL1364">
        <v>10000</v>
      </c>
      <c r="AM1364">
        <v>10000</v>
      </c>
      <c r="AN1364">
        <v>10000</v>
      </c>
      <c r="AO1364">
        <v>10000</v>
      </c>
      <c r="AP1364">
        <v>10000</v>
      </c>
      <c r="AQ1364">
        <v>0</v>
      </c>
      <c r="AR1364">
        <v>0</v>
      </c>
      <c r="AS1364">
        <v>0</v>
      </c>
      <c r="AT1364">
        <v>0</v>
      </c>
      <c r="AU1364">
        <v>0</v>
      </c>
      <c r="AV1364">
        <v>0</v>
      </c>
      <c r="AW1364">
        <v>0</v>
      </c>
      <c r="AX1364">
        <v>0</v>
      </c>
      <c r="AY1364">
        <v>0</v>
      </c>
      <c r="AZ1364">
        <v>0</v>
      </c>
      <c r="BA1364">
        <v>0</v>
      </c>
      <c r="BB1364">
        <v>0</v>
      </c>
      <c r="BC1364">
        <v>0</v>
      </c>
      <c r="BD1364">
        <v>0</v>
      </c>
      <c r="BE1364">
        <v>0</v>
      </c>
      <c r="BF1364">
        <v>0</v>
      </c>
      <c r="BG1364">
        <v>0</v>
      </c>
      <c r="BH1364">
        <v>0</v>
      </c>
      <c r="BI1364">
        <v>0</v>
      </c>
      <c r="BJ1364">
        <v>0</v>
      </c>
      <c r="BK1364">
        <v>0</v>
      </c>
      <c r="BL1364">
        <v>0</v>
      </c>
      <c r="BM1364">
        <v>0</v>
      </c>
      <c r="BN1364">
        <v>0</v>
      </c>
      <c r="BO1364">
        <v>0</v>
      </c>
      <c r="BP1364">
        <v>0</v>
      </c>
      <c r="BQ1364">
        <v>0</v>
      </c>
      <c r="BR1364">
        <v>0</v>
      </c>
      <c r="BS1364">
        <v>0</v>
      </c>
      <c r="BT1364">
        <v>0</v>
      </c>
      <c r="BU1364">
        <v>0</v>
      </c>
      <c r="BV1364">
        <v>0</v>
      </c>
      <c r="BW1364">
        <v>0</v>
      </c>
      <c r="BX1364">
        <v>0</v>
      </c>
      <c r="BY1364">
        <v>0</v>
      </c>
      <c r="BZ1364">
        <v>0</v>
      </c>
      <c r="CA1364">
        <v>0</v>
      </c>
      <c r="CB1364">
        <v>0</v>
      </c>
      <c r="CC1364">
        <v>0</v>
      </c>
      <c r="CD1364">
        <v>0</v>
      </c>
      <c r="CE1364">
        <v>0</v>
      </c>
      <c r="CF1364">
        <v>0</v>
      </c>
      <c r="CG1364">
        <v>0</v>
      </c>
      <c r="CH1364">
        <v>0</v>
      </c>
      <c r="CI1364">
        <v>0</v>
      </c>
      <c r="CJ1364">
        <v>0</v>
      </c>
      <c r="CK1364">
        <v>0</v>
      </c>
      <c r="CL1364">
        <v>0</v>
      </c>
      <c r="CM1364">
        <v>0</v>
      </c>
      <c r="CN1364">
        <v>0</v>
      </c>
      <c r="CO1364">
        <v>0</v>
      </c>
      <c r="CP1364">
        <v>0</v>
      </c>
      <c r="CQ1364">
        <v>0</v>
      </c>
      <c r="CR1364">
        <v>0</v>
      </c>
      <c r="CS1364">
        <v>0</v>
      </c>
      <c r="CT1364">
        <v>0</v>
      </c>
      <c r="CU1364">
        <v>0</v>
      </c>
      <c r="CV1364">
        <v>0</v>
      </c>
      <c r="CW1364">
        <v>0</v>
      </c>
      <c r="CX1364">
        <v>0</v>
      </c>
      <c r="CY1364">
        <v>0</v>
      </c>
      <c r="CZ1364">
        <v>0</v>
      </c>
      <c r="DA1364">
        <v>0</v>
      </c>
      <c r="DB1364">
        <v>0</v>
      </c>
      <c r="DC1364">
        <v>0</v>
      </c>
      <c r="DD1364">
        <v>0</v>
      </c>
      <c r="DE1364">
        <v>0</v>
      </c>
      <c r="DF1364">
        <v>0</v>
      </c>
      <c r="DG1364">
        <v>0</v>
      </c>
      <c r="DH1364">
        <v>0</v>
      </c>
      <c r="DI1364">
        <v>0</v>
      </c>
      <c r="DJ1364">
        <v>0</v>
      </c>
      <c r="DK1364">
        <v>0</v>
      </c>
      <c r="DL1364">
        <v>0</v>
      </c>
      <c r="DM1364">
        <v>0</v>
      </c>
      <c r="DN1364">
        <v>0</v>
      </c>
      <c r="DO1364">
        <v>0</v>
      </c>
      <c r="DP1364">
        <v>0</v>
      </c>
      <c r="DQ1364">
        <v>0</v>
      </c>
      <c r="DR1364">
        <v>0</v>
      </c>
      <c r="DS1364">
        <v>0</v>
      </c>
      <c r="DT1364">
        <v>0</v>
      </c>
      <c r="DU1364">
        <v>0</v>
      </c>
      <c r="DV1364">
        <v>0</v>
      </c>
      <c r="DW1364">
        <v>0</v>
      </c>
      <c r="DX1364">
        <v>0</v>
      </c>
    </row>
    <row r="1365" spans="13:128" hidden="1">
      <c r="M1365" s="340" t="s">
        <v>632</v>
      </c>
      <c r="N1365" t="s">
        <v>1023</v>
      </c>
      <c r="O1365">
        <v>2</v>
      </c>
      <c r="P1365">
        <v>28</v>
      </c>
      <c r="Q1365" s="183" t="str">
        <f t="shared" si="50"/>
        <v>SDH100228</v>
      </c>
      <c r="R1365">
        <v>10000</v>
      </c>
      <c r="S1365">
        <v>10000</v>
      </c>
      <c r="T1365">
        <v>10000</v>
      </c>
      <c r="U1365">
        <v>10000</v>
      </c>
      <c r="V1365">
        <v>10000</v>
      </c>
      <c r="W1365">
        <v>10000</v>
      </c>
      <c r="X1365">
        <v>10000</v>
      </c>
      <c r="Y1365">
        <v>10000</v>
      </c>
      <c r="Z1365">
        <v>10000</v>
      </c>
      <c r="AA1365">
        <v>10000</v>
      </c>
      <c r="AB1365">
        <v>10000</v>
      </c>
      <c r="AC1365">
        <v>10000</v>
      </c>
      <c r="AD1365">
        <v>10000</v>
      </c>
      <c r="AE1365">
        <v>10000</v>
      </c>
      <c r="AF1365">
        <v>10000</v>
      </c>
      <c r="AG1365">
        <v>10000</v>
      </c>
      <c r="AH1365">
        <v>10000</v>
      </c>
      <c r="AI1365">
        <v>10000</v>
      </c>
      <c r="AJ1365">
        <v>10000</v>
      </c>
      <c r="AK1365">
        <v>10000</v>
      </c>
      <c r="AL1365">
        <v>10000</v>
      </c>
      <c r="AM1365">
        <v>10000</v>
      </c>
      <c r="AN1365">
        <v>10000</v>
      </c>
      <c r="AO1365">
        <v>10000</v>
      </c>
      <c r="AP1365">
        <v>10000</v>
      </c>
      <c r="AQ1365">
        <v>0</v>
      </c>
      <c r="AR1365">
        <v>0</v>
      </c>
      <c r="AS1365">
        <v>0</v>
      </c>
      <c r="AT1365">
        <v>0</v>
      </c>
      <c r="AU1365">
        <v>0</v>
      </c>
      <c r="AV1365">
        <v>0</v>
      </c>
      <c r="AW1365">
        <v>0</v>
      </c>
      <c r="AX1365">
        <v>0</v>
      </c>
      <c r="AY1365">
        <v>0</v>
      </c>
      <c r="AZ1365">
        <v>0</v>
      </c>
      <c r="BA1365">
        <v>0</v>
      </c>
      <c r="BB1365">
        <v>0</v>
      </c>
      <c r="BC1365">
        <v>0</v>
      </c>
      <c r="BD1365">
        <v>0</v>
      </c>
      <c r="BE1365">
        <v>0</v>
      </c>
      <c r="BF1365">
        <v>0</v>
      </c>
      <c r="BG1365">
        <v>0</v>
      </c>
      <c r="BH1365">
        <v>0</v>
      </c>
      <c r="BI1365">
        <v>0</v>
      </c>
      <c r="BJ1365">
        <v>0</v>
      </c>
      <c r="BK1365">
        <v>0</v>
      </c>
      <c r="BL1365">
        <v>0</v>
      </c>
      <c r="BM1365">
        <v>0</v>
      </c>
      <c r="BN1365">
        <v>0</v>
      </c>
      <c r="BO1365">
        <v>0</v>
      </c>
      <c r="BP1365">
        <v>0</v>
      </c>
      <c r="BQ1365">
        <v>0</v>
      </c>
      <c r="BR1365">
        <v>0</v>
      </c>
      <c r="BS1365">
        <v>0</v>
      </c>
      <c r="BT1365">
        <v>0</v>
      </c>
      <c r="BU1365">
        <v>0</v>
      </c>
      <c r="BV1365">
        <v>0</v>
      </c>
      <c r="BW1365">
        <v>0</v>
      </c>
      <c r="BX1365">
        <v>0</v>
      </c>
      <c r="BY1365">
        <v>0</v>
      </c>
      <c r="BZ1365">
        <v>0</v>
      </c>
      <c r="CA1365">
        <v>0</v>
      </c>
      <c r="CB1365">
        <v>0</v>
      </c>
      <c r="CC1365">
        <v>0</v>
      </c>
      <c r="CD1365">
        <v>0</v>
      </c>
      <c r="CE1365">
        <v>0</v>
      </c>
      <c r="CF1365">
        <v>0</v>
      </c>
      <c r="CG1365">
        <v>0</v>
      </c>
      <c r="CH1365">
        <v>0</v>
      </c>
      <c r="CI1365">
        <v>0</v>
      </c>
      <c r="CJ1365">
        <v>0</v>
      </c>
      <c r="CK1365">
        <v>0</v>
      </c>
      <c r="CL1365">
        <v>0</v>
      </c>
      <c r="CM1365">
        <v>0</v>
      </c>
      <c r="CN1365">
        <v>0</v>
      </c>
      <c r="CO1365">
        <v>0</v>
      </c>
      <c r="CP1365">
        <v>0</v>
      </c>
      <c r="CQ1365">
        <v>0</v>
      </c>
      <c r="CR1365">
        <v>0</v>
      </c>
      <c r="CS1365">
        <v>0</v>
      </c>
      <c r="CT1365">
        <v>0</v>
      </c>
      <c r="CU1365">
        <v>0</v>
      </c>
      <c r="CV1365">
        <v>0</v>
      </c>
      <c r="CW1365">
        <v>0</v>
      </c>
      <c r="CX1365">
        <v>0</v>
      </c>
      <c r="CY1365">
        <v>0</v>
      </c>
      <c r="CZ1365">
        <v>0</v>
      </c>
      <c r="DA1365">
        <v>0</v>
      </c>
      <c r="DB1365">
        <v>0</v>
      </c>
      <c r="DC1365">
        <v>0</v>
      </c>
      <c r="DD1365">
        <v>0</v>
      </c>
      <c r="DE1365">
        <v>0</v>
      </c>
      <c r="DF1365">
        <v>0</v>
      </c>
      <c r="DG1365">
        <v>0</v>
      </c>
      <c r="DH1365">
        <v>0</v>
      </c>
      <c r="DI1365">
        <v>0</v>
      </c>
      <c r="DJ1365">
        <v>0</v>
      </c>
      <c r="DK1365">
        <v>0</v>
      </c>
      <c r="DL1365">
        <v>0</v>
      </c>
      <c r="DM1365">
        <v>0</v>
      </c>
      <c r="DN1365">
        <v>0</v>
      </c>
      <c r="DO1365">
        <v>0</v>
      </c>
      <c r="DP1365">
        <v>0</v>
      </c>
      <c r="DQ1365">
        <v>0</v>
      </c>
      <c r="DR1365">
        <v>0</v>
      </c>
      <c r="DS1365">
        <v>0</v>
      </c>
      <c r="DT1365">
        <v>0</v>
      </c>
      <c r="DU1365">
        <v>0</v>
      </c>
      <c r="DV1365">
        <v>0</v>
      </c>
      <c r="DW1365">
        <v>0</v>
      </c>
      <c r="DX1365">
        <v>0</v>
      </c>
    </row>
    <row r="1366" spans="13:128" hidden="1">
      <c r="M1366" s="340" t="s">
        <v>632</v>
      </c>
      <c r="N1366" t="s">
        <v>1023</v>
      </c>
      <c r="O1366">
        <v>2</v>
      </c>
      <c r="P1366">
        <v>29</v>
      </c>
      <c r="Q1366" s="183" t="str">
        <f t="shared" si="50"/>
        <v>SDH100229</v>
      </c>
      <c r="R1366">
        <v>10000</v>
      </c>
      <c r="S1366">
        <v>10000</v>
      </c>
      <c r="T1366">
        <v>10000</v>
      </c>
      <c r="U1366">
        <v>10000</v>
      </c>
      <c r="V1366">
        <v>10000</v>
      </c>
      <c r="W1366">
        <v>10000</v>
      </c>
      <c r="X1366">
        <v>10000</v>
      </c>
      <c r="Y1366">
        <v>10000</v>
      </c>
      <c r="Z1366">
        <v>10000</v>
      </c>
      <c r="AA1366">
        <v>10000</v>
      </c>
      <c r="AB1366">
        <v>10000</v>
      </c>
      <c r="AC1366">
        <v>10000</v>
      </c>
      <c r="AD1366">
        <v>10000</v>
      </c>
      <c r="AE1366">
        <v>10000</v>
      </c>
      <c r="AF1366">
        <v>10000</v>
      </c>
      <c r="AG1366">
        <v>10000</v>
      </c>
      <c r="AH1366">
        <v>10000</v>
      </c>
      <c r="AI1366">
        <v>10000</v>
      </c>
      <c r="AJ1366">
        <v>10000</v>
      </c>
      <c r="AK1366">
        <v>10000</v>
      </c>
      <c r="AL1366">
        <v>10000</v>
      </c>
      <c r="AM1366">
        <v>10000</v>
      </c>
      <c r="AN1366">
        <v>10000</v>
      </c>
      <c r="AO1366">
        <v>10000</v>
      </c>
      <c r="AP1366">
        <v>10000</v>
      </c>
      <c r="AQ1366">
        <v>0</v>
      </c>
      <c r="AR1366">
        <v>0</v>
      </c>
      <c r="AS1366">
        <v>0</v>
      </c>
      <c r="AT1366">
        <v>0</v>
      </c>
      <c r="AU1366">
        <v>0</v>
      </c>
      <c r="AV1366">
        <v>0</v>
      </c>
      <c r="AW1366">
        <v>0</v>
      </c>
      <c r="AX1366">
        <v>0</v>
      </c>
      <c r="AY1366">
        <v>0</v>
      </c>
      <c r="AZ1366">
        <v>0</v>
      </c>
      <c r="BA1366">
        <v>0</v>
      </c>
      <c r="BB1366">
        <v>0</v>
      </c>
      <c r="BC1366">
        <v>0</v>
      </c>
      <c r="BD1366">
        <v>0</v>
      </c>
      <c r="BE1366">
        <v>0</v>
      </c>
      <c r="BF1366">
        <v>0</v>
      </c>
      <c r="BG1366">
        <v>0</v>
      </c>
      <c r="BH1366">
        <v>0</v>
      </c>
      <c r="BI1366">
        <v>0</v>
      </c>
      <c r="BJ1366">
        <v>0</v>
      </c>
      <c r="BK1366">
        <v>0</v>
      </c>
      <c r="BL1366">
        <v>0</v>
      </c>
      <c r="BM1366">
        <v>0</v>
      </c>
      <c r="BN1366">
        <v>0</v>
      </c>
      <c r="BO1366">
        <v>0</v>
      </c>
      <c r="BP1366">
        <v>0</v>
      </c>
      <c r="BQ1366">
        <v>0</v>
      </c>
      <c r="BR1366">
        <v>0</v>
      </c>
      <c r="BS1366">
        <v>0</v>
      </c>
      <c r="BT1366">
        <v>0</v>
      </c>
      <c r="BU1366">
        <v>0</v>
      </c>
      <c r="BV1366">
        <v>0</v>
      </c>
      <c r="BW1366">
        <v>0</v>
      </c>
      <c r="BX1366">
        <v>0</v>
      </c>
      <c r="BY1366">
        <v>0</v>
      </c>
      <c r="BZ1366">
        <v>0</v>
      </c>
      <c r="CA1366">
        <v>0</v>
      </c>
      <c r="CB1366">
        <v>0</v>
      </c>
      <c r="CC1366">
        <v>0</v>
      </c>
      <c r="CD1366">
        <v>0</v>
      </c>
      <c r="CE1366">
        <v>0</v>
      </c>
      <c r="CF1366">
        <v>0</v>
      </c>
      <c r="CG1366">
        <v>0</v>
      </c>
      <c r="CH1366">
        <v>0</v>
      </c>
      <c r="CI1366">
        <v>0</v>
      </c>
      <c r="CJ1366">
        <v>0</v>
      </c>
      <c r="CK1366">
        <v>0</v>
      </c>
      <c r="CL1366">
        <v>0</v>
      </c>
      <c r="CM1366">
        <v>0</v>
      </c>
      <c r="CN1366">
        <v>0</v>
      </c>
      <c r="CO1366">
        <v>0</v>
      </c>
      <c r="CP1366">
        <v>0</v>
      </c>
      <c r="CQ1366">
        <v>0</v>
      </c>
      <c r="CR1366">
        <v>0</v>
      </c>
      <c r="CS1366">
        <v>0</v>
      </c>
      <c r="CT1366">
        <v>0</v>
      </c>
      <c r="CU1366">
        <v>0</v>
      </c>
      <c r="CV1366">
        <v>0</v>
      </c>
      <c r="CW1366">
        <v>0</v>
      </c>
      <c r="CX1366">
        <v>0</v>
      </c>
      <c r="CY1366">
        <v>0</v>
      </c>
      <c r="CZ1366">
        <v>0</v>
      </c>
      <c r="DA1366">
        <v>0</v>
      </c>
      <c r="DB1366">
        <v>0</v>
      </c>
      <c r="DC1366">
        <v>0</v>
      </c>
      <c r="DD1366">
        <v>0</v>
      </c>
      <c r="DE1366">
        <v>0</v>
      </c>
      <c r="DF1366">
        <v>0</v>
      </c>
      <c r="DG1366">
        <v>0</v>
      </c>
      <c r="DH1366">
        <v>0</v>
      </c>
      <c r="DI1366">
        <v>0</v>
      </c>
      <c r="DJ1366">
        <v>0</v>
      </c>
      <c r="DK1366">
        <v>0</v>
      </c>
      <c r="DL1366">
        <v>0</v>
      </c>
      <c r="DM1366">
        <v>0</v>
      </c>
      <c r="DN1366">
        <v>0</v>
      </c>
      <c r="DO1366">
        <v>0</v>
      </c>
      <c r="DP1366">
        <v>0</v>
      </c>
      <c r="DQ1366">
        <v>0</v>
      </c>
      <c r="DR1366">
        <v>0</v>
      </c>
      <c r="DS1366">
        <v>0</v>
      </c>
      <c r="DT1366">
        <v>0</v>
      </c>
      <c r="DU1366">
        <v>0</v>
      </c>
      <c r="DV1366">
        <v>0</v>
      </c>
      <c r="DW1366">
        <v>0</v>
      </c>
      <c r="DX1366">
        <v>0</v>
      </c>
    </row>
    <row r="1367" spans="13:128" hidden="1">
      <c r="M1367" s="340" t="s">
        <v>632</v>
      </c>
      <c r="N1367" t="s">
        <v>1023</v>
      </c>
      <c r="O1367">
        <v>2</v>
      </c>
      <c r="P1367">
        <v>30</v>
      </c>
      <c r="Q1367" s="183" t="str">
        <f t="shared" si="50"/>
        <v>SDH100230</v>
      </c>
      <c r="R1367">
        <v>10000</v>
      </c>
      <c r="S1367">
        <v>10000</v>
      </c>
      <c r="T1367">
        <v>10000</v>
      </c>
      <c r="U1367">
        <v>10000</v>
      </c>
      <c r="V1367">
        <v>10000</v>
      </c>
      <c r="W1367">
        <v>10000</v>
      </c>
      <c r="X1367">
        <v>10000</v>
      </c>
      <c r="Y1367">
        <v>10000</v>
      </c>
      <c r="Z1367">
        <v>10000</v>
      </c>
      <c r="AA1367">
        <v>10000</v>
      </c>
      <c r="AB1367">
        <v>10000</v>
      </c>
      <c r="AC1367">
        <v>10000</v>
      </c>
      <c r="AD1367">
        <v>10000</v>
      </c>
      <c r="AE1367">
        <v>10000</v>
      </c>
      <c r="AF1367">
        <v>10000</v>
      </c>
      <c r="AG1367">
        <v>10000</v>
      </c>
      <c r="AH1367">
        <v>10000</v>
      </c>
      <c r="AI1367">
        <v>10000</v>
      </c>
      <c r="AJ1367">
        <v>10000</v>
      </c>
      <c r="AK1367">
        <v>10000</v>
      </c>
      <c r="AL1367">
        <v>10000</v>
      </c>
      <c r="AM1367">
        <v>10000</v>
      </c>
      <c r="AN1367">
        <v>10000</v>
      </c>
      <c r="AO1367">
        <v>10000</v>
      </c>
      <c r="AP1367">
        <v>10000</v>
      </c>
      <c r="AQ1367">
        <v>0</v>
      </c>
      <c r="AR1367">
        <v>0</v>
      </c>
      <c r="AS1367">
        <v>0</v>
      </c>
      <c r="AT1367">
        <v>0</v>
      </c>
      <c r="AU1367">
        <v>0</v>
      </c>
      <c r="AV1367">
        <v>0</v>
      </c>
      <c r="AW1367">
        <v>0</v>
      </c>
      <c r="AX1367">
        <v>0</v>
      </c>
      <c r="AY1367">
        <v>0</v>
      </c>
      <c r="AZ1367">
        <v>0</v>
      </c>
      <c r="BA1367">
        <v>0</v>
      </c>
      <c r="BB1367">
        <v>0</v>
      </c>
      <c r="BC1367">
        <v>0</v>
      </c>
      <c r="BD1367">
        <v>0</v>
      </c>
      <c r="BE1367">
        <v>0</v>
      </c>
      <c r="BF1367">
        <v>0</v>
      </c>
      <c r="BG1367">
        <v>0</v>
      </c>
      <c r="BH1367">
        <v>0</v>
      </c>
      <c r="BI1367">
        <v>0</v>
      </c>
      <c r="BJ1367">
        <v>0</v>
      </c>
      <c r="BK1367">
        <v>0</v>
      </c>
      <c r="BL1367">
        <v>0</v>
      </c>
      <c r="BM1367">
        <v>0</v>
      </c>
      <c r="BN1367">
        <v>0</v>
      </c>
      <c r="BO1367">
        <v>0</v>
      </c>
      <c r="BP1367">
        <v>0</v>
      </c>
      <c r="BQ1367">
        <v>0</v>
      </c>
      <c r="BR1367">
        <v>0</v>
      </c>
      <c r="BS1367">
        <v>0</v>
      </c>
      <c r="BT1367">
        <v>0</v>
      </c>
      <c r="BU1367">
        <v>0</v>
      </c>
      <c r="BV1367">
        <v>0</v>
      </c>
      <c r="BW1367">
        <v>0</v>
      </c>
      <c r="BX1367">
        <v>0</v>
      </c>
      <c r="BY1367">
        <v>0</v>
      </c>
      <c r="BZ1367">
        <v>0</v>
      </c>
      <c r="CA1367">
        <v>0</v>
      </c>
      <c r="CB1367">
        <v>0</v>
      </c>
      <c r="CC1367">
        <v>0</v>
      </c>
      <c r="CD1367">
        <v>0</v>
      </c>
      <c r="CE1367">
        <v>0</v>
      </c>
      <c r="CF1367">
        <v>0</v>
      </c>
      <c r="CG1367">
        <v>0</v>
      </c>
      <c r="CH1367">
        <v>0</v>
      </c>
      <c r="CI1367">
        <v>0</v>
      </c>
      <c r="CJ1367">
        <v>0</v>
      </c>
      <c r="CK1367">
        <v>0</v>
      </c>
      <c r="CL1367">
        <v>0</v>
      </c>
      <c r="CM1367">
        <v>0</v>
      </c>
      <c r="CN1367">
        <v>0</v>
      </c>
      <c r="CO1367">
        <v>0</v>
      </c>
      <c r="CP1367">
        <v>0</v>
      </c>
      <c r="CQ1367">
        <v>0</v>
      </c>
      <c r="CR1367">
        <v>0</v>
      </c>
      <c r="CS1367">
        <v>0</v>
      </c>
      <c r="CT1367">
        <v>0</v>
      </c>
      <c r="CU1367">
        <v>0</v>
      </c>
      <c r="CV1367">
        <v>0</v>
      </c>
      <c r="CW1367">
        <v>0</v>
      </c>
      <c r="CX1367">
        <v>0</v>
      </c>
      <c r="CY1367">
        <v>0</v>
      </c>
      <c r="CZ1367">
        <v>0</v>
      </c>
      <c r="DA1367">
        <v>0</v>
      </c>
      <c r="DB1367">
        <v>0</v>
      </c>
      <c r="DC1367">
        <v>0</v>
      </c>
      <c r="DD1367">
        <v>0</v>
      </c>
      <c r="DE1367">
        <v>0</v>
      </c>
      <c r="DF1367">
        <v>0</v>
      </c>
      <c r="DG1367">
        <v>0</v>
      </c>
      <c r="DH1367">
        <v>0</v>
      </c>
      <c r="DI1367">
        <v>0</v>
      </c>
      <c r="DJ1367">
        <v>0</v>
      </c>
      <c r="DK1367">
        <v>0</v>
      </c>
      <c r="DL1367">
        <v>0</v>
      </c>
      <c r="DM1367">
        <v>0</v>
      </c>
      <c r="DN1367">
        <v>0</v>
      </c>
      <c r="DO1367">
        <v>0</v>
      </c>
      <c r="DP1367">
        <v>0</v>
      </c>
      <c r="DQ1367">
        <v>0</v>
      </c>
      <c r="DR1367">
        <v>0</v>
      </c>
      <c r="DS1367">
        <v>0</v>
      </c>
      <c r="DT1367">
        <v>0</v>
      </c>
      <c r="DU1367">
        <v>0</v>
      </c>
      <c r="DV1367">
        <v>0</v>
      </c>
      <c r="DW1367">
        <v>0</v>
      </c>
      <c r="DX1367">
        <v>0</v>
      </c>
    </row>
    <row r="1368" spans="13:128" hidden="1">
      <c r="M1368" s="340" t="s">
        <v>632</v>
      </c>
      <c r="N1368" t="s">
        <v>1023</v>
      </c>
      <c r="O1368">
        <v>2</v>
      </c>
      <c r="P1368">
        <v>31</v>
      </c>
      <c r="Q1368" s="183" t="str">
        <f t="shared" si="50"/>
        <v>SDH100231</v>
      </c>
      <c r="R1368">
        <v>10000</v>
      </c>
      <c r="S1368">
        <v>10000</v>
      </c>
      <c r="T1368">
        <v>10000</v>
      </c>
      <c r="U1368">
        <v>10000</v>
      </c>
      <c r="V1368">
        <v>10000</v>
      </c>
      <c r="W1368">
        <v>10000</v>
      </c>
      <c r="X1368">
        <v>10000</v>
      </c>
      <c r="Y1368">
        <v>10000</v>
      </c>
      <c r="Z1368">
        <v>10000</v>
      </c>
      <c r="AA1368">
        <v>10000</v>
      </c>
      <c r="AB1368">
        <v>10000</v>
      </c>
      <c r="AC1368">
        <v>10000</v>
      </c>
      <c r="AD1368">
        <v>10000</v>
      </c>
      <c r="AE1368">
        <v>10000</v>
      </c>
      <c r="AF1368">
        <v>10000</v>
      </c>
      <c r="AG1368">
        <v>10000</v>
      </c>
      <c r="AH1368">
        <v>10000</v>
      </c>
      <c r="AI1368">
        <v>10000</v>
      </c>
      <c r="AJ1368">
        <v>10000</v>
      </c>
      <c r="AK1368">
        <v>10000</v>
      </c>
      <c r="AL1368">
        <v>10000</v>
      </c>
      <c r="AM1368">
        <v>10000</v>
      </c>
      <c r="AN1368">
        <v>10000</v>
      </c>
      <c r="AO1368">
        <v>10000</v>
      </c>
      <c r="AP1368">
        <v>10000</v>
      </c>
      <c r="AQ1368">
        <v>0</v>
      </c>
      <c r="AR1368">
        <v>0</v>
      </c>
      <c r="AS1368">
        <v>0</v>
      </c>
      <c r="AT1368">
        <v>0</v>
      </c>
      <c r="AU1368">
        <v>0</v>
      </c>
      <c r="AV1368">
        <v>0</v>
      </c>
      <c r="AW1368">
        <v>0</v>
      </c>
      <c r="AX1368">
        <v>0</v>
      </c>
      <c r="AY1368">
        <v>0</v>
      </c>
      <c r="AZ1368">
        <v>0</v>
      </c>
      <c r="BA1368">
        <v>0</v>
      </c>
      <c r="BB1368">
        <v>0</v>
      </c>
      <c r="BC1368">
        <v>0</v>
      </c>
      <c r="BD1368">
        <v>0</v>
      </c>
      <c r="BE1368">
        <v>0</v>
      </c>
      <c r="BF1368">
        <v>0</v>
      </c>
      <c r="BG1368">
        <v>0</v>
      </c>
      <c r="BH1368">
        <v>0</v>
      </c>
      <c r="BI1368">
        <v>0</v>
      </c>
      <c r="BJ1368">
        <v>0</v>
      </c>
      <c r="BK1368">
        <v>0</v>
      </c>
      <c r="BL1368">
        <v>0</v>
      </c>
      <c r="BM1368">
        <v>0</v>
      </c>
      <c r="BN1368">
        <v>0</v>
      </c>
      <c r="BO1368">
        <v>0</v>
      </c>
      <c r="BP1368">
        <v>0</v>
      </c>
      <c r="BQ1368">
        <v>0</v>
      </c>
      <c r="BR1368">
        <v>0</v>
      </c>
      <c r="BS1368">
        <v>0</v>
      </c>
      <c r="BT1368">
        <v>0</v>
      </c>
      <c r="BU1368">
        <v>0</v>
      </c>
      <c r="BV1368">
        <v>0</v>
      </c>
      <c r="BW1368">
        <v>0</v>
      </c>
      <c r="BX1368">
        <v>0</v>
      </c>
      <c r="BY1368">
        <v>0</v>
      </c>
      <c r="BZ1368">
        <v>0</v>
      </c>
      <c r="CA1368">
        <v>0</v>
      </c>
      <c r="CB1368">
        <v>0</v>
      </c>
      <c r="CC1368">
        <v>0</v>
      </c>
      <c r="CD1368">
        <v>0</v>
      </c>
      <c r="CE1368">
        <v>0</v>
      </c>
      <c r="CF1368">
        <v>0</v>
      </c>
      <c r="CG1368">
        <v>0</v>
      </c>
      <c r="CH1368">
        <v>0</v>
      </c>
      <c r="CI1368">
        <v>0</v>
      </c>
      <c r="CJ1368">
        <v>0</v>
      </c>
      <c r="CK1368">
        <v>0</v>
      </c>
      <c r="CL1368">
        <v>0</v>
      </c>
      <c r="CM1368">
        <v>0</v>
      </c>
      <c r="CN1368">
        <v>0</v>
      </c>
      <c r="CO1368">
        <v>0</v>
      </c>
      <c r="CP1368">
        <v>0</v>
      </c>
      <c r="CQ1368">
        <v>0</v>
      </c>
      <c r="CR1368">
        <v>0</v>
      </c>
      <c r="CS1368">
        <v>0</v>
      </c>
      <c r="CT1368">
        <v>0</v>
      </c>
      <c r="CU1368">
        <v>0</v>
      </c>
      <c r="CV1368">
        <v>0</v>
      </c>
      <c r="CW1368">
        <v>0</v>
      </c>
      <c r="CX1368">
        <v>0</v>
      </c>
      <c r="CY1368">
        <v>0</v>
      </c>
      <c r="CZ1368">
        <v>0</v>
      </c>
      <c r="DA1368">
        <v>0</v>
      </c>
      <c r="DB1368">
        <v>0</v>
      </c>
      <c r="DC1368">
        <v>0</v>
      </c>
      <c r="DD1368">
        <v>0</v>
      </c>
      <c r="DE1368">
        <v>0</v>
      </c>
      <c r="DF1368">
        <v>0</v>
      </c>
      <c r="DG1368">
        <v>0</v>
      </c>
      <c r="DH1368">
        <v>0</v>
      </c>
      <c r="DI1368">
        <v>0</v>
      </c>
      <c r="DJ1368">
        <v>0</v>
      </c>
      <c r="DK1368">
        <v>0</v>
      </c>
      <c r="DL1368">
        <v>0</v>
      </c>
      <c r="DM1368">
        <v>0</v>
      </c>
      <c r="DN1368">
        <v>0</v>
      </c>
      <c r="DO1368">
        <v>0</v>
      </c>
      <c r="DP1368">
        <v>0</v>
      </c>
      <c r="DQ1368">
        <v>0</v>
      </c>
      <c r="DR1368">
        <v>0</v>
      </c>
      <c r="DS1368">
        <v>0</v>
      </c>
      <c r="DT1368">
        <v>0</v>
      </c>
      <c r="DU1368">
        <v>0</v>
      </c>
      <c r="DV1368">
        <v>0</v>
      </c>
      <c r="DW1368">
        <v>0</v>
      </c>
      <c r="DX1368">
        <v>0</v>
      </c>
    </row>
    <row r="1369" spans="13:128" hidden="1">
      <c r="M1369" s="340" t="s">
        <v>632</v>
      </c>
      <c r="N1369" t="s">
        <v>1023</v>
      </c>
      <c r="O1369">
        <v>2</v>
      </c>
      <c r="P1369">
        <v>32</v>
      </c>
      <c r="Q1369" s="183" t="str">
        <f t="shared" si="50"/>
        <v>SDH100232</v>
      </c>
      <c r="R1369">
        <v>10000</v>
      </c>
      <c r="S1369">
        <v>10000</v>
      </c>
      <c r="T1369">
        <v>10000</v>
      </c>
      <c r="U1369">
        <v>10000</v>
      </c>
      <c r="V1369">
        <v>10000</v>
      </c>
      <c r="W1369">
        <v>10000</v>
      </c>
      <c r="X1369">
        <v>10000</v>
      </c>
      <c r="Y1369">
        <v>10000</v>
      </c>
      <c r="Z1369">
        <v>10000</v>
      </c>
      <c r="AA1369">
        <v>10000</v>
      </c>
      <c r="AB1369">
        <v>10000</v>
      </c>
      <c r="AC1369">
        <v>10000</v>
      </c>
      <c r="AD1369">
        <v>10000</v>
      </c>
      <c r="AE1369">
        <v>10000</v>
      </c>
      <c r="AF1369">
        <v>10000</v>
      </c>
      <c r="AG1369">
        <v>10000</v>
      </c>
      <c r="AH1369">
        <v>10000</v>
      </c>
      <c r="AI1369">
        <v>10000</v>
      </c>
      <c r="AJ1369">
        <v>10000</v>
      </c>
      <c r="AK1369">
        <v>10000</v>
      </c>
      <c r="AL1369">
        <v>10000</v>
      </c>
      <c r="AM1369">
        <v>10000</v>
      </c>
      <c r="AN1369">
        <v>10000</v>
      </c>
      <c r="AO1369">
        <v>10000</v>
      </c>
      <c r="AP1369">
        <v>10000</v>
      </c>
      <c r="AQ1369">
        <v>0</v>
      </c>
      <c r="AR1369">
        <v>0</v>
      </c>
      <c r="AS1369">
        <v>0</v>
      </c>
      <c r="AT1369">
        <v>0</v>
      </c>
      <c r="AU1369">
        <v>0</v>
      </c>
      <c r="AV1369">
        <v>0</v>
      </c>
      <c r="AW1369">
        <v>0</v>
      </c>
      <c r="AX1369">
        <v>0</v>
      </c>
      <c r="AY1369">
        <v>0</v>
      </c>
      <c r="AZ1369">
        <v>0</v>
      </c>
      <c r="BA1369">
        <v>0</v>
      </c>
      <c r="BB1369">
        <v>0</v>
      </c>
      <c r="BC1369">
        <v>0</v>
      </c>
      <c r="BD1369">
        <v>0</v>
      </c>
      <c r="BE1369">
        <v>0</v>
      </c>
      <c r="BF1369">
        <v>0</v>
      </c>
      <c r="BG1369">
        <v>0</v>
      </c>
      <c r="BH1369">
        <v>0</v>
      </c>
      <c r="BI1369">
        <v>0</v>
      </c>
      <c r="BJ1369">
        <v>0</v>
      </c>
      <c r="BK1369">
        <v>0</v>
      </c>
      <c r="BL1369">
        <v>0</v>
      </c>
      <c r="BM1369">
        <v>0</v>
      </c>
      <c r="BN1369">
        <v>0</v>
      </c>
      <c r="BO1369">
        <v>0</v>
      </c>
      <c r="BP1369">
        <v>0</v>
      </c>
      <c r="BQ1369">
        <v>0</v>
      </c>
      <c r="BR1369">
        <v>0</v>
      </c>
      <c r="BS1369">
        <v>0</v>
      </c>
      <c r="BT1369">
        <v>0</v>
      </c>
      <c r="BU1369">
        <v>0</v>
      </c>
      <c r="BV1369">
        <v>0</v>
      </c>
      <c r="BW1369">
        <v>0</v>
      </c>
      <c r="BX1369">
        <v>0</v>
      </c>
      <c r="BY1369">
        <v>0</v>
      </c>
      <c r="BZ1369">
        <v>0</v>
      </c>
      <c r="CA1369">
        <v>0</v>
      </c>
      <c r="CB1369">
        <v>0</v>
      </c>
      <c r="CC1369">
        <v>0</v>
      </c>
      <c r="CD1369">
        <v>0</v>
      </c>
      <c r="CE1369">
        <v>0</v>
      </c>
      <c r="CF1369">
        <v>0</v>
      </c>
      <c r="CG1369">
        <v>0</v>
      </c>
      <c r="CH1369">
        <v>0</v>
      </c>
      <c r="CI1369">
        <v>0</v>
      </c>
      <c r="CJ1369">
        <v>0</v>
      </c>
      <c r="CK1369">
        <v>0</v>
      </c>
      <c r="CL1369">
        <v>0</v>
      </c>
      <c r="CM1369">
        <v>0</v>
      </c>
      <c r="CN1369">
        <v>0</v>
      </c>
      <c r="CO1369">
        <v>0</v>
      </c>
      <c r="CP1369">
        <v>0</v>
      </c>
      <c r="CQ1369">
        <v>0</v>
      </c>
      <c r="CR1369">
        <v>0</v>
      </c>
      <c r="CS1369">
        <v>0</v>
      </c>
      <c r="CT1369">
        <v>0</v>
      </c>
      <c r="CU1369">
        <v>0</v>
      </c>
      <c r="CV1369">
        <v>0</v>
      </c>
      <c r="CW1369">
        <v>0</v>
      </c>
      <c r="CX1369">
        <v>0</v>
      </c>
      <c r="CY1369">
        <v>0</v>
      </c>
      <c r="CZ1369">
        <v>0</v>
      </c>
      <c r="DA1369">
        <v>0</v>
      </c>
      <c r="DB1369">
        <v>0</v>
      </c>
      <c r="DC1369">
        <v>0</v>
      </c>
      <c r="DD1369">
        <v>0</v>
      </c>
      <c r="DE1369">
        <v>0</v>
      </c>
      <c r="DF1369">
        <v>0</v>
      </c>
      <c r="DG1369">
        <v>0</v>
      </c>
      <c r="DH1369">
        <v>0</v>
      </c>
      <c r="DI1369">
        <v>0</v>
      </c>
      <c r="DJ1369">
        <v>0</v>
      </c>
      <c r="DK1369">
        <v>0</v>
      </c>
      <c r="DL1369">
        <v>0</v>
      </c>
      <c r="DM1369">
        <v>0</v>
      </c>
      <c r="DN1369">
        <v>0</v>
      </c>
      <c r="DO1369">
        <v>0</v>
      </c>
      <c r="DP1369">
        <v>0</v>
      </c>
      <c r="DQ1369">
        <v>0</v>
      </c>
      <c r="DR1369">
        <v>0</v>
      </c>
      <c r="DS1369">
        <v>0</v>
      </c>
      <c r="DT1369">
        <v>0</v>
      </c>
      <c r="DU1369">
        <v>0</v>
      </c>
      <c r="DV1369">
        <v>0</v>
      </c>
      <c r="DW1369">
        <v>0</v>
      </c>
      <c r="DX1369">
        <v>0</v>
      </c>
    </row>
    <row r="1370" spans="13:128" hidden="1">
      <c r="M1370" s="340" t="s">
        <v>632</v>
      </c>
      <c r="N1370" t="s">
        <v>1023</v>
      </c>
      <c r="O1370">
        <v>2</v>
      </c>
      <c r="P1370">
        <v>33</v>
      </c>
      <c r="Q1370" s="183" t="str">
        <f t="shared" si="50"/>
        <v>SDH100233</v>
      </c>
      <c r="R1370">
        <v>10000</v>
      </c>
      <c r="S1370">
        <v>10000</v>
      </c>
      <c r="T1370">
        <v>10000</v>
      </c>
      <c r="U1370">
        <v>10000</v>
      </c>
      <c r="V1370">
        <v>10000</v>
      </c>
      <c r="W1370">
        <v>10000</v>
      </c>
      <c r="X1370">
        <v>10000</v>
      </c>
      <c r="Y1370">
        <v>10000</v>
      </c>
      <c r="Z1370">
        <v>10000</v>
      </c>
      <c r="AA1370">
        <v>10000</v>
      </c>
      <c r="AB1370">
        <v>10000</v>
      </c>
      <c r="AC1370">
        <v>10000</v>
      </c>
      <c r="AD1370">
        <v>10000</v>
      </c>
      <c r="AE1370">
        <v>10000</v>
      </c>
      <c r="AF1370">
        <v>10000</v>
      </c>
      <c r="AG1370">
        <v>10000</v>
      </c>
      <c r="AH1370">
        <v>10000</v>
      </c>
      <c r="AI1370">
        <v>10000</v>
      </c>
      <c r="AJ1370">
        <v>10000</v>
      </c>
      <c r="AK1370">
        <v>10000</v>
      </c>
      <c r="AL1370">
        <v>10000</v>
      </c>
      <c r="AM1370">
        <v>10000</v>
      </c>
      <c r="AN1370">
        <v>10000</v>
      </c>
      <c r="AO1370">
        <v>10000</v>
      </c>
      <c r="AP1370">
        <v>10000</v>
      </c>
      <c r="AQ1370">
        <v>0</v>
      </c>
      <c r="AR1370">
        <v>0</v>
      </c>
      <c r="AS1370">
        <v>0</v>
      </c>
      <c r="AT1370">
        <v>0</v>
      </c>
      <c r="AU1370">
        <v>0</v>
      </c>
      <c r="AV1370">
        <v>0</v>
      </c>
      <c r="AW1370">
        <v>0</v>
      </c>
      <c r="AX1370">
        <v>0</v>
      </c>
      <c r="AY1370">
        <v>0</v>
      </c>
      <c r="AZ1370">
        <v>0</v>
      </c>
      <c r="BA1370">
        <v>0</v>
      </c>
      <c r="BB1370">
        <v>0</v>
      </c>
      <c r="BC1370">
        <v>0</v>
      </c>
      <c r="BD1370">
        <v>0</v>
      </c>
      <c r="BE1370">
        <v>0</v>
      </c>
      <c r="BF1370">
        <v>0</v>
      </c>
      <c r="BG1370">
        <v>0</v>
      </c>
      <c r="BH1370">
        <v>0</v>
      </c>
      <c r="BI1370">
        <v>0</v>
      </c>
      <c r="BJ1370">
        <v>0</v>
      </c>
      <c r="BK1370">
        <v>0</v>
      </c>
      <c r="BL1370">
        <v>0</v>
      </c>
      <c r="BM1370">
        <v>0</v>
      </c>
      <c r="BN1370">
        <v>0</v>
      </c>
      <c r="BO1370">
        <v>0</v>
      </c>
      <c r="BP1370">
        <v>0</v>
      </c>
      <c r="BQ1370">
        <v>0</v>
      </c>
      <c r="BR1370">
        <v>0</v>
      </c>
      <c r="BS1370">
        <v>0</v>
      </c>
      <c r="BT1370">
        <v>0</v>
      </c>
      <c r="BU1370">
        <v>0</v>
      </c>
      <c r="BV1370">
        <v>0</v>
      </c>
      <c r="BW1370">
        <v>0</v>
      </c>
      <c r="BX1370">
        <v>0</v>
      </c>
      <c r="BY1370">
        <v>0</v>
      </c>
      <c r="BZ1370">
        <v>0</v>
      </c>
      <c r="CA1370">
        <v>0</v>
      </c>
      <c r="CB1370">
        <v>0</v>
      </c>
      <c r="CC1370">
        <v>0</v>
      </c>
      <c r="CD1370">
        <v>0</v>
      </c>
      <c r="CE1370">
        <v>0</v>
      </c>
      <c r="CF1370">
        <v>0</v>
      </c>
      <c r="CG1370">
        <v>0</v>
      </c>
      <c r="CH1370">
        <v>0</v>
      </c>
      <c r="CI1370">
        <v>0</v>
      </c>
      <c r="CJ1370">
        <v>0</v>
      </c>
      <c r="CK1370">
        <v>0</v>
      </c>
      <c r="CL1370">
        <v>0</v>
      </c>
      <c r="CM1370">
        <v>0</v>
      </c>
      <c r="CN1370">
        <v>0</v>
      </c>
      <c r="CO1370">
        <v>0</v>
      </c>
      <c r="CP1370">
        <v>0</v>
      </c>
      <c r="CQ1370">
        <v>0</v>
      </c>
      <c r="CR1370">
        <v>0</v>
      </c>
      <c r="CS1370">
        <v>0</v>
      </c>
      <c r="CT1370">
        <v>0</v>
      </c>
      <c r="CU1370">
        <v>0</v>
      </c>
      <c r="CV1370">
        <v>0</v>
      </c>
      <c r="CW1370">
        <v>0</v>
      </c>
      <c r="CX1370">
        <v>0</v>
      </c>
      <c r="CY1370">
        <v>0</v>
      </c>
      <c r="CZ1370">
        <v>0</v>
      </c>
      <c r="DA1370">
        <v>0</v>
      </c>
      <c r="DB1370">
        <v>0</v>
      </c>
      <c r="DC1370">
        <v>0</v>
      </c>
      <c r="DD1370">
        <v>0</v>
      </c>
      <c r="DE1370">
        <v>0</v>
      </c>
      <c r="DF1370">
        <v>0</v>
      </c>
      <c r="DG1370">
        <v>0</v>
      </c>
      <c r="DH1370">
        <v>0</v>
      </c>
      <c r="DI1370">
        <v>0</v>
      </c>
      <c r="DJ1370">
        <v>0</v>
      </c>
      <c r="DK1370">
        <v>0</v>
      </c>
      <c r="DL1370">
        <v>0</v>
      </c>
      <c r="DM1370">
        <v>0</v>
      </c>
      <c r="DN1370">
        <v>0</v>
      </c>
      <c r="DO1370">
        <v>0</v>
      </c>
      <c r="DP1370">
        <v>0</v>
      </c>
      <c r="DQ1370">
        <v>0</v>
      </c>
      <c r="DR1370">
        <v>0</v>
      </c>
      <c r="DS1370">
        <v>0</v>
      </c>
      <c r="DT1370">
        <v>0</v>
      </c>
      <c r="DU1370">
        <v>0</v>
      </c>
      <c r="DV1370">
        <v>0</v>
      </c>
      <c r="DW1370">
        <v>0</v>
      </c>
      <c r="DX1370">
        <v>0</v>
      </c>
    </row>
    <row r="1371" spans="13:128" hidden="1">
      <c r="M1371" s="340" t="s">
        <v>632</v>
      </c>
      <c r="N1371" t="s">
        <v>1023</v>
      </c>
      <c r="O1371">
        <v>2</v>
      </c>
      <c r="P1371">
        <v>34</v>
      </c>
      <c r="Q1371" s="183" t="str">
        <f t="shared" si="50"/>
        <v>SDH100234</v>
      </c>
      <c r="R1371">
        <v>10000</v>
      </c>
      <c r="S1371">
        <v>10000</v>
      </c>
      <c r="T1371">
        <v>10000</v>
      </c>
      <c r="U1371">
        <v>10000</v>
      </c>
      <c r="V1371">
        <v>10000</v>
      </c>
      <c r="W1371">
        <v>10000</v>
      </c>
      <c r="X1371">
        <v>10000</v>
      </c>
      <c r="Y1371">
        <v>10000</v>
      </c>
      <c r="Z1371">
        <v>10000</v>
      </c>
      <c r="AA1371">
        <v>10000</v>
      </c>
      <c r="AB1371">
        <v>10000</v>
      </c>
      <c r="AC1371">
        <v>10000</v>
      </c>
      <c r="AD1371">
        <v>10000</v>
      </c>
      <c r="AE1371">
        <v>10000</v>
      </c>
      <c r="AF1371">
        <v>10000</v>
      </c>
      <c r="AG1371">
        <v>10000</v>
      </c>
      <c r="AH1371">
        <v>10000</v>
      </c>
      <c r="AI1371">
        <v>10000</v>
      </c>
      <c r="AJ1371">
        <v>10000</v>
      </c>
      <c r="AK1371">
        <v>10000</v>
      </c>
      <c r="AL1371">
        <v>10000</v>
      </c>
      <c r="AM1371">
        <v>10000</v>
      </c>
      <c r="AN1371">
        <v>10000</v>
      </c>
      <c r="AO1371">
        <v>10000</v>
      </c>
      <c r="AP1371">
        <v>10000</v>
      </c>
      <c r="AQ1371">
        <v>0</v>
      </c>
      <c r="AR1371">
        <v>0</v>
      </c>
      <c r="AS1371">
        <v>0</v>
      </c>
      <c r="AT1371">
        <v>0</v>
      </c>
      <c r="AU1371">
        <v>0</v>
      </c>
      <c r="AV1371">
        <v>0</v>
      </c>
      <c r="AW1371">
        <v>0</v>
      </c>
      <c r="AX1371">
        <v>0</v>
      </c>
      <c r="AY1371">
        <v>0</v>
      </c>
      <c r="AZ1371">
        <v>0</v>
      </c>
      <c r="BA1371">
        <v>0</v>
      </c>
      <c r="BB1371">
        <v>0</v>
      </c>
      <c r="BC1371">
        <v>0</v>
      </c>
      <c r="BD1371">
        <v>0</v>
      </c>
      <c r="BE1371">
        <v>0</v>
      </c>
      <c r="BF1371">
        <v>0</v>
      </c>
      <c r="BG1371">
        <v>0</v>
      </c>
      <c r="BH1371">
        <v>0</v>
      </c>
      <c r="BI1371">
        <v>0</v>
      </c>
      <c r="BJ1371">
        <v>0</v>
      </c>
      <c r="BK1371">
        <v>0</v>
      </c>
      <c r="BL1371">
        <v>0</v>
      </c>
      <c r="BM1371">
        <v>0</v>
      </c>
      <c r="BN1371">
        <v>0</v>
      </c>
      <c r="BO1371">
        <v>0</v>
      </c>
      <c r="BP1371">
        <v>0</v>
      </c>
      <c r="BQ1371">
        <v>0</v>
      </c>
      <c r="BR1371">
        <v>0</v>
      </c>
      <c r="BS1371">
        <v>0</v>
      </c>
      <c r="BT1371">
        <v>0</v>
      </c>
      <c r="BU1371">
        <v>0</v>
      </c>
      <c r="BV1371">
        <v>0</v>
      </c>
      <c r="BW1371">
        <v>0</v>
      </c>
      <c r="BX1371">
        <v>0</v>
      </c>
      <c r="BY1371">
        <v>0</v>
      </c>
      <c r="BZ1371">
        <v>0</v>
      </c>
      <c r="CA1371">
        <v>0</v>
      </c>
      <c r="CB1371">
        <v>0</v>
      </c>
      <c r="CC1371">
        <v>0</v>
      </c>
      <c r="CD1371">
        <v>0</v>
      </c>
      <c r="CE1371">
        <v>0</v>
      </c>
      <c r="CF1371">
        <v>0</v>
      </c>
      <c r="CG1371">
        <v>0</v>
      </c>
      <c r="CH1371">
        <v>0</v>
      </c>
      <c r="CI1371">
        <v>0</v>
      </c>
      <c r="CJ1371">
        <v>0</v>
      </c>
      <c r="CK1371">
        <v>0</v>
      </c>
      <c r="CL1371">
        <v>0</v>
      </c>
      <c r="CM1371">
        <v>0</v>
      </c>
      <c r="CN1371">
        <v>0</v>
      </c>
      <c r="CO1371">
        <v>0</v>
      </c>
      <c r="CP1371">
        <v>0</v>
      </c>
      <c r="CQ1371">
        <v>0</v>
      </c>
      <c r="CR1371">
        <v>0</v>
      </c>
      <c r="CS1371">
        <v>0</v>
      </c>
      <c r="CT1371">
        <v>0</v>
      </c>
      <c r="CU1371">
        <v>0</v>
      </c>
      <c r="CV1371">
        <v>0</v>
      </c>
      <c r="CW1371">
        <v>0</v>
      </c>
      <c r="CX1371">
        <v>0</v>
      </c>
      <c r="CY1371">
        <v>0</v>
      </c>
      <c r="CZ1371">
        <v>0</v>
      </c>
      <c r="DA1371">
        <v>0</v>
      </c>
      <c r="DB1371">
        <v>0</v>
      </c>
      <c r="DC1371">
        <v>0</v>
      </c>
      <c r="DD1371">
        <v>0</v>
      </c>
      <c r="DE1371">
        <v>0</v>
      </c>
      <c r="DF1371">
        <v>0</v>
      </c>
      <c r="DG1371">
        <v>0</v>
      </c>
      <c r="DH1371">
        <v>0</v>
      </c>
      <c r="DI1371">
        <v>0</v>
      </c>
      <c r="DJ1371">
        <v>0</v>
      </c>
      <c r="DK1371">
        <v>0</v>
      </c>
      <c r="DL1371">
        <v>0</v>
      </c>
      <c r="DM1371">
        <v>0</v>
      </c>
      <c r="DN1371">
        <v>0</v>
      </c>
      <c r="DO1371">
        <v>0</v>
      </c>
      <c r="DP1371">
        <v>0</v>
      </c>
      <c r="DQ1371">
        <v>0</v>
      </c>
      <c r="DR1371">
        <v>0</v>
      </c>
      <c r="DS1371">
        <v>0</v>
      </c>
      <c r="DT1371">
        <v>0</v>
      </c>
      <c r="DU1371">
        <v>0</v>
      </c>
      <c r="DV1371">
        <v>0</v>
      </c>
      <c r="DW1371">
        <v>0</v>
      </c>
      <c r="DX1371">
        <v>0</v>
      </c>
    </row>
    <row r="1372" spans="13:128" hidden="1">
      <c r="M1372" s="340" t="s">
        <v>632</v>
      </c>
      <c r="N1372" t="s">
        <v>1023</v>
      </c>
      <c r="O1372">
        <v>2</v>
      </c>
      <c r="P1372">
        <v>35</v>
      </c>
      <c r="Q1372" s="183" t="str">
        <f t="shared" si="50"/>
        <v>SDH100235</v>
      </c>
      <c r="R1372">
        <v>10000</v>
      </c>
      <c r="S1372">
        <v>10000</v>
      </c>
      <c r="T1372">
        <v>10000</v>
      </c>
      <c r="U1372">
        <v>10000</v>
      </c>
      <c r="V1372">
        <v>10000</v>
      </c>
      <c r="W1372">
        <v>10000</v>
      </c>
      <c r="X1372">
        <v>10000</v>
      </c>
      <c r="Y1372">
        <v>10000</v>
      </c>
      <c r="Z1372">
        <v>10000</v>
      </c>
      <c r="AA1372">
        <v>10000</v>
      </c>
      <c r="AB1372">
        <v>10000</v>
      </c>
      <c r="AC1372">
        <v>10000</v>
      </c>
      <c r="AD1372">
        <v>10000</v>
      </c>
      <c r="AE1372">
        <v>10000</v>
      </c>
      <c r="AF1372">
        <v>10000</v>
      </c>
      <c r="AG1372">
        <v>10000</v>
      </c>
      <c r="AH1372">
        <v>10000</v>
      </c>
      <c r="AI1372">
        <v>10000</v>
      </c>
      <c r="AJ1372">
        <v>10000</v>
      </c>
      <c r="AK1372">
        <v>10000</v>
      </c>
      <c r="AL1372">
        <v>10000</v>
      </c>
      <c r="AM1372">
        <v>10000</v>
      </c>
      <c r="AN1372">
        <v>10000</v>
      </c>
      <c r="AO1372">
        <v>10000</v>
      </c>
      <c r="AP1372">
        <v>10000</v>
      </c>
      <c r="AQ1372">
        <v>0</v>
      </c>
      <c r="AR1372">
        <v>0</v>
      </c>
      <c r="AS1372">
        <v>0</v>
      </c>
      <c r="AT1372">
        <v>0</v>
      </c>
      <c r="AU1372">
        <v>0</v>
      </c>
      <c r="AV1372">
        <v>0</v>
      </c>
      <c r="AW1372">
        <v>0</v>
      </c>
      <c r="AX1372">
        <v>0</v>
      </c>
      <c r="AY1372">
        <v>0</v>
      </c>
      <c r="AZ1372">
        <v>0</v>
      </c>
      <c r="BA1372">
        <v>0</v>
      </c>
      <c r="BB1372">
        <v>0</v>
      </c>
      <c r="BC1372">
        <v>0</v>
      </c>
      <c r="BD1372">
        <v>0</v>
      </c>
      <c r="BE1372">
        <v>0</v>
      </c>
      <c r="BF1372">
        <v>0</v>
      </c>
      <c r="BG1372">
        <v>0</v>
      </c>
      <c r="BH1372">
        <v>0</v>
      </c>
      <c r="BI1372">
        <v>0</v>
      </c>
      <c r="BJ1372">
        <v>0</v>
      </c>
      <c r="BK1372">
        <v>0</v>
      </c>
      <c r="BL1372">
        <v>0</v>
      </c>
      <c r="BM1372">
        <v>0</v>
      </c>
      <c r="BN1372">
        <v>0</v>
      </c>
      <c r="BO1372">
        <v>0</v>
      </c>
      <c r="BP1372">
        <v>0</v>
      </c>
      <c r="BQ1372">
        <v>0</v>
      </c>
      <c r="BR1372">
        <v>0</v>
      </c>
      <c r="BS1372">
        <v>0</v>
      </c>
      <c r="BT1372">
        <v>0</v>
      </c>
      <c r="BU1372">
        <v>0</v>
      </c>
      <c r="BV1372">
        <v>0</v>
      </c>
      <c r="BW1372">
        <v>0</v>
      </c>
      <c r="BX1372">
        <v>0</v>
      </c>
      <c r="BY1372">
        <v>0</v>
      </c>
      <c r="BZ1372">
        <v>0</v>
      </c>
      <c r="CA1372">
        <v>0</v>
      </c>
      <c r="CB1372">
        <v>0</v>
      </c>
      <c r="CC1372">
        <v>0</v>
      </c>
      <c r="CD1372">
        <v>0</v>
      </c>
      <c r="CE1372">
        <v>0</v>
      </c>
      <c r="CF1372">
        <v>0</v>
      </c>
      <c r="CG1372">
        <v>0</v>
      </c>
      <c r="CH1372">
        <v>0</v>
      </c>
      <c r="CI1372">
        <v>0</v>
      </c>
      <c r="CJ1372">
        <v>0</v>
      </c>
      <c r="CK1372">
        <v>0</v>
      </c>
      <c r="CL1372">
        <v>0</v>
      </c>
      <c r="CM1372">
        <v>0</v>
      </c>
      <c r="CN1372">
        <v>0</v>
      </c>
      <c r="CO1372">
        <v>0</v>
      </c>
      <c r="CP1372">
        <v>0</v>
      </c>
      <c r="CQ1372">
        <v>0</v>
      </c>
      <c r="CR1372">
        <v>0</v>
      </c>
      <c r="CS1372">
        <v>0</v>
      </c>
      <c r="CT1372">
        <v>0</v>
      </c>
      <c r="CU1372">
        <v>0</v>
      </c>
      <c r="CV1372">
        <v>0</v>
      </c>
      <c r="CW1372">
        <v>0</v>
      </c>
      <c r="CX1372">
        <v>0</v>
      </c>
      <c r="CY1372">
        <v>0</v>
      </c>
      <c r="CZ1372">
        <v>0</v>
      </c>
      <c r="DA1372">
        <v>0</v>
      </c>
      <c r="DB1372">
        <v>0</v>
      </c>
      <c r="DC1372">
        <v>0</v>
      </c>
      <c r="DD1372">
        <v>0</v>
      </c>
      <c r="DE1372">
        <v>0</v>
      </c>
      <c r="DF1372">
        <v>0</v>
      </c>
      <c r="DG1372">
        <v>0</v>
      </c>
      <c r="DH1372">
        <v>0</v>
      </c>
      <c r="DI1372">
        <v>0</v>
      </c>
      <c r="DJ1372">
        <v>0</v>
      </c>
      <c r="DK1372">
        <v>0</v>
      </c>
      <c r="DL1372">
        <v>0</v>
      </c>
      <c r="DM1372">
        <v>0</v>
      </c>
      <c r="DN1372">
        <v>0</v>
      </c>
      <c r="DO1372">
        <v>0</v>
      </c>
      <c r="DP1372">
        <v>0</v>
      </c>
      <c r="DQ1372">
        <v>0</v>
      </c>
      <c r="DR1372">
        <v>0</v>
      </c>
      <c r="DS1372">
        <v>0</v>
      </c>
      <c r="DT1372">
        <v>0</v>
      </c>
      <c r="DU1372">
        <v>0</v>
      </c>
      <c r="DV1372">
        <v>0</v>
      </c>
      <c r="DW1372">
        <v>0</v>
      </c>
      <c r="DX1372">
        <v>0</v>
      </c>
    </row>
    <row r="1373" spans="13:128" hidden="1">
      <c r="M1373" s="340" t="s">
        <v>632</v>
      </c>
      <c r="N1373" t="s">
        <v>1023</v>
      </c>
      <c r="O1373">
        <v>2</v>
      </c>
      <c r="P1373">
        <v>36</v>
      </c>
      <c r="Q1373" s="183" t="str">
        <f t="shared" si="50"/>
        <v>SDH100236</v>
      </c>
      <c r="R1373">
        <v>10000</v>
      </c>
      <c r="S1373">
        <v>10000</v>
      </c>
      <c r="T1373">
        <v>10000</v>
      </c>
      <c r="U1373">
        <v>10000</v>
      </c>
      <c r="V1373">
        <v>10000</v>
      </c>
      <c r="W1373">
        <v>10000</v>
      </c>
      <c r="X1373">
        <v>10000</v>
      </c>
      <c r="Y1373">
        <v>10000</v>
      </c>
      <c r="Z1373">
        <v>10000</v>
      </c>
      <c r="AA1373">
        <v>10000</v>
      </c>
      <c r="AB1373">
        <v>10000</v>
      </c>
      <c r="AC1373">
        <v>10000</v>
      </c>
      <c r="AD1373">
        <v>10000</v>
      </c>
      <c r="AE1373">
        <v>10000</v>
      </c>
      <c r="AF1373">
        <v>10000</v>
      </c>
      <c r="AG1373">
        <v>10000</v>
      </c>
      <c r="AH1373">
        <v>10000</v>
      </c>
      <c r="AI1373">
        <v>10000</v>
      </c>
      <c r="AJ1373">
        <v>10000</v>
      </c>
      <c r="AK1373">
        <v>10000</v>
      </c>
      <c r="AL1373">
        <v>10000</v>
      </c>
      <c r="AM1373">
        <v>10000</v>
      </c>
      <c r="AN1373">
        <v>10000</v>
      </c>
      <c r="AO1373">
        <v>10000</v>
      </c>
      <c r="AP1373">
        <v>10000</v>
      </c>
      <c r="AQ1373">
        <v>0</v>
      </c>
      <c r="AR1373">
        <v>0</v>
      </c>
      <c r="AS1373">
        <v>0</v>
      </c>
      <c r="AT1373">
        <v>0</v>
      </c>
      <c r="AU1373">
        <v>0</v>
      </c>
      <c r="AV1373">
        <v>0</v>
      </c>
      <c r="AW1373">
        <v>0</v>
      </c>
      <c r="AX1373">
        <v>0</v>
      </c>
      <c r="AY1373">
        <v>0</v>
      </c>
      <c r="AZ1373">
        <v>0</v>
      </c>
      <c r="BA1373">
        <v>0</v>
      </c>
      <c r="BB1373">
        <v>0</v>
      </c>
      <c r="BC1373">
        <v>0</v>
      </c>
      <c r="BD1373">
        <v>0</v>
      </c>
      <c r="BE1373">
        <v>0</v>
      </c>
      <c r="BF1373">
        <v>0</v>
      </c>
      <c r="BG1373">
        <v>0</v>
      </c>
      <c r="BH1373">
        <v>0</v>
      </c>
      <c r="BI1373">
        <v>0</v>
      </c>
      <c r="BJ1373">
        <v>0</v>
      </c>
      <c r="BK1373">
        <v>0</v>
      </c>
      <c r="BL1373">
        <v>0</v>
      </c>
      <c r="BM1373">
        <v>0</v>
      </c>
      <c r="BN1373">
        <v>0</v>
      </c>
      <c r="BO1373">
        <v>0</v>
      </c>
      <c r="BP1373">
        <v>0</v>
      </c>
      <c r="BQ1373">
        <v>0</v>
      </c>
      <c r="BR1373">
        <v>0</v>
      </c>
      <c r="BS1373">
        <v>0</v>
      </c>
      <c r="BT1373">
        <v>0</v>
      </c>
      <c r="BU1373">
        <v>0</v>
      </c>
      <c r="BV1373">
        <v>0</v>
      </c>
      <c r="BW1373">
        <v>0</v>
      </c>
      <c r="BX1373">
        <v>0</v>
      </c>
      <c r="BY1373">
        <v>0</v>
      </c>
      <c r="BZ1373">
        <v>0</v>
      </c>
      <c r="CA1373">
        <v>0</v>
      </c>
      <c r="CB1373">
        <v>0</v>
      </c>
      <c r="CC1373">
        <v>0</v>
      </c>
      <c r="CD1373">
        <v>0</v>
      </c>
      <c r="CE1373">
        <v>0</v>
      </c>
      <c r="CF1373">
        <v>0</v>
      </c>
      <c r="CG1373">
        <v>0</v>
      </c>
      <c r="CH1373">
        <v>0</v>
      </c>
      <c r="CI1373">
        <v>0</v>
      </c>
      <c r="CJ1373">
        <v>0</v>
      </c>
      <c r="CK1373">
        <v>0</v>
      </c>
      <c r="CL1373">
        <v>0</v>
      </c>
      <c r="CM1373">
        <v>0</v>
      </c>
      <c r="CN1373">
        <v>0</v>
      </c>
      <c r="CO1373">
        <v>0</v>
      </c>
      <c r="CP1373">
        <v>0</v>
      </c>
      <c r="CQ1373">
        <v>0</v>
      </c>
      <c r="CR1373">
        <v>0</v>
      </c>
      <c r="CS1373">
        <v>0</v>
      </c>
      <c r="CT1373">
        <v>0</v>
      </c>
      <c r="CU1373">
        <v>0</v>
      </c>
      <c r="CV1373">
        <v>0</v>
      </c>
      <c r="CW1373">
        <v>0</v>
      </c>
      <c r="CX1373">
        <v>0</v>
      </c>
      <c r="CY1373">
        <v>0</v>
      </c>
      <c r="CZ1373">
        <v>0</v>
      </c>
      <c r="DA1373">
        <v>0</v>
      </c>
      <c r="DB1373">
        <v>0</v>
      </c>
      <c r="DC1373">
        <v>0</v>
      </c>
      <c r="DD1373">
        <v>0</v>
      </c>
      <c r="DE1373">
        <v>0</v>
      </c>
      <c r="DF1373">
        <v>0</v>
      </c>
      <c r="DG1373">
        <v>0</v>
      </c>
      <c r="DH1373">
        <v>0</v>
      </c>
      <c r="DI1373">
        <v>0</v>
      </c>
      <c r="DJ1373">
        <v>0</v>
      </c>
      <c r="DK1373">
        <v>0</v>
      </c>
      <c r="DL1373">
        <v>0</v>
      </c>
      <c r="DM1373">
        <v>0</v>
      </c>
      <c r="DN1373">
        <v>0</v>
      </c>
      <c r="DO1373">
        <v>0</v>
      </c>
      <c r="DP1373">
        <v>0</v>
      </c>
      <c r="DQ1373">
        <v>0</v>
      </c>
      <c r="DR1373">
        <v>0</v>
      </c>
      <c r="DS1373">
        <v>0</v>
      </c>
      <c r="DT1373">
        <v>0</v>
      </c>
      <c r="DU1373">
        <v>0</v>
      </c>
      <c r="DV1373">
        <v>0</v>
      </c>
      <c r="DW1373">
        <v>0</v>
      </c>
      <c r="DX1373">
        <v>0</v>
      </c>
    </row>
    <row r="1374" spans="13:128" hidden="1">
      <c r="M1374" s="340" t="s">
        <v>632</v>
      </c>
      <c r="N1374" t="s">
        <v>1023</v>
      </c>
      <c r="O1374">
        <v>2</v>
      </c>
      <c r="P1374">
        <v>37</v>
      </c>
      <c r="Q1374" s="183" t="str">
        <f t="shared" si="50"/>
        <v>SDH100237</v>
      </c>
      <c r="R1374">
        <v>10000</v>
      </c>
      <c r="S1374">
        <v>10000</v>
      </c>
      <c r="T1374">
        <v>10000</v>
      </c>
      <c r="U1374">
        <v>10000</v>
      </c>
      <c r="V1374">
        <v>10000</v>
      </c>
      <c r="W1374">
        <v>10000</v>
      </c>
      <c r="X1374">
        <v>10000</v>
      </c>
      <c r="Y1374">
        <v>10000</v>
      </c>
      <c r="Z1374">
        <v>10000</v>
      </c>
      <c r="AA1374">
        <v>10000</v>
      </c>
      <c r="AB1374">
        <v>10000</v>
      </c>
      <c r="AC1374">
        <v>10000</v>
      </c>
      <c r="AD1374">
        <v>10000</v>
      </c>
      <c r="AE1374">
        <v>10000</v>
      </c>
      <c r="AF1374">
        <v>10000</v>
      </c>
      <c r="AG1374">
        <v>10000</v>
      </c>
      <c r="AH1374">
        <v>10000</v>
      </c>
      <c r="AI1374">
        <v>10000</v>
      </c>
      <c r="AJ1374">
        <v>10000</v>
      </c>
      <c r="AK1374">
        <v>10000</v>
      </c>
      <c r="AL1374">
        <v>10000</v>
      </c>
      <c r="AM1374">
        <v>10000</v>
      </c>
      <c r="AN1374">
        <v>10000</v>
      </c>
      <c r="AO1374">
        <v>10000</v>
      </c>
      <c r="AP1374">
        <v>10000</v>
      </c>
      <c r="AQ1374">
        <v>0</v>
      </c>
      <c r="AR1374">
        <v>0</v>
      </c>
      <c r="AS1374">
        <v>0</v>
      </c>
      <c r="AT1374">
        <v>0</v>
      </c>
      <c r="AU1374">
        <v>0</v>
      </c>
      <c r="AV1374">
        <v>0</v>
      </c>
      <c r="AW1374">
        <v>0</v>
      </c>
      <c r="AX1374">
        <v>0</v>
      </c>
      <c r="AY1374">
        <v>0</v>
      </c>
      <c r="AZ1374">
        <v>0</v>
      </c>
      <c r="BA1374">
        <v>0</v>
      </c>
      <c r="BB1374">
        <v>0</v>
      </c>
      <c r="BC1374">
        <v>0</v>
      </c>
      <c r="BD1374">
        <v>0</v>
      </c>
      <c r="BE1374">
        <v>0</v>
      </c>
      <c r="BF1374">
        <v>0</v>
      </c>
      <c r="BG1374">
        <v>0</v>
      </c>
      <c r="BH1374">
        <v>0</v>
      </c>
      <c r="BI1374">
        <v>0</v>
      </c>
      <c r="BJ1374">
        <v>0</v>
      </c>
      <c r="BK1374">
        <v>0</v>
      </c>
      <c r="BL1374">
        <v>0</v>
      </c>
      <c r="BM1374">
        <v>0</v>
      </c>
      <c r="BN1374">
        <v>0</v>
      </c>
      <c r="BO1374">
        <v>0</v>
      </c>
      <c r="BP1374">
        <v>0</v>
      </c>
      <c r="BQ1374">
        <v>0</v>
      </c>
      <c r="BR1374">
        <v>0</v>
      </c>
      <c r="BS1374">
        <v>0</v>
      </c>
      <c r="BT1374">
        <v>0</v>
      </c>
      <c r="BU1374">
        <v>0</v>
      </c>
      <c r="BV1374">
        <v>0</v>
      </c>
      <c r="BW1374">
        <v>0</v>
      </c>
      <c r="BX1374">
        <v>0</v>
      </c>
      <c r="BY1374">
        <v>0</v>
      </c>
      <c r="BZ1374">
        <v>0</v>
      </c>
      <c r="CA1374">
        <v>0</v>
      </c>
      <c r="CB1374">
        <v>0</v>
      </c>
      <c r="CC1374">
        <v>0</v>
      </c>
      <c r="CD1374">
        <v>0</v>
      </c>
      <c r="CE1374">
        <v>0</v>
      </c>
      <c r="CF1374">
        <v>0</v>
      </c>
      <c r="CG1374">
        <v>0</v>
      </c>
      <c r="CH1374">
        <v>0</v>
      </c>
      <c r="CI1374">
        <v>0</v>
      </c>
      <c r="CJ1374">
        <v>0</v>
      </c>
      <c r="CK1374">
        <v>0</v>
      </c>
      <c r="CL1374">
        <v>0</v>
      </c>
      <c r="CM1374">
        <v>0</v>
      </c>
      <c r="CN1374">
        <v>0</v>
      </c>
      <c r="CO1374">
        <v>0</v>
      </c>
      <c r="CP1374">
        <v>0</v>
      </c>
      <c r="CQ1374">
        <v>0</v>
      </c>
      <c r="CR1374">
        <v>0</v>
      </c>
      <c r="CS1374">
        <v>0</v>
      </c>
      <c r="CT1374">
        <v>0</v>
      </c>
      <c r="CU1374">
        <v>0</v>
      </c>
      <c r="CV1374">
        <v>0</v>
      </c>
      <c r="CW1374">
        <v>0</v>
      </c>
      <c r="CX1374">
        <v>0</v>
      </c>
      <c r="CY1374">
        <v>0</v>
      </c>
      <c r="CZ1374">
        <v>0</v>
      </c>
      <c r="DA1374">
        <v>0</v>
      </c>
      <c r="DB1374">
        <v>0</v>
      </c>
      <c r="DC1374">
        <v>0</v>
      </c>
      <c r="DD1374">
        <v>0</v>
      </c>
      <c r="DE1374">
        <v>0</v>
      </c>
      <c r="DF1374">
        <v>0</v>
      </c>
      <c r="DG1374">
        <v>0</v>
      </c>
      <c r="DH1374">
        <v>0</v>
      </c>
      <c r="DI1374">
        <v>0</v>
      </c>
      <c r="DJ1374">
        <v>0</v>
      </c>
      <c r="DK1374">
        <v>0</v>
      </c>
      <c r="DL1374">
        <v>0</v>
      </c>
      <c r="DM1374">
        <v>0</v>
      </c>
      <c r="DN1374">
        <v>0</v>
      </c>
      <c r="DO1374">
        <v>0</v>
      </c>
      <c r="DP1374">
        <v>0</v>
      </c>
      <c r="DQ1374">
        <v>0</v>
      </c>
      <c r="DR1374">
        <v>0</v>
      </c>
      <c r="DS1374">
        <v>0</v>
      </c>
      <c r="DT1374">
        <v>0</v>
      </c>
      <c r="DU1374">
        <v>0</v>
      </c>
      <c r="DV1374">
        <v>0</v>
      </c>
      <c r="DW1374">
        <v>0</v>
      </c>
      <c r="DX1374">
        <v>0</v>
      </c>
    </row>
    <row r="1375" spans="13:128" hidden="1">
      <c r="M1375" s="340" t="s">
        <v>632</v>
      </c>
      <c r="N1375" t="s">
        <v>1023</v>
      </c>
      <c r="O1375">
        <v>2</v>
      </c>
      <c r="P1375">
        <v>38</v>
      </c>
      <c r="Q1375" s="183" t="str">
        <f t="shared" si="50"/>
        <v>SDH100238</v>
      </c>
      <c r="R1375">
        <v>10000</v>
      </c>
      <c r="S1375">
        <v>10000</v>
      </c>
      <c r="T1375">
        <v>10000</v>
      </c>
      <c r="U1375">
        <v>10000</v>
      </c>
      <c r="V1375">
        <v>10000</v>
      </c>
      <c r="W1375">
        <v>10000</v>
      </c>
      <c r="X1375">
        <v>10000</v>
      </c>
      <c r="Y1375">
        <v>10000</v>
      </c>
      <c r="Z1375">
        <v>10000</v>
      </c>
      <c r="AA1375">
        <v>10000</v>
      </c>
      <c r="AB1375">
        <v>10000</v>
      </c>
      <c r="AC1375">
        <v>10000</v>
      </c>
      <c r="AD1375">
        <v>10000</v>
      </c>
      <c r="AE1375">
        <v>10000</v>
      </c>
      <c r="AF1375">
        <v>10000</v>
      </c>
      <c r="AG1375">
        <v>10000</v>
      </c>
      <c r="AH1375">
        <v>10000</v>
      </c>
      <c r="AI1375">
        <v>10000</v>
      </c>
      <c r="AJ1375">
        <v>10000</v>
      </c>
      <c r="AK1375">
        <v>10000</v>
      </c>
      <c r="AL1375">
        <v>10000</v>
      </c>
      <c r="AM1375">
        <v>10000</v>
      </c>
      <c r="AN1375">
        <v>10000</v>
      </c>
      <c r="AO1375">
        <v>10000</v>
      </c>
      <c r="AP1375">
        <v>10000</v>
      </c>
      <c r="AQ1375">
        <v>0</v>
      </c>
      <c r="AR1375">
        <v>0</v>
      </c>
      <c r="AS1375">
        <v>0</v>
      </c>
      <c r="AT1375">
        <v>0</v>
      </c>
      <c r="AU1375">
        <v>0</v>
      </c>
      <c r="AV1375">
        <v>0</v>
      </c>
      <c r="AW1375">
        <v>0</v>
      </c>
      <c r="AX1375">
        <v>0</v>
      </c>
      <c r="AY1375">
        <v>0</v>
      </c>
      <c r="AZ1375">
        <v>0</v>
      </c>
      <c r="BA1375">
        <v>0</v>
      </c>
      <c r="BB1375">
        <v>0</v>
      </c>
      <c r="BC1375">
        <v>0</v>
      </c>
      <c r="BD1375">
        <v>0</v>
      </c>
      <c r="BE1375">
        <v>0</v>
      </c>
      <c r="BF1375">
        <v>0</v>
      </c>
      <c r="BG1375">
        <v>0</v>
      </c>
      <c r="BH1375">
        <v>0</v>
      </c>
      <c r="BI1375">
        <v>0</v>
      </c>
      <c r="BJ1375">
        <v>0</v>
      </c>
      <c r="BK1375">
        <v>0</v>
      </c>
      <c r="BL1375">
        <v>0</v>
      </c>
      <c r="BM1375">
        <v>0</v>
      </c>
      <c r="BN1375">
        <v>0</v>
      </c>
      <c r="BO1375">
        <v>0</v>
      </c>
      <c r="BP1375">
        <v>0</v>
      </c>
      <c r="BQ1375">
        <v>0</v>
      </c>
      <c r="BR1375">
        <v>0</v>
      </c>
      <c r="BS1375">
        <v>0</v>
      </c>
      <c r="BT1375">
        <v>0</v>
      </c>
      <c r="BU1375">
        <v>0</v>
      </c>
      <c r="BV1375">
        <v>0</v>
      </c>
      <c r="BW1375">
        <v>0</v>
      </c>
      <c r="BX1375">
        <v>0</v>
      </c>
      <c r="BY1375">
        <v>0</v>
      </c>
      <c r="BZ1375">
        <v>0</v>
      </c>
      <c r="CA1375">
        <v>0</v>
      </c>
      <c r="CB1375">
        <v>0</v>
      </c>
      <c r="CC1375">
        <v>0</v>
      </c>
      <c r="CD1375">
        <v>0</v>
      </c>
      <c r="CE1375">
        <v>0</v>
      </c>
      <c r="CF1375">
        <v>0</v>
      </c>
      <c r="CG1375">
        <v>0</v>
      </c>
      <c r="CH1375">
        <v>0</v>
      </c>
      <c r="CI1375">
        <v>0</v>
      </c>
      <c r="CJ1375">
        <v>0</v>
      </c>
      <c r="CK1375">
        <v>0</v>
      </c>
      <c r="CL1375">
        <v>0</v>
      </c>
      <c r="CM1375">
        <v>0</v>
      </c>
      <c r="CN1375">
        <v>0</v>
      </c>
      <c r="CO1375">
        <v>0</v>
      </c>
      <c r="CP1375">
        <v>0</v>
      </c>
      <c r="CQ1375">
        <v>0</v>
      </c>
      <c r="CR1375">
        <v>0</v>
      </c>
      <c r="CS1375">
        <v>0</v>
      </c>
      <c r="CT1375">
        <v>0</v>
      </c>
      <c r="CU1375">
        <v>0</v>
      </c>
      <c r="CV1375">
        <v>0</v>
      </c>
      <c r="CW1375">
        <v>0</v>
      </c>
      <c r="CX1375">
        <v>0</v>
      </c>
      <c r="CY1375">
        <v>0</v>
      </c>
      <c r="CZ1375">
        <v>0</v>
      </c>
      <c r="DA1375">
        <v>0</v>
      </c>
      <c r="DB1375">
        <v>0</v>
      </c>
      <c r="DC1375">
        <v>0</v>
      </c>
      <c r="DD1375">
        <v>0</v>
      </c>
      <c r="DE1375">
        <v>0</v>
      </c>
      <c r="DF1375">
        <v>0</v>
      </c>
      <c r="DG1375">
        <v>0</v>
      </c>
      <c r="DH1375">
        <v>0</v>
      </c>
      <c r="DI1375">
        <v>0</v>
      </c>
      <c r="DJ1375">
        <v>0</v>
      </c>
      <c r="DK1375">
        <v>0</v>
      </c>
      <c r="DL1375">
        <v>0</v>
      </c>
      <c r="DM1375">
        <v>0</v>
      </c>
      <c r="DN1375">
        <v>0</v>
      </c>
      <c r="DO1375">
        <v>0</v>
      </c>
      <c r="DP1375">
        <v>0</v>
      </c>
      <c r="DQ1375">
        <v>0</v>
      </c>
      <c r="DR1375">
        <v>0</v>
      </c>
      <c r="DS1375">
        <v>0</v>
      </c>
      <c r="DT1375">
        <v>0</v>
      </c>
      <c r="DU1375">
        <v>0</v>
      </c>
      <c r="DV1375">
        <v>0</v>
      </c>
      <c r="DW1375">
        <v>0</v>
      </c>
      <c r="DX1375">
        <v>0</v>
      </c>
    </row>
    <row r="1376" spans="13:128" hidden="1">
      <c r="M1376" s="340" t="s">
        <v>632</v>
      </c>
      <c r="N1376" t="s">
        <v>1023</v>
      </c>
      <c r="O1376">
        <v>2</v>
      </c>
      <c r="P1376">
        <v>39</v>
      </c>
      <c r="Q1376" s="183" t="str">
        <f t="shared" si="50"/>
        <v>SDH100239</v>
      </c>
      <c r="R1376">
        <v>10000</v>
      </c>
      <c r="S1376">
        <v>10000</v>
      </c>
      <c r="T1376">
        <v>10000</v>
      </c>
      <c r="U1376">
        <v>10000</v>
      </c>
      <c r="V1376">
        <v>10000</v>
      </c>
      <c r="W1376">
        <v>10000</v>
      </c>
      <c r="X1376">
        <v>10000</v>
      </c>
      <c r="Y1376">
        <v>10000</v>
      </c>
      <c r="Z1376">
        <v>10000</v>
      </c>
      <c r="AA1376">
        <v>10000</v>
      </c>
      <c r="AB1376">
        <v>10000</v>
      </c>
      <c r="AC1376">
        <v>10000</v>
      </c>
      <c r="AD1376">
        <v>10000</v>
      </c>
      <c r="AE1376">
        <v>10000</v>
      </c>
      <c r="AF1376">
        <v>10000</v>
      </c>
      <c r="AG1376">
        <v>10000</v>
      </c>
      <c r="AH1376">
        <v>10000</v>
      </c>
      <c r="AI1376">
        <v>10000</v>
      </c>
      <c r="AJ1376">
        <v>10000</v>
      </c>
      <c r="AK1376">
        <v>10000</v>
      </c>
      <c r="AL1376">
        <v>10000</v>
      </c>
      <c r="AM1376">
        <v>10000</v>
      </c>
      <c r="AN1376">
        <v>10000</v>
      </c>
      <c r="AO1376">
        <v>10000</v>
      </c>
      <c r="AP1376">
        <v>10000</v>
      </c>
      <c r="AQ1376">
        <v>0</v>
      </c>
      <c r="AR1376">
        <v>0</v>
      </c>
      <c r="AS1376">
        <v>0</v>
      </c>
      <c r="AT1376">
        <v>0</v>
      </c>
      <c r="AU1376">
        <v>0</v>
      </c>
      <c r="AV1376">
        <v>0</v>
      </c>
      <c r="AW1376">
        <v>0</v>
      </c>
      <c r="AX1376">
        <v>0</v>
      </c>
      <c r="AY1376">
        <v>0</v>
      </c>
      <c r="AZ1376">
        <v>0</v>
      </c>
      <c r="BA1376">
        <v>0</v>
      </c>
      <c r="BB1376">
        <v>0</v>
      </c>
      <c r="BC1376">
        <v>0</v>
      </c>
      <c r="BD1376">
        <v>0</v>
      </c>
      <c r="BE1376">
        <v>0</v>
      </c>
      <c r="BF1376">
        <v>0</v>
      </c>
      <c r="BG1376">
        <v>0</v>
      </c>
      <c r="BH1376">
        <v>0</v>
      </c>
      <c r="BI1376">
        <v>0</v>
      </c>
      <c r="BJ1376">
        <v>0</v>
      </c>
      <c r="BK1376">
        <v>0</v>
      </c>
      <c r="BL1376">
        <v>0</v>
      </c>
      <c r="BM1376">
        <v>0</v>
      </c>
      <c r="BN1376">
        <v>0</v>
      </c>
      <c r="BO1376">
        <v>0</v>
      </c>
      <c r="BP1376">
        <v>0</v>
      </c>
      <c r="BQ1376">
        <v>0</v>
      </c>
      <c r="BR1376">
        <v>0</v>
      </c>
      <c r="BS1376">
        <v>0</v>
      </c>
      <c r="BT1376">
        <v>0</v>
      </c>
      <c r="BU1376">
        <v>0</v>
      </c>
      <c r="BV1376">
        <v>0</v>
      </c>
      <c r="BW1376">
        <v>0</v>
      </c>
      <c r="BX1376">
        <v>0</v>
      </c>
      <c r="BY1376">
        <v>0</v>
      </c>
      <c r="BZ1376">
        <v>0</v>
      </c>
      <c r="CA1376">
        <v>0</v>
      </c>
      <c r="CB1376">
        <v>0</v>
      </c>
      <c r="CC1376">
        <v>0</v>
      </c>
      <c r="CD1376">
        <v>0</v>
      </c>
      <c r="CE1376">
        <v>0</v>
      </c>
      <c r="CF1376">
        <v>0</v>
      </c>
      <c r="CG1376">
        <v>0</v>
      </c>
      <c r="CH1376">
        <v>0</v>
      </c>
      <c r="CI1376">
        <v>0</v>
      </c>
      <c r="CJ1376">
        <v>0</v>
      </c>
      <c r="CK1376">
        <v>0</v>
      </c>
      <c r="CL1376">
        <v>0</v>
      </c>
      <c r="CM1376">
        <v>0</v>
      </c>
      <c r="CN1376">
        <v>0</v>
      </c>
      <c r="CO1376">
        <v>0</v>
      </c>
      <c r="CP1376">
        <v>0</v>
      </c>
      <c r="CQ1376">
        <v>0</v>
      </c>
      <c r="CR1376">
        <v>0</v>
      </c>
      <c r="CS1376">
        <v>0</v>
      </c>
      <c r="CT1376">
        <v>0</v>
      </c>
      <c r="CU1376">
        <v>0</v>
      </c>
      <c r="CV1376">
        <v>0</v>
      </c>
      <c r="CW1376">
        <v>0</v>
      </c>
      <c r="CX1376">
        <v>0</v>
      </c>
      <c r="CY1376">
        <v>0</v>
      </c>
      <c r="CZ1376">
        <v>0</v>
      </c>
      <c r="DA1376">
        <v>0</v>
      </c>
      <c r="DB1376">
        <v>0</v>
      </c>
      <c r="DC1376">
        <v>0</v>
      </c>
      <c r="DD1376">
        <v>0</v>
      </c>
      <c r="DE1376">
        <v>0</v>
      </c>
      <c r="DF1376">
        <v>0</v>
      </c>
      <c r="DG1376">
        <v>0</v>
      </c>
      <c r="DH1376">
        <v>0</v>
      </c>
      <c r="DI1376">
        <v>0</v>
      </c>
      <c r="DJ1376">
        <v>0</v>
      </c>
      <c r="DK1376">
        <v>0</v>
      </c>
      <c r="DL1376">
        <v>0</v>
      </c>
      <c r="DM1376">
        <v>0</v>
      </c>
      <c r="DN1376">
        <v>0</v>
      </c>
      <c r="DO1376">
        <v>0</v>
      </c>
      <c r="DP1376">
        <v>0</v>
      </c>
      <c r="DQ1376">
        <v>0</v>
      </c>
      <c r="DR1376">
        <v>0</v>
      </c>
      <c r="DS1376">
        <v>0</v>
      </c>
      <c r="DT1376">
        <v>0</v>
      </c>
      <c r="DU1376">
        <v>0</v>
      </c>
      <c r="DV1376">
        <v>0</v>
      </c>
      <c r="DW1376">
        <v>0</v>
      </c>
      <c r="DX1376">
        <v>0</v>
      </c>
    </row>
    <row r="1377" spans="13:128" hidden="1">
      <c r="M1377" s="340"/>
      <c r="N1377" t="s">
        <v>1023</v>
      </c>
      <c r="O1377">
        <v>2</v>
      </c>
      <c r="P1377">
        <v>40</v>
      </c>
      <c r="Q1377" s="183" t="str">
        <f t="shared" si="50"/>
        <v>SDH100240</v>
      </c>
      <c r="R1377">
        <v>10000</v>
      </c>
      <c r="S1377">
        <v>10000</v>
      </c>
      <c r="T1377">
        <v>10000</v>
      </c>
      <c r="U1377">
        <v>10000</v>
      </c>
      <c r="V1377">
        <v>10000</v>
      </c>
      <c r="W1377">
        <v>10000</v>
      </c>
      <c r="X1377">
        <v>10000</v>
      </c>
      <c r="Y1377">
        <v>10000</v>
      </c>
      <c r="Z1377">
        <v>10000</v>
      </c>
      <c r="AA1377">
        <v>10000</v>
      </c>
      <c r="AB1377">
        <v>10000</v>
      </c>
      <c r="AC1377">
        <v>10000</v>
      </c>
      <c r="AD1377">
        <v>10000</v>
      </c>
      <c r="AE1377">
        <v>10000</v>
      </c>
      <c r="AF1377">
        <v>10000</v>
      </c>
      <c r="AG1377">
        <v>10000</v>
      </c>
      <c r="AH1377">
        <v>10000</v>
      </c>
      <c r="AI1377">
        <v>10000</v>
      </c>
      <c r="AJ1377">
        <v>10000</v>
      </c>
      <c r="AK1377">
        <v>10000</v>
      </c>
      <c r="AL1377">
        <v>10000</v>
      </c>
      <c r="AM1377">
        <v>10000</v>
      </c>
      <c r="AN1377">
        <v>10000</v>
      </c>
      <c r="AO1377">
        <v>10000</v>
      </c>
      <c r="AP1377">
        <v>10000</v>
      </c>
      <c r="AQ1377">
        <v>0</v>
      </c>
      <c r="AR1377">
        <v>0</v>
      </c>
      <c r="AS1377">
        <v>0</v>
      </c>
      <c r="AT1377">
        <v>0</v>
      </c>
      <c r="AU1377">
        <v>0</v>
      </c>
      <c r="AV1377">
        <v>0</v>
      </c>
      <c r="AW1377">
        <v>0</v>
      </c>
      <c r="AX1377">
        <v>0</v>
      </c>
      <c r="AY1377">
        <v>0</v>
      </c>
      <c r="AZ1377">
        <v>0</v>
      </c>
      <c r="BA1377">
        <v>0</v>
      </c>
      <c r="BB1377">
        <v>0</v>
      </c>
      <c r="BC1377">
        <v>0</v>
      </c>
      <c r="BD1377">
        <v>0</v>
      </c>
      <c r="BE1377">
        <v>0</v>
      </c>
      <c r="BF1377">
        <v>0</v>
      </c>
      <c r="BG1377">
        <v>0</v>
      </c>
      <c r="BH1377">
        <v>0</v>
      </c>
      <c r="BI1377">
        <v>0</v>
      </c>
      <c r="BJ1377">
        <v>0</v>
      </c>
      <c r="BK1377">
        <v>0</v>
      </c>
      <c r="BL1377">
        <v>0</v>
      </c>
      <c r="BM1377">
        <v>0</v>
      </c>
      <c r="BN1377">
        <v>0</v>
      </c>
      <c r="BO1377">
        <v>0</v>
      </c>
      <c r="BP1377">
        <v>0</v>
      </c>
      <c r="BQ1377">
        <v>0</v>
      </c>
      <c r="BR1377">
        <v>0</v>
      </c>
      <c r="BS1377">
        <v>0</v>
      </c>
      <c r="BT1377">
        <v>0</v>
      </c>
      <c r="BU1377">
        <v>0</v>
      </c>
      <c r="BV1377">
        <v>0</v>
      </c>
      <c r="BW1377">
        <v>0</v>
      </c>
      <c r="BX1377">
        <v>0</v>
      </c>
      <c r="BY1377">
        <v>0</v>
      </c>
      <c r="BZ1377">
        <v>0</v>
      </c>
      <c r="CA1377">
        <v>0</v>
      </c>
      <c r="CB1377">
        <v>0</v>
      </c>
      <c r="CC1377">
        <v>0</v>
      </c>
      <c r="CD1377">
        <v>0</v>
      </c>
      <c r="CE1377">
        <v>0</v>
      </c>
      <c r="CF1377">
        <v>0</v>
      </c>
      <c r="CG1377">
        <v>0</v>
      </c>
      <c r="CH1377">
        <v>0</v>
      </c>
      <c r="CI1377">
        <v>0</v>
      </c>
      <c r="CJ1377">
        <v>0</v>
      </c>
      <c r="CK1377">
        <v>0</v>
      </c>
      <c r="CL1377">
        <v>0</v>
      </c>
      <c r="CM1377">
        <v>0</v>
      </c>
      <c r="CN1377">
        <v>0</v>
      </c>
      <c r="CO1377">
        <v>0</v>
      </c>
      <c r="CP1377">
        <v>0</v>
      </c>
      <c r="CQ1377">
        <v>0</v>
      </c>
      <c r="CR1377">
        <v>0</v>
      </c>
      <c r="CS1377">
        <v>0</v>
      </c>
      <c r="CT1377">
        <v>0</v>
      </c>
      <c r="CU1377">
        <v>0</v>
      </c>
      <c r="CV1377">
        <v>0</v>
      </c>
      <c r="CW1377">
        <v>0</v>
      </c>
      <c r="CX1377">
        <v>0</v>
      </c>
      <c r="CY1377">
        <v>0</v>
      </c>
      <c r="CZ1377">
        <v>0</v>
      </c>
      <c r="DA1377">
        <v>0</v>
      </c>
      <c r="DB1377">
        <v>0</v>
      </c>
      <c r="DC1377">
        <v>0</v>
      </c>
      <c r="DD1377">
        <v>0</v>
      </c>
      <c r="DE1377">
        <v>0</v>
      </c>
      <c r="DF1377">
        <v>0</v>
      </c>
      <c r="DG1377">
        <v>0</v>
      </c>
      <c r="DH1377">
        <v>0</v>
      </c>
      <c r="DI1377">
        <v>0</v>
      </c>
      <c r="DJ1377">
        <v>0</v>
      </c>
      <c r="DK1377">
        <v>0</v>
      </c>
      <c r="DL1377">
        <v>0</v>
      </c>
      <c r="DM1377">
        <v>0</v>
      </c>
      <c r="DN1377">
        <v>0</v>
      </c>
      <c r="DO1377">
        <v>0</v>
      </c>
      <c r="DP1377">
        <v>0</v>
      </c>
      <c r="DQ1377">
        <v>0</v>
      </c>
      <c r="DR1377">
        <v>0</v>
      </c>
      <c r="DS1377">
        <v>0</v>
      </c>
      <c r="DT1377">
        <v>0</v>
      </c>
      <c r="DU1377">
        <v>0</v>
      </c>
      <c r="DV1377">
        <v>0</v>
      </c>
      <c r="DW1377">
        <v>0</v>
      </c>
      <c r="DX1377">
        <v>0</v>
      </c>
    </row>
    <row r="1378" spans="13:128" hidden="1">
      <c r="M1378" s="340"/>
      <c r="N1378" t="s">
        <v>1023</v>
      </c>
      <c r="O1378">
        <v>2</v>
      </c>
      <c r="P1378">
        <v>41</v>
      </c>
      <c r="Q1378" s="183" t="str">
        <f t="shared" si="50"/>
        <v>SDH100241</v>
      </c>
      <c r="R1378">
        <v>10000</v>
      </c>
      <c r="S1378">
        <v>10000</v>
      </c>
      <c r="T1378">
        <v>10000</v>
      </c>
      <c r="U1378">
        <v>10000</v>
      </c>
      <c r="V1378">
        <v>10000</v>
      </c>
      <c r="W1378">
        <v>10000</v>
      </c>
      <c r="X1378">
        <v>10000</v>
      </c>
      <c r="Y1378">
        <v>10000</v>
      </c>
      <c r="Z1378">
        <v>10000</v>
      </c>
      <c r="AA1378">
        <v>10000</v>
      </c>
      <c r="AB1378">
        <v>10000</v>
      </c>
      <c r="AC1378">
        <v>10000</v>
      </c>
      <c r="AD1378">
        <v>10000</v>
      </c>
      <c r="AE1378">
        <v>10000</v>
      </c>
      <c r="AF1378">
        <v>10000</v>
      </c>
      <c r="AG1378">
        <v>10000</v>
      </c>
      <c r="AH1378">
        <v>10000</v>
      </c>
      <c r="AI1378">
        <v>10000</v>
      </c>
      <c r="AJ1378">
        <v>10000</v>
      </c>
      <c r="AK1378">
        <v>10000</v>
      </c>
      <c r="AL1378">
        <v>10000</v>
      </c>
      <c r="AM1378">
        <v>10000</v>
      </c>
      <c r="AN1378">
        <v>10000</v>
      </c>
      <c r="AO1378">
        <v>10000</v>
      </c>
      <c r="AP1378">
        <v>10000</v>
      </c>
      <c r="AQ1378">
        <v>0</v>
      </c>
      <c r="AR1378">
        <v>0</v>
      </c>
      <c r="AS1378">
        <v>0</v>
      </c>
      <c r="AT1378">
        <v>0</v>
      </c>
      <c r="AU1378">
        <v>0</v>
      </c>
      <c r="AV1378">
        <v>0</v>
      </c>
      <c r="AW1378">
        <v>0</v>
      </c>
      <c r="AX1378">
        <v>0</v>
      </c>
      <c r="AY1378">
        <v>0</v>
      </c>
      <c r="AZ1378">
        <v>0</v>
      </c>
      <c r="BA1378">
        <v>0</v>
      </c>
      <c r="BB1378">
        <v>0</v>
      </c>
      <c r="BC1378">
        <v>0</v>
      </c>
      <c r="BD1378">
        <v>0</v>
      </c>
      <c r="BE1378">
        <v>0</v>
      </c>
      <c r="BF1378">
        <v>0</v>
      </c>
      <c r="BG1378">
        <v>0</v>
      </c>
      <c r="BH1378">
        <v>0</v>
      </c>
      <c r="BI1378">
        <v>0</v>
      </c>
      <c r="BJ1378">
        <v>0</v>
      </c>
      <c r="BK1378">
        <v>0</v>
      </c>
      <c r="BL1378">
        <v>0</v>
      </c>
      <c r="BM1378">
        <v>0</v>
      </c>
      <c r="BN1378">
        <v>0</v>
      </c>
      <c r="BO1378">
        <v>0</v>
      </c>
      <c r="BP1378">
        <v>0</v>
      </c>
      <c r="BQ1378">
        <v>0</v>
      </c>
      <c r="BR1378">
        <v>0</v>
      </c>
      <c r="BS1378">
        <v>0</v>
      </c>
      <c r="BT1378">
        <v>0</v>
      </c>
      <c r="BU1378">
        <v>0</v>
      </c>
      <c r="BV1378">
        <v>0</v>
      </c>
      <c r="BW1378">
        <v>0</v>
      </c>
      <c r="BX1378">
        <v>0</v>
      </c>
      <c r="BY1378">
        <v>0</v>
      </c>
      <c r="BZ1378">
        <v>0</v>
      </c>
      <c r="CA1378">
        <v>0</v>
      </c>
      <c r="CB1378">
        <v>0</v>
      </c>
      <c r="CC1378">
        <v>0</v>
      </c>
      <c r="CD1378">
        <v>0</v>
      </c>
      <c r="CE1378">
        <v>0</v>
      </c>
      <c r="CF1378">
        <v>0</v>
      </c>
      <c r="CG1378">
        <v>0</v>
      </c>
      <c r="CH1378">
        <v>0</v>
      </c>
      <c r="CI1378">
        <v>0</v>
      </c>
      <c r="CJ1378">
        <v>0</v>
      </c>
      <c r="CK1378">
        <v>0</v>
      </c>
      <c r="CL1378">
        <v>0</v>
      </c>
      <c r="CM1378">
        <v>0</v>
      </c>
      <c r="CN1378">
        <v>0</v>
      </c>
      <c r="CO1378">
        <v>0</v>
      </c>
      <c r="CP1378">
        <v>0</v>
      </c>
      <c r="CQ1378">
        <v>0</v>
      </c>
      <c r="CR1378">
        <v>0</v>
      </c>
      <c r="CS1378">
        <v>0</v>
      </c>
      <c r="CT1378">
        <v>0</v>
      </c>
      <c r="CU1378">
        <v>0</v>
      </c>
      <c r="CV1378">
        <v>0</v>
      </c>
      <c r="CW1378">
        <v>0</v>
      </c>
      <c r="CX1378">
        <v>0</v>
      </c>
      <c r="CY1378">
        <v>0</v>
      </c>
      <c r="CZ1378">
        <v>0</v>
      </c>
      <c r="DA1378">
        <v>0</v>
      </c>
      <c r="DB1378">
        <v>0</v>
      </c>
      <c r="DC1378">
        <v>0</v>
      </c>
      <c r="DD1378">
        <v>0</v>
      </c>
      <c r="DE1378">
        <v>0</v>
      </c>
      <c r="DF1378">
        <v>0</v>
      </c>
      <c r="DG1378">
        <v>0</v>
      </c>
      <c r="DH1378">
        <v>0</v>
      </c>
      <c r="DI1378">
        <v>0</v>
      </c>
      <c r="DJ1378">
        <v>0</v>
      </c>
      <c r="DK1378">
        <v>0</v>
      </c>
      <c r="DL1378">
        <v>0</v>
      </c>
      <c r="DM1378">
        <v>0</v>
      </c>
      <c r="DN1378">
        <v>0</v>
      </c>
      <c r="DO1378">
        <v>0</v>
      </c>
      <c r="DP1378">
        <v>0</v>
      </c>
      <c r="DQ1378">
        <v>0</v>
      </c>
      <c r="DR1378">
        <v>0</v>
      </c>
      <c r="DS1378">
        <v>0</v>
      </c>
      <c r="DT1378">
        <v>0</v>
      </c>
      <c r="DU1378">
        <v>0</v>
      </c>
      <c r="DV1378">
        <v>0</v>
      </c>
      <c r="DW1378">
        <v>0</v>
      </c>
      <c r="DX1378">
        <v>0</v>
      </c>
    </row>
    <row r="1379" spans="13:128" hidden="1">
      <c r="M1379" s="340"/>
      <c r="N1379" t="s">
        <v>1023</v>
      </c>
      <c r="O1379">
        <v>2</v>
      </c>
      <c r="P1379">
        <v>42</v>
      </c>
      <c r="Q1379" s="183" t="str">
        <f t="shared" si="50"/>
        <v>SDH100242</v>
      </c>
      <c r="R1379">
        <v>10000</v>
      </c>
      <c r="S1379">
        <v>10000</v>
      </c>
      <c r="T1379">
        <v>10000</v>
      </c>
      <c r="U1379">
        <v>10000</v>
      </c>
      <c r="V1379">
        <v>10000</v>
      </c>
      <c r="W1379">
        <v>10000</v>
      </c>
      <c r="X1379">
        <v>10000</v>
      </c>
      <c r="Y1379">
        <v>10000</v>
      </c>
      <c r="Z1379">
        <v>10000</v>
      </c>
      <c r="AA1379">
        <v>10123</v>
      </c>
      <c r="AB1379">
        <v>10123</v>
      </c>
      <c r="AC1379">
        <v>10123</v>
      </c>
      <c r="AD1379">
        <v>10123</v>
      </c>
      <c r="AE1379">
        <v>10123</v>
      </c>
      <c r="AF1379">
        <v>10123</v>
      </c>
      <c r="AG1379">
        <v>10123</v>
      </c>
      <c r="AH1379">
        <v>10123</v>
      </c>
      <c r="AI1379">
        <v>10123</v>
      </c>
      <c r="AJ1379">
        <v>10123</v>
      </c>
      <c r="AK1379">
        <v>10123</v>
      </c>
      <c r="AL1379">
        <v>10123</v>
      </c>
      <c r="AM1379">
        <v>10123</v>
      </c>
      <c r="AN1379">
        <v>10123</v>
      </c>
      <c r="AO1379">
        <v>10123</v>
      </c>
      <c r="AP1379">
        <v>10123</v>
      </c>
      <c r="AQ1379">
        <v>0</v>
      </c>
      <c r="AR1379">
        <v>0</v>
      </c>
      <c r="AS1379">
        <v>0</v>
      </c>
      <c r="AT1379">
        <v>0</v>
      </c>
      <c r="AU1379">
        <v>0</v>
      </c>
      <c r="AV1379">
        <v>0</v>
      </c>
      <c r="AW1379">
        <v>0</v>
      </c>
      <c r="AX1379">
        <v>0</v>
      </c>
      <c r="AY1379">
        <v>0</v>
      </c>
      <c r="AZ1379">
        <v>0</v>
      </c>
      <c r="BA1379">
        <v>0</v>
      </c>
      <c r="BB1379">
        <v>0</v>
      </c>
      <c r="BC1379">
        <v>0</v>
      </c>
      <c r="BD1379">
        <v>0</v>
      </c>
      <c r="BE1379">
        <v>0</v>
      </c>
      <c r="BF1379">
        <v>0</v>
      </c>
      <c r="BG1379">
        <v>0</v>
      </c>
      <c r="BH1379">
        <v>0</v>
      </c>
      <c r="BI1379">
        <v>0</v>
      </c>
      <c r="BJ1379">
        <v>0</v>
      </c>
      <c r="BK1379">
        <v>0</v>
      </c>
      <c r="BL1379">
        <v>0</v>
      </c>
      <c r="BM1379">
        <v>0</v>
      </c>
      <c r="BN1379">
        <v>0</v>
      </c>
      <c r="BO1379">
        <v>0</v>
      </c>
      <c r="BP1379">
        <v>0</v>
      </c>
      <c r="BQ1379">
        <v>0</v>
      </c>
      <c r="BR1379">
        <v>0</v>
      </c>
      <c r="BS1379">
        <v>0</v>
      </c>
      <c r="BT1379">
        <v>0</v>
      </c>
      <c r="BU1379">
        <v>0</v>
      </c>
      <c r="BV1379">
        <v>0</v>
      </c>
      <c r="BW1379">
        <v>0</v>
      </c>
      <c r="BX1379">
        <v>0</v>
      </c>
      <c r="BY1379">
        <v>0</v>
      </c>
      <c r="BZ1379">
        <v>0</v>
      </c>
      <c r="CA1379">
        <v>0</v>
      </c>
      <c r="CB1379">
        <v>0</v>
      </c>
      <c r="CC1379">
        <v>0</v>
      </c>
      <c r="CD1379">
        <v>0</v>
      </c>
      <c r="CE1379">
        <v>0</v>
      </c>
      <c r="CF1379">
        <v>0</v>
      </c>
      <c r="CG1379">
        <v>0</v>
      </c>
      <c r="CH1379">
        <v>0</v>
      </c>
      <c r="CI1379">
        <v>0</v>
      </c>
      <c r="CJ1379">
        <v>0</v>
      </c>
      <c r="CK1379">
        <v>0</v>
      </c>
      <c r="CL1379">
        <v>0</v>
      </c>
      <c r="CM1379">
        <v>0</v>
      </c>
      <c r="CN1379">
        <v>0</v>
      </c>
      <c r="CO1379">
        <v>0</v>
      </c>
      <c r="CP1379">
        <v>0</v>
      </c>
      <c r="CQ1379">
        <v>0</v>
      </c>
      <c r="CR1379">
        <v>0</v>
      </c>
      <c r="CS1379">
        <v>0</v>
      </c>
      <c r="CT1379">
        <v>0</v>
      </c>
      <c r="CU1379">
        <v>0</v>
      </c>
      <c r="CV1379">
        <v>0</v>
      </c>
      <c r="CW1379">
        <v>0</v>
      </c>
      <c r="CX1379">
        <v>0</v>
      </c>
      <c r="CY1379">
        <v>0</v>
      </c>
      <c r="CZ1379">
        <v>0</v>
      </c>
      <c r="DA1379">
        <v>0</v>
      </c>
      <c r="DB1379">
        <v>0</v>
      </c>
      <c r="DC1379">
        <v>0</v>
      </c>
      <c r="DD1379">
        <v>0</v>
      </c>
      <c r="DE1379">
        <v>0</v>
      </c>
      <c r="DF1379">
        <v>0</v>
      </c>
      <c r="DG1379">
        <v>0</v>
      </c>
      <c r="DH1379">
        <v>0</v>
      </c>
      <c r="DI1379">
        <v>0</v>
      </c>
      <c r="DJ1379">
        <v>0</v>
      </c>
      <c r="DK1379">
        <v>0</v>
      </c>
      <c r="DL1379">
        <v>0</v>
      </c>
      <c r="DM1379">
        <v>0</v>
      </c>
      <c r="DN1379">
        <v>0</v>
      </c>
      <c r="DO1379">
        <v>0</v>
      </c>
      <c r="DP1379">
        <v>0</v>
      </c>
      <c r="DQ1379">
        <v>0</v>
      </c>
      <c r="DR1379">
        <v>0</v>
      </c>
      <c r="DS1379">
        <v>0</v>
      </c>
      <c r="DT1379">
        <v>0</v>
      </c>
      <c r="DU1379">
        <v>0</v>
      </c>
      <c r="DV1379">
        <v>0</v>
      </c>
      <c r="DW1379">
        <v>0</v>
      </c>
      <c r="DX1379">
        <v>0</v>
      </c>
    </row>
    <row r="1380" spans="13:128" hidden="1">
      <c r="M1380" s="340"/>
      <c r="N1380" t="s">
        <v>1023</v>
      </c>
      <c r="O1380">
        <v>2</v>
      </c>
      <c r="P1380">
        <v>43</v>
      </c>
      <c r="Q1380" s="183" t="str">
        <f t="shared" si="50"/>
        <v>SDH100243</v>
      </c>
      <c r="R1380">
        <v>10000</v>
      </c>
      <c r="S1380">
        <v>10000</v>
      </c>
      <c r="T1380">
        <v>10000</v>
      </c>
      <c r="U1380">
        <v>10000</v>
      </c>
      <c r="V1380">
        <v>10000</v>
      </c>
      <c r="W1380">
        <v>10000</v>
      </c>
      <c r="X1380">
        <v>10000</v>
      </c>
      <c r="Y1380">
        <v>10000</v>
      </c>
      <c r="Z1380">
        <v>10000</v>
      </c>
      <c r="AA1380">
        <v>10282</v>
      </c>
      <c r="AB1380">
        <v>10282</v>
      </c>
      <c r="AC1380">
        <v>10282</v>
      </c>
      <c r="AD1380">
        <v>10282</v>
      </c>
      <c r="AE1380">
        <v>10282</v>
      </c>
      <c r="AF1380">
        <v>10282</v>
      </c>
      <c r="AG1380">
        <v>10282</v>
      </c>
      <c r="AH1380">
        <v>10282</v>
      </c>
      <c r="AI1380">
        <v>10282</v>
      </c>
      <c r="AJ1380">
        <v>10282</v>
      </c>
      <c r="AK1380">
        <v>10282</v>
      </c>
      <c r="AL1380">
        <v>10282</v>
      </c>
      <c r="AM1380">
        <v>10282</v>
      </c>
      <c r="AN1380">
        <v>10282</v>
      </c>
      <c r="AO1380">
        <v>10282</v>
      </c>
      <c r="AP1380">
        <v>10282</v>
      </c>
      <c r="AQ1380">
        <v>0</v>
      </c>
      <c r="AR1380">
        <v>0</v>
      </c>
      <c r="AS1380">
        <v>0</v>
      </c>
      <c r="AT1380">
        <v>0</v>
      </c>
      <c r="AU1380">
        <v>0</v>
      </c>
      <c r="AV1380">
        <v>0</v>
      </c>
      <c r="AW1380">
        <v>0</v>
      </c>
      <c r="AX1380">
        <v>0</v>
      </c>
      <c r="AY1380">
        <v>0</v>
      </c>
      <c r="AZ1380">
        <v>0</v>
      </c>
      <c r="BA1380">
        <v>0</v>
      </c>
      <c r="BB1380">
        <v>0</v>
      </c>
      <c r="BC1380">
        <v>0</v>
      </c>
      <c r="BD1380">
        <v>0</v>
      </c>
      <c r="BE1380">
        <v>0</v>
      </c>
      <c r="BF1380">
        <v>0</v>
      </c>
      <c r="BG1380">
        <v>0</v>
      </c>
      <c r="BH1380">
        <v>0</v>
      </c>
      <c r="BI1380">
        <v>0</v>
      </c>
      <c r="BJ1380">
        <v>0</v>
      </c>
      <c r="BK1380">
        <v>0</v>
      </c>
      <c r="BL1380">
        <v>0</v>
      </c>
      <c r="BM1380">
        <v>0</v>
      </c>
      <c r="BN1380">
        <v>0</v>
      </c>
      <c r="BO1380">
        <v>0</v>
      </c>
      <c r="BP1380">
        <v>0</v>
      </c>
      <c r="BQ1380">
        <v>0</v>
      </c>
      <c r="BR1380">
        <v>0</v>
      </c>
      <c r="BS1380">
        <v>0</v>
      </c>
      <c r="BT1380">
        <v>0</v>
      </c>
      <c r="BU1380">
        <v>0</v>
      </c>
      <c r="BV1380">
        <v>0</v>
      </c>
      <c r="BW1380">
        <v>0</v>
      </c>
      <c r="BX1380">
        <v>0</v>
      </c>
      <c r="BY1380">
        <v>0</v>
      </c>
      <c r="BZ1380">
        <v>0</v>
      </c>
      <c r="CA1380">
        <v>0</v>
      </c>
      <c r="CB1380">
        <v>0</v>
      </c>
      <c r="CC1380">
        <v>0</v>
      </c>
      <c r="CD1380">
        <v>0</v>
      </c>
      <c r="CE1380">
        <v>0</v>
      </c>
      <c r="CF1380">
        <v>0</v>
      </c>
      <c r="CG1380">
        <v>0</v>
      </c>
      <c r="CH1380">
        <v>0</v>
      </c>
      <c r="CI1380">
        <v>0</v>
      </c>
      <c r="CJ1380">
        <v>0</v>
      </c>
      <c r="CK1380">
        <v>0</v>
      </c>
      <c r="CL1380">
        <v>0</v>
      </c>
      <c r="CM1380">
        <v>0</v>
      </c>
      <c r="CN1380">
        <v>0</v>
      </c>
      <c r="CO1380">
        <v>0</v>
      </c>
      <c r="CP1380">
        <v>0</v>
      </c>
      <c r="CQ1380">
        <v>0</v>
      </c>
      <c r="CR1380">
        <v>0</v>
      </c>
      <c r="CS1380">
        <v>0</v>
      </c>
      <c r="CT1380">
        <v>0</v>
      </c>
      <c r="CU1380">
        <v>0</v>
      </c>
      <c r="CV1380">
        <v>0</v>
      </c>
      <c r="CW1380">
        <v>0</v>
      </c>
      <c r="CX1380">
        <v>0</v>
      </c>
      <c r="CY1380">
        <v>0</v>
      </c>
      <c r="CZ1380">
        <v>0</v>
      </c>
      <c r="DA1380">
        <v>0</v>
      </c>
      <c r="DB1380">
        <v>0</v>
      </c>
      <c r="DC1380">
        <v>0</v>
      </c>
      <c r="DD1380">
        <v>0</v>
      </c>
      <c r="DE1380">
        <v>0</v>
      </c>
      <c r="DF1380">
        <v>0</v>
      </c>
      <c r="DG1380">
        <v>0</v>
      </c>
      <c r="DH1380">
        <v>0</v>
      </c>
      <c r="DI1380">
        <v>0</v>
      </c>
      <c r="DJ1380">
        <v>0</v>
      </c>
      <c r="DK1380">
        <v>0</v>
      </c>
      <c r="DL1380">
        <v>0</v>
      </c>
      <c r="DM1380">
        <v>0</v>
      </c>
      <c r="DN1380">
        <v>0</v>
      </c>
      <c r="DO1380">
        <v>0</v>
      </c>
      <c r="DP1380">
        <v>0</v>
      </c>
      <c r="DQ1380">
        <v>0</v>
      </c>
      <c r="DR1380">
        <v>0</v>
      </c>
      <c r="DS1380">
        <v>0</v>
      </c>
      <c r="DT1380">
        <v>0</v>
      </c>
      <c r="DU1380">
        <v>0</v>
      </c>
      <c r="DV1380">
        <v>0</v>
      </c>
      <c r="DW1380">
        <v>0</v>
      </c>
      <c r="DX1380">
        <v>0</v>
      </c>
    </row>
    <row r="1381" spans="13:128" hidden="1">
      <c r="M1381" s="340"/>
      <c r="N1381" t="s">
        <v>1023</v>
      </c>
      <c r="O1381">
        <v>2</v>
      </c>
      <c r="P1381">
        <v>44</v>
      </c>
      <c r="Q1381" s="183" t="str">
        <f t="shared" si="50"/>
        <v>SDH100244</v>
      </c>
      <c r="R1381">
        <v>10000</v>
      </c>
      <c r="S1381">
        <v>10000</v>
      </c>
      <c r="T1381">
        <v>10000</v>
      </c>
      <c r="U1381">
        <v>10000</v>
      </c>
      <c r="V1381">
        <v>10000</v>
      </c>
      <c r="W1381">
        <v>10000</v>
      </c>
      <c r="X1381">
        <v>10000</v>
      </c>
      <c r="Y1381">
        <v>10000</v>
      </c>
      <c r="Z1381">
        <v>10000</v>
      </c>
      <c r="AA1381">
        <v>10547</v>
      </c>
      <c r="AB1381">
        <v>10547</v>
      </c>
      <c r="AC1381">
        <v>10547</v>
      </c>
      <c r="AD1381">
        <v>10547</v>
      </c>
      <c r="AE1381">
        <v>10547</v>
      </c>
      <c r="AF1381">
        <v>10547</v>
      </c>
      <c r="AG1381">
        <v>10547</v>
      </c>
      <c r="AH1381">
        <v>10547</v>
      </c>
      <c r="AI1381">
        <v>10547</v>
      </c>
      <c r="AJ1381">
        <v>10547</v>
      </c>
      <c r="AK1381">
        <v>10547</v>
      </c>
      <c r="AL1381">
        <v>10547</v>
      </c>
      <c r="AM1381">
        <v>10547</v>
      </c>
      <c r="AN1381">
        <v>10547</v>
      </c>
      <c r="AO1381">
        <v>10547</v>
      </c>
      <c r="AP1381">
        <v>10547</v>
      </c>
      <c r="AQ1381">
        <v>0</v>
      </c>
      <c r="AR1381">
        <v>0</v>
      </c>
      <c r="AS1381">
        <v>0</v>
      </c>
      <c r="AT1381">
        <v>0</v>
      </c>
      <c r="AU1381">
        <v>0</v>
      </c>
      <c r="AV1381">
        <v>0</v>
      </c>
      <c r="AW1381">
        <v>0</v>
      </c>
      <c r="AX1381">
        <v>0</v>
      </c>
      <c r="AY1381">
        <v>0</v>
      </c>
      <c r="AZ1381">
        <v>0</v>
      </c>
      <c r="BA1381">
        <v>0</v>
      </c>
      <c r="BB1381">
        <v>0</v>
      </c>
      <c r="BC1381">
        <v>0</v>
      </c>
      <c r="BD1381">
        <v>0</v>
      </c>
      <c r="BE1381">
        <v>0</v>
      </c>
      <c r="BF1381">
        <v>0</v>
      </c>
      <c r="BG1381">
        <v>0</v>
      </c>
      <c r="BH1381">
        <v>0</v>
      </c>
      <c r="BI1381">
        <v>0</v>
      </c>
      <c r="BJ1381">
        <v>0</v>
      </c>
      <c r="BK1381">
        <v>0</v>
      </c>
      <c r="BL1381">
        <v>0</v>
      </c>
      <c r="BM1381">
        <v>0</v>
      </c>
      <c r="BN1381">
        <v>0</v>
      </c>
      <c r="BO1381">
        <v>0</v>
      </c>
      <c r="BP1381">
        <v>0</v>
      </c>
      <c r="BQ1381">
        <v>0</v>
      </c>
      <c r="BR1381">
        <v>0</v>
      </c>
      <c r="BS1381">
        <v>0</v>
      </c>
      <c r="BT1381">
        <v>0</v>
      </c>
      <c r="BU1381">
        <v>0</v>
      </c>
      <c r="BV1381">
        <v>0</v>
      </c>
      <c r="BW1381">
        <v>0</v>
      </c>
      <c r="BX1381">
        <v>0</v>
      </c>
      <c r="BY1381">
        <v>0</v>
      </c>
      <c r="BZ1381">
        <v>0</v>
      </c>
      <c r="CA1381">
        <v>0</v>
      </c>
      <c r="CB1381">
        <v>0</v>
      </c>
      <c r="CC1381">
        <v>0</v>
      </c>
      <c r="CD1381">
        <v>0</v>
      </c>
      <c r="CE1381">
        <v>0</v>
      </c>
      <c r="CF1381">
        <v>0</v>
      </c>
      <c r="CG1381">
        <v>0</v>
      </c>
      <c r="CH1381">
        <v>0</v>
      </c>
      <c r="CI1381">
        <v>0</v>
      </c>
      <c r="CJ1381">
        <v>0</v>
      </c>
      <c r="CK1381">
        <v>0</v>
      </c>
      <c r="CL1381">
        <v>0</v>
      </c>
      <c r="CM1381">
        <v>0</v>
      </c>
      <c r="CN1381">
        <v>0</v>
      </c>
      <c r="CO1381">
        <v>0</v>
      </c>
      <c r="CP1381">
        <v>0</v>
      </c>
      <c r="CQ1381">
        <v>0</v>
      </c>
      <c r="CR1381">
        <v>0</v>
      </c>
      <c r="CS1381">
        <v>0</v>
      </c>
      <c r="CT1381">
        <v>0</v>
      </c>
      <c r="CU1381">
        <v>0</v>
      </c>
      <c r="CV1381">
        <v>0</v>
      </c>
      <c r="CW1381">
        <v>0</v>
      </c>
      <c r="CX1381">
        <v>0</v>
      </c>
      <c r="CY1381">
        <v>0</v>
      </c>
      <c r="CZ1381">
        <v>0</v>
      </c>
      <c r="DA1381">
        <v>0</v>
      </c>
      <c r="DB1381">
        <v>0</v>
      </c>
      <c r="DC1381">
        <v>0</v>
      </c>
      <c r="DD1381">
        <v>0</v>
      </c>
      <c r="DE1381">
        <v>0</v>
      </c>
      <c r="DF1381">
        <v>0</v>
      </c>
      <c r="DG1381">
        <v>0</v>
      </c>
      <c r="DH1381">
        <v>0</v>
      </c>
      <c r="DI1381">
        <v>0</v>
      </c>
      <c r="DJ1381">
        <v>0</v>
      </c>
      <c r="DK1381">
        <v>0</v>
      </c>
      <c r="DL1381">
        <v>0</v>
      </c>
      <c r="DM1381">
        <v>0</v>
      </c>
      <c r="DN1381">
        <v>0</v>
      </c>
      <c r="DO1381">
        <v>0</v>
      </c>
      <c r="DP1381">
        <v>0</v>
      </c>
      <c r="DQ1381">
        <v>0</v>
      </c>
      <c r="DR1381">
        <v>0</v>
      </c>
      <c r="DS1381">
        <v>0</v>
      </c>
      <c r="DT1381">
        <v>0</v>
      </c>
      <c r="DU1381">
        <v>0</v>
      </c>
      <c r="DV1381">
        <v>0</v>
      </c>
      <c r="DW1381">
        <v>0</v>
      </c>
      <c r="DX1381">
        <v>0</v>
      </c>
    </row>
    <row r="1382" spans="13:128" hidden="1">
      <c r="M1382" s="340"/>
      <c r="N1382" t="s">
        <v>1023</v>
      </c>
      <c r="O1382">
        <v>2</v>
      </c>
      <c r="P1382">
        <v>45</v>
      </c>
      <c r="Q1382" s="183" t="str">
        <f t="shared" si="50"/>
        <v>SDH100245</v>
      </c>
      <c r="R1382">
        <v>10000</v>
      </c>
      <c r="S1382">
        <v>10000</v>
      </c>
      <c r="T1382">
        <v>10000</v>
      </c>
      <c r="U1382">
        <v>10000</v>
      </c>
      <c r="V1382">
        <v>10000</v>
      </c>
      <c r="W1382">
        <v>10000</v>
      </c>
      <c r="X1382">
        <v>10000</v>
      </c>
      <c r="Y1382">
        <v>10000</v>
      </c>
      <c r="Z1382">
        <v>10000</v>
      </c>
      <c r="AA1382">
        <v>10918</v>
      </c>
      <c r="AB1382">
        <v>10918</v>
      </c>
      <c r="AC1382">
        <v>10918</v>
      </c>
      <c r="AD1382">
        <v>10918</v>
      </c>
      <c r="AE1382">
        <v>10918</v>
      </c>
      <c r="AF1382">
        <v>10918</v>
      </c>
      <c r="AG1382">
        <v>10918</v>
      </c>
      <c r="AH1382">
        <v>10918</v>
      </c>
      <c r="AI1382">
        <v>10918</v>
      </c>
      <c r="AJ1382">
        <v>10918</v>
      </c>
      <c r="AK1382">
        <v>10918</v>
      </c>
      <c r="AL1382">
        <v>10918</v>
      </c>
      <c r="AM1382">
        <v>10918</v>
      </c>
      <c r="AN1382">
        <v>10918</v>
      </c>
      <c r="AO1382">
        <v>10918</v>
      </c>
      <c r="AP1382">
        <v>10918</v>
      </c>
      <c r="AQ1382">
        <v>0</v>
      </c>
      <c r="AR1382">
        <v>0</v>
      </c>
      <c r="AS1382">
        <v>0</v>
      </c>
      <c r="AT1382">
        <v>0</v>
      </c>
      <c r="AU1382">
        <v>0</v>
      </c>
      <c r="AV1382">
        <v>0</v>
      </c>
      <c r="AW1382">
        <v>0</v>
      </c>
      <c r="AX1382">
        <v>0</v>
      </c>
      <c r="AY1382">
        <v>0</v>
      </c>
      <c r="AZ1382">
        <v>0</v>
      </c>
      <c r="BA1382">
        <v>0</v>
      </c>
      <c r="BB1382">
        <v>0</v>
      </c>
      <c r="BC1382">
        <v>0</v>
      </c>
      <c r="BD1382">
        <v>0</v>
      </c>
      <c r="BE1382">
        <v>0</v>
      </c>
      <c r="BF1382">
        <v>0</v>
      </c>
      <c r="BG1382">
        <v>0</v>
      </c>
      <c r="BH1382">
        <v>0</v>
      </c>
      <c r="BI1382">
        <v>0</v>
      </c>
      <c r="BJ1382">
        <v>0</v>
      </c>
      <c r="BK1382">
        <v>0</v>
      </c>
      <c r="BL1382">
        <v>0</v>
      </c>
      <c r="BM1382">
        <v>0</v>
      </c>
      <c r="BN1382">
        <v>0</v>
      </c>
      <c r="BO1382">
        <v>0</v>
      </c>
      <c r="BP1382">
        <v>0</v>
      </c>
      <c r="BQ1382">
        <v>0</v>
      </c>
      <c r="BR1382">
        <v>0</v>
      </c>
      <c r="BS1382">
        <v>0</v>
      </c>
      <c r="BT1382">
        <v>0</v>
      </c>
      <c r="BU1382">
        <v>0</v>
      </c>
      <c r="BV1382">
        <v>0</v>
      </c>
      <c r="BW1382">
        <v>0</v>
      </c>
      <c r="BX1382">
        <v>0</v>
      </c>
      <c r="BY1382">
        <v>0</v>
      </c>
      <c r="BZ1382">
        <v>0</v>
      </c>
      <c r="CA1382">
        <v>0</v>
      </c>
      <c r="CB1382">
        <v>0</v>
      </c>
      <c r="CC1382">
        <v>0</v>
      </c>
      <c r="CD1382">
        <v>0</v>
      </c>
      <c r="CE1382">
        <v>0</v>
      </c>
      <c r="CF1382">
        <v>0</v>
      </c>
      <c r="CG1382">
        <v>0</v>
      </c>
      <c r="CH1382">
        <v>0</v>
      </c>
      <c r="CI1382">
        <v>0</v>
      </c>
      <c r="CJ1382">
        <v>0</v>
      </c>
      <c r="CK1382">
        <v>0</v>
      </c>
      <c r="CL1382">
        <v>0</v>
      </c>
      <c r="CM1382">
        <v>0</v>
      </c>
      <c r="CN1382">
        <v>0</v>
      </c>
      <c r="CO1382">
        <v>0</v>
      </c>
      <c r="CP1382">
        <v>0</v>
      </c>
      <c r="CQ1382">
        <v>0</v>
      </c>
      <c r="CR1382">
        <v>0</v>
      </c>
      <c r="CS1382">
        <v>0</v>
      </c>
      <c r="CT1382">
        <v>0</v>
      </c>
      <c r="CU1382">
        <v>0</v>
      </c>
      <c r="CV1382">
        <v>0</v>
      </c>
      <c r="CW1382">
        <v>0</v>
      </c>
      <c r="CX1382">
        <v>0</v>
      </c>
      <c r="CY1382">
        <v>0</v>
      </c>
      <c r="CZ1382">
        <v>0</v>
      </c>
      <c r="DA1382">
        <v>0</v>
      </c>
      <c r="DB1382">
        <v>0</v>
      </c>
      <c r="DC1382">
        <v>0</v>
      </c>
      <c r="DD1382">
        <v>0</v>
      </c>
      <c r="DE1382">
        <v>0</v>
      </c>
      <c r="DF1382">
        <v>0</v>
      </c>
      <c r="DG1382">
        <v>0</v>
      </c>
      <c r="DH1382">
        <v>0</v>
      </c>
      <c r="DI1382">
        <v>0</v>
      </c>
      <c r="DJ1382">
        <v>0</v>
      </c>
      <c r="DK1382">
        <v>0</v>
      </c>
      <c r="DL1382">
        <v>0</v>
      </c>
      <c r="DM1382">
        <v>0</v>
      </c>
      <c r="DN1382">
        <v>0</v>
      </c>
      <c r="DO1382">
        <v>0</v>
      </c>
      <c r="DP1382">
        <v>0</v>
      </c>
      <c r="DQ1382">
        <v>0</v>
      </c>
      <c r="DR1382">
        <v>0</v>
      </c>
      <c r="DS1382">
        <v>0</v>
      </c>
      <c r="DT1382">
        <v>0</v>
      </c>
      <c r="DU1382">
        <v>0</v>
      </c>
      <c r="DV1382">
        <v>0</v>
      </c>
      <c r="DW1382">
        <v>0</v>
      </c>
      <c r="DX1382">
        <v>0</v>
      </c>
    </row>
    <row r="1383" spans="13:128" hidden="1">
      <c r="M1383" s="340"/>
      <c r="N1383" t="s">
        <v>1023</v>
      </c>
      <c r="O1383">
        <v>2</v>
      </c>
      <c r="P1383">
        <v>46</v>
      </c>
      <c r="Q1383" s="183" t="str">
        <f t="shared" si="50"/>
        <v>SDH100246</v>
      </c>
      <c r="R1383">
        <v>10000</v>
      </c>
      <c r="S1383">
        <v>10000</v>
      </c>
      <c r="T1383">
        <v>10000</v>
      </c>
      <c r="U1383">
        <v>10000</v>
      </c>
      <c r="V1383">
        <v>10000</v>
      </c>
      <c r="W1383">
        <v>10000</v>
      </c>
      <c r="X1383">
        <v>10000</v>
      </c>
      <c r="Y1383">
        <v>10000</v>
      </c>
      <c r="Z1383">
        <v>10017</v>
      </c>
      <c r="AA1383">
        <v>11130</v>
      </c>
      <c r="AB1383">
        <v>11130</v>
      </c>
      <c r="AC1383">
        <v>11130</v>
      </c>
      <c r="AD1383">
        <v>11130</v>
      </c>
      <c r="AE1383">
        <v>11130</v>
      </c>
      <c r="AF1383">
        <v>11130</v>
      </c>
      <c r="AG1383">
        <v>11130</v>
      </c>
      <c r="AH1383">
        <v>11130</v>
      </c>
      <c r="AI1383">
        <v>11130</v>
      </c>
      <c r="AJ1383">
        <v>11130</v>
      </c>
      <c r="AK1383">
        <v>11130</v>
      </c>
      <c r="AL1383">
        <v>11130</v>
      </c>
      <c r="AM1383">
        <v>11130</v>
      </c>
      <c r="AN1383">
        <v>11130</v>
      </c>
      <c r="AO1383">
        <v>11130</v>
      </c>
      <c r="AP1383">
        <v>11130</v>
      </c>
      <c r="AQ1383">
        <v>0</v>
      </c>
      <c r="AR1383">
        <v>0</v>
      </c>
      <c r="AS1383">
        <v>0</v>
      </c>
      <c r="AT1383">
        <v>0</v>
      </c>
      <c r="AU1383">
        <v>0</v>
      </c>
      <c r="AV1383">
        <v>0</v>
      </c>
      <c r="AW1383">
        <v>0</v>
      </c>
      <c r="AX1383">
        <v>0</v>
      </c>
      <c r="AY1383">
        <v>0</v>
      </c>
      <c r="AZ1383">
        <v>0</v>
      </c>
      <c r="BA1383">
        <v>0</v>
      </c>
      <c r="BB1383">
        <v>0</v>
      </c>
      <c r="BC1383">
        <v>0</v>
      </c>
      <c r="BD1383">
        <v>0</v>
      </c>
      <c r="BE1383">
        <v>0</v>
      </c>
      <c r="BF1383">
        <v>0</v>
      </c>
      <c r="BG1383">
        <v>0</v>
      </c>
      <c r="BH1383">
        <v>0</v>
      </c>
      <c r="BI1383">
        <v>0</v>
      </c>
      <c r="BJ1383">
        <v>0</v>
      </c>
      <c r="BK1383">
        <v>0</v>
      </c>
      <c r="BL1383">
        <v>0</v>
      </c>
      <c r="BM1383">
        <v>0</v>
      </c>
      <c r="BN1383">
        <v>0</v>
      </c>
      <c r="BO1383">
        <v>0</v>
      </c>
      <c r="BP1383">
        <v>0</v>
      </c>
      <c r="BQ1383">
        <v>0</v>
      </c>
      <c r="BR1383">
        <v>0</v>
      </c>
      <c r="BS1383">
        <v>0</v>
      </c>
      <c r="BT1383">
        <v>0</v>
      </c>
      <c r="BU1383">
        <v>0</v>
      </c>
      <c r="BV1383">
        <v>0</v>
      </c>
      <c r="BW1383">
        <v>0</v>
      </c>
      <c r="BX1383">
        <v>0</v>
      </c>
      <c r="BY1383">
        <v>0</v>
      </c>
      <c r="BZ1383">
        <v>0</v>
      </c>
      <c r="CA1383">
        <v>0</v>
      </c>
      <c r="CB1383">
        <v>0</v>
      </c>
      <c r="CC1383">
        <v>0</v>
      </c>
      <c r="CD1383">
        <v>0</v>
      </c>
      <c r="CE1383">
        <v>0</v>
      </c>
      <c r="CF1383">
        <v>0</v>
      </c>
      <c r="CG1383">
        <v>0</v>
      </c>
      <c r="CH1383">
        <v>0</v>
      </c>
      <c r="CI1383">
        <v>0</v>
      </c>
      <c r="CJ1383">
        <v>0</v>
      </c>
      <c r="CK1383">
        <v>0</v>
      </c>
      <c r="CL1383">
        <v>0</v>
      </c>
      <c r="CM1383">
        <v>0</v>
      </c>
      <c r="CN1383">
        <v>0</v>
      </c>
      <c r="CO1383">
        <v>0</v>
      </c>
      <c r="CP1383">
        <v>0</v>
      </c>
      <c r="CQ1383">
        <v>0</v>
      </c>
      <c r="CR1383">
        <v>0</v>
      </c>
      <c r="CS1383">
        <v>0</v>
      </c>
      <c r="CT1383">
        <v>0</v>
      </c>
      <c r="CU1383">
        <v>0</v>
      </c>
      <c r="CV1383">
        <v>0</v>
      </c>
      <c r="CW1383">
        <v>0</v>
      </c>
      <c r="CX1383">
        <v>0</v>
      </c>
      <c r="CY1383">
        <v>0</v>
      </c>
      <c r="CZ1383">
        <v>0</v>
      </c>
      <c r="DA1383">
        <v>0</v>
      </c>
      <c r="DB1383">
        <v>0</v>
      </c>
      <c r="DC1383">
        <v>0</v>
      </c>
      <c r="DD1383">
        <v>0</v>
      </c>
      <c r="DE1383">
        <v>0</v>
      </c>
      <c r="DF1383">
        <v>0</v>
      </c>
      <c r="DG1383">
        <v>0</v>
      </c>
      <c r="DH1383">
        <v>0</v>
      </c>
      <c r="DI1383">
        <v>0</v>
      </c>
      <c r="DJ1383">
        <v>0</v>
      </c>
      <c r="DK1383">
        <v>0</v>
      </c>
      <c r="DL1383">
        <v>0</v>
      </c>
      <c r="DM1383">
        <v>0</v>
      </c>
      <c r="DN1383">
        <v>0</v>
      </c>
      <c r="DO1383">
        <v>0</v>
      </c>
      <c r="DP1383">
        <v>0</v>
      </c>
      <c r="DQ1383">
        <v>0</v>
      </c>
      <c r="DR1383">
        <v>0</v>
      </c>
      <c r="DS1383">
        <v>0</v>
      </c>
      <c r="DT1383">
        <v>0</v>
      </c>
      <c r="DU1383">
        <v>0</v>
      </c>
      <c r="DV1383">
        <v>0</v>
      </c>
      <c r="DW1383">
        <v>0</v>
      </c>
      <c r="DX1383">
        <v>0</v>
      </c>
    </row>
    <row r="1384" spans="13:128" hidden="1">
      <c r="M1384" s="340"/>
      <c r="N1384" t="s">
        <v>1023</v>
      </c>
      <c r="O1384">
        <v>2</v>
      </c>
      <c r="P1384">
        <v>47</v>
      </c>
      <c r="Q1384" s="183" t="str">
        <f t="shared" si="50"/>
        <v>SDH100247</v>
      </c>
      <c r="R1384">
        <v>10000</v>
      </c>
      <c r="S1384">
        <v>10000</v>
      </c>
      <c r="T1384">
        <v>10000</v>
      </c>
      <c r="U1384">
        <v>10000</v>
      </c>
      <c r="V1384">
        <v>10000</v>
      </c>
      <c r="W1384">
        <v>10000</v>
      </c>
      <c r="X1384">
        <v>10000</v>
      </c>
      <c r="Y1384">
        <v>10000</v>
      </c>
      <c r="Z1384">
        <v>10255.5</v>
      </c>
      <c r="AA1384">
        <v>11395</v>
      </c>
      <c r="AB1384">
        <v>11395</v>
      </c>
      <c r="AC1384">
        <v>11395</v>
      </c>
      <c r="AD1384">
        <v>11395</v>
      </c>
      <c r="AE1384">
        <v>11395</v>
      </c>
      <c r="AF1384">
        <v>11395</v>
      </c>
      <c r="AG1384">
        <v>11395</v>
      </c>
      <c r="AH1384">
        <v>11395</v>
      </c>
      <c r="AI1384">
        <v>11395</v>
      </c>
      <c r="AJ1384">
        <v>11395</v>
      </c>
      <c r="AK1384">
        <v>11395</v>
      </c>
      <c r="AL1384">
        <v>11395</v>
      </c>
      <c r="AM1384">
        <v>11395</v>
      </c>
      <c r="AN1384">
        <v>11395</v>
      </c>
      <c r="AO1384">
        <v>11395</v>
      </c>
      <c r="AP1384">
        <v>11395</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0</v>
      </c>
      <c r="BL1384">
        <v>0</v>
      </c>
      <c r="BM1384">
        <v>0</v>
      </c>
      <c r="BN1384">
        <v>0</v>
      </c>
      <c r="BO1384">
        <v>0</v>
      </c>
      <c r="BP1384">
        <v>0</v>
      </c>
      <c r="BQ1384">
        <v>0</v>
      </c>
      <c r="BR1384">
        <v>0</v>
      </c>
      <c r="BS1384">
        <v>0</v>
      </c>
      <c r="BT1384">
        <v>0</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0</v>
      </c>
      <c r="CP1384">
        <v>0</v>
      </c>
      <c r="CQ1384">
        <v>0</v>
      </c>
      <c r="CR1384">
        <v>0</v>
      </c>
      <c r="CS1384">
        <v>0</v>
      </c>
      <c r="CT1384">
        <v>0</v>
      </c>
      <c r="CU1384">
        <v>0</v>
      </c>
      <c r="CV1384">
        <v>0</v>
      </c>
      <c r="CW1384">
        <v>0</v>
      </c>
      <c r="CX1384">
        <v>0</v>
      </c>
      <c r="CY1384">
        <v>0</v>
      </c>
      <c r="CZ1384">
        <v>0</v>
      </c>
      <c r="DA1384">
        <v>0</v>
      </c>
      <c r="DB1384">
        <v>0</v>
      </c>
      <c r="DC1384">
        <v>0</v>
      </c>
      <c r="DD1384">
        <v>0</v>
      </c>
      <c r="DE1384">
        <v>0</v>
      </c>
      <c r="DF1384">
        <v>0</v>
      </c>
      <c r="DG1384">
        <v>0</v>
      </c>
      <c r="DH1384">
        <v>0</v>
      </c>
      <c r="DI1384">
        <v>0</v>
      </c>
      <c r="DJ1384">
        <v>0</v>
      </c>
      <c r="DK1384">
        <v>0</v>
      </c>
      <c r="DL1384">
        <v>0</v>
      </c>
      <c r="DM1384">
        <v>0</v>
      </c>
      <c r="DN1384">
        <v>0</v>
      </c>
      <c r="DO1384">
        <v>0</v>
      </c>
      <c r="DP1384">
        <v>0</v>
      </c>
      <c r="DQ1384">
        <v>0</v>
      </c>
      <c r="DR1384">
        <v>0</v>
      </c>
      <c r="DS1384">
        <v>0</v>
      </c>
      <c r="DT1384">
        <v>0</v>
      </c>
      <c r="DU1384">
        <v>0</v>
      </c>
      <c r="DV1384">
        <v>0</v>
      </c>
      <c r="DW1384">
        <v>0</v>
      </c>
      <c r="DX1384">
        <v>0</v>
      </c>
    </row>
    <row r="1385" spans="13:128" hidden="1">
      <c r="M1385" s="340"/>
      <c r="N1385" t="s">
        <v>1023</v>
      </c>
      <c r="O1385">
        <v>2</v>
      </c>
      <c r="P1385">
        <v>48</v>
      </c>
      <c r="Q1385" s="183" t="str">
        <f t="shared" si="50"/>
        <v>SDH100248</v>
      </c>
      <c r="R1385">
        <v>10000</v>
      </c>
      <c r="S1385">
        <v>10000</v>
      </c>
      <c r="T1385">
        <v>10000</v>
      </c>
      <c r="U1385">
        <v>10000</v>
      </c>
      <c r="V1385">
        <v>10000</v>
      </c>
      <c r="W1385">
        <v>10000</v>
      </c>
      <c r="X1385">
        <v>10000</v>
      </c>
      <c r="Y1385">
        <v>10000</v>
      </c>
      <c r="Z1385">
        <v>10541.7</v>
      </c>
      <c r="AA1385">
        <v>11713</v>
      </c>
      <c r="AB1385">
        <v>11713</v>
      </c>
      <c r="AC1385">
        <v>11713</v>
      </c>
      <c r="AD1385">
        <v>11713</v>
      </c>
      <c r="AE1385">
        <v>11713</v>
      </c>
      <c r="AF1385">
        <v>11713</v>
      </c>
      <c r="AG1385">
        <v>11713</v>
      </c>
      <c r="AH1385">
        <v>11713</v>
      </c>
      <c r="AI1385">
        <v>11713</v>
      </c>
      <c r="AJ1385">
        <v>11713</v>
      </c>
      <c r="AK1385">
        <v>11713</v>
      </c>
      <c r="AL1385">
        <v>11713</v>
      </c>
      <c r="AM1385">
        <v>11713</v>
      </c>
      <c r="AN1385">
        <v>11713</v>
      </c>
      <c r="AO1385">
        <v>11713</v>
      </c>
      <c r="AP1385">
        <v>11713</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0</v>
      </c>
      <c r="BL1385">
        <v>0</v>
      </c>
      <c r="BM1385">
        <v>0</v>
      </c>
      <c r="BN1385">
        <v>0</v>
      </c>
      <c r="BO1385">
        <v>0</v>
      </c>
      <c r="BP1385">
        <v>0</v>
      </c>
      <c r="BQ1385">
        <v>0</v>
      </c>
      <c r="BR1385">
        <v>0</v>
      </c>
      <c r="BS1385">
        <v>0</v>
      </c>
      <c r="BT1385">
        <v>0</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0</v>
      </c>
      <c r="CP1385">
        <v>0</v>
      </c>
      <c r="CQ1385">
        <v>0</v>
      </c>
      <c r="CR1385">
        <v>0</v>
      </c>
      <c r="CS1385">
        <v>0</v>
      </c>
      <c r="CT1385">
        <v>0</v>
      </c>
      <c r="CU1385">
        <v>0</v>
      </c>
      <c r="CV1385">
        <v>0</v>
      </c>
      <c r="CW1385">
        <v>0</v>
      </c>
      <c r="CX1385">
        <v>0</v>
      </c>
      <c r="CY1385">
        <v>0</v>
      </c>
      <c r="CZ1385">
        <v>0</v>
      </c>
      <c r="DA1385">
        <v>0</v>
      </c>
      <c r="DB1385">
        <v>0</v>
      </c>
      <c r="DC1385">
        <v>0</v>
      </c>
      <c r="DD1385">
        <v>0</v>
      </c>
      <c r="DE1385">
        <v>0</v>
      </c>
      <c r="DF1385">
        <v>0</v>
      </c>
      <c r="DG1385">
        <v>0</v>
      </c>
      <c r="DH1385">
        <v>0</v>
      </c>
      <c r="DI1385">
        <v>0</v>
      </c>
      <c r="DJ1385">
        <v>0</v>
      </c>
      <c r="DK1385">
        <v>0</v>
      </c>
      <c r="DL1385">
        <v>0</v>
      </c>
      <c r="DM1385">
        <v>0</v>
      </c>
      <c r="DN1385">
        <v>0</v>
      </c>
      <c r="DO1385">
        <v>0</v>
      </c>
      <c r="DP1385">
        <v>0</v>
      </c>
      <c r="DQ1385">
        <v>0</v>
      </c>
      <c r="DR1385">
        <v>0</v>
      </c>
      <c r="DS1385">
        <v>0</v>
      </c>
      <c r="DT1385">
        <v>0</v>
      </c>
      <c r="DU1385">
        <v>0</v>
      </c>
      <c r="DV1385">
        <v>0</v>
      </c>
      <c r="DW1385">
        <v>0</v>
      </c>
      <c r="DX1385">
        <v>0</v>
      </c>
    </row>
    <row r="1386" spans="13:128" hidden="1">
      <c r="M1386" s="340"/>
      <c r="N1386" t="s">
        <v>1023</v>
      </c>
      <c r="O1386">
        <v>2</v>
      </c>
      <c r="P1386">
        <v>49</v>
      </c>
      <c r="Q1386" s="183" t="str">
        <f t="shared" si="50"/>
        <v>SDH100249</v>
      </c>
      <c r="R1386">
        <v>10000</v>
      </c>
      <c r="S1386">
        <v>10000</v>
      </c>
      <c r="T1386">
        <v>10000</v>
      </c>
      <c r="U1386">
        <v>10000</v>
      </c>
      <c r="V1386">
        <v>10000</v>
      </c>
      <c r="W1386">
        <v>10000</v>
      </c>
      <c r="X1386">
        <v>10000</v>
      </c>
      <c r="Y1386">
        <v>10000</v>
      </c>
      <c r="Z1386">
        <v>10827.9</v>
      </c>
      <c r="AA1386">
        <v>12031</v>
      </c>
      <c r="AB1386">
        <v>12031</v>
      </c>
      <c r="AC1386">
        <v>12031</v>
      </c>
      <c r="AD1386">
        <v>12031</v>
      </c>
      <c r="AE1386">
        <v>12031</v>
      </c>
      <c r="AF1386">
        <v>12031</v>
      </c>
      <c r="AG1386">
        <v>12031</v>
      </c>
      <c r="AH1386">
        <v>12031</v>
      </c>
      <c r="AI1386">
        <v>12031</v>
      </c>
      <c r="AJ1386">
        <v>12031</v>
      </c>
      <c r="AK1386">
        <v>12031</v>
      </c>
      <c r="AL1386">
        <v>12031</v>
      </c>
      <c r="AM1386">
        <v>12031</v>
      </c>
      <c r="AN1386">
        <v>12031</v>
      </c>
      <c r="AO1386">
        <v>12031</v>
      </c>
      <c r="AP1386">
        <v>12031</v>
      </c>
      <c r="AQ1386">
        <v>0</v>
      </c>
      <c r="AR1386">
        <v>0</v>
      </c>
      <c r="AS1386">
        <v>0</v>
      </c>
      <c r="AT1386">
        <v>0</v>
      </c>
      <c r="AU1386">
        <v>0</v>
      </c>
      <c r="AV1386">
        <v>0</v>
      </c>
      <c r="AW1386">
        <v>0</v>
      </c>
      <c r="AX1386">
        <v>0</v>
      </c>
      <c r="AY1386">
        <v>0</v>
      </c>
      <c r="AZ1386">
        <v>0</v>
      </c>
      <c r="BA1386">
        <v>0</v>
      </c>
      <c r="BB1386">
        <v>0</v>
      </c>
      <c r="BC1386">
        <v>0</v>
      </c>
      <c r="BD1386">
        <v>0</v>
      </c>
      <c r="BE1386">
        <v>0</v>
      </c>
      <c r="BF1386">
        <v>0</v>
      </c>
      <c r="BG1386">
        <v>0</v>
      </c>
      <c r="BH1386">
        <v>0</v>
      </c>
      <c r="BI1386">
        <v>0</v>
      </c>
      <c r="BJ1386">
        <v>0</v>
      </c>
      <c r="BK1386">
        <v>0</v>
      </c>
      <c r="BL1386">
        <v>0</v>
      </c>
      <c r="BM1386">
        <v>0</v>
      </c>
      <c r="BN1386">
        <v>0</v>
      </c>
      <c r="BO1386">
        <v>0</v>
      </c>
      <c r="BP1386">
        <v>0</v>
      </c>
      <c r="BQ1386">
        <v>0</v>
      </c>
      <c r="BR1386">
        <v>0</v>
      </c>
      <c r="BS1386">
        <v>0</v>
      </c>
      <c r="BT1386">
        <v>0</v>
      </c>
      <c r="BU1386">
        <v>0</v>
      </c>
      <c r="BV1386">
        <v>0</v>
      </c>
      <c r="BW1386">
        <v>0</v>
      </c>
      <c r="BX1386">
        <v>0</v>
      </c>
      <c r="BY1386">
        <v>0</v>
      </c>
      <c r="BZ1386">
        <v>0</v>
      </c>
      <c r="CA1386">
        <v>0</v>
      </c>
      <c r="CB1386">
        <v>0</v>
      </c>
      <c r="CC1386">
        <v>0</v>
      </c>
      <c r="CD1386">
        <v>0</v>
      </c>
      <c r="CE1386">
        <v>0</v>
      </c>
      <c r="CF1386">
        <v>0</v>
      </c>
      <c r="CG1386">
        <v>0</v>
      </c>
      <c r="CH1386">
        <v>0</v>
      </c>
      <c r="CI1386">
        <v>0</v>
      </c>
      <c r="CJ1386">
        <v>0</v>
      </c>
      <c r="CK1386">
        <v>0</v>
      </c>
      <c r="CL1386">
        <v>0</v>
      </c>
      <c r="CM1386">
        <v>0</v>
      </c>
      <c r="CN1386">
        <v>0</v>
      </c>
      <c r="CO1386">
        <v>0</v>
      </c>
      <c r="CP1386">
        <v>0</v>
      </c>
      <c r="CQ1386">
        <v>0</v>
      </c>
      <c r="CR1386">
        <v>0</v>
      </c>
      <c r="CS1386">
        <v>0</v>
      </c>
      <c r="CT1386">
        <v>0</v>
      </c>
      <c r="CU1386">
        <v>0</v>
      </c>
      <c r="CV1386">
        <v>0</v>
      </c>
      <c r="CW1386">
        <v>0</v>
      </c>
      <c r="CX1386">
        <v>0</v>
      </c>
      <c r="CY1386">
        <v>0</v>
      </c>
      <c r="CZ1386">
        <v>0</v>
      </c>
      <c r="DA1386">
        <v>0</v>
      </c>
      <c r="DB1386">
        <v>0</v>
      </c>
      <c r="DC1386">
        <v>0</v>
      </c>
      <c r="DD1386">
        <v>0</v>
      </c>
      <c r="DE1386">
        <v>0</v>
      </c>
      <c r="DF1386">
        <v>0</v>
      </c>
      <c r="DG1386">
        <v>0</v>
      </c>
      <c r="DH1386">
        <v>0</v>
      </c>
      <c r="DI1386">
        <v>0</v>
      </c>
      <c r="DJ1386">
        <v>0</v>
      </c>
      <c r="DK1386">
        <v>0</v>
      </c>
      <c r="DL1386">
        <v>0</v>
      </c>
      <c r="DM1386">
        <v>0</v>
      </c>
      <c r="DN1386">
        <v>0</v>
      </c>
      <c r="DO1386">
        <v>0</v>
      </c>
      <c r="DP1386">
        <v>0</v>
      </c>
      <c r="DQ1386">
        <v>0</v>
      </c>
      <c r="DR1386">
        <v>0</v>
      </c>
      <c r="DS1386">
        <v>0</v>
      </c>
      <c r="DT1386">
        <v>0</v>
      </c>
      <c r="DU1386">
        <v>0</v>
      </c>
      <c r="DV1386">
        <v>0</v>
      </c>
      <c r="DW1386">
        <v>0</v>
      </c>
      <c r="DX1386">
        <v>0</v>
      </c>
    </row>
    <row r="1387" spans="13:128" hidden="1">
      <c r="M1387" s="340"/>
      <c r="N1387" t="s">
        <v>1023</v>
      </c>
      <c r="O1387">
        <v>2</v>
      </c>
      <c r="P1387">
        <v>50</v>
      </c>
      <c r="Q1387" s="183" t="str">
        <f t="shared" si="50"/>
        <v>SDH100250</v>
      </c>
      <c r="R1387">
        <v>10000</v>
      </c>
      <c r="S1387">
        <v>10000</v>
      </c>
      <c r="T1387">
        <v>10000</v>
      </c>
      <c r="U1387">
        <v>10000</v>
      </c>
      <c r="V1387">
        <v>10000</v>
      </c>
      <c r="W1387">
        <v>10000</v>
      </c>
      <c r="X1387">
        <v>10000</v>
      </c>
      <c r="Y1387">
        <v>10000</v>
      </c>
      <c r="Z1387">
        <v>11114.1</v>
      </c>
      <c r="AA1387">
        <v>12349</v>
      </c>
      <c r="AB1387">
        <v>12349</v>
      </c>
      <c r="AC1387">
        <v>12349</v>
      </c>
      <c r="AD1387">
        <v>12349</v>
      </c>
      <c r="AE1387">
        <v>12349</v>
      </c>
      <c r="AF1387">
        <v>12349</v>
      </c>
      <c r="AG1387">
        <v>12349</v>
      </c>
      <c r="AH1387">
        <v>12349</v>
      </c>
      <c r="AI1387">
        <v>12349</v>
      </c>
      <c r="AJ1387">
        <v>12349</v>
      </c>
      <c r="AK1387">
        <v>12349</v>
      </c>
      <c r="AL1387">
        <v>12349</v>
      </c>
      <c r="AM1387">
        <v>12349</v>
      </c>
      <c r="AN1387">
        <v>12349</v>
      </c>
      <c r="AO1387">
        <v>12349</v>
      </c>
      <c r="AP1387">
        <v>12349</v>
      </c>
      <c r="AQ1387">
        <v>0</v>
      </c>
      <c r="AR1387">
        <v>0</v>
      </c>
      <c r="AS1387">
        <v>0</v>
      </c>
      <c r="AT1387">
        <v>0</v>
      </c>
      <c r="AU1387">
        <v>0</v>
      </c>
      <c r="AV1387">
        <v>0</v>
      </c>
      <c r="AW1387">
        <v>0</v>
      </c>
      <c r="AX1387">
        <v>0</v>
      </c>
      <c r="AY1387">
        <v>0</v>
      </c>
      <c r="AZ1387">
        <v>0</v>
      </c>
      <c r="BA1387">
        <v>0</v>
      </c>
      <c r="BB1387">
        <v>0</v>
      </c>
      <c r="BC1387">
        <v>0</v>
      </c>
      <c r="BD1387">
        <v>0</v>
      </c>
      <c r="BE1387">
        <v>0</v>
      </c>
      <c r="BF1387">
        <v>0</v>
      </c>
      <c r="BG1387">
        <v>0</v>
      </c>
      <c r="BH1387">
        <v>0</v>
      </c>
      <c r="BI1387">
        <v>0</v>
      </c>
      <c r="BJ1387">
        <v>0</v>
      </c>
      <c r="BK1387">
        <v>0</v>
      </c>
      <c r="BL1387">
        <v>0</v>
      </c>
      <c r="BM1387">
        <v>0</v>
      </c>
      <c r="BN1387">
        <v>0</v>
      </c>
      <c r="BO1387">
        <v>0</v>
      </c>
      <c r="BP1387">
        <v>0</v>
      </c>
      <c r="BQ1387">
        <v>0</v>
      </c>
      <c r="BR1387">
        <v>0</v>
      </c>
      <c r="BS1387">
        <v>0</v>
      </c>
      <c r="BT1387">
        <v>0</v>
      </c>
      <c r="BU1387">
        <v>0</v>
      </c>
      <c r="BV1387">
        <v>0</v>
      </c>
      <c r="BW1387">
        <v>0</v>
      </c>
      <c r="BX1387">
        <v>0</v>
      </c>
      <c r="BY1387">
        <v>0</v>
      </c>
      <c r="BZ1387">
        <v>0</v>
      </c>
      <c r="CA1387">
        <v>0</v>
      </c>
      <c r="CB1387">
        <v>0</v>
      </c>
      <c r="CC1387">
        <v>0</v>
      </c>
      <c r="CD1387">
        <v>0</v>
      </c>
      <c r="CE1387">
        <v>0</v>
      </c>
      <c r="CF1387">
        <v>0</v>
      </c>
      <c r="CG1387">
        <v>0</v>
      </c>
      <c r="CH1387">
        <v>0</v>
      </c>
      <c r="CI1387">
        <v>0</v>
      </c>
      <c r="CJ1387">
        <v>0</v>
      </c>
      <c r="CK1387">
        <v>0</v>
      </c>
      <c r="CL1387">
        <v>0</v>
      </c>
      <c r="CM1387">
        <v>0</v>
      </c>
      <c r="CN1387">
        <v>0</v>
      </c>
      <c r="CO1387">
        <v>0</v>
      </c>
      <c r="CP1387">
        <v>0</v>
      </c>
      <c r="CQ1387">
        <v>0</v>
      </c>
      <c r="CR1387">
        <v>0</v>
      </c>
      <c r="CS1387">
        <v>0</v>
      </c>
      <c r="CT1387">
        <v>0</v>
      </c>
      <c r="CU1387">
        <v>0</v>
      </c>
      <c r="CV1387">
        <v>0</v>
      </c>
      <c r="CW1387">
        <v>0</v>
      </c>
      <c r="CX1387">
        <v>0</v>
      </c>
      <c r="CY1387">
        <v>0</v>
      </c>
      <c r="CZ1387">
        <v>0</v>
      </c>
      <c r="DA1387">
        <v>0</v>
      </c>
      <c r="DB1387">
        <v>0</v>
      </c>
      <c r="DC1387">
        <v>0</v>
      </c>
      <c r="DD1387">
        <v>0</v>
      </c>
      <c r="DE1387">
        <v>0</v>
      </c>
      <c r="DF1387">
        <v>0</v>
      </c>
      <c r="DG1387">
        <v>0</v>
      </c>
      <c r="DH1387">
        <v>0</v>
      </c>
      <c r="DI1387">
        <v>0</v>
      </c>
      <c r="DJ1387">
        <v>0</v>
      </c>
      <c r="DK1387">
        <v>0</v>
      </c>
      <c r="DL1387">
        <v>0</v>
      </c>
      <c r="DM1387">
        <v>0</v>
      </c>
      <c r="DN1387">
        <v>0</v>
      </c>
      <c r="DO1387">
        <v>0</v>
      </c>
      <c r="DP1387">
        <v>0</v>
      </c>
      <c r="DQ1387">
        <v>0</v>
      </c>
      <c r="DR1387">
        <v>0</v>
      </c>
      <c r="DS1387">
        <v>0</v>
      </c>
      <c r="DT1387">
        <v>0</v>
      </c>
      <c r="DU1387">
        <v>0</v>
      </c>
      <c r="DV1387">
        <v>0</v>
      </c>
      <c r="DW1387">
        <v>0</v>
      </c>
      <c r="DX1387">
        <v>0</v>
      </c>
    </row>
    <row r="1388" spans="13:128" hidden="1">
      <c r="M1388" s="340"/>
      <c r="N1388" t="s">
        <v>1023</v>
      </c>
      <c r="O1388">
        <v>2</v>
      </c>
      <c r="P1388">
        <v>51</v>
      </c>
      <c r="Q1388" s="183" t="str">
        <f t="shared" si="50"/>
        <v>SDH100251</v>
      </c>
      <c r="R1388">
        <v>10000</v>
      </c>
      <c r="S1388">
        <v>10000</v>
      </c>
      <c r="T1388">
        <v>10000</v>
      </c>
      <c r="U1388">
        <v>10000</v>
      </c>
      <c r="V1388">
        <v>10000</v>
      </c>
      <c r="W1388">
        <v>10000</v>
      </c>
      <c r="X1388">
        <v>10000</v>
      </c>
      <c r="Y1388">
        <v>10176</v>
      </c>
      <c r="Z1388">
        <v>11448</v>
      </c>
      <c r="AA1388">
        <v>12720</v>
      </c>
      <c r="AB1388">
        <v>12720</v>
      </c>
      <c r="AC1388">
        <v>12720</v>
      </c>
      <c r="AD1388">
        <v>12720</v>
      </c>
      <c r="AE1388">
        <v>12720</v>
      </c>
      <c r="AF1388">
        <v>12720</v>
      </c>
      <c r="AG1388">
        <v>12720</v>
      </c>
      <c r="AH1388">
        <v>12720</v>
      </c>
      <c r="AI1388">
        <v>12720</v>
      </c>
      <c r="AJ1388">
        <v>12720</v>
      </c>
      <c r="AK1388">
        <v>12720</v>
      </c>
      <c r="AL1388">
        <v>12720</v>
      </c>
      <c r="AM1388">
        <v>12720</v>
      </c>
      <c r="AN1388">
        <v>12720</v>
      </c>
      <c r="AO1388">
        <v>12720</v>
      </c>
      <c r="AP1388">
        <v>12720</v>
      </c>
      <c r="AQ1388">
        <v>0</v>
      </c>
      <c r="AR1388">
        <v>0</v>
      </c>
      <c r="AS1388">
        <v>0</v>
      </c>
      <c r="AT1388">
        <v>0</v>
      </c>
      <c r="AU1388">
        <v>0</v>
      </c>
      <c r="AV1388">
        <v>0</v>
      </c>
      <c r="AW1388">
        <v>0</v>
      </c>
      <c r="AX1388">
        <v>0</v>
      </c>
      <c r="AY1388">
        <v>0</v>
      </c>
      <c r="AZ1388">
        <v>0</v>
      </c>
      <c r="BA1388">
        <v>0</v>
      </c>
      <c r="BB1388">
        <v>0</v>
      </c>
      <c r="BC1388">
        <v>0</v>
      </c>
      <c r="BD1388">
        <v>0</v>
      </c>
      <c r="BE1388">
        <v>0</v>
      </c>
      <c r="BF1388">
        <v>0</v>
      </c>
      <c r="BG1388">
        <v>0</v>
      </c>
      <c r="BH1388">
        <v>0</v>
      </c>
      <c r="BI1388">
        <v>0</v>
      </c>
      <c r="BJ1388">
        <v>0</v>
      </c>
      <c r="BK1388">
        <v>0</v>
      </c>
      <c r="BL1388">
        <v>0</v>
      </c>
      <c r="BM1388">
        <v>0</v>
      </c>
      <c r="BN1388">
        <v>0</v>
      </c>
      <c r="BO1388">
        <v>0</v>
      </c>
      <c r="BP1388">
        <v>0</v>
      </c>
      <c r="BQ1388">
        <v>0</v>
      </c>
      <c r="BR1388">
        <v>0</v>
      </c>
      <c r="BS1388">
        <v>0</v>
      </c>
      <c r="BT1388">
        <v>0</v>
      </c>
      <c r="BU1388">
        <v>0</v>
      </c>
      <c r="BV1388">
        <v>0</v>
      </c>
      <c r="BW1388">
        <v>0</v>
      </c>
      <c r="BX1388">
        <v>0</v>
      </c>
      <c r="BY1388">
        <v>0</v>
      </c>
      <c r="BZ1388">
        <v>0</v>
      </c>
      <c r="CA1388">
        <v>0</v>
      </c>
      <c r="CB1388">
        <v>0</v>
      </c>
      <c r="CC1388">
        <v>0</v>
      </c>
      <c r="CD1388">
        <v>0</v>
      </c>
      <c r="CE1388">
        <v>0</v>
      </c>
      <c r="CF1388">
        <v>0</v>
      </c>
      <c r="CG1388">
        <v>0</v>
      </c>
      <c r="CH1388">
        <v>0</v>
      </c>
      <c r="CI1388">
        <v>0</v>
      </c>
      <c r="CJ1388">
        <v>0</v>
      </c>
      <c r="CK1388">
        <v>0</v>
      </c>
      <c r="CL1388">
        <v>0</v>
      </c>
      <c r="CM1388">
        <v>0</v>
      </c>
      <c r="CN1388">
        <v>0</v>
      </c>
      <c r="CO1388">
        <v>0</v>
      </c>
      <c r="CP1388">
        <v>0</v>
      </c>
      <c r="CQ1388">
        <v>0</v>
      </c>
      <c r="CR1388">
        <v>0</v>
      </c>
      <c r="CS1388">
        <v>0</v>
      </c>
      <c r="CT1388">
        <v>0</v>
      </c>
      <c r="CU1388">
        <v>0</v>
      </c>
      <c r="CV1388">
        <v>0</v>
      </c>
      <c r="CW1388">
        <v>0</v>
      </c>
      <c r="CX1388">
        <v>0</v>
      </c>
      <c r="CY1388">
        <v>0</v>
      </c>
      <c r="CZ1388">
        <v>0</v>
      </c>
      <c r="DA1388">
        <v>0</v>
      </c>
      <c r="DB1388">
        <v>0</v>
      </c>
      <c r="DC1388">
        <v>0</v>
      </c>
      <c r="DD1388">
        <v>0</v>
      </c>
      <c r="DE1388">
        <v>0</v>
      </c>
      <c r="DF1388">
        <v>0</v>
      </c>
      <c r="DG1388">
        <v>0</v>
      </c>
      <c r="DH1388">
        <v>0</v>
      </c>
      <c r="DI1388">
        <v>0</v>
      </c>
      <c r="DJ1388">
        <v>0</v>
      </c>
      <c r="DK1388">
        <v>0</v>
      </c>
      <c r="DL1388">
        <v>0</v>
      </c>
      <c r="DM1388">
        <v>0</v>
      </c>
      <c r="DN1388">
        <v>0</v>
      </c>
      <c r="DO1388">
        <v>0</v>
      </c>
      <c r="DP1388">
        <v>0</v>
      </c>
      <c r="DQ1388">
        <v>0</v>
      </c>
      <c r="DR1388">
        <v>0</v>
      </c>
      <c r="DS1388">
        <v>0</v>
      </c>
      <c r="DT1388">
        <v>0</v>
      </c>
      <c r="DU1388">
        <v>0</v>
      </c>
      <c r="DV1388">
        <v>0</v>
      </c>
      <c r="DW1388">
        <v>0</v>
      </c>
      <c r="DX1388">
        <v>0</v>
      </c>
    </row>
    <row r="1389" spans="13:128" hidden="1">
      <c r="M1389" s="340"/>
      <c r="N1389" t="s">
        <v>1023</v>
      </c>
      <c r="O1389">
        <v>2</v>
      </c>
      <c r="P1389">
        <v>52</v>
      </c>
      <c r="Q1389" s="183" t="str">
        <f t="shared" si="50"/>
        <v>SDH100252</v>
      </c>
      <c r="R1389">
        <v>10000</v>
      </c>
      <c r="S1389">
        <v>10000</v>
      </c>
      <c r="T1389">
        <v>10000</v>
      </c>
      <c r="U1389">
        <v>10000</v>
      </c>
      <c r="V1389">
        <v>10000</v>
      </c>
      <c r="W1389">
        <v>10000</v>
      </c>
      <c r="X1389">
        <v>10000</v>
      </c>
      <c r="Y1389">
        <v>10515.2</v>
      </c>
      <c r="Z1389">
        <v>11829.6</v>
      </c>
      <c r="AA1389">
        <v>13144</v>
      </c>
      <c r="AB1389">
        <v>13144</v>
      </c>
      <c r="AC1389">
        <v>13144</v>
      </c>
      <c r="AD1389">
        <v>13144</v>
      </c>
      <c r="AE1389">
        <v>13144</v>
      </c>
      <c r="AF1389">
        <v>13144</v>
      </c>
      <c r="AG1389">
        <v>13144</v>
      </c>
      <c r="AH1389">
        <v>13144</v>
      </c>
      <c r="AI1389">
        <v>13144</v>
      </c>
      <c r="AJ1389">
        <v>13144</v>
      </c>
      <c r="AK1389">
        <v>13144</v>
      </c>
      <c r="AL1389">
        <v>13144</v>
      </c>
      <c r="AM1389">
        <v>13144</v>
      </c>
      <c r="AN1389">
        <v>13144</v>
      </c>
      <c r="AO1389">
        <v>13144</v>
      </c>
      <c r="AP1389">
        <v>13144</v>
      </c>
      <c r="AQ1389">
        <v>0</v>
      </c>
      <c r="AR1389">
        <v>0</v>
      </c>
      <c r="AS1389">
        <v>0</v>
      </c>
      <c r="AT1389">
        <v>0</v>
      </c>
      <c r="AU1389">
        <v>0</v>
      </c>
      <c r="AV1389">
        <v>0</v>
      </c>
      <c r="AW1389">
        <v>0</v>
      </c>
      <c r="AX1389">
        <v>0</v>
      </c>
      <c r="AY1389">
        <v>0</v>
      </c>
      <c r="AZ1389">
        <v>0</v>
      </c>
      <c r="BA1389">
        <v>0</v>
      </c>
      <c r="BB1389">
        <v>0</v>
      </c>
      <c r="BC1389">
        <v>0</v>
      </c>
      <c r="BD1389">
        <v>0</v>
      </c>
      <c r="BE1389">
        <v>0</v>
      </c>
      <c r="BF1389">
        <v>0</v>
      </c>
      <c r="BG1389">
        <v>0</v>
      </c>
      <c r="BH1389">
        <v>0</v>
      </c>
      <c r="BI1389">
        <v>0</v>
      </c>
      <c r="BJ1389">
        <v>0</v>
      </c>
      <c r="BK1389">
        <v>0</v>
      </c>
      <c r="BL1389">
        <v>0</v>
      </c>
      <c r="BM1389">
        <v>0</v>
      </c>
      <c r="BN1389">
        <v>0</v>
      </c>
      <c r="BO1389">
        <v>0</v>
      </c>
      <c r="BP1389">
        <v>0</v>
      </c>
      <c r="BQ1389">
        <v>0</v>
      </c>
      <c r="BR1389">
        <v>0</v>
      </c>
      <c r="BS1389">
        <v>0</v>
      </c>
      <c r="BT1389">
        <v>0</v>
      </c>
      <c r="BU1389">
        <v>0</v>
      </c>
      <c r="BV1389">
        <v>0</v>
      </c>
      <c r="BW1389">
        <v>0</v>
      </c>
      <c r="BX1389">
        <v>0</v>
      </c>
      <c r="BY1389">
        <v>0</v>
      </c>
      <c r="BZ1389">
        <v>0</v>
      </c>
      <c r="CA1389">
        <v>0</v>
      </c>
      <c r="CB1389">
        <v>0</v>
      </c>
      <c r="CC1389">
        <v>0</v>
      </c>
      <c r="CD1389">
        <v>0</v>
      </c>
      <c r="CE1389">
        <v>0</v>
      </c>
      <c r="CF1389">
        <v>0</v>
      </c>
      <c r="CG1389">
        <v>0</v>
      </c>
      <c r="CH1389">
        <v>0</v>
      </c>
      <c r="CI1389">
        <v>0</v>
      </c>
      <c r="CJ1389">
        <v>0</v>
      </c>
      <c r="CK1389">
        <v>0</v>
      </c>
      <c r="CL1389">
        <v>0</v>
      </c>
      <c r="CM1389">
        <v>0</v>
      </c>
      <c r="CN1389">
        <v>0</v>
      </c>
      <c r="CO1389">
        <v>0</v>
      </c>
      <c r="CP1389">
        <v>0</v>
      </c>
      <c r="CQ1389">
        <v>0</v>
      </c>
      <c r="CR1389">
        <v>0</v>
      </c>
      <c r="CS1389">
        <v>0</v>
      </c>
      <c r="CT1389">
        <v>0</v>
      </c>
      <c r="CU1389">
        <v>0</v>
      </c>
      <c r="CV1389">
        <v>0</v>
      </c>
      <c r="CW1389">
        <v>0</v>
      </c>
      <c r="CX1389">
        <v>0</v>
      </c>
      <c r="CY1389">
        <v>0</v>
      </c>
      <c r="CZ1389">
        <v>0</v>
      </c>
      <c r="DA1389">
        <v>0</v>
      </c>
      <c r="DB1389">
        <v>0</v>
      </c>
      <c r="DC1389">
        <v>0</v>
      </c>
      <c r="DD1389">
        <v>0</v>
      </c>
      <c r="DE1389">
        <v>0</v>
      </c>
      <c r="DF1389">
        <v>0</v>
      </c>
      <c r="DG1389">
        <v>0</v>
      </c>
      <c r="DH1389">
        <v>0</v>
      </c>
      <c r="DI1389">
        <v>0</v>
      </c>
      <c r="DJ1389">
        <v>0</v>
      </c>
      <c r="DK1389">
        <v>0</v>
      </c>
      <c r="DL1389">
        <v>0</v>
      </c>
      <c r="DM1389">
        <v>0</v>
      </c>
      <c r="DN1389">
        <v>0</v>
      </c>
      <c r="DO1389">
        <v>0</v>
      </c>
      <c r="DP1389">
        <v>0</v>
      </c>
      <c r="DQ1389">
        <v>0</v>
      </c>
      <c r="DR1389">
        <v>0</v>
      </c>
      <c r="DS1389">
        <v>0</v>
      </c>
      <c r="DT1389">
        <v>0</v>
      </c>
      <c r="DU1389">
        <v>0</v>
      </c>
      <c r="DV1389">
        <v>0</v>
      </c>
      <c r="DW1389">
        <v>0</v>
      </c>
      <c r="DX1389">
        <v>0</v>
      </c>
    </row>
    <row r="1390" spans="13:128" hidden="1">
      <c r="M1390" s="340"/>
      <c r="N1390" t="s">
        <v>1023</v>
      </c>
      <c r="O1390">
        <v>2</v>
      </c>
      <c r="P1390">
        <v>53</v>
      </c>
      <c r="Q1390" s="183" t="str">
        <f t="shared" si="50"/>
        <v>SDH100253</v>
      </c>
      <c r="R1390">
        <v>10000</v>
      </c>
      <c r="S1390">
        <v>10000</v>
      </c>
      <c r="T1390">
        <v>10000</v>
      </c>
      <c r="U1390">
        <v>10000</v>
      </c>
      <c r="V1390">
        <v>10000</v>
      </c>
      <c r="W1390">
        <v>10000</v>
      </c>
      <c r="X1390">
        <v>10000</v>
      </c>
      <c r="Y1390">
        <v>10812</v>
      </c>
      <c r="Z1390">
        <v>12163.5</v>
      </c>
      <c r="AA1390">
        <v>13515</v>
      </c>
      <c r="AB1390">
        <v>13515</v>
      </c>
      <c r="AC1390">
        <v>13515</v>
      </c>
      <c r="AD1390">
        <v>13515</v>
      </c>
      <c r="AE1390">
        <v>13515</v>
      </c>
      <c r="AF1390">
        <v>13515</v>
      </c>
      <c r="AG1390">
        <v>13515</v>
      </c>
      <c r="AH1390">
        <v>13515</v>
      </c>
      <c r="AI1390">
        <v>13515</v>
      </c>
      <c r="AJ1390">
        <v>13515</v>
      </c>
      <c r="AK1390">
        <v>13515</v>
      </c>
      <c r="AL1390">
        <v>13515</v>
      </c>
      <c r="AM1390">
        <v>13515</v>
      </c>
      <c r="AN1390">
        <v>13515</v>
      </c>
      <c r="AO1390">
        <v>13515</v>
      </c>
      <c r="AP1390">
        <v>13515</v>
      </c>
      <c r="AQ1390">
        <v>0</v>
      </c>
      <c r="AR1390">
        <v>0</v>
      </c>
      <c r="AS1390">
        <v>0</v>
      </c>
      <c r="AT1390">
        <v>0</v>
      </c>
      <c r="AU1390">
        <v>0</v>
      </c>
      <c r="AV1390">
        <v>0</v>
      </c>
      <c r="AW1390">
        <v>0</v>
      </c>
      <c r="AX1390">
        <v>0</v>
      </c>
      <c r="AY1390">
        <v>0</v>
      </c>
      <c r="AZ1390">
        <v>0</v>
      </c>
      <c r="BA1390">
        <v>0</v>
      </c>
      <c r="BB1390">
        <v>0</v>
      </c>
      <c r="BC1390">
        <v>0</v>
      </c>
      <c r="BD1390">
        <v>0</v>
      </c>
      <c r="BE1390">
        <v>0</v>
      </c>
      <c r="BF1390">
        <v>0</v>
      </c>
      <c r="BG1390">
        <v>0</v>
      </c>
      <c r="BH1390">
        <v>0</v>
      </c>
      <c r="BI1390">
        <v>0</v>
      </c>
      <c r="BJ1390">
        <v>0</v>
      </c>
      <c r="BK1390">
        <v>0</v>
      </c>
      <c r="BL1390">
        <v>0</v>
      </c>
      <c r="BM1390">
        <v>0</v>
      </c>
      <c r="BN1390">
        <v>0</v>
      </c>
      <c r="BO1390">
        <v>0</v>
      </c>
      <c r="BP1390">
        <v>0</v>
      </c>
      <c r="BQ1390">
        <v>0</v>
      </c>
      <c r="BR1390">
        <v>0</v>
      </c>
      <c r="BS1390">
        <v>0</v>
      </c>
      <c r="BT1390">
        <v>0</v>
      </c>
      <c r="BU1390">
        <v>0</v>
      </c>
      <c r="BV1390">
        <v>0</v>
      </c>
      <c r="BW1390">
        <v>0</v>
      </c>
      <c r="BX1390">
        <v>0</v>
      </c>
      <c r="BY1390">
        <v>0</v>
      </c>
      <c r="BZ1390">
        <v>0</v>
      </c>
      <c r="CA1390">
        <v>0</v>
      </c>
      <c r="CB1390">
        <v>0</v>
      </c>
      <c r="CC1390">
        <v>0</v>
      </c>
      <c r="CD1390">
        <v>0</v>
      </c>
      <c r="CE1390">
        <v>0</v>
      </c>
      <c r="CF1390">
        <v>0</v>
      </c>
      <c r="CG1390">
        <v>0</v>
      </c>
      <c r="CH1390">
        <v>0</v>
      </c>
      <c r="CI1390">
        <v>0</v>
      </c>
      <c r="CJ1390">
        <v>0</v>
      </c>
      <c r="CK1390">
        <v>0</v>
      </c>
      <c r="CL1390">
        <v>0</v>
      </c>
      <c r="CM1390">
        <v>0</v>
      </c>
      <c r="CN1390">
        <v>0</v>
      </c>
      <c r="CO1390">
        <v>0</v>
      </c>
      <c r="CP1390">
        <v>0</v>
      </c>
      <c r="CQ1390">
        <v>0</v>
      </c>
      <c r="CR1390">
        <v>0</v>
      </c>
      <c r="CS1390">
        <v>0</v>
      </c>
      <c r="CT1390">
        <v>0</v>
      </c>
      <c r="CU1390">
        <v>0</v>
      </c>
      <c r="CV1390">
        <v>0</v>
      </c>
      <c r="CW1390">
        <v>0</v>
      </c>
      <c r="CX1390">
        <v>0</v>
      </c>
      <c r="CY1390">
        <v>0</v>
      </c>
      <c r="CZ1390">
        <v>0</v>
      </c>
      <c r="DA1390">
        <v>0</v>
      </c>
      <c r="DB1390">
        <v>0</v>
      </c>
      <c r="DC1390">
        <v>0</v>
      </c>
      <c r="DD1390">
        <v>0</v>
      </c>
      <c r="DE1390">
        <v>0</v>
      </c>
      <c r="DF1390">
        <v>0</v>
      </c>
      <c r="DG1390">
        <v>0</v>
      </c>
      <c r="DH1390">
        <v>0</v>
      </c>
      <c r="DI1390">
        <v>0</v>
      </c>
      <c r="DJ1390">
        <v>0</v>
      </c>
      <c r="DK1390">
        <v>0</v>
      </c>
      <c r="DL1390">
        <v>0</v>
      </c>
      <c r="DM1390">
        <v>0</v>
      </c>
      <c r="DN1390">
        <v>0</v>
      </c>
      <c r="DO1390">
        <v>0</v>
      </c>
      <c r="DP1390">
        <v>0</v>
      </c>
      <c r="DQ1390">
        <v>0</v>
      </c>
      <c r="DR1390">
        <v>0</v>
      </c>
      <c r="DS1390">
        <v>0</v>
      </c>
      <c r="DT1390">
        <v>0</v>
      </c>
      <c r="DU1390">
        <v>0</v>
      </c>
      <c r="DV1390">
        <v>0</v>
      </c>
      <c r="DW1390">
        <v>0</v>
      </c>
      <c r="DX1390">
        <v>0</v>
      </c>
    </row>
    <row r="1391" spans="13:128" hidden="1">
      <c r="M1391" s="340"/>
      <c r="N1391" t="s">
        <v>1023</v>
      </c>
      <c r="O1391">
        <v>2</v>
      </c>
      <c r="P1391">
        <v>54</v>
      </c>
      <c r="Q1391" s="183" t="str">
        <f t="shared" si="50"/>
        <v>SDH100254</v>
      </c>
      <c r="R1391">
        <v>10000</v>
      </c>
      <c r="S1391">
        <v>10000</v>
      </c>
      <c r="T1391">
        <v>10000</v>
      </c>
      <c r="U1391">
        <v>10000</v>
      </c>
      <c r="V1391">
        <v>10000</v>
      </c>
      <c r="W1391">
        <v>10000</v>
      </c>
      <c r="X1391">
        <v>10000</v>
      </c>
      <c r="Y1391">
        <v>11151.2</v>
      </c>
      <c r="Z1391">
        <v>12545.1</v>
      </c>
      <c r="AA1391">
        <v>13939</v>
      </c>
      <c r="AB1391">
        <v>13939</v>
      </c>
      <c r="AC1391">
        <v>13939</v>
      </c>
      <c r="AD1391">
        <v>13939</v>
      </c>
      <c r="AE1391">
        <v>13939</v>
      </c>
      <c r="AF1391">
        <v>13939</v>
      </c>
      <c r="AG1391">
        <v>13939</v>
      </c>
      <c r="AH1391">
        <v>13939</v>
      </c>
      <c r="AI1391">
        <v>13939</v>
      </c>
      <c r="AJ1391">
        <v>13939</v>
      </c>
      <c r="AK1391">
        <v>13939</v>
      </c>
      <c r="AL1391">
        <v>13939</v>
      </c>
      <c r="AM1391">
        <v>13939</v>
      </c>
      <c r="AN1391">
        <v>13939</v>
      </c>
      <c r="AO1391">
        <v>13939</v>
      </c>
      <c r="AP1391">
        <v>13939</v>
      </c>
      <c r="AQ1391">
        <v>0</v>
      </c>
      <c r="AR1391">
        <v>0</v>
      </c>
      <c r="AS1391">
        <v>0</v>
      </c>
      <c r="AT1391">
        <v>0</v>
      </c>
      <c r="AU1391">
        <v>0</v>
      </c>
      <c r="AV1391">
        <v>0</v>
      </c>
      <c r="AW1391">
        <v>0</v>
      </c>
      <c r="AX1391">
        <v>0</v>
      </c>
      <c r="AY1391">
        <v>0</v>
      </c>
      <c r="AZ1391">
        <v>0</v>
      </c>
      <c r="BA1391">
        <v>0</v>
      </c>
      <c r="BB1391">
        <v>0</v>
      </c>
      <c r="BC1391">
        <v>0</v>
      </c>
      <c r="BD1391">
        <v>0</v>
      </c>
      <c r="BE1391">
        <v>0</v>
      </c>
      <c r="BF1391">
        <v>0</v>
      </c>
      <c r="BG1391">
        <v>0</v>
      </c>
      <c r="BH1391">
        <v>0</v>
      </c>
      <c r="BI1391">
        <v>0</v>
      </c>
      <c r="BJ1391">
        <v>0</v>
      </c>
      <c r="BK1391">
        <v>0</v>
      </c>
      <c r="BL1391">
        <v>0</v>
      </c>
      <c r="BM1391">
        <v>0</v>
      </c>
      <c r="BN1391">
        <v>0</v>
      </c>
      <c r="BO1391">
        <v>0</v>
      </c>
      <c r="BP1391">
        <v>0</v>
      </c>
      <c r="BQ1391">
        <v>0</v>
      </c>
      <c r="BR1391">
        <v>0</v>
      </c>
      <c r="BS1391">
        <v>0</v>
      </c>
      <c r="BT1391">
        <v>0</v>
      </c>
      <c r="BU1391">
        <v>0</v>
      </c>
      <c r="BV1391">
        <v>0</v>
      </c>
      <c r="BW1391">
        <v>0</v>
      </c>
      <c r="BX1391">
        <v>0</v>
      </c>
      <c r="BY1391">
        <v>0</v>
      </c>
      <c r="BZ1391">
        <v>0</v>
      </c>
      <c r="CA1391">
        <v>0</v>
      </c>
      <c r="CB1391">
        <v>0</v>
      </c>
      <c r="CC1391">
        <v>0</v>
      </c>
      <c r="CD1391">
        <v>0</v>
      </c>
      <c r="CE1391">
        <v>0</v>
      </c>
      <c r="CF1391">
        <v>0</v>
      </c>
      <c r="CG1391">
        <v>0</v>
      </c>
      <c r="CH1391">
        <v>0</v>
      </c>
      <c r="CI1391">
        <v>0</v>
      </c>
      <c r="CJ1391">
        <v>0</v>
      </c>
      <c r="CK1391">
        <v>0</v>
      </c>
      <c r="CL1391">
        <v>0</v>
      </c>
      <c r="CM1391">
        <v>0</v>
      </c>
      <c r="CN1391">
        <v>0</v>
      </c>
      <c r="CO1391">
        <v>0</v>
      </c>
      <c r="CP1391">
        <v>0</v>
      </c>
      <c r="CQ1391">
        <v>0</v>
      </c>
      <c r="CR1391">
        <v>0</v>
      </c>
      <c r="CS1391">
        <v>0</v>
      </c>
      <c r="CT1391">
        <v>0</v>
      </c>
      <c r="CU1391">
        <v>0</v>
      </c>
      <c r="CV1391">
        <v>0</v>
      </c>
      <c r="CW1391">
        <v>0</v>
      </c>
      <c r="CX1391">
        <v>0</v>
      </c>
      <c r="CY1391">
        <v>0</v>
      </c>
      <c r="CZ1391">
        <v>0</v>
      </c>
      <c r="DA1391">
        <v>0</v>
      </c>
      <c r="DB1391">
        <v>0</v>
      </c>
      <c r="DC1391">
        <v>0</v>
      </c>
      <c r="DD1391">
        <v>0</v>
      </c>
      <c r="DE1391">
        <v>0</v>
      </c>
      <c r="DF1391">
        <v>0</v>
      </c>
      <c r="DG1391">
        <v>0</v>
      </c>
      <c r="DH1391">
        <v>0</v>
      </c>
      <c r="DI1391">
        <v>0</v>
      </c>
      <c r="DJ1391">
        <v>0</v>
      </c>
      <c r="DK1391">
        <v>0</v>
      </c>
      <c r="DL1391">
        <v>0</v>
      </c>
      <c r="DM1391">
        <v>0</v>
      </c>
      <c r="DN1391">
        <v>0</v>
      </c>
      <c r="DO1391">
        <v>0</v>
      </c>
      <c r="DP1391">
        <v>0</v>
      </c>
      <c r="DQ1391">
        <v>0</v>
      </c>
      <c r="DR1391">
        <v>0</v>
      </c>
      <c r="DS1391">
        <v>0</v>
      </c>
      <c r="DT1391">
        <v>0</v>
      </c>
      <c r="DU1391">
        <v>0</v>
      </c>
      <c r="DV1391">
        <v>0</v>
      </c>
      <c r="DW1391">
        <v>0</v>
      </c>
      <c r="DX1391">
        <v>0</v>
      </c>
    </row>
    <row r="1392" spans="13:128" hidden="1">
      <c r="M1392" s="340"/>
      <c r="N1392" t="s">
        <v>1023</v>
      </c>
      <c r="O1392">
        <v>2</v>
      </c>
      <c r="P1392">
        <v>55</v>
      </c>
      <c r="Q1392" s="183" t="str">
        <f t="shared" si="50"/>
        <v>SDH100255</v>
      </c>
      <c r="R1392">
        <v>10000</v>
      </c>
      <c r="S1392">
        <v>10000</v>
      </c>
      <c r="T1392">
        <v>10000</v>
      </c>
      <c r="U1392">
        <v>10000</v>
      </c>
      <c r="V1392">
        <v>10000</v>
      </c>
      <c r="W1392">
        <v>10000</v>
      </c>
      <c r="X1392">
        <v>10128.299999999999</v>
      </c>
      <c r="Y1392">
        <v>11575.2</v>
      </c>
      <c r="Z1392">
        <v>13022.1</v>
      </c>
      <c r="AA1392">
        <v>14469</v>
      </c>
      <c r="AB1392">
        <v>14469</v>
      </c>
      <c r="AC1392">
        <v>14469</v>
      </c>
      <c r="AD1392">
        <v>14469</v>
      </c>
      <c r="AE1392">
        <v>14469</v>
      </c>
      <c r="AF1392">
        <v>14469</v>
      </c>
      <c r="AG1392">
        <v>14469</v>
      </c>
      <c r="AH1392">
        <v>14469</v>
      </c>
      <c r="AI1392">
        <v>14469</v>
      </c>
      <c r="AJ1392">
        <v>14469</v>
      </c>
      <c r="AK1392">
        <v>14469</v>
      </c>
      <c r="AL1392">
        <v>14469</v>
      </c>
      <c r="AM1392">
        <v>14469</v>
      </c>
      <c r="AN1392">
        <v>14469</v>
      </c>
      <c r="AO1392">
        <v>14469</v>
      </c>
      <c r="AP1392">
        <v>14469</v>
      </c>
      <c r="AQ1392">
        <v>0</v>
      </c>
      <c r="AR1392">
        <v>0</v>
      </c>
      <c r="AS1392">
        <v>0</v>
      </c>
      <c r="AT1392">
        <v>0</v>
      </c>
      <c r="AU1392">
        <v>0</v>
      </c>
      <c r="AV1392">
        <v>0</v>
      </c>
      <c r="AW1392">
        <v>0</v>
      </c>
      <c r="AX1392">
        <v>0</v>
      </c>
      <c r="AY1392">
        <v>0</v>
      </c>
      <c r="AZ1392">
        <v>0</v>
      </c>
      <c r="BA1392">
        <v>0</v>
      </c>
      <c r="BB1392">
        <v>0</v>
      </c>
      <c r="BC1392">
        <v>0</v>
      </c>
      <c r="BD1392">
        <v>0</v>
      </c>
      <c r="BE1392">
        <v>0</v>
      </c>
      <c r="BF1392">
        <v>0</v>
      </c>
      <c r="BG1392">
        <v>0</v>
      </c>
      <c r="BH1392">
        <v>0</v>
      </c>
      <c r="BI1392">
        <v>0</v>
      </c>
      <c r="BJ1392">
        <v>0</v>
      </c>
      <c r="BK1392">
        <v>0</v>
      </c>
      <c r="BL1392">
        <v>0</v>
      </c>
      <c r="BM1392">
        <v>0</v>
      </c>
      <c r="BN1392">
        <v>0</v>
      </c>
      <c r="BO1392">
        <v>0</v>
      </c>
      <c r="BP1392">
        <v>0</v>
      </c>
      <c r="BQ1392">
        <v>0</v>
      </c>
      <c r="BR1392">
        <v>0</v>
      </c>
      <c r="BS1392">
        <v>0</v>
      </c>
      <c r="BT1392">
        <v>0</v>
      </c>
      <c r="BU1392">
        <v>0</v>
      </c>
      <c r="BV1392">
        <v>0</v>
      </c>
      <c r="BW1392">
        <v>0</v>
      </c>
      <c r="BX1392">
        <v>0</v>
      </c>
      <c r="BY1392">
        <v>0</v>
      </c>
      <c r="BZ1392">
        <v>0</v>
      </c>
      <c r="CA1392">
        <v>0</v>
      </c>
      <c r="CB1392">
        <v>0</v>
      </c>
      <c r="CC1392">
        <v>0</v>
      </c>
      <c r="CD1392">
        <v>0</v>
      </c>
      <c r="CE1392">
        <v>0</v>
      </c>
      <c r="CF1392">
        <v>0</v>
      </c>
      <c r="CG1392">
        <v>0</v>
      </c>
      <c r="CH1392">
        <v>0</v>
      </c>
      <c r="CI1392">
        <v>0</v>
      </c>
      <c r="CJ1392">
        <v>0</v>
      </c>
      <c r="CK1392">
        <v>0</v>
      </c>
      <c r="CL1392">
        <v>0</v>
      </c>
      <c r="CM1392">
        <v>0</v>
      </c>
      <c r="CN1392">
        <v>0</v>
      </c>
      <c r="CO1392">
        <v>0</v>
      </c>
      <c r="CP1392">
        <v>0</v>
      </c>
      <c r="CQ1392">
        <v>0</v>
      </c>
      <c r="CR1392">
        <v>0</v>
      </c>
      <c r="CS1392">
        <v>0</v>
      </c>
      <c r="CT1392">
        <v>0</v>
      </c>
      <c r="CU1392">
        <v>0</v>
      </c>
      <c r="CV1392">
        <v>0</v>
      </c>
      <c r="CW1392">
        <v>0</v>
      </c>
      <c r="CX1392">
        <v>0</v>
      </c>
      <c r="CY1392">
        <v>0</v>
      </c>
      <c r="CZ1392">
        <v>0</v>
      </c>
      <c r="DA1392">
        <v>0</v>
      </c>
      <c r="DB1392">
        <v>0</v>
      </c>
      <c r="DC1392">
        <v>0</v>
      </c>
      <c r="DD1392">
        <v>0</v>
      </c>
      <c r="DE1392">
        <v>0</v>
      </c>
      <c r="DF1392">
        <v>0</v>
      </c>
      <c r="DG1392">
        <v>0</v>
      </c>
      <c r="DH1392">
        <v>0</v>
      </c>
      <c r="DI1392">
        <v>0</v>
      </c>
      <c r="DJ1392">
        <v>0</v>
      </c>
      <c r="DK1392">
        <v>0</v>
      </c>
      <c r="DL1392">
        <v>0</v>
      </c>
      <c r="DM1392">
        <v>0</v>
      </c>
      <c r="DN1392">
        <v>0</v>
      </c>
      <c r="DO1392">
        <v>0</v>
      </c>
      <c r="DP1392">
        <v>0</v>
      </c>
      <c r="DQ1392">
        <v>0</v>
      </c>
      <c r="DR1392">
        <v>0</v>
      </c>
      <c r="DS1392">
        <v>0</v>
      </c>
      <c r="DT1392">
        <v>0</v>
      </c>
      <c r="DU1392">
        <v>0</v>
      </c>
      <c r="DV1392">
        <v>0</v>
      </c>
      <c r="DW1392">
        <v>0</v>
      </c>
      <c r="DX1392">
        <v>0</v>
      </c>
    </row>
    <row r="1393" spans="13:128" hidden="1">
      <c r="M1393" s="340"/>
      <c r="N1393" t="s">
        <v>1023</v>
      </c>
      <c r="O1393">
        <v>2</v>
      </c>
      <c r="P1393">
        <v>56</v>
      </c>
      <c r="Q1393" s="183" t="str">
        <f t="shared" si="50"/>
        <v>SDH100256</v>
      </c>
      <c r="R1393">
        <v>10000</v>
      </c>
      <c r="S1393">
        <v>10000</v>
      </c>
      <c r="T1393">
        <v>10000</v>
      </c>
      <c r="U1393">
        <v>10000</v>
      </c>
      <c r="V1393">
        <v>10000</v>
      </c>
      <c r="W1393">
        <v>10000</v>
      </c>
      <c r="X1393">
        <v>10499.3</v>
      </c>
      <c r="Y1393">
        <v>11999.2</v>
      </c>
      <c r="Z1393">
        <v>13499.1</v>
      </c>
      <c r="AA1393">
        <v>14999</v>
      </c>
      <c r="AB1393">
        <v>14999</v>
      </c>
      <c r="AC1393">
        <v>14999</v>
      </c>
      <c r="AD1393">
        <v>14999</v>
      </c>
      <c r="AE1393">
        <v>14999</v>
      </c>
      <c r="AF1393">
        <v>14999</v>
      </c>
      <c r="AG1393">
        <v>14999</v>
      </c>
      <c r="AH1393">
        <v>14999</v>
      </c>
      <c r="AI1393">
        <v>14999</v>
      </c>
      <c r="AJ1393">
        <v>14999</v>
      </c>
      <c r="AK1393">
        <v>14999</v>
      </c>
      <c r="AL1393">
        <v>14999</v>
      </c>
      <c r="AM1393">
        <v>14999</v>
      </c>
      <c r="AN1393">
        <v>14999</v>
      </c>
      <c r="AO1393">
        <v>14999</v>
      </c>
      <c r="AP1393">
        <v>14999</v>
      </c>
      <c r="AQ1393">
        <v>0</v>
      </c>
      <c r="AR1393">
        <v>0</v>
      </c>
      <c r="AS1393">
        <v>0</v>
      </c>
      <c r="AT1393">
        <v>0</v>
      </c>
      <c r="AU1393">
        <v>0</v>
      </c>
      <c r="AV1393">
        <v>0</v>
      </c>
      <c r="AW1393">
        <v>0</v>
      </c>
      <c r="AX1393">
        <v>0</v>
      </c>
      <c r="AY1393">
        <v>0</v>
      </c>
      <c r="AZ1393">
        <v>0</v>
      </c>
      <c r="BA1393">
        <v>0</v>
      </c>
      <c r="BB1393">
        <v>0</v>
      </c>
      <c r="BC1393">
        <v>0</v>
      </c>
      <c r="BD1393">
        <v>0</v>
      </c>
      <c r="BE1393">
        <v>0</v>
      </c>
      <c r="BF1393">
        <v>0</v>
      </c>
      <c r="BG1393">
        <v>0</v>
      </c>
      <c r="BH1393">
        <v>0</v>
      </c>
      <c r="BI1393">
        <v>0</v>
      </c>
      <c r="BJ1393">
        <v>0</v>
      </c>
      <c r="BK1393">
        <v>0</v>
      </c>
      <c r="BL1393">
        <v>0</v>
      </c>
      <c r="BM1393">
        <v>0</v>
      </c>
      <c r="BN1393">
        <v>0</v>
      </c>
      <c r="BO1393">
        <v>0</v>
      </c>
      <c r="BP1393">
        <v>0</v>
      </c>
      <c r="BQ1393">
        <v>0</v>
      </c>
      <c r="BR1393">
        <v>0</v>
      </c>
      <c r="BS1393">
        <v>0</v>
      </c>
      <c r="BT1393">
        <v>0</v>
      </c>
      <c r="BU1393">
        <v>0</v>
      </c>
      <c r="BV1393">
        <v>0</v>
      </c>
      <c r="BW1393">
        <v>0</v>
      </c>
      <c r="BX1393">
        <v>0</v>
      </c>
      <c r="BY1393">
        <v>0</v>
      </c>
      <c r="BZ1393">
        <v>0</v>
      </c>
      <c r="CA1393">
        <v>0</v>
      </c>
      <c r="CB1393">
        <v>0</v>
      </c>
      <c r="CC1393">
        <v>0</v>
      </c>
      <c r="CD1393">
        <v>0</v>
      </c>
      <c r="CE1393">
        <v>0</v>
      </c>
      <c r="CF1393">
        <v>0</v>
      </c>
      <c r="CG1393">
        <v>0</v>
      </c>
      <c r="CH1393">
        <v>0</v>
      </c>
      <c r="CI1393">
        <v>0</v>
      </c>
      <c r="CJ1393">
        <v>0</v>
      </c>
      <c r="CK1393">
        <v>0</v>
      </c>
      <c r="CL1393">
        <v>0</v>
      </c>
      <c r="CM1393">
        <v>0</v>
      </c>
      <c r="CN1393">
        <v>0</v>
      </c>
      <c r="CO1393">
        <v>0</v>
      </c>
      <c r="CP1393">
        <v>0</v>
      </c>
      <c r="CQ1393">
        <v>0</v>
      </c>
      <c r="CR1393">
        <v>0</v>
      </c>
      <c r="CS1393">
        <v>0</v>
      </c>
      <c r="CT1393">
        <v>0</v>
      </c>
      <c r="CU1393">
        <v>0</v>
      </c>
      <c r="CV1393">
        <v>0</v>
      </c>
      <c r="CW1393">
        <v>0</v>
      </c>
      <c r="CX1393">
        <v>0</v>
      </c>
      <c r="CY1393">
        <v>0</v>
      </c>
      <c r="CZ1393">
        <v>0</v>
      </c>
      <c r="DA1393">
        <v>0</v>
      </c>
      <c r="DB1393">
        <v>0</v>
      </c>
      <c r="DC1393">
        <v>0</v>
      </c>
      <c r="DD1393">
        <v>0</v>
      </c>
      <c r="DE1393">
        <v>0</v>
      </c>
      <c r="DF1393">
        <v>0</v>
      </c>
      <c r="DG1393">
        <v>0</v>
      </c>
      <c r="DH1393">
        <v>0</v>
      </c>
      <c r="DI1393">
        <v>0</v>
      </c>
      <c r="DJ1393">
        <v>0</v>
      </c>
      <c r="DK1393">
        <v>0</v>
      </c>
      <c r="DL1393">
        <v>0</v>
      </c>
      <c r="DM1393">
        <v>0</v>
      </c>
      <c r="DN1393">
        <v>0</v>
      </c>
      <c r="DO1393">
        <v>0</v>
      </c>
      <c r="DP1393">
        <v>0</v>
      </c>
      <c r="DQ1393">
        <v>0</v>
      </c>
      <c r="DR1393">
        <v>0</v>
      </c>
      <c r="DS1393">
        <v>0</v>
      </c>
      <c r="DT1393">
        <v>0</v>
      </c>
      <c r="DU1393">
        <v>0</v>
      </c>
      <c r="DV1393">
        <v>0</v>
      </c>
      <c r="DW1393">
        <v>0</v>
      </c>
      <c r="DX1393">
        <v>0</v>
      </c>
    </row>
    <row r="1394" spans="13:128" hidden="1">
      <c r="M1394" s="340"/>
      <c r="N1394" t="s">
        <v>1023</v>
      </c>
      <c r="O1394">
        <v>2</v>
      </c>
      <c r="P1394">
        <v>57</v>
      </c>
      <c r="Q1394" s="183" t="str">
        <f t="shared" si="50"/>
        <v>SDH100257</v>
      </c>
      <c r="R1394">
        <v>10000</v>
      </c>
      <c r="S1394">
        <v>10000</v>
      </c>
      <c r="T1394">
        <v>10000</v>
      </c>
      <c r="U1394">
        <v>10000</v>
      </c>
      <c r="V1394">
        <v>10000</v>
      </c>
      <c r="W1394">
        <v>10000</v>
      </c>
      <c r="X1394">
        <v>11018.7</v>
      </c>
      <c r="Y1394">
        <v>12592.8</v>
      </c>
      <c r="Z1394">
        <v>14166.9</v>
      </c>
      <c r="AA1394">
        <v>15741</v>
      </c>
      <c r="AB1394">
        <v>15741</v>
      </c>
      <c r="AC1394">
        <v>15741</v>
      </c>
      <c r="AD1394">
        <v>15741</v>
      </c>
      <c r="AE1394">
        <v>15741</v>
      </c>
      <c r="AF1394">
        <v>15741</v>
      </c>
      <c r="AG1394">
        <v>15741</v>
      </c>
      <c r="AH1394">
        <v>15741</v>
      </c>
      <c r="AI1394">
        <v>15741</v>
      </c>
      <c r="AJ1394">
        <v>15741</v>
      </c>
      <c r="AK1394">
        <v>15741</v>
      </c>
      <c r="AL1394">
        <v>15741</v>
      </c>
      <c r="AM1394">
        <v>15741</v>
      </c>
      <c r="AN1394">
        <v>15741</v>
      </c>
      <c r="AO1394">
        <v>15741</v>
      </c>
      <c r="AP1394">
        <v>15741</v>
      </c>
      <c r="AQ1394">
        <v>0</v>
      </c>
      <c r="AR1394">
        <v>0</v>
      </c>
      <c r="AS1394">
        <v>0</v>
      </c>
      <c r="AT1394">
        <v>0</v>
      </c>
      <c r="AU1394">
        <v>0</v>
      </c>
      <c r="AV1394">
        <v>0</v>
      </c>
      <c r="AW1394">
        <v>0</v>
      </c>
      <c r="AX1394">
        <v>0</v>
      </c>
      <c r="AY1394">
        <v>0</v>
      </c>
      <c r="AZ1394">
        <v>0</v>
      </c>
      <c r="BA1394">
        <v>0</v>
      </c>
      <c r="BB1394">
        <v>0</v>
      </c>
      <c r="BC1394">
        <v>0</v>
      </c>
      <c r="BD1394">
        <v>0</v>
      </c>
      <c r="BE1394">
        <v>0</v>
      </c>
      <c r="BF1394">
        <v>0</v>
      </c>
      <c r="BG1394">
        <v>0</v>
      </c>
      <c r="BH1394">
        <v>0</v>
      </c>
      <c r="BI1394">
        <v>0</v>
      </c>
      <c r="BJ1394">
        <v>0</v>
      </c>
      <c r="BK1394">
        <v>0</v>
      </c>
      <c r="BL1394">
        <v>0</v>
      </c>
      <c r="BM1394">
        <v>0</v>
      </c>
      <c r="BN1394">
        <v>0</v>
      </c>
      <c r="BO1394">
        <v>0</v>
      </c>
      <c r="BP1394">
        <v>0</v>
      </c>
      <c r="BQ1394">
        <v>0</v>
      </c>
      <c r="BR1394">
        <v>0</v>
      </c>
      <c r="BS1394">
        <v>0</v>
      </c>
      <c r="BT1394">
        <v>0</v>
      </c>
      <c r="BU1394">
        <v>0</v>
      </c>
      <c r="BV1394">
        <v>0</v>
      </c>
      <c r="BW1394">
        <v>0</v>
      </c>
      <c r="BX1394">
        <v>0</v>
      </c>
      <c r="BY1394">
        <v>0</v>
      </c>
      <c r="BZ1394">
        <v>0</v>
      </c>
      <c r="CA1394">
        <v>0</v>
      </c>
      <c r="CB1394">
        <v>0</v>
      </c>
      <c r="CC1394">
        <v>0</v>
      </c>
      <c r="CD1394">
        <v>0</v>
      </c>
      <c r="CE1394">
        <v>0</v>
      </c>
      <c r="CF1394">
        <v>0</v>
      </c>
      <c r="CG1394">
        <v>0</v>
      </c>
      <c r="CH1394">
        <v>0</v>
      </c>
      <c r="CI1394">
        <v>0</v>
      </c>
      <c r="CJ1394">
        <v>0</v>
      </c>
      <c r="CK1394">
        <v>0</v>
      </c>
      <c r="CL1394">
        <v>0</v>
      </c>
      <c r="CM1394">
        <v>0</v>
      </c>
      <c r="CN1394">
        <v>0</v>
      </c>
      <c r="CO1394">
        <v>0</v>
      </c>
      <c r="CP1394">
        <v>0</v>
      </c>
      <c r="CQ1394">
        <v>0</v>
      </c>
      <c r="CR1394">
        <v>0</v>
      </c>
      <c r="CS1394">
        <v>0</v>
      </c>
      <c r="CT1394">
        <v>0</v>
      </c>
      <c r="CU1394">
        <v>0</v>
      </c>
      <c r="CV1394">
        <v>0</v>
      </c>
      <c r="CW1394">
        <v>0</v>
      </c>
      <c r="CX1394">
        <v>0</v>
      </c>
      <c r="CY1394">
        <v>0</v>
      </c>
      <c r="CZ1394">
        <v>0</v>
      </c>
      <c r="DA1394">
        <v>0</v>
      </c>
      <c r="DB1394">
        <v>0</v>
      </c>
      <c r="DC1394">
        <v>0</v>
      </c>
      <c r="DD1394">
        <v>0</v>
      </c>
      <c r="DE1394">
        <v>0</v>
      </c>
      <c r="DF1394">
        <v>0</v>
      </c>
      <c r="DG1394">
        <v>0</v>
      </c>
      <c r="DH1394">
        <v>0</v>
      </c>
      <c r="DI1394">
        <v>0</v>
      </c>
      <c r="DJ1394">
        <v>0</v>
      </c>
      <c r="DK1394">
        <v>0</v>
      </c>
      <c r="DL1394">
        <v>0</v>
      </c>
      <c r="DM1394">
        <v>0</v>
      </c>
      <c r="DN1394">
        <v>0</v>
      </c>
      <c r="DO1394">
        <v>0</v>
      </c>
      <c r="DP1394">
        <v>0</v>
      </c>
      <c r="DQ1394">
        <v>0</v>
      </c>
      <c r="DR1394">
        <v>0</v>
      </c>
      <c r="DS1394">
        <v>0</v>
      </c>
      <c r="DT1394">
        <v>0</v>
      </c>
      <c r="DU1394">
        <v>0</v>
      </c>
      <c r="DV1394">
        <v>0</v>
      </c>
      <c r="DW1394">
        <v>0</v>
      </c>
      <c r="DX1394">
        <v>0</v>
      </c>
    </row>
    <row r="1395" spans="13:128" hidden="1">
      <c r="M1395" s="340"/>
      <c r="N1395" t="s">
        <v>1023</v>
      </c>
      <c r="O1395">
        <v>2</v>
      </c>
      <c r="P1395">
        <v>58</v>
      </c>
      <c r="Q1395" s="183" t="str">
        <f t="shared" si="50"/>
        <v>SDH100258</v>
      </c>
      <c r="R1395">
        <v>10000</v>
      </c>
      <c r="S1395">
        <v>10000</v>
      </c>
      <c r="T1395">
        <v>10000</v>
      </c>
      <c r="U1395">
        <v>10000</v>
      </c>
      <c r="V1395">
        <v>10000</v>
      </c>
      <c r="W1395">
        <v>10112.4</v>
      </c>
      <c r="X1395">
        <v>11797.8</v>
      </c>
      <c r="Y1395">
        <v>13483.2</v>
      </c>
      <c r="Z1395">
        <v>15168.6</v>
      </c>
      <c r="AA1395">
        <v>16854</v>
      </c>
      <c r="AB1395">
        <v>16854</v>
      </c>
      <c r="AC1395">
        <v>16854</v>
      </c>
      <c r="AD1395">
        <v>16854</v>
      </c>
      <c r="AE1395">
        <v>16854</v>
      </c>
      <c r="AF1395">
        <v>16854</v>
      </c>
      <c r="AG1395">
        <v>16854</v>
      </c>
      <c r="AH1395">
        <v>16854</v>
      </c>
      <c r="AI1395">
        <v>16854</v>
      </c>
      <c r="AJ1395">
        <v>16854</v>
      </c>
      <c r="AK1395">
        <v>16854</v>
      </c>
      <c r="AL1395">
        <v>16854</v>
      </c>
      <c r="AM1395">
        <v>16854</v>
      </c>
      <c r="AN1395">
        <v>16854</v>
      </c>
      <c r="AO1395">
        <v>16854</v>
      </c>
      <c r="AP1395">
        <v>16854</v>
      </c>
      <c r="AQ1395">
        <v>0</v>
      </c>
      <c r="AR1395">
        <v>0</v>
      </c>
      <c r="AS1395">
        <v>0</v>
      </c>
      <c r="AT1395">
        <v>0</v>
      </c>
      <c r="AU1395">
        <v>0</v>
      </c>
      <c r="AV1395">
        <v>0</v>
      </c>
      <c r="AW1395">
        <v>0</v>
      </c>
      <c r="AX1395">
        <v>0</v>
      </c>
      <c r="AY1395">
        <v>0</v>
      </c>
      <c r="AZ1395">
        <v>0</v>
      </c>
      <c r="BA1395">
        <v>0</v>
      </c>
      <c r="BB1395">
        <v>0</v>
      </c>
      <c r="BC1395">
        <v>0</v>
      </c>
      <c r="BD1395">
        <v>0</v>
      </c>
      <c r="BE1395">
        <v>0</v>
      </c>
      <c r="BF1395">
        <v>0</v>
      </c>
      <c r="BG1395">
        <v>0</v>
      </c>
      <c r="BH1395">
        <v>0</v>
      </c>
      <c r="BI1395">
        <v>0</v>
      </c>
      <c r="BJ1395">
        <v>0</v>
      </c>
      <c r="BK1395">
        <v>0</v>
      </c>
      <c r="BL1395">
        <v>0</v>
      </c>
      <c r="BM1395">
        <v>0</v>
      </c>
      <c r="BN1395">
        <v>0</v>
      </c>
      <c r="BO1395">
        <v>0</v>
      </c>
      <c r="BP1395">
        <v>0</v>
      </c>
      <c r="BQ1395">
        <v>0</v>
      </c>
      <c r="BR1395">
        <v>0</v>
      </c>
      <c r="BS1395">
        <v>0</v>
      </c>
      <c r="BT1395">
        <v>0</v>
      </c>
      <c r="BU1395">
        <v>0</v>
      </c>
      <c r="BV1395">
        <v>0</v>
      </c>
      <c r="BW1395">
        <v>0</v>
      </c>
      <c r="BX1395">
        <v>0</v>
      </c>
      <c r="BY1395">
        <v>0</v>
      </c>
      <c r="BZ1395">
        <v>0</v>
      </c>
      <c r="CA1395">
        <v>0</v>
      </c>
      <c r="CB1395">
        <v>0</v>
      </c>
      <c r="CC1395">
        <v>0</v>
      </c>
      <c r="CD1395">
        <v>0</v>
      </c>
      <c r="CE1395">
        <v>0</v>
      </c>
      <c r="CF1395">
        <v>0</v>
      </c>
      <c r="CG1395">
        <v>0</v>
      </c>
      <c r="CH1395">
        <v>0</v>
      </c>
      <c r="CI1395">
        <v>0</v>
      </c>
      <c r="CJ1395">
        <v>0</v>
      </c>
      <c r="CK1395">
        <v>0</v>
      </c>
      <c r="CL1395">
        <v>0</v>
      </c>
      <c r="CM1395">
        <v>0</v>
      </c>
      <c r="CN1395">
        <v>0</v>
      </c>
      <c r="CO1395">
        <v>0</v>
      </c>
      <c r="CP1395">
        <v>0</v>
      </c>
      <c r="CQ1395">
        <v>0</v>
      </c>
      <c r="CR1395">
        <v>0</v>
      </c>
      <c r="CS1395">
        <v>0</v>
      </c>
      <c r="CT1395">
        <v>0</v>
      </c>
      <c r="CU1395">
        <v>0</v>
      </c>
      <c r="CV1395">
        <v>0</v>
      </c>
      <c r="CW1395">
        <v>0</v>
      </c>
      <c r="CX1395">
        <v>0</v>
      </c>
      <c r="CY1395">
        <v>0</v>
      </c>
      <c r="CZ1395">
        <v>0</v>
      </c>
      <c r="DA1395">
        <v>0</v>
      </c>
      <c r="DB1395">
        <v>0</v>
      </c>
      <c r="DC1395">
        <v>0</v>
      </c>
      <c r="DD1395">
        <v>0</v>
      </c>
      <c r="DE1395">
        <v>0</v>
      </c>
      <c r="DF1395">
        <v>0</v>
      </c>
      <c r="DG1395">
        <v>0</v>
      </c>
      <c r="DH1395">
        <v>0</v>
      </c>
      <c r="DI1395">
        <v>0</v>
      </c>
      <c r="DJ1395">
        <v>0</v>
      </c>
      <c r="DK1395">
        <v>0</v>
      </c>
      <c r="DL1395">
        <v>0</v>
      </c>
      <c r="DM1395">
        <v>0</v>
      </c>
      <c r="DN1395">
        <v>0</v>
      </c>
      <c r="DO1395">
        <v>0</v>
      </c>
      <c r="DP1395">
        <v>0</v>
      </c>
      <c r="DQ1395">
        <v>0</v>
      </c>
      <c r="DR1395">
        <v>0</v>
      </c>
      <c r="DS1395">
        <v>0</v>
      </c>
      <c r="DT1395">
        <v>0</v>
      </c>
      <c r="DU1395">
        <v>0</v>
      </c>
      <c r="DV1395">
        <v>0</v>
      </c>
      <c r="DW1395">
        <v>0</v>
      </c>
      <c r="DX1395">
        <v>0</v>
      </c>
    </row>
    <row r="1396" spans="13:128" hidden="1">
      <c r="M1396" s="340"/>
      <c r="N1396" t="s">
        <v>1023</v>
      </c>
      <c r="O1396">
        <v>2</v>
      </c>
      <c r="P1396">
        <v>59</v>
      </c>
      <c r="Q1396" s="183" t="str">
        <f t="shared" si="50"/>
        <v>SDH100259</v>
      </c>
      <c r="R1396">
        <v>10000</v>
      </c>
      <c r="S1396">
        <v>10000</v>
      </c>
      <c r="T1396">
        <v>10000</v>
      </c>
      <c r="U1396">
        <v>10000</v>
      </c>
      <c r="V1396">
        <v>10000</v>
      </c>
      <c r="W1396">
        <v>10971</v>
      </c>
      <c r="X1396">
        <v>12799.5</v>
      </c>
      <c r="Y1396">
        <v>14628</v>
      </c>
      <c r="Z1396">
        <v>16456.5</v>
      </c>
      <c r="AA1396">
        <v>18285</v>
      </c>
      <c r="AB1396">
        <v>18285</v>
      </c>
      <c r="AC1396">
        <v>18285</v>
      </c>
      <c r="AD1396">
        <v>18285</v>
      </c>
      <c r="AE1396">
        <v>18285</v>
      </c>
      <c r="AF1396">
        <v>18285</v>
      </c>
      <c r="AG1396">
        <v>18285</v>
      </c>
      <c r="AH1396">
        <v>18285</v>
      </c>
      <c r="AI1396">
        <v>18285</v>
      </c>
      <c r="AJ1396">
        <v>18285</v>
      </c>
      <c r="AK1396">
        <v>18285</v>
      </c>
      <c r="AL1396">
        <v>18285</v>
      </c>
      <c r="AM1396">
        <v>18285</v>
      </c>
      <c r="AN1396">
        <v>18285</v>
      </c>
      <c r="AO1396">
        <v>18285</v>
      </c>
      <c r="AP1396">
        <v>18285</v>
      </c>
      <c r="AQ1396">
        <v>0</v>
      </c>
      <c r="AR1396">
        <v>0</v>
      </c>
      <c r="AS1396">
        <v>0</v>
      </c>
      <c r="AT1396">
        <v>0</v>
      </c>
      <c r="AU1396">
        <v>0</v>
      </c>
      <c r="AV1396">
        <v>0</v>
      </c>
      <c r="AW1396">
        <v>0</v>
      </c>
      <c r="AX1396">
        <v>0</v>
      </c>
      <c r="AY1396">
        <v>0</v>
      </c>
      <c r="AZ1396">
        <v>0</v>
      </c>
      <c r="BA1396">
        <v>0</v>
      </c>
      <c r="BB1396">
        <v>0</v>
      </c>
      <c r="BC1396">
        <v>0</v>
      </c>
      <c r="BD1396">
        <v>0</v>
      </c>
      <c r="BE1396">
        <v>0</v>
      </c>
      <c r="BF1396">
        <v>0</v>
      </c>
      <c r="BG1396">
        <v>0</v>
      </c>
      <c r="BH1396">
        <v>0</v>
      </c>
      <c r="BI1396">
        <v>0</v>
      </c>
      <c r="BJ1396">
        <v>0</v>
      </c>
      <c r="BK1396">
        <v>0</v>
      </c>
      <c r="BL1396">
        <v>0</v>
      </c>
      <c r="BM1396">
        <v>0</v>
      </c>
      <c r="BN1396">
        <v>0</v>
      </c>
      <c r="BO1396">
        <v>0</v>
      </c>
      <c r="BP1396">
        <v>0</v>
      </c>
      <c r="BQ1396">
        <v>0</v>
      </c>
      <c r="BR1396">
        <v>0</v>
      </c>
      <c r="BS1396">
        <v>0</v>
      </c>
      <c r="BT1396">
        <v>0</v>
      </c>
      <c r="BU1396">
        <v>0</v>
      </c>
      <c r="BV1396">
        <v>0</v>
      </c>
      <c r="BW1396">
        <v>0</v>
      </c>
      <c r="BX1396">
        <v>0</v>
      </c>
      <c r="BY1396">
        <v>0</v>
      </c>
      <c r="BZ1396">
        <v>0</v>
      </c>
      <c r="CA1396">
        <v>0</v>
      </c>
      <c r="CB1396">
        <v>0</v>
      </c>
      <c r="CC1396">
        <v>0</v>
      </c>
      <c r="CD1396">
        <v>0</v>
      </c>
      <c r="CE1396">
        <v>0</v>
      </c>
      <c r="CF1396">
        <v>0</v>
      </c>
      <c r="CG1396">
        <v>0</v>
      </c>
      <c r="CH1396">
        <v>0</v>
      </c>
      <c r="CI1396">
        <v>0</v>
      </c>
      <c r="CJ1396">
        <v>0</v>
      </c>
      <c r="CK1396">
        <v>0</v>
      </c>
      <c r="CL1396">
        <v>0</v>
      </c>
      <c r="CM1396">
        <v>0</v>
      </c>
      <c r="CN1396">
        <v>0</v>
      </c>
      <c r="CO1396">
        <v>0</v>
      </c>
      <c r="CP1396">
        <v>0</v>
      </c>
      <c r="CQ1396">
        <v>0</v>
      </c>
      <c r="CR1396">
        <v>0</v>
      </c>
      <c r="CS1396">
        <v>0</v>
      </c>
      <c r="CT1396">
        <v>0</v>
      </c>
      <c r="CU1396">
        <v>0</v>
      </c>
      <c r="CV1396">
        <v>0</v>
      </c>
      <c r="CW1396">
        <v>0</v>
      </c>
      <c r="CX1396">
        <v>0</v>
      </c>
      <c r="CY1396">
        <v>0</v>
      </c>
      <c r="CZ1396">
        <v>0</v>
      </c>
      <c r="DA1396">
        <v>0</v>
      </c>
      <c r="DB1396">
        <v>0</v>
      </c>
      <c r="DC1396">
        <v>0</v>
      </c>
      <c r="DD1396">
        <v>0</v>
      </c>
      <c r="DE1396">
        <v>0</v>
      </c>
      <c r="DF1396">
        <v>0</v>
      </c>
      <c r="DG1396">
        <v>0</v>
      </c>
      <c r="DH1396">
        <v>0</v>
      </c>
      <c r="DI1396">
        <v>0</v>
      </c>
      <c r="DJ1396">
        <v>0</v>
      </c>
      <c r="DK1396">
        <v>0</v>
      </c>
      <c r="DL1396">
        <v>0</v>
      </c>
      <c r="DM1396">
        <v>0</v>
      </c>
      <c r="DN1396">
        <v>0</v>
      </c>
      <c r="DO1396">
        <v>0</v>
      </c>
      <c r="DP1396">
        <v>0</v>
      </c>
      <c r="DQ1396">
        <v>0</v>
      </c>
      <c r="DR1396">
        <v>0</v>
      </c>
      <c r="DS1396">
        <v>0</v>
      </c>
      <c r="DT1396">
        <v>0</v>
      </c>
      <c r="DU1396">
        <v>0</v>
      </c>
      <c r="DV1396">
        <v>0</v>
      </c>
      <c r="DW1396">
        <v>0</v>
      </c>
      <c r="DX1396">
        <v>0</v>
      </c>
    </row>
    <row r="1397" spans="13:128" hidden="1">
      <c r="M1397" s="340"/>
      <c r="N1397" t="s">
        <v>1023</v>
      </c>
      <c r="O1397">
        <v>2</v>
      </c>
      <c r="P1397">
        <v>60</v>
      </c>
      <c r="Q1397" s="183" t="str">
        <f t="shared" si="50"/>
        <v>SDH100260</v>
      </c>
      <c r="R1397">
        <v>10000</v>
      </c>
      <c r="S1397">
        <v>10000</v>
      </c>
      <c r="T1397">
        <v>10000</v>
      </c>
      <c r="U1397">
        <v>10000</v>
      </c>
      <c r="V1397">
        <v>10000</v>
      </c>
      <c r="W1397">
        <v>11956.8</v>
      </c>
      <c r="X1397">
        <v>13949.6</v>
      </c>
      <c r="Y1397">
        <v>15942.4</v>
      </c>
      <c r="Z1397">
        <v>17935.2</v>
      </c>
      <c r="AA1397">
        <v>19928</v>
      </c>
      <c r="AB1397">
        <v>19928</v>
      </c>
      <c r="AC1397">
        <v>19928</v>
      </c>
      <c r="AD1397">
        <v>19928</v>
      </c>
      <c r="AE1397">
        <v>19928</v>
      </c>
      <c r="AF1397">
        <v>19928</v>
      </c>
      <c r="AG1397">
        <v>19928</v>
      </c>
      <c r="AH1397">
        <v>19928</v>
      </c>
      <c r="AI1397">
        <v>19928</v>
      </c>
      <c r="AJ1397">
        <v>19928</v>
      </c>
      <c r="AK1397">
        <v>19928</v>
      </c>
      <c r="AL1397">
        <v>19928</v>
      </c>
      <c r="AM1397">
        <v>19928</v>
      </c>
      <c r="AN1397">
        <v>19928</v>
      </c>
      <c r="AO1397">
        <v>19928</v>
      </c>
      <c r="AP1397">
        <v>19928</v>
      </c>
      <c r="AQ1397">
        <v>0</v>
      </c>
      <c r="AR1397">
        <v>0</v>
      </c>
      <c r="AS1397">
        <v>0</v>
      </c>
      <c r="AT1397">
        <v>0</v>
      </c>
      <c r="AU1397">
        <v>0</v>
      </c>
      <c r="AV1397">
        <v>0</v>
      </c>
      <c r="AW1397">
        <v>0</v>
      </c>
      <c r="AX1397">
        <v>0</v>
      </c>
      <c r="AY1397">
        <v>0</v>
      </c>
      <c r="AZ1397">
        <v>0</v>
      </c>
      <c r="BA1397">
        <v>0</v>
      </c>
      <c r="BB1397">
        <v>0</v>
      </c>
      <c r="BC1397">
        <v>0</v>
      </c>
      <c r="BD1397">
        <v>0</v>
      </c>
      <c r="BE1397">
        <v>0</v>
      </c>
      <c r="BF1397">
        <v>0</v>
      </c>
      <c r="BG1397">
        <v>0</v>
      </c>
      <c r="BH1397">
        <v>0</v>
      </c>
      <c r="BI1397">
        <v>0</v>
      </c>
      <c r="BJ1397">
        <v>0</v>
      </c>
      <c r="BK1397">
        <v>0</v>
      </c>
      <c r="BL1397">
        <v>0</v>
      </c>
      <c r="BM1397">
        <v>0</v>
      </c>
      <c r="BN1397">
        <v>0</v>
      </c>
      <c r="BO1397">
        <v>0</v>
      </c>
      <c r="BP1397">
        <v>0</v>
      </c>
      <c r="BQ1397">
        <v>0</v>
      </c>
      <c r="BR1397">
        <v>0</v>
      </c>
      <c r="BS1397">
        <v>0</v>
      </c>
      <c r="BT1397">
        <v>0</v>
      </c>
      <c r="BU1397">
        <v>0</v>
      </c>
      <c r="BV1397">
        <v>0</v>
      </c>
      <c r="BW1397">
        <v>0</v>
      </c>
      <c r="BX1397">
        <v>0</v>
      </c>
      <c r="BY1397">
        <v>0</v>
      </c>
      <c r="BZ1397">
        <v>0</v>
      </c>
      <c r="CA1397">
        <v>0</v>
      </c>
      <c r="CB1397">
        <v>0</v>
      </c>
      <c r="CC1397">
        <v>0</v>
      </c>
      <c r="CD1397">
        <v>0</v>
      </c>
      <c r="CE1397">
        <v>0</v>
      </c>
      <c r="CF1397">
        <v>0</v>
      </c>
      <c r="CG1397">
        <v>0</v>
      </c>
      <c r="CH1397">
        <v>0</v>
      </c>
      <c r="CI1397">
        <v>0</v>
      </c>
      <c r="CJ1397">
        <v>0</v>
      </c>
      <c r="CK1397">
        <v>0</v>
      </c>
      <c r="CL1397">
        <v>0</v>
      </c>
      <c r="CM1397">
        <v>0</v>
      </c>
      <c r="CN1397">
        <v>0</v>
      </c>
      <c r="CO1397">
        <v>0</v>
      </c>
      <c r="CP1397">
        <v>0</v>
      </c>
      <c r="CQ1397">
        <v>0</v>
      </c>
      <c r="CR1397">
        <v>0</v>
      </c>
      <c r="CS1397">
        <v>0</v>
      </c>
      <c r="CT1397">
        <v>0</v>
      </c>
      <c r="CU1397">
        <v>0</v>
      </c>
      <c r="CV1397">
        <v>0</v>
      </c>
      <c r="CW1397">
        <v>0</v>
      </c>
      <c r="CX1397">
        <v>0</v>
      </c>
      <c r="CY1397">
        <v>0</v>
      </c>
      <c r="CZ1397">
        <v>0</v>
      </c>
      <c r="DA1397">
        <v>0</v>
      </c>
      <c r="DB1397">
        <v>0</v>
      </c>
      <c r="DC1397">
        <v>0</v>
      </c>
      <c r="DD1397">
        <v>0</v>
      </c>
      <c r="DE1397">
        <v>0</v>
      </c>
      <c r="DF1397">
        <v>0</v>
      </c>
      <c r="DG1397">
        <v>0</v>
      </c>
      <c r="DH1397">
        <v>0</v>
      </c>
      <c r="DI1397">
        <v>0</v>
      </c>
      <c r="DJ1397">
        <v>0</v>
      </c>
      <c r="DK1397">
        <v>0</v>
      </c>
      <c r="DL1397">
        <v>0</v>
      </c>
      <c r="DM1397">
        <v>0</v>
      </c>
      <c r="DN1397">
        <v>0</v>
      </c>
      <c r="DO1397">
        <v>0</v>
      </c>
      <c r="DP1397">
        <v>0</v>
      </c>
      <c r="DQ1397">
        <v>0</v>
      </c>
      <c r="DR1397">
        <v>0</v>
      </c>
      <c r="DS1397">
        <v>0</v>
      </c>
      <c r="DT1397">
        <v>0</v>
      </c>
      <c r="DU1397">
        <v>0</v>
      </c>
      <c r="DV1397">
        <v>0</v>
      </c>
      <c r="DW1397">
        <v>0</v>
      </c>
      <c r="DX1397">
        <v>0</v>
      </c>
    </row>
    <row r="1398" spans="13:128" hidden="1">
      <c r="M1398" s="340"/>
      <c r="N1398" t="s">
        <v>1024</v>
      </c>
      <c r="O1398">
        <v>1</v>
      </c>
      <c r="P1398">
        <v>0</v>
      </c>
      <c r="Q1398" s="183" t="str">
        <f t="shared" si="50"/>
        <v>SDH150100</v>
      </c>
      <c r="R1398">
        <v>10000</v>
      </c>
      <c r="S1398">
        <v>10000</v>
      </c>
      <c r="T1398">
        <v>10000</v>
      </c>
      <c r="U1398">
        <v>10000</v>
      </c>
      <c r="V1398">
        <v>10000</v>
      </c>
      <c r="W1398">
        <v>10000</v>
      </c>
      <c r="X1398">
        <v>10000</v>
      </c>
      <c r="Y1398">
        <v>10000</v>
      </c>
      <c r="Z1398">
        <v>10000</v>
      </c>
      <c r="AA1398">
        <v>10000</v>
      </c>
      <c r="AB1398">
        <v>10000</v>
      </c>
      <c r="AC1398">
        <v>10000</v>
      </c>
      <c r="AD1398">
        <v>10000</v>
      </c>
      <c r="AE1398">
        <v>10000</v>
      </c>
      <c r="AF1398">
        <v>10000</v>
      </c>
      <c r="AG1398">
        <v>10000</v>
      </c>
      <c r="AH1398">
        <v>10000</v>
      </c>
      <c r="AI1398">
        <v>10000</v>
      </c>
      <c r="AJ1398">
        <v>10000</v>
      </c>
      <c r="AK1398">
        <v>10000</v>
      </c>
      <c r="AL1398">
        <v>10000</v>
      </c>
      <c r="AM1398">
        <v>10000</v>
      </c>
      <c r="AN1398">
        <v>10000</v>
      </c>
      <c r="AO1398">
        <v>10000</v>
      </c>
      <c r="AP1398">
        <v>10000</v>
      </c>
      <c r="AQ1398">
        <v>10000</v>
      </c>
      <c r="AR1398">
        <v>10000</v>
      </c>
      <c r="AS1398">
        <v>10000</v>
      </c>
      <c r="AT1398">
        <v>10000</v>
      </c>
      <c r="AU1398">
        <v>10000</v>
      </c>
      <c r="AV1398">
        <v>0</v>
      </c>
      <c r="AW1398">
        <v>0</v>
      </c>
      <c r="AX1398">
        <v>0</v>
      </c>
      <c r="AY1398">
        <v>0</v>
      </c>
      <c r="AZ1398">
        <v>0</v>
      </c>
      <c r="BA1398">
        <v>0</v>
      </c>
      <c r="BB1398">
        <v>0</v>
      </c>
      <c r="BC1398">
        <v>0</v>
      </c>
      <c r="BD1398">
        <v>0</v>
      </c>
      <c r="BE1398">
        <v>0</v>
      </c>
      <c r="BF1398">
        <v>0</v>
      </c>
      <c r="BG1398">
        <v>0</v>
      </c>
      <c r="BH1398">
        <v>0</v>
      </c>
      <c r="BI1398">
        <v>0</v>
      </c>
      <c r="BJ1398">
        <v>0</v>
      </c>
      <c r="BK1398">
        <v>0</v>
      </c>
      <c r="BL1398">
        <v>0</v>
      </c>
      <c r="BM1398">
        <v>0</v>
      </c>
      <c r="BN1398">
        <v>0</v>
      </c>
      <c r="BO1398">
        <v>0</v>
      </c>
      <c r="BP1398">
        <v>0</v>
      </c>
      <c r="BQ1398">
        <v>0</v>
      </c>
      <c r="BR1398">
        <v>0</v>
      </c>
      <c r="BS1398">
        <v>0</v>
      </c>
      <c r="BT1398">
        <v>0</v>
      </c>
      <c r="BU1398">
        <v>0</v>
      </c>
      <c r="BV1398">
        <v>0</v>
      </c>
      <c r="BW1398">
        <v>0</v>
      </c>
      <c r="BX1398">
        <v>0</v>
      </c>
      <c r="BY1398">
        <v>0</v>
      </c>
      <c r="BZ1398">
        <v>0</v>
      </c>
      <c r="CA1398">
        <v>0</v>
      </c>
      <c r="CB1398">
        <v>0</v>
      </c>
      <c r="CC1398">
        <v>0</v>
      </c>
      <c r="CD1398">
        <v>0</v>
      </c>
      <c r="CE1398">
        <v>0</v>
      </c>
      <c r="CF1398">
        <v>0</v>
      </c>
      <c r="CG1398">
        <v>0</v>
      </c>
      <c r="CH1398">
        <v>0</v>
      </c>
      <c r="CI1398">
        <v>0</v>
      </c>
      <c r="CJ1398">
        <v>0</v>
      </c>
      <c r="CK1398">
        <v>0</v>
      </c>
      <c r="CL1398">
        <v>0</v>
      </c>
      <c r="CM1398">
        <v>0</v>
      </c>
      <c r="CN1398">
        <v>0</v>
      </c>
      <c r="CO1398">
        <v>0</v>
      </c>
      <c r="CP1398">
        <v>0</v>
      </c>
      <c r="CQ1398">
        <v>0</v>
      </c>
      <c r="CR1398">
        <v>0</v>
      </c>
      <c r="CS1398">
        <v>0</v>
      </c>
      <c r="CT1398">
        <v>0</v>
      </c>
      <c r="CU1398">
        <v>0</v>
      </c>
      <c r="CV1398">
        <v>0</v>
      </c>
      <c r="CW1398">
        <v>0</v>
      </c>
      <c r="CX1398">
        <v>0</v>
      </c>
      <c r="CY1398">
        <v>0</v>
      </c>
      <c r="CZ1398">
        <v>0</v>
      </c>
      <c r="DA1398">
        <v>0</v>
      </c>
      <c r="DB1398">
        <v>0</v>
      </c>
      <c r="DC1398">
        <v>0</v>
      </c>
      <c r="DD1398">
        <v>0</v>
      </c>
      <c r="DE1398">
        <v>0</v>
      </c>
      <c r="DF1398">
        <v>0</v>
      </c>
      <c r="DG1398">
        <v>0</v>
      </c>
      <c r="DH1398">
        <v>0</v>
      </c>
      <c r="DI1398">
        <v>0</v>
      </c>
      <c r="DJ1398">
        <v>0</v>
      </c>
      <c r="DK1398">
        <v>0</v>
      </c>
      <c r="DL1398">
        <v>0</v>
      </c>
      <c r="DM1398">
        <v>0</v>
      </c>
      <c r="DN1398">
        <v>0</v>
      </c>
      <c r="DO1398">
        <v>0</v>
      </c>
      <c r="DP1398">
        <v>0</v>
      </c>
      <c r="DQ1398">
        <v>0</v>
      </c>
      <c r="DR1398">
        <v>0</v>
      </c>
      <c r="DS1398">
        <v>0</v>
      </c>
      <c r="DT1398">
        <v>0</v>
      </c>
      <c r="DU1398">
        <v>0</v>
      </c>
      <c r="DV1398">
        <v>0</v>
      </c>
      <c r="DW1398">
        <v>0</v>
      </c>
      <c r="DX1398">
        <v>0</v>
      </c>
    </row>
    <row r="1399" spans="13:128" hidden="1">
      <c r="M1399" s="340"/>
      <c r="N1399" t="s">
        <v>1024</v>
      </c>
      <c r="O1399">
        <v>1</v>
      </c>
      <c r="P1399">
        <v>1</v>
      </c>
      <c r="Q1399" s="183" t="str">
        <f t="shared" si="50"/>
        <v>SDH150101</v>
      </c>
      <c r="R1399">
        <v>10000</v>
      </c>
      <c r="S1399">
        <v>10000</v>
      </c>
      <c r="T1399">
        <v>10000</v>
      </c>
      <c r="U1399">
        <v>10000</v>
      </c>
      <c r="V1399">
        <v>10000</v>
      </c>
      <c r="W1399">
        <v>10000</v>
      </c>
      <c r="X1399">
        <v>10000</v>
      </c>
      <c r="Y1399">
        <v>10000</v>
      </c>
      <c r="Z1399">
        <v>10000</v>
      </c>
      <c r="AA1399">
        <v>10000</v>
      </c>
      <c r="AB1399">
        <v>10000</v>
      </c>
      <c r="AC1399">
        <v>10000</v>
      </c>
      <c r="AD1399">
        <v>10000</v>
      </c>
      <c r="AE1399">
        <v>10000</v>
      </c>
      <c r="AF1399">
        <v>10000</v>
      </c>
      <c r="AG1399">
        <v>10000</v>
      </c>
      <c r="AH1399">
        <v>10000</v>
      </c>
      <c r="AI1399">
        <v>10000</v>
      </c>
      <c r="AJ1399">
        <v>10000</v>
      </c>
      <c r="AK1399">
        <v>10000</v>
      </c>
      <c r="AL1399">
        <v>10000</v>
      </c>
      <c r="AM1399">
        <v>10000</v>
      </c>
      <c r="AN1399">
        <v>10000</v>
      </c>
      <c r="AO1399">
        <v>10000</v>
      </c>
      <c r="AP1399">
        <v>10000</v>
      </c>
      <c r="AQ1399">
        <v>10000</v>
      </c>
      <c r="AR1399">
        <v>10000</v>
      </c>
      <c r="AS1399">
        <v>10000</v>
      </c>
      <c r="AT1399">
        <v>10000</v>
      </c>
      <c r="AU1399">
        <v>10000</v>
      </c>
      <c r="AV1399">
        <v>0</v>
      </c>
      <c r="AW1399">
        <v>0</v>
      </c>
      <c r="AX1399">
        <v>0</v>
      </c>
      <c r="AY1399">
        <v>0</v>
      </c>
      <c r="AZ1399">
        <v>0</v>
      </c>
      <c r="BA1399">
        <v>0</v>
      </c>
      <c r="BB1399">
        <v>0</v>
      </c>
      <c r="BC1399">
        <v>0</v>
      </c>
      <c r="BD1399">
        <v>0</v>
      </c>
      <c r="BE1399">
        <v>0</v>
      </c>
      <c r="BF1399">
        <v>0</v>
      </c>
      <c r="BG1399">
        <v>0</v>
      </c>
      <c r="BH1399">
        <v>0</v>
      </c>
      <c r="BI1399">
        <v>0</v>
      </c>
      <c r="BJ1399">
        <v>0</v>
      </c>
      <c r="BK1399">
        <v>0</v>
      </c>
      <c r="BL1399">
        <v>0</v>
      </c>
      <c r="BM1399">
        <v>0</v>
      </c>
      <c r="BN1399">
        <v>0</v>
      </c>
      <c r="BO1399">
        <v>0</v>
      </c>
      <c r="BP1399">
        <v>0</v>
      </c>
      <c r="BQ1399">
        <v>0</v>
      </c>
      <c r="BR1399">
        <v>0</v>
      </c>
      <c r="BS1399">
        <v>0</v>
      </c>
      <c r="BT1399">
        <v>0</v>
      </c>
      <c r="BU1399">
        <v>0</v>
      </c>
      <c r="BV1399">
        <v>0</v>
      </c>
      <c r="BW1399">
        <v>0</v>
      </c>
      <c r="BX1399">
        <v>0</v>
      </c>
      <c r="BY1399">
        <v>0</v>
      </c>
      <c r="BZ1399">
        <v>0</v>
      </c>
      <c r="CA1399">
        <v>0</v>
      </c>
      <c r="CB1399">
        <v>0</v>
      </c>
      <c r="CC1399">
        <v>0</v>
      </c>
      <c r="CD1399">
        <v>0</v>
      </c>
      <c r="CE1399">
        <v>0</v>
      </c>
      <c r="CF1399">
        <v>0</v>
      </c>
      <c r="CG1399">
        <v>0</v>
      </c>
      <c r="CH1399">
        <v>0</v>
      </c>
      <c r="CI1399">
        <v>0</v>
      </c>
      <c r="CJ1399">
        <v>0</v>
      </c>
      <c r="CK1399">
        <v>0</v>
      </c>
      <c r="CL1399">
        <v>0</v>
      </c>
      <c r="CM1399">
        <v>0</v>
      </c>
      <c r="CN1399">
        <v>0</v>
      </c>
      <c r="CO1399">
        <v>0</v>
      </c>
      <c r="CP1399">
        <v>0</v>
      </c>
      <c r="CQ1399">
        <v>0</v>
      </c>
      <c r="CR1399">
        <v>0</v>
      </c>
      <c r="CS1399">
        <v>0</v>
      </c>
      <c r="CT1399">
        <v>0</v>
      </c>
      <c r="CU1399">
        <v>0</v>
      </c>
      <c r="CV1399">
        <v>0</v>
      </c>
      <c r="CW1399">
        <v>0</v>
      </c>
      <c r="CX1399">
        <v>0</v>
      </c>
      <c r="CY1399">
        <v>0</v>
      </c>
      <c r="CZ1399">
        <v>0</v>
      </c>
      <c r="DA1399">
        <v>0</v>
      </c>
      <c r="DB1399">
        <v>0</v>
      </c>
      <c r="DC1399">
        <v>0</v>
      </c>
      <c r="DD1399">
        <v>0</v>
      </c>
      <c r="DE1399">
        <v>0</v>
      </c>
      <c r="DF1399">
        <v>0</v>
      </c>
      <c r="DG1399">
        <v>0</v>
      </c>
      <c r="DH1399">
        <v>0</v>
      </c>
      <c r="DI1399">
        <v>0</v>
      </c>
      <c r="DJ1399">
        <v>0</v>
      </c>
      <c r="DK1399">
        <v>0</v>
      </c>
      <c r="DL1399">
        <v>0</v>
      </c>
      <c r="DM1399">
        <v>0</v>
      </c>
      <c r="DN1399">
        <v>0</v>
      </c>
      <c r="DO1399">
        <v>0</v>
      </c>
      <c r="DP1399">
        <v>0</v>
      </c>
      <c r="DQ1399">
        <v>0</v>
      </c>
      <c r="DR1399">
        <v>0</v>
      </c>
      <c r="DS1399">
        <v>0</v>
      </c>
      <c r="DT1399">
        <v>0</v>
      </c>
      <c r="DU1399">
        <v>0</v>
      </c>
      <c r="DV1399">
        <v>0</v>
      </c>
      <c r="DW1399">
        <v>0</v>
      </c>
      <c r="DX1399">
        <v>0</v>
      </c>
    </row>
    <row r="1400" spans="13:128" hidden="1">
      <c r="M1400" s="340"/>
      <c r="N1400" t="s">
        <v>1024</v>
      </c>
      <c r="O1400">
        <v>1</v>
      </c>
      <c r="P1400">
        <v>2</v>
      </c>
      <c r="Q1400" s="183" t="str">
        <f t="shared" si="50"/>
        <v>SDH150102</v>
      </c>
      <c r="R1400">
        <v>10000</v>
      </c>
      <c r="S1400">
        <v>10000</v>
      </c>
      <c r="T1400">
        <v>10000</v>
      </c>
      <c r="U1400">
        <v>10000</v>
      </c>
      <c r="V1400">
        <v>10000</v>
      </c>
      <c r="W1400">
        <v>10000</v>
      </c>
      <c r="X1400">
        <v>10000</v>
      </c>
      <c r="Y1400">
        <v>10000</v>
      </c>
      <c r="Z1400">
        <v>10000</v>
      </c>
      <c r="AA1400">
        <v>10000</v>
      </c>
      <c r="AB1400">
        <v>10000</v>
      </c>
      <c r="AC1400">
        <v>10000</v>
      </c>
      <c r="AD1400">
        <v>10000</v>
      </c>
      <c r="AE1400">
        <v>10000</v>
      </c>
      <c r="AF1400">
        <v>10000</v>
      </c>
      <c r="AG1400">
        <v>10000</v>
      </c>
      <c r="AH1400">
        <v>10000</v>
      </c>
      <c r="AI1400">
        <v>10000</v>
      </c>
      <c r="AJ1400">
        <v>10000</v>
      </c>
      <c r="AK1400">
        <v>10000</v>
      </c>
      <c r="AL1400">
        <v>10000</v>
      </c>
      <c r="AM1400">
        <v>10000</v>
      </c>
      <c r="AN1400">
        <v>10000</v>
      </c>
      <c r="AO1400">
        <v>10000</v>
      </c>
      <c r="AP1400">
        <v>10000</v>
      </c>
      <c r="AQ1400">
        <v>10000</v>
      </c>
      <c r="AR1400">
        <v>10000</v>
      </c>
      <c r="AS1400">
        <v>10000</v>
      </c>
      <c r="AT1400">
        <v>10000</v>
      </c>
      <c r="AU1400">
        <v>10000</v>
      </c>
      <c r="AV1400">
        <v>0</v>
      </c>
      <c r="AW1400">
        <v>0</v>
      </c>
      <c r="AX1400">
        <v>0</v>
      </c>
      <c r="AY1400">
        <v>0</v>
      </c>
      <c r="AZ1400">
        <v>0</v>
      </c>
      <c r="BA1400">
        <v>0</v>
      </c>
      <c r="BB1400">
        <v>0</v>
      </c>
      <c r="BC1400">
        <v>0</v>
      </c>
      <c r="BD1400">
        <v>0</v>
      </c>
      <c r="BE1400">
        <v>0</v>
      </c>
      <c r="BF1400">
        <v>0</v>
      </c>
      <c r="BG1400">
        <v>0</v>
      </c>
      <c r="BH1400">
        <v>0</v>
      </c>
      <c r="BI1400">
        <v>0</v>
      </c>
      <c r="BJ1400">
        <v>0</v>
      </c>
      <c r="BK1400">
        <v>0</v>
      </c>
      <c r="BL1400">
        <v>0</v>
      </c>
      <c r="BM1400">
        <v>0</v>
      </c>
      <c r="BN1400">
        <v>0</v>
      </c>
      <c r="BO1400">
        <v>0</v>
      </c>
      <c r="BP1400">
        <v>0</v>
      </c>
      <c r="BQ1400">
        <v>0</v>
      </c>
      <c r="BR1400">
        <v>0</v>
      </c>
      <c r="BS1400">
        <v>0</v>
      </c>
      <c r="BT1400">
        <v>0</v>
      </c>
      <c r="BU1400">
        <v>0</v>
      </c>
      <c r="BV1400">
        <v>0</v>
      </c>
      <c r="BW1400">
        <v>0</v>
      </c>
      <c r="BX1400">
        <v>0</v>
      </c>
      <c r="BY1400">
        <v>0</v>
      </c>
      <c r="BZ1400">
        <v>0</v>
      </c>
      <c r="CA1400">
        <v>0</v>
      </c>
      <c r="CB1400">
        <v>0</v>
      </c>
      <c r="CC1400">
        <v>0</v>
      </c>
      <c r="CD1400">
        <v>0</v>
      </c>
      <c r="CE1400">
        <v>0</v>
      </c>
      <c r="CF1400">
        <v>0</v>
      </c>
      <c r="CG1400">
        <v>0</v>
      </c>
      <c r="CH1400">
        <v>0</v>
      </c>
      <c r="CI1400">
        <v>0</v>
      </c>
      <c r="CJ1400">
        <v>0</v>
      </c>
      <c r="CK1400">
        <v>0</v>
      </c>
      <c r="CL1400">
        <v>0</v>
      </c>
      <c r="CM1400">
        <v>0</v>
      </c>
      <c r="CN1400">
        <v>0</v>
      </c>
      <c r="CO1400">
        <v>0</v>
      </c>
      <c r="CP1400">
        <v>0</v>
      </c>
      <c r="CQ1400">
        <v>0</v>
      </c>
      <c r="CR1400">
        <v>0</v>
      </c>
      <c r="CS1400">
        <v>0</v>
      </c>
      <c r="CT1400">
        <v>0</v>
      </c>
      <c r="CU1400">
        <v>0</v>
      </c>
      <c r="CV1400">
        <v>0</v>
      </c>
      <c r="CW1400">
        <v>0</v>
      </c>
      <c r="CX1400">
        <v>0</v>
      </c>
      <c r="CY1400">
        <v>0</v>
      </c>
      <c r="CZ1400">
        <v>0</v>
      </c>
      <c r="DA1400">
        <v>0</v>
      </c>
      <c r="DB1400">
        <v>0</v>
      </c>
      <c r="DC1400">
        <v>0</v>
      </c>
      <c r="DD1400">
        <v>0</v>
      </c>
      <c r="DE1400">
        <v>0</v>
      </c>
      <c r="DF1400">
        <v>0</v>
      </c>
      <c r="DG1400">
        <v>0</v>
      </c>
      <c r="DH1400">
        <v>0</v>
      </c>
      <c r="DI1400">
        <v>0</v>
      </c>
      <c r="DJ1400">
        <v>0</v>
      </c>
      <c r="DK1400">
        <v>0</v>
      </c>
      <c r="DL1400">
        <v>0</v>
      </c>
      <c r="DM1400">
        <v>0</v>
      </c>
      <c r="DN1400">
        <v>0</v>
      </c>
      <c r="DO1400">
        <v>0</v>
      </c>
      <c r="DP1400">
        <v>0</v>
      </c>
      <c r="DQ1400">
        <v>0</v>
      </c>
      <c r="DR1400">
        <v>0</v>
      </c>
      <c r="DS1400">
        <v>0</v>
      </c>
      <c r="DT1400">
        <v>0</v>
      </c>
      <c r="DU1400">
        <v>0</v>
      </c>
      <c r="DV1400">
        <v>0</v>
      </c>
      <c r="DW1400">
        <v>0</v>
      </c>
      <c r="DX1400">
        <v>0</v>
      </c>
    </row>
    <row r="1401" spans="13:128" hidden="1">
      <c r="M1401" s="340"/>
      <c r="N1401" t="s">
        <v>1024</v>
      </c>
      <c r="O1401">
        <v>1</v>
      </c>
      <c r="P1401">
        <v>3</v>
      </c>
      <c r="Q1401" s="183" t="str">
        <f t="shared" si="50"/>
        <v>SDH150103</v>
      </c>
      <c r="R1401">
        <v>10000</v>
      </c>
      <c r="S1401">
        <v>10000</v>
      </c>
      <c r="T1401">
        <v>10000</v>
      </c>
      <c r="U1401">
        <v>10000</v>
      </c>
      <c r="V1401">
        <v>10000</v>
      </c>
      <c r="W1401">
        <v>10000</v>
      </c>
      <c r="X1401">
        <v>10000</v>
      </c>
      <c r="Y1401">
        <v>10000</v>
      </c>
      <c r="Z1401">
        <v>10000</v>
      </c>
      <c r="AA1401">
        <v>10000</v>
      </c>
      <c r="AB1401">
        <v>10000</v>
      </c>
      <c r="AC1401">
        <v>10000</v>
      </c>
      <c r="AD1401">
        <v>10000</v>
      </c>
      <c r="AE1401">
        <v>10000</v>
      </c>
      <c r="AF1401">
        <v>10000</v>
      </c>
      <c r="AG1401">
        <v>10000</v>
      </c>
      <c r="AH1401">
        <v>10000</v>
      </c>
      <c r="AI1401">
        <v>10000</v>
      </c>
      <c r="AJ1401">
        <v>10000</v>
      </c>
      <c r="AK1401">
        <v>10000</v>
      </c>
      <c r="AL1401">
        <v>10000</v>
      </c>
      <c r="AM1401">
        <v>10000</v>
      </c>
      <c r="AN1401">
        <v>10000</v>
      </c>
      <c r="AO1401">
        <v>10000</v>
      </c>
      <c r="AP1401">
        <v>10000</v>
      </c>
      <c r="AQ1401">
        <v>10000</v>
      </c>
      <c r="AR1401">
        <v>10000</v>
      </c>
      <c r="AS1401">
        <v>10000</v>
      </c>
      <c r="AT1401">
        <v>10000</v>
      </c>
      <c r="AU1401">
        <v>10000</v>
      </c>
      <c r="AV1401">
        <v>0</v>
      </c>
      <c r="AW1401">
        <v>0</v>
      </c>
      <c r="AX1401">
        <v>0</v>
      </c>
      <c r="AY1401">
        <v>0</v>
      </c>
      <c r="AZ1401">
        <v>0</v>
      </c>
      <c r="BA1401">
        <v>0</v>
      </c>
      <c r="BB1401">
        <v>0</v>
      </c>
      <c r="BC1401">
        <v>0</v>
      </c>
      <c r="BD1401">
        <v>0</v>
      </c>
      <c r="BE1401">
        <v>0</v>
      </c>
      <c r="BF1401">
        <v>0</v>
      </c>
      <c r="BG1401">
        <v>0</v>
      </c>
      <c r="BH1401">
        <v>0</v>
      </c>
      <c r="BI1401">
        <v>0</v>
      </c>
      <c r="BJ1401">
        <v>0</v>
      </c>
      <c r="BK1401">
        <v>0</v>
      </c>
      <c r="BL1401">
        <v>0</v>
      </c>
      <c r="BM1401">
        <v>0</v>
      </c>
      <c r="BN1401">
        <v>0</v>
      </c>
      <c r="BO1401">
        <v>0</v>
      </c>
      <c r="BP1401">
        <v>0</v>
      </c>
      <c r="BQ1401">
        <v>0</v>
      </c>
      <c r="BR1401">
        <v>0</v>
      </c>
      <c r="BS1401">
        <v>0</v>
      </c>
      <c r="BT1401">
        <v>0</v>
      </c>
      <c r="BU1401">
        <v>0</v>
      </c>
      <c r="BV1401">
        <v>0</v>
      </c>
      <c r="BW1401">
        <v>0</v>
      </c>
      <c r="BX1401">
        <v>0</v>
      </c>
      <c r="BY1401">
        <v>0</v>
      </c>
      <c r="BZ1401">
        <v>0</v>
      </c>
      <c r="CA1401">
        <v>0</v>
      </c>
      <c r="CB1401">
        <v>0</v>
      </c>
      <c r="CC1401">
        <v>0</v>
      </c>
      <c r="CD1401">
        <v>0</v>
      </c>
      <c r="CE1401">
        <v>0</v>
      </c>
      <c r="CF1401">
        <v>0</v>
      </c>
      <c r="CG1401">
        <v>0</v>
      </c>
      <c r="CH1401">
        <v>0</v>
      </c>
      <c r="CI1401">
        <v>0</v>
      </c>
      <c r="CJ1401">
        <v>0</v>
      </c>
      <c r="CK1401">
        <v>0</v>
      </c>
      <c r="CL1401">
        <v>0</v>
      </c>
      <c r="CM1401">
        <v>0</v>
      </c>
      <c r="CN1401">
        <v>0</v>
      </c>
      <c r="CO1401">
        <v>0</v>
      </c>
      <c r="CP1401">
        <v>0</v>
      </c>
      <c r="CQ1401">
        <v>0</v>
      </c>
      <c r="CR1401">
        <v>0</v>
      </c>
      <c r="CS1401">
        <v>0</v>
      </c>
      <c r="CT1401">
        <v>0</v>
      </c>
      <c r="CU1401">
        <v>0</v>
      </c>
      <c r="CV1401">
        <v>0</v>
      </c>
      <c r="CW1401">
        <v>0</v>
      </c>
      <c r="CX1401">
        <v>0</v>
      </c>
      <c r="CY1401">
        <v>0</v>
      </c>
      <c r="CZ1401">
        <v>0</v>
      </c>
      <c r="DA1401">
        <v>0</v>
      </c>
      <c r="DB1401">
        <v>0</v>
      </c>
      <c r="DC1401">
        <v>0</v>
      </c>
      <c r="DD1401">
        <v>0</v>
      </c>
      <c r="DE1401">
        <v>0</v>
      </c>
      <c r="DF1401">
        <v>0</v>
      </c>
      <c r="DG1401">
        <v>0</v>
      </c>
      <c r="DH1401">
        <v>0</v>
      </c>
      <c r="DI1401">
        <v>0</v>
      </c>
      <c r="DJ1401">
        <v>0</v>
      </c>
      <c r="DK1401">
        <v>0</v>
      </c>
      <c r="DL1401">
        <v>0</v>
      </c>
      <c r="DM1401">
        <v>0</v>
      </c>
      <c r="DN1401">
        <v>0</v>
      </c>
      <c r="DO1401">
        <v>0</v>
      </c>
      <c r="DP1401">
        <v>0</v>
      </c>
      <c r="DQ1401">
        <v>0</v>
      </c>
      <c r="DR1401">
        <v>0</v>
      </c>
      <c r="DS1401">
        <v>0</v>
      </c>
      <c r="DT1401">
        <v>0</v>
      </c>
      <c r="DU1401">
        <v>0</v>
      </c>
      <c r="DV1401">
        <v>0</v>
      </c>
      <c r="DW1401">
        <v>0</v>
      </c>
      <c r="DX1401">
        <v>0</v>
      </c>
    </row>
    <row r="1402" spans="13:128" hidden="1">
      <c r="M1402" s="340"/>
      <c r="N1402" t="s">
        <v>1024</v>
      </c>
      <c r="O1402">
        <v>1</v>
      </c>
      <c r="P1402">
        <v>4</v>
      </c>
      <c r="Q1402" s="183" t="str">
        <f t="shared" ref="Q1402:Q1465" si="51">N1402&amp;TEXT(O1402,"00")&amp;TEXT(P1402,"00")</f>
        <v>SDH150104</v>
      </c>
      <c r="R1402">
        <v>10000</v>
      </c>
      <c r="S1402">
        <v>10000</v>
      </c>
      <c r="T1402">
        <v>10000</v>
      </c>
      <c r="U1402">
        <v>10000</v>
      </c>
      <c r="V1402">
        <v>10000</v>
      </c>
      <c r="W1402">
        <v>10000</v>
      </c>
      <c r="X1402">
        <v>10000</v>
      </c>
      <c r="Y1402">
        <v>10000</v>
      </c>
      <c r="Z1402">
        <v>10000</v>
      </c>
      <c r="AA1402">
        <v>10000</v>
      </c>
      <c r="AB1402">
        <v>10000</v>
      </c>
      <c r="AC1402">
        <v>10000</v>
      </c>
      <c r="AD1402">
        <v>10000</v>
      </c>
      <c r="AE1402">
        <v>10000</v>
      </c>
      <c r="AF1402">
        <v>10000</v>
      </c>
      <c r="AG1402">
        <v>10000</v>
      </c>
      <c r="AH1402">
        <v>10000</v>
      </c>
      <c r="AI1402">
        <v>10000</v>
      </c>
      <c r="AJ1402">
        <v>10000</v>
      </c>
      <c r="AK1402">
        <v>10000</v>
      </c>
      <c r="AL1402">
        <v>10000</v>
      </c>
      <c r="AM1402">
        <v>10000</v>
      </c>
      <c r="AN1402">
        <v>10000</v>
      </c>
      <c r="AO1402">
        <v>10000</v>
      </c>
      <c r="AP1402">
        <v>10000</v>
      </c>
      <c r="AQ1402">
        <v>10000</v>
      </c>
      <c r="AR1402">
        <v>10000</v>
      </c>
      <c r="AS1402">
        <v>10000</v>
      </c>
      <c r="AT1402">
        <v>10000</v>
      </c>
      <c r="AU1402">
        <v>10000</v>
      </c>
      <c r="AV1402">
        <v>0</v>
      </c>
      <c r="AW1402">
        <v>0</v>
      </c>
      <c r="AX1402">
        <v>0</v>
      </c>
      <c r="AY1402">
        <v>0</v>
      </c>
      <c r="AZ1402">
        <v>0</v>
      </c>
      <c r="BA1402">
        <v>0</v>
      </c>
      <c r="BB1402">
        <v>0</v>
      </c>
      <c r="BC1402">
        <v>0</v>
      </c>
      <c r="BD1402">
        <v>0</v>
      </c>
      <c r="BE1402">
        <v>0</v>
      </c>
      <c r="BF1402">
        <v>0</v>
      </c>
      <c r="BG1402">
        <v>0</v>
      </c>
      <c r="BH1402">
        <v>0</v>
      </c>
      <c r="BI1402">
        <v>0</v>
      </c>
      <c r="BJ1402">
        <v>0</v>
      </c>
      <c r="BK1402">
        <v>0</v>
      </c>
      <c r="BL1402">
        <v>0</v>
      </c>
      <c r="BM1402">
        <v>0</v>
      </c>
      <c r="BN1402">
        <v>0</v>
      </c>
      <c r="BO1402">
        <v>0</v>
      </c>
      <c r="BP1402">
        <v>0</v>
      </c>
      <c r="BQ1402">
        <v>0</v>
      </c>
      <c r="BR1402">
        <v>0</v>
      </c>
      <c r="BS1402">
        <v>0</v>
      </c>
      <c r="BT1402">
        <v>0</v>
      </c>
      <c r="BU1402">
        <v>0</v>
      </c>
      <c r="BV1402">
        <v>0</v>
      </c>
      <c r="BW1402">
        <v>0</v>
      </c>
      <c r="BX1402">
        <v>0</v>
      </c>
      <c r="BY1402">
        <v>0</v>
      </c>
      <c r="BZ1402">
        <v>0</v>
      </c>
      <c r="CA1402">
        <v>0</v>
      </c>
      <c r="CB1402">
        <v>0</v>
      </c>
      <c r="CC1402">
        <v>0</v>
      </c>
      <c r="CD1402">
        <v>0</v>
      </c>
      <c r="CE1402">
        <v>0</v>
      </c>
      <c r="CF1402">
        <v>0</v>
      </c>
      <c r="CG1402">
        <v>0</v>
      </c>
      <c r="CH1402">
        <v>0</v>
      </c>
      <c r="CI1402">
        <v>0</v>
      </c>
      <c r="CJ1402">
        <v>0</v>
      </c>
      <c r="CK1402">
        <v>0</v>
      </c>
      <c r="CL1402">
        <v>0</v>
      </c>
      <c r="CM1402">
        <v>0</v>
      </c>
      <c r="CN1402">
        <v>0</v>
      </c>
      <c r="CO1402">
        <v>0</v>
      </c>
      <c r="CP1402">
        <v>0</v>
      </c>
      <c r="CQ1402">
        <v>0</v>
      </c>
      <c r="CR1402">
        <v>0</v>
      </c>
      <c r="CS1402">
        <v>0</v>
      </c>
      <c r="CT1402">
        <v>0</v>
      </c>
      <c r="CU1402">
        <v>0</v>
      </c>
      <c r="CV1402">
        <v>0</v>
      </c>
      <c r="CW1402">
        <v>0</v>
      </c>
      <c r="CX1402">
        <v>0</v>
      </c>
      <c r="CY1402">
        <v>0</v>
      </c>
      <c r="CZ1402">
        <v>0</v>
      </c>
      <c r="DA1402">
        <v>0</v>
      </c>
      <c r="DB1402">
        <v>0</v>
      </c>
      <c r="DC1402">
        <v>0</v>
      </c>
      <c r="DD1402">
        <v>0</v>
      </c>
      <c r="DE1402">
        <v>0</v>
      </c>
      <c r="DF1402">
        <v>0</v>
      </c>
      <c r="DG1402">
        <v>0</v>
      </c>
      <c r="DH1402">
        <v>0</v>
      </c>
      <c r="DI1402">
        <v>0</v>
      </c>
      <c r="DJ1402">
        <v>0</v>
      </c>
      <c r="DK1402">
        <v>0</v>
      </c>
      <c r="DL1402">
        <v>0</v>
      </c>
      <c r="DM1402">
        <v>0</v>
      </c>
      <c r="DN1402">
        <v>0</v>
      </c>
      <c r="DO1402">
        <v>0</v>
      </c>
      <c r="DP1402">
        <v>0</v>
      </c>
      <c r="DQ1402">
        <v>0</v>
      </c>
      <c r="DR1402">
        <v>0</v>
      </c>
      <c r="DS1402">
        <v>0</v>
      </c>
      <c r="DT1402">
        <v>0</v>
      </c>
      <c r="DU1402">
        <v>0</v>
      </c>
      <c r="DV1402">
        <v>0</v>
      </c>
      <c r="DW1402">
        <v>0</v>
      </c>
      <c r="DX1402">
        <v>0</v>
      </c>
    </row>
    <row r="1403" spans="13:128" hidden="1">
      <c r="M1403" s="340"/>
      <c r="N1403" t="s">
        <v>1024</v>
      </c>
      <c r="O1403">
        <v>1</v>
      </c>
      <c r="P1403">
        <v>5</v>
      </c>
      <c r="Q1403" s="183" t="str">
        <f t="shared" si="51"/>
        <v>SDH150105</v>
      </c>
      <c r="R1403">
        <v>10000</v>
      </c>
      <c r="S1403">
        <v>10000</v>
      </c>
      <c r="T1403">
        <v>10000</v>
      </c>
      <c r="U1403">
        <v>10000</v>
      </c>
      <c r="V1403">
        <v>10000</v>
      </c>
      <c r="W1403">
        <v>10000</v>
      </c>
      <c r="X1403">
        <v>10000</v>
      </c>
      <c r="Y1403">
        <v>10000</v>
      </c>
      <c r="Z1403">
        <v>10000</v>
      </c>
      <c r="AA1403">
        <v>10000</v>
      </c>
      <c r="AB1403">
        <v>10000</v>
      </c>
      <c r="AC1403">
        <v>10000</v>
      </c>
      <c r="AD1403">
        <v>10000</v>
      </c>
      <c r="AE1403">
        <v>10000</v>
      </c>
      <c r="AF1403">
        <v>10000</v>
      </c>
      <c r="AG1403">
        <v>10000</v>
      </c>
      <c r="AH1403">
        <v>10000</v>
      </c>
      <c r="AI1403">
        <v>10000</v>
      </c>
      <c r="AJ1403">
        <v>10000</v>
      </c>
      <c r="AK1403">
        <v>10000</v>
      </c>
      <c r="AL1403">
        <v>10000</v>
      </c>
      <c r="AM1403">
        <v>10000</v>
      </c>
      <c r="AN1403">
        <v>10000</v>
      </c>
      <c r="AO1403">
        <v>10000</v>
      </c>
      <c r="AP1403">
        <v>10000</v>
      </c>
      <c r="AQ1403">
        <v>10000</v>
      </c>
      <c r="AR1403">
        <v>10000</v>
      </c>
      <c r="AS1403">
        <v>10000</v>
      </c>
      <c r="AT1403">
        <v>10000</v>
      </c>
      <c r="AU1403">
        <v>10000</v>
      </c>
      <c r="AV1403">
        <v>0</v>
      </c>
      <c r="AW1403">
        <v>0</v>
      </c>
      <c r="AX1403">
        <v>0</v>
      </c>
      <c r="AY1403">
        <v>0</v>
      </c>
      <c r="AZ1403">
        <v>0</v>
      </c>
      <c r="BA1403">
        <v>0</v>
      </c>
      <c r="BB1403">
        <v>0</v>
      </c>
      <c r="BC1403">
        <v>0</v>
      </c>
      <c r="BD1403">
        <v>0</v>
      </c>
      <c r="BE1403">
        <v>0</v>
      </c>
      <c r="BF1403">
        <v>0</v>
      </c>
      <c r="BG1403">
        <v>0</v>
      </c>
      <c r="BH1403">
        <v>0</v>
      </c>
      <c r="BI1403">
        <v>0</v>
      </c>
      <c r="BJ1403">
        <v>0</v>
      </c>
      <c r="BK1403">
        <v>0</v>
      </c>
      <c r="BL1403">
        <v>0</v>
      </c>
      <c r="BM1403">
        <v>0</v>
      </c>
      <c r="BN1403">
        <v>0</v>
      </c>
      <c r="BO1403">
        <v>0</v>
      </c>
      <c r="BP1403">
        <v>0</v>
      </c>
      <c r="BQ1403">
        <v>0</v>
      </c>
      <c r="BR1403">
        <v>0</v>
      </c>
      <c r="BS1403">
        <v>0</v>
      </c>
      <c r="BT1403">
        <v>0</v>
      </c>
      <c r="BU1403">
        <v>0</v>
      </c>
      <c r="BV1403">
        <v>0</v>
      </c>
      <c r="BW1403">
        <v>0</v>
      </c>
      <c r="BX1403">
        <v>0</v>
      </c>
      <c r="BY1403">
        <v>0</v>
      </c>
      <c r="BZ1403">
        <v>0</v>
      </c>
      <c r="CA1403">
        <v>0</v>
      </c>
      <c r="CB1403">
        <v>0</v>
      </c>
      <c r="CC1403">
        <v>0</v>
      </c>
      <c r="CD1403">
        <v>0</v>
      </c>
      <c r="CE1403">
        <v>0</v>
      </c>
      <c r="CF1403">
        <v>0</v>
      </c>
      <c r="CG1403">
        <v>0</v>
      </c>
      <c r="CH1403">
        <v>0</v>
      </c>
      <c r="CI1403">
        <v>0</v>
      </c>
      <c r="CJ1403">
        <v>0</v>
      </c>
      <c r="CK1403">
        <v>0</v>
      </c>
      <c r="CL1403">
        <v>0</v>
      </c>
      <c r="CM1403">
        <v>0</v>
      </c>
      <c r="CN1403">
        <v>0</v>
      </c>
      <c r="CO1403">
        <v>0</v>
      </c>
      <c r="CP1403">
        <v>0</v>
      </c>
      <c r="CQ1403">
        <v>0</v>
      </c>
      <c r="CR1403">
        <v>0</v>
      </c>
      <c r="CS1403">
        <v>0</v>
      </c>
      <c r="CT1403">
        <v>0</v>
      </c>
      <c r="CU1403">
        <v>0</v>
      </c>
      <c r="CV1403">
        <v>0</v>
      </c>
      <c r="CW1403">
        <v>0</v>
      </c>
      <c r="CX1403">
        <v>0</v>
      </c>
      <c r="CY1403">
        <v>0</v>
      </c>
      <c r="CZ1403">
        <v>0</v>
      </c>
      <c r="DA1403">
        <v>0</v>
      </c>
      <c r="DB1403">
        <v>0</v>
      </c>
      <c r="DC1403">
        <v>0</v>
      </c>
      <c r="DD1403">
        <v>0</v>
      </c>
      <c r="DE1403">
        <v>0</v>
      </c>
      <c r="DF1403">
        <v>0</v>
      </c>
      <c r="DG1403">
        <v>0</v>
      </c>
      <c r="DH1403">
        <v>0</v>
      </c>
      <c r="DI1403">
        <v>0</v>
      </c>
      <c r="DJ1403">
        <v>0</v>
      </c>
      <c r="DK1403">
        <v>0</v>
      </c>
      <c r="DL1403">
        <v>0</v>
      </c>
      <c r="DM1403">
        <v>0</v>
      </c>
      <c r="DN1403">
        <v>0</v>
      </c>
      <c r="DO1403">
        <v>0</v>
      </c>
      <c r="DP1403">
        <v>0</v>
      </c>
      <c r="DQ1403">
        <v>0</v>
      </c>
      <c r="DR1403">
        <v>0</v>
      </c>
      <c r="DS1403">
        <v>0</v>
      </c>
      <c r="DT1403">
        <v>0</v>
      </c>
      <c r="DU1403">
        <v>0</v>
      </c>
      <c r="DV1403">
        <v>0</v>
      </c>
      <c r="DW1403">
        <v>0</v>
      </c>
      <c r="DX1403">
        <v>0</v>
      </c>
    </row>
    <row r="1404" spans="13:128" hidden="1">
      <c r="M1404" s="340"/>
      <c r="N1404" t="s">
        <v>1024</v>
      </c>
      <c r="O1404">
        <v>1</v>
      </c>
      <c r="P1404">
        <v>6</v>
      </c>
      <c r="Q1404" s="183" t="str">
        <f t="shared" si="51"/>
        <v>SDH150106</v>
      </c>
      <c r="R1404">
        <v>10000</v>
      </c>
      <c r="S1404">
        <v>10000</v>
      </c>
      <c r="T1404">
        <v>10000</v>
      </c>
      <c r="U1404">
        <v>10000</v>
      </c>
      <c r="V1404">
        <v>10000</v>
      </c>
      <c r="W1404">
        <v>10000</v>
      </c>
      <c r="X1404">
        <v>10000</v>
      </c>
      <c r="Y1404">
        <v>10000</v>
      </c>
      <c r="Z1404">
        <v>10000</v>
      </c>
      <c r="AA1404">
        <v>10000</v>
      </c>
      <c r="AB1404">
        <v>10000</v>
      </c>
      <c r="AC1404">
        <v>10000</v>
      </c>
      <c r="AD1404">
        <v>10000</v>
      </c>
      <c r="AE1404">
        <v>10000</v>
      </c>
      <c r="AF1404">
        <v>10000</v>
      </c>
      <c r="AG1404">
        <v>10000</v>
      </c>
      <c r="AH1404">
        <v>10000</v>
      </c>
      <c r="AI1404">
        <v>10000</v>
      </c>
      <c r="AJ1404">
        <v>10000</v>
      </c>
      <c r="AK1404">
        <v>10000</v>
      </c>
      <c r="AL1404">
        <v>10000</v>
      </c>
      <c r="AM1404">
        <v>10000</v>
      </c>
      <c r="AN1404">
        <v>10000</v>
      </c>
      <c r="AO1404">
        <v>10000</v>
      </c>
      <c r="AP1404">
        <v>10000</v>
      </c>
      <c r="AQ1404">
        <v>10000</v>
      </c>
      <c r="AR1404">
        <v>10000</v>
      </c>
      <c r="AS1404">
        <v>10000</v>
      </c>
      <c r="AT1404">
        <v>10000</v>
      </c>
      <c r="AU1404">
        <v>10000</v>
      </c>
      <c r="AV1404">
        <v>0</v>
      </c>
      <c r="AW1404">
        <v>0</v>
      </c>
      <c r="AX1404">
        <v>0</v>
      </c>
      <c r="AY1404">
        <v>0</v>
      </c>
      <c r="AZ1404">
        <v>0</v>
      </c>
      <c r="BA1404">
        <v>0</v>
      </c>
      <c r="BB1404">
        <v>0</v>
      </c>
      <c r="BC1404">
        <v>0</v>
      </c>
      <c r="BD1404">
        <v>0</v>
      </c>
      <c r="BE1404">
        <v>0</v>
      </c>
      <c r="BF1404">
        <v>0</v>
      </c>
      <c r="BG1404">
        <v>0</v>
      </c>
      <c r="BH1404">
        <v>0</v>
      </c>
      <c r="BI1404">
        <v>0</v>
      </c>
      <c r="BJ1404">
        <v>0</v>
      </c>
      <c r="BK1404">
        <v>0</v>
      </c>
      <c r="BL1404">
        <v>0</v>
      </c>
      <c r="BM1404">
        <v>0</v>
      </c>
      <c r="BN1404">
        <v>0</v>
      </c>
      <c r="BO1404">
        <v>0</v>
      </c>
      <c r="BP1404">
        <v>0</v>
      </c>
      <c r="BQ1404">
        <v>0</v>
      </c>
      <c r="BR1404">
        <v>0</v>
      </c>
      <c r="BS1404">
        <v>0</v>
      </c>
      <c r="BT1404">
        <v>0</v>
      </c>
      <c r="BU1404">
        <v>0</v>
      </c>
      <c r="BV1404">
        <v>0</v>
      </c>
      <c r="BW1404">
        <v>0</v>
      </c>
      <c r="BX1404">
        <v>0</v>
      </c>
      <c r="BY1404">
        <v>0</v>
      </c>
      <c r="BZ1404">
        <v>0</v>
      </c>
      <c r="CA1404">
        <v>0</v>
      </c>
      <c r="CB1404">
        <v>0</v>
      </c>
      <c r="CC1404">
        <v>0</v>
      </c>
      <c r="CD1404">
        <v>0</v>
      </c>
      <c r="CE1404">
        <v>0</v>
      </c>
      <c r="CF1404">
        <v>0</v>
      </c>
      <c r="CG1404">
        <v>0</v>
      </c>
      <c r="CH1404">
        <v>0</v>
      </c>
      <c r="CI1404">
        <v>0</v>
      </c>
      <c r="CJ1404">
        <v>0</v>
      </c>
      <c r="CK1404">
        <v>0</v>
      </c>
      <c r="CL1404">
        <v>0</v>
      </c>
      <c r="CM1404">
        <v>0</v>
      </c>
      <c r="CN1404">
        <v>0</v>
      </c>
      <c r="CO1404">
        <v>0</v>
      </c>
      <c r="CP1404">
        <v>0</v>
      </c>
      <c r="CQ1404">
        <v>0</v>
      </c>
      <c r="CR1404">
        <v>0</v>
      </c>
      <c r="CS1404">
        <v>0</v>
      </c>
      <c r="CT1404">
        <v>0</v>
      </c>
      <c r="CU1404">
        <v>0</v>
      </c>
      <c r="CV1404">
        <v>0</v>
      </c>
      <c r="CW1404">
        <v>0</v>
      </c>
      <c r="CX1404">
        <v>0</v>
      </c>
      <c r="CY1404">
        <v>0</v>
      </c>
      <c r="CZ1404">
        <v>0</v>
      </c>
      <c r="DA1404">
        <v>0</v>
      </c>
      <c r="DB1404">
        <v>0</v>
      </c>
      <c r="DC1404">
        <v>0</v>
      </c>
      <c r="DD1404">
        <v>0</v>
      </c>
      <c r="DE1404">
        <v>0</v>
      </c>
      <c r="DF1404">
        <v>0</v>
      </c>
      <c r="DG1404">
        <v>0</v>
      </c>
      <c r="DH1404">
        <v>0</v>
      </c>
      <c r="DI1404">
        <v>0</v>
      </c>
      <c r="DJ1404">
        <v>0</v>
      </c>
      <c r="DK1404">
        <v>0</v>
      </c>
      <c r="DL1404">
        <v>0</v>
      </c>
      <c r="DM1404">
        <v>0</v>
      </c>
      <c r="DN1404">
        <v>0</v>
      </c>
      <c r="DO1404">
        <v>0</v>
      </c>
      <c r="DP1404">
        <v>0</v>
      </c>
      <c r="DQ1404">
        <v>0</v>
      </c>
      <c r="DR1404">
        <v>0</v>
      </c>
      <c r="DS1404">
        <v>0</v>
      </c>
      <c r="DT1404">
        <v>0</v>
      </c>
      <c r="DU1404">
        <v>0</v>
      </c>
      <c r="DV1404">
        <v>0</v>
      </c>
      <c r="DW1404">
        <v>0</v>
      </c>
      <c r="DX1404">
        <v>0</v>
      </c>
    </row>
    <row r="1405" spans="13:128" hidden="1">
      <c r="M1405" s="340"/>
      <c r="N1405" t="s">
        <v>1024</v>
      </c>
      <c r="O1405">
        <v>1</v>
      </c>
      <c r="P1405">
        <v>7</v>
      </c>
      <c r="Q1405" s="183" t="str">
        <f t="shared" si="51"/>
        <v>SDH150107</v>
      </c>
      <c r="R1405">
        <v>10000</v>
      </c>
      <c r="S1405">
        <v>10000</v>
      </c>
      <c r="T1405">
        <v>10000</v>
      </c>
      <c r="U1405">
        <v>10000</v>
      </c>
      <c r="V1405">
        <v>10000</v>
      </c>
      <c r="W1405">
        <v>10000</v>
      </c>
      <c r="X1405">
        <v>10000</v>
      </c>
      <c r="Y1405">
        <v>10000</v>
      </c>
      <c r="Z1405">
        <v>10000</v>
      </c>
      <c r="AA1405">
        <v>10000</v>
      </c>
      <c r="AB1405">
        <v>10000</v>
      </c>
      <c r="AC1405">
        <v>10000</v>
      </c>
      <c r="AD1405">
        <v>10000</v>
      </c>
      <c r="AE1405">
        <v>10000</v>
      </c>
      <c r="AF1405">
        <v>10000</v>
      </c>
      <c r="AG1405">
        <v>10000</v>
      </c>
      <c r="AH1405">
        <v>10000</v>
      </c>
      <c r="AI1405">
        <v>10000</v>
      </c>
      <c r="AJ1405">
        <v>10000</v>
      </c>
      <c r="AK1405">
        <v>10000</v>
      </c>
      <c r="AL1405">
        <v>10000</v>
      </c>
      <c r="AM1405">
        <v>10000</v>
      </c>
      <c r="AN1405">
        <v>10000</v>
      </c>
      <c r="AO1405">
        <v>10000</v>
      </c>
      <c r="AP1405">
        <v>10000</v>
      </c>
      <c r="AQ1405">
        <v>10000</v>
      </c>
      <c r="AR1405">
        <v>10000</v>
      </c>
      <c r="AS1405">
        <v>10000</v>
      </c>
      <c r="AT1405">
        <v>10000</v>
      </c>
      <c r="AU1405">
        <v>10000</v>
      </c>
      <c r="AV1405">
        <v>0</v>
      </c>
      <c r="AW1405">
        <v>0</v>
      </c>
      <c r="AX1405">
        <v>0</v>
      </c>
      <c r="AY1405">
        <v>0</v>
      </c>
      <c r="AZ1405">
        <v>0</v>
      </c>
      <c r="BA1405">
        <v>0</v>
      </c>
      <c r="BB1405">
        <v>0</v>
      </c>
      <c r="BC1405">
        <v>0</v>
      </c>
      <c r="BD1405">
        <v>0</v>
      </c>
      <c r="BE1405">
        <v>0</v>
      </c>
      <c r="BF1405">
        <v>0</v>
      </c>
      <c r="BG1405">
        <v>0</v>
      </c>
      <c r="BH1405">
        <v>0</v>
      </c>
      <c r="BI1405">
        <v>0</v>
      </c>
      <c r="BJ1405">
        <v>0</v>
      </c>
      <c r="BK1405">
        <v>0</v>
      </c>
      <c r="BL1405">
        <v>0</v>
      </c>
      <c r="BM1405">
        <v>0</v>
      </c>
      <c r="BN1405">
        <v>0</v>
      </c>
      <c r="BO1405">
        <v>0</v>
      </c>
      <c r="BP1405">
        <v>0</v>
      </c>
      <c r="BQ1405">
        <v>0</v>
      </c>
      <c r="BR1405">
        <v>0</v>
      </c>
      <c r="BS1405">
        <v>0</v>
      </c>
      <c r="BT1405">
        <v>0</v>
      </c>
      <c r="BU1405">
        <v>0</v>
      </c>
      <c r="BV1405">
        <v>0</v>
      </c>
      <c r="BW1405">
        <v>0</v>
      </c>
      <c r="BX1405">
        <v>0</v>
      </c>
      <c r="BY1405">
        <v>0</v>
      </c>
      <c r="BZ1405">
        <v>0</v>
      </c>
      <c r="CA1405">
        <v>0</v>
      </c>
      <c r="CB1405">
        <v>0</v>
      </c>
      <c r="CC1405">
        <v>0</v>
      </c>
      <c r="CD1405">
        <v>0</v>
      </c>
      <c r="CE1405">
        <v>0</v>
      </c>
      <c r="CF1405">
        <v>0</v>
      </c>
      <c r="CG1405">
        <v>0</v>
      </c>
      <c r="CH1405">
        <v>0</v>
      </c>
      <c r="CI1405">
        <v>0</v>
      </c>
      <c r="CJ1405">
        <v>0</v>
      </c>
      <c r="CK1405">
        <v>0</v>
      </c>
      <c r="CL1405">
        <v>0</v>
      </c>
      <c r="CM1405">
        <v>0</v>
      </c>
      <c r="CN1405">
        <v>0</v>
      </c>
      <c r="CO1405">
        <v>0</v>
      </c>
      <c r="CP1405">
        <v>0</v>
      </c>
      <c r="CQ1405">
        <v>0</v>
      </c>
      <c r="CR1405">
        <v>0</v>
      </c>
      <c r="CS1405">
        <v>0</v>
      </c>
      <c r="CT1405">
        <v>0</v>
      </c>
      <c r="CU1405">
        <v>0</v>
      </c>
      <c r="CV1405">
        <v>0</v>
      </c>
      <c r="CW1405">
        <v>0</v>
      </c>
      <c r="CX1405">
        <v>0</v>
      </c>
      <c r="CY1405">
        <v>0</v>
      </c>
      <c r="CZ1405">
        <v>0</v>
      </c>
      <c r="DA1405">
        <v>0</v>
      </c>
      <c r="DB1405">
        <v>0</v>
      </c>
      <c r="DC1405">
        <v>0</v>
      </c>
      <c r="DD1405">
        <v>0</v>
      </c>
      <c r="DE1405">
        <v>0</v>
      </c>
      <c r="DF1405">
        <v>0</v>
      </c>
      <c r="DG1405">
        <v>0</v>
      </c>
      <c r="DH1405">
        <v>0</v>
      </c>
      <c r="DI1405">
        <v>0</v>
      </c>
      <c r="DJ1405">
        <v>0</v>
      </c>
      <c r="DK1405">
        <v>0</v>
      </c>
      <c r="DL1405">
        <v>0</v>
      </c>
      <c r="DM1405">
        <v>0</v>
      </c>
      <c r="DN1405">
        <v>0</v>
      </c>
      <c r="DO1405">
        <v>0</v>
      </c>
      <c r="DP1405">
        <v>0</v>
      </c>
      <c r="DQ1405">
        <v>0</v>
      </c>
      <c r="DR1405">
        <v>0</v>
      </c>
      <c r="DS1405">
        <v>0</v>
      </c>
      <c r="DT1405">
        <v>0</v>
      </c>
      <c r="DU1405">
        <v>0</v>
      </c>
      <c r="DV1405">
        <v>0</v>
      </c>
      <c r="DW1405">
        <v>0</v>
      </c>
      <c r="DX1405">
        <v>0</v>
      </c>
    </row>
    <row r="1406" spans="13:128" hidden="1">
      <c r="M1406" s="340"/>
      <c r="N1406" t="s">
        <v>1024</v>
      </c>
      <c r="O1406">
        <v>1</v>
      </c>
      <c r="P1406">
        <v>8</v>
      </c>
      <c r="Q1406" s="183" t="str">
        <f t="shared" si="51"/>
        <v>SDH150108</v>
      </c>
      <c r="R1406">
        <v>10000</v>
      </c>
      <c r="S1406">
        <v>10000</v>
      </c>
      <c r="T1406">
        <v>10000</v>
      </c>
      <c r="U1406">
        <v>10000</v>
      </c>
      <c r="V1406">
        <v>10000</v>
      </c>
      <c r="W1406">
        <v>10000</v>
      </c>
      <c r="X1406">
        <v>10000</v>
      </c>
      <c r="Y1406">
        <v>10000</v>
      </c>
      <c r="Z1406">
        <v>10000</v>
      </c>
      <c r="AA1406">
        <v>10000</v>
      </c>
      <c r="AB1406">
        <v>10000</v>
      </c>
      <c r="AC1406">
        <v>10000</v>
      </c>
      <c r="AD1406">
        <v>10000</v>
      </c>
      <c r="AE1406">
        <v>10000</v>
      </c>
      <c r="AF1406">
        <v>10000</v>
      </c>
      <c r="AG1406">
        <v>10000</v>
      </c>
      <c r="AH1406">
        <v>10000</v>
      </c>
      <c r="AI1406">
        <v>10000</v>
      </c>
      <c r="AJ1406">
        <v>10000</v>
      </c>
      <c r="AK1406">
        <v>10000</v>
      </c>
      <c r="AL1406">
        <v>10000</v>
      </c>
      <c r="AM1406">
        <v>10000</v>
      </c>
      <c r="AN1406">
        <v>10000</v>
      </c>
      <c r="AO1406">
        <v>10000</v>
      </c>
      <c r="AP1406">
        <v>10000</v>
      </c>
      <c r="AQ1406">
        <v>10000</v>
      </c>
      <c r="AR1406">
        <v>10000</v>
      </c>
      <c r="AS1406">
        <v>10000</v>
      </c>
      <c r="AT1406">
        <v>10000</v>
      </c>
      <c r="AU1406">
        <v>10000</v>
      </c>
      <c r="AV1406">
        <v>0</v>
      </c>
      <c r="AW1406">
        <v>0</v>
      </c>
      <c r="AX1406">
        <v>0</v>
      </c>
      <c r="AY1406">
        <v>0</v>
      </c>
      <c r="AZ1406">
        <v>0</v>
      </c>
      <c r="BA1406">
        <v>0</v>
      </c>
      <c r="BB1406">
        <v>0</v>
      </c>
      <c r="BC1406">
        <v>0</v>
      </c>
      <c r="BD1406">
        <v>0</v>
      </c>
      <c r="BE1406">
        <v>0</v>
      </c>
      <c r="BF1406">
        <v>0</v>
      </c>
      <c r="BG1406">
        <v>0</v>
      </c>
      <c r="BH1406">
        <v>0</v>
      </c>
      <c r="BI1406">
        <v>0</v>
      </c>
      <c r="BJ1406">
        <v>0</v>
      </c>
      <c r="BK1406">
        <v>0</v>
      </c>
      <c r="BL1406">
        <v>0</v>
      </c>
      <c r="BM1406">
        <v>0</v>
      </c>
      <c r="BN1406">
        <v>0</v>
      </c>
      <c r="BO1406">
        <v>0</v>
      </c>
      <c r="BP1406">
        <v>0</v>
      </c>
      <c r="BQ1406">
        <v>0</v>
      </c>
      <c r="BR1406">
        <v>0</v>
      </c>
      <c r="BS1406">
        <v>0</v>
      </c>
      <c r="BT1406">
        <v>0</v>
      </c>
      <c r="BU1406">
        <v>0</v>
      </c>
      <c r="BV1406">
        <v>0</v>
      </c>
      <c r="BW1406">
        <v>0</v>
      </c>
      <c r="BX1406">
        <v>0</v>
      </c>
      <c r="BY1406">
        <v>0</v>
      </c>
      <c r="BZ1406">
        <v>0</v>
      </c>
      <c r="CA1406">
        <v>0</v>
      </c>
      <c r="CB1406">
        <v>0</v>
      </c>
      <c r="CC1406">
        <v>0</v>
      </c>
      <c r="CD1406">
        <v>0</v>
      </c>
      <c r="CE1406">
        <v>0</v>
      </c>
      <c r="CF1406">
        <v>0</v>
      </c>
      <c r="CG1406">
        <v>0</v>
      </c>
      <c r="CH1406">
        <v>0</v>
      </c>
      <c r="CI1406">
        <v>0</v>
      </c>
      <c r="CJ1406">
        <v>0</v>
      </c>
      <c r="CK1406">
        <v>0</v>
      </c>
      <c r="CL1406">
        <v>0</v>
      </c>
      <c r="CM1406">
        <v>0</v>
      </c>
      <c r="CN1406">
        <v>0</v>
      </c>
      <c r="CO1406">
        <v>0</v>
      </c>
      <c r="CP1406">
        <v>0</v>
      </c>
      <c r="CQ1406">
        <v>0</v>
      </c>
      <c r="CR1406">
        <v>0</v>
      </c>
      <c r="CS1406">
        <v>0</v>
      </c>
      <c r="CT1406">
        <v>0</v>
      </c>
      <c r="CU1406">
        <v>0</v>
      </c>
      <c r="CV1406">
        <v>0</v>
      </c>
      <c r="CW1406">
        <v>0</v>
      </c>
      <c r="CX1406">
        <v>0</v>
      </c>
      <c r="CY1406">
        <v>0</v>
      </c>
      <c r="CZ1406">
        <v>0</v>
      </c>
      <c r="DA1406">
        <v>0</v>
      </c>
      <c r="DB1406">
        <v>0</v>
      </c>
      <c r="DC1406">
        <v>0</v>
      </c>
      <c r="DD1406">
        <v>0</v>
      </c>
      <c r="DE1406">
        <v>0</v>
      </c>
      <c r="DF1406">
        <v>0</v>
      </c>
      <c r="DG1406">
        <v>0</v>
      </c>
      <c r="DH1406">
        <v>0</v>
      </c>
      <c r="DI1406">
        <v>0</v>
      </c>
      <c r="DJ1406">
        <v>0</v>
      </c>
      <c r="DK1406">
        <v>0</v>
      </c>
      <c r="DL1406">
        <v>0</v>
      </c>
      <c r="DM1406">
        <v>0</v>
      </c>
      <c r="DN1406">
        <v>0</v>
      </c>
      <c r="DO1406">
        <v>0</v>
      </c>
      <c r="DP1406">
        <v>0</v>
      </c>
      <c r="DQ1406">
        <v>0</v>
      </c>
      <c r="DR1406">
        <v>0</v>
      </c>
      <c r="DS1406">
        <v>0</v>
      </c>
      <c r="DT1406">
        <v>0</v>
      </c>
      <c r="DU1406">
        <v>0</v>
      </c>
      <c r="DV1406">
        <v>0</v>
      </c>
      <c r="DW1406">
        <v>0</v>
      </c>
      <c r="DX1406">
        <v>0</v>
      </c>
    </row>
    <row r="1407" spans="13:128" hidden="1">
      <c r="M1407" s="340"/>
      <c r="N1407" t="s">
        <v>1024</v>
      </c>
      <c r="O1407">
        <v>1</v>
      </c>
      <c r="P1407">
        <v>9</v>
      </c>
      <c r="Q1407" s="183" t="str">
        <f t="shared" si="51"/>
        <v>SDH150109</v>
      </c>
      <c r="R1407">
        <v>10000</v>
      </c>
      <c r="S1407">
        <v>10000</v>
      </c>
      <c r="T1407">
        <v>10000</v>
      </c>
      <c r="U1407">
        <v>10000</v>
      </c>
      <c r="V1407">
        <v>10000</v>
      </c>
      <c r="W1407">
        <v>10000</v>
      </c>
      <c r="X1407">
        <v>10000</v>
      </c>
      <c r="Y1407">
        <v>10000</v>
      </c>
      <c r="Z1407">
        <v>10000</v>
      </c>
      <c r="AA1407">
        <v>10000</v>
      </c>
      <c r="AB1407">
        <v>10000</v>
      </c>
      <c r="AC1407">
        <v>10000</v>
      </c>
      <c r="AD1407">
        <v>10000</v>
      </c>
      <c r="AE1407">
        <v>10000</v>
      </c>
      <c r="AF1407">
        <v>10000</v>
      </c>
      <c r="AG1407">
        <v>10000</v>
      </c>
      <c r="AH1407">
        <v>10000</v>
      </c>
      <c r="AI1407">
        <v>10000</v>
      </c>
      <c r="AJ1407">
        <v>10000</v>
      </c>
      <c r="AK1407">
        <v>10000</v>
      </c>
      <c r="AL1407">
        <v>10000</v>
      </c>
      <c r="AM1407">
        <v>10000</v>
      </c>
      <c r="AN1407">
        <v>10000</v>
      </c>
      <c r="AO1407">
        <v>10000</v>
      </c>
      <c r="AP1407">
        <v>10000</v>
      </c>
      <c r="AQ1407">
        <v>10000</v>
      </c>
      <c r="AR1407">
        <v>10000</v>
      </c>
      <c r="AS1407">
        <v>10000</v>
      </c>
      <c r="AT1407">
        <v>10000</v>
      </c>
      <c r="AU1407">
        <v>10000</v>
      </c>
      <c r="AV1407">
        <v>0</v>
      </c>
      <c r="AW1407">
        <v>0</v>
      </c>
      <c r="AX1407">
        <v>0</v>
      </c>
      <c r="AY1407">
        <v>0</v>
      </c>
      <c r="AZ1407">
        <v>0</v>
      </c>
      <c r="BA1407">
        <v>0</v>
      </c>
      <c r="BB1407">
        <v>0</v>
      </c>
      <c r="BC1407">
        <v>0</v>
      </c>
      <c r="BD1407">
        <v>0</v>
      </c>
      <c r="BE1407">
        <v>0</v>
      </c>
      <c r="BF1407">
        <v>0</v>
      </c>
      <c r="BG1407">
        <v>0</v>
      </c>
      <c r="BH1407">
        <v>0</v>
      </c>
      <c r="BI1407">
        <v>0</v>
      </c>
      <c r="BJ1407">
        <v>0</v>
      </c>
      <c r="BK1407">
        <v>0</v>
      </c>
      <c r="BL1407">
        <v>0</v>
      </c>
      <c r="BM1407">
        <v>0</v>
      </c>
      <c r="BN1407">
        <v>0</v>
      </c>
      <c r="BO1407">
        <v>0</v>
      </c>
      <c r="BP1407">
        <v>0</v>
      </c>
      <c r="BQ1407">
        <v>0</v>
      </c>
      <c r="BR1407">
        <v>0</v>
      </c>
      <c r="BS1407">
        <v>0</v>
      </c>
      <c r="BT1407">
        <v>0</v>
      </c>
      <c r="BU1407">
        <v>0</v>
      </c>
      <c r="BV1407">
        <v>0</v>
      </c>
      <c r="BW1407">
        <v>0</v>
      </c>
      <c r="BX1407">
        <v>0</v>
      </c>
      <c r="BY1407">
        <v>0</v>
      </c>
      <c r="BZ1407">
        <v>0</v>
      </c>
      <c r="CA1407">
        <v>0</v>
      </c>
      <c r="CB1407">
        <v>0</v>
      </c>
      <c r="CC1407">
        <v>0</v>
      </c>
      <c r="CD1407">
        <v>0</v>
      </c>
      <c r="CE1407">
        <v>0</v>
      </c>
      <c r="CF1407">
        <v>0</v>
      </c>
      <c r="CG1407">
        <v>0</v>
      </c>
      <c r="CH1407">
        <v>0</v>
      </c>
      <c r="CI1407">
        <v>0</v>
      </c>
      <c r="CJ1407">
        <v>0</v>
      </c>
      <c r="CK1407">
        <v>0</v>
      </c>
      <c r="CL1407">
        <v>0</v>
      </c>
      <c r="CM1407">
        <v>0</v>
      </c>
      <c r="CN1407">
        <v>0</v>
      </c>
      <c r="CO1407">
        <v>0</v>
      </c>
      <c r="CP1407">
        <v>0</v>
      </c>
      <c r="CQ1407">
        <v>0</v>
      </c>
      <c r="CR1407">
        <v>0</v>
      </c>
      <c r="CS1407">
        <v>0</v>
      </c>
      <c r="CT1407">
        <v>0</v>
      </c>
      <c r="CU1407">
        <v>0</v>
      </c>
      <c r="CV1407">
        <v>0</v>
      </c>
      <c r="CW1407">
        <v>0</v>
      </c>
      <c r="CX1407">
        <v>0</v>
      </c>
      <c r="CY1407">
        <v>0</v>
      </c>
      <c r="CZ1407">
        <v>0</v>
      </c>
      <c r="DA1407">
        <v>0</v>
      </c>
      <c r="DB1407">
        <v>0</v>
      </c>
      <c r="DC1407">
        <v>0</v>
      </c>
      <c r="DD1407">
        <v>0</v>
      </c>
      <c r="DE1407">
        <v>0</v>
      </c>
      <c r="DF1407">
        <v>0</v>
      </c>
      <c r="DG1407">
        <v>0</v>
      </c>
      <c r="DH1407">
        <v>0</v>
      </c>
      <c r="DI1407">
        <v>0</v>
      </c>
      <c r="DJ1407">
        <v>0</v>
      </c>
      <c r="DK1407">
        <v>0</v>
      </c>
      <c r="DL1407">
        <v>0</v>
      </c>
      <c r="DM1407">
        <v>0</v>
      </c>
      <c r="DN1407">
        <v>0</v>
      </c>
      <c r="DO1407">
        <v>0</v>
      </c>
      <c r="DP1407">
        <v>0</v>
      </c>
      <c r="DQ1407">
        <v>0</v>
      </c>
      <c r="DR1407">
        <v>0</v>
      </c>
      <c r="DS1407">
        <v>0</v>
      </c>
      <c r="DT1407">
        <v>0</v>
      </c>
      <c r="DU1407">
        <v>0</v>
      </c>
      <c r="DV1407">
        <v>0</v>
      </c>
      <c r="DW1407">
        <v>0</v>
      </c>
      <c r="DX1407">
        <v>0</v>
      </c>
    </row>
    <row r="1408" spans="13:128" hidden="1">
      <c r="M1408" s="340"/>
      <c r="N1408" t="s">
        <v>1024</v>
      </c>
      <c r="O1408">
        <v>1</v>
      </c>
      <c r="P1408">
        <v>10</v>
      </c>
      <c r="Q1408" s="183" t="str">
        <f t="shared" si="51"/>
        <v>SDH150110</v>
      </c>
      <c r="R1408">
        <v>10000</v>
      </c>
      <c r="S1408">
        <v>10000</v>
      </c>
      <c r="T1408">
        <v>10000</v>
      </c>
      <c r="U1408">
        <v>10000</v>
      </c>
      <c r="V1408">
        <v>10000</v>
      </c>
      <c r="W1408">
        <v>10000</v>
      </c>
      <c r="X1408">
        <v>10000</v>
      </c>
      <c r="Y1408">
        <v>10000</v>
      </c>
      <c r="Z1408">
        <v>10000</v>
      </c>
      <c r="AA1408">
        <v>10000</v>
      </c>
      <c r="AB1408">
        <v>10000</v>
      </c>
      <c r="AC1408">
        <v>10000</v>
      </c>
      <c r="AD1408">
        <v>10000</v>
      </c>
      <c r="AE1408">
        <v>10000</v>
      </c>
      <c r="AF1408">
        <v>10000</v>
      </c>
      <c r="AG1408">
        <v>10000</v>
      </c>
      <c r="AH1408">
        <v>10000</v>
      </c>
      <c r="AI1408">
        <v>10000</v>
      </c>
      <c r="AJ1408">
        <v>10000</v>
      </c>
      <c r="AK1408">
        <v>10000</v>
      </c>
      <c r="AL1408">
        <v>10000</v>
      </c>
      <c r="AM1408">
        <v>10000</v>
      </c>
      <c r="AN1408">
        <v>10000</v>
      </c>
      <c r="AO1408">
        <v>10000</v>
      </c>
      <c r="AP1408">
        <v>10000</v>
      </c>
      <c r="AQ1408">
        <v>10000</v>
      </c>
      <c r="AR1408">
        <v>10000</v>
      </c>
      <c r="AS1408">
        <v>10000</v>
      </c>
      <c r="AT1408">
        <v>10000</v>
      </c>
      <c r="AU1408">
        <v>10000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0</v>
      </c>
      <c r="CP1408">
        <v>0</v>
      </c>
      <c r="CQ1408">
        <v>0</v>
      </c>
      <c r="CR1408">
        <v>0</v>
      </c>
      <c r="CS1408">
        <v>0</v>
      </c>
      <c r="CT1408">
        <v>0</v>
      </c>
      <c r="CU1408">
        <v>0</v>
      </c>
      <c r="CV1408">
        <v>0</v>
      </c>
      <c r="CW1408">
        <v>0</v>
      </c>
      <c r="CX1408">
        <v>0</v>
      </c>
      <c r="CY1408">
        <v>0</v>
      </c>
      <c r="CZ1408">
        <v>0</v>
      </c>
      <c r="DA1408">
        <v>0</v>
      </c>
      <c r="DB1408">
        <v>0</v>
      </c>
      <c r="DC1408">
        <v>0</v>
      </c>
      <c r="DD1408">
        <v>0</v>
      </c>
      <c r="DE1408">
        <v>0</v>
      </c>
      <c r="DF1408">
        <v>0</v>
      </c>
      <c r="DG1408">
        <v>0</v>
      </c>
      <c r="DH1408">
        <v>0</v>
      </c>
      <c r="DI1408">
        <v>0</v>
      </c>
      <c r="DJ1408">
        <v>0</v>
      </c>
      <c r="DK1408">
        <v>0</v>
      </c>
      <c r="DL1408">
        <v>0</v>
      </c>
      <c r="DM1408">
        <v>0</v>
      </c>
      <c r="DN1408">
        <v>0</v>
      </c>
      <c r="DO1408">
        <v>0</v>
      </c>
      <c r="DP1408">
        <v>0</v>
      </c>
      <c r="DQ1408">
        <v>0</v>
      </c>
      <c r="DR1408">
        <v>0</v>
      </c>
      <c r="DS1408">
        <v>0</v>
      </c>
      <c r="DT1408">
        <v>0</v>
      </c>
      <c r="DU1408">
        <v>0</v>
      </c>
      <c r="DV1408">
        <v>0</v>
      </c>
      <c r="DW1408">
        <v>0</v>
      </c>
      <c r="DX1408">
        <v>0</v>
      </c>
    </row>
    <row r="1409" spans="13:128" hidden="1">
      <c r="M1409" s="340"/>
      <c r="N1409" t="s">
        <v>1024</v>
      </c>
      <c r="O1409">
        <v>1</v>
      </c>
      <c r="P1409">
        <v>11</v>
      </c>
      <c r="Q1409" s="183" t="str">
        <f t="shared" si="51"/>
        <v>SDH150111</v>
      </c>
      <c r="R1409">
        <v>10000</v>
      </c>
      <c r="S1409">
        <v>10000</v>
      </c>
      <c r="T1409">
        <v>10000</v>
      </c>
      <c r="U1409">
        <v>10000</v>
      </c>
      <c r="V1409">
        <v>10000</v>
      </c>
      <c r="W1409">
        <v>10000</v>
      </c>
      <c r="X1409">
        <v>10000</v>
      </c>
      <c r="Y1409">
        <v>10000</v>
      </c>
      <c r="Z1409">
        <v>10000</v>
      </c>
      <c r="AA1409">
        <v>10000</v>
      </c>
      <c r="AB1409">
        <v>10000</v>
      </c>
      <c r="AC1409">
        <v>10000</v>
      </c>
      <c r="AD1409">
        <v>10000</v>
      </c>
      <c r="AE1409">
        <v>10000</v>
      </c>
      <c r="AF1409">
        <v>10000</v>
      </c>
      <c r="AG1409">
        <v>10000</v>
      </c>
      <c r="AH1409">
        <v>10000</v>
      </c>
      <c r="AI1409">
        <v>10000</v>
      </c>
      <c r="AJ1409">
        <v>10000</v>
      </c>
      <c r="AK1409">
        <v>10000</v>
      </c>
      <c r="AL1409">
        <v>10000</v>
      </c>
      <c r="AM1409">
        <v>10000</v>
      </c>
      <c r="AN1409">
        <v>10000</v>
      </c>
      <c r="AO1409">
        <v>10000</v>
      </c>
      <c r="AP1409">
        <v>10000</v>
      </c>
      <c r="AQ1409">
        <v>10000</v>
      </c>
      <c r="AR1409">
        <v>10000</v>
      </c>
      <c r="AS1409">
        <v>10000</v>
      </c>
      <c r="AT1409">
        <v>10000</v>
      </c>
      <c r="AU1409">
        <v>10000</v>
      </c>
      <c r="AV1409">
        <v>0</v>
      </c>
      <c r="AW1409">
        <v>0</v>
      </c>
      <c r="AX1409">
        <v>0</v>
      </c>
      <c r="AY1409">
        <v>0</v>
      </c>
      <c r="AZ1409">
        <v>0</v>
      </c>
      <c r="BA1409">
        <v>0</v>
      </c>
      <c r="BB1409">
        <v>0</v>
      </c>
      <c r="BC1409">
        <v>0</v>
      </c>
      <c r="BD1409">
        <v>0</v>
      </c>
      <c r="BE1409">
        <v>0</v>
      </c>
      <c r="BF1409">
        <v>0</v>
      </c>
      <c r="BG1409">
        <v>0</v>
      </c>
      <c r="BH1409">
        <v>0</v>
      </c>
      <c r="BI1409">
        <v>0</v>
      </c>
      <c r="BJ1409">
        <v>0</v>
      </c>
      <c r="BK1409">
        <v>0</v>
      </c>
      <c r="BL1409">
        <v>0</v>
      </c>
      <c r="BM1409">
        <v>0</v>
      </c>
      <c r="BN1409">
        <v>0</v>
      </c>
      <c r="BO1409">
        <v>0</v>
      </c>
      <c r="BP1409">
        <v>0</v>
      </c>
      <c r="BQ1409">
        <v>0</v>
      </c>
      <c r="BR1409">
        <v>0</v>
      </c>
      <c r="BS1409">
        <v>0</v>
      </c>
      <c r="BT1409">
        <v>0</v>
      </c>
      <c r="BU1409">
        <v>0</v>
      </c>
      <c r="BV1409">
        <v>0</v>
      </c>
      <c r="BW1409">
        <v>0</v>
      </c>
      <c r="BX1409">
        <v>0</v>
      </c>
      <c r="BY1409">
        <v>0</v>
      </c>
      <c r="BZ1409">
        <v>0</v>
      </c>
      <c r="CA1409">
        <v>0</v>
      </c>
      <c r="CB1409">
        <v>0</v>
      </c>
      <c r="CC1409">
        <v>0</v>
      </c>
      <c r="CD1409">
        <v>0</v>
      </c>
      <c r="CE1409">
        <v>0</v>
      </c>
      <c r="CF1409">
        <v>0</v>
      </c>
      <c r="CG1409">
        <v>0</v>
      </c>
      <c r="CH1409">
        <v>0</v>
      </c>
      <c r="CI1409">
        <v>0</v>
      </c>
      <c r="CJ1409">
        <v>0</v>
      </c>
      <c r="CK1409">
        <v>0</v>
      </c>
      <c r="CL1409">
        <v>0</v>
      </c>
      <c r="CM1409">
        <v>0</v>
      </c>
      <c r="CN1409">
        <v>0</v>
      </c>
      <c r="CO1409">
        <v>0</v>
      </c>
      <c r="CP1409">
        <v>0</v>
      </c>
      <c r="CQ1409">
        <v>0</v>
      </c>
      <c r="CR1409">
        <v>0</v>
      </c>
      <c r="CS1409">
        <v>0</v>
      </c>
      <c r="CT1409">
        <v>0</v>
      </c>
      <c r="CU1409">
        <v>0</v>
      </c>
      <c r="CV1409">
        <v>0</v>
      </c>
      <c r="CW1409">
        <v>0</v>
      </c>
      <c r="CX1409">
        <v>0</v>
      </c>
      <c r="CY1409">
        <v>0</v>
      </c>
      <c r="CZ1409">
        <v>0</v>
      </c>
      <c r="DA1409">
        <v>0</v>
      </c>
      <c r="DB1409">
        <v>0</v>
      </c>
      <c r="DC1409">
        <v>0</v>
      </c>
      <c r="DD1409">
        <v>0</v>
      </c>
      <c r="DE1409">
        <v>0</v>
      </c>
      <c r="DF1409">
        <v>0</v>
      </c>
      <c r="DG1409">
        <v>0</v>
      </c>
      <c r="DH1409">
        <v>0</v>
      </c>
      <c r="DI1409">
        <v>0</v>
      </c>
      <c r="DJ1409">
        <v>0</v>
      </c>
      <c r="DK1409">
        <v>0</v>
      </c>
      <c r="DL1409">
        <v>0</v>
      </c>
      <c r="DM1409">
        <v>0</v>
      </c>
      <c r="DN1409">
        <v>0</v>
      </c>
      <c r="DO1409">
        <v>0</v>
      </c>
      <c r="DP1409">
        <v>0</v>
      </c>
      <c r="DQ1409">
        <v>0</v>
      </c>
      <c r="DR1409">
        <v>0</v>
      </c>
      <c r="DS1409">
        <v>0</v>
      </c>
      <c r="DT1409">
        <v>0</v>
      </c>
      <c r="DU1409">
        <v>0</v>
      </c>
      <c r="DV1409">
        <v>0</v>
      </c>
      <c r="DW1409">
        <v>0</v>
      </c>
      <c r="DX1409">
        <v>0</v>
      </c>
    </row>
    <row r="1410" spans="13:128" hidden="1">
      <c r="M1410" s="340"/>
      <c r="N1410" t="s">
        <v>1024</v>
      </c>
      <c r="O1410">
        <v>1</v>
      </c>
      <c r="P1410">
        <v>12</v>
      </c>
      <c r="Q1410" s="183" t="str">
        <f t="shared" si="51"/>
        <v>SDH150112</v>
      </c>
      <c r="R1410">
        <v>10000</v>
      </c>
      <c r="S1410">
        <v>10000</v>
      </c>
      <c r="T1410">
        <v>10000</v>
      </c>
      <c r="U1410">
        <v>10000</v>
      </c>
      <c r="V1410">
        <v>10000</v>
      </c>
      <c r="W1410">
        <v>10000</v>
      </c>
      <c r="X1410">
        <v>10000</v>
      </c>
      <c r="Y1410">
        <v>10000</v>
      </c>
      <c r="Z1410">
        <v>10000</v>
      </c>
      <c r="AA1410">
        <v>10000</v>
      </c>
      <c r="AB1410">
        <v>10000</v>
      </c>
      <c r="AC1410">
        <v>10000</v>
      </c>
      <c r="AD1410">
        <v>10000</v>
      </c>
      <c r="AE1410">
        <v>10000</v>
      </c>
      <c r="AF1410">
        <v>10000</v>
      </c>
      <c r="AG1410">
        <v>10000</v>
      </c>
      <c r="AH1410">
        <v>10000</v>
      </c>
      <c r="AI1410">
        <v>10000</v>
      </c>
      <c r="AJ1410">
        <v>10000</v>
      </c>
      <c r="AK1410">
        <v>10000</v>
      </c>
      <c r="AL1410">
        <v>10000</v>
      </c>
      <c r="AM1410">
        <v>10000</v>
      </c>
      <c r="AN1410">
        <v>10000</v>
      </c>
      <c r="AO1410">
        <v>10000</v>
      </c>
      <c r="AP1410">
        <v>10000</v>
      </c>
      <c r="AQ1410">
        <v>10000</v>
      </c>
      <c r="AR1410">
        <v>10000</v>
      </c>
      <c r="AS1410">
        <v>10000</v>
      </c>
      <c r="AT1410">
        <v>10000</v>
      </c>
      <c r="AU1410">
        <v>10000</v>
      </c>
      <c r="AV1410">
        <v>0</v>
      </c>
      <c r="AW1410">
        <v>0</v>
      </c>
      <c r="AX1410">
        <v>0</v>
      </c>
      <c r="AY1410">
        <v>0</v>
      </c>
      <c r="AZ1410">
        <v>0</v>
      </c>
      <c r="BA1410">
        <v>0</v>
      </c>
      <c r="BB1410">
        <v>0</v>
      </c>
      <c r="BC1410">
        <v>0</v>
      </c>
      <c r="BD1410">
        <v>0</v>
      </c>
      <c r="BE1410">
        <v>0</v>
      </c>
      <c r="BF1410">
        <v>0</v>
      </c>
      <c r="BG1410">
        <v>0</v>
      </c>
      <c r="BH1410">
        <v>0</v>
      </c>
      <c r="BI1410">
        <v>0</v>
      </c>
      <c r="BJ1410">
        <v>0</v>
      </c>
      <c r="BK1410">
        <v>0</v>
      </c>
      <c r="BL1410">
        <v>0</v>
      </c>
      <c r="BM1410">
        <v>0</v>
      </c>
      <c r="BN1410">
        <v>0</v>
      </c>
      <c r="BO1410">
        <v>0</v>
      </c>
      <c r="BP1410">
        <v>0</v>
      </c>
      <c r="BQ1410">
        <v>0</v>
      </c>
      <c r="BR1410">
        <v>0</v>
      </c>
      <c r="BS1410">
        <v>0</v>
      </c>
      <c r="BT1410">
        <v>0</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0</v>
      </c>
      <c r="CP1410">
        <v>0</v>
      </c>
      <c r="CQ1410">
        <v>0</v>
      </c>
      <c r="CR1410">
        <v>0</v>
      </c>
      <c r="CS1410">
        <v>0</v>
      </c>
      <c r="CT1410">
        <v>0</v>
      </c>
      <c r="CU1410">
        <v>0</v>
      </c>
      <c r="CV1410">
        <v>0</v>
      </c>
      <c r="CW1410">
        <v>0</v>
      </c>
      <c r="CX1410">
        <v>0</v>
      </c>
      <c r="CY1410">
        <v>0</v>
      </c>
      <c r="CZ1410">
        <v>0</v>
      </c>
      <c r="DA1410">
        <v>0</v>
      </c>
      <c r="DB1410">
        <v>0</v>
      </c>
      <c r="DC1410">
        <v>0</v>
      </c>
      <c r="DD1410">
        <v>0</v>
      </c>
      <c r="DE1410">
        <v>0</v>
      </c>
      <c r="DF1410">
        <v>0</v>
      </c>
      <c r="DG1410">
        <v>0</v>
      </c>
      <c r="DH1410">
        <v>0</v>
      </c>
      <c r="DI1410">
        <v>0</v>
      </c>
      <c r="DJ1410">
        <v>0</v>
      </c>
      <c r="DK1410">
        <v>0</v>
      </c>
      <c r="DL1410">
        <v>0</v>
      </c>
      <c r="DM1410">
        <v>0</v>
      </c>
      <c r="DN1410">
        <v>0</v>
      </c>
      <c r="DO1410">
        <v>0</v>
      </c>
      <c r="DP1410">
        <v>0</v>
      </c>
      <c r="DQ1410">
        <v>0</v>
      </c>
      <c r="DR1410">
        <v>0</v>
      </c>
      <c r="DS1410">
        <v>0</v>
      </c>
      <c r="DT1410">
        <v>0</v>
      </c>
      <c r="DU1410">
        <v>0</v>
      </c>
      <c r="DV1410">
        <v>0</v>
      </c>
      <c r="DW1410">
        <v>0</v>
      </c>
      <c r="DX1410">
        <v>0</v>
      </c>
    </row>
    <row r="1411" spans="13:128" hidden="1">
      <c r="M1411" s="340"/>
      <c r="N1411" t="s">
        <v>1024</v>
      </c>
      <c r="O1411">
        <v>1</v>
      </c>
      <c r="P1411">
        <v>13</v>
      </c>
      <c r="Q1411" s="183" t="str">
        <f t="shared" si="51"/>
        <v>SDH150113</v>
      </c>
      <c r="R1411">
        <v>10000</v>
      </c>
      <c r="S1411">
        <v>10000</v>
      </c>
      <c r="T1411">
        <v>10000</v>
      </c>
      <c r="U1411">
        <v>10000</v>
      </c>
      <c r="V1411">
        <v>10000</v>
      </c>
      <c r="W1411">
        <v>10000</v>
      </c>
      <c r="X1411">
        <v>10000</v>
      </c>
      <c r="Y1411">
        <v>10000</v>
      </c>
      <c r="Z1411">
        <v>10000</v>
      </c>
      <c r="AA1411">
        <v>10000</v>
      </c>
      <c r="AB1411">
        <v>10000</v>
      </c>
      <c r="AC1411">
        <v>10000</v>
      </c>
      <c r="AD1411">
        <v>10000</v>
      </c>
      <c r="AE1411">
        <v>10000</v>
      </c>
      <c r="AF1411">
        <v>10000</v>
      </c>
      <c r="AG1411">
        <v>10000</v>
      </c>
      <c r="AH1411">
        <v>10000</v>
      </c>
      <c r="AI1411">
        <v>10000</v>
      </c>
      <c r="AJ1411">
        <v>10000</v>
      </c>
      <c r="AK1411">
        <v>10000</v>
      </c>
      <c r="AL1411">
        <v>10000</v>
      </c>
      <c r="AM1411">
        <v>10000</v>
      </c>
      <c r="AN1411">
        <v>10000</v>
      </c>
      <c r="AO1411">
        <v>10000</v>
      </c>
      <c r="AP1411">
        <v>10000</v>
      </c>
      <c r="AQ1411">
        <v>10000</v>
      </c>
      <c r="AR1411">
        <v>10000</v>
      </c>
      <c r="AS1411">
        <v>10000</v>
      </c>
      <c r="AT1411">
        <v>10000</v>
      </c>
      <c r="AU1411">
        <v>10000</v>
      </c>
      <c r="AV1411">
        <v>0</v>
      </c>
      <c r="AW1411">
        <v>0</v>
      </c>
      <c r="AX1411">
        <v>0</v>
      </c>
      <c r="AY1411">
        <v>0</v>
      </c>
      <c r="AZ1411">
        <v>0</v>
      </c>
      <c r="BA1411">
        <v>0</v>
      </c>
      <c r="BB1411">
        <v>0</v>
      </c>
      <c r="BC1411">
        <v>0</v>
      </c>
      <c r="BD1411">
        <v>0</v>
      </c>
      <c r="BE1411">
        <v>0</v>
      </c>
      <c r="BF1411">
        <v>0</v>
      </c>
      <c r="BG1411">
        <v>0</v>
      </c>
      <c r="BH1411">
        <v>0</v>
      </c>
      <c r="BI1411">
        <v>0</v>
      </c>
      <c r="BJ1411">
        <v>0</v>
      </c>
      <c r="BK1411">
        <v>0</v>
      </c>
      <c r="BL1411">
        <v>0</v>
      </c>
      <c r="BM1411">
        <v>0</v>
      </c>
      <c r="BN1411">
        <v>0</v>
      </c>
      <c r="BO1411">
        <v>0</v>
      </c>
      <c r="BP1411">
        <v>0</v>
      </c>
      <c r="BQ1411">
        <v>0</v>
      </c>
      <c r="BR1411">
        <v>0</v>
      </c>
      <c r="BS1411">
        <v>0</v>
      </c>
      <c r="BT1411">
        <v>0</v>
      </c>
      <c r="BU1411">
        <v>0</v>
      </c>
      <c r="BV1411">
        <v>0</v>
      </c>
      <c r="BW1411">
        <v>0</v>
      </c>
      <c r="BX1411">
        <v>0</v>
      </c>
      <c r="BY1411">
        <v>0</v>
      </c>
      <c r="BZ1411">
        <v>0</v>
      </c>
      <c r="CA1411">
        <v>0</v>
      </c>
      <c r="CB1411">
        <v>0</v>
      </c>
      <c r="CC1411">
        <v>0</v>
      </c>
      <c r="CD1411">
        <v>0</v>
      </c>
      <c r="CE1411">
        <v>0</v>
      </c>
      <c r="CF1411">
        <v>0</v>
      </c>
      <c r="CG1411">
        <v>0</v>
      </c>
      <c r="CH1411">
        <v>0</v>
      </c>
      <c r="CI1411">
        <v>0</v>
      </c>
      <c r="CJ1411">
        <v>0</v>
      </c>
      <c r="CK1411">
        <v>0</v>
      </c>
      <c r="CL1411">
        <v>0</v>
      </c>
      <c r="CM1411">
        <v>0</v>
      </c>
      <c r="CN1411">
        <v>0</v>
      </c>
      <c r="CO1411">
        <v>0</v>
      </c>
      <c r="CP1411">
        <v>0</v>
      </c>
      <c r="CQ1411">
        <v>0</v>
      </c>
      <c r="CR1411">
        <v>0</v>
      </c>
      <c r="CS1411">
        <v>0</v>
      </c>
      <c r="CT1411">
        <v>0</v>
      </c>
      <c r="CU1411">
        <v>0</v>
      </c>
      <c r="CV1411">
        <v>0</v>
      </c>
      <c r="CW1411">
        <v>0</v>
      </c>
      <c r="CX1411">
        <v>0</v>
      </c>
      <c r="CY1411">
        <v>0</v>
      </c>
      <c r="CZ1411">
        <v>0</v>
      </c>
      <c r="DA1411">
        <v>0</v>
      </c>
      <c r="DB1411">
        <v>0</v>
      </c>
      <c r="DC1411">
        <v>0</v>
      </c>
      <c r="DD1411">
        <v>0</v>
      </c>
      <c r="DE1411">
        <v>0</v>
      </c>
      <c r="DF1411">
        <v>0</v>
      </c>
      <c r="DG1411">
        <v>0</v>
      </c>
      <c r="DH1411">
        <v>0</v>
      </c>
      <c r="DI1411">
        <v>0</v>
      </c>
      <c r="DJ1411">
        <v>0</v>
      </c>
      <c r="DK1411">
        <v>0</v>
      </c>
      <c r="DL1411">
        <v>0</v>
      </c>
      <c r="DM1411">
        <v>0</v>
      </c>
      <c r="DN1411">
        <v>0</v>
      </c>
      <c r="DO1411">
        <v>0</v>
      </c>
      <c r="DP1411">
        <v>0</v>
      </c>
      <c r="DQ1411">
        <v>0</v>
      </c>
      <c r="DR1411">
        <v>0</v>
      </c>
      <c r="DS1411">
        <v>0</v>
      </c>
      <c r="DT1411">
        <v>0</v>
      </c>
      <c r="DU1411">
        <v>0</v>
      </c>
      <c r="DV1411">
        <v>0</v>
      </c>
      <c r="DW1411">
        <v>0</v>
      </c>
      <c r="DX1411">
        <v>0</v>
      </c>
    </row>
    <row r="1412" spans="13:128" hidden="1">
      <c r="M1412" s="340"/>
      <c r="N1412" t="s">
        <v>1024</v>
      </c>
      <c r="O1412">
        <v>1</v>
      </c>
      <c r="P1412">
        <v>14</v>
      </c>
      <c r="Q1412" s="183" t="str">
        <f t="shared" si="51"/>
        <v>SDH150114</v>
      </c>
      <c r="R1412">
        <v>10000</v>
      </c>
      <c r="S1412">
        <v>10000</v>
      </c>
      <c r="T1412">
        <v>10000</v>
      </c>
      <c r="U1412">
        <v>10000</v>
      </c>
      <c r="V1412">
        <v>10000</v>
      </c>
      <c r="W1412">
        <v>10000</v>
      </c>
      <c r="X1412">
        <v>10000</v>
      </c>
      <c r="Y1412">
        <v>10000</v>
      </c>
      <c r="Z1412">
        <v>10000</v>
      </c>
      <c r="AA1412">
        <v>10000</v>
      </c>
      <c r="AB1412">
        <v>10000</v>
      </c>
      <c r="AC1412">
        <v>10000</v>
      </c>
      <c r="AD1412">
        <v>10000</v>
      </c>
      <c r="AE1412">
        <v>10000</v>
      </c>
      <c r="AF1412">
        <v>10000</v>
      </c>
      <c r="AG1412">
        <v>10000</v>
      </c>
      <c r="AH1412">
        <v>10000</v>
      </c>
      <c r="AI1412">
        <v>10000</v>
      </c>
      <c r="AJ1412">
        <v>10000</v>
      </c>
      <c r="AK1412">
        <v>10000</v>
      </c>
      <c r="AL1412">
        <v>10000</v>
      </c>
      <c r="AM1412">
        <v>10000</v>
      </c>
      <c r="AN1412">
        <v>10000</v>
      </c>
      <c r="AO1412">
        <v>10000</v>
      </c>
      <c r="AP1412">
        <v>10000</v>
      </c>
      <c r="AQ1412">
        <v>10000</v>
      </c>
      <c r="AR1412">
        <v>10000</v>
      </c>
      <c r="AS1412">
        <v>10000</v>
      </c>
      <c r="AT1412">
        <v>10000</v>
      </c>
      <c r="AU1412">
        <v>10000</v>
      </c>
      <c r="AV1412">
        <v>0</v>
      </c>
      <c r="AW1412">
        <v>0</v>
      </c>
      <c r="AX1412">
        <v>0</v>
      </c>
      <c r="AY1412">
        <v>0</v>
      </c>
      <c r="AZ1412">
        <v>0</v>
      </c>
      <c r="BA1412">
        <v>0</v>
      </c>
      <c r="BB1412">
        <v>0</v>
      </c>
      <c r="BC1412">
        <v>0</v>
      </c>
      <c r="BD1412">
        <v>0</v>
      </c>
      <c r="BE1412">
        <v>0</v>
      </c>
      <c r="BF1412">
        <v>0</v>
      </c>
      <c r="BG1412">
        <v>0</v>
      </c>
      <c r="BH1412">
        <v>0</v>
      </c>
      <c r="BI1412">
        <v>0</v>
      </c>
      <c r="BJ1412">
        <v>0</v>
      </c>
      <c r="BK1412">
        <v>0</v>
      </c>
      <c r="BL1412">
        <v>0</v>
      </c>
      <c r="BM1412">
        <v>0</v>
      </c>
      <c r="BN1412">
        <v>0</v>
      </c>
      <c r="BO1412">
        <v>0</v>
      </c>
      <c r="BP1412">
        <v>0</v>
      </c>
      <c r="BQ1412">
        <v>0</v>
      </c>
      <c r="BR1412">
        <v>0</v>
      </c>
      <c r="BS1412">
        <v>0</v>
      </c>
      <c r="BT1412">
        <v>0</v>
      </c>
      <c r="BU1412">
        <v>0</v>
      </c>
      <c r="BV1412">
        <v>0</v>
      </c>
      <c r="BW1412">
        <v>0</v>
      </c>
      <c r="BX1412">
        <v>0</v>
      </c>
      <c r="BY1412">
        <v>0</v>
      </c>
      <c r="BZ1412">
        <v>0</v>
      </c>
      <c r="CA1412">
        <v>0</v>
      </c>
      <c r="CB1412">
        <v>0</v>
      </c>
      <c r="CC1412">
        <v>0</v>
      </c>
      <c r="CD1412">
        <v>0</v>
      </c>
      <c r="CE1412">
        <v>0</v>
      </c>
      <c r="CF1412">
        <v>0</v>
      </c>
      <c r="CG1412">
        <v>0</v>
      </c>
      <c r="CH1412">
        <v>0</v>
      </c>
      <c r="CI1412">
        <v>0</v>
      </c>
      <c r="CJ1412">
        <v>0</v>
      </c>
      <c r="CK1412">
        <v>0</v>
      </c>
      <c r="CL1412">
        <v>0</v>
      </c>
      <c r="CM1412">
        <v>0</v>
      </c>
      <c r="CN1412">
        <v>0</v>
      </c>
      <c r="CO1412">
        <v>0</v>
      </c>
      <c r="CP1412">
        <v>0</v>
      </c>
      <c r="CQ1412">
        <v>0</v>
      </c>
      <c r="CR1412">
        <v>0</v>
      </c>
      <c r="CS1412">
        <v>0</v>
      </c>
      <c r="CT1412">
        <v>0</v>
      </c>
      <c r="CU1412">
        <v>0</v>
      </c>
      <c r="CV1412">
        <v>0</v>
      </c>
      <c r="CW1412">
        <v>0</v>
      </c>
      <c r="CX1412">
        <v>0</v>
      </c>
      <c r="CY1412">
        <v>0</v>
      </c>
      <c r="CZ1412">
        <v>0</v>
      </c>
      <c r="DA1412">
        <v>0</v>
      </c>
      <c r="DB1412">
        <v>0</v>
      </c>
      <c r="DC1412">
        <v>0</v>
      </c>
      <c r="DD1412">
        <v>0</v>
      </c>
      <c r="DE1412">
        <v>0</v>
      </c>
      <c r="DF1412">
        <v>0</v>
      </c>
      <c r="DG1412">
        <v>0</v>
      </c>
      <c r="DH1412">
        <v>0</v>
      </c>
      <c r="DI1412">
        <v>0</v>
      </c>
      <c r="DJ1412">
        <v>0</v>
      </c>
      <c r="DK1412">
        <v>0</v>
      </c>
      <c r="DL1412">
        <v>0</v>
      </c>
      <c r="DM1412">
        <v>0</v>
      </c>
      <c r="DN1412">
        <v>0</v>
      </c>
      <c r="DO1412">
        <v>0</v>
      </c>
      <c r="DP1412">
        <v>0</v>
      </c>
      <c r="DQ1412">
        <v>0</v>
      </c>
      <c r="DR1412">
        <v>0</v>
      </c>
      <c r="DS1412">
        <v>0</v>
      </c>
      <c r="DT1412">
        <v>0</v>
      </c>
      <c r="DU1412">
        <v>0</v>
      </c>
      <c r="DV1412">
        <v>0</v>
      </c>
      <c r="DW1412">
        <v>0</v>
      </c>
      <c r="DX1412">
        <v>0</v>
      </c>
    </row>
    <row r="1413" spans="13:128" hidden="1">
      <c r="M1413" s="340"/>
      <c r="N1413" t="s">
        <v>1024</v>
      </c>
      <c r="O1413">
        <v>1</v>
      </c>
      <c r="P1413">
        <v>15</v>
      </c>
      <c r="Q1413" s="183" t="str">
        <f t="shared" si="51"/>
        <v>SDH150115</v>
      </c>
      <c r="R1413">
        <v>10000</v>
      </c>
      <c r="S1413">
        <v>10000</v>
      </c>
      <c r="T1413">
        <v>10000</v>
      </c>
      <c r="U1413">
        <v>10000</v>
      </c>
      <c r="V1413">
        <v>10000</v>
      </c>
      <c r="W1413">
        <v>10000</v>
      </c>
      <c r="X1413">
        <v>10000</v>
      </c>
      <c r="Y1413">
        <v>10000</v>
      </c>
      <c r="Z1413">
        <v>10000</v>
      </c>
      <c r="AA1413">
        <v>10000</v>
      </c>
      <c r="AB1413">
        <v>10000</v>
      </c>
      <c r="AC1413">
        <v>10000</v>
      </c>
      <c r="AD1413">
        <v>10000</v>
      </c>
      <c r="AE1413">
        <v>10000</v>
      </c>
      <c r="AF1413">
        <v>10000</v>
      </c>
      <c r="AG1413">
        <v>10000</v>
      </c>
      <c r="AH1413">
        <v>10000</v>
      </c>
      <c r="AI1413">
        <v>10000</v>
      </c>
      <c r="AJ1413">
        <v>10000</v>
      </c>
      <c r="AK1413">
        <v>10000</v>
      </c>
      <c r="AL1413">
        <v>10000</v>
      </c>
      <c r="AM1413">
        <v>10000</v>
      </c>
      <c r="AN1413">
        <v>10000</v>
      </c>
      <c r="AO1413">
        <v>10000</v>
      </c>
      <c r="AP1413">
        <v>10000</v>
      </c>
      <c r="AQ1413">
        <v>10000</v>
      </c>
      <c r="AR1413">
        <v>10000</v>
      </c>
      <c r="AS1413">
        <v>10000</v>
      </c>
      <c r="AT1413">
        <v>10000</v>
      </c>
      <c r="AU1413">
        <v>10000</v>
      </c>
      <c r="AV1413">
        <v>0</v>
      </c>
      <c r="AW1413">
        <v>0</v>
      </c>
      <c r="AX1413">
        <v>0</v>
      </c>
      <c r="AY1413">
        <v>0</v>
      </c>
      <c r="AZ1413">
        <v>0</v>
      </c>
      <c r="BA1413">
        <v>0</v>
      </c>
      <c r="BB1413">
        <v>0</v>
      </c>
      <c r="BC1413">
        <v>0</v>
      </c>
      <c r="BD1413">
        <v>0</v>
      </c>
      <c r="BE1413">
        <v>0</v>
      </c>
      <c r="BF1413">
        <v>0</v>
      </c>
      <c r="BG1413">
        <v>0</v>
      </c>
      <c r="BH1413">
        <v>0</v>
      </c>
      <c r="BI1413">
        <v>0</v>
      </c>
      <c r="BJ1413">
        <v>0</v>
      </c>
      <c r="BK1413">
        <v>0</v>
      </c>
      <c r="BL1413">
        <v>0</v>
      </c>
      <c r="BM1413">
        <v>0</v>
      </c>
      <c r="BN1413">
        <v>0</v>
      </c>
      <c r="BO1413">
        <v>0</v>
      </c>
      <c r="BP1413">
        <v>0</v>
      </c>
      <c r="BQ1413">
        <v>0</v>
      </c>
      <c r="BR1413">
        <v>0</v>
      </c>
      <c r="BS1413">
        <v>0</v>
      </c>
      <c r="BT1413">
        <v>0</v>
      </c>
      <c r="BU1413">
        <v>0</v>
      </c>
      <c r="BV1413">
        <v>0</v>
      </c>
      <c r="BW1413">
        <v>0</v>
      </c>
      <c r="BX1413">
        <v>0</v>
      </c>
      <c r="BY1413">
        <v>0</v>
      </c>
      <c r="BZ1413">
        <v>0</v>
      </c>
      <c r="CA1413">
        <v>0</v>
      </c>
      <c r="CB1413">
        <v>0</v>
      </c>
      <c r="CC1413">
        <v>0</v>
      </c>
      <c r="CD1413">
        <v>0</v>
      </c>
      <c r="CE1413">
        <v>0</v>
      </c>
      <c r="CF1413">
        <v>0</v>
      </c>
      <c r="CG1413">
        <v>0</v>
      </c>
      <c r="CH1413">
        <v>0</v>
      </c>
      <c r="CI1413">
        <v>0</v>
      </c>
      <c r="CJ1413">
        <v>0</v>
      </c>
      <c r="CK1413">
        <v>0</v>
      </c>
      <c r="CL1413">
        <v>0</v>
      </c>
      <c r="CM1413">
        <v>0</v>
      </c>
      <c r="CN1413">
        <v>0</v>
      </c>
      <c r="CO1413">
        <v>0</v>
      </c>
      <c r="CP1413">
        <v>0</v>
      </c>
      <c r="CQ1413">
        <v>0</v>
      </c>
      <c r="CR1413">
        <v>0</v>
      </c>
      <c r="CS1413">
        <v>0</v>
      </c>
      <c r="CT1413">
        <v>0</v>
      </c>
      <c r="CU1413">
        <v>0</v>
      </c>
      <c r="CV1413">
        <v>0</v>
      </c>
      <c r="CW1413">
        <v>0</v>
      </c>
      <c r="CX1413">
        <v>0</v>
      </c>
      <c r="CY1413">
        <v>0</v>
      </c>
      <c r="CZ1413">
        <v>0</v>
      </c>
      <c r="DA1413">
        <v>0</v>
      </c>
      <c r="DB1413">
        <v>0</v>
      </c>
      <c r="DC1413">
        <v>0</v>
      </c>
      <c r="DD1413">
        <v>0</v>
      </c>
      <c r="DE1413">
        <v>0</v>
      </c>
      <c r="DF1413">
        <v>0</v>
      </c>
      <c r="DG1413">
        <v>0</v>
      </c>
      <c r="DH1413">
        <v>0</v>
      </c>
      <c r="DI1413">
        <v>0</v>
      </c>
      <c r="DJ1413">
        <v>0</v>
      </c>
      <c r="DK1413">
        <v>0</v>
      </c>
      <c r="DL1413">
        <v>0</v>
      </c>
      <c r="DM1413">
        <v>0</v>
      </c>
      <c r="DN1413">
        <v>0</v>
      </c>
      <c r="DO1413">
        <v>0</v>
      </c>
      <c r="DP1413">
        <v>0</v>
      </c>
      <c r="DQ1413">
        <v>0</v>
      </c>
      <c r="DR1413">
        <v>0</v>
      </c>
      <c r="DS1413">
        <v>0</v>
      </c>
      <c r="DT1413">
        <v>0</v>
      </c>
      <c r="DU1413">
        <v>0</v>
      </c>
      <c r="DV1413">
        <v>0</v>
      </c>
      <c r="DW1413">
        <v>0</v>
      </c>
      <c r="DX1413">
        <v>0</v>
      </c>
    </row>
    <row r="1414" spans="13:128" hidden="1">
      <c r="M1414" s="340"/>
      <c r="N1414" t="s">
        <v>1024</v>
      </c>
      <c r="O1414">
        <v>1</v>
      </c>
      <c r="P1414">
        <v>16</v>
      </c>
      <c r="Q1414" s="183" t="str">
        <f t="shared" si="51"/>
        <v>SDH150116</v>
      </c>
      <c r="R1414">
        <v>10000</v>
      </c>
      <c r="S1414">
        <v>10000</v>
      </c>
      <c r="T1414">
        <v>10000</v>
      </c>
      <c r="U1414">
        <v>10000</v>
      </c>
      <c r="V1414">
        <v>10000</v>
      </c>
      <c r="W1414">
        <v>10000</v>
      </c>
      <c r="X1414">
        <v>10000</v>
      </c>
      <c r="Y1414">
        <v>10000</v>
      </c>
      <c r="Z1414">
        <v>10000</v>
      </c>
      <c r="AA1414">
        <v>10000</v>
      </c>
      <c r="AB1414">
        <v>10000</v>
      </c>
      <c r="AC1414">
        <v>10000</v>
      </c>
      <c r="AD1414">
        <v>10000</v>
      </c>
      <c r="AE1414">
        <v>10000</v>
      </c>
      <c r="AF1414">
        <v>10000</v>
      </c>
      <c r="AG1414">
        <v>10000</v>
      </c>
      <c r="AH1414">
        <v>10000</v>
      </c>
      <c r="AI1414">
        <v>10000</v>
      </c>
      <c r="AJ1414">
        <v>10000</v>
      </c>
      <c r="AK1414">
        <v>10000</v>
      </c>
      <c r="AL1414">
        <v>10000</v>
      </c>
      <c r="AM1414">
        <v>10000</v>
      </c>
      <c r="AN1414">
        <v>10000</v>
      </c>
      <c r="AO1414">
        <v>10000</v>
      </c>
      <c r="AP1414">
        <v>10000</v>
      </c>
      <c r="AQ1414">
        <v>10000</v>
      </c>
      <c r="AR1414">
        <v>10000</v>
      </c>
      <c r="AS1414">
        <v>10000</v>
      </c>
      <c r="AT1414">
        <v>10000</v>
      </c>
      <c r="AU1414">
        <v>10000</v>
      </c>
      <c r="AV1414">
        <v>0</v>
      </c>
      <c r="AW1414">
        <v>0</v>
      </c>
      <c r="AX1414">
        <v>0</v>
      </c>
      <c r="AY1414">
        <v>0</v>
      </c>
      <c r="AZ1414">
        <v>0</v>
      </c>
      <c r="BA1414">
        <v>0</v>
      </c>
      <c r="BB1414">
        <v>0</v>
      </c>
      <c r="BC1414">
        <v>0</v>
      </c>
      <c r="BD1414">
        <v>0</v>
      </c>
      <c r="BE1414">
        <v>0</v>
      </c>
      <c r="BF1414">
        <v>0</v>
      </c>
      <c r="BG1414">
        <v>0</v>
      </c>
      <c r="BH1414">
        <v>0</v>
      </c>
      <c r="BI1414">
        <v>0</v>
      </c>
      <c r="BJ1414">
        <v>0</v>
      </c>
      <c r="BK1414">
        <v>0</v>
      </c>
      <c r="BL1414">
        <v>0</v>
      </c>
      <c r="BM1414">
        <v>0</v>
      </c>
      <c r="BN1414">
        <v>0</v>
      </c>
      <c r="BO1414">
        <v>0</v>
      </c>
      <c r="BP1414">
        <v>0</v>
      </c>
      <c r="BQ1414">
        <v>0</v>
      </c>
      <c r="BR1414">
        <v>0</v>
      </c>
      <c r="BS1414">
        <v>0</v>
      </c>
      <c r="BT1414">
        <v>0</v>
      </c>
      <c r="BU1414">
        <v>0</v>
      </c>
      <c r="BV1414">
        <v>0</v>
      </c>
      <c r="BW1414">
        <v>0</v>
      </c>
      <c r="BX1414">
        <v>0</v>
      </c>
      <c r="BY1414">
        <v>0</v>
      </c>
      <c r="BZ1414">
        <v>0</v>
      </c>
      <c r="CA1414">
        <v>0</v>
      </c>
      <c r="CB1414">
        <v>0</v>
      </c>
      <c r="CC1414">
        <v>0</v>
      </c>
      <c r="CD1414">
        <v>0</v>
      </c>
      <c r="CE1414">
        <v>0</v>
      </c>
      <c r="CF1414">
        <v>0</v>
      </c>
      <c r="CG1414">
        <v>0</v>
      </c>
      <c r="CH1414">
        <v>0</v>
      </c>
      <c r="CI1414">
        <v>0</v>
      </c>
      <c r="CJ1414">
        <v>0</v>
      </c>
      <c r="CK1414">
        <v>0</v>
      </c>
      <c r="CL1414">
        <v>0</v>
      </c>
      <c r="CM1414">
        <v>0</v>
      </c>
      <c r="CN1414">
        <v>0</v>
      </c>
      <c r="CO1414">
        <v>0</v>
      </c>
      <c r="CP1414">
        <v>0</v>
      </c>
      <c r="CQ1414">
        <v>0</v>
      </c>
      <c r="CR1414">
        <v>0</v>
      </c>
      <c r="CS1414">
        <v>0</v>
      </c>
      <c r="CT1414">
        <v>0</v>
      </c>
      <c r="CU1414">
        <v>0</v>
      </c>
      <c r="CV1414">
        <v>0</v>
      </c>
      <c r="CW1414">
        <v>0</v>
      </c>
      <c r="CX1414">
        <v>0</v>
      </c>
      <c r="CY1414">
        <v>0</v>
      </c>
      <c r="CZ1414">
        <v>0</v>
      </c>
      <c r="DA1414">
        <v>0</v>
      </c>
      <c r="DB1414">
        <v>0</v>
      </c>
      <c r="DC1414">
        <v>0</v>
      </c>
      <c r="DD1414">
        <v>0</v>
      </c>
      <c r="DE1414">
        <v>0</v>
      </c>
      <c r="DF1414">
        <v>0</v>
      </c>
      <c r="DG1414">
        <v>0</v>
      </c>
      <c r="DH1414">
        <v>0</v>
      </c>
      <c r="DI1414">
        <v>0</v>
      </c>
      <c r="DJ1414">
        <v>0</v>
      </c>
      <c r="DK1414">
        <v>0</v>
      </c>
      <c r="DL1414">
        <v>0</v>
      </c>
      <c r="DM1414">
        <v>0</v>
      </c>
      <c r="DN1414">
        <v>0</v>
      </c>
      <c r="DO1414">
        <v>0</v>
      </c>
      <c r="DP1414">
        <v>0</v>
      </c>
      <c r="DQ1414">
        <v>0</v>
      </c>
      <c r="DR1414">
        <v>0</v>
      </c>
      <c r="DS1414">
        <v>0</v>
      </c>
      <c r="DT1414">
        <v>0</v>
      </c>
      <c r="DU1414">
        <v>0</v>
      </c>
      <c r="DV1414">
        <v>0</v>
      </c>
      <c r="DW1414">
        <v>0</v>
      </c>
      <c r="DX1414">
        <v>0</v>
      </c>
    </row>
    <row r="1415" spans="13:128" hidden="1">
      <c r="M1415" s="340"/>
      <c r="N1415" t="s">
        <v>1024</v>
      </c>
      <c r="O1415">
        <v>1</v>
      </c>
      <c r="P1415">
        <v>17</v>
      </c>
      <c r="Q1415" s="183" t="str">
        <f t="shared" si="51"/>
        <v>SDH150117</v>
      </c>
      <c r="R1415">
        <v>10000</v>
      </c>
      <c r="S1415">
        <v>10000</v>
      </c>
      <c r="T1415">
        <v>10000</v>
      </c>
      <c r="U1415">
        <v>10000</v>
      </c>
      <c r="V1415">
        <v>10000</v>
      </c>
      <c r="W1415">
        <v>10000</v>
      </c>
      <c r="X1415">
        <v>10000</v>
      </c>
      <c r="Y1415">
        <v>10000</v>
      </c>
      <c r="Z1415">
        <v>10000</v>
      </c>
      <c r="AA1415">
        <v>10000</v>
      </c>
      <c r="AB1415">
        <v>10000</v>
      </c>
      <c r="AC1415">
        <v>10000</v>
      </c>
      <c r="AD1415">
        <v>10000</v>
      </c>
      <c r="AE1415">
        <v>10000</v>
      </c>
      <c r="AF1415">
        <v>10000</v>
      </c>
      <c r="AG1415">
        <v>10000</v>
      </c>
      <c r="AH1415">
        <v>10000</v>
      </c>
      <c r="AI1415">
        <v>10000</v>
      </c>
      <c r="AJ1415">
        <v>10000</v>
      </c>
      <c r="AK1415">
        <v>10000</v>
      </c>
      <c r="AL1415">
        <v>10000</v>
      </c>
      <c r="AM1415">
        <v>10000</v>
      </c>
      <c r="AN1415">
        <v>10000</v>
      </c>
      <c r="AO1415">
        <v>10000</v>
      </c>
      <c r="AP1415">
        <v>10000</v>
      </c>
      <c r="AQ1415">
        <v>10000</v>
      </c>
      <c r="AR1415">
        <v>10000</v>
      </c>
      <c r="AS1415">
        <v>10000</v>
      </c>
      <c r="AT1415">
        <v>10000</v>
      </c>
      <c r="AU1415">
        <v>10000</v>
      </c>
      <c r="AV1415">
        <v>0</v>
      </c>
      <c r="AW1415">
        <v>0</v>
      </c>
      <c r="AX1415">
        <v>0</v>
      </c>
      <c r="AY1415">
        <v>0</v>
      </c>
      <c r="AZ1415">
        <v>0</v>
      </c>
      <c r="BA1415">
        <v>0</v>
      </c>
      <c r="BB1415">
        <v>0</v>
      </c>
      <c r="BC1415">
        <v>0</v>
      </c>
      <c r="BD1415">
        <v>0</v>
      </c>
      <c r="BE1415">
        <v>0</v>
      </c>
      <c r="BF1415">
        <v>0</v>
      </c>
      <c r="BG1415">
        <v>0</v>
      </c>
      <c r="BH1415">
        <v>0</v>
      </c>
      <c r="BI1415">
        <v>0</v>
      </c>
      <c r="BJ1415">
        <v>0</v>
      </c>
      <c r="BK1415">
        <v>0</v>
      </c>
      <c r="BL1415">
        <v>0</v>
      </c>
      <c r="BM1415">
        <v>0</v>
      </c>
      <c r="BN1415">
        <v>0</v>
      </c>
      <c r="BO1415">
        <v>0</v>
      </c>
      <c r="BP1415">
        <v>0</v>
      </c>
      <c r="BQ1415">
        <v>0</v>
      </c>
      <c r="BR1415">
        <v>0</v>
      </c>
      <c r="BS1415">
        <v>0</v>
      </c>
      <c r="BT1415">
        <v>0</v>
      </c>
      <c r="BU1415">
        <v>0</v>
      </c>
      <c r="BV1415">
        <v>0</v>
      </c>
      <c r="BW1415">
        <v>0</v>
      </c>
      <c r="BX1415">
        <v>0</v>
      </c>
      <c r="BY1415">
        <v>0</v>
      </c>
      <c r="BZ1415">
        <v>0</v>
      </c>
      <c r="CA1415">
        <v>0</v>
      </c>
      <c r="CB1415">
        <v>0</v>
      </c>
      <c r="CC1415">
        <v>0</v>
      </c>
      <c r="CD1415">
        <v>0</v>
      </c>
      <c r="CE1415">
        <v>0</v>
      </c>
      <c r="CF1415">
        <v>0</v>
      </c>
      <c r="CG1415">
        <v>0</v>
      </c>
      <c r="CH1415">
        <v>0</v>
      </c>
      <c r="CI1415">
        <v>0</v>
      </c>
      <c r="CJ1415">
        <v>0</v>
      </c>
      <c r="CK1415">
        <v>0</v>
      </c>
      <c r="CL1415">
        <v>0</v>
      </c>
      <c r="CM1415">
        <v>0</v>
      </c>
      <c r="CN1415">
        <v>0</v>
      </c>
      <c r="CO1415">
        <v>0</v>
      </c>
      <c r="CP1415">
        <v>0</v>
      </c>
      <c r="CQ1415">
        <v>0</v>
      </c>
      <c r="CR1415">
        <v>0</v>
      </c>
      <c r="CS1415">
        <v>0</v>
      </c>
      <c r="CT1415">
        <v>0</v>
      </c>
      <c r="CU1415">
        <v>0</v>
      </c>
      <c r="CV1415">
        <v>0</v>
      </c>
      <c r="CW1415">
        <v>0</v>
      </c>
      <c r="CX1415">
        <v>0</v>
      </c>
      <c r="CY1415">
        <v>0</v>
      </c>
      <c r="CZ1415">
        <v>0</v>
      </c>
      <c r="DA1415">
        <v>0</v>
      </c>
      <c r="DB1415">
        <v>0</v>
      </c>
      <c r="DC1415">
        <v>0</v>
      </c>
      <c r="DD1415">
        <v>0</v>
      </c>
      <c r="DE1415">
        <v>0</v>
      </c>
      <c r="DF1415">
        <v>0</v>
      </c>
      <c r="DG1415">
        <v>0</v>
      </c>
      <c r="DH1415">
        <v>0</v>
      </c>
      <c r="DI1415">
        <v>0</v>
      </c>
      <c r="DJ1415">
        <v>0</v>
      </c>
      <c r="DK1415">
        <v>0</v>
      </c>
      <c r="DL1415">
        <v>0</v>
      </c>
      <c r="DM1415">
        <v>0</v>
      </c>
      <c r="DN1415">
        <v>0</v>
      </c>
      <c r="DO1415">
        <v>0</v>
      </c>
      <c r="DP1415">
        <v>0</v>
      </c>
      <c r="DQ1415">
        <v>0</v>
      </c>
      <c r="DR1415">
        <v>0</v>
      </c>
      <c r="DS1415">
        <v>0</v>
      </c>
      <c r="DT1415">
        <v>0</v>
      </c>
      <c r="DU1415">
        <v>0</v>
      </c>
      <c r="DV1415">
        <v>0</v>
      </c>
      <c r="DW1415">
        <v>0</v>
      </c>
      <c r="DX1415">
        <v>0</v>
      </c>
    </row>
    <row r="1416" spans="13:128" hidden="1">
      <c r="M1416" s="340"/>
      <c r="N1416" t="s">
        <v>1024</v>
      </c>
      <c r="O1416">
        <v>1</v>
      </c>
      <c r="P1416">
        <v>18</v>
      </c>
      <c r="Q1416" s="183" t="str">
        <f t="shared" si="51"/>
        <v>SDH150118</v>
      </c>
      <c r="R1416">
        <v>10000</v>
      </c>
      <c r="S1416">
        <v>10000</v>
      </c>
      <c r="T1416">
        <v>10000</v>
      </c>
      <c r="U1416">
        <v>10000</v>
      </c>
      <c r="V1416">
        <v>10000</v>
      </c>
      <c r="W1416">
        <v>10000</v>
      </c>
      <c r="X1416">
        <v>10000</v>
      </c>
      <c r="Y1416">
        <v>10000</v>
      </c>
      <c r="Z1416">
        <v>10000</v>
      </c>
      <c r="AA1416">
        <v>10000</v>
      </c>
      <c r="AB1416">
        <v>10000</v>
      </c>
      <c r="AC1416">
        <v>10000</v>
      </c>
      <c r="AD1416">
        <v>10000</v>
      </c>
      <c r="AE1416">
        <v>10000</v>
      </c>
      <c r="AF1416">
        <v>10000</v>
      </c>
      <c r="AG1416">
        <v>10000</v>
      </c>
      <c r="AH1416">
        <v>10000</v>
      </c>
      <c r="AI1416">
        <v>10000</v>
      </c>
      <c r="AJ1416">
        <v>10000</v>
      </c>
      <c r="AK1416">
        <v>10000</v>
      </c>
      <c r="AL1416">
        <v>10000</v>
      </c>
      <c r="AM1416">
        <v>10000</v>
      </c>
      <c r="AN1416">
        <v>10000</v>
      </c>
      <c r="AO1416">
        <v>10000</v>
      </c>
      <c r="AP1416">
        <v>10000</v>
      </c>
      <c r="AQ1416">
        <v>10000</v>
      </c>
      <c r="AR1416">
        <v>10000</v>
      </c>
      <c r="AS1416">
        <v>10000</v>
      </c>
      <c r="AT1416">
        <v>10000</v>
      </c>
      <c r="AU1416">
        <v>10000</v>
      </c>
      <c r="AV1416">
        <v>0</v>
      </c>
      <c r="AW1416">
        <v>0</v>
      </c>
      <c r="AX1416">
        <v>0</v>
      </c>
      <c r="AY1416">
        <v>0</v>
      </c>
      <c r="AZ1416">
        <v>0</v>
      </c>
      <c r="BA1416">
        <v>0</v>
      </c>
      <c r="BB1416">
        <v>0</v>
      </c>
      <c r="BC1416">
        <v>0</v>
      </c>
      <c r="BD1416">
        <v>0</v>
      </c>
      <c r="BE1416">
        <v>0</v>
      </c>
      <c r="BF1416">
        <v>0</v>
      </c>
      <c r="BG1416">
        <v>0</v>
      </c>
      <c r="BH1416">
        <v>0</v>
      </c>
      <c r="BI1416">
        <v>0</v>
      </c>
      <c r="BJ1416">
        <v>0</v>
      </c>
      <c r="BK1416">
        <v>0</v>
      </c>
      <c r="BL1416">
        <v>0</v>
      </c>
      <c r="BM1416">
        <v>0</v>
      </c>
      <c r="BN1416">
        <v>0</v>
      </c>
      <c r="BO1416">
        <v>0</v>
      </c>
      <c r="BP1416">
        <v>0</v>
      </c>
      <c r="BQ1416">
        <v>0</v>
      </c>
      <c r="BR1416">
        <v>0</v>
      </c>
      <c r="BS1416">
        <v>0</v>
      </c>
      <c r="BT1416">
        <v>0</v>
      </c>
      <c r="BU1416">
        <v>0</v>
      </c>
      <c r="BV1416">
        <v>0</v>
      </c>
      <c r="BW1416">
        <v>0</v>
      </c>
      <c r="BX1416">
        <v>0</v>
      </c>
      <c r="BY1416">
        <v>0</v>
      </c>
      <c r="BZ1416">
        <v>0</v>
      </c>
      <c r="CA1416">
        <v>0</v>
      </c>
      <c r="CB1416">
        <v>0</v>
      </c>
      <c r="CC1416">
        <v>0</v>
      </c>
      <c r="CD1416">
        <v>0</v>
      </c>
      <c r="CE1416">
        <v>0</v>
      </c>
      <c r="CF1416">
        <v>0</v>
      </c>
      <c r="CG1416">
        <v>0</v>
      </c>
      <c r="CH1416">
        <v>0</v>
      </c>
      <c r="CI1416">
        <v>0</v>
      </c>
      <c r="CJ1416">
        <v>0</v>
      </c>
      <c r="CK1416">
        <v>0</v>
      </c>
      <c r="CL1416">
        <v>0</v>
      </c>
      <c r="CM1416">
        <v>0</v>
      </c>
      <c r="CN1416">
        <v>0</v>
      </c>
      <c r="CO1416">
        <v>0</v>
      </c>
      <c r="CP1416">
        <v>0</v>
      </c>
      <c r="CQ1416">
        <v>0</v>
      </c>
      <c r="CR1416">
        <v>0</v>
      </c>
      <c r="CS1416">
        <v>0</v>
      </c>
      <c r="CT1416">
        <v>0</v>
      </c>
      <c r="CU1416">
        <v>0</v>
      </c>
      <c r="CV1416">
        <v>0</v>
      </c>
      <c r="CW1416">
        <v>0</v>
      </c>
      <c r="CX1416">
        <v>0</v>
      </c>
      <c r="CY1416">
        <v>0</v>
      </c>
      <c r="CZ1416">
        <v>0</v>
      </c>
      <c r="DA1416">
        <v>0</v>
      </c>
      <c r="DB1416">
        <v>0</v>
      </c>
      <c r="DC1416">
        <v>0</v>
      </c>
      <c r="DD1416">
        <v>0</v>
      </c>
      <c r="DE1416">
        <v>0</v>
      </c>
      <c r="DF1416">
        <v>0</v>
      </c>
      <c r="DG1416">
        <v>0</v>
      </c>
      <c r="DH1416">
        <v>0</v>
      </c>
      <c r="DI1416">
        <v>0</v>
      </c>
      <c r="DJ1416">
        <v>0</v>
      </c>
      <c r="DK1416">
        <v>0</v>
      </c>
      <c r="DL1416">
        <v>0</v>
      </c>
      <c r="DM1416">
        <v>0</v>
      </c>
      <c r="DN1416">
        <v>0</v>
      </c>
      <c r="DO1416">
        <v>0</v>
      </c>
      <c r="DP1416">
        <v>0</v>
      </c>
      <c r="DQ1416">
        <v>0</v>
      </c>
      <c r="DR1416">
        <v>0</v>
      </c>
      <c r="DS1416">
        <v>0</v>
      </c>
      <c r="DT1416">
        <v>0</v>
      </c>
      <c r="DU1416">
        <v>0</v>
      </c>
      <c r="DV1416">
        <v>0</v>
      </c>
      <c r="DW1416">
        <v>0</v>
      </c>
      <c r="DX1416">
        <v>0</v>
      </c>
    </row>
    <row r="1417" spans="13:128" hidden="1">
      <c r="M1417" s="340"/>
      <c r="N1417" t="s">
        <v>1024</v>
      </c>
      <c r="O1417">
        <v>1</v>
      </c>
      <c r="P1417">
        <v>19</v>
      </c>
      <c r="Q1417" s="183" t="str">
        <f t="shared" si="51"/>
        <v>SDH150119</v>
      </c>
      <c r="R1417">
        <v>10000</v>
      </c>
      <c r="S1417">
        <v>10000</v>
      </c>
      <c r="T1417">
        <v>10000</v>
      </c>
      <c r="U1417">
        <v>10000</v>
      </c>
      <c r="V1417">
        <v>10000</v>
      </c>
      <c r="W1417">
        <v>10000</v>
      </c>
      <c r="X1417">
        <v>10000</v>
      </c>
      <c r="Y1417">
        <v>10000</v>
      </c>
      <c r="Z1417">
        <v>10000</v>
      </c>
      <c r="AA1417">
        <v>10000</v>
      </c>
      <c r="AB1417">
        <v>10000</v>
      </c>
      <c r="AC1417">
        <v>10000</v>
      </c>
      <c r="AD1417">
        <v>10000</v>
      </c>
      <c r="AE1417">
        <v>10000</v>
      </c>
      <c r="AF1417">
        <v>10000</v>
      </c>
      <c r="AG1417">
        <v>10000</v>
      </c>
      <c r="AH1417">
        <v>10000</v>
      </c>
      <c r="AI1417">
        <v>10000</v>
      </c>
      <c r="AJ1417">
        <v>10000</v>
      </c>
      <c r="AK1417">
        <v>10000</v>
      </c>
      <c r="AL1417">
        <v>10000</v>
      </c>
      <c r="AM1417">
        <v>10000</v>
      </c>
      <c r="AN1417">
        <v>10000</v>
      </c>
      <c r="AO1417">
        <v>10000</v>
      </c>
      <c r="AP1417">
        <v>10000</v>
      </c>
      <c r="AQ1417">
        <v>10000</v>
      </c>
      <c r="AR1417">
        <v>10000</v>
      </c>
      <c r="AS1417">
        <v>10000</v>
      </c>
      <c r="AT1417">
        <v>10000</v>
      </c>
      <c r="AU1417">
        <v>10000</v>
      </c>
      <c r="AV1417">
        <v>0</v>
      </c>
      <c r="AW1417">
        <v>0</v>
      </c>
      <c r="AX1417">
        <v>0</v>
      </c>
      <c r="AY1417">
        <v>0</v>
      </c>
      <c r="AZ1417">
        <v>0</v>
      </c>
      <c r="BA1417">
        <v>0</v>
      </c>
      <c r="BB1417">
        <v>0</v>
      </c>
      <c r="BC1417">
        <v>0</v>
      </c>
      <c r="BD1417">
        <v>0</v>
      </c>
      <c r="BE1417">
        <v>0</v>
      </c>
      <c r="BF1417">
        <v>0</v>
      </c>
      <c r="BG1417">
        <v>0</v>
      </c>
      <c r="BH1417">
        <v>0</v>
      </c>
      <c r="BI1417">
        <v>0</v>
      </c>
      <c r="BJ1417">
        <v>0</v>
      </c>
      <c r="BK1417">
        <v>0</v>
      </c>
      <c r="BL1417">
        <v>0</v>
      </c>
      <c r="BM1417">
        <v>0</v>
      </c>
      <c r="BN1417">
        <v>0</v>
      </c>
      <c r="BO1417">
        <v>0</v>
      </c>
      <c r="BP1417">
        <v>0</v>
      </c>
      <c r="BQ1417">
        <v>0</v>
      </c>
      <c r="BR1417">
        <v>0</v>
      </c>
      <c r="BS1417">
        <v>0</v>
      </c>
      <c r="BT1417">
        <v>0</v>
      </c>
      <c r="BU1417">
        <v>0</v>
      </c>
      <c r="BV1417">
        <v>0</v>
      </c>
      <c r="BW1417">
        <v>0</v>
      </c>
      <c r="BX1417">
        <v>0</v>
      </c>
      <c r="BY1417">
        <v>0</v>
      </c>
      <c r="BZ1417">
        <v>0</v>
      </c>
      <c r="CA1417">
        <v>0</v>
      </c>
      <c r="CB1417">
        <v>0</v>
      </c>
      <c r="CC1417">
        <v>0</v>
      </c>
      <c r="CD1417">
        <v>0</v>
      </c>
      <c r="CE1417">
        <v>0</v>
      </c>
      <c r="CF1417">
        <v>0</v>
      </c>
      <c r="CG1417">
        <v>0</v>
      </c>
      <c r="CH1417">
        <v>0</v>
      </c>
      <c r="CI1417">
        <v>0</v>
      </c>
      <c r="CJ1417">
        <v>0</v>
      </c>
      <c r="CK1417">
        <v>0</v>
      </c>
      <c r="CL1417">
        <v>0</v>
      </c>
      <c r="CM1417">
        <v>0</v>
      </c>
      <c r="CN1417">
        <v>0</v>
      </c>
      <c r="CO1417">
        <v>0</v>
      </c>
      <c r="CP1417">
        <v>0</v>
      </c>
      <c r="CQ1417">
        <v>0</v>
      </c>
      <c r="CR1417">
        <v>0</v>
      </c>
      <c r="CS1417">
        <v>0</v>
      </c>
      <c r="CT1417">
        <v>0</v>
      </c>
      <c r="CU1417">
        <v>0</v>
      </c>
      <c r="CV1417">
        <v>0</v>
      </c>
      <c r="CW1417">
        <v>0</v>
      </c>
      <c r="CX1417">
        <v>0</v>
      </c>
      <c r="CY1417">
        <v>0</v>
      </c>
      <c r="CZ1417">
        <v>0</v>
      </c>
      <c r="DA1417">
        <v>0</v>
      </c>
      <c r="DB1417">
        <v>0</v>
      </c>
      <c r="DC1417">
        <v>0</v>
      </c>
      <c r="DD1417">
        <v>0</v>
      </c>
      <c r="DE1417">
        <v>0</v>
      </c>
      <c r="DF1417">
        <v>0</v>
      </c>
      <c r="DG1417">
        <v>0</v>
      </c>
      <c r="DH1417">
        <v>0</v>
      </c>
      <c r="DI1417">
        <v>0</v>
      </c>
      <c r="DJ1417">
        <v>0</v>
      </c>
      <c r="DK1417">
        <v>0</v>
      </c>
      <c r="DL1417">
        <v>0</v>
      </c>
      <c r="DM1417">
        <v>0</v>
      </c>
      <c r="DN1417">
        <v>0</v>
      </c>
      <c r="DO1417">
        <v>0</v>
      </c>
      <c r="DP1417">
        <v>0</v>
      </c>
      <c r="DQ1417">
        <v>0</v>
      </c>
      <c r="DR1417">
        <v>0</v>
      </c>
      <c r="DS1417">
        <v>0</v>
      </c>
      <c r="DT1417">
        <v>0</v>
      </c>
      <c r="DU1417">
        <v>0</v>
      </c>
      <c r="DV1417">
        <v>0</v>
      </c>
      <c r="DW1417">
        <v>0</v>
      </c>
      <c r="DX1417">
        <v>0</v>
      </c>
    </row>
    <row r="1418" spans="13:128" hidden="1">
      <c r="M1418" s="340"/>
      <c r="N1418" t="s">
        <v>1024</v>
      </c>
      <c r="O1418">
        <v>1</v>
      </c>
      <c r="P1418">
        <v>20</v>
      </c>
      <c r="Q1418" s="183" t="str">
        <f t="shared" si="51"/>
        <v>SDH150120</v>
      </c>
      <c r="R1418">
        <v>10000</v>
      </c>
      <c r="S1418">
        <v>10000</v>
      </c>
      <c r="T1418">
        <v>10000</v>
      </c>
      <c r="U1418">
        <v>10000</v>
      </c>
      <c r="V1418">
        <v>10000</v>
      </c>
      <c r="W1418">
        <v>10000</v>
      </c>
      <c r="X1418">
        <v>10000</v>
      </c>
      <c r="Y1418">
        <v>10000</v>
      </c>
      <c r="Z1418">
        <v>10000</v>
      </c>
      <c r="AA1418">
        <v>10000</v>
      </c>
      <c r="AB1418">
        <v>10000</v>
      </c>
      <c r="AC1418">
        <v>10000</v>
      </c>
      <c r="AD1418">
        <v>10000</v>
      </c>
      <c r="AE1418">
        <v>10000</v>
      </c>
      <c r="AF1418">
        <v>10000</v>
      </c>
      <c r="AG1418">
        <v>10000</v>
      </c>
      <c r="AH1418">
        <v>10000</v>
      </c>
      <c r="AI1418">
        <v>10000</v>
      </c>
      <c r="AJ1418">
        <v>10000</v>
      </c>
      <c r="AK1418">
        <v>10000</v>
      </c>
      <c r="AL1418">
        <v>10000</v>
      </c>
      <c r="AM1418">
        <v>10000</v>
      </c>
      <c r="AN1418">
        <v>10000</v>
      </c>
      <c r="AO1418">
        <v>10000</v>
      </c>
      <c r="AP1418">
        <v>10000</v>
      </c>
      <c r="AQ1418">
        <v>10000</v>
      </c>
      <c r="AR1418">
        <v>10000</v>
      </c>
      <c r="AS1418">
        <v>10000</v>
      </c>
      <c r="AT1418">
        <v>10000</v>
      </c>
      <c r="AU1418">
        <v>10000</v>
      </c>
      <c r="AV1418">
        <v>0</v>
      </c>
      <c r="AW1418">
        <v>0</v>
      </c>
      <c r="AX1418">
        <v>0</v>
      </c>
      <c r="AY1418">
        <v>0</v>
      </c>
      <c r="AZ1418">
        <v>0</v>
      </c>
      <c r="BA1418">
        <v>0</v>
      </c>
      <c r="BB1418">
        <v>0</v>
      </c>
      <c r="BC1418">
        <v>0</v>
      </c>
      <c r="BD1418">
        <v>0</v>
      </c>
      <c r="BE1418">
        <v>0</v>
      </c>
      <c r="BF1418">
        <v>0</v>
      </c>
      <c r="BG1418">
        <v>0</v>
      </c>
      <c r="BH1418">
        <v>0</v>
      </c>
      <c r="BI1418">
        <v>0</v>
      </c>
      <c r="BJ1418">
        <v>0</v>
      </c>
      <c r="BK1418">
        <v>0</v>
      </c>
      <c r="BL1418">
        <v>0</v>
      </c>
      <c r="BM1418">
        <v>0</v>
      </c>
      <c r="BN1418">
        <v>0</v>
      </c>
      <c r="BO1418">
        <v>0</v>
      </c>
      <c r="BP1418">
        <v>0</v>
      </c>
      <c r="BQ1418">
        <v>0</v>
      </c>
      <c r="BR1418">
        <v>0</v>
      </c>
      <c r="BS1418">
        <v>0</v>
      </c>
      <c r="BT1418">
        <v>0</v>
      </c>
      <c r="BU1418">
        <v>0</v>
      </c>
      <c r="BV1418">
        <v>0</v>
      </c>
      <c r="BW1418">
        <v>0</v>
      </c>
      <c r="BX1418">
        <v>0</v>
      </c>
      <c r="BY1418">
        <v>0</v>
      </c>
      <c r="BZ1418">
        <v>0</v>
      </c>
      <c r="CA1418">
        <v>0</v>
      </c>
      <c r="CB1418">
        <v>0</v>
      </c>
      <c r="CC1418">
        <v>0</v>
      </c>
      <c r="CD1418">
        <v>0</v>
      </c>
      <c r="CE1418">
        <v>0</v>
      </c>
      <c r="CF1418">
        <v>0</v>
      </c>
      <c r="CG1418">
        <v>0</v>
      </c>
      <c r="CH1418">
        <v>0</v>
      </c>
      <c r="CI1418">
        <v>0</v>
      </c>
      <c r="CJ1418">
        <v>0</v>
      </c>
      <c r="CK1418">
        <v>0</v>
      </c>
      <c r="CL1418">
        <v>0</v>
      </c>
      <c r="CM1418">
        <v>0</v>
      </c>
      <c r="CN1418">
        <v>0</v>
      </c>
      <c r="CO1418">
        <v>0</v>
      </c>
      <c r="CP1418">
        <v>0</v>
      </c>
      <c r="CQ1418">
        <v>0</v>
      </c>
      <c r="CR1418">
        <v>0</v>
      </c>
      <c r="CS1418">
        <v>0</v>
      </c>
      <c r="CT1418">
        <v>0</v>
      </c>
      <c r="CU1418">
        <v>0</v>
      </c>
      <c r="CV1418">
        <v>0</v>
      </c>
      <c r="CW1418">
        <v>0</v>
      </c>
      <c r="CX1418">
        <v>0</v>
      </c>
      <c r="CY1418">
        <v>0</v>
      </c>
      <c r="CZ1418">
        <v>0</v>
      </c>
      <c r="DA1418">
        <v>0</v>
      </c>
      <c r="DB1418">
        <v>0</v>
      </c>
      <c r="DC1418">
        <v>0</v>
      </c>
      <c r="DD1418">
        <v>0</v>
      </c>
      <c r="DE1418">
        <v>0</v>
      </c>
      <c r="DF1418">
        <v>0</v>
      </c>
      <c r="DG1418">
        <v>0</v>
      </c>
      <c r="DH1418">
        <v>0</v>
      </c>
      <c r="DI1418">
        <v>0</v>
      </c>
      <c r="DJ1418">
        <v>0</v>
      </c>
      <c r="DK1418">
        <v>0</v>
      </c>
      <c r="DL1418">
        <v>0</v>
      </c>
      <c r="DM1418">
        <v>0</v>
      </c>
      <c r="DN1418">
        <v>0</v>
      </c>
      <c r="DO1418">
        <v>0</v>
      </c>
      <c r="DP1418">
        <v>0</v>
      </c>
      <c r="DQ1418">
        <v>0</v>
      </c>
      <c r="DR1418">
        <v>0</v>
      </c>
      <c r="DS1418">
        <v>0</v>
      </c>
      <c r="DT1418">
        <v>0</v>
      </c>
      <c r="DU1418">
        <v>0</v>
      </c>
      <c r="DV1418">
        <v>0</v>
      </c>
      <c r="DW1418">
        <v>0</v>
      </c>
      <c r="DX1418">
        <v>0</v>
      </c>
    </row>
    <row r="1419" spans="13:128" hidden="1">
      <c r="M1419" s="340"/>
      <c r="N1419" t="s">
        <v>1024</v>
      </c>
      <c r="O1419">
        <v>1</v>
      </c>
      <c r="P1419">
        <v>21</v>
      </c>
      <c r="Q1419" s="183" t="str">
        <f t="shared" si="51"/>
        <v>SDH150121</v>
      </c>
      <c r="R1419">
        <v>10000</v>
      </c>
      <c r="S1419">
        <v>10000</v>
      </c>
      <c r="T1419">
        <v>10000</v>
      </c>
      <c r="U1419">
        <v>10000</v>
      </c>
      <c r="V1419">
        <v>10000</v>
      </c>
      <c r="W1419">
        <v>10000</v>
      </c>
      <c r="X1419">
        <v>10000</v>
      </c>
      <c r="Y1419">
        <v>10000</v>
      </c>
      <c r="Z1419">
        <v>10000</v>
      </c>
      <c r="AA1419">
        <v>10000</v>
      </c>
      <c r="AB1419">
        <v>10000</v>
      </c>
      <c r="AC1419">
        <v>10000</v>
      </c>
      <c r="AD1419">
        <v>10000</v>
      </c>
      <c r="AE1419">
        <v>10000</v>
      </c>
      <c r="AF1419">
        <v>10000</v>
      </c>
      <c r="AG1419">
        <v>10000</v>
      </c>
      <c r="AH1419">
        <v>10000</v>
      </c>
      <c r="AI1419">
        <v>10000</v>
      </c>
      <c r="AJ1419">
        <v>10000</v>
      </c>
      <c r="AK1419">
        <v>10000</v>
      </c>
      <c r="AL1419">
        <v>10000</v>
      </c>
      <c r="AM1419">
        <v>10000</v>
      </c>
      <c r="AN1419">
        <v>10000</v>
      </c>
      <c r="AO1419">
        <v>10000</v>
      </c>
      <c r="AP1419">
        <v>10000</v>
      </c>
      <c r="AQ1419">
        <v>10000</v>
      </c>
      <c r="AR1419">
        <v>10000</v>
      </c>
      <c r="AS1419">
        <v>10000</v>
      </c>
      <c r="AT1419">
        <v>10000</v>
      </c>
      <c r="AU1419">
        <v>10000</v>
      </c>
      <c r="AV1419">
        <v>0</v>
      </c>
      <c r="AW1419">
        <v>0</v>
      </c>
      <c r="AX1419">
        <v>0</v>
      </c>
      <c r="AY1419">
        <v>0</v>
      </c>
      <c r="AZ1419">
        <v>0</v>
      </c>
      <c r="BA1419">
        <v>0</v>
      </c>
      <c r="BB1419">
        <v>0</v>
      </c>
      <c r="BC1419">
        <v>0</v>
      </c>
      <c r="BD1419">
        <v>0</v>
      </c>
      <c r="BE1419">
        <v>0</v>
      </c>
      <c r="BF1419">
        <v>0</v>
      </c>
      <c r="BG1419">
        <v>0</v>
      </c>
      <c r="BH1419">
        <v>0</v>
      </c>
      <c r="BI1419">
        <v>0</v>
      </c>
      <c r="BJ1419">
        <v>0</v>
      </c>
      <c r="BK1419">
        <v>0</v>
      </c>
      <c r="BL1419">
        <v>0</v>
      </c>
      <c r="BM1419">
        <v>0</v>
      </c>
      <c r="BN1419">
        <v>0</v>
      </c>
      <c r="BO1419">
        <v>0</v>
      </c>
      <c r="BP1419">
        <v>0</v>
      </c>
      <c r="BQ1419">
        <v>0</v>
      </c>
      <c r="BR1419">
        <v>0</v>
      </c>
      <c r="BS1419">
        <v>0</v>
      </c>
      <c r="BT1419">
        <v>0</v>
      </c>
      <c r="BU1419">
        <v>0</v>
      </c>
      <c r="BV1419">
        <v>0</v>
      </c>
      <c r="BW1419">
        <v>0</v>
      </c>
      <c r="BX1419">
        <v>0</v>
      </c>
      <c r="BY1419">
        <v>0</v>
      </c>
      <c r="BZ1419">
        <v>0</v>
      </c>
      <c r="CA1419">
        <v>0</v>
      </c>
      <c r="CB1419">
        <v>0</v>
      </c>
      <c r="CC1419">
        <v>0</v>
      </c>
      <c r="CD1419">
        <v>0</v>
      </c>
      <c r="CE1419">
        <v>0</v>
      </c>
      <c r="CF1419">
        <v>0</v>
      </c>
      <c r="CG1419">
        <v>0</v>
      </c>
      <c r="CH1419">
        <v>0</v>
      </c>
      <c r="CI1419">
        <v>0</v>
      </c>
      <c r="CJ1419">
        <v>0</v>
      </c>
      <c r="CK1419">
        <v>0</v>
      </c>
      <c r="CL1419">
        <v>0</v>
      </c>
      <c r="CM1419">
        <v>0</v>
      </c>
      <c r="CN1419">
        <v>0</v>
      </c>
      <c r="CO1419">
        <v>0</v>
      </c>
      <c r="CP1419">
        <v>0</v>
      </c>
      <c r="CQ1419">
        <v>0</v>
      </c>
      <c r="CR1419">
        <v>0</v>
      </c>
      <c r="CS1419">
        <v>0</v>
      </c>
      <c r="CT1419">
        <v>0</v>
      </c>
      <c r="CU1419">
        <v>0</v>
      </c>
      <c r="CV1419">
        <v>0</v>
      </c>
      <c r="CW1419">
        <v>0</v>
      </c>
      <c r="CX1419">
        <v>0</v>
      </c>
      <c r="CY1419">
        <v>0</v>
      </c>
      <c r="CZ1419">
        <v>0</v>
      </c>
      <c r="DA1419">
        <v>0</v>
      </c>
      <c r="DB1419">
        <v>0</v>
      </c>
      <c r="DC1419">
        <v>0</v>
      </c>
      <c r="DD1419">
        <v>0</v>
      </c>
      <c r="DE1419">
        <v>0</v>
      </c>
      <c r="DF1419">
        <v>0</v>
      </c>
      <c r="DG1419">
        <v>0</v>
      </c>
      <c r="DH1419">
        <v>0</v>
      </c>
      <c r="DI1419">
        <v>0</v>
      </c>
      <c r="DJ1419">
        <v>0</v>
      </c>
      <c r="DK1419">
        <v>0</v>
      </c>
      <c r="DL1419">
        <v>0</v>
      </c>
      <c r="DM1419">
        <v>0</v>
      </c>
      <c r="DN1419">
        <v>0</v>
      </c>
      <c r="DO1419">
        <v>0</v>
      </c>
      <c r="DP1419">
        <v>0</v>
      </c>
      <c r="DQ1419">
        <v>0</v>
      </c>
      <c r="DR1419">
        <v>0</v>
      </c>
      <c r="DS1419">
        <v>0</v>
      </c>
      <c r="DT1419">
        <v>0</v>
      </c>
      <c r="DU1419">
        <v>0</v>
      </c>
      <c r="DV1419">
        <v>0</v>
      </c>
      <c r="DW1419">
        <v>0</v>
      </c>
      <c r="DX1419">
        <v>0</v>
      </c>
    </row>
    <row r="1420" spans="13:128" hidden="1">
      <c r="M1420" s="340"/>
      <c r="N1420" t="s">
        <v>1024</v>
      </c>
      <c r="O1420">
        <v>1</v>
      </c>
      <c r="P1420">
        <v>22</v>
      </c>
      <c r="Q1420" s="183" t="str">
        <f t="shared" si="51"/>
        <v>SDH150122</v>
      </c>
      <c r="R1420">
        <v>10000</v>
      </c>
      <c r="S1420">
        <v>10000</v>
      </c>
      <c r="T1420">
        <v>10000</v>
      </c>
      <c r="U1420">
        <v>10000</v>
      </c>
      <c r="V1420">
        <v>10000</v>
      </c>
      <c r="W1420">
        <v>10000</v>
      </c>
      <c r="X1420">
        <v>10000</v>
      </c>
      <c r="Y1420">
        <v>10000</v>
      </c>
      <c r="Z1420">
        <v>10000</v>
      </c>
      <c r="AA1420">
        <v>10000</v>
      </c>
      <c r="AB1420">
        <v>10000</v>
      </c>
      <c r="AC1420">
        <v>10000</v>
      </c>
      <c r="AD1420">
        <v>10000</v>
      </c>
      <c r="AE1420">
        <v>10000</v>
      </c>
      <c r="AF1420">
        <v>10000</v>
      </c>
      <c r="AG1420">
        <v>10000</v>
      </c>
      <c r="AH1420">
        <v>10000</v>
      </c>
      <c r="AI1420">
        <v>10000</v>
      </c>
      <c r="AJ1420">
        <v>10000</v>
      </c>
      <c r="AK1420">
        <v>10000</v>
      </c>
      <c r="AL1420">
        <v>10000</v>
      </c>
      <c r="AM1420">
        <v>10000</v>
      </c>
      <c r="AN1420">
        <v>10000</v>
      </c>
      <c r="AO1420">
        <v>10000</v>
      </c>
      <c r="AP1420">
        <v>10000</v>
      </c>
      <c r="AQ1420">
        <v>10000</v>
      </c>
      <c r="AR1420">
        <v>10000</v>
      </c>
      <c r="AS1420">
        <v>10000</v>
      </c>
      <c r="AT1420">
        <v>10000</v>
      </c>
      <c r="AU1420">
        <v>10000</v>
      </c>
      <c r="AV1420">
        <v>0</v>
      </c>
      <c r="AW1420">
        <v>0</v>
      </c>
      <c r="AX1420">
        <v>0</v>
      </c>
      <c r="AY1420">
        <v>0</v>
      </c>
      <c r="AZ1420">
        <v>0</v>
      </c>
      <c r="BA1420">
        <v>0</v>
      </c>
      <c r="BB1420">
        <v>0</v>
      </c>
      <c r="BC1420">
        <v>0</v>
      </c>
      <c r="BD1420">
        <v>0</v>
      </c>
      <c r="BE1420">
        <v>0</v>
      </c>
      <c r="BF1420">
        <v>0</v>
      </c>
      <c r="BG1420">
        <v>0</v>
      </c>
      <c r="BH1420">
        <v>0</v>
      </c>
      <c r="BI1420">
        <v>0</v>
      </c>
      <c r="BJ1420">
        <v>0</v>
      </c>
      <c r="BK1420">
        <v>0</v>
      </c>
      <c r="BL1420">
        <v>0</v>
      </c>
      <c r="BM1420">
        <v>0</v>
      </c>
      <c r="BN1420">
        <v>0</v>
      </c>
      <c r="BO1420">
        <v>0</v>
      </c>
      <c r="BP1420">
        <v>0</v>
      </c>
      <c r="BQ1420">
        <v>0</v>
      </c>
      <c r="BR1420">
        <v>0</v>
      </c>
      <c r="BS1420">
        <v>0</v>
      </c>
      <c r="BT1420">
        <v>0</v>
      </c>
      <c r="BU1420">
        <v>0</v>
      </c>
      <c r="BV1420">
        <v>0</v>
      </c>
      <c r="BW1420">
        <v>0</v>
      </c>
      <c r="BX1420">
        <v>0</v>
      </c>
      <c r="BY1420">
        <v>0</v>
      </c>
      <c r="BZ1420">
        <v>0</v>
      </c>
      <c r="CA1420">
        <v>0</v>
      </c>
      <c r="CB1420">
        <v>0</v>
      </c>
      <c r="CC1420">
        <v>0</v>
      </c>
      <c r="CD1420">
        <v>0</v>
      </c>
      <c r="CE1420">
        <v>0</v>
      </c>
      <c r="CF1420">
        <v>0</v>
      </c>
      <c r="CG1420">
        <v>0</v>
      </c>
      <c r="CH1420">
        <v>0</v>
      </c>
      <c r="CI1420">
        <v>0</v>
      </c>
      <c r="CJ1420">
        <v>0</v>
      </c>
      <c r="CK1420">
        <v>0</v>
      </c>
      <c r="CL1420">
        <v>0</v>
      </c>
      <c r="CM1420">
        <v>0</v>
      </c>
      <c r="CN1420">
        <v>0</v>
      </c>
      <c r="CO1420">
        <v>0</v>
      </c>
      <c r="CP1420">
        <v>0</v>
      </c>
      <c r="CQ1420">
        <v>0</v>
      </c>
      <c r="CR1420">
        <v>0</v>
      </c>
      <c r="CS1420">
        <v>0</v>
      </c>
      <c r="CT1420">
        <v>0</v>
      </c>
      <c r="CU1420">
        <v>0</v>
      </c>
      <c r="CV1420">
        <v>0</v>
      </c>
      <c r="CW1420">
        <v>0</v>
      </c>
      <c r="CX1420">
        <v>0</v>
      </c>
      <c r="CY1420">
        <v>0</v>
      </c>
      <c r="CZ1420">
        <v>0</v>
      </c>
      <c r="DA1420">
        <v>0</v>
      </c>
      <c r="DB1420">
        <v>0</v>
      </c>
      <c r="DC1420">
        <v>0</v>
      </c>
      <c r="DD1420">
        <v>0</v>
      </c>
      <c r="DE1420">
        <v>0</v>
      </c>
      <c r="DF1420">
        <v>0</v>
      </c>
      <c r="DG1420">
        <v>0</v>
      </c>
      <c r="DH1420">
        <v>0</v>
      </c>
      <c r="DI1420">
        <v>0</v>
      </c>
      <c r="DJ1420">
        <v>0</v>
      </c>
      <c r="DK1420">
        <v>0</v>
      </c>
      <c r="DL1420">
        <v>0</v>
      </c>
      <c r="DM1420">
        <v>0</v>
      </c>
      <c r="DN1420">
        <v>0</v>
      </c>
      <c r="DO1420">
        <v>0</v>
      </c>
      <c r="DP1420">
        <v>0</v>
      </c>
      <c r="DQ1420">
        <v>0</v>
      </c>
      <c r="DR1420">
        <v>0</v>
      </c>
      <c r="DS1420">
        <v>0</v>
      </c>
      <c r="DT1420">
        <v>0</v>
      </c>
      <c r="DU1420">
        <v>0</v>
      </c>
      <c r="DV1420">
        <v>0</v>
      </c>
      <c r="DW1420">
        <v>0</v>
      </c>
      <c r="DX1420">
        <v>0</v>
      </c>
    </row>
    <row r="1421" spans="13:128" hidden="1">
      <c r="M1421" s="340"/>
      <c r="N1421" t="s">
        <v>1024</v>
      </c>
      <c r="O1421">
        <v>1</v>
      </c>
      <c r="P1421">
        <v>23</v>
      </c>
      <c r="Q1421" s="183" t="str">
        <f t="shared" si="51"/>
        <v>SDH150123</v>
      </c>
      <c r="R1421">
        <v>10000</v>
      </c>
      <c r="S1421">
        <v>10000</v>
      </c>
      <c r="T1421">
        <v>10000</v>
      </c>
      <c r="U1421">
        <v>10000</v>
      </c>
      <c r="V1421">
        <v>10000</v>
      </c>
      <c r="W1421">
        <v>10000</v>
      </c>
      <c r="X1421">
        <v>10000</v>
      </c>
      <c r="Y1421">
        <v>10000</v>
      </c>
      <c r="Z1421">
        <v>10000</v>
      </c>
      <c r="AA1421">
        <v>10000</v>
      </c>
      <c r="AB1421">
        <v>10000</v>
      </c>
      <c r="AC1421">
        <v>10000</v>
      </c>
      <c r="AD1421">
        <v>10000</v>
      </c>
      <c r="AE1421">
        <v>10000</v>
      </c>
      <c r="AF1421">
        <v>10000</v>
      </c>
      <c r="AG1421">
        <v>10000</v>
      </c>
      <c r="AH1421">
        <v>10000</v>
      </c>
      <c r="AI1421">
        <v>10000</v>
      </c>
      <c r="AJ1421">
        <v>10000</v>
      </c>
      <c r="AK1421">
        <v>10000</v>
      </c>
      <c r="AL1421">
        <v>10000</v>
      </c>
      <c r="AM1421">
        <v>10000</v>
      </c>
      <c r="AN1421">
        <v>10000</v>
      </c>
      <c r="AO1421">
        <v>10000</v>
      </c>
      <c r="AP1421">
        <v>10000</v>
      </c>
      <c r="AQ1421">
        <v>10000</v>
      </c>
      <c r="AR1421">
        <v>10000</v>
      </c>
      <c r="AS1421">
        <v>10000</v>
      </c>
      <c r="AT1421">
        <v>10000</v>
      </c>
      <c r="AU1421">
        <v>10000</v>
      </c>
      <c r="AV1421">
        <v>0</v>
      </c>
      <c r="AW1421">
        <v>0</v>
      </c>
      <c r="AX1421">
        <v>0</v>
      </c>
      <c r="AY1421">
        <v>0</v>
      </c>
      <c r="AZ1421">
        <v>0</v>
      </c>
      <c r="BA1421">
        <v>0</v>
      </c>
      <c r="BB1421">
        <v>0</v>
      </c>
      <c r="BC1421">
        <v>0</v>
      </c>
      <c r="BD1421">
        <v>0</v>
      </c>
      <c r="BE1421">
        <v>0</v>
      </c>
      <c r="BF1421">
        <v>0</v>
      </c>
      <c r="BG1421">
        <v>0</v>
      </c>
      <c r="BH1421">
        <v>0</v>
      </c>
      <c r="BI1421">
        <v>0</v>
      </c>
      <c r="BJ1421">
        <v>0</v>
      </c>
      <c r="BK1421">
        <v>0</v>
      </c>
      <c r="BL1421">
        <v>0</v>
      </c>
      <c r="BM1421">
        <v>0</v>
      </c>
      <c r="BN1421">
        <v>0</v>
      </c>
      <c r="BO1421">
        <v>0</v>
      </c>
      <c r="BP1421">
        <v>0</v>
      </c>
      <c r="BQ1421">
        <v>0</v>
      </c>
      <c r="BR1421">
        <v>0</v>
      </c>
      <c r="BS1421">
        <v>0</v>
      </c>
      <c r="BT1421">
        <v>0</v>
      </c>
      <c r="BU1421">
        <v>0</v>
      </c>
      <c r="BV1421">
        <v>0</v>
      </c>
      <c r="BW1421">
        <v>0</v>
      </c>
      <c r="BX1421">
        <v>0</v>
      </c>
      <c r="BY1421">
        <v>0</v>
      </c>
      <c r="BZ1421">
        <v>0</v>
      </c>
      <c r="CA1421">
        <v>0</v>
      </c>
      <c r="CB1421">
        <v>0</v>
      </c>
      <c r="CC1421">
        <v>0</v>
      </c>
      <c r="CD1421">
        <v>0</v>
      </c>
      <c r="CE1421">
        <v>0</v>
      </c>
      <c r="CF1421">
        <v>0</v>
      </c>
      <c r="CG1421">
        <v>0</v>
      </c>
      <c r="CH1421">
        <v>0</v>
      </c>
      <c r="CI1421">
        <v>0</v>
      </c>
      <c r="CJ1421">
        <v>0</v>
      </c>
      <c r="CK1421">
        <v>0</v>
      </c>
      <c r="CL1421">
        <v>0</v>
      </c>
      <c r="CM1421">
        <v>0</v>
      </c>
      <c r="CN1421">
        <v>0</v>
      </c>
      <c r="CO1421">
        <v>0</v>
      </c>
      <c r="CP1421">
        <v>0</v>
      </c>
      <c r="CQ1421">
        <v>0</v>
      </c>
      <c r="CR1421">
        <v>0</v>
      </c>
      <c r="CS1421">
        <v>0</v>
      </c>
      <c r="CT1421">
        <v>0</v>
      </c>
      <c r="CU1421">
        <v>0</v>
      </c>
      <c r="CV1421">
        <v>0</v>
      </c>
      <c r="CW1421">
        <v>0</v>
      </c>
      <c r="CX1421">
        <v>0</v>
      </c>
      <c r="CY1421">
        <v>0</v>
      </c>
      <c r="CZ1421">
        <v>0</v>
      </c>
      <c r="DA1421">
        <v>0</v>
      </c>
      <c r="DB1421">
        <v>0</v>
      </c>
      <c r="DC1421">
        <v>0</v>
      </c>
      <c r="DD1421">
        <v>0</v>
      </c>
      <c r="DE1421">
        <v>0</v>
      </c>
      <c r="DF1421">
        <v>0</v>
      </c>
      <c r="DG1421">
        <v>0</v>
      </c>
      <c r="DH1421">
        <v>0</v>
      </c>
      <c r="DI1421">
        <v>0</v>
      </c>
      <c r="DJ1421">
        <v>0</v>
      </c>
      <c r="DK1421">
        <v>0</v>
      </c>
      <c r="DL1421">
        <v>0</v>
      </c>
      <c r="DM1421">
        <v>0</v>
      </c>
      <c r="DN1421">
        <v>0</v>
      </c>
      <c r="DO1421">
        <v>0</v>
      </c>
      <c r="DP1421">
        <v>0</v>
      </c>
      <c r="DQ1421">
        <v>0</v>
      </c>
      <c r="DR1421">
        <v>0</v>
      </c>
      <c r="DS1421">
        <v>0</v>
      </c>
      <c r="DT1421">
        <v>0</v>
      </c>
      <c r="DU1421">
        <v>0</v>
      </c>
      <c r="DV1421">
        <v>0</v>
      </c>
      <c r="DW1421">
        <v>0</v>
      </c>
      <c r="DX1421">
        <v>0</v>
      </c>
    </row>
    <row r="1422" spans="13:128" hidden="1">
      <c r="M1422" s="340"/>
      <c r="N1422" t="s">
        <v>1024</v>
      </c>
      <c r="O1422">
        <v>1</v>
      </c>
      <c r="P1422">
        <v>24</v>
      </c>
      <c r="Q1422" s="183" t="str">
        <f t="shared" si="51"/>
        <v>SDH150124</v>
      </c>
      <c r="R1422">
        <v>10000</v>
      </c>
      <c r="S1422">
        <v>10000</v>
      </c>
      <c r="T1422">
        <v>10000</v>
      </c>
      <c r="U1422">
        <v>10000</v>
      </c>
      <c r="V1422">
        <v>10000</v>
      </c>
      <c r="W1422">
        <v>10000</v>
      </c>
      <c r="X1422">
        <v>10000</v>
      </c>
      <c r="Y1422">
        <v>10000</v>
      </c>
      <c r="Z1422">
        <v>10000</v>
      </c>
      <c r="AA1422">
        <v>10000</v>
      </c>
      <c r="AB1422">
        <v>10000</v>
      </c>
      <c r="AC1422">
        <v>10000</v>
      </c>
      <c r="AD1422">
        <v>10000</v>
      </c>
      <c r="AE1422">
        <v>10000</v>
      </c>
      <c r="AF1422">
        <v>10000</v>
      </c>
      <c r="AG1422">
        <v>10000</v>
      </c>
      <c r="AH1422">
        <v>10000</v>
      </c>
      <c r="AI1422">
        <v>10000</v>
      </c>
      <c r="AJ1422">
        <v>10000</v>
      </c>
      <c r="AK1422">
        <v>10000</v>
      </c>
      <c r="AL1422">
        <v>10000</v>
      </c>
      <c r="AM1422">
        <v>10000</v>
      </c>
      <c r="AN1422">
        <v>10000</v>
      </c>
      <c r="AO1422">
        <v>10000</v>
      </c>
      <c r="AP1422">
        <v>10000</v>
      </c>
      <c r="AQ1422">
        <v>10000</v>
      </c>
      <c r="AR1422">
        <v>10000</v>
      </c>
      <c r="AS1422">
        <v>10000</v>
      </c>
      <c r="AT1422">
        <v>10000</v>
      </c>
      <c r="AU1422">
        <v>10000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v>0</v>
      </c>
      <c r="CN1422">
        <v>0</v>
      </c>
      <c r="CO1422">
        <v>0</v>
      </c>
      <c r="CP1422">
        <v>0</v>
      </c>
      <c r="CQ1422">
        <v>0</v>
      </c>
      <c r="CR1422">
        <v>0</v>
      </c>
      <c r="CS1422">
        <v>0</v>
      </c>
      <c r="CT1422">
        <v>0</v>
      </c>
      <c r="CU1422">
        <v>0</v>
      </c>
      <c r="CV1422">
        <v>0</v>
      </c>
      <c r="CW1422">
        <v>0</v>
      </c>
      <c r="CX1422">
        <v>0</v>
      </c>
      <c r="CY1422">
        <v>0</v>
      </c>
      <c r="CZ1422">
        <v>0</v>
      </c>
      <c r="DA1422">
        <v>0</v>
      </c>
      <c r="DB1422">
        <v>0</v>
      </c>
      <c r="DC1422">
        <v>0</v>
      </c>
      <c r="DD1422">
        <v>0</v>
      </c>
      <c r="DE1422">
        <v>0</v>
      </c>
      <c r="DF1422">
        <v>0</v>
      </c>
      <c r="DG1422">
        <v>0</v>
      </c>
      <c r="DH1422">
        <v>0</v>
      </c>
      <c r="DI1422">
        <v>0</v>
      </c>
      <c r="DJ1422">
        <v>0</v>
      </c>
      <c r="DK1422">
        <v>0</v>
      </c>
      <c r="DL1422">
        <v>0</v>
      </c>
      <c r="DM1422">
        <v>0</v>
      </c>
      <c r="DN1422">
        <v>0</v>
      </c>
      <c r="DO1422">
        <v>0</v>
      </c>
      <c r="DP1422">
        <v>0</v>
      </c>
      <c r="DQ1422">
        <v>0</v>
      </c>
      <c r="DR1422">
        <v>0</v>
      </c>
      <c r="DS1422">
        <v>0</v>
      </c>
      <c r="DT1422">
        <v>0</v>
      </c>
      <c r="DU1422">
        <v>0</v>
      </c>
      <c r="DV1422">
        <v>0</v>
      </c>
      <c r="DW1422">
        <v>0</v>
      </c>
      <c r="DX1422">
        <v>0</v>
      </c>
    </row>
    <row r="1423" spans="13:128" hidden="1">
      <c r="M1423" s="340"/>
      <c r="N1423" t="s">
        <v>1024</v>
      </c>
      <c r="O1423">
        <v>1</v>
      </c>
      <c r="P1423">
        <v>25</v>
      </c>
      <c r="Q1423" s="183" t="str">
        <f t="shared" si="51"/>
        <v>SDH150125</v>
      </c>
      <c r="R1423">
        <v>10000</v>
      </c>
      <c r="S1423">
        <v>10000</v>
      </c>
      <c r="T1423">
        <v>10000</v>
      </c>
      <c r="U1423">
        <v>10000</v>
      </c>
      <c r="V1423">
        <v>10000</v>
      </c>
      <c r="W1423">
        <v>10000</v>
      </c>
      <c r="X1423">
        <v>10000</v>
      </c>
      <c r="Y1423">
        <v>10000</v>
      </c>
      <c r="Z1423">
        <v>10000</v>
      </c>
      <c r="AA1423">
        <v>10000</v>
      </c>
      <c r="AB1423">
        <v>10000</v>
      </c>
      <c r="AC1423">
        <v>10000</v>
      </c>
      <c r="AD1423">
        <v>10000</v>
      </c>
      <c r="AE1423">
        <v>10000</v>
      </c>
      <c r="AF1423">
        <v>10000</v>
      </c>
      <c r="AG1423">
        <v>10000</v>
      </c>
      <c r="AH1423">
        <v>10000</v>
      </c>
      <c r="AI1423">
        <v>10000</v>
      </c>
      <c r="AJ1423">
        <v>10000</v>
      </c>
      <c r="AK1423">
        <v>10000</v>
      </c>
      <c r="AL1423">
        <v>10000</v>
      </c>
      <c r="AM1423">
        <v>10000</v>
      </c>
      <c r="AN1423">
        <v>10000</v>
      </c>
      <c r="AO1423">
        <v>10000</v>
      </c>
      <c r="AP1423">
        <v>10000</v>
      </c>
      <c r="AQ1423">
        <v>10000</v>
      </c>
      <c r="AR1423">
        <v>10000</v>
      </c>
      <c r="AS1423">
        <v>10000</v>
      </c>
      <c r="AT1423">
        <v>10000</v>
      </c>
      <c r="AU1423">
        <v>10000</v>
      </c>
      <c r="AV1423">
        <v>0</v>
      </c>
      <c r="AW1423">
        <v>0</v>
      </c>
      <c r="AX1423">
        <v>0</v>
      </c>
      <c r="AY1423">
        <v>0</v>
      </c>
      <c r="AZ1423">
        <v>0</v>
      </c>
      <c r="BA1423">
        <v>0</v>
      </c>
      <c r="BB1423">
        <v>0</v>
      </c>
      <c r="BC1423">
        <v>0</v>
      </c>
      <c r="BD1423">
        <v>0</v>
      </c>
      <c r="BE1423">
        <v>0</v>
      </c>
      <c r="BF1423">
        <v>0</v>
      </c>
      <c r="BG1423">
        <v>0</v>
      </c>
      <c r="BH1423">
        <v>0</v>
      </c>
      <c r="BI1423">
        <v>0</v>
      </c>
      <c r="BJ1423">
        <v>0</v>
      </c>
      <c r="BK1423">
        <v>0</v>
      </c>
      <c r="BL1423">
        <v>0</v>
      </c>
      <c r="BM1423">
        <v>0</v>
      </c>
      <c r="BN1423">
        <v>0</v>
      </c>
      <c r="BO1423">
        <v>0</v>
      </c>
      <c r="BP1423">
        <v>0</v>
      </c>
      <c r="BQ1423">
        <v>0</v>
      </c>
      <c r="BR1423">
        <v>0</v>
      </c>
      <c r="BS1423">
        <v>0</v>
      </c>
      <c r="BT1423">
        <v>0</v>
      </c>
      <c r="BU1423">
        <v>0</v>
      </c>
      <c r="BV1423">
        <v>0</v>
      </c>
      <c r="BW1423">
        <v>0</v>
      </c>
      <c r="BX1423">
        <v>0</v>
      </c>
      <c r="BY1423">
        <v>0</v>
      </c>
      <c r="BZ1423">
        <v>0</v>
      </c>
      <c r="CA1423">
        <v>0</v>
      </c>
      <c r="CB1423">
        <v>0</v>
      </c>
      <c r="CC1423">
        <v>0</v>
      </c>
      <c r="CD1423">
        <v>0</v>
      </c>
      <c r="CE1423">
        <v>0</v>
      </c>
      <c r="CF1423">
        <v>0</v>
      </c>
      <c r="CG1423">
        <v>0</v>
      </c>
      <c r="CH1423">
        <v>0</v>
      </c>
      <c r="CI1423">
        <v>0</v>
      </c>
      <c r="CJ1423">
        <v>0</v>
      </c>
      <c r="CK1423">
        <v>0</v>
      </c>
      <c r="CL1423">
        <v>0</v>
      </c>
      <c r="CM1423">
        <v>0</v>
      </c>
      <c r="CN1423">
        <v>0</v>
      </c>
      <c r="CO1423">
        <v>0</v>
      </c>
      <c r="CP1423">
        <v>0</v>
      </c>
      <c r="CQ1423">
        <v>0</v>
      </c>
      <c r="CR1423">
        <v>0</v>
      </c>
      <c r="CS1423">
        <v>0</v>
      </c>
      <c r="CT1423">
        <v>0</v>
      </c>
      <c r="CU1423">
        <v>0</v>
      </c>
      <c r="CV1423">
        <v>0</v>
      </c>
      <c r="CW1423">
        <v>0</v>
      </c>
      <c r="CX1423">
        <v>0</v>
      </c>
      <c r="CY1423">
        <v>0</v>
      </c>
      <c r="CZ1423">
        <v>0</v>
      </c>
      <c r="DA1423">
        <v>0</v>
      </c>
      <c r="DB1423">
        <v>0</v>
      </c>
      <c r="DC1423">
        <v>0</v>
      </c>
      <c r="DD1423">
        <v>0</v>
      </c>
      <c r="DE1423">
        <v>0</v>
      </c>
      <c r="DF1423">
        <v>0</v>
      </c>
      <c r="DG1423">
        <v>0</v>
      </c>
      <c r="DH1423">
        <v>0</v>
      </c>
      <c r="DI1423">
        <v>0</v>
      </c>
      <c r="DJ1423">
        <v>0</v>
      </c>
      <c r="DK1423">
        <v>0</v>
      </c>
      <c r="DL1423">
        <v>0</v>
      </c>
      <c r="DM1423">
        <v>0</v>
      </c>
      <c r="DN1423">
        <v>0</v>
      </c>
      <c r="DO1423">
        <v>0</v>
      </c>
      <c r="DP1423">
        <v>0</v>
      </c>
      <c r="DQ1423">
        <v>0</v>
      </c>
      <c r="DR1423">
        <v>0</v>
      </c>
      <c r="DS1423">
        <v>0</v>
      </c>
      <c r="DT1423">
        <v>0</v>
      </c>
      <c r="DU1423">
        <v>0</v>
      </c>
      <c r="DV1423">
        <v>0</v>
      </c>
      <c r="DW1423">
        <v>0</v>
      </c>
      <c r="DX1423">
        <v>0</v>
      </c>
    </row>
    <row r="1424" spans="13:128" hidden="1">
      <c r="M1424" s="340"/>
      <c r="N1424" t="s">
        <v>1024</v>
      </c>
      <c r="O1424">
        <v>1</v>
      </c>
      <c r="P1424">
        <v>26</v>
      </c>
      <c r="Q1424" s="183" t="str">
        <f t="shared" si="51"/>
        <v>SDH150126</v>
      </c>
      <c r="R1424">
        <v>10000</v>
      </c>
      <c r="S1424">
        <v>10000</v>
      </c>
      <c r="T1424">
        <v>10000</v>
      </c>
      <c r="U1424">
        <v>10000</v>
      </c>
      <c r="V1424">
        <v>10000</v>
      </c>
      <c r="W1424">
        <v>10000</v>
      </c>
      <c r="X1424">
        <v>10000</v>
      </c>
      <c r="Y1424">
        <v>10000</v>
      </c>
      <c r="Z1424">
        <v>10000</v>
      </c>
      <c r="AA1424">
        <v>10000</v>
      </c>
      <c r="AB1424">
        <v>10000</v>
      </c>
      <c r="AC1424">
        <v>10000</v>
      </c>
      <c r="AD1424">
        <v>10000</v>
      </c>
      <c r="AE1424">
        <v>10000</v>
      </c>
      <c r="AF1424">
        <v>10000</v>
      </c>
      <c r="AG1424">
        <v>10000</v>
      </c>
      <c r="AH1424">
        <v>10000</v>
      </c>
      <c r="AI1424">
        <v>10000</v>
      </c>
      <c r="AJ1424">
        <v>10000</v>
      </c>
      <c r="AK1424">
        <v>10000</v>
      </c>
      <c r="AL1424">
        <v>10000</v>
      </c>
      <c r="AM1424">
        <v>10000</v>
      </c>
      <c r="AN1424">
        <v>10000</v>
      </c>
      <c r="AO1424">
        <v>10000</v>
      </c>
      <c r="AP1424">
        <v>10000</v>
      </c>
      <c r="AQ1424">
        <v>10000</v>
      </c>
      <c r="AR1424">
        <v>10000</v>
      </c>
      <c r="AS1424">
        <v>10000</v>
      </c>
      <c r="AT1424">
        <v>10000</v>
      </c>
      <c r="AU1424">
        <v>10000</v>
      </c>
      <c r="AV1424">
        <v>0</v>
      </c>
      <c r="AW1424">
        <v>0</v>
      </c>
      <c r="AX1424">
        <v>0</v>
      </c>
      <c r="AY1424">
        <v>0</v>
      </c>
      <c r="AZ1424">
        <v>0</v>
      </c>
      <c r="BA1424">
        <v>0</v>
      </c>
      <c r="BB1424">
        <v>0</v>
      </c>
      <c r="BC1424">
        <v>0</v>
      </c>
      <c r="BD1424">
        <v>0</v>
      </c>
      <c r="BE1424">
        <v>0</v>
      </c>
      <c r="BF1424">
        <v>0</v>
      </c>
      <c r="BG1424">
        <v>0</v>
      </c>
      <c r="BH1424">
        <v>0</v>
      </c>
      <c r="BI1424">
        <v>0</v>
      </c>
      <c r="BJ1424">
        <v>0</v>
      </c>
      <c r="BK1424">
        <v>0</v>
      </c>
      <c r="BL1424">
        <v>0</v>
      </c>
      <c r="BM1424">
        <v>0</v>
      </c>
      <c r="BN1424">
        <v>0</v>
      </c>
      <c r="BO1424">
        <v>0</v>
      </c>
      <c r="BP1424">
        <v>0</v>
      </c>
      <c r="BQ1424">
        <v>0</v>
      </c>
      <c r="BR1424">
        <v>0</v>
      </c>
      <c r="BS1424">
        <v>0</v>
      </c>
      <c r="BT1424">
        <v>0</v>
      </c>
      <c r="BU1424">
        <v>0</v>
      </c>
      <c r="BV1424">
        <v>0</v>
      </c>
      <c r="BW1424">
        <v>0</v>
      </c>
      <c r="BX1424">
        <v>0</v>
      </c>
      <c r="BY1424">
        <v>0</v>
      </c>
      <c r="BZ1424">
        <v>0</v>
      </c>
      <c r="CA1424">
        <v>0</v>
      </c>
      <c r="CB1424">
        <v>0</v>
      </c>
      <c r="CC1424">
        <v>0</v>
      </c>
      <c r="CD1424">
        <v>0</v>
      </c>
      <c r="CE1424">
        <v>0</v>
      </c>
      <c r="CF1424">
        <v>0</v>
      </c>
      <c r="CG1424">
        <v>0</v>
      </c>
      <c r="CH1424">
        <v>0</v>
      </c>
      <c r="CI1424">
        <v>0</v>
      </c>
      <c r="CJ1424">
        <v>0</v>
      </c>
      <c r="CK1424">
        <v>0</v>
      </c>
      <c r="CL1424">
        <v>0</v>
      </c>
      <c r="CM1424">
        <v>0</v>
      </c>
      <c r="CN1424">
        <v>0</v>
      </c>
      <c r="CO1424">
        <v>0</v>
      </c>
      <c r="CP1424">
        <v>0</v>
      </c>
      <c r="CQ1424">
        <v>0</v>
      </c>
      <c r="CR1424">
        <v>0</v>
      </c>
      <c r="CS1424">
        <v>0</v>
      </c>
      <c r="CT1424">
        <v>0</v>
      </c>
      <c r="CU1424">
        <v>0</v>
      </c>
      <c r="CV1424">
        <v>0</v>
      </c>
      <c r="CW1424">
        <v>0</v>
      </c>
      <c r="CX1424">
        <v>0</v>
      </c>
      <c r="CY1424">
        <v>0</v>
      </c>
      <c r="CZ1424">
        <v>0</v>
      </c>
      <c r="DA1424">
        <v>0</v>
      </c>
      <c r="DB1424">
        <v>0</v>
      </c>
      <c r="DC1424">
        <v>0</v>
      </c>
      <c r="DD1424">
        <v>0</v>
      </c>
      <c r="DE1424">
        <v>0</v>
      </c>
      <c r="DF1424">
        <v>0</v>
      </c>
      <c r="DG1424">
        <v>0</v>
      </c>
      <c r="DH1424">
        <v>0</v>
      </c>
      <c r="DI1424">
        <v>0</v>
      </c>
      <c r="DJ1424">
        <v>0</v>
      </c>
      <c r="DK1424">
        <v>0</v>
      </c>
      <c r="DL1424">
        <v>0</v>
      </c>
      <c r="DM1424">
        <v>0</v>
      </c>
      <c r="DN1424">
        <v>0</v>
      </c>
      <c r="DO1424">
        <v>0</v>
      </c>
      <c r="DP1424">
        <v>0</v>
      </c>
      <c r="DQ1424">
        <v>0</v>
      </c>
      <c r="DR1424">
        <v>0</v>
      </c>
      <c r="DS1424">
        <v>0</v>
      </c>
      <c r="DT1424">
        <v>0</v>
      </c>
      <c r="DU1424">
        <v>0</v>
      </c>
      <c r="DV1424">
        <v>0</v>
      </c>
      <c r="DW1424">
        <v>0</v>
      </c>
      <c r="DX1424">
        <v>0</v>
      </c>
    </row>
    <row r="1425" spans="13:128" hidden="1">
      <c r="M1425" s="340"/>
      <c r="N1425" t="s">
        <v>1024</v>
      </c>
      <c r="O1425">
        <v>1</v>
      </c>
      <c r="P1425">
        <v>27</v>
      </c>
      <c r="Q1425" s="183" t="str">
        <f t="shared" si="51"/>
        <v>SDH150127</v>
      </c>
      <c r="R1425">
        <v>10000</v>
      </c>
      <c r="S1425">
        <v>10000</v>
      </c>
      <c r="T1425">
        <v>10000</v>
      </c>
      <c r="U1425">
        <v>10000</v>
      </c>
      <c r="V1425">
        <v>10000</v>
      </c>
      <c r="W1425">
        <v>10000</v>
      </c>
      <c r="X1425">
        <v>10000</v>
      </c>
      <c r="Y1425">
        <v>10000</v>
      </c>
      <c r="Z1425">
        <v>10000</v>
      </c>
      <c r="AA1425">
        <v>10000</v>
      </c>
      <c r="AB1425">
        <v>10000</v>
      </c>
      <c r="AC1425">
        <v>10000</v>
      </c>
      <c r="AD1425">
        <v>10000</v>
      </c>
      <c r="AE1425">
        <v>10000</v>
      </c>
      <c r="AF1425">
        <v>10000</v>
      </c>
      <c r="AG1425">
        <v>10000</v>
      </c>
      <c r="AH1425">
        <v>10000</v>
      </c>
      <c r="AI1425">
        <v>10000</v>
      </c>
      <c r="AJ1425">
        <v>10000</v>
      </c>
      <c r="AK1425">
        <v>10000</v>
      </c>
      <c r="AL1425">
        <v>10000</v>
      </c>
      <c r="AM1425">
        <v>10000</v>
      </c>
      <c r="AN1425">
        <v>10000</v>
      </c>
      <c r="AO1425">
        <v>10000</v>
      </c>
      <c r="AP1425">
        <v>10000</v>
      </c>
      <c r="AQ1425">
        <v>10000</v>
      </c>
      <c r="AR1425">
        <v>10000</v>
      </c>
      <c r="AS1425">
        <v>10000</v>
      </c>
      <c r="AT1425">
        <v>10000</v>
      </c>
      <c r="AU1425">
        <v>10000</v>
      </c>
      <c r="AV1425">
        <v>0</v>
      </c>
      <c r="AW1425">
        <v>0</v>
      </c>
      <c r="AX1425">
        <v>0</v>
      </c>
      <c r="AY1425">
        <v>0</v>
      </c>
      <c r="AZ1425">
        <v>0</v>
      </c>
      <c r="BA1425">
        <v>0</v>
      </c>
      <c r="BB1425">
        <v>0</v>
      </c>
      <c r="BC1425">
        <v>0</v>
      </c>
      <c r="BD1425">
        <v>0</v>
      </c>
      <c r="BE1425">
        <v>0</v>
      </c>
      <c r="BF1425">
        <v>0</v>
      </c>
      <c r="BG1425">
        <v>0</v>
      </c>
      <c r="BH1425">
        <v>0</v>
      </c>
      <c r="BI1425">
        <v>0</v>
      </c>
      <c r="BJ1425">
        <v>0</v>
      </c>
      <c r="BK1425">
        <v>0</v>
      </c>
      <c r="BL1425">
        <v>0</v>
      </c>
      <c r="BM1425">
        <v>0</v>
      </c>
      <c r="BN1425">
        <v>0</v>
      </c>
      <c r="BO1425">
        <v>0</v>
      </c>
      <c r="BP1425">
        <v>0</v>
      </c>
      <c r="BQ1425">
        <v>0</v>
      </c>
      <c r="BR1425">
        <v>0</v>
      </c>
      <c r="BS1425">
        <v>0</v>
      </c>
      <c r="BT1425">
        <v>0</v>
      </c>
      <c r="BU1425">
        <v>0</v>
      </c>
      <c r="BV1425">
        <v>0</v>
      </c>
      <c r="BW1425">
        <v>0</v>
      </c>
      <c r="BX1425">
        <v>0</v>
      </c>
      <c r="BY1425">
        <v>0</v>
      </c>
      <c r="BZ1425">
        <v>0</v>
      </c>
      <c r="CA1425">
        <v>0</v>
      </c>
      <c r="CB1425">
        <v>0</v>
      </c>
      <c r="CC1425">
        <v>0</v>
      </c>
      <c r="CD1425">
        <v>0</v>
      </c>
      <c r="CE1425">
        <v>0</v>
      </c>
      <c r="CF1425">
        <v>0</v>
      </c>
      <c r="CG1425">
        <v>0</v>
      </c>
      <c r="CH1425">
        <v>0</v>
      </c>
      <c r="CI1425">
        <v>0</v>
      </c>
      <c r="CJ1425">
        <v>0</v>
      </c>
      <c r="CK1425">
        <v>0</v>
      </c>
      <c r="CL1425">
        <v>0</v>
      </c>
      <c r="CM1425">
        <v>0</v>
      </c>
      <c r="CN1425">
        <v>0</v>
      </c>
      <c r="CO1425">
        <v>0</v>
      </c>
      <c r="CP1425">
        <v>0</v>
      </c>
      <c r="CQ1425">
        <v>0</v>
      </c>
      <c r="CR1425">
        <v>0</v>
      </c>
      <c r="CS1425">
        <v>0</v>
      </c>
      <c r="CT1425">
        <v>0</v>
      </c>
      <c r="CU1425">
        <v>0</v>
      </c>
      <c r="CV1425">
        <v>0</v>
      </c>
      <c r="CW1425">
        <v>0</v>
      </c>
      <c r="CX1425">
        <v>0</v>
      </c>
      <c r="CY1425">
        <v>0</v>
      </c>
      <c r="CZ1425">
        <v>0</v>
      </c>
      <c r="DA1425">
        <v>0</v>
      </c>
      <c r="DB1425">
        <v>0</v>
      </c>
      <c r="DC1425">
        <v>0</v>
      </c>
      <c r="DD1425">
        <v>0</v>
      </c>
      <c r="DE1425">
        <v>0</v>
      </c>
      <c r="DF1425">
        <v>0</v>
      </c>
      <c r="DG1425">
        <v>0</v>
      </c>
      <c r="DH1425">
        <v>0</v>
      </c>
      <c r="DI1425">
        <v>0</v>
      </c>
      <c r="DJ1425">
        <v>0</v>
      </c>
      <c r="DK1425">
        <v>0</v>
      </c>
      <c r="DL1425">
        <v>0</v>
      </c>
      <c r="DM1425">
        <v>0</v>
      </c>
      <c r="DN1425">
        <v>0</v>
      </c>
      <c r="DO1425">
        <v>0</v>
      </c>
      <c r="DP1425">
        <v>0</v>
      </c>
      <c r="DQ1425">
        <v>0</v>
      </c>
      <c r="DR1425">
        <v>0</v>
      </c>
      <c r="DS1425">
        <v>0</v>
      </c>
      <c r="DT1425">
        <v>0</v>
      </c>
      <c r="DU1425">
        <v>0</v>
      </c>
      <c r="DV1425">
        <v>0</v>
      </c>
      <c r="DW1425">
        <v>0</v>
      </c>
      <c r="DX1425">
        <v>0</v>
      </c>
    </row>
    <row r="1426" spans="13:128" hidden="1">
      <c r="M1426" s="340"/>
      <c r="N1426" t="s">
        <v>1024</v>
      </c>
      <c r="O1426">
        <v>1</v>
      </c>
      <c r="P1426">
        <v>28</v>
      </c>
      <c r="Q1426" s="183" t="str">
        <f t="shared" si="51"/>
        <v>SDH150128</v>
      </c>
      <c r="R1426">
        <v>10000</v>
      </c>
      <c r="S1426">
        <v>10000</v>
      </c>
      <c r="T1426">
        <v>10000</v>
      </c>
      <c r="U1426">
        <v>10000</v>
      </c>
      <c r="V1426">
        <v>10000</v>
      </c>
      <c r="W1426">
        <v>10000</v>
      </c>
      <c r="X1426">
        <v>10000</v>
      </c>
      <c r="Y1426">
        <v>10000</v>
      </c>
      <c r="Z1426">
        <v>10000</v>
      </c>
      <c r="AA1426">
        <v>10000</v>
      </c>
      <c r="AB1426">
        <v>10000</v>
      </c>
      <c r="AC1426">
        <v>10000</v>
      </c>
      <c r="AD1426">
        <v>10000</v>
      </c>
      <c r="AE1426">
        <v>10000</v>
      </c>
      <c r="AF1426">
        <v>10000</v>
      </c>
      <c r="AG1426">
        <v>10000</v>
      </c>
      <c r="AH1426">
        <v>10000</v>
      </c>
      <c r="AI1426">
        <v>10000</v>
      </c>
      <c r="AJ1426">
        <v>10000</v>
      </c>
      <c r="AK1426">
        <v>10000</v>
      </c>
      <c r="AL1426">
        <v>10000</v>
      </c>
      <c r="AM1426">
        <v>10000</v>
      </c>
      <c r="AN1426">
        <v>10000</v>
      </c>
      <c r="AO1426">
        <v>10000</v>
      </c>
      <c r="AP1426">
        <v>10000</v>
      </c>
      <c r="AQ1426">
        <v>10000</v>
      </c>
      <c r="AR1426">
        <v>10000</v>
      </c>
      <c r="AS1426">
        <v>10000</v>
      </c>
      <c r="AT1426">
        <v>10000</v>
      </c>
      <c r="AU1426">
        <v>10000</v>
      </c>
      <c r="AV1426">
        <v>0</v>
      </c>
      <c r="AW1426">
        <v>0</v>
      </c>
      <c r="AX1426">
        <v>0</v>
      </c>
      <c r="AY1426">
        <v>0</v>
      </c>
      <c r="AZ1426">
        <v>0</v>
      </c>
      <c r="BA1426">
        <v>0</v>
      </c>
      <c r="BB1426">
        <v>0</v>
      </c>
      <c r="BC1426">
        <v>0</v>
      </c>
      <c r="BD1426">
        <v>0</v>
      </c>
      <c r="BE1426">
        <v>0</v>
      </c>
      <c r="BF1426">
        <v>0</v>
      </c>
      <c r="BG1426">
        <v>0</v>
      </c>
      <c r="BH1426">
        <v>0</v>
      </c>
      <c r="BI1426">
        <v>0</v>
      </c>
      <c r="BJ1426">
        <v>0</v>
      </c>
      <c r="BK1426">
        <v>0</v>
      </c>
      <c r="BL1426">
        <v>0</v>
      </c>
      <c r="BM1426">
        <v>0</v>
      </c>
      <c r="BN1426">
        <v>0</v>
      </c>
      <c r="BO1426">
        <v>0</v>
      </c>
      <c r="BP1426">
        <v>0</v>
      </c>
      <c r="BQ1426">
        <v>0</v>
      </c>
      <c r="BR1426">
        <v>0</v>
      </c>
      <c r="BS1426">
        <v>0</v>
      </c>
      <c r="BT1426">
        <v>0</v>
      </c>
      <c r="BU1426">
        <v>0</v>
      </c>
      <c r="BV1426">
        <v>0</v>
      </c>
      <c r="BW1426">
        <v>0</v>
      </c>
      <c r="BX1426">
        <v>0</v>
      </c>
      <c r="BY1426">
        <v>0</v>
      </c>
      <c r="BZ1426">
        <v>0</v>
      </c>
      <c r="CA1426">
        <v>0</v>
      </c>
      <c r="CB1426">
        <v>0</v>
      </c>
      <c r="CC1426">
        <v>0</v>
      </c>
      <c r="CD1426">
        <v>0</v>
      </c>
      <c r="CE1426">
        <v>0</v>
      </c>
      <c r="CF1426">
        <v>0</v>
      </c>
      <c r="CG1426">
        <v>0</v>
      </c>
      <c r="CH1426">
        <v>0</v>
      </c>
      <c r="CI1426">
        <v>0</v>
      </c>
      <c r="CJ1426">
        <v>0</v>
      </c>
      <c r="CK1426">
        <v>0</v>
      </c>
      <c r="CL1426">
        <v>0</v>
      </c>
      <c r="CM1426">
        <v>0</v>
      </c>
      <c r="CN1426">
        <v>0</v>
      </c>
      <c r="CO1426">
        <v>0</v>
      </c>
      <c r="CP1426">
        <v>0</v>
      </c>
      <c r="CQ1426">
        <v>0</v>
      </c>
      <c r="CR1426">
        <v>0</v>
      </c>
      <c r="CS1426">
        <v>0</v>
      </c>
      <c r="CT1426">
        <v>0</v>
      </c>
      <c r="CU1426">
        <v>0</v>
      </c>
      <c r="CV1426">
        <v>0</v>
      </c>
      <c r="CW1426">
        <v>0</v>
      </c>
      <c r="CX1426">
        <v>0</v>
      </c>
      <c r="CY1426">
        <v>0</v>
      </c>
      <c r="CZ1426">
        <v>0</v>
      </c>
      <c r="DA1426">
        <v>0</v>
      </c>
      <c r="DB1426">
        <v>0</v>
      </c>
      <c r="DC1426">
        <v>0</v>
      </c>
      <c r="DD1426">
        <v>0</v>
      </c>
      <c r="DE1426">
        <v>0</v>
      </c>
      <c r="DF1426">
        <v>0</v>
      </c>
      <c r="DG1426">
        <v>0</v>
      </c>
      <c r="DH1426">
        <v>0</v>
      </c>
      <c r="DI1426">
        <v>0</v>
      </c>
      <c r="DJ1426">
        <v>0</v>
      </c>
      <c r="DK1426">
        <v>0</v>
      </c>
      <c r="DL1426">
        <v>0</v>
      </c>
      <c r="DM1426">
        <v>0</v>
      </c>
      <c r="DN1426">
        <v>0</v>
      </c>
      <c r="DO1426">
        <v>0</v>
      </c>
      <c r="DP1426">
        <v>0</v>
      </c>
      <c r="DQ1426">
        <v>0</v>
      </c>
      <c r="DR1426">
        <v>0</v>
      </c>
      <c r="DS1426">
        <v>0</v>
      </c>
      <c r="DT1426">
        <v>0</v>
      </c>
      <c r="DU1426">
        <v>0</v>
      </c>
      <c r="DV1426">
        <v>0</v>
      </c>
      <c r="DW1426">
        <v>0</v>
      </c>
      <c r="DX1426">
        <v>0</v>
      </c>
    </row>
    <row r="1427" spans="13:128" hidden="1">
      <c r="M1427" s="340"/>
      <c r="N1427" t="s">
        <v>1024</v>
      </c>
      <c r="O1427">
        <v>1</v>
      </c>
      <c r="P1427">
        <v>29</v>
      </c>
      <c r="Q1427" s="183" t="str">
        <f t="shared" si="51"/>
        <v>SDH150129</v>
      </c>
      <c r="R1427">
        <v>10000</v>
      </c>
      <c r="S1427">
        <v>10000</v>
      </c>
      <c r="T1427">
        <v>10000</v>
      </c>
      <c r="U1427">
        <v>10000</v>
      </c>
      <c r="V1427">
        <v>10000</v>
      </c>
      <c r="W1427">
        <v>10000</v>
      </c>
      <c r="X1427">
        <v>10000</v>
      </c>
      <c r="Y1427">
        <v>10000</v>
      </c>
      <c r="Z1427">
        <v>10000</v>
      </c>
      <c r="AA1427">
        <v>10000</v>
      </c>
      <c r="AB1427">
        <v>10000</v>
      </c>
      <c r="AC1427">
        <v>10000</v>
      </c>
      <c r="AD1427">
        <v>10000</v>
      </c>
      <c r="AE1427">
        <v>10000</v>
      </c>
      <c r="AF1427">
        <v>10000</v>
      </c>
      <c r="AG1427">
        <v>10000</v>
      </c>
      <c r="AH1427">
        <v>10000</v>
      </c>
      <c r="AI1427">
        <v>10000</v>
      </c>
      <c r="AJ1427">
        <v>10000</v>
      </c>
      <c r="AK1427">
        <v>10000</v>
      </c>
      <c r="AL1427">
        <v>10000</v>
      </c>
      <c r="AM1427">
        <v>10000</v>
      </c>
      <c r="AN1427">
        <v>10000</v>
      </c>
      <c r="AO1427">
        <v>10000</v>
      </c>
      <c r="AP1427">
        <v>10000</v>
      </c>
      <c r="AQ1427">
        <v>10000</v>
      </c>
      <c r="AR1427">
        <v>10000</v>
      </c>
      <c r="AS1427">
        <v>10000</v>
      </c>
      <c r="AT1427">
        <v>10000</v>
      </c>
      <c r="AU1427">
        <v>10000</v>
      </c>
      <c r="AV1427">
        <v>0</v>
      </c>
      <c r="AW1427">
        <v>0</v>
      </c>
      <c r="AX1427">
        <v>0</v>
      </c>
      <c r="AY1427">
        <v>0</v>
      </c>
      <c r="AZ1427">
        <v>0</v>
      </c>
      <c r="BA1427">
        <v>0</v>
      </c>
      <c r="BB1427">
        <v>0</v>
      </c>
      <c r="BC1427">
        <v>0</v>
      </c>
      <c r="BD1427">
        <v>0</v>
      </c>
      <c r="BE1427">
        <v>0</v>
      </c>
      <c r="BF1427">
        <v>0</v>
      </c>
      <c r="BG1427">
        <v>0</v>
      </c>
      <c r="BH1427">
        <v>0</v>
      </c>
      <c r="BI1427">
        <v>0</v>
      </c>
      <c r="BJ1427">
        <v>0</v>
      </c>
      <c r="BK1427">
        <v>0</v>
      </c>
      <c r="BL1427">
        <v>0</v>
      </c>
      <c r="BM1427">
        <v>0</v>
      </c>
      <c r="BN1427">
        <v>0</v>
      </c>
      <c r="BO1427">
        <v>0</v>
      </c>
      <c r="BP1427">
        <v>0</v>
      </c>
      <c r="BQ1427">
        <v>0</v>
      </c>
      <c r="BR1427">
        <v>0</v>
      </c>
      <c r="BS1427">
        <v>0</v>
      </c>
      <c r="BT1427">
        <v>0</v>
      </c>
      <c r="BU1427">
        <v>0</v>
      </c>
      <c r="BV1427">
        <v>0</v>
      </c>
      <c r="BW1427">
        <v>0</v>
      </c>
      <c r="BX1427">
        <v>0</v>
      </c>
      <c r="BY1427">
        <v>0</v>
      </c>
      <c r="BZ1427">
        <v>0</v>
      </c>
      <c r="CA1427">
        <v>0</v>
      </c>
      <c r="CB1427">
        <v>0</v>
      </c>
      <c r="CC1427">
        <v>0</v>
      </c>
      <c r="CD1427">
        <v>0</v>
      </c>
      <c r="CE1427">
        <v>0</v>
      </c>
      <c r="CF1427">
        <v>0</v>
      </c>
      <c r="CG1427">
        <v>0</v>
      </c>
      <c r="CH1427">
        <v>0</v>
      </c>
      <c r="CI1427">
        <v>0</v>
      </c>
      <c r="CJ1427">
        <v>0</v>
      </c>
      <c r="CK1427">
        <v>0</v>
      </c>
      <c r="CL1427">
        <v>0</v>
      </c>
      <c r="CM1427">
        <v>0</v>
      </c>
      <c r="CN1427">
        <v>0</v>
      </c>
      <c r="CO1427">
        <v>0</v>
      </c>
      <c r="CP1427">
        <v>0</v>
      </c>
      <c r="CQ1427">
        <v>0</v>
      </c>
      <c r="CR1427">
        <v>0</v>
      </c>
      <c r="CS1427">
        <v>0</v>
      </c>
      <c r="CT1427">
        <v>0</v>
      </c>
      <c r="CU1427">
        <v>0</v>
      </c>
      <c r="CV1427">
        <v>0</v>
      </c>
      <c r="CW1427">
        <v>0</v>
      </c>
      <c r="CX1427">
        <v>0</v>
      </c>
      <c r="CY1427">
        <v>0</v>
      </c>
      <c r="CZ1427">
        <v>0</v>
      </c>
      <c r="DA1427">
        <v>0</v>
      </c>
      <c r="DB1427">
        <v>0</v>
      </c>
      <c r="DC1427">
        <v>0</v>
      </c>
      <c r="DD1427">
        <v>0</v>
      </c>
      <c r="DE1427">
        <v>0</v>
      </c>
      <c r="DF1427">
        <v>0</v>
      </c>
      <c r="DG1427">
        <v>0</v>
      </c>
      <c r="DH1427">
        <v>0</v>
      </c>
      <c r="DI1427">
        <v>0</v>
      </c>
      <c r="DJ1427">
        <v>0</v>
      </c>
      <c r="DK1427">
        <v>0</v>
      </c>
      <c r="DL1427">
        <v>0</v>
      </c>
      <c r="DM1427">
        <v>0</v>
      </c>
      <c r="DN1427">
        <v>0</v>
      </c>
      <c r="DO1427">
        <v>0</v>
      </c>
      <c r="DP1427">
        <v>0</v>
      </c>
      <c r="DQ1427">
        <v>0</v>
      </c>
      <c r="DR1427">
        <v>0</v>
      </c>
      <c r="DS1427">
        <v>0</v>
      </c>
      <c r="DT1427">
        <v>0</v>
      </c>
      <c r="DU1427">
        <v>0</v>
      </c>
      <c r="DV1427">
        <v>0</v>
      </c>
      <c r="DW1427">
        <v>0</v>
      </c>
      <c r="DX1427">
        <v>0</v>
      </c>
    </row>
    <row r="1428" spans="13:128" hidden="1">
      <c r="M1428" s="340"/>
      <c r="N1428" t="s">
        <v>1024</v>
      </c>
      <c r="O1428">
        <v>1</v>
      </c>
      <c r="P1428">
        <v>30</v>
      </c>
      <c r="Q1428" s="183" t="str">
        <f t="shared" si="51"/>
        <v>SDH150130</v>
      </c>
      <c r="R1428">
        <v>10000</v>
      </c>
      <c r="S1428">
        <v>10000</v>
      </c>
      <c r="T1428">
        <v>10000</v>
      </c>
      <c r="U1428">
        <v>10000</v>
      </c>
      <c r="V1428">
        <v>10000</v>
      </c>
      <c r="W1428">
        <v>10000</v>
      </c>
      <c r="X1428">
        <v>10000</v>
      </c>
      <c r="Y1428">
        <v>10000</v>
      </c>
      <c r="Z1428">
        <v>10000</v>
      </c>
      <c r="AA1428">
        <v>10000</v>
      </c>
      <c r="AB1428">
        <v>10000</v>
      </c>
      <c r="AC1428">
        <v>10000</v>
      </c>
      <c r="AD1428">
        <v>10000</v>
      </c>
      <c r="AE1428">
        <v>10000</v>
      </c>
      <c r="AF1428">
        <v>10000</v>
      </c>
      <c r="AG1428">
        <v>10000</v>
      </c>
      <c r="AH1428">
        <v>10000</v>
      </c>
      <c r="AI1428">
        <v>10000</v>
      </c>
      <c r="AJ1428">
        <v>10000</v>
      </c>
      <c r="AK1428">
        <v>10000</v>
      </c>
      <c r="AL1428">
        <v>10000</v>
      </c>
      <c r="AM1428">
        <v>10000</v>
      </c>
      <c r="AN1428">
        <v>10000</v>
      </c>
      <c r="AO1428">
        <v>10000</v>
      </c>
      <c r="AP1428">
        <v>10000</v>
      </c>
      <c r="AQ1428">
        <v>10000</v>
      </c>
      <c r="AR1428">
        <v>10000</v>
      </c>
      <c r="AS1428">
        <v>10000</v>
      </c>
      <c r="AT1428">
        <v>10000</v>
      </c>
      <c r="AU1428">
        <v>10000</v>
      </c>
      <c r="AV1428">
        <v>0</v>
      </c>
      <c r="AW1428">
        <v>0</v>
      </c>
      <c r="AX1428">
        <v>0</v>
      </c>
      <c r="AY1428">
        <v>0</v>
      </c>
      <c r="AZ1428">
        <v>0</v>
      </c>
      <c r="BA1428">
        <v>0</v>
      </c>
      <c r="BB1428">
        <v>0</v>
      </c>
      <c r="BC1428">
        <v>0</v>
      </c>
      <c r="BD1428">
        <v>0</v>
      </c>
      <c r="BE1428">
        <v>0</v>
      </c>
      <c r="BF1428">
        <v>0</v>
      </c>
      <c r="BG1428">
        <v>0</v>
      </c>
      <c r="BH1428">
        <v>0</v>
      </c>
      <c r="BI1428">
        <v>0</v>
      </c>
      <c r="BJ1428">
        <v>0</v>
      </c>
      <c r="BK1428">
        <v>0</v>
      </c>
      <c r="BL1428">
        <v>0</v>
      </c>
      <c r="BM1428">
        <v>0</v>
      </c>
      <c r="BN1428">
        <v>0</v>
      </c>
      <c r="BO1428">
        <v>0</v>
      </c>
      <c r="BP1428">
        <v>0</v>
      </c>
      <c r="BQ1428">
        <v>0</v>
      </c>
      <c r="BR1428">
        <v>0</v>
      </c>
      <c r="BS1428">
        <v>0</v>
      </c>
      <c r="BT1428">
        <v>0</v>
      </c>
      <c r="BU1428">
        <v>0</v>
      </c>
      <c r="BV1428">
        <v>0</v>
      </c>
      <c r="BW1428">
        <v>0</v>
      </c>
      <c r="BX1428">
        <v>0</v>
      </c>
      <c r="BY1428">
        <v>0</v>
      </c>
      <c r="BZ1428">
        <v>0</v>
      </c>
      <c r="CA1428">
        <v>0</v>
      </c>
      <c r="CB1428">
        <v>0</v>
      </c>
      <c r="CC1428">
        <v>0</v>
      </c>
      <c r="CD1428">
        <v>0</v>
      </c>
      <c r="CE1428">
        <v>0</v>
      </c>
      <c r="CF1428">
        <v>0</v>
      </c>
      <c r="CG1428">
        <v>0</v>
      </c>
      <c r="CH1428">
        <v>0</v>
      </c>
      <c r="CI1428">
        <v>0</v>
      </c>
      <c r="CJ1428">
        <v>0</v>
      </c>
      <c r="CK1428">
        <v>0</v>
      </c>
      <c r="CL1428">
        <v>0</v>
      </c>
      <c r="CM1428">
        <v>0</v>
      </c>
      <c r="CN1428">
        <v>0</v>
      </c>
      <c r="CO1428">
        <v>0</v>
      </c>
      <c r="CP1428">
        <v>0</v>
      </c>
      <c r="CQ1428">
        <v>0</v>
      </c>
      <c r="CR1428">
        <v>0</v>
      </c>
      <c r="CS1428">
        <v>0</v>
      </c>
      <c r="CT1428">
        <v>0</v>
      </c>
      <c r="CU1428">
        <v>0</v>
      </c>
      <c r="CV1428">
        <v>0</v>
      </c>
      <c r="CW1428">
        <v>0</v>
      </c>
      <c r="CX1428">
        <v>0</v>
      </c>
      <c r="CY1428">
        <v>0</v>
      </c>
      <c r="CZ1428">
        <v>0</v>
      </c>
      <c r="DA1428">
        <v>0</v>
      </c>
      <c r="DB1428">
        <v>0</v>
      </c>
      <c r="DC1428">
        <v>0</v>
      </c>
      <c r="DD1428">
        <v>0</v>
      </c>
      <c r="DE1428">
        <v>0</v>
      </c>
      <c r="DF1428">
        <v>0</v>
      </c>
      <c r="DG1428">
        <v>0</v>
      </c>
      <c r="DH1428">
        <v>0</v>
      </c>
      <c r="DI1428">
        <v>0</v>
      </c>
      <c r="DJ1428">
        <v>0</v>
      </c>
      <c r="DK1428">
        <v>0</v>
      </c>
      <c r="DL1428">
        <v>0</v>
      </c>
      <c r="DM1428">
        <v>0</v>
      </c>
      <c r="DN1428">
        <v>0</v>
      </c>
      <c r="DO1428">
        <v>0</v>
      </c>
      <c r="DP1428">
        <v>0</v>
      </c>
      <c r="DQ1428">
        <v>0</v>
      </c>
      <c r="DR1428">
        <v>0</v>
      </c>
      <c r="DS1428">
        <v>0</v>
      </c>
      <c r="DT1428">
        <v>0</v>
      </c>
      <c r="DU1428">
        <v>0</v>
      </c>
      <c r="DV1428">
        <v>0</v>
      </c>
      <c r="DW1428">
        <v>0</v>
      </c>
      <c r="DX1428">
        <v>0</v>
      </c>
    </row>
    <row r="1429" spans="13:128" hidden="1">
      <c r="M1429" s="340"/>
      <c r="N1429" t="s">
        <v>1024</v>
      </c>
      <c r="O1429">
        <v>1</v>
      </c>
      <c r="P1429">
        <v>31</v>
      </c>
      <c r="Q1429" s="183" t="str">
        <f t="shared" si="51"/>
        <v>SDH150131</v>
      </c>
      <c r="R1429">
        <v>10000</v>
      </c>
      <c r="S1429">
        <v>10000</v>
      </c>
      <c r="T1429">
        <v>10000</v>
      </c>
      <c r="U1429">
        <v>10000</v>
      </c>
      <c r="V1429">
        <v>10000</v>
      </c>
      <c r="W1429">
        <v>10000</v>
      </c>
      <c r="X1429">
        <v>10000</v>
      </c>
      <c r="Y1429">
        <v>10000</v>
      </c>
      <c r="Z1429">
        <v>10000</v>
      </c>
      <c r="AA1429">
        <v>10000</v>
      </c>
      <c r="AB1429">
        <v>10000</v>
      </c>
      <c r="AC1429">
        <v>10000</v>
      </c>
      <c r="AD1429">
        <v>10000</v>
      </c>
      <c r="AE1429">
        <v>10000</v>
      </c>
      <c r="AF1429">
        <v>10000</v>
      </c>
      <c r="AG1429">
        <v>10000</v>
      </c>
      <c r="AH1429">
        <v>10000</v>
      </c>
      <c r="AI1429">
        <v>10000</v>
      </c>
      <c r="AJ1429">
        <v>10000</v>
      </c>
      <c r="AK1429">
        <v>10000</v>
      </c>
      <c r="AL1429">
        <v>10000</v>
      </c>
      <c r="AM1429">
        <v>10000</v>
      </c>
      <c r="AN1429">
        <v>10000</v>
      </c>
      <c r="AO1429">
        <v>10000</v>
      </c>
      <c r="AP1429">
        <v>10000</v>
      </c>
      <c r="AQ1429">
        <v>10000</v>
      </c>
      <c r="AR1429">
        <v>10000</v>
      </c>
      <c r="AS1429">
        <v>10000</v>
      </c>
      <c r="AT1429">
        <v>10000</v>
      </c>
      <c r="AU1429">
        <v>10000</v>
      </c>
      <c r="AV1429">
        <v>0</v>
      </c>
      <c r="AW1429">
        <v>0</v>
      </c>
      <c r="AX1429">
        <v>0</v>
      </c>
      <c r="AY1429">
        <v>0</v>
      </c>
      <c r="AZ1429">
        <v>0</v>
      </c>
      <c r="BA1429">
        <v>0</v>
      </c>
      <c r="BB1429">
        <v>0</v>
      </c>
      <c r="BC1429">
        <v>0</v>
      </c>
      <c r="BD1429">
        <v>0</v>
      </c>
      <c r="BE1429">
        <v>0</v>
      </c>
      <c r="BF1429">
        <v>0</v>
      </c>
      <c r="BG1429">
        <v>0</v>
      </c>
      <c r="BH1429">
        <v>0</v>
      </c>
      <c r="BI1429">
        <v>0</v>
      </c>
      <c r="BJ1429">
        <v>0</v>
      </c>
      <c r="BK1429">
        <v>0</v>
      </c>
      <c r="BL1429">
        <v>0</v>
      </c>
      <c r="BM1429">
        <v>0</v>
      </c>
      <c r="BN1429">
        <v>0</v>
      </c>
      <c r="BO1429">
        <v>0</v>
      </c>
      <c r="BP1429">
        <v>0</v>
      </c>
      <c r="BQ1429">
        <v>0</v>
      </c>
      <c r="BR1429">
        <v>0</v>
      </c>
      <c r="BS1429">
        <v>0</v>
      </c>
      <c r="BT1429">
        <v>0</v>
      </c>
      <c r="BU1429">
        <v>0</v>
      </c>
      <c r="BV1429">
        <v>0</v>
      </c>
      <c r="BW1429">
        <v>0</v>
      </c>
      <c r="BX1429">
        <v>0</v>
      </c>
      <c r="BY1429">
        <v>0</v>
      </c>
      <c r="BZ1429">
        <v>0</v>
      </c>
      <c r="CA1429">
        <v>0</v>
      </c>
      <c r="CB1429">
        <v>0</v>
      </c>
      <c r="CC1429">
        <v>0</v>
      </c>
      <c r="CD1429">
        <v>0</v>
      </c>
      <c r="CE1429">
        <v>0</v>
      </c>
      <c r="CF1429">
        <v>0</v>
      </c>
      <c r="CG1429">
        <v>0</v>
      </c>
      <c r="CH1429">
        <v>0</v>
      </c>
      <c r="CI1429">
        <v>0</v>
      </c>
      <c r="CJ1429">
        <v>0</v>
      </c>
      <c r="CK1429">
        <v>0</v>
      </c>
      <c r="CL1429">
        <v>0</v>
      </c>
      <c r="CM1429">
        <v>0</v>
      </c>
      <c r="CN1429">
        <v>0</v>
      </c>
      <c r="CO1429">
        <v>0</v>
      </c>
      <c r="CP1429">
        <v>0</v>
      </c>
      <c r="CQ1429">
        <v>0</v>
      </c>
      <c r="CR1429">
        <v>0</v>
      </c>
      <c r="CS1429">
        <v>0</v>
      </c>
      <c r="CT1429">
        <v>0</v>
      </c>
      <c r="CU1429">
        <v>0</v>
      </c>
      <c r="CV1429">
        <v>0</v>
      </c>
      <c r="CW1429">
        <v>0</v>
      </c>
      <c r="CX1429">
        <v>0</v>
      </c>
      <c r="CY1429">
        <v>0</v>
      </c>
      <c r="CZ1429">
        <v>0</v>
      </c>
      <c r="DA1429">
        <v>0</v>
      </c>
      <c r="DB1429">
        <v>0</v>
      </c>
      <c r="DC1429">
        <v>0</v>
      </c>
      <c r="DD1429">
        <v>0</v>
      </c>
      <c r="DE1429">
        <v>0</v>
      </c>
      <c r="DF1429">
        <v>0</v>
      </c>
      <c r="DG1429">
        <v>0</v>
      </c>
      <c r="DH1429">
        <v>0</v>
      </c>
      <c r="DI1429">
        <v>0</v>
      </c>
      <c r="DJ1429">
        <v>0</v>
      </c>
      <c r="DK1429">
        <v>0</v>
      </c>
      <c r="DL1429">
        <v>0</v>
      </c>
      <c r="DM1429">
        <v>0</v>
      </c>
      <c r="DN1429">
        <v>0</v>
      </c>
      <c r="DO1429">
        <v>0</v>
      </c>
      <c r="DP1429">
        <v>0</v>
      </c>
      <c r="DQ1429">
        <v>0</v>
      </c>
      <c r="DR1429">
        <v>0</v>
      </c>
      <c r="DS1429">
        <v>0</v>
      </c>
      <c r="DT1429">
        <v>0</v>
      </c>
      <c r="DU1429">
        <v>0</v>
      </c>
      <c r="DV1429">
        <v>0</v>
      </c>
      <c r="DW1429">
        <v>0</v>
      </c>
      <c r="DX1429">
        <v>0</v>
      </c>
    </row>
    <row r="1430" spans="13:128" hidden="1">
      <c r="M1430" s="340"/>
      <c r="N1430" t="s">
        <v>1024</v>
      </c>
      <c r="O1430">
        <v>1</v>
      </c>
      <c r="P1430">
        <v>32</v>
      </c>
      <c r="Q1430" s="183" t="str">
        <f t="shared" si="51"/>
        <v>SDH150132</v>
      </c>
      <c r="R1430">
        <v>10000</v>
      </c>
      <c r="S1430">
        <v>10000</v>
      </c>
      <c r="T1430">
        <v>10000</v>
      </c>
      <c r="U1430">
        <v>10000</v>
      </c>
      <c r="V1430">
        <v>10000</v>
      </c>
      <c r="W1430">
        <v>10000</v>
      </c>
      <c r="X1430">
        <v>10000</v>
      </c>
      <c r="Y1430">
        <v>10000</v>
      </c>
      <c r="Z1430">
        <v>10000</v>
      </c>
      <c r="AA1430">
        <v>10000</v>
      </c>
      <c r="AB1430">
        <v>10000</v>
      </c>
      <c r="AC1430">
        <v>10000</v>
      </c>
      <c r="AD1430">
        <v>10000</v>
      </c>
      <c r="AE1430">
        <v>10000</v>
      </c>
      <c r="AF1430">
        <v>10000</v>
      </c>
      <c r="AG1430">
        <v>10000</v>
      </c>
      <c r="AH1430">
        <v>10000</v>
      </c>
      <c r="AI1430">
        <v>10000</v>
      </c>
      <c r="AJ1430">
        <v>10000</v>
      </c>
      <c r="AK1430">
        <v>10000</v>
      </c>
      <c r="AL1430">
        <v>10000</v>
      </c>
      <c r="AM1430">
        <v>10000</v>
      </c>
      <c r="AN1430">
        <v>10000</v>
      </c>
      <c r="AO1430">
        <v>10000</v>
      </c>
      <c r="AP1430">
        <v>10000</v>
      </c>
      <c r="AQ1430">
        <v>10000</v>
      </c>
      <c r="AR1430">
        <v>10000</v>
      </c>
      <c r="AS1430">
        <v>10000</v>
      </c>
      <c r="AT1430">
        <v>10000</v>
      </c>
      <c r="AU1430">
        <v>10000</v>
      </c>
      <c r="AV1430">
        <v>0</v>
      </c>
      <c r="AW1430">
        <v>0</v>
      </c>
      <c r="AX1430">
        <v>0</v>
      </c>
      <c r="AY1430">
        <v>0</v>
      </c>
      <c r="AZ1430">
        <v>0</v>
      </c>
      <c r="BA1430">
        <v>0</v>
      </c>
      <c r="BB1430">
        <v>0</v>
      </c>
      <c r="BC1430">
        <v>0</v>
      </c>
      <c r="BD1430">
        <v>0</v>
      </c>
      <c r="BE1430">
        <v>0</v>
      </c>
      <c r="BF1430">
        <v>0</v>
      </c>
      <c r="BG1430">
        <v>0</v>
      </c>
      <c r="BH1430">
        <v>0</v>
      </c>
      <c r="BI1430">
        <v>0</v>
      </c>
      <c r="BJ1430">
        <v>0</v>
      </c>
      <c r="BK1430">
        <v>0</v>
      </c>
      <c r="BL1430">
        <v>0</v>
      </c>
      <c r="BM1430">
        <v>0</v>
      </c>
      <c r="BN1430">
        <v>0</v>
      </c>
      <c r="BO1430">
        <v>0</v>
      </c>
      <c r="BP1430">
        <v>0</v>
      </c>
      <c r="BQ1430">
        <v>0</v>
      </c>
      <c r="BR1430">
        <v>0</v>
      </c>
      <c r="BS1430">
        <v>0</v>
      </c>
      <c r="BT1430">
        <v>0</v>
      </c>
      <c r="BU1430">
        <v>0</v>
      </c>
      <c r="BV1430">
        <v>0</v>
      </c>
      <c r="BW1430">
        <v>0</v>
      </c>
      <c r="BX1430">
        <v>0</v>
      </c>
      <c r="BY1430">
        <v>0</v>
      </c>
      <c r="BZ1430">
        <v>0</v>
      </c>
      <c r="CA1430">
        <v>0</v>
      </c>
      <c r="CB1430">
        <v>0</v>
      </c>
      <c r="CC1430">
        <v>0</v>
      </c>
      <c r="CD1430">
        <v>0</v>
      </c>
      <c r="CE1430">
        <v>0</v>
      </c>
      <c r="CF1430">
        <v>0</v>
      </c>
      <c r="CG1430">
        <v>0</v>
      </c>
      <c r="CH1430">
        <v>0</v>
      </c>
      <c r="CI1430">
        <v>0</v>
      </c>
      <c r="CJ1430">
        <v>0</v>
      </c>
      <c r="CK1430">
        <v>0</v>
      </c>
      <c r="CL1430">
        <v>0</v>
      </c>
      <c r="CM1430">
        <v>0</v>
      </c>
      <c r="CN1430">
        <v>0</v>
      </c>
      <c r="CO1430">
        <v>0</v>
      </c>
      <c r="CP1430">
        <v>0</v>
      </c>
      <c r="CQ1430">
        <v>0</v>
      </c>
      <c r="CR1430">
        <v>0</v>
      </c>
      <c r="CS1430">
        <v>0</v>
      </c>
      <c r="CT1430">
        <v>0</v>
      </c>
      <c r="CU1430">
        <v>0</v>
      </c>
      <c r="CV1430">
        <v>0</v>
      </c>
      <c r="CW1430">
        <v>0</v>
      </c>
      <c r="CX1430">
        <v>0</v>
      </c>
      <c r="CY1430">
        <v>0</v>
      </c>
      <c r="CZ1430">
        <v>0</v>
      </c>
      <c r="DA1430">
        <v>0</v>
      </c>
      <c r="DB1430">
        <v>0</v>
      </c>
      <c r="DC1430">
        <v>0</v>
      </c>
      <c r="DD1430">
        <v>0</v>
      </c>
      <c r="DE1430">
        <v>0</v>
      </c>
      <c r="DF1430">
        <v>0</v>
      </c>
      <c r="DG1430">
        <v>0</v>
      </c>
      <c r="DH1430">
        <v>0</v>
      </c>
      <c r="DI1430">
        <v>0</v>
      </c>
      <c r="DJ1430">
        <v>0</v>
      </c>
      <c r="DK1430">
        <v>0</v>
      </c>
      <c r="DL1430">
        <v>0</v>
      </c>
      <c r="DM1430">
        <v>0</v>
      </c>
      <c r="DN1430">
        <v>0</v>
      </c>
      <c r="DO1430">
        <v>0</v>
      </c>
      <c r="DP1430">
        <v>0</v>
      </c>
      <c r="DQ1430">
        <v>0</v>
      </c>
      <c r="DR1430">
        <v>0</v>
      </c>
      <c r="DS1430">
        <v>0</v>
      </c>
      <c r="DT1430">
        <v>0</v>
      </c>
      <c r="DU1430">
        <v>0</v>
      </c>
      <c r="DV1430">
        <v>0</v>
      </c>
      <c r="DW1430">
        <v>0</v>
      </c>
      <c r="DX1430">
        <v>0</v>
      </c>
    </row>
    <row r="1431" spans="13:128" hidden="1">
      <c r="M1431" s="340"/>
      <c r="N1431" t="s">
        <v>1024</v>
      </c>
      <c r="O1431">
        <v>1</v>
      </c>
      <c r="P1431">
        <v>33</v>
      </c>
      <c r="Q1431" s="183" t="str">
        <f t="shared" si="51"/>
        <v>SDH150133</v>
      </c>
      <c r="R1431">
        <v>10000</v>
      </c>
      <c r="S1431">
        <v>10000</v>
      </c>
      <c r="T1431">
        <v>10000</v>
      </c>
      <c r="U1431">
        <v>10000</v>
      </c>
      <c r="V1431">
        <v>10000</v>
      </c>
      <c r="W1431">
        <v>10000</v>
      </c>
      <c r="X1431">
        <v>10000</v>
      </c>
      <c r="Y1431">
        <v>10000</v>
      </c>
      <c r="Z1431">
        <v>10000</v>
      </c>
      <c r="AA1431">
        <v>10000</v>
      </c>
      <c r="AB1431">
        <v>10000</v>
      </c>
      <c r="AC1431">
        <v>10000</v>
      </c>
      <c r="AD1431">
        <v>10000</v>
      </c>
      <c r="AE1431">
        <v>10000</v>
      </c>
      <c r="AF1431">
        <v>10000</v>
      </c>
      <c r="AG1431">
        <v>10000</v>
      </c>
      <c r="AH1431">
        <v>10000</v>
      </c>
      <c r="AI1431">
        <v>10000</v>
      </c>
      <c r="AJ1431">
        <v>10000</v>
      </c>
      <c r="AK1431">
        <v>10000</v>
      </c>
      <c r="AL1431">
        <v>10000</v>
      </c>
      <c r="AM1431">
        <v>10000</v>
      </c>
      <c r="AN1431">
        <v>10000</v>
      </c>
      <c r="AO1431">
        <v>10000</v>
      </c>
      <c r="AP1431">
        <v>10000</v>
      </c>
      <c r="AQ1431">
        <v>10000</v>
      </c>
      <c r="AR1431">
        <v>10000</v>
      </c>
      <c r="AS1431">
        <v>10000</v>
      </c>
      <c r="AT1431">
        <v>10000</v>
      </c>
      <c r="AU1431">
        <v>10000</v>
      </c>
      <c r="AV1431">
        <v>0</v>
      </c>
      <c r="AW1431">
        <v>0</v>
      </c>
      <c r="AX1431">
        <v>0</v>
      </c>
      <c r="AY1431">
        <v>0</v>
      </c>
      <c r="AZ1431">
        <v>0</v>
      </c>
      <c r="BA1431">
        <v>0</v>
      </c>
      <c r="BB1431">
        <v>0</v>
      </c>
      <c r="BC1431">
        <v>0</v>
      </c>
      <c r="BD1431">
        <v>0</v>
      </c>
      <c r="BE1431">
        <v>0</v>
      </c>
      <c r="BF1431">
        <v>0</v>
      </c>
      <c r="BG1431">
        <v>0</v>
      </c>
      <c r="BH1431">
        <v>0</v>
      </c>
      <c r="BI1431">
        <v>0</v>
      </c>
      <c r="BJ1431">
        <v>0</v>
      </c>
      <c r="BK1431">
        <v>0</v>
      </c>
      <c r="BL1431">
        <v>0</v>
      </c>
      <c r="BM1431">
        <v>0</v>
      </c>
      <c r="BN1431">
        <v>0</v>
      </c>
      <c r="BO1431">
        <v>0</v>
      </c>
      <c r="BP1431">
        <v>0</v>
      </c>
      <c r="BQ1431">
        <v>0</v>
      </c>
      <c r="BR1431">
        <v>0</v>
      </c>
      <c r="BS1431">
        <v>0</v>
      </c>
      <c r="BT1431">
        <v>0</v>
      </c>
      <c r="BU1431">
        <v>0</v>
      </c>
      <c r="BV1431">
        <v>0</v>
      </c>
      <c r="BW1431">
        <v>0</v>
      </c>
      <c r="BX1431">
        <v>0</v>
      </c>
      <c r="BY1431">
        <v>0</v>
      </c>
      <c r="BZ1431">
        <v>0</v>
      </c>
      <c r="CA1431">
        <v>0</v>
      </c>
      <c r="CB1431">
        <v>0</v>
      </c>
      <c r="CC1431">
        <v>0</v>
      </c>
      <c r="CD1431">
        <v>0</v>
      </c>
      <c r="CE1431">
        <v>0</v>
      </c>
      <c r="CF1431">
        <v>0</v>
      </c>
      <c r="CG1431">
        <v>0</v>
      </c>
      <c r="CH1431">
        <v>0</v>
      </c>
      <c r="CI1431">
        <v>0</v>
      </c>
      <c r="CJ1431">
        <v>0</v>
      </c>
      <c r="CK1431">
        <v>0</v>
      </c>
      <c r="CL1431">
        <v>0</v>
      </c>
      <c r="CM1431">
        <v>0</v>
      </c>
      <c r="CN1431">
        <v>0</v>
      </c>
      <c r="CO1431">
        <v>0</v>
      </c>
      <c r="CP1431">
        <v>0</v>
      </c>
      <c r="CQ1431">
        <v>0</v>
      </c>
      <c r="CR1431">
        <v>0</v>
      </c>
      <c r="CS1431">
        <v>0</v>
      </c>
      <c r="CT1431">
        <v>0</v>
      </c>
      <c r="CU1431">
        <v>0</v>
      </c>
      <c r="CV1431">
        <v>0</v>
      </c>
      <c r="CW1431">
        <v>0</v>
      </c>
      <c r="CX1431">
        <v>0</v>
      </c>
      <c r="CY1431">
        <v>0</v>
      </c>
      <c r="CZ1431">
        <v>0</v>
      </c>
      <c r="DA1431">
        <v>0</v>
      </c>
      <c r="DB1431">
        <v>0</v>
      </c>
      <c r="DC1431">
        <v>0</v>
      </c>
      <c r="DD1431">
        <v>0</v>
      </c>
      <c r="DE1431">
        <v>0</v>
      </c>
      <c r="DF1431">
        <v>0</v>
      </c>
      <c r="DG1431">
        <v>0</v>
      </c>
      <c r="DH1431">
        <v>0</v>
      </c>
      <c r="DI1431">
        <v>0</v>
      </c>
      <c r="DJ1431">
        <v>0</v>
      </c>
      <c r="DK1431">
        <v>0</v>
      </c>
      <c r="DL1431">
        <v>0</v>
      </c>
      <c r="DM1431">
        <v>0</v>
      </c>
      <c r="DN1431">
        <v>0</v>
      </c>
      <c r="DO1431">
        <v>0</v>
      </c>
      <c r="DP1431">
        <v>0</v>
      </c>
      <c r="DQ1431">
        <v>0</v>
      </c>
      <c r="DR1431">
        <v>0</v>
      </c>
      <c r="DS1431">
        <v>0</v>
      </c>
      <c r="DT1431">
        <v>0</v>
      </c>
      <c r="DU1431">
        <v>0</v>
      </c>
      <c r="DV1431">
        <v>0</v>
      </c>
      <c r="DW1431">
        <v>0</v>
      </c>
      <c r="DX1431">
        <v>0</v>
      </c>
    </row>
    <row r="1432" spans="13:128" hidden="1">
      <c r="M1432" s="340"/>
      <c r="N1432" t="s">
        <v>1024</v>
      </c>
      <c r="O1432">
        <v>1</v>
      </c>
      <c r="P1432">
        <v>34</v>
      </c>
      <c r="Q1432" s="183" t="str">
        <f t="shared" si="51"/>
        <v>SDH150134</v>
      </c>
      <c r="R1432">
        <v>10000</v>
      </c>
      <c r="S1432">
        <v>10000</v>
      </c>
      <c r="T1432">
        <v>10000</v>
      </c>
      <c r="U1432">
        <v>10000</v>
      </c>
      <c r="V1432">
        <v>10000</v>
      </c>
      <c r="W1432">
        <v>10000</v>
      </c>
      <c r="X1432">
        <v>10000</v>
      </c>
      <c r="Y1432">
        <v>10000</v>
      </c>
      <c r="Z1432">
        <v>10000</v>
      </c>
      <c r="AA1432">
        <v>10000</v>
      </c>
      <c r="AB1432">
        <v>10000</v>
      </c>
      <c r="AC1432">
        <v>10000</v>
      </c>
      <c r="AD1432">
        <v>10000</v>
      </c>
      <c r="AE1432">
        <v>10000</v>
      </c>
      <c r="AF1432">
        <v>10000</v>
      </c>
      <c r="AG1432">
        <v>10000</v>
      </c>
      <c r="AH1432">
        <v>10000</v>
      </c>
      <c r="AI1432">
        <v>10000</v>
      </c>
      <c r="AJ1432">
        <v>10000</v>
      </c>
      <c r="AK1432">
        <v>10000</v>
      </c>
      <c r="AL1432">
        <v>10000</v>
      </c>
      <c r="AM1432">
        <v>10000</v>
      </c>
      <c r="AN1432">
        <v>10000</v>
      </c>
      <c r="AO1432">
        <v>10000</v>
      </c>
      <c r="AP1432">
        <v>10000</v>
      </c>
      <c r="AQ1432">
        <v>10000</v>
      </c>
      <c r="AR1432">
        <v>10000</v>
      </c>
      <c r="AS1432">
        <v>10000</v>
      </c>
      <c r="AT1432">
        <v>10000</v>
      </c>
      <c r="AU1432">
        <v>10000</v>
      </c>
      <c r="AV1432">
        <v>0</v>
      </c>
      <c r="AW1432">
        <v>0</v>
      </c>
      <c r="AX1432">
        <v>0</v>
      </c>
      <c r="AY1432">
        <v>0</v>
      </c>
      <c r="AZ1432">
        <v>0</v>
      </c>
      <c r="BA1432">
        <v>0</v>
      </c>
      <c r="BB1432">
        <v>0</v>
      </c>
      <c r="BC1432">
        <v>0</v>
      </c>
      <c r="BD1432">
        <v>0</v>
      </c>
      <c r="BE1432">
        <v>0</v>
      </c>
      <c r="BF1432">
        <v>0</v>
      </c>
      <c r="BG1432">
        <v>0</v>
      </c>
      <c r="BH1432">
        <v>0</v>
      </c>
      <c r="BI1432">
        <v>0</v>
      </c>
      <c r="BJ1432">
        <v>0</v>
      </c>
      <c r="BK1432">
        <v>0</v>
      </c>
      <c r="BL1432">
        <v>0</v>
      </c>
      <c r="BM1432">
        <v>0</v>
      </c>
      <c r="BN1432">
        <v>0</v>
      </c>
      <c r="BO1432">
        <v>0</v>
      </c>
      <c r="BP1432">
        <v>0</v>
      </c>
      <c r="BQ1432">
        <v>0</v>
      </c>
      <c r="BR1432">
        <v>0</v>
      </c>
      <c r="BS1432">
        <v>0</v>
      </c>
      <c r="BT1432">
        <v>0</v>
      </c>
      <c r="BU1432">
        <v>0</v>
      </c>
      <c r="BV1432">
        <v>0</v>
      </c>
      <c r="BW1432">
        <v>0</v>
      </c>
      <c r="BX1432">
        <v>0</v>
      </c>
      <c r="BY1432">
        <v>0</v>
      </c>
      <c r="BZ1432">
        <v>0</v>
      </c>
      <c r="CA1432">
        <v>0</v>
      </c>
      <c r="CB1432">
        <v>0</v>
      </c>
      <c r="CC1432">
        <v>0</v>
      </c>
      <c r="CD1432">
        <v>0</v>
      </c>
      <c r="CE1432">
        <v>0</v>
      </c>
      <c r="CF1432">
        <v>0</v>
      </c>
      <c r="CG1432">
        <v>0</v>
      </c>
      <c r="CH1432">
        <v>0</v>
      </c>
      <c r="CI1432">
        <v>0</v>
      </c>
      <c r="CJ1432">
        <v>0</v>
      </c>
      <c r="CK1432">
        <v>0</v>
      </c>
      <c r="CL1432">
        <v>0</v>
      </c>
      <c r="CM1432">
        <v>0</v>
      </c>
      <c r="CN1432">
        <v>0</v>
      </c>
      <c r="CO1432">
        <v>0</v>
      </c>
      <c r="CP1432">
        <v>0</v>
      </c>
      <c r="CQ1432">
        <v>0</v>
      </c>
      <c r="CR1432">
        <v>0</v>
      </c>
      <c r="CS1432">
        <v>0</v>
      </c>
      <c r="CT1432">
        <v>0</v>
      </c>
      <c r="CU1432">
        <v>0</v>
      </c>
      <c r="CV1432">
        <v>0</v>
      </c>
      <c r="CW1432">
        <v>0</v>
      </c>
      <c r="CX1432">
        <v>0</v>
      </c>
      <c r="CY1432">
        <v>0</v>
      </c>
      <c r="CZ1432">
        <v>0</v>
      </c>
      <c r="DA1432">
        <v>0</v>
      </c>
      <c r="DB1432">
        <v>0</v>
      </c>
      <c r="DC1432">
        <v>0</v>
      </c>
      <c r="DD1432">
        <v>0</v>
      </c>
      <c r="DE1432">
        <v>0</v>
      </c>
      <c r="DF1432">
        <v>0</v>
      </c>
      <c r="DG1432">
        <v>0</v>
      </c>
      <c r="DH1432">
        <v>0</v>
      </c>
      <c r="DI1432">
        <v>0</v>
      </c>
      <c r="DJ1432">
        <v>0</v>
      </c>
      <c r="DK1432">
        <v>0</v>
      </c>
      <c r="DL1432">
        <v>0</v>
      </c>
      <c r="DM1432">
        <v>0</v>
      </c>
      <c r="DN1432">
        <v>0</v>
      </c>
      <c r="DO1432">
        <v>0</v>
      </c>
      <c r="DP1432">
        <v>0</v>
      </c>
      <c r="DQ1432">
        <v>0</v>
      </c>
      <c r="DR1432">
        <v>0</v>
      </c>
      <c r="DS1432">
        <v>0</v>
      </c>
      <c r="DT1432">
        <v>0</v>
      </c>
      <c r="DU1432">
        <v>0</v>
      </c>
      <c r="DV1432">
        <v>0</v>
      </c>
      <c r="DW1432">
        <v>0</v>
      </c>
      <c r="DX1432">
        <v>0</v>
      </c>
    </row>
    <row r="1433" spans="13:128" hidden="1">
      <c r="M1433" s="340"/>
      <c r="N1433" t="s">
        <v>1024</v>
      </c>
      <c r="O1433">
        <v>1</v>
      </c>
      <c r="P1433">
        <v>35</v>
      </c>
      <c r="Q1433" s="183" t="str">
        <f t="shared" si="51"/>
        <v>SDH150135</v>
      </c>
      <c r="R1433">
        <v>10000</v>
      </c>
      <c r="S1433">
        <v>10000</v>
      </c>
      <c r="T1433">
        <v>10000</v>
      </c>
      <c r="U1433">
        <v>10000</v>
      </c>
      <c r="V1433">
        <v>10000</v>
      </c>
      <c r="W1433">
        <v>10000</v>
      </c>
      <c r="X1433">
        <v>10000</v>
      </c>
      <c r="Y1433">
        <v>10000</v>
      </c>
      <c r="Z1433">
        <v>10000</v>
      </c>
      <c r="AA1433">
        <v>10000</v>
      </c>
      <c r="AB1433">
        <v>10000</v>
      </c>
      <c r="AC1433">
        <v>10000</v>
      </c>
      <c r="AD1433">
        <v>10000</v>
      </c>
      <c r="AE1433">
        <v>10000</v>
      </c>
      <c r="AF1433">
        <v>10000</v>
      </c>
      <c r="AG1433">
        <v>10000</v>
      </c>
      <c r="AH1433">
        <v>10000</v>
      </c>
      <c r="AI1433">
        <v>10000</v>
      </c>
      <c r="AJ1433">
        <v>10000</v>
      </c>
      <c r="AK1433">
        <v>10000</v>
      </c>
      <c r="AL1433">
        <v>10000</v>
      </c>
      <c r="AM1433">
        <v>10000</v>
      </c>
      <c r="AN1433">
        <v>10000</v>
      </c>
      <c r="AO1433">
        <v>10000</v>
      </c>
      <c r="AP1433">
        <v>10000</v>
      </c>
      <c r="AQ1433">
        <v>10000</v>
      </c>
      <c r="AR1433">
        <v>10000</v>
      </c>
      <c r="AS1433">
        <v>10000</v>
      </c>
      <c r="AT1433">
        <v>10000</v>
      </c>
      <c r="AU1433">
        <v>10000</v>
      </c>
      <c r="AV1433">
        <v>0</v>
      </c>
      <c r="AW1433">
        <v>0</v>
      </c>
      <c r="AX1433">
        <v>0</v>
      </c>
      <c r="AY1433">
        <v>0</v>
      </c>
      <c r="AZ1433">
        <v>0</v>
      </c>
      <c r="BA1433">
        <v>0</v>
      </c>
      <c r="BB1433">
        <v>0</v>
      </c>
      <c r="BC1433">
        <v>0</v>
      </c>
      <c r="BD1433">
        <v>0</v>
      </c>
      <c r="BE1433">
        <v>0</v>
      </c>
      <c r="BF1433">
        <v>0</v>
      </c>
      <c r="BG1433">
        <v>0</v>
      </c>
      <c r="BH1433">
        <v>0</v>
      </c>
      <c r="BI1433">
        <v>0</v>
      </c>
      <c r="BJ1433">
        <v>0</v>
      </c>
      <c r="BK1433">
        <v>0</v>
      </c>
      <c r="BL1433">
        <v>0</v>
      </c>
      <c r="BM1433">
        <v>0</v>
      </c>
      <c r="BN1433">
        <v>0</v>
      </c>
      <c r="BO1433">
        <v>0</v>
      </c>
      <c r="BP1433">
        <v>0</v>
      </c>
      <c r="BQ1433">
        <v>0</v>
      </c>
      <c r="BR1433">
        <v>0</v>
      </c>
      <c r="BS1433">
        <v>0</v>
      </c>
      <c r="BT1433">
        <v>0</v>
      </c>
      <c r="BU1433">
        <v>0</v>
      </c>
      <c r="BV1433">
        <v>0</v>
      </c>
      <c r="BW1433">
        <v>0</v>
      </c>
      <c r="BX1433">
        <v>0</v>
      </c>
      <c r="BY1433">
        <v>0</v>
      </c>
      <c r="BZ1433">
        <v>0</v>
      </c>
      <c r="CA1433">
        <v>0</v>
      </c>
      <c r="CB1433">
        <v>0</v>
      </c>
      <c r="CC1433">
        <v>0</v>
      </c>
      <c r="CD1433">
        <v>0</v>
      </c>
      <c r="CE1433">
        <v>0</v>
      </c>
      <c r="CF1433">
        <v>0</v>
      </c>
      <c r="CG1433">
        <v>0</v>
      </c>
      <c r="CH1433">
        <v>0</v>
      </c>
      <c r="CI1433">
        <v>0</v>
      </c>
      <c r="CJ1433">
        <v>0</v>
      </c>
      <c r="CK1433">
        <v>0</v>
      </c>
      <c r="CL1433">
        <v>0</v>
      </c>
      <c r="CM1433">
        <v>0</v>
      </c>
      <c r="CN1433">
        <v>0</v>
      </c>
      <c r="CO1433">
        <v>0</v>
      </c>
      <c r="CP1433">
        <v>0</v>
      </c>
      <c r="CQ1433">
        <v>0</v>
      </c>
      <c r="CR1433">
        <v>0</v>
      </c>
      <c r="CS1433">
        <v>0</v>
      </c>
      <c r="CT1433">
        <v>0</v>
      </c>
      <c r="CU1433">
        <v>0</v>
      </c>
      <c r="CV1433">
        <v>0</v>
      </c>
      <c r="CW1433">
        <v>0</v>
      </c>
      <c r="CX1433">
        <v>0</v>
      </c>
      <c r="CY1433">
        <v>0</v>
      </c>
      <c r="CZ1433">
        <v>0</v>
      </c>
      <c r="DA1433">
        <v>0</v>
      </c>
      <c r="DB1433">
        <v>0</v>
      </c>
      <c r="DC1433">
        <v>0</v>
      </c>
      <c r="DD1433">
        <v>0</v>
      </c>
      <c r="DE1433">
        <v>0</v>
      </c>
      <c r="DF1433">
        <v>0</v>
      </c>
      <c r="DG1433">
        <v>0</v>
      </c>
      <c r="DH1433">
        <v>0</v>
      </c>
      <c r="DI1433">
        <v>0</v>
      </c>
      <c r="DJ1433">
        <v>0</v>
      </c>
      <c r="DK1433">
        <v>0</v>
      </c>
      <c r="DL1433">
        <v>0</v>
      </c>
      <c r="DM1433">
        <v>0</v>
      </c>
      <c r="DN1433">
        <v>0</v>
      </c>
      <c r="DO1433">
        <v>0</v>
      </c>
      <c r="DP1433">
        <v>0</v>
      </c>
      <c r="DQ1433">
        <v>0</v>
      </c>
      <c r="DR1433">
        <v>0</v>
      </c>
      <c r="DS1433">
        <v>0</v>
      </c>
      <c r="DT1433">
        <v>0</v>
      </c>
      <c r="DU1433">
        <v>0</v>
      </c>
      <c r="DV1433">
        <v>0</v>
      </c>
      <c r="DW1433">
        <v>0</v>
      </c>
      <c r="DX1433">
        <v>0</v>
      </c>
    </row>
    <row r="1434" spans="13:128" hidden="1">
      <c r="M1434" s="340"/>
      <c r="N1434" t="s">
        <v>1024</v>
      </c>
      <c r="O1434">
        <v>1</v>
      </c>
      <c r="P1434">
        <v>36</v>
      </c>
      <c r="Q1434" s="183" t="str">
        <f t="shared" si="51"/>
        <v>SDH150136</v>
      </c>
      <c r="R1434">
        <v>10000</v>
      </c>
      <c r="S1434">
        <v>10000</v>
      </c>
      <c r="T1434">
        <v>10000</v>
      </c>
      <c r="U1434">
        <v>10000</v>
      </c>
      <c r="V1434">
        <v>10000</v>
      </c>
      <c r="W1434">
        <v>10000</v>
      </c>
      <c r="X1434">
        <v>10000</v>
      </c>
      <c r="Y1434">
        <v>10000</v>
      </c>
      <c r="Z1434">
        <v>10000</v>
      </c>
      <c r="AA1434">
        <v>10000</v>
      </c>
      <c r="AB1434">
        <v>10000</v>
      </c>
      <c r="AC1434">
        <v>10000</v>
      </c>
      <c r="AD1434">
        <v>10000</v>
      </c>
      <c r="AE1434">
        <v>10000</v>
      </c>
      <c r="AF1434">
        <v>10000</v>
      </c>
      <c r="AG1434">
        <v>10000</v>
      </c>
      <c r="AH1434">
        <v>10000</v>
      </c>
      <c r="AI1434">
        <v>10000</v>
      </c>
      <c r="AJ1434">
        <v>10000</v>
      </c>
      <c r="AK1434">
        <v>10000</v>
      </c>
      <c r="AL1434">
        <v>10000</v>
      </c>
      <c r="AM1434">
        <v>10000</v>
      </c>
      <c r="AN1434">
        <v>10000</v>
      </c>
      <c r="AO1434">
        <v>10000</v>
      </c>
      <c r="AP1434">
        <v>10000</v>
      </c>
      <c r="AQ1434">
        <v>10000</v>
      </c>
      <c r="AR1434">
        <v>10000</v>
      </c>
      <c r="AS1434">
        <v>10000</v>
      </c>
      <c r="AT1434">
        <v>10000</v>
      </c>
      <c r="AU1434">
        <v>10000</v>
      </c>
      <c r="AV1434">
        <v>0</v>
      </c>
      <c r="AW1434">
        <v>0</v>
      </c>
      <c r="AX1434">
        <v>0</v>
      </c>
      <c r="AY1434">
        <v>0</v>
      </c>
      <c r="AZ1434">
        <v>0</v>
      </c>
      <c r="BA1434">
        <v>0</v>
      </c>
      <c r="BB1434">
        <v>0</v>
      </c>
      <c r="BC1434">
        <v>0</v>
      </c>
      <c r="BD1434">
        <v>0</v>
      </c>
      <c r="BE1434">
        <v>0</v>
      </c>
      <c r="BF1434">
        <v>0</v>
      </c>
      <c r="BG1434">
        <v>0</v>
      </c>
      <c r="BH1434">
        <v>0</v>
      </c>
      <c r="BI1434">
        <v>0</v>
      </c>
      <c r="BJ1434">
        <v>0</v>
      </c>
      <c r="BK1434">
        <v>0</v>
      </c>
      <c r="BL1434">
        <v>0</v>
      </c>
      <c r="BM1434">
        <v>0</v>
      </c>
      <c r="BN1434">
        <v>0</v>
      </c>
      <c r="BO1434">
        <v>0</v>
      </c>
      <c r="BP1434">
        <v>0</v>
      </c>
      <c r="BQ1434">
        <v>0</v>
      </c>
      <c r="BR1434">
        <v>0</v>
      </c>
      <c r="BS1434">
        <v>0</v>
      </c>
      <c r="BT1434">
        <v>0</v>
      </c>
      <c r="BU1434">
        <v>0</v>
      </c>
      <c r="BV1434">
        <v>0</v>
      </c>
      <c r="BW1434">
        <v>0</v>
      </c>
      <c r="BX1434">
        <v>0</v>
      </c>
      <c r="BY1434">
        <v>0</v>
      </c>
      <c r="BZ1434">
        <v>0</v>
      </c>
      <c r="CA1434">
        <v>0</v>
      </c>
      <c r="CB1434">
        <v>0</v>
      </c>
      <c r="CC1434">
        <v>0</v>
      </c>
      <c r="CD1434">
        <v>0</v>
      </c>
      <c r="CE1434">
        <v>0</v>
      </c>
      <c r="CF1434">
        <v>0</v>
      </c>
      <c r="CG1434">
        <v>0</v>
      </c>
      <c r="CH1434">
        <v>0</v>
      </c>
      <c r="CI1434">
        <v>0</v>
      </c>
      <c r="CJ1434">
        <v>0</v>
      </c>
      <c r="CK1434">
        <v>0</v>
      </c>
      <c r="CL1434">
        <v>0</v>
      </c>
      <c r="CM1434">
        <v>0</v>
      </c>
      <c r="CN1434">
        <v>0</v>
      </c>
      <c r="CO1434">
        <v>0</v>
      </c>
      <c r="CP1434">
        <v>0</v>
      </c>
      <c r="CQ1434">
        <v>0</v>
      </c>
      <c r="CR1434">
        <v>0</v>
      </c>
      <c r="CS1434">
        <v>0</v>
      </c>
      <c r="CT1434">
        <v>0</v>
      </c>
      <c r="CU1434">
        <v>0</v>
      </c>
      <c r="CV1434">
        <v>0</v>
      </c>
      <c r="CW1434">
        <v>0</v>
      </c>
      <c r="CX1434">
        <v>0</v>
      </c>
      <c r="CY1434">
        <v>0</v>
      </c>
      <c r="CZ1434">
        <v>0</v>
      </c>
      <c r="DA1434">
        <v>0</v>
      </c>
      <c r="DB1434">
        <v>0</v>
      </c>
      <c r="DC1434">
        <v>0</v>
      </c>
      <c r="DD1434">
        <v>0</v>
      </c>
      <c r="DE1434">
        <v>0</v>
      </c>
      <c r="DF1434">
        <v>0</v>
      </c>
      <c r="DG1434">
        <v>0</v>
      </c>
      <c r="DH1434">
        <v>0</v>
      </c>
      <c r="DI1434">
        <v>0</v>
      </c>
      <c r="DJ1434">
        <v>0</v>
      </c>
      <c r="DK1434">
        <v>0</v>
      </c>
      <c r="DL1434">
        <v>0</v>
      </c>
      <c r="DM1434">
        <v>0</v>
      </c>
      <c r="DN1434">
        <v>0</v>
      </c>
      <c r="DO1434">
        <v>0</v>
      </c>
      <c r="DP1434">
        <v>0</v>
      </c>
      <c r="DQ1434">
        <v>0</v>
      </c>
      <c r="DR1434">
        <v>0</v>
      </c>
      <c r="DS1434">
        <v>0</v>
      </c>
      <c r="DT1434">
        <v>0</v>
      </c>
      <c r="DU1434">
        <v>0</v>
      </c>
      <c r="DV1434">
        <v>0</v>
      </c>
      <c r="DW1434">
        <v>0</v>
      </c>
      <c r="DX1434">
        <v>0</v>
      </c>
    </row>
    <row r="1435" spans="13:128" hidden="1">
      <c r="M1435" s="340"/>
      <c r="N1435" t="s">
        <v>1024</v>
      </c>
      <c r="O1435">
        <v>1</v>
      </c>
      <c r="P1435">
        <v>37</v>
      </c>
      <c r="Q1435" s="183" t="str">
        <f t="shared" si="51"/>
        <v>SDH150137</v>
      </c>
      <c r="R1435">
        <v>10000</v>
      </c>
      <c r="S1435">
        <v>10000</v>
      </c>
      <c r="T1435">
        <v>10000</v>
      </c>
      <c r="U1435">
        <v>10000</v>
      </c>
      <c r="V1435">
        <v>10000</v>
      </c>
      <c r="W1435">
        <v>10000</v>
      </c>
      <c r="X1435">
        <v>10000</v>
      </c>
      <c r="Y1435">
        <v>10000</v>
      </c>
      <c r="Z1435">
        <v>10000</v>
      </c>
      <c r="AA1435">
        <v>10000</v>
      </c>
      <c r="AB1435">
        <v>10000</v>
      </c>
      <c r="AC1435">
        <v>10000</v>
      </c>
      <c r="AD1435">
        <v>10000</v>
      </c>
      <c r="AE1435">
        <v>10000</v>
      </c>
      <c r="AF1435">
        <v>10000</v>
      </c>
      <c r="AG1435">
        <v>10000</v>
      </c>
      <c r="AH1435">
        <v>10000</v>
      </c>
      <c r="AI1435">
        <v>10000</v>
      </c>
      <c r="AJ1435">
        <v>10000</v>
      </c>
      <c r="AK1435">
        <v>10000</v>
      </c>
      <c r="AL1435">
        <v>10000</v>
      </c>
      <c r="AM1435">
        <v>10000</v>
      </c>
      <c r="AN1435">
        <v>10000</v>
      </c>
      <c r="AO1435">
        <v>10000</v>
      </c>
      <c r="AP1435">
        <v>10000</v>
      </c>
      <c r="AQ1435">
        <v>10000</v>
      </c>
      <c r="AR1435">
        <v>10000</v>
      </c>
      <c r="AS1435">
        <v>10000</v>
      </c>
      <c r="AT1435">
        <v>10000</v>
      </c>
      <c r="AU1435">
        <v>10000</v>
      </c>
      <c r="AV1435">
        <v>0</v>
      </c>
      <c r="AW1435">
        <v>0</v>
      </c>
      <c r="AX1435">
        <v>0</v>
      </c>
      <c r="AY1435">
        <v>0</v>
      </c>
      <c r="AZ1435">
        <v>0</v>
      </c>
      <c r="BA1435">
        <v>0</v>
      </c>
      <c r="BB1435">
        <v>0</v>
      </c>
      <c r="BC1435">
        <v>0</v>
      </c>
      <c r="BD1435">
        <v>0</v>
      </c>
      <c r="BE1435">
        <v>0</v>
      </c>
      <c r="BF1435">
        <v>0</v>
      </c>
      <c r="BG1435">
        <v>0</v>
      </c>
      <c r="BH1435">
        <v>0</v>
      </c>
      <c r="BI1435">
        <v>0</v>
      </c>
      <c r="BJ1435">
        <v>0</v>
      </c>
      <c r="BK1435">
        <v>0</v>
      </c>
      <c r="BL1435">
        <v>0</v>
      </c>
      <c r="BM1435">
        <v>0</v>
      </c>
      <c r="BN1435">
        <v>0</v>
      </c>
      <c r="BO1435">
        <v>0</v>
      </c>
      <c r="BP1435">
        <v>0</v>
      </c>
      <c r="BQ1435">
        <v>0</v>
      </c>
      <c r="BR1435">
        <v>0</v>
      </c>
      <c r="BS1435">
        <v>0</v>
      </c>
      <c r="BT1435">
        <v>0</v>
      </c>
      <c r="BU1435">
        <v>0</v>
      </c>
      <c r="BV1435">
        <v>0</v>
      </c>
      <c r="BW1435">
        <v>0</v>
      </c>
      <c r="BX1435">
        <v>0</v>
      </c>
      <c r="BY1435">
        <v>0</v>
      </c>
      <c r="BZ1435">
        <v>0</v>
      </c>
      <c r="CA1435">
        <v>0</v>
      </c>
      <c r="CB1435">
        <v>0</v>
      </c>
      <c r="CC1435">
        <v>0</v>
      </c>
      <c r="CD1435">
        <v>0</v>
      </c>
      <c r="CE1435">
        <v>0</v>
      </c>
      <c r="CF1435">
        <v>0</v>
      </c>
      <c r="CG1435">
        <v>0</v>
      </c>
      <c r="CH1435">
        <v>0</v>
      </c>
      <c r="CI1435">
        <v>0</v>
      </c>
      <c r="CJ1435">
        <v>0</v>
      </c>
      <c r="CK1435">
        <v>0</v>
      </c>
      <c r="CL1435">
        <v>0</v>
      </c>
      <c r="CM1435">
        <v>0</v>
      </c>
      <c r="CN1435">
        <v>0</v>
      </c>
      <c r="CO1435">
        <v>0</v>
      </c>
      <c r="CP1435">
        <v>0</v>
      </c>
      <c r="CQ1435">
        <v>0</v>
      </c>
      <c r="CR1435">
        <v>0</v>
      </c>
      <c r="CS1435">
        <v>0</v>
      </c>
      <c r="CT1435">
        <v>0</v>
      </c>
      <c r="CU1435">
        <v>0</v>
      </c>
      <c r="CV1435">
        <v>0</v>
      </c>
      <c r="CW1435">
        <v>0</v>
      </c>
      <c r="CX1435">
        <v>0</v>
      </c>
      <c r="CY1435">
        <v>0</v>
      </c>
      <c r="CZ1435">
        <v>0</v>
      </c>
      <c r="DA1435">
        <v>0</v>
      </c>
      <c r="DB1435">
        <v>0</v>
      </c>
      <c r="DC1435">
        <v>0</v>
      </c>
      <c r="DD1435">
        <v>0</v>
      </c>
      <c r="DE1435">
        <v>0</v>
      </c>
      <c r="DF1435">
        <v>0</v>
      </c>
      <c r="DG1435">
        <v>0</v>
      </c>
      <c r="DH1435">
        <v>0</v>
      </c>
      <c r="DI1435">
        <v>0</v>
      </c>
      <c r="DJ1435">
        <v>0</v>
      </c>
      <c r="DK1435">
        <v>0</v>
      </c>
      <c r="DL1435">
        <v>0</v>
      </c>
      <c r="DM1435">
        <v>0</v>
      </c>
      <c r="DN1435">
        <v>0</v>
      </c>
      <c r="DO1435">
        <v>0</v>
      </c>
      <c r="DP1435">
        <v>0</v>
      </c>
      <c r="DQ1435">
        <v>0</v>
      </c>
      <c r="DR1435">
        <v>0</v>
      </c>
      <c r="DS1435">
        <v>0</v>
      </c>
      <c r="DT1435">
        <v>0</v>
      </c>
      <c r="DU1435">
        <v>0</v>
      </c>
      <c r="DV1435">
        <v>0</v>
      </c>
      <c r="DW1435">
        <v>0</v>
      </c>
      <c r="DX1435">
        <v>0</v>
      </c>
    </row>
    <row r="1436" spans="13:128" hidden="1">
      <c r="M1436" s="340"/>
      <c r="N1436" t="s">
        <v>1024</v>
      </c>
      <c r="O1436">
        <v>1</v>
      </c>
      <c r="P1436">
        <v>38</v>
      </c>
      <c r="Q1436" s="183" t="str">
        <f t="shared" si="51"/>
        <v>SDH150138</v>
      </c>
      <c r="R1436">
        <v>10000</v>
      </c>
      <c r="S1436">
        <v>10000</v>
      </c>
      <c r="T1436">
        <v>10000</v>
      </c>
      <c r="U1436">
        <v>10000</v>
      </c>
      <c r="V1436">
        <v>10000</v>
      </c>
      <c r="W1436">
        <v>10000</v>
      </c>
      <c r="X1436">
        <v>10000</v>
      </c>
      <c r="Y1436">
        <v>10000</v>
      </c>
      <c r="Z1436">
        <v>10000</v>
      </c>
      <c r="AA1436">
        <v>10000</v>
      </c>
      <c r="AB1436">
        <v>10000</v>
      </c>
      <c r="AC1436">
        <v>10000</v>
      </c>
      <c r="AD1436">
        <v>10000</v>
      </c>
      <c r="AE1436">
        <v>10000</v>
      </c>
      <c r="AF1436">
        <v>10000</v>
      </c>
      <c r="AG1436">
        <v>10000</v>
      </c>
      <c r="AH1436">
        <v>10000</v>
      </c>
      <c r="AI1436">
        <v>10000</v>
      </c>
      <c r="AJ1436">
        <v>10000</v>
      </c>
      <c r="AK1436">
        <v>10000</v>
      </c>
      <c r="AL1436">
        <v>10000</v>
      </c>
      <c r="AM1436">
        <v>10000</v>
      </c>
      <c r="AN1436">
        <v>10000</v>
      </c>
      <c r="AO1436">
        <v>10000</v>
      </c>
      <c r="AP1436">
        <v>10000</v>
      </c>
      <c r="AQ1436">
        <v>10000</v>
      </c>
      <c r="AR1436">
        <v>10000</v>
      </c>
      <c r="AS1436">
        <v>10000</v>
      </c>
      <c r="AT1436">
        <v>10000</v>
      </c>
      <c r="AU1436">
        <v>10000</v>
      </c>
      <c r="AV1436">
        <v>0</v>
      </c>
      <c r="AW1436">
        <v>0</v>
      </c>
      <c r="AX1436">
        <v>0</v>
      </c>
      <c r="AY1436">
        <v>0</v>
      </c>
      <c r="AZ1436">
        <v>0</v>
      </c>
      <c r="BA1436">
        <v>0</v>
      </c>
      <c r="BB1436">
        <v>0</v>
      </c>
      <c r="BC1436">
        <v>0</v>
      </c>
      <c r="BD1436">
        <v>0</v>
      </c>
      <c r="BE1436">
        <v>0</v>
      </c>
      <c r="BF1436">
        <v>0</v>
      </c>
      <c r="BG1436">
        <v>0</v>
      </c>
      <c r="BH1436">
        <v>0</v>
      </c>
      <c r="BI1436">
        <v>0</v>
      </c>
      <c r="BJ1436">
        <v>0</v>
      </c>
      <c r="BK1436">
        <v>0</v>
      </c>
      <c r="BL1436">
        <v>0</v>
      </c>
      <c r="BM1436">
        <v>0</v>
      </c>
      <c r="BN1436">
        <v>0</v>
      </c>
      <c r="BO1436">
        <v>0</v>
      </c>
      <c r="BP1436">
        <v>0</v>
      </c>
      <c r="BQ1436">
        <v>0</v>
      </c>
      <c r="BR1436">
        <v>0</v>
      </c>
      <c r="BS1436">
        <v>0</v>
      </c>
      <c r="BT1436">
        <v>0</v>
      </c>
      <c r="BU1436">
        <v>0</v>
      </c>
      <c r="BV1436">
        <v>0</v>
      </c>
      <c r="BW1436">
        <v>0</v>
      </c>
      <c r="BX1436">
        <v>0</v>
      </c>
      <c r="BY1436">
        <v>0</v>
      </c>
      <c r="BZ1436">
        <v>0</v>
      </c>
      <c r="CA1436">
        <v>0</v>
      </c>
      <c r="CB1436">
        <v>0</v>
      </c>
      <c r="CC1436">
        <v>0</v>
      </c>
      <c r="CD1436">
        <v>0</v>
      </c>
      <c r="CE1436">
        <v>0</v>
      </c>
      <c r="CF1436">
        <v>0</v>
      </c>
      <c r="CG1436">
        <v>0</v>
      </c>
      <c r="CH1436">
        <v>0</v>
      </c>
      <c r="CI1436">
        <v>0</v>
      </c>
      <c r="CJ1436">
        <v>0</v>
      </c>
      <c r="CK1436">
        <v>0</v>
      </c>
      <c r="CL1436">
        <v>0</v>
      </c>
      <c r="CM1436">
        <v>0</v>
      </c>
      <c r="CN1436">
        <v>0</v>
      </c>
      <c r="CO1436">
        <v>0</v>
      </c>
      <c r="CP1436">
        <v>0</v>
      </c>
      <c r="CQ1436">
        <v>0</v>
      </c>
      <c r="CR1436">
        <v>0</v>
      </c>
      <c r="CS1436">
        <v>0</v>
      </c>
      <c r="CT1436">
        <v>0</v>
      </c>
      <c r="CU1436">
        <v>0</v>
      </c>
      <c r="CV1436">
        <v>0</v>
      </c>
      <c r="CW1436">
        <v>0</v>
      </c>
      <c r="CX1436">
        <v>0</v>
      </c>
      <c r="CY1436">
        <v>0</v>
      </c>
      <c r="CZ1436">
        <v>0</v>
      </c>
      <c r="DA1436">
        <v>0</v>
      </c>
      <c r="DB1436">
        <v>0</v>
      </c>
      <c r="DC1436">
        <v>0</v>
      </c>
      <c r="DD1436">
        <v>0</v>
      </c>
      <c r="DE1436">
        <v>0</v>
      </c>
      <c r="DF1436">
        <v>0</v>
      </c>
      <c r="DG1436">
        <v>0</v>
      </c>
      <c r="DH1436">
        <v>0</v>
      </c>
      <c r="DI1436">
        <v>0</v>
      </c>
      <c r="DJ1436">
        <v>0</v>
      </c>
      <c r="DK1436">
        <v>0</v>
      </c>
      <c r="DL1436">
        <v>0</v>
      </c>
      <c r="DM1436">
        <v>0</v>
      </c>
      <c r="DN1436">
        <v>0</v>
      </c>
      <c r="DO1436">
        <v>0</v>
      </c>
      <c r="DP1436">
        <v>0</v>
      </c>
      <c r="DQ1436">
        <v>0</v>
      </c>
      <c r="DR1436">
        <v>0</v>
      </c>
      <c r="DS1436">
        <v>0</v>
      </c>
      <c r="DT1436">
        <v>0</v>
      </c>
      <c r="DU1436">
        <v>0</v>
      </c>
      <c r="DV1436">
        <v>0</v>
      </c>
      <c r="DW1436">
        <v>0</v>
      </c>
      <c r="DX1436">
        <v>0</v>
      </c>
    </row>
    <row r="1437" spans="13:128" hidden="1">
      <c r="M1437" s="340"/>
      <c r="N1437" t="s">
        <v>1024</v>
      </c>
      <c r="O1437">
        <v>1</v>
      </c>
      <c r="P1437">
        <v>39</v>
      </c>
      <c r="Q1437" s="183" t="str">
        <f t="shared" si="51"/>
        <v>SDH150139</v>
      </c>
      <c r="R1437">
        <v>10000</v>
      </c>
      <c r="S1437">
        <v>10000</v>
      </c>
      <c r="T1437">
        <v>10000</v>
      </c>
      <c r="U1437">
        <v>10000</v>
      </c>
      <c r="V1437">
        <v>10000</v>
      </c>
      <c r="W1437">
        <v>10000</v>
      </c>
      <c r="X1437">
        <v>10000</v>
      </c>
      <c r="Y1437">
        <v>10000</v>
      </c>
      <c r="Z1437">
        <v>10000</v>
      </c>
      <c r="AA1437">
        <v>10000</v>
      </c>
      <c r="AB1437">
        <v>10000</v>
      </c>
      <c r="AC1437">
        <v>10000</v>
      </c>
      <c r="AD1437">
        <v>10000</v>
      </c>
      <c r="AE1437">
        <v>10000</v>
      </c>
      <c r="AF1437">
        <v>10000</v>
      </c>
      <c r="AG1437">
        <v>10000</v>
      </c>
      <c r="AH1437">
        <v>10000</v>
      </c>
      <c r="AI1437">
        <v>10000</v>
      </c>
      <c r="AJ1437">
        <v>10000</v>
      </c>
      <c r="AK1437">
        <v>10000</v>
      </c>
      <c r="AL1437">
        <v>10000</v>
      </c>
      <c r="AM1437">
        <v>10000</v>
      </c>
      <c r="AN1437">
        <v>10000</v>
      </c>
      <c r="AO1437">
        <v>10000</v>
      </c>
      <c r="AP1437">
        <v>10000</v>
      </c>
      <c r="AQ1437">
        <v>10000</v>
      </c>
      <c r="AR1437">
        <v>10000</v>
      </c>
      <c r="AS1437">
        <v>10000</v>
      </c>
      <c r="AT1437">
        <v>10000</v>
      </c>
      <c r="AU1437">
        <v>10000</v>
      </c>
      <c r="AV1437">
        <v>0</v>
      </c>
      <c r="AW1437">
        <v>0</v>
      </c>
      <c r="AX1437">
        <v>0</v>
      </c>
      <c r="AY1437">
        <v>0</v>
      </c>
      <c r="AZ1437">
        <v>0</v>
      </c>
      <c r="BA1437">
        <v>0</v>
      </c>
      <c r="BB1437">
        <v>0</v>
      </c>
      <c r="BC1437">
        <v>0</v>
      </c>
      <c r="BD1437">
        <v>0</v>
      </c>
      <c r="BE1437">
        <v>0</v>
      </c>
      <c r="BF1437">
        <v>0</v>
      </c>
      <c r="BG1437">
        <v>0</v>
      </c>
      <c r="BH1437">
        <v>0</v>
      </c>
      <c r="BI1437">
        <v>0</v>
      </c>
      <c r="BJ1437">
        <v>0</v>
      </c>
      <c r="BK1437">
        <v>0</v>
      </c>
      <c r="BL1437">
        <v>0</v>
      </c>
      <c r="BM1437">
        <v>0</v>
      </c>
      <c r="BN1437">
        <v>0</v>
      </c>
      <c r="BO1437">
        <v>0</v>
      </c>
      <c r="BP1437">
        <v>0</v>
      </c>
      <c r="BQ1437">
        <v>0</v>
      </c>
      <c r="BR1437">
        <v>0</v>
      </c>
      <c r="BS1437">
        <v>0</v>
      </c>
      <c r="BT1437">
        <v>0</v>
      </c>
      <c r="BU1437">
        <v>0</v>
      </c>
      <c r="BV1437">
        <v>0</v>
      </c>
      <c r="BW1437">
        <v>0</v>
      </c>
      <c r="BX1437">
        <v>0</v>
      </c>
      <c r="BY1437">
        <v>0</v>
      </c>
      <c r="BZ1437">
        <v>0</v>
      </c>
      <c r="CA1437">
        <v>0</v>
      </c>
      <c r="CB1437">
        <v>0</v>
      </c>
      <c r="CC1437">
        <v>0</v>
      </c>
      <c r="CD1437">
        <v>0</v>
      </c>
      <c r="CE1437">
        <v>0</v>
      </c>
      <c r="CF1437">
        <v>0</v>
      </c>
      <c r="CG1437">
        <v>0</v>
      </c>
      <c r="CH1437">
        <v>0</v>
      </c>
      <c r="CI1437">
        <v>0</v>
      </c>
      <c r="CJ1437">
        <v>0</v>
      </c>
      <c r="CK1437">
        <v>0</v>
      </c>
      <c r="CL1437">
        <v>0</v>
      </c>
      <c r="CM1437">
        <v>0</v>
      </c>
      <c r="CN1437">
        <v>0</v>
      </c>
      <c r="CO1437">
        <v>0</v>
      </c>
      <c r="CP1437">
        <v>0</v>
      </c>
      <c r="CQ1437">
        <v>0</v>
      </c>
      <c r="CR1437">
        <v>0</v>
      </c>
      <c r="CS1437">
        <v>0</v>
      </c>
      <c r="CT1437">
        <v>0</v>
      </c>
      <c r="CU1437">
        <v>0</v>
      </c>
      <c r="CV1437">
        <v>0</v>
      </c>
      <c r="CW1437">
        <v>0</v>
      </c>
      <c r="CX1437">
        <v>0</v>
      </c>
      <c r="CY1437">
        <v>0</v>
      </c>
      <c r="CZ1437">
        <v>0</v>
      </c>
      <c r="DA1437">
        <v>0</v>
      </c>
      <c r="DB1437">
        <v>0</v>
      </c>
      <c r="DC1437">
        <v>0</v>
      </c>
      <c r="DD1437">
        <v>0</v>
      </c>
      <c r="DE1437">
        <v>0</v>
      </c>
      <c r="DF1437">
        <v>0</v>
      </c>
      <c r="DG1437">
        <v>0</v>
      </c>
      <c r="DH1437">
        <v>0</v>
      </c>
      <c r="DI1437">
        <v>0</v>
      </c>
      <c r="DJ1437">
        <v>0</v>
      </c>
      <c r="DK1437">
        <v>0</v>
      </c>
      <c r="DL1437">
        <v>0</v>
      </c>
      <c r="DM1437">
        <v>0</v>
      </c>
      <c r="DN1437">
        <v>0</v>
      </c>
      <c r="DO1437">
        <v>0</v>
      </c>
      <c r="DP1437">
        <v>0</v>
      </c>
      <c r="DQ1437">
        <v>0</v>
      </c>
      <c r="DR1437">
        <v>0</v>
      </c>
      <c r="DS1437">
        <v>0</v>
      </c>
      <c r="DT1437">
        <v>0</v>
      </c>
      <c r="DU1437">
        <v>0</v>
      </c>
      <c r="DV1437">
        <v>0</v>
      </c>
      <c r="DW1437">
        <v>0</v>
      </c>
      <c r="DX1437">
        <v>0</v>
      </c>
    </row>
    <row r="1438" spans="13:128" hidden="1">
      <c r="M1438" s="340"/>
      <c r="N1438" t="s">
        <v>1024</v>
      </c>
      <c r="O1438">
        <v>1</v>
      </c>
      <c r="P1438">
        <v>40</v>
      </c>
      <c r="Q1438" s="183" t="str">
        <f t="shared" si="51"/>
        <v>SDH150140</v>
      </c>
      <c r="R1438">
        <v>10000</v>
      </c>
      <c r="S1438">
        <v>10000</v>
      </c>
      <c r="T1438">
        <v>10000</v>
      </c>
      <c r="U1438">
        <v>10000</v>
      </c>
      <c r="V1438">
        <v>10000</v>
      </c>
      <c r="W1438">
        <v>10000</v>
      </c>
      <c r="X1438">
        <v>10000</v>
      </c>
      <c r="Y1438">
        <v>10000</v>
      </c>
      <c r="Z1438">
        <v>10000</v>
      </c>
      <c r="AA1438">
        <v>10000</v>
      </c>
      <c r="AB1438">
        <v>10000</v>
      </c>
      <c r="AC1438">
        <v>10000</v>
      </c>
      <c r="AD1438">
        <v>10000</v>
      </c>
      <c r="AE1438">
        <v>10000</v>
      </c>
      <c r="AF1438">
        <v>10017</v>
      </c>
      <c r="AG1438">
        <v>10017</v>
      </c>
      <c r="AH1438">
        <v>10017</v>
      </c>
      <c r="AI1438">
        <v>10017</v>
      </c>
      <c r="AJ1438">
        <v>10017</v>
      </c>
      <c r="AK1438">
        <v>10017</v>
      </c>
      <c r="AL1438">
        <v>10017</v>
      </c>
      <c r="AM1438">
        <v>10017</v>
      </c>
      <c r="AN1438">
        <v>10017</v>
      </c>
      <c r="AO1438">
        <v>10017</v>
      </c>
      <c r="AP1438">
        <v>10017</v>
      </c>
      <c r="AQ1438">
        <v>10017</v>
      </c>
      <c r="AR1438">
        <v>10017</v>
      </c>
      <c r="AS1438">
        <v>10017</v>
      </c>
      <c r="AT1438">
        <v>10017</v>
      </c>
      <c r="AU1438">
        <v>10017</v>
      </c>
      <c r="AV1438">
        <v>0</v>
      </c>
      <c r="AW1438">
        <v>0</v>
      </c>
      <c r="AX1438">
        <v>0</v>
      </c>
      <c r="AY1438">
        <v>0</v>
      </c>
      <c r="AZ1438">
        <v>0</v>
      </c>
      <c r="BA1438">
        <v>0</v>
      </c>
      <c r="BB1438">
        <v>0</v>
      </c>
      <c r="BC1438">
        <v>0</v>
      </c>
      <c r="BD1438">
        <v>0</v>
      </c>
      <c r="BE1438">
        <v>0</v>
      </c>
      <c r="BF1438">
        <v>0</v>
      </c>
      <c r="BG1438">
        <v>0</v>
      </c>
      <c r="BH1438">
        <v>0</v>
      </c>
      <c r="BI1438">
        <v>0</v>
      </c>
      <c r="BJ1438">
        <v>0</v>
      </c>
      <c r="BK1438">
        <v>0</v>
      </c>
      <c r="BL1438">
        <v>0</v>
      </c>
      <c r="BM1438">
        <v>0</v>
      </c>
      <c r="BN1438">
        <v>0</v>
      </c>
      <c r="BO1438">
        <v>0</v>
      </c>
      <c r="BP1438">
        <v>0</v>
      </c>
      <c r="BQ1438">
        <v>0</v>
      </c>
      <c r="BR1438">
        <v>0</v>
      </c>
      <c r="BS1438">
        <v>0</v>
      </c>
      <c r="BT1438">
        <v>0</v>
      </c>
      <c r="BU1438">
        <v>0</v>
      </c>
      <c r="BV1438">
        <v>0</v>
      </c>
      <c r="BW1438">
        <v>0</v>
      </c>
      <c r="BX1438">
        <v>0</v>
      </c>
      <c r="BY1438">
        <v>0</v>
      </c>
      <c r="BZ1438">
        <v>0</v>
      </c>
      <c r="CA1438">
        <v>0</v>
      </c>
      <c r="CB1438">
        <v>0</v>
      </c>
      <c r="CC1438">
        <v>0</v>
      </c>
      <c r="CD1438">
        <v>0</v>
      </c>
      <c r="CE1438">
        <v>0</v>
      </c>
      <c r="CF1438">
        <v>0</v>
      </c>
      <c r="CG1438">
        <v>0</v>
      </c>
      <c r="CH1438">
        <v>0</v>
      </c>
      <c r="CI1438">
        <v>0</v>
      </c>
      <c r="CJ1438">
        <v>0</v>
      </c>
      <c r="CK1438">
        <v>0</v>
      </c>
      <c r="CL1438">
        <v>0</v>
      </c>
      <c r="CM1438">
        <v>0</v>
      </c>
      <c r="CN1438">
        <v>0</v>
      </c>
      <c r="CO1438">
        <v>0</v>
      </c>
      <c r="CP1438">
        <v>0</v>
      </c>
      <c r="CQ1438">
        <v>0</v>
      </c>
      <c r="CR1438">
        <v>0</v>
      </c>
      <c r="CS1438">
        <v>0</v>
      </c>
      <c r="CT1438">
        <v>0</v>
      </c>
      <c r="CU1438">
        <v>0</v>
      </c>
      <c r="CV1438">
        <v>0</v>
      </c>
      <c r="CW1438">
        <v>0</v>
      </c>
      <c r="CX1438">
        <v>0</v>
      </c>
      <c r="CY1438">
        <v>0</v>
      </c>
      <c r="CZ1438">
        <v>0</v>
      </c>
      <c r="DA1438">
        <v>0</v>
      </c>
      <c r="DB1438">
        <v>0</v>
      </c>
      <c r="DC1438">
        <v>0</v>
      </c>
      <c r="DD1438">
        <v>0</v>
      </c>
      <c r="DE1438">
        <v>0</v>
      </c>
      <c r="DF1438">
        <v>0</v>
      </c>
      <c r="DG1438">
        <v>0</v>
      </c>
      <c r="DH1438">
        <v>0</v>
      </c>
      <c r="DI1438">
        <v>0</v>
      </c>
      <c r="DJ1438">
        <v>0</v>
      </c>
      <c r="DK1438">
        <v>0</v>
      </c>
      <c r="DL1438">
        <v>0</v>
      </c>
      <c r="DM1438">
        <v>0</v>
      </c>
      <c r="DN1438">
        <v>0</v>
      </c>
      <c r="DO1438">
        <v>0</v>
      </c>
      <c r="DP1438">
        <v>0</v>
      </c>
      <c r="DQ1438">
        <v>0</v>
      </c>
      <c r="DR1438">
        <v>0</v>
      </c>
      <c r="DS1438">
        <v>0</v>
      </c>
      <c r="DT1438">
        <v>0</v>
      </c>
      <c r="DU1438">
        <v>0</v>
      </c>
      <c r="DV1438">
        <v>0</v>
      </c>
      <c r="DW1438">
        <v>0</v>
      </c>
      <c r="DX1438">
        <v>0</v>
      </c>
    </row>
    <row r="1439" spans="13:128" hidden="1">
      <c r="M1439" s="340"/>
      <c r="N1439" t="s">
        <v>1024</v>
      </c>
      <c r="O1439">
        <v>1</v>
      </c>
      <c r="P1439">
        <v>41</v>
      </c>
      <c r="Q1439" s="183" t="str">
        <f t="shared" si="51"/>
        <v>SDH150141</v>
      </c>
      <c r="R1439">
        <v>10000</v>
      </c>
      <c r="S1439">
        <v>10000</v>
      </c>
      <c r="T1439">
        <v>10000</v>
      </c>
      <c r="U1439">
        <v>10000</v>
      </c>
      <c r="V1439">
        <v>10000</v>
      </c>
      <c r="W1439">
        <v>10000</v>
      </c>
      <c r="X1439">
        <v>10000</v>
      </c>
      <c r="Y1439">
        <v>10000</v>
      </c>
      <c r="Z1439">
        <v>10000</v>
      </c>
      <c r="AA1439">
        <v>10000</v>
      </c>
      <c r="AB1439">
        <v>10000</v>
      </c>
      <c r="AC1439">
        <v>10000</v>
      </c>
      <c r="AD1439">
        <v>10000</v>
      </c>
      <c r="AE1439">
        <v>10000</v>
      </c>
      <c r="AF1439">
        <v>10255.5</v>
      </c>
      <c r="AG1439">
        <v>10255.5</v>
      </c>
      <c r="AH1439">
        <v>10255.5</v>
      </c>
      <c r="AI1439">
        <v>10255.5</v>
      </c>
      <c r="AJ1439">
        <v>10255.5</v>
      </c>
      <c r="AK1439">
        <v>10255.5</v>
      </c>
      <c r="AL1439">
        <v>10255.5</v>
      </c>
      <c r="AM1439">
        <v>10255.5</v>
      </c>
      <c r="AN1439">
        <v>10255.5</v>
      </c>
      <c r="AO1439">
        <v>10255.5</v>
      </c>
      <c r="AP1439">
        <v>10255.5</v>
      </c>
      <c r="AQ1439">
        <v>10255.5</v>
      </c>
      <c r="AR1439">
        <v>10255.5</v>
      </c>
      <c r="AS1439">
        <v>10255.5</v>
      </c>
      <c r="AT1439">
        <v>10255.5</v>
      </c>
      <c r="AU1439">
        <v>10255.5</v>
      </c>
      <c r="AV1439">
        <v>0</v>
      </c>
      <c r="AW1439">
        <v>0</v>
      </c>
      <c r="AX1439">
        <v>0</v>
      </c>
      <c r="AY1439">
        <v>0</v>
      </c>
      <c r="AZ1439">
        <v>0</v>
      </c>
      <c r="BA1439">
        <v>0</v>
      </c>
      <c r="BB1439">
        <v>0</v>
      </c>
      <c r="BC1439">
        <v>0</v>
      </c>
      <c r="BD1439">
        <v>0</v>
      </c>
      <c r="BE1439">
        <v>0</v>
      </c>
      <c r="BF1439">
        <v>0</v>
      </c>
      <c r="BG1439">
        <v>0</v>
      </c>
      <c r="BH1439">
        <v>0</v>
      </c>
      <c r="BI1439">
        <v>0</v>
      </c>
      <c r="BJ1439">
        <v>0</v>
      </c>
      <c r="BK1439">
        <v>0</v>
      </c>
      <c r="BL1439">
        <v>0</v>
      </c>
      <c r="BM1439">
        <v>0</v>
      </c>
      <c r="BN1439">
        <v>0</v>
      </c>
      <c r="BO1439">
        <v>0</v>
      </c>
      <c r="BP1439">
        <v>0</v>
      </c>
      <c r="BQ1439">
        <v>0</v>
      </c>
      <c r="BR1439">
        <v>0</v>
      </c>
      <c r="BS1439">
        <v>0</v>
      </c>
      <c r="BT1439">
        <v>0</v>
      </c>
      <c r="BU1439">
        <v>0</v>
      </c>
      <c r="BV1439">
        <v>0</v>
      </c>
      <c r="BW1439">
        <v>0</v>
      </c>
      <c r="BX1439">
        <v>0</v>
      </c>
      <c r="BY1439">
        <v>0</v>
      </c>
      <c r="BZ1439">
        <v>0</v>
      </c>
      <c r="CA1439">
        <v>0</v>
      </c>
      <c r="CB1439">
        <v>0</v>
      </c>
      <c r="CC1439">
        <v>0</v>
      </c>
      <c r="CD1439">
        <v>0</v>
      </c>
      <c r="CE1439">
        <v>0</v>
      </c>
      <c r="CF1439">
        <v>0</v>
      </c>
      <c r="CG1439">
        <v>0</v>
      </c>
      <c r="CH1439">
        <v>0</v>
      </c>
      <c r="CI1439">
        <v>0</v>
      </c>
      <c r="CJ1439">
        <v>0</v>
      </c>
      <c r="CK1439">
        <v>0</v>
      </c>
      <c r="CL1439">
        <v>0</v>
      </c>
      <c r="CM1439">
        <v>0</v>
      </c>
      <c r="CN1439">
        <v>0</v>
      </c>
      <c r="CO1439">
        <v>0</v>
      </c>
      <c r="CP1439">
        <v>0</v>
      </c>
      <c r="CQ1439">
        <v>0</v>
      </c>
      <c r="CR1439">
        <v>0</v>
      </c>
      <c r="CS1439">
        <v>0</v>
      </c>
      <c r="CT1439">
        <v>0</v>
      </c>
      <c r="CU1439">
        <v>0</v>
      </c>
      <c r="CV1439">
        <v>0</v>
      </c>
      <c r="CW1439">
        <v>0</v>
      </c>
      <c r="CX1439">
        <v>0</v>
      </c>
      <c r="CY1439">
        <v>0</v>
      </c>
      <c r="CZ1439">
        <v>0</v>
      </c>
      <c r="DA1439">
        <v>0</v>
      </c>
      <c r="DB1439">
        <v>0</v>
      </c>
      <c r="DC1439">
        <v>0</v>
      </c>
      <c r="DD1439">
        <v>0</v>
      </c>
      <c r="DE1439">
        <v>0</v>
      </c>
      <c r="DF1439">
        <v>0</v>
      </c>
      <c r="DG1439">
        <v>0</v>
      </c>
      <c r="DH1439">
        <v>0</v>
      </c>
      <c r="DI1439">
        <v>0</v>
      </c>
      <c r="DJ1439">
        <v>0</v>
      </c>
      <c r="DK1439">
        <v>0</v>
      </c>
      <c r="DL1439">
        <v>0</v>
      </c>
      <c r="DM1439">
        <v>0</v>
      </c>
      <c r="DN1439">
        <v>0</v>
      </c>
      <c r="DO1439">
        <v>0</v>
      </c>
      <c r="DP1439">
        <v>0</v>
      </c>
      <c r="DQ1439">
        <v>0</v>
      </c>
      <c r="DR1439">
        <v>0</v>
      </c>
      <c r="DS1439">
        <v>0</v>
      </c>
      <c r="DT1439">
        <v>0</v>
      </c>
      <c r="DU1439">
        <v>0</v>
      </c>
      <c r="DV1439">
        <v>0</v>
      </c>
      <c r="DW1439">
        <v>0</v>
      </c>
      <c r="DX1439">
        <v>0</v>
      </c>
    </row>
    <row r="1440" spans="13:128" hidden="1">
      <c r="M1440" s="340"/>
      <c r="N1440" t="s">
        <v>1024</v>
      </c>
      <c r="O1440">
        <v>1</v>
      </c>
      <c r="P1440">
        <v>42</v>
      </c>
      <c r="Q1440" s="183" t="str">
        <f t="shared" si="51"/>
        <v>SDH150142</v>
      </c>
      <c r="R1440">
        <v>10000</v>
      </c>
      <c r="S1440">
        <v>10000</v>
      </c>
      <c r="T1440">
        <v>10000</v>
      </c>
      <c r="U1440">
        <v>10000</v>
      </c>
      <c r="V1440">
        <v>10000</v>
      </c>
      <c r="W1440">
        <v>10000</v>
      </c>
      <c r="X1440">
        <v>10000</v>
      </c>
      <c r="Y1440">
        <v>10000</v>
      </c>
      <c r="Z1440">
        <v>10000</v>
      </c>
      <c r="AA1440">
        <v>10000</v>
      </c>
      <c r="AB1440">
        <v>10000</v>
      </c>
      <c r="AC1440">
        <v>10000</v>
      </c>
      <c r="AD1440">
        <v>10000</v>
      </c>
      <c r="AE1440">
        <v>10017</v>
      </c>
      <c r="AF1440">
        <v>10732.5</v>
      </c>
      <c r="AG1440">
        <v>10732.5</v>
      </c>
      <c r="AH1440">
        <v>10732.5</v>
      </c>
      <c r="AI1440">
        <v>10732.5</v>
      </c>
      <c r="AJ1440">
        <v>10732.5</v>
      </c>
      <c r="AK1440">
        <v>10732.5</v>
      </c>
      <c r="AL1440">
        <v>10732.5</v>
      </c>
      <c r="AM1440">
        <v>10732.5</v>
      </c>
      <c r="AN1440">
        <v>10732.5</v>
      </c>
      <c r="AO1440">
        <v>10732.5</v>
      </c>
      <c r="AP1440">
        <v>10732.5</v>
      </c>
      <c r="AQ1440">
        <v>10732.5</v>
      </c>
      <c r="AR1440">
        <v>10732.5</v>
      </c>
      <c r="AS1440">
        <v>10732.5</v>
      </c>
      <c r="AT1440">
        <v>10732.5</v>
      </c>
      <c r="AU1440">
        <v>10732.5</v>
      </c>
      <c r="AV1440">
        <v>0</v>
      </c>
      <c r="AW1440">
        <v>0</v>
      </c>
      <c r="AX1440">
        <v>0</v>
      </c>
      <c r="AY1440">
        <v>0</v>
      </c>
      <c r="AZ1440">
        <v>0</v>
      </c>
      <c r="BA1440">
        <v>0</v>
      </c>
      <c r="BB1440">
        <v>0</v>
      </c>
      <c r="BC1440">
        <v>0</v>
      </c>
      <c r="BD1440">
        <v>0</v>
      </c>
      <c r="BE1440">
        <v>0</v>
      </c>
      <c r="BF1440">
        <v>0</v>
      </c>
      <c r="BG1440">
        <v>0</v>
      </c>
      <c r="BH1440">
        <v>0</v>
      </c>
      <c r="BI1440">
        <v>0</v>
      </c>
      <c r="BJ1440">
        <v>0</v>
      </c>
      <c r="BK1440">
        <v>0</v>
      </c>
      <c r="BL1440">
        <v>0</v>
      </c>
      <c r="BM1440">
        <v>0</v>
      </c>
      <c r="BN1440">
        <v>0</v>
      </c>
      <c r="BO1440">
        <v>0</v>
      </c>
      <c r="BP1440">
        <v>0</v>
      </c>
      <c r="BQ1440">
        <v>0</v>
      </c>
      <c r="BR1440">
        <v>0</v>
      </c>
      <c r="BS1440">
        <v>0</v>
      </c>
      <c r="BT1440">
        <v>0</v>
      </c>
      <c r="BU1440">
        <v>0</v>
      </c>
      <c r="BV1440">
        <v>0</v>
      </c>
      <c r="BW1440">
        <v>0</v>
      </c>
      <c r="BX1440">
        <v>0</v>
      </c>
      <c r="BY1440">
        <v>0</v>
      </c>
      <c r="BZ1440">
        <v>0</v>
      </c>
      <c r="CA1440">
        <v>0</v>
      </c>
      <c r="CB1440">
        <v>0</v>
      </c>
      <c r="CC1440">
        <v>0</v>
      </c>
      <c r="CD1440">
        <v>0</v>
      </c>
      <c r="CE1440">
        <v>0</v>
      </c>
      <c r="CF1440">
        <v>0</v>
      </c>
      <c r="CG1440">
        <v>0</v>
      </c>
      <c r="CH1440">
        <v>0</v>
      </c>
      <c r="CI1440">
        <v>0</v>
      </c>
      <c r="CJ1440">
        <v>0</v>
      </c>
      <c r="CK1440">
        <v>0</v>
      </c>
      <c r="CL1440">
        <v>0</v>
      </c>
      <c r="CM1440">
        <v>0</v>
      </c>
      <c r="CN1440">
        <v>0</v>
      </c>
      <c r="CO1440">
        <v>0</v>
      </c>
      <c r="CP1440">
        <v>0</v>
      </c>
      <c r="CQ1440">
        <v>0</v>
      </c>
      <c r="CR1440">
        <v>0</v>
      </c>
      <c r="CS1440">
        <v>0</v>
      </c>
      <c r="CT1440">
        <v>0</v>
      </c>
      <c r="CU1440">
        <v>0</v>
      </c>
      <c r="CV1440">
        <v>0</v>
      </c>
      <c r="CW1440">
        <v>0</v>
      </c>
      <c r="CX1440">
        <v>0</v>
      </c>
      <c r="CY1440">
        <v>0</v>
      </c>
      <c r="CZ1440">
        <v>0</v>
      </c>
      <c r="DA1440">
        <v>0</v>
      </c>
      <c r="DB1440">
        <v>0</v>
      </c>
      <c r="DC1440">
        <v>0</v>
      </c>
      <c r="DD1440">
        <v>0</v>
      </c>
      <c r="DE1440">
        <v>0</v>
      </c>
      <c r="DF1440">
        <v>0</v>
      </c>
      <c r="DG1440">
        <v>0</v>
      </c>
      <c r="DH1440">
        <v>0</v>
      </c>
      <c r="DI1440">
        <v>0</v>
      </c>
      <c r="DJ1440">
        <v>0</v>
      </c>
      <c r="DK1440">
        <v>0</v>
      </c>
      <c r="DL1440">
        <v>0</v>
      </c>
      <c r="DM1440">
        <v>0</v>
      </c>
      <c r="DN1440">
        <v>0</v>
      </c>
      <c r="DO1440">
        <v>0</v>
      </c>
      <c r="DP1440">
        <v>0</v>
      </c>
      <c r="DQ1440">
        <v>0</v>
      </c>
      <c r="DR1440">
        <v>0</v>
      </c>
      <c r="DS1440">
        <v>0</v>
      </c>
      <c r="DT1440">
        <v>0</v>
      </c>
      <c r="DU1440">
        <v>0</v>
      </c>
      <c r="DV1440">
        <v>0</v>
      </c>
      <c r="DW1440">
        <v>0</v>
      </c>
      <c r="DX1440">
        <v>0</v>
      </c>
    </row>
    <row r="1441" spans="13:128" hidden="1">
      <c r="M1441" s="340"/>
      <c r="N1441" t="s">
        <v>1024</v>
      </c>
      <c r="O1441">
        <v>1</v>
      </c>
      <c r="P1441">
        <v>43</v>
      </c>
      <c r="Q1441" s="183" t="str">
        <f t="shared" si="51"/>
        <v>SDH150143</v>
      </c>
      <c r="R1441">
        <v>10000</v>
      </c>
      <c r="S1441">
        <v>10000</v>
      </c>
      <c r="T1441">
        <v>10000</v>
      </c>
      <c r="U1441">
        <v>10000</v>
      </c>
      <c r="V1441">
        <v>10000</v>
      </c>
      <c r="W1441">
        <v>10000</v>
      </c>
      <c r="X1441">
        <v>10000</v>
      </c>
      <c r="Y1441">
        <v>10000</v>
      </c>
      <c r="Z1441">
        <v>10000</v>
      </c>
      <c r="AA1441">
        <v>10000</v>
      </c>
      <c r="AB1441">
        <v>10000</v>
      </c>
      <c r="AC1441">
        <v>10000</v>
      </c>
      <c r="AD1441">
        <v>10000</v>
      </c>
      <c r="AE1441">
        <v>10684.8</v>
      </c>
      <c r="AF1441">
        <v>11448</v>
      </c>
      <c r="AG1441">
        <v>11448</v>
      </c>
      <c r="AH1441">
        <v>11448</v>
      </c>
      <c r="AI1441">
        <v>11448</v>
      </c>
      <c r="AJ1441">
        <v>11448</v>
      </c>
      <c r="AK1441">
        <v>11448</v>
      </c>
      <c r="AL1441">
        <v>11448</v>
      </c>
      <c r="AM1441">
        <v>11448</v>
      </c>
      <c r="AN1441">
        <v>11448</v>
      </c>
      <c r="AO1441">
        <v>11448</v>
      </c>
      <c r="AP1441">
        <v>11448</v>
      </c>
      <c r="AQ1441">
        <v>11448</v>
      </c>
      <c r="AR1441">
        <v>11448</v>
      </c>
      <c r="AS1441">
        <v>11448</v>
      </c>
      <c r="AT1441">
        <v>11448</v>
      </c>
      <c r="AU1441">
        <v>11448</v>
      </c>
      <c r="AV1441">
        <v>0</v>
      </c>
      <c r="AW1441">
        <v>0</v>
      </c>
      <c r="AX1441">
        <v>0</v>
      </c>
      <c r="AY1441">
        <v>0</v>
      </c>
      <c r="AZ1441">
        <v>0</v>
      </c>
      <c r="BA1441">
        <v>0</v>
      </c>
      <c r="BB1441">
        <v>0</v>
      </c>
      <c r="BC1441">
        <v>0</v>
      </c>
      <c r="BD1441">
        <v>0</v>
      </c>
      <c r="BE1441">
        <v>0</v>
      </c>
      <c r="BF1441">
        <v>0</v>
      </c>
      <c r="BG1441">
        <v>0</v>
      </c>
      <c r="BH1441">
        <v>0</v>
      </c>
      <c r="BI1441">
        <v>0</v>
      </c>
      <c r="BJ1441">
        <v>0</v>
      </c>
      <c r="BK1441">
        <v>0</v>
      </c>
      <c r="BL1441">
        <v>0</v>
      </c>
      <c r="BM1441">
        <v>0</v>
      </c>
      <c r="BN1441">
        <v>0</v>
      </c>
      <c r="BO1441">
        <v>0</v>
      </c>
      <c r="BP1441">
        <v>0</v>
      </c>
      <c r="BQ1441">
        <v>0</v>
      </c>
      <c r="BR1441">
        <v>0</v>
      </c>
      <c r="BS1441">
        <v>0</v>
      </c>
      <c r="BT1441">
        <v>0</v>
      </c>
      <c r="BU1441">
        <v>0</v>
      </c>
      <c r="BV1441">
        <v>0</v>
      </c>
      <c r="BW1441">
        <v>0</v>
      </c>
      <c r="BX1441">
        <v>0</v>
      </c>
      <c r="BY1441">
        <v>0</v>
      </c>
      <c r="BZ1441">
        <v>0</v>
      </c>
      <c r="CA1441">
        <v>0</v>
      </c>
      <c r="CB1441">
        <v>0</v>
      </c>
      <c r="CC1441">
        <v>0</v>
      </c>
      <c r="CD1441">
        <v>0</v>
      </c>
      <c r="CE1441">
        <v>0</v>
      </c>
      <c r="CF1441">
        <v>0</v>
      </c>
      <c r="CG1441">
        <v>0</v>
      </c>
      <c r="CH1441">
        <v>0</v>
      </c>
      <c r="CI1441">
        <v>0</v>
      </c>
      <c r="CJ1441">
        <v>0</v>
      </c>
      <c r="CK1441">
        <v>0</v>
      </c>
      <c r="CL1441">
        <v>0</v>
      </c>
      <c r="CM1441">
        <v>0</v>
      </c>
      <c r="CN1441">
        <v>0</v>
      </c>
      <c r="CO1441">
        <v>0</v>
      </c>
      <c r="CP1441">
        <v>0</v>
      </c>
      <c r="CQ1441">
        <v>0</v>
      </c>
      <c r="CR1441">
        <v>0</v>
      </c>
      <c r="CS1441">
        <v>0</v>
      </c>
      <c r="CT1441">
        <v>0</v>
      </c>
      <c r="CU1441">
        <v>0</v>
      </c>
      <c r="CV1441">
        <v>0</v>
      </c>
      <c r="CW1441">
        <v>0</v>
      </c>
      <c r="CX1441">
        <v>0</v>
      </c>
      <c r="CY1441">
        <v>0</v>
      </c>
      <c r="CZ1441">
        <v>0</v>
      </c>
      <c r="DA1441">
        <v>0</v>
      </c>
      <c r="DB1441">
        <v>0</v>
      </c>
      <c r="DC1441">
        <v>0</v>
      </c>
      <c r="DD1441">
        <v>0</v>
      </c>
      <c r="DE1441">
        <v>0</v>
      </c>
      <c r="DF1441">
        <v>0</v>
      </c>
      <c r="DG1441">
        <v>0</v>
      </c>
      <c r="DH1441">
        <v>0</v>
      </c>
      <c r="DI1441">
        <v>0</v>
      </c>
      <c r="DJ1441">
        <v>0</v>
      </c>
      <c r="DK1441">
        <v>0</v>
      </c>
      <c r="DL1441">
        <v>0</v>
      </c>
      <c r="DM1441">
        <v>0</v>
      </c>
      <c r="DN1441">
        <v>0</v>
      </c>
      <c r="DO1441">
        <v>0</v>
      </c>
      <c r="DP1441">
        <v>0</v>
      </c>
      <c r="DQ1441">
        <v>0</v>
      </c>
      <c r="DR1441">
        <v>0</v>
      </c>
      <c r="DS1441">
        <v>0</v>
      </c>
      <c r="DT1441">
        <v>0</v>
      </c>
      <c r="DU1441">
        <v>0</v>
      </c>
      <c r="DV1441">
        <v>0</v>
      </c>
      <c r="DW1441">
        <v>0</v>
      </c>
      <c r="DX1441">
        <v>0</v>
      </c>
    </row>
    <row r="1442" spans="13:128" hidden="1">
      <c r="M1442" s="340"/>
      <c r="N1442" t="s">
        <v>1024</v>
      </c>
      <c r="O1442">
        <v>1</v>
      </c>
      <c r="P1442">
        <v>44</v>
      </c>
      <c r="Q1442" s="183" t="str">
        <f t="shared" si="51"/>
        <v>SDH150144</v>
      </c>
      <c r="R1442">
        <v>10000</v>
      </c>
      <c r="S1442">
        <v>10000</v>
      </c>
      <c r="T1442">
        <v>10000</v>
      </c>
      <c r="U1442">
        <v>10000</v>
      </c>
      <c r="V1442">
        <v>10000</v>
      </c>
      <c r="W1442">
        <v>10000</v>
      </c>
      <c r="X1442">
        <v>10000</v>
      </c>
      <c r="Y1442">
        <v>10000</v>
      </c>
      <c r="Z1442">
        <v>10000</v>
      </c>
      <c r="AA1442">
        <v>10000</v>
      </c>
      <c r="AB1442">
        <v>10000</v>
      </c>
      <c r="AC1442">
        <v>10000</v>
      </c>
      <c r="AD1442">
        <v>10472.799999999999</v>
      </c>
      <c r="AE1442">
        <v>11278.4</v>
      </c>
      <c r="AF1442">
        <v>12084</v>
      </c>
      <c r="AG1442">
        <v>12084</v>
      </c>
      <c r="AH1442">
        <v>12084</v>
      </c>
      <c r="AI1442">
        <v>12084</v>
      </c>
      <c r="AJ1442">
        <v>12084</v>
      </c>
      <c r="AK1442">
        <v>12084</v>
      </c>
      <c r="AL1442">
        <v>12084</v>
      </c>
      <c r="AM1442">
        <v>12084</v>
      </c>
      <c r="AN1442">
        <v>12084</v>
      </c>
      <c r="AO1442">
        <v>12084</v>
      </c>
      <c r="AP1442">
        <v>12084</v>
      </c>
      <c r="AQ1442">
        <v>12084</v>
      </c>
      <c r="AR1442">
        <v>12084</v>
      </c>
      <c r="AS1442">
        <v>12084</v>
      </c>
      <c r="AT1442">
        <v>12084</v>
      </c>
      <c r="AU1442">
        <v>12084</v>
      </c>
      <c r="AV1442">
        <v>0</v>
      </c>
      <c r="AW1442">
        <v>0</v>
      </c>
      <c r="AX1442">
        <v>0</v>
      </c>
      <c r="AY1442">
        <v>0</v>
      </c>
      <c r="AZ1442">
        <v>0</v>
      </c>
      <c r="BA1442">
        <v>0</v>
      </c>
      <c r="BB1442">
        <v>0</v>
      </c>
      <c r="BC1442">
        <v>0</v>
      </c>
      <c r="BD1442">
        <v>0</v>
      </c>
      <c r="BE1442">
        <v>0</v>
      </c>
      <c r="BF1442">
        <v>0</v>
      </c>
      <c r="BG1442">
        <v>0</v>
      </c>
      <c r="BH1442">
        <v>0</v>
      </c>
      <c r="BI1442">
        <v>0</v>
      </c>
      <c r="BJ1442">
        <v>0</v>
      </c>
      <c r="BK1442">
        <v>0</v>
      </c>
      <c r="BL1442">
        <v>0</v>
      </c>
      <c r="BM1442">
        <v>0</v>
      </c>
      <c r="BN1442">
        <v>0</v>
      </c>
      <c r="BO1442">
        <v>0</v>
      </c>
      <c r="BP1442">
        <v>0</v>
      </c>
      <c r="BQ1442">
        <v>0</v>
      </c>
      <c r="BR1442">
        <v>0</v>
      </c>
      <c r="BS1442">
        <v>0</v>
      </c>
      <c r="BT1442">
        <v>0</v>
      </c>
      <c r="BU1442">
        <v>0</v>
      </c>
      <c r="BV1442">
        <v>0</v>
      </c>
      <c r="BW1442">
        <v>0</v>
      </c>
      <c r="BX1442">
        <v>0</v>
      </c>
      <c r="BY1442">
        <v>0</v>
      </c>
      <c r="BZ1442">
        <v>0</v>
      </c>
      <c r="CA1442">
        <v>0</v>
      </c>
      <c r="CB1442">
        <v>0</v>
      </c>
      <c r="CC1442">
        <v>0</v>
      </c>
      <c r="CD1442">
        <v>0</v>
      </c>
      <c r="CE1442">
        <v>0</v>
      </c>
      <c r="CF1442">
        <v>0</v>
      </c>
      <c r="CG1442">
        <v>0</v>
      </c>
      <c r="CH1442">
        <v>0</v>
      </c>
      <c r="CI1442">
        <v>0</v>
      </c>
      <c r="CJ1442">
        <v>0</v>
      </c>
      <c r="CK1442">
        <v>0</v>
      </c>
      <c r="CL1442">
        <v>0</v>
      </c>
      <c r="CM1442">
        <v>0</v>
      </c>
      <c r="CN1442">
        <v>0</v>
      </c>
      <c r="CO1442">
        <v>0</v>
      </c>
      <c r="CP1442">
        <v>0</v>
      </c>
      <c r="CQ1442">
        <v>0</v>
      </c>
      <c r="CR1442">
        <v>0</v>
      </c>
      <c r="CS1442">
        <v>0</v>
      </c>
      <c r="CT1442">
        <v>0</v>
      </c>
      <c r="CU1442">
        <v>0</v>
      </c>
      <c r="CV1442">
        <v>0</v>
      </c>
      <c r="CW1442">
        <v>0</v>
      </c>
      <c r="CX1442">
        <v>0</v>
      </c>
      <c r="CY1442">
        <v>0</v>
      </c>
      <c r="CZ1442">
        <v>0</v>
      </c>
      <c r="DA1442">
        <v>0</v>
      </c>
      <c r="DB1442">
        <v>0</v>
      </c>
      <c r="DC1442">
        <v>0</v>
      </c>
      <c r="DD1442">
        <v>0</v>
      </c>
      <c r="DE1442">
        <v>0</v>
      </c>
      <c r="DF1442">
        <v>0</v>
      </c>
      <c r="DG1442">
        <v>0</v>
      </c>
      <c r="DH1442">
        <v>0</v>
      </c>
      <c r="DI1442">
        <v>0</v>
      </c>
      <c r="DJ1442">
        <v>0</v>
      </c>
      <c r="DK1442">
        <v>0</v>
      </c>
      <c r="DL1442">
        <v>0</v>
      </c>
      <c r="DM1442">
        <v>0</v>
      </c>
      <c r="DN1442">
        <v>0</v>
      </c>
      <c r="DO1442">
        <v>0</v>
      </c>
      <c r="DP1442">
        <v>0</v>
      </c>
      <c r="DQ1442">
        <v>0</v>
      </c>
      <c r="DR1442">
        <v>0</v>
      </c>
      <c r="DS1442">
        <v>0</v>
      </c>
      <c r="DT1442">
        <v>0</v>
      </c>
      <c r="DU1442">
        <v>0</v>
      </c>
      <c r="DV1442">
        <v>0</v>
      </c>
      <c r="DW1442">
        <v>0</v>
      </c>
      <c r="DX1442">
        <v>0</v>
      </c>
    </row>
    <row r="1443" spans="13:128" hidden="1">
      <c r="M1443" s="340"/>
      <c r="N1443" t="s">
        <v>1024</v>
      </c>
      <c r="O1443">
        <v>1</v>
      </c>
      <c r="P1443">
        <v>45</v>
      </c>
      <c r="Q1443" s="183" t="str">
        <f t="shared" si="51"/>
        <v>SDH150145</v>
      </c>
      <c r="R1443">
        <v>10000</v>
      </c>
      <c r="S1443">
        <v>10000</v>
      </c>
      <c r="T1443">
        <v>10000</v>
      </c>
      <c r="U1443">
        <v>10000</v>
      </c>
      <c r="V1443">
        <v>10000</v>
      </c>
      <c r="W1443">
        <v>10000</v>
      </c>
      <c r="X1443">
        <v>10000</v>
      </c>
      <c r="Y1443">
        <v>10000</v>
      </c>
      <c r="Z1443">
        <v>10000</v>
      </c>
      <c r="AA1443">
        <v>10000</v>
      </c>
      <c r="AB1443">
        <v>10000</v>
      </c>
      <c r="AC1443">
        <v>10176</v>
      </c>
      <c r="AD1443">
        <v>11024</v>
      </c>
      <c r="AE1443">
        <v>11872</v>
      </c>
      <c r="AF1443">
        <v>12720</v>
      </c>
      <c r="AG1443">
        <v>12720</v>
      </c>
      <c r="AH1443">
        <v>12720</v>
      </c>
      <c r="AI1443">
        <v>12720</v>
      </c>
      <c r="AJ1443">
        <v>12720</v>
      </c>
      <c r="AK1443">
        <v>12720</v>
      </c>
      <c r="AL1443">
        <v>12720</v>
      </c>
      <c r="AM1443">
        <v>12720</v>
      </c>
      <c r="AN1443">
        <v>12720</v>
      </c>
      <c r="AO1443">
        <v>12720</v>
      </c>
      <c r="AP1443">
        <v>12720</v>
      </c>
      <c r="AQ1443">
        <v>12720</v>
      </c>
      <c r="AR1443">
        <v>12720</v>
      </c>
      <c r="AS1443">
        <v>12720</v>
      </c>
      <c r="AT1443">
        <v>12720</v>
      </c>
      <c r="AU1443">
        <v>12720</v>
      </c>
      <c r="AV1443">
        <v>0</v>
      </c>
      <c r="AW1443">
        <v>0</v>
      </c>
      <c r="AX1443">
        <v>0</v>
      </c>
      <c r="AY1443">
        <v>0</v>
      </c>
      <c r="AZ1443">
        <v>0</v>
      </c>
      <c r="BA1443">
        <v>0</v>
      </c>
      <c r="BB1443">
        <v>0</v>
      </c>
      <c r="BC1443">
        <v>0</v>
      </c>
      <c r="BD1443">
        <v>0</v>
      </c>
      <c r="BE1443">
        <v>0</v>
      </c>
      <c r="BF1443">
        <v>0</v>
      </c>
      <c r="BG1443">
        <v>0</v>
      </c>
      <c r="BH1443">
        <v>0</v>
      </c>
      <c r="BI1443">
        <v>0</v>
      </c>
      <c r="BJ1443">
        <v>0</v>
      </c>
      <c r="BK1443">
        <v>0</v>
      </c>
      <c r="BL1443">
        <v>0</v>
      </c>
      <c r="BM1443">
        <v>0</v>
      </c>
      <c r="BN1443">
        <v>0</v>
      </c>
      <c r="BO1443">
        <v>0</v>
      </c>
      <c r="BP1443">
        <v>0</v>
      </c>
      <c r="BQ1443">
        <v>0</v>
      </c>
      <c r="BR1443">
        <v>0</v>
      </c>
      <c r="BS1443">
        <v>0</v>
      </c>
      <c r="BT1443">
        <v>0</v>
      </c>
      <c r="BU1443">
        <v>0</v>
      </c>
      <c r="BV1443">
        <v>0</v>
      </c>
      <c r="BW1443">
        <v>0</v>
      </c>
      <c r="BX1443">
        <v>0</v>
      </c>
      <c r="BY1443">
        <v>0</v>
      </c>
      <c r="BZ1443">
        <v>0</v>
      </c>
      <c r="CA1443">
        <v>0</v>
      </c>
      <c r="CB1443">
        <v>0</v>
      </c>
      <c r="CC1443">
        <v>0</v>
      </c>
      <c r="CD1443">
        <v>0</v>
      </c>
      <c r="CE1443">
        <v>0</v>
      </c>
      <c r="CF1443">
        <v>0</v>
      </c>
      <c r="CG1443">
        <v>0</v>
      </c>
      <c r="CH1443">
        <v>0</v>
      </c>
      <c r="CI1443">
        <v>0</v>
      </c>
      <c r="CJ1443">
        <v>0</v>
      </c>
      <c r="CK1443">
        <v>0</v>
      </c>
      <c r="CL1443">
        <v>0</v>
      </c>
      <c r="CM1443">
        <v>0</v>
      </c>
      <c r="CN1443">
        <v>0</v>
      </c>
      <c r="CO1443">
        <v>0</v>
      </c>
      <c r="CP1443">
        <v>0</v>
      </c>
      <c r="CQ1443">
        <v>0</v>
      </c>
      <c r="CR1443">
        <v>0</v>
      </c>
      <c r="CS1443">
        <v>0</v>
      </c>
      <c r="CT1443">
        <v>0</v>
      </c>
      <c r="CU1443">
        <v>0</v>
      </c>
      <c r="CV1443">
        <v>0</v>
      </c>
      <c r="CW1443">
        <v>0</v>
      </c>
      <c r="CX1443">
        <v>0</v>
      </c>
      <c r="CY1443">
        <v>0</v>
      </c>
      <c r="CZ1443">
        <v>0</v>
      </c>
      <c r="DA1443">
        <v>0</v>
      </c>
      <c r="DB1443">
        <v>0</v>
      </c>
      <c r="DC1443">
        <v>0</v>
      </c>
      <c r="DD1443">
        <v>0</v>
      </c>
      <c r="DE1443">
        <v>0</v>
      </c>
      <c r="DF1443">
        <v>0</v>
      </c>
      <c r="DG1443">
        <v>0</v>
      </c>
      <c r="DH1443">
        <v>0</v>
      </c>
      <c r="DI1443">
        <v>0</v>
      </c>
      <c r="DJ1443">
        <v>0</v>
      </c>
      <c r="DK1443">
        <v>0</v>
      </c>
      <c r="DL1443">
        <v>0</v>
      </c>
      <c r="DM1443">
        <v>0</v>
      </c>
      <c r="DN1443">
        <v>0</v>
      </c>
      <c r="DO1443">
        <v>0</v>
      </c>
      <c r="DP1443">
        <v>0</v>
      </c>
      <c r="DQ1443">
        <v>0</v>
      </c>
      <c r="DR1443">
        <v>0</v>
      </c>
      <c r="DS1443">
        <v>0</v>
      </c>
      <c r="DT1443">
        <v>0</v>
      </c>
      <c r="DU1443">
        <v>0</v>
      </c>
      <c r="DV1443">
        <v>0</v>
      </c>
      <c r="DW1443">
        <v>0</v>
      </c>
      <c r="DX1443">
        <v>0</v>
      </c>
    </row>
    <row r="1444" spans="13:128" hidden="1">
      <c r="M1444" s="340"/>
      <c r="N1444" t="s">
        <v>1024</v>
      </c>
      <c r="O1444">
        <v>1</v>
      </c>
      <c r="P1444">
        <v>46</v>
      </c>
      <c r="Q1444" s="183" t="str">
        <f t="shared" si="51"/>
        <v>SDH150146</v>
      </c>
      <c r="R1444">
        <v>10000</v>
      </c>
      <c r="S1444">
        <v>10000</v>
      </c>
      <c r="T1444">
        <v>10000</v>
      </c>
      <c r="U1444">
        <v>10000</v>
      </c>
      <c r="V1444">
        <v>10000</v>
      </c>
      <c r="W1444">
        <v>10000</v>
      </c>
      <c r="X1444">
        <v>10000</v>
      </c>
      <c r="Y1444">
        <v>10000</v>
      </c>
      <c r="Z1444">
        <v>10000</v>
      </c>
      <c r="AA1444">
        <v>10000</v>
      </c>
      <c r="AB1444">
        <v>10000</v>
      </c>
      <c r="AC1444">
        <v>10812</v>
      </c>
      <c r="AD1444">
        <v>11713</v>
      </c>
      <c r="AE1444">
        <v>12614</v>
      </c>
      <c r="AF1444">
        <v>13515</v>
      </c>
      <c r="AG1444">
        <v>13515</v>
      </c>
      <c r="AH1444">
        <v>13515</v>
      </c>
      <c r="AI1444">
        <v>13515</v>
      </c>
      <c r="AJ1444">
        <v>13515</v>
      </c>
      <c r="AK1444">
        <v>13515</v>
      </c>
      <c r="AL1444">
        <v>13515</v>
      </c>
      <c r="AM1444">
        <v>13515</v>
      </c>
      <c r="AN1444">
        <v>13515</v>
      </c>
      <c r="AO1444">
        <v>13515</v>
      </c>
      <c r="AP1444">
        <v>13515</v>
      </c>
      <c r="AQ1444">
        <v>13515</v>
      </c>
      <c r="AR1444">
        <v>13515</v>
      </c>
      <c r="AS1444">
        <v>13515</v>
      </c>
      <c r="AT1444">
        <v>13515</v>
      </c>
      <c r="AU1444">
        <v>13515</v>
      </c>
      <c r="AV1444">
        <v>0</v>
      </c>
      <c r="AW1444">
        <v>0</v>
      </c>
      <c r="AX1444">
        <v>0</v>
      </c>
      <c r="AY1444">
        <v>0</v>
      </c>
      <c r="AZ1444">
        <v>0</v>
      </c>
      <c r="BA1444">
        <v>0</v>
      </c>
      <c r="BB1444">
        <v>0</v>
      </c>
      <c r="BC1444">
        <v>0</v>
      </c>
      <c r="BD1444">
        <v>0</v>
      </c>
      <c r="BE1444">
        <v>0</v>
      </c>
      <c r="BF1444">
        <v>0</v>
      </c>
      <c r="BG1444">
        <v>0</v>
      </c>
      <c r="BH1444">
        <v>0</v>
      </c>
      <c r="BI1444">
        <v>0</v>
      </c>
      <c r="BJ1444">
        <v>0</v>
      </c>
      <c r="BK1444">
        <v>0</v>
      </c>
      <c r="BL1444">
        <v>0</v>
      </c>
      <c r="BM1444">
        <v>0</v>
      </c>
      <c r="BN1444">
        <v>0</v>
      </c>
      <c r="BO1444">
        <v>0</v>
      </c>
      <c r="BP1444">
        <v>0</v>
      </c>
      <c r="BQ1444">
        <v>0</v>
      </c>
      <c r="BR1444">
        <v>0</v>
      </c>
      <c r="BS1444">
        <v>0</v>
      </c>
      <c r="BT1444">
        <v>0</v>
      </c>
      <c r="BU1444">
        <v>0</v>
      </c>
      <c r="BV1444">
        <v>0</v>
      </c>
      <c r="BW1444">
        <v>0</v>
      </c>
      <c r="BX1444">
        <v>0</v>
      </c>
      <c r="BY1444">
        <v>0</v>
      </c>
      <c r="BZ1444">
        <v>0</v>
      </c>
      <c r="CA1444">
        <v>0</v>
      </c>
      <c r="CB1444">
        <v>0</v>
      </c>
      <c r="CC1444">
        <v>0</v>
      </c>
      <c r="CD1444">
        <v>0</v>
      </c>
      <c r="CE1444">
        <v>0</v>
      </c>
      <c r="CF1444">
        <v>0</v>
      </c>
      <c r="CG1444">
        <v>0</v>
      </c>
      <c r="CH1444">
        <v>0</v>
      </c>
      <c r="CI1444">
        <v>0</v>
      </c>
      <c r="CJ1444">
        <v>0</v>
      </c>
      <c r="CK1444">
        <v>0</v>
      </c>
      <c r="CL1444">
        <v>0</v>
      </c>
      <c r="CM1444">
        <v>0</v>
      </c>
      <c r="CN1444">
        <v>0</v>
      </c>
      <c r="CO1444">
        <v>0</v>
      </c>
      <c r="CP1444">
        <v>0</v>
      </c>
      <c r="CQ1444">
        <v>0</v>
      </c>
      <c r="CR1444">
        <v>0</v>
      </c>
      <c r="CS1444">
        <v>0</v>
      </c>
      <c r="CT1444">
        <v>0</v>
      </c>
      <c r="CU1444">
        <v>0</v>
      </c>
      <c r="CV1444">
        <v>0</v>
      </c>
      <c r="CW1444">
        <v>0</v>
      </c>
      <c r="CX1444">
        <v>0</v>
      </c>
      <c r="CY1444">
        <v>0</v>
      </c>
      <c r="CZ1444">
        <v>0</v>
      </c>
      <c r="DA1444">
        <v>0</v>
      </c>
      <c r="DB1444">
        <v>0</v>
      </c>
      <c r="DC1444">
        <v>0</v>
      </c>
      <c r="DD1444">
        <v>0</v>
      </c>
      <c r="DE1444">
        <v>0</v>
      </c>
      <c r="DF1444">
        <v>0</v>
      </c>
      <c r="DG1444">
        <v>0</v>
      </c>
      <c r="DH1444">
        <v>0</v>
      </c>
      <c r="DI1444">
        <v>0</v>
      </c>
      <c r="DJ1444">
        <v>0</v>
      </c>
      <c r="DK1444">
        <v>0</v>
      </c>
      <c r="DL1444">
        <v>0</v>
      </c>
      <c r="DM1444">
        <v>0</v>
      </c>
      <c r="DN1444">
        <v>0</v>
      </c>
      <c r="DO1444">
        <v>0</v>
      </c>
      <c r="DP1444">
        <v>0</v>
      </c>
      <c r="DQ1444">
        <v>0</v>
      </c>
      <c r="DR1444">
        <v>0</v>
      </c>
      <c r="DS1444">
        <v>0</v>
      </c>
      <c r="DT1444">
        <v>0</v>
      </c>
      <c r="DU1444">
        <v>0</v>
      </c>
      <c r="DV1444">
        <v>0</v>
      </c>
      <c r="DW1444">
        <v>0</v>
      </c>
      <c r="DX1444">
        <v>0</v>
      </c>
    </row>
    <row r="1445" spans="13:128" hidden="1">
      <c r="M1445" s="340"/>
      <c r="N1445" t="s">
        <v>1024</v>
      </c>
      <c r="O1445">
        <v>1</v>
      </c>
      <c r="P1445">
        <v>47</v>
      </c>
      <c r="Q1445" s="183" t="str">
        <f t="shared" si="51"/>
        <v>SDH150147</v>
      </c>
      <c r="R1445">
        <v>10000</v>
      </c>
      <c r="S1445">
        <v>10000</v>
      </c>
      <c r="T1445">
        <v>10000</v>
      </c>
      <c r="U1445">
        <v>10000</v>
      </c>
      <c r="V1445">
        <v>10000</v>
      </c>
      <c r="W1445">
        <v>10000</v>
      </c>
      <c r="X1445">
        <v>10000</v>
      </c>
      <c r="Y1445">
        <v>10000</v>
      </c>
      <c r="Z1445">
        <v>10000</v>
      </c>
      <c r="AA1445">
        <v>10000</v>
      </c>
      <c r="AB1445">
        <v>10552.3</v>
      </c>
      <c r="AC1445">
        <v>11511.6</v>
      </c>
      <c r="AD1445">
        <v>12470.9</v>
      </c>
      <c r="AE1445">
        <v>13430.2</v>
      </c>
      <c r="AF1445">
        <v>14389.5</v>
      </c>
      <c r="AG1445">
        <v>14389.5</v>
      </c>
      <c r="AH1445">
        <v>14389.5</v>
      </c>
      <c r="AI1445">
        <v>14389.5</v>
      </c>
      <c r="AJ1445">
        <v>14389.5</v>
      </c>
      <c r="AK1445">
        <v>14389.5</v>
      </c>
      <c r="AL1445">
        <v>14389.5</v>
      </c>
      <c r="AM1445">
        <v>14389.5</v>
      </c>
      <c r="AN1445">
        <v>14389.5</v>
      </c>
      <c r="AO1445">
        <v>14389.5</v>
      </c>
      <c r="AP1445">
        <v>14389.5</v>
      </c>
      <c r="AQ1445">
        <v>14389.5</v>
      </c>
      <c r="AR1445">
        <v>14389.5</v>
      </c>
      <c r="AS1445">
        <v>14389.5</v>
      </c>
      <c r="AT1445">
        <v>14389.5</v>
      </c>
      <c r="AU1445">
        <v>14389.5</v>
      </c>
      <c r="AV1445">
        <v>0</v>
      </c>
      <c r="AW1445">
        <v>0</v>
      </c>
      <c r="AX1445">
        <v>0</v>
      </c>
      <c r="AY1445">
        <v>0</v>
      </c>
      <c r="AZ1445">
        <v>0</v>
      </c>
      <c r="BA1445">
        <v>0</v>
      </c>
      <c r="BB1445">
        <v>0</v>
      </c>
      <c r="BC1445">
        <v>0</v>
      </c>
      <c r="BD1445">
        <v>0</v>
      </c>
      <c r="BE1445">
        <v>0</v>
      </c>
      <c r="BF1445">
        <v>0</v>
      </c>
      <c r="BG1445">
        <v>0</v>
      </c>
      <c r="BH1445">
        <v>0</v>
      </c>
      <c r="BI1445">
        <v>0</v>
      </c>
      <c r="BJ1445">
        <v>0</v>
      </c>
      <c r="BK1445">
        <v>0</v>
      </c>
      <c r="BL1445">
        <v>0</v>
      </c>
      <c r="BM1445">
        <v>0</v>
      </c>
      <c r="BN1445">
        <v>0</v>
      </c>
      <c r="BO1445">
        <v>0</v>
      </c>
      <c r="BP1445">
        <v>0</v>
      </c>
      <c r="BQ1445">
        <v>0</v>
      </c>
      <c r="BR1445">
        <v>0</v>
      </c>
      <c r="BS1445">
        <v>0</v>
      </c>
      <c r="BT1445">
        <v>0</v>
      </c>
      <c r="BU1445">
        <v>0</v>
      </c>
      <c r="BV1445">
        <v>0</v>
      </c>
      <c r="BW1445">
        <v>0</v>
      </c>
      <c r="BX1445">
        <v>0</v>
      </c>
      <c r="BY1445">
        <v>0</v>
      </c>
      <c r="BZ1445">
        <v>0</v>
      </c>
      <c r="CA1445">
        <v>0</v>
      </c>
      <c r="CB1445">
        <v>0</v>
      </c>
      <c r="CC1445">
        <v>0</v>
      </c>
      <c r="CD1445">
        <v>0</v>
      </c>
      <c r="CE1445">
        <v>0</v>
      </c>
      <c r="CF1445">
        <v>0</v>
      </c>
      <c r="CG1445">
        <v>0</v>
      </c>
      <c r="CH1445">
        <v>0</v>
      </c>
      <c r="CI1445">
        <v>0</v>
      </c>
      <c r="CJ1445">
        <v>0</v>
      </c>
      <c r="CK1445">
        <v>0</v>
      </c>
      <c r="CL1445">
        <v>0</v>
      </c>
      <c r="CM1445">
        <v>0</v>
      </c>
      <c r="CN1445">
        <v>0</v>
      </c>
      <c r="CO1445">
        <v>0</v>
      </c>
      <c r="CP1445">
        <v>0</v>
      </c>
      <c r="CQ1445">
        <v>0</v>
      </c>
      <c r="CR1445">
        <v>0</v>
      </c>
      <c r="CS1445">
        <v>0</v>
      </c>
      <c r="CT1445">
        <v>0</v>
      </c>
      <c r="CU1445">
        <v>0</v>
      </c>
      <c r="CV1445">
        <v>0</v>
      </c>
      <c r="CW1445">
        <v>0</v>
      </c>
      <c r="CX1445">
        <v>0</v>
      </c>
      <c r="CY1445">
        <v>0</v>
      </c>
      <c r="CZ1445">
        <v>0</v>
      </c>
      <c r="DA1445">
        <v>0</v>
      </c>
      <c r="DB1445">
        <v>0</v>
      </c>
      <c r="DC1445">
        <v>0</v>
      </c>
      <c r="DD1445">
        <v>0</v>
      </c>
      <c r="DE1445">
        <v>0</v>
      </c>
      <c r="DF1445">
        <v>0</v>
      </c>
      <c r="DG1445">
        <v>0</v>
      </c>
      <c r="DH1445">
        <v>0</v>
      </c>
      <c r="DI1445">
        <v>0</v>
      </c>
      <c r="DJ1445">
        <v>0</v>
      </c>
      <c r="DK1445">
        <v>0</v>
      </c>
      <c r="DL1445">
        <v>0</v>
      </c>
      <c r="DM1445">
        <v>0</v>
      </c>
      <c r="DN1445">
        <v>0</v>
      </c>
      <c r="DO1445">
        <v>0</v>
      </c>
      <c r="DP1445">
        <v>0</v>
      </c>
      <c r="DQ1445">
        <v>0</v>
      </c>
      <c r="DR1445">
        <v>0</v>
      </c>
      <c r="DS1445">
        <v>0</v>
      </c>
      <c r="DT1445">
        <v>0</v>
      </c>
      <c r="DU1445">
        <v>0</v>
      </c>
      <c r="DV1445">
        <v>0</v>
      </c>
      <c r="DW1445">
        <v>0</v>
      </c>
      <c r="DX1445">
        <v>0</v>
      </c>
    </row>
    <row r="1446" spans="13:128" hidden="1">
      <c r="M1446" s="340"/>
      <c r="N1446" t="s">
        <v>1024</v>
      </c>
      <c r="O1446">
        <v>1</v>
      </c>
      <c r="P1446">
        <v>48</v>
      </c>
      <c r="Q1446" s="183" t="str">
        <f t="shared" si="51"/>
        <v>SDH150148</v>
      </c>
      <c r="R1446">
        <v>10000</v>
      </c>
      <c r="S1446">
        <v>10000</v>
      </c>
      <c r="T1446">
        <v>10000</v>
      </c>
      <c r="U1446">
        <v>10000</v>
      </c>
      <c r="V1446">
        <v>10000</v>
      </c>
      <c r="W1446">
        <v>10000</v>
      </c>
      <c r="X1446">
        <v>10000</v>
      </c>
      <c r="Y1446">
        <v>10000</v>
      </c>
      <c r="Z1446">
        <v>10000</v>
      </c>
      <c r="AA1446">
        <v>10229</v>
      </c>
      <c r="AB1446">
        <v>11251.9</v>
      </c>
      <c r="AC1446">
        <v>12274.8</v>
      </c>
      <c r="AD1446">
        <v>13297.7</v>
      </c>
      <c r="AE1446">
        <v>14320.6</v>
      </c>
      <c r="AF1446">
        <v>15343.5</v>
      </c>
      <c r="AG1446">
        <v>15343.5</v>
      </c>
      <c r="AH1446">
        <v>15343.5</v>
      </c>
      <c r="AI1446">
        <v>15343.5</v>
      </c>
      <c r="AJ1446">
        <v>15343.5</v>
      </c>
      <c r="AK1446">
        <v>15343.5</v>
      </c>
      <c r="AL1446">
        <v>15343.5</v>
      </c>
      <c r="AM1446">
        <v>15343.5</v>
      </c>
      <c r="AN1446">
        <v>15343.5</v>
      </c>
      <c r="AO1446">
        <v>15343.5</v>
      </c>
      <c r="AP1446">
        <v>15343.5</v>
      </c>
      <c r="AQ1446">
        <v>15343.5</v>
      </c>
      <c r="AR1446">
        <v>15343.5</v>
      </c>
      <c r="AS1446">
        <v>15343.5</v>
      </c>
      <c r="AT1446">
        <v>15343.5</v>
      </c>
      <c r="AU1446">
        <v>15343.5</v>
      </c>
      <c r="AV1446">
        <v>0</v>
      </c>
      <c r="AW1446">
        <v>0</v>
      </c>
      <c r="AX1446">
        <v>0</v>
      </c>
      <c r="AY1446">
        <v>0</v>
      </c>
      <c r="AZ1446">
        <v>0</v>
      </c>
      <c r="BA1446">
        <v>0</v>
      </c>
      <c r="BB1446">
        <v>0</v>
      </c>
      <c r="BC1446">
        <v>0</v>
      </c>
      <c r="BD1446">
        <v>0</v>
      </c>
      <c r="BE1446">
        <v>0</v>
      </c>
      <c r="BF1446">
        <v>0</v>
      </c>
      <c r="BG1446">
        <v>0</v>
      </c>
      <c r="BH1446">
        <v>0</v>
      </c>
      <c r="BI1446">
        <v>0</v>
      </c>
      <c r="BJ1446">
        <v>0</v>
      </c>
      <c r="BK1446">
        <v>0</v>
      </c>
      <c r="BL1446">
        <v>0</v>
      </c>
      <c r="BM1446">
        <v>0</v>
      </c>
      <c r="BN1446">
        <v>0</v>
      </c>
      <c r="BO1446">
        <v>0</v>
      </c>
      <c r="BP1446">
        <v>0</v>
      </c>
      <c r="BQ1446">
        <v>0</v>
      </c>
      <c r="BR1446">
        <v>0</v>
      </c>
      <c r="BS1446">
        <v>0</v>
      </c>
      <c r="BT1446">
        <v>0</v>
      </c>
      <c r="BU1446">
        <v>0</v>
      </c>
      <c r="BV1446">
        <v>0</v>
      </c>
      <c r="BW1446">
        <v>0</v>
      </c>
      <c r="BX1446">
        <v>0</v>
      </c>
      <c r="BY1446">
        <v>0</v>
      </c>
      <c r="BZ1446">
        <v>0</v>
      </c>
      <c r="CA1446">
        <v>0</v>
      </c>
      <c r="CB1446">
        <v>0</v>
      </c>
      <c r="CC1446">
        <v>0</v>
      </c>
      <c r="CD1446">
        <v>0</v>
      </c>
      <c r="CE1446">
        <v>0</v>
      </c>
      <c r="CF1446">
        <v>0</v>
      </c>
      <c r="CG1446">
        <v>0</v>
      </c>
      <c r="CH1446">
        <v>0</v>
      </c>
      <c r="CI1446">
        <v>0</v>
      </c>
      <c r="CJ1446">
        <v>0</v>
      </c>
      <c r="CK1446">
        <v>0</v>
      </c>
      <c r="CL1446">
        <v>0</v>
      </c>
      <c r="CM1446">
        <v>0</v>
      </c>
      <c r="CN1446">
        <v>0</v>
      </c>
      <c r="CO1446">
        <v>0</v>
      </c>
      <c r="CP1446">
        <v>0</v>
      </c>
      <c r="CQ1446">
        <v>0</v>
      </c>
      <c r="CR1446">
        <v>0</v>
      </c>
      <c r="CS1446">
        <v>0</v>
      </c>
      <c r="CT1446">
        <v>0</v>
      </c>
      <c r="CU1446">
        <v>0</v>
      </c>
      <c r="CV1446">
        <v>0</v>
      </c>
      <c r="CW1446">
        <v>0</v>
      </c>
      <c r="CX1446">
        <v>0</v>
      </c>
      <c r="CY1446">
        <v>0</v>
      </c>
      <c r="CZ1446">
        <v>0</v>
      </c>
      <c r="DA1446">
        <v>0</v>
      </c>
      <c r="DB1446">
        <v>0</v>
      </c>
      <c r="DC1446">
        <v>0</v>
      </c>
      <c r="DD1446">
        <v>0</v>
      </c>
      <c r="DE1446">
        <v>0</v>
      </c>
      <c r="DF1446">
        <v>0</v>
      </c>
      <c r="DG1446">
        <v>0</v>
      </c>
      <c r="DH1446">
        <v>0</v>
      </c>
      <c r="DI1446">
        <v>0</v>
      </c>
      <c r="DJ1446">
        <v>0</v>
      </c>
      <c r="DK1446">
        <v>0</v>
      </c>
      <c r="DL1446">
        <v>0</v>
      </c>
      <c r="DM1446">
        <v>0</v>
      </c>
      <c r="DN1446">
        <v>0</v>
      </c>
      <c r="DO1446">
        <v>0</v>
      </c>
      <c r="DP1446">
        <v>0</v>
      </c>
      <c r="DQ1446">
        <v>0</v>
      </c>
      <c r="DR1446">
        <v>0</v>
      </c>
      <c r="DS1446">
        <v>0</v>
      </c>
      <c r="DT1446">
        <v>0</v>
      </c>
      <c r="DU1446">
        <v>0</v>
      </c>
      <c r="DV1446">
        <v>0</v>
      </c>
      <c r="DW1446">
        <v>0</v>
      </c>
      <c r="DX1446">
        <v>0</v>
      </c>
    </row>
    <row r="1447" spans="13:128" hidden="1">
      <c r="M1447" s="340"/>
      <c r="N1447" t="s">
        <v>1024</v>
      </c>
      <c r="O1447">
        <v>1</v>
      </c>
      <c r="P1447">
        <v>49</v>
      </c>
      <c r="Q1447" s="183" t="str">
        <f t="shared" si="51"/>
        <v>SDH150149</v>
      </c>
      <c r="R1447">
        <v>10000</v>
      </c>
      <c r="S1447">
        <v>10000</v>
      </c>
      <c r="T1447">
        <v>10000</v>
      </c>
      <c r="U1447">
        <v>10000</v>
      </c>
      <c r="V1447">
        <v>10000</v>
      </c>
      <c r="W1447">
        <v>10000</v>
      </c>
      <c r="X1447">
        <v>10000</v>
      </c>
      <c r="Y1447">
        <v>10000</v>
      </c>
      <c r="Z1447">
        <v>10000</v>
      </c>
      <c r="AA1447">
        <v>10918</v>
      </c>
      <c r="AB1447">
        <v>12009.8</v>
      </c>
      <c r="AC1447">
        <v>13101.6</v>
      </c>
      <c r="AD1447">
        <v>14193.4</v>
      </c>
      <c r="AE1447">
        <v>15285.2</v>
      </c>
      <c r="AF1447">
        <v>16377</v>
      </c>
      <c r="AG1447">
        <v>16377</v>
      </c>
      <c r="AH1447">
        <v>16377</v>
      </c>
      <c r="AI1447">
        <v>16377</v>
      </c>
      <c r="AJ1447">
        <v>16377</v>
      </c>
      <c r="AK1447">
        <v>16377</v>
      </c>
      <c r="AL1447">
        <v>16377</v>
      </c>
      <c r="AM1447">
        <v>16377</v>
      </c>
      <c r="AN1447">
        <v>16377</v>
      </c>
      <c r="AO1447">
        <v>16377</v>
      </c>
      <c r="AP1447">
        <v>16377</v>
      </c>
      <c r="AQ1447">
        <v>16377</v>
      </c>
      <c r="AR1447">
        <v>16377</v>
      </c>
      <c r="AS1447">
        <v>16377</v>
      </c>
      <c r="AT1447">
        <v>16377</v>
      </c>
      <c r="AU1447">
        <v>16377</v>
      </c>
      <c r="AV1447">
        <v>0</v>
      </c>
      <c r="AW1447">
        <v>0</v>
      </c>
      <c r="AX1447">
        <v>0</v>
      </c>
      <c r="AY1447">
        <v>0</v>
      </c>
      <c r="AZ1447">
        <v>0</v>
      </c>
      <c r="BA1447">
        <v>0</v>
      </c>
      <c r="BB1447">
        <v>0</v>
      </c>
      <c r="BC1447">
        <v>0</v>
      </c>
      <c r="BD1447">
        <v>0</v>
      </c>
      <c r="BE1447">
        <v>0</v>
      </c>
      <c r="BF1447">
        <v>0</v>
      </c>
      <c r="BG1447">
        <v>0</v>
      </c>
      <c r="BH1447">
        <v>0</v>
      </c>
      <c r="BI1447">
        <v>0</v>
      </c>
      <c r="BJ1447">
        <v>0</v>
      </c>
      <c r="BK1447">
        <v>0</v>
      </c>
      <c r="BL1447">
        <v>0</v>
      </c>
      <c r="BM1447">
        <v>0</v>
      </c>
      <c r="BN1447">
        <v>0</v>
      </c>
      <c r="BO1447">
        <v>0</v>
      </c>
      <c r="BP1447">
        <v>0</v>
      </c>
      <c r="BQ1447">
        <v>0</v>
      </c>
      <c r="BR1447">
        <v>0</v>
      </c>
      <c r="BS1447">
        <v>0</v>
      </c>
      <c r="BT1447">
        <v>0</v>
      </c>
      <c r="BU1447">
        <v>0</v>
      </c>
      <c r="BV1447">
        <v>0</v>
      </c>
      <c r="BW1447">
        <v>0</v>
      </c>
      <c r="BX1447">
        <v>0</v>
      </c>
      <c r="BY1447">
        <v>0</v>
      </c>
      <c r="BZ1447">
        <v>0</v>
      </c>
      <c r="CA1447">
        <v>0</v>
      </c>
      <c r="CB1447">
        <v>0</v>
      </c>
      <c r="CC1447">
        <v>0</v>
      </c>
      <c r="CD1447">
        <v>0</v>
      </c>
      <c r="CE1447">
        <v>0</v>
      </c>
      <c r="CF1447">
        <v>0</v>
      </c>
      <c r="CG1447">
        <v>0</v>
      </c>
      <c r="CH1447">
        <v>0</v>
      </c>
      <c r="CI1447">
        <v>0</v>
      </c>
      <c r="CJ1447">
        <v>0</v>
      </c>
      <c r="CK1447">
        <v>0</v>
      </c>
      <c r="CL1447">
        <v>0</v>
      </c>
      <c r="CM1447">
        <v>0</v>
      </c>
      <c r="CN1447">
        <v>0</v>
      </c>
      <c r="CO1447">
        <v>0</v>
      </c>
      <c r="CP1447">
        <v>0</v>
      </c>
      <c r="CQ1447">
        <v>0</v>
      </c>
      <c r="CR1447">
        <v>0</v>
      </c>
      <c r="CS1447">
        <v>0</v>
      </c>
      <c r="CT1447">
        <v>0</v>
      </c>
      <c r="CU1447">
        <v>0</v>
      </c>
      <c r="CV1447">
        <v>0</v>
      </c>
      <c r="CW1447">
        <v>0</v>
      </c>
      <c r="CX1447">
        <v>0</v>
      </c>
      <c r="CY1447">
        <v>0</v>
      </c>
      <c r="CZ1447">
        <v>0</v>
      </c>
      <c r="DA1447">
        <v>0</v>
      </c>
      <c r="DB1447">
        <v>0</v>
      </c>
      <c r="DC1447">
        <v>0</v>
      </c>
      <c r="DD1447">
        <v>0</v>
      </c>
      <c r="DE1447">
        <v>0</v>
      </c>
      <c r="DF1447">
        <v>0</v>
      </c>
      <c r="DG1447">
        <v>0</v>
      </c>
      <c r="DH1447">
        <v>0</v>
      </c>
      <c r="DI1447">
        <v>0</v>
      </c>
      <c r="DJ1447">
        <v>0</v>
      </c>
      <c r="DK1447">
        <v>0</v>
      </c>
      <c r="DL1447">
        <v>0</v>
      </c>
      <c r="DM1447">
        <v>0</v>
      </c>
      <c r="DN1447">
        <v>0</v>
      </c>
      <c r="DO1447">
        <v>0</v>
      </c>
      <c r="DP1447">
        <v>0</v>
      </c>
      <c r="DQ1447">
        <v>0</v>
      </c>
      <c r="DR1447">
        <v>0</v>
      </c>
      <c r="DS1447">
        <v>0</v>
      </c>
      <c r="DT1447">
        <v>0</v>
      </c>
      <c r="DU1447">
        <v>0</v>
      </c>
      <c r="DV1447">
        <v>0</v>
      </c>
      <c r="DW1447">
        <v>0</v>
      </c>
      <c r="DX1447">
        <v>0</v>
      </c>
    </row>
    <row r="1448" spans="13:128" hidden="1">
      <c r="M1448" s="340"/>
      <c r="N1448" t="s">
        <v>1024</v>
      </c>
      <c r="O1448">
        <v>1</v>
      </c>
      <c r="P1448">
        <v>50</v>
      </c>
      <c r="Q1448" s="183" t="str">
        <f t="shared" si="51"/>
        <v>SDH150150</v>
      </c>
      <c r="R1448">
        <v>10000</v>
      </c>
      <c r="S1448">
        <v>10000</v>
      </c>
      <c r="T1448">
        <v>10000</v>
      </c>
      <c r="U1448">
        <v>10000</v>
      </c>
      <c r="V1448">
        <v>10000</v>
      </c>
      <c r="W1448">
        <v>10000</v>
      </c>
      <c r="X1448">
        <v>10000</v>
      </c>
      <c r="Y1448">
        <v>10000</v>
      </c>
      <c r="Z1448">
        <v>10255.5</v>
      </c>
      <c r="AA1448">
        <v>11395</v>
      </c>
      <c r="AB1448">
        <v>12534.5</v>
      </c>
      <c r="AC1448">
        <v>13674</v>
      </c>
      <c r="AD1448">
        <v>14813.5</v>
      </c>
      <c r="AE1448">
        <v>15953</v>
      </c>
      <c r="AF1448">
        <v>17092.5</v>
      </c>
      <c r="AG1448">
        <v>17092.5</v>
      </c>
      <c r="AH1448">
        <v>17092.5</v>
      </c>
      <c r="AI1448">
        <v>17092.5</v>
      </c>
      <c r="AJ1448">
        <v>17092.5</v>
      </c>
      <c r="AK1448">
        <v>17092.5</v>
      </c>
      <c r="AL1448">
        <v>17092.5</v>
      </c>
      <c r="AM1448">
        <v>17092.5</v>
      </c>
      <c r="AN1448">
        <v>17092.5</v>
      </c>
      <c r="AO1448">
        <v>17092.5</v>
      </c>
      <c r="AP1448">
        <v>17092.5</v>
      </c>
      <c r="AQ1448">
        <v>17092.5</v>
      </c>
      <c r="AR1448">
        <v>17092.5</v>
      </c>
      <c r="AS1448">
        <v>17092.5</v>
      </c>
      <c r="AT1448">
        <v>17092.5</v>
      </c>
      <c r="AU1448">
        <v>17092.5</v>
      </c>
      <c r="AV1448">
        <v>0</v>
      </c>
      <c r="AW1448">
        <v>0</v>
      </c>
      <c r="AX1448">
        <v>0</v>
      </c>
      <c r="AY1448">
        <v>0</v>
      </c>
      <c r="AZ1448">
        <v>0</v>
      </c>
      <c r="BA1448">
        <v>0</v>
      </c>
      <c r="BB1448">
        <v>0</v>
      </c>
      <c r="BC1448">
        <v>0</v>
      </c>
      <c r="BD1448">
        <v>0</v>
      </c>
      <c r="BE1448">
        <v>0</v>
      </c>
      <c r="BF1448">
        <v>0</v>
      </c>
      <c r="BG1448">
        <v>0</v>
      </c>
      <c r="BH1448">
        <v>0</v>
      </c>
      <c r="BI1448">
        <v>0</v>
      </c>
      <c r="BJ1448">
        <v>0</v>
      </c>
      <c r="BK1448">
        <v>0</v>
      </c>
      <c r="BL1448">
        <v>0</v>
      </c>
      <c r="BM1448">
        <v>0</v>
      </c>
      <c r="BN1448">
        <v>0</v>
      </c>
      <c r="BO1448">
        <v>0</v>
      </c>
      <c r="BP1448">
        <v>0</v>
      </c>
      <c r="BQ1448">
        <v>0</v>
      </c>
      <c r="BR1448">
        <v>0</v>
      </c>
      <c r="BS1448">
        <v>0</v>
      </c>
      <c r="BT1448">
        <v>0</v>
      </c>
      <c r="BU1448">
        <v>0</v>
      </c>
      <c r="BV1448">
        <v>0</v>
      </c>
      <c r="BW1448">
        <v>0</v>
      </c>
      <c r="BX1448">
        <v>0</v>
      </c>
      <c r="BY1448">
        <v>0</v>
      </c>
      <c r="BZ1448">
        <v>0</v>
      </c>
      <c r="CA1448">
        <v>0</v>
      </c>
      <c r="CB1448">
        <v>0</v>
      </c>
      <c r="CC1448">
        <v>0</v>
      </c>
      <c r="CD1448">
        <v>0</v>
      </c>
      <c r="CE1448">
        <v>0</v>
      </c>
      <c r="CF1448">
        <v>0</v>
      </c>
      <c r="CG1448">
        <v>0</v>
      </c>
      <c r="CH1448">
        <v>0</v>
      </c>
      <c r="CI1448">
        <v>0</v>
      </c>
      <c r="CJ1448">
        <v>0</v>
      </c>
      <c r="CK1448">
        <v>0</v>
      </c>
      <c r="CL1448">
        <v>0</v>
      </c>
      <c r="CM1448">
        <v>0</v>
      </c>
      <c r="CN1448">
        <v>0</v>
      </c>
      <c r="CO1448">
        <v>0</v>
      </c>
      <c r="CP1448">
        <v>0</v>
      </c>
      <c r="CQ1448">
        <v>0</v>
      </c>
      <c r="CR1448">
        <v>0</v>
      </c>
      <c r="CS1448">
        <v>0</v>
      </c>
      <c r="CT1448">
        <v>0</v>
      </c>
      <c r="CU1448">
        <v>0</v>
      </c>
      <c r="CV1448">
        <v>0</v>
      </c>
      <c r="CW1448">
        <v>0</v>
      </c>
      <c r="CX1448">
        <v>0</v>
      </c>
      <c r="CY1448">
        <v>0</v>
      </c>
      <c r="CZ1448">
        <v>0</v>
      </c>
      <c r="DA1448">
        <v>0</v>
      </c>
      <c r="DB1448">
        <v>0</v>
      </c>
      <c r="DC1448">
        <v>0</v>
      </c>
      <c r="DD1448">
        <v>0</v>
      </c>
      <c r="DE1448">
        <v>0</v>
      </c>
      <c r="DF1448">
        <v>0</v>
      </c>
      <c r="DG1448">
        <v>0</v>
      </c>
      <c r="DH1448">
        <v>0</v>
      </c>
      <c r="DI1448">
        <v>0</v>
      </c>
      <c r="DJ1448">
        <v>0</v>
      </c>
      <c r="DK1448">
        <v>0</v>
      </c>
      <c r="DL1448">
        <v>0</v>
      </c>
      <c r="DM1448">
        <v>0</v>
      </c>
      <c r="DN1448">
        <v>0</v>
      </c>
      <c r="DO1448">
        <v>0</v>
      </c>
      <c r="DP1448">
        <v>0</v>
      </c>
      <c r="DQ1448">
        <v>0</v>
      </c>
      <c r="DR1448">
        <v>0</v>
      </c>
      <c r="DS1448">
        <v>0</v>
      </c>
      <c r="DT1448">
        <v>0</v>
      </c>
      <c r="DU1448">
        <v>0</v>
      </c>
      <c r="DV1448">
        <v>0</v>
      </c>
      <c r="DW1448">
        <v>0</v>
      </c>
      <c r="DX1448">
        <v>0</v>
      </c>
    </row>
    <row r="1449" spans="13:128" hidden="1">
      <c r="M1449" s="340"/>
      <c r="N1449" t="s">
        <v>1024</v>
      </c>
      <c r="O1449">
        <v>1</v>
      </c>
      <c r="P1449">
        <v>51</v>
      </c>
      <c r="Q1449" s="183" t="str">
        <f t="shared" si="51"/>
        <v>SDH150151</v>
      </c>
      <c r="R1449">
        <v>10000</v>
      </c>
      <c r="S1449">
        <v>10000</v>
      </c>
      <c r="T1449">
        <v>10000</v>
      </c>
      <c r="U1449">
        <v>10000</v>
      </c>
      <c r="V1449">
        <v>10000</v>
      </c>
      <c r="W1449">
        <v>10000</v>
      </c>
      <c r="X1449">
        <v>10000</v>
      </c>
      <c r="Y1449">
        <v>10000</v>
      </c>
      <c r="Z1449">
        <v>10780.2</v>
      </c>
      <c r="AA1449">
        <v>11978</v>
      </c>
      <c r="AB1449">
        <v>13175.8</v>
      </c>
      <c r="AC1449">
        <v>14373.6</v>
      </c>
      <c r="AD1449">
        <v>15571.4</v>
      </c>
      <c r="AE1449">
        <v>16769.2</v>
      </c>
      <c r="AF1449">
        <v>17967</v>
      </c>
      <c r="AG1449">
        <v>17967</v>
      </c>
      <c r="AH1449">
        <v>17967</v>
      </c>
      <c r="AI1449">
        <v>17967</v>
      </c>
      <c r="AJ1449">
        <v>17967</v>
      </c>
      <c r="AK1449">
        <v>17967</v>
      </c>
      <c r="AL1449">
        <v>17967</v>
      </c>
      <c r="AM1449">
        <v>17967</v>
      </c>
      <c r="AN1449">
        <v>17967</v>
      </c>
      <c r="AO1449">
        <v>17967</v>
      </c>
      <c r="AP1449">
        <v>17967</v>
      </c>
      <c r="AQ1449">
        <v>17967</v>
      </c>
      <c r="AR1449">
        <v>17967</v>
      </c>
      <c r="AS1449">
        <v>17967</v>
      </c>
      <c r="AT1449">
        <v>17967</v>
      </c>
      <c r="AU1449">
        <v>17967</v>
      </c>
      <c r="AV1449">
        <v>0</v>
      </c>
      <c r="AW1449">
        <v>0</v>
      </c>
      <c r="AX1449">
        <v>0</v>
      </c>
      <c r="AY1449">
        <v>0</v>
      </c>
      <c r="AZ1449">
        <v>0</v>
      </c>
      <c r="BA1449">
        <v>0</v>
      </c>
      <c r="BB1449">
        <v>0</v>
      </c>
      <c r="BC1449">
        <v>0</v>
      </c>
      <c r="BD1449">
        <v>0</v>
      </c>
      <c r="BE1449">
        <v>0</v>
      </c>
      <c r="BF1449">
        <v>0</v>
      </c>
      <c r="BG1449">
        <v>0</v>
      </c>
      <c r="BH1449">
        <v>0</v>
      </c>
      <c r="BI1449">
        <v>0</v>
      </c>
      <c r="BJ1449">
        <v>0</v>
      </c>
      <c r="BK1449">
        <v>0</v>
      </c>
      <c r="BL1449">
        <v>0</v>
      </c>
      <c r="BM1449">
        <v>0</v>
      </c>
      <c r="BN1449">
        <v>0</v>
      </c>
      <c r="BO1449">
        <v>0</v>
      </c>
      <c r="BP1449">
        <v>0</v>
      </c>
      <c r="BQ1449">
        <v>0</v>
      </c>
      <c r="BR1449">
        <v>0</v>
      </c>
      <c r="BS1449">
        <v>0</v>
      </c>
      <c r="BT1449">
        <v>0</v>
      </c>
      <c r="BU1449">
        <v>0</v>
      </c>
      <c r="BV1449">
        <v>0</v>
      </c>
      <c r="BW1449">
        <v>0</v>
      </c>
      <c r="BX1449">
        <v>0</v>
      </c>
      <c r="BY1449">
        <v>0</v>
      </c>
      <c r="BZ1449">
        <v>0</v>
      </c>
      <c r="CA1449">
        <v>0</v>
      </c>
      <c r="CB1449">
        <v>0</v>
      </c>
      <c r="CC1449">
        <v>0</v>
      </c>
      <c r="CD1449">
        <v>0</v>
      </c>
      <c r="CE1449">
        <v>0</v>
      </c>
      <c r="CF1449">
        <v>0</v>
      </c>
      <c r="CG1449">
        <v>0</v>
      </c>
      <c r="CH1449">
        <v>0</v>
      </c>
      <c r="CI1449">
        <v>0</v>
      </c>
      <c r="CJ1449">
        <v>0</v>
      </c>
      <c r="CK1449">
        <v>0</v>
      </c>
      <c r="CL1449">
        <v>0</v>
      </c>
      <c r="CM1449">
        <v>0</v>
      </c>
      <c r="CN1449">
        <v>0</v>
      </c>
      <c r="CO1449">
        <v>0</v>
      </c>
      <c r="CP1449">
        <v>0</v>
      </c>
      <c r="CQ1449">
        <v>0</v>
      </c>
      <c r="CR1449">
        <v>0</v>
      </c>
      <c r="CS1449">
        <v>0</v>
      </c>
      <c r="CT1449">
        <v>0</v>
      </c>
      <c r="CU1449">
        <v>0</v>
      </c>
      <c r="CV1449">
        <v>0</v>
      </c>
      <c r="CW1449">
        <v>0</v>
      </c>
      <c r="CX1449">
        <v>0</v>
      </c>
      <c r="CY1449">
        <v>0</v>
      </c>
      <c r="CZ1449">
        <v>0</v>
      </c>
      <c r="DA1449">
        <v>0</v>
      </c>
      <c r="DB1449">
        <v>0</v>
      </c>
      <c r="DC1449">
        <v>0</v>
      </c>
      <c r="DD1449">
        <v>0</v>
      </c>
      <c r="DE1449">
        <v>0</v>
      </c>
      <c r="DF1449">
        <v>0</v>
      </c>
      <c r="DG1449">
        <v>0</v>
      </c>
      <c r="DH1449">
        <v>0</v>
      </c>
      <c r="DI1449">
        <v>0</v>
      </c>
      <c r="DJ1449">
        <v>0</v>
      </c>
      <c r="DK1449">
        <v>0</v>
      </c>
      <c r="DL1449">
        <v>0</v>
      </c>
      <c r="DM1449">
        <v>0</v>
      </c>
      <c r="DN1449">
        <v>0</v>
      </c>
      <c r="DO1449">
        <v>0</v>
      </c>
      <c r="DP1449">
        <v>0</v>
      </c>
      <c r="DQ1449">
        <v>0</v>
      </c>
      <c r="DR1449">
        <v>0</v>
      </c>
      <c r="DS1449">
        <v>0</v>
      </c>
      <c r="DT1449">
        <v>0</v>
      </c>
      <c r="DU1449">
        <v>0</v>
      </c>
      <c r="DV1449">
        <v>0</v>
      </c>
      <c r="DW1449">
        <v>0</v>
      </c>
      <c r="DX1449">
        <v>0</v>
      </c>
    </row>
    <row r="1450" spans="13:128" hidden="1">
      <c r="M1450" s="340"/>
      <c r="N1450" t="s">
        <v>1024</v>
      </c>
      <c r="O1450">
        <v>1</v>
      </c>
      <c r="P1450">
        <v>52</v>
      </c>
      <c r="Q1450" s="183" t="str">
        <f t="shared" si="51"/>
        <v>SDH150152</v>
      </c>
      <c r="R1450">
        <v>10000</v>
      </c>
      <c r="S1450">
        <v>10000</v>
      </c>
      <c r="T1450">
        <v>10000</v>
      </c>
      <c r="U1450">
        <v>10000</v>
      </c>
      <c r="V1450">
        <v>10000</v>
      </c>
      <c r="W1450">
        <v>10000</v>
      </c>
      <c r="X1450">
        <v>10000</v>
      </c>
      <c r="Y1450">
        <v>10176</v>
      </c>
      <c r="Z1450">
        <v>11448</v>
      </c>
      <c r="AA1450">
        <v>12720</v>
      </c>
      <c r="AB1450">
        <v>13992</v>
      </c>
      <c r="AC1450">
        <v>15264</v>
      </c>
      <c r="AD1450">
        <v>16536</v>
      </c>
      <c r="AE1450">
        <v>17808</v>
      </c>
      <c r="AF1450">
        <v>19080</v>
      </c>
      <c r="AG1450">
        <v>19080</v>
      </c>
      <c r="AH1450">
        <v>19080</v>
      </c>
      <c r="AI1450">
        <v>19080</v>
      </c>
      <c r="AJ1450">
        <v>19080</v>
      </c>
      <c r="AK1450">
        <v>19080</v>
      </c>
      <c r="AL1450">
        <v>19080</v>
      </c>
      <c r="AM1450">
        <v>19080</v>
      </c>
      <c r="AN1450">
        <v>19080</v>
      </c>
      <c r="AO1450">
        <v>19080</v>
      </c>
      <c r="AP1450">
        <v>19080</v>
      </c>
      <c r="AQ1450">
        <v>19080</v>
      </c>
      <c r="AR1450">
        <v>19080</v>
      </c>
      <c r="AS1450">
        <v>19080</v>
      </c>
      <c r="AT1450">
        <v>19080</v>
      </c>
      <c r="AU1450">
        <v>19080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0</v>
      </c>
      <c r="CP1450">
        <v>0</v>
      </c>
      <c r="CQ1450">
        <v>0</v>
      </c>
      <c r="CR1450">
        <v>0</v>
      </c>
      <c r="CS1450">
        <v>0</v>
      </c>
      <c r="CT1450">
        <v>0</v>
      </c>
      <c r="CU1450">
        <v>0</v>
      </c>
      <c r="CV1450">
        <v>0</v>
      </c>
      <c r="CW1450">
        <v>0</v>
      </c>
      <c r="CX1450">
        <v>0</v>
      </c>
      <c r="CY1450">
        <v>0</v>
      </c>
      <c r="CZ1450">
        <v>0</v>
      </c>
      <c r="DA1450">
        <v>0</v>
      </c>
      <c r="DB1450">
        <v>0</v>
      </c>
      <c r="DC1450">
        <v>0</v>
      </c>
      <c r="DD1450">
        <v>0</v>
      </c>
      <c r="DE1450">
        <v>0</v>
      </c>
      <c r="DF1450">
        <v>0</v>
      </c>
      <c r="DG1450">
        <v>0</v>
      </c>
      <c r="DH1450">
        <v>0</v>
      </c>
      <c r="DI1450">
        <v>0</v>
      </c>
      <c r="DJ1450">
        <v>0</v>
      </c>
      <c r="DK1450">
        <v>0</v>
      </c>
      <c r="DL1450">
        <v>0</v>
      </c>
      <c r="DM1450">
        <v>0</v>
      </c>
      <c r="DN1450">
        <v>0</v>
      </c>
      <c r="DO1450">
        <v>0</v>
      </c>
      <c r="DP1450">
        <v>0</v>
      </c>
      <c r="DQ1450">
        <v>0</v>
      </c>
      <c r="DR1450">
        <v>0</v>
      </c>
      <c r="DS1450">
        <v>0</v>
      </c>
      <c r="DT1450">
        <v>0</v>
      </c>
      <c r="DU1450">
        <v>0</v>
      </c>
      <c r="DV1450">
        <v>0</v>
      </c>
      <c r="DW1450">
        <v>0</v>
      </c>
      <c r="DX1450">
        <v>0</v>
      </c>
    </row>
    <row r="1451" spans="13:128" hidden="1">
      <c r="M1451" s="340"/>
      <c r="N1451" t="s">
        <v>1024</v>
      </c>
      <c r="O1451">
        <v>1</v>
      </c>
      <c r="P1451">
        <v>53</v>
      </c>
      <c r="Q1451" s="183" t="str">
        <f t="shared" si="51"/>
        <v>SDH150153</v>
      </c>
      <c r="R1451">
        <v>10000</v>
      </c>
      <c r="S1451">
        <v>10000</v>
      </c>
      <c r="T1451">
        <v>10000</v>
      </c>
      <c r="U1451">
        <v>10000</v>
      </c>
      <c r="V1451">
        <v>10000</v>
      </c>
      <c r="W1451">
        <v>10000</v>
      </c>
      <c r="X1451">
        <v>10000</v>
      </c>
      <c r="Y1451">
        <v>10812</v>
      </c>
      <c r="Z1451">
        <v>12163.5</v>
      </c>
      <c r="AA1451">
        <v>13515</v>
      </c>
      <c r="AB1451">
        <v>14866.5</v>
      </c>
      <c r="AC1451">
        <v>16218</v>
      </c>
      <c r="AD1451">
        <v>17569.5</v>
      </c>
      <c r="AE1451">
        <v>18921</v>
      </c>
      <c r="AF1451">
        <v>20272.5</v>
      </c>
      <c r="AG1451">
        <v>20272.5</v>
      </c>
      <c r="AH1451">
        <v>20272.5</v>
      </c>
      <c r="AI1451">
        <v>20272.5</v>
      </c>
      <c r="AJ1451">
        <v>20272.5</v>
      </c>
      <c r="AK1451">
        <v>20272.5</v>
      </c>
      <c r="AL1451">
        <v>20272.5</v>
      </c>
      <c r="AM1451">
        <v>20272.5</v>
      </c>
      <c r="AN1451">
        <v>20272.5</v>
      </c>
      <c r="AO1451">
        <v>20272.5</v>
      </c>
      <c r="AP1451">
        <v>20272.5</v>
      </c>
      <c r="AQ1451">
        <v>20272.5</v>
      </c>
      <c r="AR1451">
        <v>20272.5</v>
      </c>
      <c r="AS1451">
        <v>20272.5</v>
      </c>
      <c r="AT1451">
        <v>20272.5</v>
      </c>
      <c r="AU1451">
        <v>20272.5</v>
      </c>
      <c r="AV1451">
        <v>0</v>
      </c>
      <c r="AW1451">
        <v>0</v>
      </c>
      <c r="AX1451">
        <v>0</v>
      </c>
      <c r="AY1451">
        <v>0</v>
      </c>
      <c r="AZ1451">
        <v>0</v>
      </c>
      <c r="BA1451">
        <v>0</v>
      </c>
      <c r="BB1451">
        <v>0</v>
      </c>
      <c r="BC1451">
        <v>0</v>
      </c>
      <c r="BD1451">
        <v>0</v>
      </c>
      <c r="BE1451">
        <v>0</v>
      </c>
      <c r="BF1451">
        <v>0</v>
      </c>
      <c r="BG1451">
        <v>0</v>
      </c>
      <c r="BH1451">
        <v>0</v>
      </c>
      <c r="BI1451">
        <v>0</v>
      </c>
      <c r="BJ1451">
        <v>0</v>
      </c>
      <c r="BK1451">
        <v>0</v>
      </c>
      <c r="BL1451">
        <v>0</v>
      </c>
      <c r="BM1451">
        <v>0</v>
      </c>
      <c r="BN1451">
        <v>0</v>
      </c>
      <c r="BO1451">
        <v>0</v>
      </c>
      <c r="BP1451">
        <v>0</v>
      </c>
      <c r="BQ1451">
        <v>0</v>
      </c>
      <c r="BR1451">
        <v>0</v>
      </c>
      <c r="BS1451">
        <v>0</v>
      </c>
      <c r="BT1451">
        <v>0</v>
      </c>
      <c r="BU1451">
        <v>0</v>
      </c>
      <c r="BV1451">
        <v>0</v>
      </c>
      <c r="BW1451">
        <v>0</v>
      </c>
      <c r="BX1451">
        <v>0</v>
      </c>
      <c r="BY1451">
        <v>0</v>
      </c>
      <c r="BZ1451">
        <v>0</v>
      </c>
      <c r="CA1451">
        <v>0</v>
      </c>
      <c r="CB1451">
        <v>0</v>
      </c>
      <c r="CC1451">
        <v>0</v>
      </c>
      <c r="CD1451">
        <v>0</v>
      </c>
      <c r="CE1451">
        <v>0</v>
      </c>
      <c r="CF1451">
        <v>0</v>
      </c>
      <c r="CG1451">
        <v>0</v>
      </c>
      <c r="CH1451">
        <v>0</v>
      </c>
      <c r="CI1451">
        <v>0</v>
      </c>
      <c r="CJ1451">
        <v>0</v>
      </c>
      <c r="CK1451">
        <v>0</v>
      </c>
      <c r="CL1451">
        <v>0</v>
      </c>
      <c r="CM1451">
        <v>0</v>
      </c>
      <c r="CN1451">
        <v>0</v>
      </c>
      <c r="CO1451">
        <v>0</v>
      </c>
      <c r="CP1451">
        <v>0</v>
      </c>
      <c r="CQ1451">
        <v>0</v>
      </c>
      <c r="CR1451">
        <v>0</v>
      </c>
      <c r="CS1451">
        <v>0</v>
      </c>
      <c r="CT1451">
        <v>0</v>
      </c>
      <c r="CU1451">
        <v>0</v>
      </c>
      <c r="CV1451">
        <v>0</v>
      </c>
      <c r="CW1451">
        <v>0</v>
      </c>
      <c r="CX1451">
        <v>0</v>
      </c>
      <c r="CY1451">
        <v>0</v>
      </c>
      <c r="CZ1451">
        <v>0</v>
      </c>
      <c r="DA1451">
        <v>0</v>
      </c>
      <c r="DB1451">
        <v>0</v>
      </c>
      <c r="DC1451">
        <v>0</v>
      </c>
      <c r="DD1451">
        <v>0</v>
      </c>
      <c r="DE1451">
        <v>0</v>
      </c>
      <c r="DF1451">
        <v>0</v>
      </c>
      <c r="DG1451">
        <v>0</v>
      </c>
      <c r="DH1451">
        <v>0</v>
      </c>
      <c r="DI1451">
        <v>0</v>
      </c>
      <c r="DJ1451">
        <v>0</v>
      </c>
      <c r="DK1451">
        <v>0</v>
      </c>
      <c r="DL1451">
        <v>0</v>
      </c>
      <c r="DM1451">
        <v>0</v>
      </c>
      <c r="DN1451">
        <v>0</v>
      </c>
      <c r="DO1451">
        <v>0</v>
      </c>
      <c r="DP1451">
        <v>0</v>
      </c>
      <c r="DQ1451">
        <v>0</v>
      </c>
      <c r="DR1451">
        <v>0</v>
      </c>
      <c r="DS1451">
        <v>0</v>
      </c>
      <c r="DT1451">
        <v>0</v>
      </c>
      <c r="DU1451">
        <v>0</v>
      </c>
      <c r="DV1451">
        <v>0</v>
      </c>
      <c r="DW1451">
        <v>0</v>
      </c>
      <c r="DX1451">
        <v>0</v>
      </c>
    </row>
    <row r="1452" spans="13:128" hidden="1">
      <c r="M1452" s="340"/>
      <c r="N1452" t="s">
        <v>1024</v>
      </c>
      <c r="O1452">
        <v>1</v>
      </c>
      <c r="P1452">
        <v>54</v>
      </c>
      <c r="Q1452" s="183" t="str">
        <f t="shared" si="51"/>
        <v>SDH150154</v>
      </c>
      <c r="R1452">
        <v>10000</v>
      </c>
      <c r="S1452">
        <v>10000</v>
      </c>
      <c r="T1452">
        <v>10000</v>
      </c>
      <c r="U1452">
        <v>10000</v>
      </c>
      <c r="V1452">
        <v>10000</v>
      </c>
      <c r="W1452">
        <v>10000</v>
      </c>
      <c r="X1452">
        <v>10091.200000000001</v>
      </c>
      <c r="Y1452">
        <v>11532.8</v>
      </c>
      <c r="Z1452">
        <v>12974.4</v>
      </c>
      <c r="AA1452">
        <v>14416</v>
      </c>
      <c r="AB1452">
        <v>15857.6</v>
      </c>
      <c r="AC1452">
        <v>17299.2</v>
      </c>
      <c r="AD1452">
        <v>18740.8</v>
      </c>
      <c r="AE1452">
        <v>20182.400000000001</v>
      </c>
      <c r="AF1452">
        <v>21624</v>
      </c>
      <c r="AG1452">
        <v>21624</v>
      </c>
      <c r="AH1452">
        <v>21624</v>
      </c>
      <c r="AI1452">
        <v>21624</v>
      </c>
      <c r="AJ1452">
        <v>21624</v>
      </c>
      <c r="AK1452">
        <v>21624</v>
      </c>
      <c r="AL1452">
        <v>21624</v>
      </c>
      <c r="AM1452">
        <v>21624</v>
      </c>
      <c r="AN1452">
        <v>21624</v>
      </c>
      <c r="AO1452">
        <v>21624</v>
      </c>
      <c r="AP1452">
        <v>21624</v>
      </c>
      <c r="AQ1452">
        <v>21624</v>
      </c>
      <c r="AR1452">
        <v>21624</v>
      </c>
      <c r="AS1452">
        <v>21624</v>
      </c>
      <c r="AT1452">
        <v>21624</v>
      </c>
      <c r="AU1452">
        <v>21624</v>
      </c>
      <c r="AV1452">
        <v>0</v>
      </c>
      <c r="AW1452">
        <v>0</v>
      </c>
      <c r="AX1452">
        <v>0</v>
      </c>
      <c r="AY1452">
        <v>0</v>
      </c>
      <c r="AZ1452">
        <v>0</v>
      </c>
      <c r="BA1452">
        <v>0</v>
      </c>
      <c r="BB1452">
        <v>0</v>
      </c>
      <c r="BC1452">
        <v>0</v>
      </c>
      <c r="BD1452">
        <v>0</v>
      </c>
      <c r="BE1452">
        <v>0</v>
      </c>
      <c r="BF1452">
        <v>0</v>
      </c>
      <c r="BG1452">
        <v>0</v>
      </c>
      <c r="BH1452">
        <v>0</v>
      </c>
      <c r="BI1452">
        <v>0</v>
      </c>
      <c r="BJ1452">
        <v>0</v>
      </c>
      <c r="BK1452">
        <v>0</v>
      </c>
      <c r="BL1452">
        <v>0</v>
      </c>
      <c r="BM1452">
        <v>0</v>
      </c>
      <c r="BN1452">
        <v>0</v>
      </c>
      <c r="BO1452">
        <v>0</v>
      </c>
      <c r="BP1452">
        <v>0</v>
      </c>
      <c r="BQ1452">
        <v>0</v>
      </c>
      <c r="BR1452">
        <v>0</v>
      </c>
      <c r="BS1452">
        <v>0</v>
      </c>
      <c r="BT1452">
        <v>0</v>
      </c>
      <c r="BU1452">
        <v>0</v>
      </c>
      <c r="BV1452">
        <v>0</v>
      </c>
      <c r="BW1452">
        <v>0</v>
      </c>
      <c r="BX1452">
        <v>0</v>
      </c>
      <c r="BY1452">
        <v>0</v>
      </c>
      <c r="BZ1452">
        <v>0</v>
      </c>
      <c r="CA1452">
        <v>0</v>
      </c>
      <c r="CB1452">
        <v>0</v>
      </c>
      <c r="CC1452">
        <v>0</v>
      </c>
      <c r="CD1452">
        <v>0</v>
      </c>
      <c r="CE1452">
        <v>0</v>
      </c>
      <c r="CF1452">
        <v>0</v>
      </c>
      <c r="CG1452">
        <v>0</v>
      </c>
      <c r="CH1452">
        <v>0</v>
      </c>
      <c r="CI1452">
        <v>0</v>
      </c>
      <c r="CJ1452">
        <v>0</v>
      </c>
      <c r="CK1452">
        <v>0</v>
      </c>
      <c r="CL1452">
        <v>0</v>
      </c>
      <c r="CM1452">
        <v>0</v>
      </c>
      <c r="CN1452">
        <v>0</v>
      </c>
      <c r="CO1452">
        <v>0</v>
      </c>
      <c r="CP1452">
        <v>0</v>
      </c>
      <c r="CQ1452">
        <v>0</v>
      </c>
      <c r="CR1452">
        <v>0</v>
      </c>
      <c r="CS1452">
        <v>0</v>
      </c>
      <c r="CT1452">
        <v>0</v>
      </c>
      <c r="CU1452">
        <v>0</v>
      </c>
      <c r="CV1452">
        <v>0</v>
      </c>
      <c r="CW1452">
        <v>0</v>
      </c>
      <c r="CX1452">
        <v>0</v>
      </c>
      <c r="CY1452">
        <v>0</v>
      </c>
      <c r="CZ1452">
        <v>0</v>
      </c>
      <c r="DA1452">
        <v>0</v>
      </c>
      <c r="DB1452">
        <v>0</v>
      </c>
      <c r="DC1452">
        <v>0</v>
      </c>
      <c r="DD1452">
        <v>0</v>
      </c>
      <c r="DE1452">
        <v>0</v>
      </c>
      <c r="DF1452">
        <v>0</v>
      </c>
      <c r="DG1452">
        <v>0</v>
      </c>
      <c r="DH1452">
        <v>0</v>
      </c>
      <c r="DI1452">
        <v>0</v>
      </c>
      <c r="DJ1452">
        <v>0</v>
      </c>
      <c r="DK1452">
        <v>0</v>
      </c>
      <c r="DL1452">
        <v>0</v>
      </c>
      <c r="DM1452">
        <v>0</v>
      </c>
      <c r="DN1452">
        <v>0</v>
      </c>
      <c r="DO1452">
        <v>0</v>
      </c>
      <c r="DP1452">
        <v>0</v>
      </c>
      <c r="DQ1452">
        <v>0</v>
      </c>
      <c r="DR1452">
        <v>0</v>
      </c>
      <c r="DS1452">
        <v>0</v>
      </c>
      <c r="DT1452">
        <v>0</v>
      </c>
      <c r="DU1452">
        <v>0</v>
      </c>
      <c r="DV1452">
        <v>0</v>
      </c>
      <c r="DW1452">
        <v>0</v>
      </c>
      <c r="DX1452">
        <v>0</v>
      </c>
    </row>
    <row r="1453" spans="13:128" hidden="1">
      <c r="M1453" s="340"/>
      <c r="N1453" t="s">
        <v>1024</v>
      </c>
      <c r="O1453">
        <v>1</v>
      </c>
      <c r="P1453">
        <v>55</v>
      </c>
      <c r="Q1453" s="183" t="str">
        <f t="shared" si="51"/>
        <v>SDH150155</v>
      </c>
      <c r="R1453">
        <v>10000</v>
      </c>
      <c r="S1453">
        <v>10000</v>
      </c>
      <c r="T1453">
        <v>10000</v>
      </c>
      <c r="U1453">
        <v>10000</v>
      </c>
      <c r="V1453">
        <v>10000</v>
      </c>
      <c r="W1453">
        <v>10000</v>
      </c>
      <c r="X1453">
        <v>10684.8</v>
      </c>
      <c r="Y1453">
        <v>12211.2</v>
      </c>
      <c r="Z1453">
        <v>13737.6</v>
      </c>
      <c r="AA1453">
        <v>15264</v>
      </c>
      <c r="AB1453">
        <v>16790.400000000001</v>
      </c>
      <c r="AC1453">
        <v>18316.8</v>
      </c>
      <c r="AD1453">
        <v>19843.2</v>
      </c>
      <c r="AE1453">
        <v>21369.599999999999</v>
      </c>
      <c r="AF1453">
        <v>22896</v>
      </c>
      <c r="AG1453">
        <v>22896</v>
      </c>
      <c r="AH1453">
        <v>22896</v>
      </c>
      <c r="AI1453">
        <v>22896</v>
      </c>
      <c r="AJ1453">
        <v>22896</v>
      </c>
      <c r="AK1453">
        <v>22896</v>
      </c>
      <c r="AL1453">
        <v>22896</v>
      </c>
      <c r="AM1453">
        <v>22896</v>
      </c>
      <c r="AN1453">
        <v>22896</v>
      </c>
      <c r="AO1453">
        <v>22896</v>
      </c>
      <c r="AP1453">
        <v>22896</v>
      </c>
      <c r="AQ1453">
        <v>22896</v>
      </c>
      <c r="AR1453">
        <v>22896</v>
      </c>
      <c r="AS1453">
        <v>22896</v>
      </c>
      <c r="AT1453">
        <v>22896</v>
      </c>
      <c r="AU1453">
        <v>22896</v>
      </c>
      <c r="AV1453">
        <v>0</v>
      </c>
      <c r="AW1453">
        <v>0</v>
      </c>
      <c r="AX1453">
        <v>0</v>
      </c>
      <c r="AY1453">
        <v>0</v>
      </c>
      <c r="AZ1453">
        <v>0</v>
      </c>
      <c r="BA1453">
        <v>0</v>
      </c>
      <c r="BB1453">
        <v>0</v>
      </c>
      <c r="BC1453">
        <v>0</v>
      </c>
      <c r="BD1453">
        <v>0</v>
      </c>
      <c r="BE1453">
        <v>0</v>
      </c>
      <c r="BF1453">
        <v>0</v>
      </c>
      <c r="BG1453">
        <v>0</v>
      </c>
      <c r="BH1453">
        <v>0</v>
      </c>
      <c r="BI1453">
        <v>0</v>
      </c>
      <c r="BJ1453">
        <v>0</v>
      </c>
      <c r="BK1453">
        <v>0</v>
      </c>
      <c r="BL1453">
        <v>0</v>
      </c>
      <c r="BM1453">
        <v>0</v>
      </c>
      <c r="BN1453">
        <v>0</v>
      </c>
      <c r="BO1453">
        <v>0</v>
      </c>
      <c r="BP1453">
        <v>0</v>
      </c>
      <c r="BQ1453">
        <v>0</v>
      </c>
      <c r="BR1453">
        <v>0</v>
      </c>
      <c r="BS1453">
        <v>0</v>
      </c>
      <c r="BT1453">
        <v>0</v>
      </c>
      <c r="BU1453">
        <v>0</v>
      </c>
      <c r="BV1453">
        <v>0</v>
      </c>
      <c r="BW1453">
        <v>0</v>
      </c>
      <c r="BX1453">
        <v>0</v>
      </c>
      <c r="BY1453">
        <v>0</v>
      </c>
      <c r="BZ1453">
        <v>0</v>
      </c>
      <c r="CA1453">
        <v>0</v>
      </c>
      <c r="CB1453">
        <v>0</v>
      </c>
      <c r="CC1453">
        <v>0</v>
      </c>
      <c r="CD1453">
        <v>0</v>
      </c>
      <c r="CE1453">
        <v>0</v>
      </c>
      <c r="CF1453">
        <v>0</v>
      </c>
      <c r="CG1453">
        <v>0</v>
      </c>
      <c r="CH1453">
        <v>0</v>
      </c>
      <c r="CI1453">
        <v>0</v>
      </c>
      <c r="CJ1453">
        <v>0</v>
      </c>
      <c r="CK1453">
        <v>0</v>
      </c>
      <c r="CL1453">
        <v>0</v>
      </c>
      <c r="CM1453">
        <v>0</v>
      </c>
      <c r="CN1453">
        <v>0</v>
      </c>
      <c r="CO1453">
        <v>0</v>
      </c>
      <c r="CP1453">
        <v>0</v>
      </c>
      <c r="CQ1453">
        <v>0</v>
      </c>
      <c r="CR1453">
        <v>0</v>
      </c>
      <c r="CS1453">
        <v>0</v>
      </c>
      <c r="CT1453">
        <v>0</v>
      </c>
      <c r="CU1453">
        <v>0</v>
      </c>
      <c r="CV1453">
        <v>0</v>
      </c>
      <c r="CW1453">
        <v>0</v>
      </c>
      <c r="CX1453">
        <v>0</v>
      </c>
      <c r="CY1453">
        <v>0</v>
      </c>
      <c r="CZ1453">
        <v>0</v>
      </c>
      <c r="DA1453">
        <v>0</v>
      </c>
      <c r="DB1453">
        <v>0</v>
      </c>
      <c r="DC1453">
        <v>0</v>
      </c>
      <c r="DD1453">
        <v>0</v>
      </c>
      <c r="DE1453">
        <v>0</v>
      </c>
      <c r="DF1453">
        <v>0</v>
      </c>
      <c r="DG1453">
        <v>0</v>
      </c>
      <c r="DH1453">
        <v>0</v>
      </c>
      <c r="DI1453">
        <v>0</v>
      </c>
      <c r="DJ1453">
        <v>0</v>
      </c>
      <c r="DK1453">
        <v>0</v>
      </c>
      <c r="DL1453">
        <v>0</v>
      </c>
      <c r="DM1453">
        <v>0</v>
      </c>
      <c r="DN1453">
        <v>0</v>
      </c>
      <c r="DO1453">
        <v>0</v>
      </c>
      <c r="DP1453">
        <v>0</v>
      </c>
      <c r="DQ1453">
        <v>0</v>
      </c>
      <c r="DR1453">
        <v>0</v>
      </c>
      <c r="DS1453">
        <v>0</v>
      </c>
      <c r="DT1453">
        <v>0</v>
      </c>
      <c r="DU1453">
        <v>0</v>
      </c>
      <c r="DV1453">
        <v>0</v>
      </c>
      <c r="DW1453">
        <v>0</v>
      </c>
      <c r="DX1453">
        <v>0</v>
      </c>
    </row>
    <row r="1454" spans="13:128" hidden="1">
      <c r="M1454" s="340"/>
      <c r="N1454" t="s">
        <v>1024</v>
      </c>
      <c r="O1454">
        <v>2</v>
      </c>
      <c r="P1454">
        <v>0</v>
      </c>
      <c r="Q1454" s="183" t="str">
        <f t="shared" si="51"/>
        <v>SDH150200</v>
      </c>
      <c r="R1454">
        <v>10000</v>
      </c>
      <c r="S1454">
        <v>10000</v>
      </c>
      <c r="T1454">
        <v>10000</v>
      </c>
      <c r="U1454">
        <v>10000</v>
      </c>
      <c r="V1454">
        <v>10000</v>
      </c>
      <c r="W1454">
        <v>10000</v>
      </c>
      <c r="X1454">
        <v>10000</v>
      </c>
      <c r="Y1454">
        <v>10000</v>
      </c>
      <c r="Z1454">
        <v>10000</v>
      </c>
      <c r="AA1454">
        <v>10000</v>
      </c>
      <c r="AB1454">
        <v>10000</v>
      </c>
      <c r="AC1454">
        <v>10000</v>
      </c>
      <c r="AD1454">
        <v>10000</v>
      </c>
      <c r="AE1454">
        <v>10000</v>
      </c>
      <c r="AF1454">
        <v>10000</v>
      </c>
      <c r="AG1454">
        <v>10000</v>
      </c>
      <c r="AH1454">
        <v>10000</v>
      </c>
      <c r="AI1454">
        <v>10000</v>
      </c>
      <c r="AJ1454">
        <v>10000</v>
      </c>
      <c r="AK1454">
        <v>10000</v>
      </c>
      <c r="AL1454">
        <v>10000</v>
      </c>
      <c r="AM1454">
        <v>10000</v>
      </c>
      <c r="AN1454">
        <v>10000</v>
      </c>
      <c r="AO1454">
        <v>10000</v>
      </c>
      <c r="AP1454">
        <v>10000</v>
      </c>
      <c r="AQ1454">
        <v>10000</v>
      </c>
      <c r="AR1454">
        <v>10000</v>
      </c>
      <c r="AS1454">
        <v>10000</v>
      </c>
      <c r="AT1454">
        <v>10000</v>
      </c>
      <c r="AU1454">
        <v>10000</v>
      </c>
      <c r="AV1454">
        <v>0</v>
      </c>
      <c r="AW1454">
        <v>0</v>
      </c>
      <c r="AX1454">
        <v>0</v>
      </c>
      <c r="AY1454">
        <v>0</v>
      </c>
      <c r="AZ1454">
        <v>0</v>
      </c>
      <c r="BA1454">
        <v>0</v>
      </c>
      <c r="BB1454">
        <v>0</v>
      </c>
      <c r="BC1454">
        <v>0</v>
      </c>
      <c r="BD1454">
        <v>0</v>
      </c>
      <c r="BE1454">
        <v>0</v>
      </c>
      <c r="BF1454">
        <v>0</v>
      </c>
      <c r="BG1454">
        <v>0</v>
      </c>
      <c r="BH1454">
        <v>0</v>
      </c>
      <c r="BI1454">
        <v>0</v>
      </c>
      <c r="BJ1454">
        <v>0</v>
      </c>
      <c r="BK1454">
        <v>0</v>
      </c>
      <c r="BL1454">
        <v>0</v>
      </c>
      <c r="BM1454">
        <v>0</v>
      </c>
      <c r="BN1454">
        <v>0</v>
      </c>
      <c r="BO1454">
        <v>0</v>
      </c>
      <c r="BP1454">
        <v>0</v>
      </c>
      <c r="BQ1454">
        <v>0</v>
      </c>
      <c r="BR1454">
        <v>0</v>
      </c>
      <c r="BS1454">
        <v>0</v>
      </c>
      <c r="BT1454">
        <v>0</v>
      </c>
      <c r="BU1454">
        <v>0</v>
      </c>
      <c r="BV1454">
        <v>0</v>
      </c>
      <c r="BW1454">
        <v>0</v>
      </c>
      <c r="BX1454">
        <v>0</v>
      </c>
      <c r="BY1454">
        <v>0</v>
      </c>
      <c r="BZ1454">
        <v>0</v>
      </c>
      <c r="CA1454">
        <v>0</v>
      </c>
      <c r="CB1454">
        <v>0</v>
      </c>
      <c r="CC1454">
        <v>0</v>
      </c>
      <c r="CD1454">
        <v>0</v>
      </c>
      <c r="CE1454">
        <v>0</v>
      </c>
      <c r="CF1454">
        <v>0</v>
      </c>
      <c r="CG1454">
        <v>0</v>
      </c>
      <c r="CH1454">
        <v>0</v>
      </c>
      <c r="CI1454">
        <v>0</v>
      </c>
      <c r="CJ1454">
        <v>0</v>
      </c>
      <c r="CK1454">
        <v>0</v>
      </c>
      <c r="CL1454">
        <v>0</v>
      </c>
      <c r="CM1454">
        <v>0</v>
      </c>
      <c r="CN1454">
        <v>0</v>
      </c>
      <c r="CO1454">
        <v>0</v>
      </c>
      <c r="CP1454">
        <v>0</v>
      </c>
      <c r="CQ1454">
        <v>0</v>
      </c>
      <c r="CR1454">
        <v>0</v>
      </c>
      <c r="CS1454">
        <v>0</v>
      </c>
      <c r="CT1454">
        <v>0</v>
      </c>
      <c r="CU1454">
        <v>0</v>
      </c>
      <c r="CV1454">
        <v>0</v>
      </c>
      <c r="CW1454">
        <v>0</v>
      </c>
      <c r="CX1454">
        <v>0</v>
      </c>
      <c r="CY1454">
        <v>0</v>
      </c>
      <c r="CZ1454">
        <v>0</v>
      </c>
      <c r="DA1454">
        <v>0</v>
      </c>
      <c r="DB1454">
        <v>0</v>
      </c>
      <c r="DC1454">
        <v>0</v>
      </c>
      <c r="DD1454">
        <v>0</v>
      </c>
      <c r="DE1454">
        <v>0</v>
      </c>
      <c r="DF1454">
        <v>0</v>
      </c>
      <c r="DG1454">
        <v>0</v>
      </c>
      <c r="DH1454">
        <v>0</v>
      </c>
      <c r="DI1454">
        <v>0</v>
      </c>
      <c r="DJ1454">
        <v>0</v>
      </c>
      <c r="DK1454">
        <v>0</v>
      </c>
      <c r="DL1454">
        <v>0</v>
      </c>
      <c r="DM1454">
        <v>0</v>
      </c>
      <c r="DN1454">
        <v>0</v>
      </c>
      <c r="DO1454">
        <v>0</v>
      </c>
      <c r="DP1454">
        <v>0</v>
      </c>
      <c r="DQ1454">
        <v>0</v>
      </c>
      <c r="DR1454">
        <v>0</v>
      </c>
      <c r="DS1454">
        <v>0</v>
      </c>
      <c r="DT1454">
        <v>0</v>
      </c>
      <c r="DU1454">
        <v>0</v>
      </c>
      <c r="DV1454">
        <v>0</v>
      </c>
      <c r="DW1454">
        <v>0</v>
      </c>
      <c r="DX1454">
        <v>0</v>
      </c>
    </row>
    <row r="1455" spans="13:128" hidden="1">
      <c r="M1455" s="340"/>
      <c r="N1455" t="s">
        <v>1024</v>
      </c>
      <c r="O1455">
        <v>2</v>
      </c>
      <c r="P1455">
        <v>1</v>
      </c>
      <c r="Q1455" s="183" t="str">
        <f t="shared" si="51"/>
        <v>SDH150201</v>
      </c>
      <c r="R1455">
        <v>10000</v>
      </c>
      <c r="S1455">
        <v>10000</v>
      </c>
      <c r="T1455">
        <v>10000</v>
      </c>
      <c r="U1455">
        <v>10000</v>
      </c>
      <c r="V1455">
        <v>10000</v>
      </c>
      <c r="W1455">
        <v>10000</v>
      </c>
      <c r="X1455">
        <v>10000</v>
      </c>
      <c r="Y1455">
        <v>10000</v>
      </c>
      <c r="Z1455">
        <v>10000</v>
      </c>
      <c r="AA1455">
        <v>10000</v>
      </c>
      <c r="AB1455">
        <v>10000</v>
      </c>
      <c r="AC1455">
        <v>10000</v>
      </c>
      <c r="AD1455">
        <v>10000</v>
      </c>
      <c r="AE1455">
        <v>10000</v>
      </c>
      <c r="AF1455">
        <v>10000</v>
      </c>
      <c r="AG1455">
        <v>10000</v>
      </c>
      <c r="AH1455">
        <v>10000</v>
      </c>
      <c r="AI1455">
        <v>10000</v>
      </c>
      <c r="AJ1455">
        <v>10000</v>
      </c>
      <c r="AK1455">
        <v>10000</v>
      </c>
      <c r="AL1455">
        <v>10000</v>
      </c>
      <c r="AM1455">
        <v>10000</v>
      </c>
      <c r="AN1455">
        <v>10000</v>
      </c>
      <c r="AO1455">
        <v>10000</v>
      </c>
      <c r="AP1455">
        <v>10000</v>
      </c>
      <c r="AQ1455">
        <v>10000</v>
      </c>
      <c r="AR1455">
        <v>10000</v>
      </c>
      <c r="AS1455">
        <v>10000</v>
      </c>
      <c r="AT1455">
        <v>10000</v>
      </c>
      <c r="AU1455">
        <v>10000</v>
      </c>
      <c r="AV1455">
        <v>0</v>
      </c>
      <c r="AW1455">
        <v>0</v>
      </c>
      <c r="AX1455">
        <v>0</v>
      </c>
      <c r="AY1455">
        <v>0</v>
      </c>
      <c r="AZ1455">
        <v>0</v>
      </c>
      <c r="BA1455">
        <v>0</v>
      </c>
      <c r="BB1455">
        <v>0</v>
      </c>
      <c r="BC1455">
        <v>0</v>
      </c>
      <c r="BD1455">
        <v>0</v>
      </c>
      <c r="BE1455">
        <v>0</v>
      </c>
      <c r="BF1455">
        <v>0</v>
      </c>
      <c r="BG1455">
        <v>0</v>
      </c>
      <c r="BH1455">
        <v>0</v>
      </c>
      <c r="BI1455">
        <v>0</v>
      </c>
      <c r="BJ1455">
        <v>0</v>
      </c>
      <c r="BK1455">
        <v>0</v>
      </c>
      <c r="BL1455">
        <v>0</v>
      </c>
      <c r="BM1455">
        <v>0</v>
      </c>
      <c r="BN1455">
        <v>0</v>
      </c>
      <c r="BO1455">
        <v>0</v>
      </c>
      <c r="BP1455">
        <v>0</v>
      </c>
      <c r="BQ1455">
        <v>0</v>
      </c>
      <c r="BR1455">
        <v>0</v>
      </c>
      <c r="BS1455">
        <v>0</v>
      </c>
      <c r="BT1455">
        <v>0</v>
      </c>
      <c r="BU1455">
        <v>0</v>
      </c>
      <c r="BV1455">
        <v>0</v>
      </c>
      <c r="BW1455">
        <v>0</v>
      </c>
      <c r="BX1455">
        <v>0</v>
      </c>
      <c r="BY1455">
        <v>0</v>
      </c>
      <c r="BZ1455">
        <v>0</v>
      </c>
      <c r="CA1455">
        <v>0</v>
      </c>
      <c r="CB1455">
        <v>0</v>
      </c>
      <c r="CC1455">
        <v>0</v>
      </c>
      <c r="CD1455">
        <v>0</v>
      </c>
      <c r="CE1455">
        <v>0</v>
      </c>
      <c r="CF1455">
        <v>0</v>
      </c>
      <c r="CG1455">
        <v>0</v>
      </c>
      <c r="CH1455">
        <v>0</v>
      </c>
      <c r="CI1455">
        <v>0</v>
      </c>
      <c r="CJ1455">
        <v>0</v>
      </c>
      <c r="CK1455">
        <v>0</v>
      </c>
      <c r="CL1455">
        <v>0</v>
      </c>
      <c r="CM1455">
        <v>0</v>
      </c>
      <c r="CN1455">
        <v>0</v>
      </c>
      <c r="CO1455">
        <v>0</v>
      </c>
      <c r="CP1455">
        <v>0</v>
      </c>
      <c r="CQ1455">
        <v>0</v>
      </c>
      <c r="CR1455">
        <v>0</v>
      </c>
      <c r="CS1455">
        <v>0</v>
      </c>
      <c r="CT1455">
        <v>0</v>
      </c>
      <c r="CU1455">
        <v>0</v>
      </c>
      <c r="CV1455">
        <v>0</v>
      </c>
      <c r="CW1455">
        <v>0</v>
      </c>
      <c r="CX1455">
        <v>0</v>
      </c>
      <c r="CY1455">
        <v>0</v>
      </c>
      <c r="CZ1455">
        <v>0</v>
      </c>
      <c r="DA1455">
        <v>0</v>
      </c>
      <c r="DB1455">
        <v>0</v>
      </c>
      <c r="DC1455">
        <v>0</v>
      </c>
      <c r="DD1455">
        <v>0</v>
      </c>
      <c r="DE1455">
        <v>0</v>
      </c>
      <c r="DF1455">
        <v>0</v>
      </c>
      <c r="DG1455">
        <v>0</v>
      </c>
      <c r="DH1455">
        <v>0</v>
      </c>
      <c r="DI1455">
        <v>0</v>
      </c>
      <c r="DJ1455">
        <v>0</v>
      </c>
      <c r="DK1455">
        <v>0</v>
      </c>
      <c r="DL1455">
        <v>0</v>
      </c>
      <c r="DM1455">
        <v>0</v>
      </c>
      <c r="DN1455">
        <v>0</v>
      </c>
      <c r="DO1455">
        <v>0</v>
      </c>
      <c r="DP1455">
        <v>0</v>
      </c>
      <c r="DQ1455">
        <v>0</v>
      </c>
      <c r="DR1455">
        <v>0</v>
      </c>
      <c r="DS1455">
        <v>0</v>
      </c>
      <c r="DT1455">
        <v>0</v>
      </c>
      <c r="DU1455">
        <v>0</v>
      </c>
      <c r="DV1455">
        <v>0</v>
      </c>
      <c r="DW1455">
        <v>0</v>
      </c>
      <c r="DX1455">
        <v>0</v>
      </c>
    </row>
    <row r="1456" spans="13:128" hidden="1">
      <c r="M1456" s="340"/>
      <c r="N1456" t="s">
        <v>1024</v>
      </c>
      <c r="O1456">
        <v>2</v>
      </c>
      <c r="P1456">
        <v>2</v>
      </c>
      <c r="Q1456" s="183" t="str">
        <f t="shared" si="51"/>
        <v>SDH150202</v>
      </c>
      <c r="R1456">
        <v>10000</v>
      </c>
      <c r="S1456">
        <v>10000</v>
      </c>
      <c r="T1456">
        <v>10000</v>
      </c>
      <c r="U1456">
        <v>10000</v>
      </c>
      <c r="V1456">
        <v>10000</v>
      </c>
      <c r="W1456">
        <v>10000</v>
      </c>
      <c r="X1456">
        <v>10000</v>
      </c>
      <c r="Y1456">
        <v>10000</v>
      </c>
      <c r="Z1456">
        <v>10000</v>
      </c>
      <c r="AA1456">
        <v>10000</v>
      </c>
      <c r="AB1456">
        <v>10000</v>
      </c>
      <c r="AC1456">
        <v>10000</v>
      </c>
      <c r="AD1456">
        <v>10000</v>
      </c>
      <c r="AE1456">
        <v>10000</v>
      </c>
      <c r="AF1456">
        <v>10000</v>
      </c>
      <c r="AG1456">
        <v>10000</v>
      </c>
      <c r="AH1456">
        <v>10000</v>
      </c>
      <c r="AI1456">
        <v>10000</v>
      </c>
      <c r="AJ1456">
        <v>10000</v>
      </c>
      <c r="AK1456">
        <v>10000</v>
      </c>
      <c r="AL1456">
        <v>10000</v>
      </c>
      <c r="AM1456">
        <v>10000</v>
      </c>
      <c r="AN1456">
        <v>10000</v>
      </c>
      <c r="AO1456">
        <v>10000</v>
      </c>
      <c r="AP1456">
        <v>10000</v>
      </c>
      <c r="AQ1456">
        <v>10000</v>
      </c>
      <c r="AR1456">
        <v>10000</v>
      </c>
      <c r="AS1456">
        <v>10000</v>
      </c>
      <c r="AT1456">
        <v>10000</v>
      </c>
      <c r="AU1456">
        <v>10000</v>
      </c>
      <c r="AV1456">
        <v>0</v>
      </c>
      <c r="AW1456">
        <v>0</v>
      </c>
      <c r="AX1456">
        <v>0</v>
      </c>
      <c r="AY1456">
        <v>0</v>
      </c>
      <c r="AZ1456">
        <v>0</v>
      </c>
      <c r="BA1456">
        <v>0</v>
      </c>
      <c r="BB1456">
        <v>0</v>
      </c>
      <c r="BC1456">
        <v>0</v>
      </c>
      <c r="BD1456">
        <v>0</v>
      </c>
      <c r="BE1456">
        <v>0</v>
      </c>
      <c r="BF1456">
        <v>0</v>
      </c>
      <c r="BG1456">
        <v>0</v>
      </c>
      <c r="BH1456">
        <v>0</v>
      </c>
      <c r="BI1456">
        <v>0</v>
      </c>
      <c r="BJ1456">
        <v>0</v>
      </c>
      <c r="BK1456">
        <v>0</v>
      </c>
      <c r="BL1456">
        <v>0</v>
      </c>
      <c r="BM1456">
        <v>0</v>
      </c>
      <c r="BN1456">
        <v>0</v>
      </c>
      <c r="BO1456">
        <v>0</v>
      </c>
      <c r="BP1456">
        <v>0</v>
      </c>
      <c r="BQ1456">
        <v>0</v>
      </c>
      <c r="BR1456">
        <v>0</v>
      </c>
      <c r="BS1456">
        <v>0</v>
      </c>
      <c r="BT1456">
        <v>0</v>
      </c>
      <c r="BU1456">
        <v>0</v>
      </c>
      <c r="BV1456">
        <v>0</v>
      </c>
      <c r="BW1456">
        <v>0</v>
      </c>
      <c r="BX1456">
        <v>0</v>
      </c>
      <c r="BY1456">
        <v>0</v>
      </c>
      <c r="BZ1456">
        <v>0</v>
      </c>
      <c r="CA1456">
        <v>0</v>
      </c>
      <c r="CB1456">
        <v>0</v>
      </c>
      <c r="CC1456">
        <v>0</v>
      </c>
      <c r="CD1456">
        <v>0</v>
      </c>
      <c r="CE1456">
        <v>0</v>
      </c>
      <c r="CF1456">
        <v>0</v>
      </c>
      <c r="CG1456">
        <v>0</v>
      </c>
      <c r="CH1456">
        <v>0</v>
      </c>
      <c r="CI1456">
        <v>0</v>
      </c>
      <c r="CJ1456">
        <v>0</v>
      </c>
      <c r="CK1456">
        <v>0</v>
      </c>
      <c r="CL1456">
        <v>0</v>
      </c>
      <c r="CM1456">
        <v>0</v>
      </c>
      <c r="CN1456">
        <v>0</v>
      </c>
      <c r="CO1456">
        <v>0</v>
      </c>
      <c r="CP1456">
        <v>0</v>
      </c>
      <c r="CQ1456">
        <v>0</v>
      </c>
      <c r="CR1456">
        <v>0</v>
      </c>
      <c r="CS1456">
        <v>0</v>
      </c>
      <c r="CT1456">
        <v>0</v>
      </c>
      <c r="CU1456">
        <v>0</v>
      </c>
      <c r="CV1456">
        <v>0</v>
      </c>
      <c r="CW1456">
        <v>0</v>
      </c>
      <c r="CX1456">
        <v>0</v>
      </c>
      <c r="CY1456">
        <v>0</v>
      </c>
      <c r="CZ1456">
        <v>0</v>
      </c>
      <c r="DA1456">
        <v>0</v>
      </c>
      <c r="DB1456">
        <v>0</v>
      </c>
      <c r="DC1456">
        <v>0</v>
      </c>
      <c r="DD1456">
        <v>0</v>
      </c>
      <c r="DE1456">
        <v>0</v>
      </c>
      <c r="DF1456">
        <v>0</v>
      </c>
      <c r="DG1456">
        <v>0</v>
      </c>
      <c r="DH1456">
        <v>0</v>
      </c>
      <c r="DI1456">
        <v>0</v>
      </c>
      <c r="DJ1456">
        <v>0</v>
      </c>
      <c r="DK1456">
        <v>0</v>
      </c>
      <c r="DL1456">
        <v>0</v>
      </c>
      <c r="DM1456">
        <v>0</v>
      </c>
      <c r="DN1456">
        <v>0</v>
      </c>
      <c r="DO1456">
        <v>0</v>
      </c>
      <c r="DP1456">
        <v>0</v>
      </c>
      <c r="DQ1456">
        <v>0</v>
      </c>
      <c r="DR1456">
        <v>0</v>
      </c>
      <c r="DS1456">
        <v>0</v>
      </c>
      <c r="DT1456">
        <v>0</v>
      </c>
      <c r="DU1456">
        <v>0</v>
      </c>
      <c r="DV1456">
        <v>0</v>
      </c>
      <c r="DW1456">
        <v>0</v>
      </c>
      <c r="DX1456">
        <v>0</v>
      </c>
    </row>
    <row r="1457" spans="13:128" hidden="1">
      <c r="M1457" s="340"/>
      <c r="N1457" t="s">
        <v>1024</v>
      </c>
      <c r="O1457">
        <v>2</v>
      </c>
      <c r="P1457">
        <v>3</v>
      </c>
      <c r="Q1457" s="183" t="str">
        <f t="shared" si="51"/>
        <v>SDH150203</v>
      </c>
      <c r="R1457">
        <v>10000</v>
      </c>
      <c r="S1457">
        <v>10000</v>
      </c>
      <c r="T1457">
        <v>10000</v>
      </c>
      <c r="U1457">
        <v>10000</v>
      </c>
      <c r="V1457">
        <v>10000</v>
      </c>
      <c r="W1457">
        <v>10000</v>
      </c>
      <c r="X1457">
        <v>10000</v>
      </c>
      <c r="Y1457">
        <v>10000</v>
      </c>
      <c r="Z1457">
        <v>10000</v>
      </c>
      <c r="AA1457">
        <v>10000</v>
      </c>
      <c r="AB1457">
        <v>10000</v>
      </c>
      <c r="AC1457">
        <v>10000</v>
      </c>
      <c r="AD1457">
        <v>10000</v>
      </c>
      <c r="AE1457">
        <v>10000</v>
      </c>
      <c r="AF1457">
        <v>10000</v>
      </c>
      <c r="AG1457">
        <v>10000</v>
      </c>
      <c r="AH1457">
        <v>10000</v>
      </c>
      <c r="AI1457">
        <v>10000</v>
      </c>
      <c r="AJ1457">
        <v>10000</v>
      </c>
      <c r="AK1457">
        <v>10000</v>
      </c>
      <c r="AL1457">
        <v>10000</v>
      </c>
      <c r="AM1457">
        <v>10000</v>
      </c>
      <c r="AN1457">
        <v>10000</v>
      </c>
      <c r="AO1457">
        <v>10000</v>
      </c>
      <c r="AP1457">
        <v>10000</v>
      </c>
      <c r="AQ1457">
        <v>10000</v>
      </c>
      <c r="AR1457">
        <v>10000</v>
      </c>
      <c r="AS1457">
        <v>10000</v>
      </c>
      <c r="AT1457">
        <v>10000</v>
      </c>
      <c r="AU1457">
        <v>10000</v>
      </c>
      <c r="AV1457">
        <v>0</v>
      </c>
      <c r="AW1457">
        <v>0</v>
      </c>
      <c r="AX1457">
        <v>0</v>
      </c>
      <c r="AY1457">
        <v>0</v>
      </c>
      <c r="AZ1457">
        <v>0</v>
      </c>
      <c r="BA1457">
        <v>0</v>
      </c>
      <c r="BB1457">
        <v>0</v>
      </c>
      <c r="BC1457">
        <v>0</v>
      </c>
      <c r="BD1457">
        <v>0</v>
      </c>
      <c r="BE1457">
        <v>0</v>
      </c>
      <c r="BF1457">
        <v>0</v>
      </c>
      <c r="BG1457">
        <v>0</v>
      </c>
      <c r="BH1457">
        <v>0</v>
      </c>
      <c r="BI1457">
        <v>0</v>
      </c>
      <c r="BJ1457">
        <v>0</v>
      </c>
      <c r="BK1457">
        <v>0</v>
      </c>
      <c r="BL1457">
        <v>0</v>
      </c>
      <c r="BM1457">
        <v>0</v>
      </c>
      <c r="BN1457">
        <v>0</v>
      </c>
      <c r="BO1457">
        <v>0</v>
      </c>
      <c r="BP1457">
        <v>0</v>
      </c>
      <c r="BQ1457">
        <v>0</v>
      </c>
      <c r="BR1457">
        <v>0</v>
      </c>
      <c r="BS1457">
        <v>0</v>
      </c>
      <c r="BT1457">
        <v>0</v>
      </c>
      <c r="BU1457">
        <v>0</v>
      </c>
      <c r="BV1457">
        <v>0</v>
      </c>
      <c r="BW1457">
        <v>0</v>
      </c>
      <c r="BX1457">
        <v>0</v>
      </c>
      <c r="BY1457">
        <v>0</v>
      </c>
      <c r="BZ1457">
        <v>0</v>
      </c>
      <c r="CA1457">
        <v>0</v>
      </c>
      <c r="CB1457">
        <v>0</v>
      </c>
      <c r="CC1457">
        <v>0</v>
      </c>
      <c r="CD1457">
        <v>0</v>
      </c>
      <c r="CE1457">
        <v>0</v>
      </c>
      <c r="CF1457">
        <v>0</v>
      </c>
      <c r="CG1457">
        <v>0</v>
      </c>
      <c r="CH1457">
        <v>0</v>
      </c>
      <c r="CI1457">
        <v>0</v>
      </c>
      <c r="CJ1457">
        <v>0</v>
      </c>
      <c r="CK1457">
        <v>0</v>
      </c>
      <c r="CL1457">
        <v>0</v>
      </c>
      <c r="CM1457">
        <v>0</v>
      </c>
      <c r="CN1457">
        <v>0</v>
      </c>
      <c r="CO1457">
        <v>0</v>
      </c>
      <c r="CP1457">
        <v>0</v>
      </c>
      <c r="CQ1457">
        <v>0</v>
      </c>
      <c r="CR1457">
        <v>0</v>
      </c>
      <c r="CS1457">
        <v>0</v>
      </c>
      <c r="CT1457">
        <v>0</v>
      </c>
      <c r="CU1457">
        <v>0</v>
      </c>
      <c r="CV1457">
        <v>0</v>
      </c>
      <c r="CW1457">
        <v>0</v>
      </c>
      <c r="CX1457">
        <v>0</v>
      </c>
      <c r="CY1457">
        <v>0</v>
      </c>
      <c r="CZ1457">
        <v>0</v>
      </c>
      <c r="DA1457">
        <v>0</v>
      </c>
      <c r="DB1457">
        <v>0</v>
      </c>
      <c r="DC1457">
        <v>0</v>
      </c>
      <c r="DD1457">
        <v>0</v>
      </c>
      <c r="DE1457">
        <v>0</v>
      </c>
      <c r="DF1457">
        <v>0</v>
      </c>
      <c r="DG1457">
        <v>0</v>
      </c>
      <c r="DH1457">
        <v>0</v>
      </c>
      <c r="DI1457">
        <v>0</v>
      </c>
      <c r="DJ1457">
        <v>0</v>
      </c>
      <c r="DK1457">
        <v>0</v>
      </c>
      <c r="DL1457">
        <v>0</v>
      </c>
      <c r="DM1457">
        <v>0</v>
      </c>
      <c r="DN1457">
        <v>0</v>
      </c>
      <c r="DO1457">
        <v>0</v>
      </c>
      <c r="DP1457">
        <v>0</v>
      </c>
      <c r="DQ1457">
        <v>0</v>
      </c>
      <c r="DR1457">
        <v>0</v>
      </c>
      <c r="DS1457">
        <v>0</v>
      </c>
      <c r="DT1457">
        <v>0</v>
      </c>
      <c r="DU1457">
        <v>0</v>
      </c>
      <c r="DV1457">
        <v>0</v>
      </c>
      <c r="DW1457">
        <v>0</v>
      </c>
      <c r="DX1457">
        <v>0</v>
      </c>
    </row>
    <row r="1458" spans="13:128" hidden="1">
      <c r="M1458" s="340"/>
      <c r="N1458" t="s">
        <v>1024</v>
      </c>
      <c r="O1458">
        <v>2</v>
      </c>
      <c r="P1458">
        <v>4</v>
      </c>
      <c r="Q1458" s="183" t="str">
        <f t="shared" si="51"/>
        <v>SDH150204</v>
      </c>
      <c r="R1458">
        <v>10000</v>
      </c>
      <c r="S1458">
        <v>10000</v>
      </c>
      <c r="T1458">
        <v>10000</v>
      </c>
      <c r="U1458">
        <v>10000</v>
      </c>
      <c r="V1458">
        <v>10000</v>
      </c>
      <c r="W1458">
        <v>10000</v>
      </c>
      <c r="X1458">
        <v>10000</v>
      </c>
      <c r="Y1458">
        <v>10000</v>
      </c>
      <c r="Z1458">
        <v>10000</v>
      </c>
      <c r="AA1458">
        <v>10000</v>
      </c>
      <c r="AB1458">
        <v>10000</v>
      </c>
      <c r="AC1458">
        <v>10000</v>
      </c>
      <c r="AD1458">
        <v>10000</v>
      </c>
      <c r="AE1458">
        <v>10000</v>
      </c>
      <c r="AF1458">
        <v>10000</v>
      </c>
      <c r="AG1458">
        <v>10000</v>
      </c>
      <c r="AH1458">
        <v>10000</v>
      </c>
      <c r="AI1458">
        <v>10000</v>
      </c>
      <c r="AJ1458">
        <v>10000</v>
      </c>
      <c r="AK1458">
        <v>10000</v>
      </c>
      <c r="AL1458">
        <v>10000</v>
      </c>
      <c r="AM1458">
        <v>10000</v>
      </c>
      <c r="AN1458">
        <v>10000</v>
      </c>
      <c r="AO1458">
        <v>10000</v>
      </c>
      <c r="AP1458">
        <v>10000</v>
      </c>
      <c r="AQ1458">
        <v>10000</v>
      </c>
      <c r="AR1458">
        <v>10000</v>
      </c>
      <c r="AS1458">
        <v>10000</v>
      </c>
      <c r="AT1458">
        <v>10000</v>
      </c>
      <c r="AU1458">
        <v>10000</v>
      </c>
      <c r="AV1458">
        <v>0</v>
      </c>
      <c r="AW1458">
        <v>0</v>
      </c>
      <c r="AX1458">
        <v>0</v>
      </c>
      <c r="AY1458">
        <v>0</v>
      </c>
      <c r="AZ1458">
        <v>0</v>
      </c>
      <c r="BA1458">
        <v>0</v>
      </c>
      <c r="BB1458">
        <v>0</v>
      </c>
      <c r="BC1458">
        <v>0</v>
      </c>
      <c r="BD1458">
        <v>0</v>
      </c>
      <c r="BE1458">
        <v>0</v>
      </c>
      <c r="BF1458">
        <v>0</v>
      </c>
      <c r="BG1458">
        <v>0</v>
      </c>
      <c r="BH1458">
        <v>0</v>
      </c>
      <c r="BI1458">
        <v>0</v>
      </c>
      <c r="BJ1458">
        <v>0</v>
      </c>
      <c r="BK1458">
        <v>0</v>
      </c>
      <c r="BL1458">
        <v>0</v>
      </c>
      <c r="BM1458">
        <v>0</v>
      </c>
      <c r="BN1458">
        <v>0</v>
      </c>
      <c r="BO1458">
        <v>0</v>
      </c>
      <c r="BP1458">
        <v>0</v>
      </c>
      <c r="BQ1458">
        <v>0</v>
      </c>
      <c r="BR1458">
        <v>0</v>
      </c>
      <c r="BS1458">
        <v>0</v>
      </c>
      <c r="BT1458">
        <v>0</v>
      </c>
      <c r="BU1458">
        <v>0</v>
      </c>
      <c r="BV1458">
        <v>0</v>
      </c>
      <c r="BW1458">
        <v>0</v>
      </c>
      <c r="BX1458">
        <v>0</v>
      </c>
      <c r="BY1458">
        <v>0</v>
      </c>
      <c r="BZ1458">
        <v>0</v>
      </c>
      <c r="CA1458">
        <v>0</v>
      </c>
      <c r="CB1458">
        <v>0</v>
      </c>
      <c r="CC1458">
        <v>0</v>
      </c>
      <c r="CD1458">
        <v>0</v>
      </c>
      <c r="CE1458">
        <v>0</v>
      </c>
      <c r="CF1458">
        <v>0</v>
      </c>
      <c r="CG1458">
        <v>0</v>
      </c>
      <c r="CH1458">
        <v>0</v>
      </c>
      <c r="CI1458">
        <v>0</v>
      </c>
      <c r="CJ1458">
        <v>0</v>
      </c>
      <c r="CK1458">
        <v>0</v>
      </c>
      <c r="CL1458">
        <v>0</v>
      </c>
      <c r="CM1458">
        <v>0</v>
      </c>
      <c r="CN1458">
        <v>0</v>
      </c>
      <c r="CO1458">
        <v>0</v>
      </c>
      <c r="CP1458">
        <v>0</v>
      </c>
      <c r="CQ1458">
        <v>0</v>
      </c>
      <c r="CR1458">
        <v>0</v>
      </c>
      <c r="CS1458">
        <v>0</v>
      </c>
      <c r="CT1458">
        <v>0</v>
      </c>
      <c r="CU1458">
        <v>0</v>
      </c>
      <c r="CV1458">
        <v>0</v>
      </c>
      <c r="CW1458">
        <v>0</v>
      </c>
      <c r="CX1458">
        <v>0</v>
      </c>
      <c r="CY1458">
        <v>0</v>
      </c>
      <c r="CZ1458">
        <v>0</v>
      </c>
      <c r="DA1458">
        <v>0</v>
      </c>
      <c r="DB1458">
        <v>0</v>
      </c>
      <c r="DC1458">
        <v>0</v>
      </c>
      <c r="DD1458">
        <v>0</v>
      </c>
      <c r="DE1458">
        <v>0</v>
      </c>
      <c r="DF1458">
        <v>0</v>
      </c>
      <c r="DG1458">
        <v>0</v>
      </c>
      <c r="DH1458">
        <v>0</v>
      </c>
      <c r="DI1458">
        <v>0</v>
      </c>
      <c r="DJ1458">
        <v>0</v>
      </c>
      <c r="DK1458">
        <v>0</v>
      </c>
      <c r="DL1458">
        <v>0</v>
      </c>
      <c r="DM1458">
        <v>0</v>
      </c>
      <c r="DN1458">
        <v>0</v>
      </c>
      <c r="DO1458">
        <v>0</v>
      </c>
      <c r="DP1458">
        <v>0</v>
      </c>
      <c r="DQ1458">
        <v>0</v>
      </c>
      <c r="DR1458">
        <v>0</v>
      </c>
      <c r="DS1458">
        <v>0</v>
      </c>
      <c r="DT1458">
        <v>0</v>
      </c>
      <c r="DU1458">
        <v>0</v>
      </c>
      <c r="DV1458">
        <v>0</v>
      </c>
      <c r="DW1458">
        <v>0</v>
      </c>
      <c r="DX1458">
        <v>0</v>
      </c>
    </row>
    <row r="1459" spans="13:128" hidden="1">
      <c r="M1459" s="340"/>
      <c r="N1459" t="s">
        <v>1024</v>
      </c>
      <c r="O1459">
        <v>2</v>
      </c>
      <c r="P1459">
        <v>5</v>
      </c>
      <c r="Q1459" s="183" t="str">
        <f t="shared" si="51"/>
        <v>SDH150205</v>
      </c>
      <c r="R1459">
        <v>10000</v>
      </c>
      <c r="S1459">
        <v>10000</v>
      </c>
      <c r="T1459">
        <v>10000</v>
      </c>
      <c r="U1459">
        <v>10000</v>
      </c>
      <c r="V1459">
        <v>10000</v>
      </c>
      <c r="W1459">
        <v>10000</v>
      </c>
      <c r="X1459">
        <v>10000</v>
      </c>
      <c r="Y1459">
        <v>10000</v>
      </c>
      <c r="Z1459">
        <v>10000</v>
      </c>
      <c r="AA1459">
        <v>10000</v>
      </c>
      <c r="AB1459">
        <v>10000</v>
      </c>
      <c r="AC1459">
        <v>10000</v>
      </c>
      <c r="AD1459">
        <v>10000</v>
      </c>
      <c r="AE1459">
        <v>10000</v>
      </c>
      <c r="AF1459">
        <v>10000</v>
      </c>
      <c r="AG1459">
        <v>10000</v>
      </c>
      <c r="AH1459">
        <v>10000</v>
      </c>
      <c r="AI1459">
        <v>10000</v>
      </c>
      <c r="AJ1459">
        <v>10000</v>
      </c>
      <c r="AK1459">
        <v>10000</v>
      </c>
      <c r="AL1459">
        <v>10000</v>
      </c>
      <c r="AM1459">
        <v>10000</v>
      </c>
      <c r="AN1459">
        <v>10000</v>
      </c>
      <c r="AO1459">
        <v>10000</v>
      </c>
      <c r="AP1459">
        <v>10000</v>
      </c>
      <c r="AQ1459">
        <v>10000</v>
      </c>
      <c r="AR1459">
        <v>10000</v>
      </c>
      <c r="AS1459">
        <v>10000</v>
      </c>
      <c r="AT1459">
        <v>10000</v>
      </c>
      <c r="AU1459">
        <v>10000</v>
      </c>
      <c r="AV1459">
        <v>0</v>
      </c>
      <c r="AW1459">
        <v>0</v>
      </c>
      <c r="AX1459">
        <v>0</v>
      </c>
      <c r="AY1459">
        <v>0</v>
      </c>
      <c r="AZ1459">
        <v>0</v>
      </c>
      <c r="BA1459">
        <v>0</v>
      </c>
      <c r="BB1459">
        <v>0</v>
      </c>
      <c r="BC1459">
        <v>0</v>
      </c>
      <c r="BD1459">
        <v>0</v>
      </c>
      <c r="BE1459">
        <v>0</v>
      </c>
      <c r="BF1459">
        <v>0</v>
      </c>
      <c r="BG1459">
        <v>0</v>
      </c>
      <c r="BH1459">
        <v>0</v>
      </c>
      <c r="BI1459">
        <v>0</v>
      </c>
      <c r="BJ1459">
        <v>0</v>
      </c>
      <c r="BK1459">
        <v>0</v>
      </c>
      <c r="BL1459">
        <v>0</v>
      </c>
      <c r="BM1459">
        <v>0</v>
      </c>
      <c r="BN1459">
        <v>0</v>
      </c>
      <c r="BO1459">
        <v>0</v>
      </c>
      <c r="BP1459">
        <v>0</v>
      </c>
      <c r="BQ1459">
        <v>0</v>
      </c>
      <c r="BR1459">
        <v>0</v>
      </c>
      <c r="BS1459">
        <v>0</v>
      </c>
      <c r="BT1459">
        <v>0</v>
      </c>
      <c r="BU1459">
        <v>0</v>
      </c>
      <c r="BV1459">
        <v>0</v>
      </c>
      <c r="BW1459">
        <v>0</v>
      </c>
      <c r="BX1459">
        <v>0</v>
      </c>
      <c r="BY1459">
        <v>0</v>
      </c>
      <c r="BZ1459">
        <v>0</v>
      </c>
      <c r="CA1459">
        <v>0</v>
      </c>
      <c r="CB1459">
        <v>0</v>
      </c>
      <c r="CC1459">
        <v>0</v>
      </c>
      <c r="CD1459">
        <v>0</v>
      </c>
      <c r="CE1459">
        <v>0</v>
      </c>
      <c r="CF1459">
        <v>0</v>
      </c>
      <c r="CG1459">
        <v>0</v>
      </c>
      <c r="CH1459">
        <v>0</v>
      </c>
      <c r="CI1459">
        <v>0</v>
      </c>
      <c r="CJ1459">
        <v>0</v>
      </c>
      <c r="CK1459">
        <v>0</v>
      </c>
      <c r="CL1459">
        <v>0</v>
      </c>
      <c r="CM1459">
        <v>0</v>
      </c>
      <c r="CN1459">
        <v>0</v>
      </c>
      <c r="CO1459">
        <v>0</v>
      </c>
      <c r="CP1459">
        <v>0</v>
      </c>
      <c r="CQ1459">
        <v>0</v>
      </c>
      <c r="CR1459">
        <v>0</v>
      </c>
      <c r="CS1459">
        <v>0</v>
      </c>
      <c r="CT1459">
        <v>0</v>
      </c>
      <c r="CU1459">
        <v>0</v>
      </c>
      <c r="CV1459">
        <v>0</v>
      </c>
      <c r="CW1459">
        <v>0</v>
      </c>
      <c r="CX1459">
        <v>0</v>
      </c>
      <c r="CY1459">
        <v>0</v>
      </c>
      <c r="CZ1459">
        <v>0</v>
      </c>
      <c r="DA1459">
        <v>0</v>
      </c>
      <c r="DB1459">
        <v>0</v>
      </c>
      <c r="DC1459">
        <v>0</v>
      </c>
      <c r="DD1459">
        <v>0</v>
      </c>
      <c r="DE1459">
        <v>0</v>
      </c>
      <c r="DF1459">
        <v>0</v>
      </c>
      <c r="DG1459">
        <v>0</v>
      </c>
      <c r="DH1459">
        <v>0</v>
      </c>
      <c r="DI1459">
        <v>0</v>
      </c>
      <c r="DJ1459">
        <v>0</v>
      </c>
      <c r="DK1459">
        <v>0</v>
      </c>
      <c r="DL1459">
        <v>0</v>
      </c>
      <c r="DM1459">
        <v>0</v>
      </c>
      <c r="DN1459">
        <v>0</v>
      </c>
      <c r="DO1459">
        <v>0</v>
      </c>
      <c r="DP1459">
        <v>0</v>
      </c>
      <c r="DQ1459">
        <v>0</v>
      </c>
      <c r="DR1459">
        <v>0</v>
      </c>
      <c r="DS1459">
        <v>0</v>
      </c>
      <c r="DT1459">
        <v>0</v>
      </c>
      <c r="DU1459">
        <v>0</v>
      </c>
      <c r="DV1459">
        <v>0</v>
      </c>
      <c r="DW1459">
        <v>0</v>
      </c>
      <c r="DX1459">
        <v>0</v>
      </c>
    </row>
    <row r="1460" spans="13:128" hidden="1">
      <c r="M1460" s="340"/>
      <c r="N1460" t="s">
        <v>1024</v>
      </c>
      <c r="O1460">
        <v>2</v>
      </c>
      <c r="P1460">
        <v>6</v>
      </c>
      <c r="Q1460" s="183" t="str">
        <f t="shared" si="51"/>
        <v>SDH150206</v>
      </c>
      <c r="R1460">
        <v>10000</v>
      </c>
      <c r="S1460">
        <v>10000</v>
      </c>
      <c r="T1460">
        <v>10000</v>
      </c>
      <c r="U1460">
        <v>10000</v>
      </c>
      <c r="V1460">
        <v>10000</v>
      </c>
      <c r="W1460">
        <v>10000</v>
      </c>
      <c r="X1460">
        <v>10000</v>
      </c>
      <c r="Y1460">
        <v>10000</v>
      </c>
      <c r="Z1460">
        <v>10000</v>
      </c>
      <c r="AA1460">
        <v>10000</v>
      </c>
      <c r="AB1460">
        <v>10000</v>
      </c>
      <c r="AC1460">
        <v>10000</v>
      </c>
      <c r="AD1460">
        <v>10000</v>
      </c>
      <c r="AE1460">
        <v>10000</v>
      </c>
      <c r="AF1460">
        <v>10000</v>
      </c>
      <c r="AG1460">
        <v>10000</v>
      </c>
      <c r="AH1460">
        <v>10000</v>
      </c>
      <c r="AI1460">
        <v>10000</v>
      </c>
      <c r="AJ1460">
        <v>10000</v>
      </c>
      <c r="AK1460">
        <v>10000</v>
      </c>
      <c r="AL1460">
        <v>10000</v>
      </c>
      <c r="AM1460">
        <v>10000</v>
      </c>
      <c r="AN1460">
        <v>10000</v>
      </c>
      <c r="AO1460">
        <v>10000</v>
      </c>
      <c r="AP1460">
        <v>10000</v>
      </c>
      <c r="AQ1460">
        <v>10000</v>
      </c>
      <c r="AR1460">
        <v>10000</v>
      </c>
      <c r="AS1460">
        <v>10000</v>
      </c>
      <c r="AT1460">
        <v>10000</v>
      </c>
      <c r="AU1460">
        <v>10000</v>
      </c>
      <c r="AV1460">
        <v>0</v>
      </c>
      <c r="AW1460">
        <v>0</v>
      </c>
      <c r="AX1460">
        <v>0</v>
      </c>
      <c r="AY1460">
        <v>0</v>
      </c>
      <c r="AZ1460">
        <v>0</v>
      </c>
      <c r="BA1460">
        <v>0</v>
      </c>
      <c r="BB1460">
        <v>0</v>
      </c>
      <c r="BC1460">
        <v>0</v>
      </c>
      <c r="BD1460">
        <v>0</v>
      </c>
      <c r="BE1460">
        <v>0</v>
      </c>
      <c r="BF1460">
        <v>0</v>
      </c>
      <c r="BG1460">
        <v>0</v>
      </c>
      <c r="BH1460">
        <v>0</v>
      </c>
      <c r="BI1460">
        <v>0</v>
      </c>
      <c r="BJ1460">
        <v>0</v>
      </c>
      <c r="BK1460">
        <v>0</v>
      </c>
      <c r="BL1460">
        <v>0</v>
      </c>
      <c r="BM1460">
        <v>0</v>
      </c>
      <c r="BN1460">
        <v>0</v>
      </c>
      <c r="BO1460">
        <v>0</v>
      </c>
      <c r="BP1460">
        <v>0</v>
      </c>
      <c r="BQ1460">
        <v>0</v>
      </c>
      <c r="BR1460">
        <v>0</v>
      </c>
      <c r="BS1460">
        <v>0</v>
      </c>
      <c r="BT1460">
        <v>0</v>
      </c>
      <c r="BU1460">
        <v>0</v>
      </c>
      <c r="BV1460">
        <v>0</v>
      </c>
      <c r="BW1460">
        <v>0</v>
      </c>
      <c r="BX1460">
        <v>0</v>
      </c>
      <c r="BY1460">
        <v>0</v>
      </c>
      <c r="BZ1460">
        <v>0</v>
      </c>
      <c r="CA1460">
        <v>0</v>
      </c>
      <c r="CB1460">
        <v>0</v>
      </c>
      <c r="CC1460">
        <v>0</v>
      </c>
      <c r="CD1460">
        <v>0</v>
      </c>
      <c r="CE1460">
        <v>0</v>
      </c>
      <c r="CF1460">
        <v>0</v>
      </c>
      <c r="CG1460">
        <v>0</v>
      </c>
      <c r="CH1460">
        <v>0</v>
      </c>
      <c r="CI1460">
        <v>0</v>
      </c>
      <c r="CJ1460">
        <v>0</v>
      </c>
      <c r="CK1460">
        <v>0</v>
      </c>
      <c r="CL1460">
        <v>0</v>
      </c>
      <c r="CM1460">
        <v>0</v>
      </c>
      <c r="CN1460">
        <v>0</v>
      </c>
      <c r="CO1460">
        <v>0</v>
      </c>
      <c r="CP1460">
        <v>0</v>
      </c>
      <c r="CQ1460">
        <v>0</v>
      </c>
      <c r="CR1460">
        <v>0</v>
      </c>
      <c r="CS1460">
        <v>0</v>
      </c>
      <c r="CT1460">
        <v>0</v>
      </c>
      <c r="CU1460">
        <v>0</v>
      </c>
      <c r="CV1460">
        <v>0</v>
      </c>
      <c r="CW1460">
        <v>0</v>
      </c>
      <c r="CX1460">
        <v>0</v>
      </c>
      <c r="CY1460">
        <v>0</v>
      </c>
      <c r="CZ1460">
        <v>0</v>
      </c>
      <c r="DA1460">
        <v>0</v>
      </c>
      <c r="DB1460">
        <v>0</v>
      </c>
      <c r="DC1460">
        <v>0</v>
      </c>
      <c r="DD1460">
        <v>0</v>
      </c>
      <c r="DE1460">
        <v>0</v>
      </c>
      <c r="DF1460">
        <v>0</v>
      </c>
      <c r="DG1460">
        <v>0</v>
      </c>
      <c r="DH1460">
        <v>0</v>
      </c>
      <c r="DI1460">
        <v>0</v>
      </c>
      <c r="DJ1460">
        <v>0</v>
      </c>
      <c r="DK1460">
        <v>0</v>
      </c>
      <c r="DL1460">
        <v>0</v>
      </c>
      <c r="DM1460">
        <v>0</v>
      </c>
      <c r="DN1460">
        <v>0</v>
      </c>
      <c r="DO1460">
        <v>0</v>
      </c>
      <c r="DP1460">
        <v>0</v>
      </c>
      <c r="DQ1460">
        <v>0</v>
      </c>
      <c r="DR1460">
        <v>0</v>
      </c>
      <c r="DS1460">
        <v>0</v>
      </c>
      <c r="DT1460">
        <v>0</v>
      </c>
      <c r="DU1460">
        <v>0</v>
      </c>
      <c r="DV1460">
        <v>0</v>
      </c>
      <c r="DW1460">
        <v>0</v>
      </c>
      <c r="DX1460">
        <v>0</v>
      </c>
    </row>
    <row r="1461" spans="13:128" hidden="1">
      <c r="M1461" s="340"/>
      <c r="N1461" t="s">
        <v>1024</v>
      </c>
      <c r="O1461">
        <v>2</v>
      </c>
      <c r="P1461">
        <v>7</v>
      </c>
      <c r="Q1461" s="183" t="str">
        <f t="shared" si="51"/>
        <v>SDH150207</v>
      </c>
      <c r="R1461">
        <v>10000</v>
      </c>
      <c r="S1461">
        <v>10000</v>
      </c>
      <c r="T1461">
        <v>10000</v>
      </c>
      <c r="U1461">
        <v>10000</v>
      </c>
      <c r="V1461">
        <v>10000</v>
      </c>
      <c r="W1461">
        <v>10000</v>
      </c>
      <c r="X1461">
        <v>10000</v>
      </c>
      <c r="Y1461">
        <v>10000</v>
      </c>
      <c r="Z1461">
        <v>10000</v>
      </c>
      <c r="AA1461">
        <v>10000</v>
      </c>
      <c r="AB1461">
        <v>10000</v>
      </c>
      <c r="AC1461">
        <v>10000</v>
      </c>
      <c r="AD1461">
        <v>10000</v>
      </c>
      <c r="AE1461">
        <v>10000</v>
      </c>
      <c r="AF1461">
        <v>10000</v>
      </c>
      <c r="AG1461">
        <v>10000</v>
      </c>
      <c r="AH1461">
        <v>10000</v>
      </c>
      <c r="AI1461">
        <v>10000</v>
      </c>
      <c r="AJ1461">
        <v>10000</v>
      </c>
      <c r="AK1461">
        <v>10000</v>
      </c>
      <c r="AL1461">
        <v>10000</v>
      </c>
      <c r="AM1461">
        <v>10000</v>
      </c>
      <c r="AN1461">
        <v>10000</v>
      </c>
      <c r="AO1461">
        <v>10000</v>
      </c>
      <c r="AP1461">
        <v>10000</v>
      </c>
      <c r="AQ1461">
        <v>10000</v>
      </c>
      <c r="AR1461">
        <v>10000</v>
      </c>
      <c r="AS1461">
        <v>10000</v>
      </c>
      <c r="AT1461">
        <v>10000</v>
      </c>
      <c r="AU1461">
        <v>10000</v>
      </c>
      <c r="AV1461">
        <v>0</v>
      </c>
      <c r="AW1461">
        <v>0</v>
      </c>
      <c r="AX1461">
        <v>0</v>
      </c>
      <c r="AY1461">
        <v>0</v>
      </c>
      <c r="AZ1461">
        <v>0</v>
      </c>
      <c r="BA1461">
        <v>0</v>
      </c>
      <c r="BB1461">
        <v>0</v>
      </c>
      <c r="BC1461">
        <v>0</v>
      </c>
      <c r="BD1461">
        <v>0</v>
      </c>
      <c r="BE1461">
        <v>0</v>
      </c>
      <c r="BF1461">
        <v>0</v>
      </c>
      <c r="BG1461">
        <v>0</v>
      </c>
      <c r="BH1461">
        <v>0</v>
      </c>
      <c r="BI1461">
        <v>0</v>
      </c>
      <c r="BJ1461">
        <v>0</v>
      </c>
      <c r="BK1461">
        <v>0</v>
      </c>
      <c r="BL1461">
        <v>0</v>
      </c>
      <c r="BM1461">
        <v>0</v>
      </c>
      <c r="BN1461">
        <v>0</v>
      </c>
      <c r="BO1461">
        <v>0</v>
      </c>
      <c r="BP1461">
        <v>0</v>
      </c>
      <c r="BQ1461">
        <v>0</v>
      </c>
      <c r="BR1461">
        <v>0</v>
      </c>
      <c r="BS1461">
        <v>0</v>
      </c>
      <c r="BT1461">
        <v>0</v>
      </c>
      <c r="BU1461">
        <v>0</v>
      </c>
      <c r="BV1461">
        <v>0</v>
      </c>
      <c r="BW1461">
        <v>0</v>
      </c>
      <c r="BX1461">
        <v>0</v>
      </c>
      <c r="BY1461">
        <v>0</v>
      </c>
      <c r="BZ1461">
        <v>0</v>
      </c>
      <c r="CA1461">
        <v>0</v>
      </c>
      <c r="CB1461">
        <v>0</v>
      </c>
      <c r="CC1461">
        <v>0</v>
      </c>
      <c r="CD1461">
        <v>0</v>
      </c>
      <c r="CE1461">
        <v>0</v>
      </c>
      <c r="CF1461">
        <v>0</v>
      </c>
      <c r="CG1461">
        <v>0</v>
      </c>
      <c r="CH1461">
        <v>0</v>
      </c>
      <c r="CI1461">
        <v>0</v>
      </c>
      <c r="CJ1461">
        <v>0</v>
      </c>
      <c r="CK1461">
        <v>0</v>
      </c>
      <c r="CL1461">
        <v>0</v>
      </c>
      <c r="CM1461">
        <v>0</v>
      </c>
      <c r="CN1461">
        <v>0</v>
      </c>
      <c r="CO1461">
        <v>0</v>
      </c>
      <c r="CP1461">
        <v>0</v>
      </c>
      <c r="CQ1461">
        <v>0</v>
      </c>
      <c r="CR1461">
        <v>0</v>
      </c>
      <c r="CS1461">
        <v>0</v>
      </c>
      <c r="CT1461">
        <v>0</v>
      </c>
      <c r="CU1461">
        <v>0</v>
      </c>
      <c r="CV1461">
        <v>0</v>
      </c>
      <c r="CW1461">
        <v>0</v>
      </c>
      <c r="CX1461">
        <v>0</v>
      </c>
      <c r="CY1461">
        <v>0</v>
      </c>
      <c r="CZ1461">
        <v>0</v>
      </c>
      <c r="DA1461">
        <v>0</v>
      </c>
      <c r="DB1461">
        <v>0</v>
      </c>
      <c r="DC1461">
        <v>0</v>
      </c>
      <c r="DD1461">
        <v>0</v>
      </c>
      <c r="DE1461">
        <v>0</v>
      </c>
      <c r="DF1461">
        <v>0</v>
      </c>
      <c r="DG1461">
        <v>0</v>
      </c>
      <c r="DH1461">
        <v>0</v>
      </c>
      <c r="DI1461">
        <v>0</v>
      </c>
      <c r="DJ1461">
        <v>0</v>
      </c>
      <c r="DK1461">
        <v>0</v>
      </c>
      <c r="DL1461">
        <v>0</v>
      </c>
      <c r="DM1461">
        <v>0</v>
      </c>
      <c r="DN1461">
        <v>0</v>
      </c>
      <c r="DO1461">
        <v>0</v>
      </c>
      <c r="DP1461">
        <v>0</v>
      </c>
      <c r="DQ1461">
        <v>0</v>
      </c>
      <c r="DR1461">
        <v>0</v>
      </c>
      <c r="DS1461">
        <v>0</v>
      </c>
      <c r="DT1461">
        <v>0</v>
      </c>
      <c r="DU1461">
        <v>0</v>
      </c>
      <c r="DV1461">
        <v>0</v>
      </c>
      <c r="DW1461">
        <v>0</v>
      </c>
      <c r="DX1461">
        <v>0</v>
      </c>
    </row>
    <row r="1462" spans="13:128" hidden="1">
      <c r="M1462" s="340"/>
      <c r="N1462" t="s">
        <v>1024</v>
      </c>
      <c r="O1462">
        <v>2</v>
      </c>
      <c r="P1462">
        <v>8</v>
      </c>
      <c r="Q1462" s="183" t="str">
        <f t="shared" si="51"/>
        <v>SDH150208</v>
      </c>
      <c r="R1462">
        <v>10000</v>
      </c>
      <c r="S1462">
        <v>10000</v>
      </c>
      <c r="T1462">
        <v>10000</v>
      </c>
      <c r="U1462">
        <v>10000</v>
      </c>
      <c r="V1462">
        <v>10000</v>
      </c>
      <c r="W1462">
        <v>10000</v>
      </c>
      <c r="X1462">
        <v>10000</v>
      </c>
      <c r="Y1462">
        <v>10000</v>
      </c>
      <c r="Z1462">
        <v>10000</v>
      </c>
      <c r="AA1462">
        <v>10000</v>
      </c>
      <c r="AB1462">
        <v>10000</v>
      </c>
      <c r="AC1462">
        <v>10000</v>
      </c>
      <c r="AD1462">
        <v>10000</v>
      </c>
      <c r="AE1462">
        <v>10000</v>
      </c>
      <c r="AF1462">
        <v>10000</v>
      </c>
      <c r="AG1462">
        <v>10000</v>
      </c>
      <c r="AH1462">
        <v>10000</v>
      </c>
      <c r="AI1462">
        <v>10000</v>
      </c>
      <c r="AJ1462">
        <v>10000</v>
      </c>
      <c r="AK1462">
        <v>10000</v>
      </c>
      <c r="AL1462">
        <v>10000</v>
      </c>
      <c r="AM1462">
        <v>10000</v>
      </c>
      <c r="AN1462">
        <v>10000</v>
      </c>
      <c r="AO1462">
        <v>10000</v>
      </c>
      <c r="AP1462">
        <v>10000</v>
      </c>
      <c r="AQ1462">
        <v>10000</v>
      </c>
      <c r="AR1462">
        <v>10000</v>
      </c>
      <c r="AS1462">
        <v>10000</v>
      </c>
      <c r="AT1462">
        <v>10000</v>
      </c>
      <c r="AU1462">
        <v>10000</v>
      </c>
      <c r="AV1462">
        <v>0</v>
      </c>
      <c r="AW1462">
        <v>0</v>
      </c>
      <c r="AX1462">
        <v>0</v>
      </c>
      <c r="AY1462">
        <v>0</v>
      </c>
      <c r="AZ1462">
        <v>0</v>
      </c>
      <c r="BA1462">
        <v>0</v>
      </c>
      <c r="BB1462">
        <v>0</v>
      </c>
      <c r="BC1462">
        <v>0</v>
      </c>
      <c r="BD1462">
        <v>0</v>
      </c>
      <c r="BE1462">
        <v>0</v>
      </c>
      <c r="BF1462">
        <v>0</v>
      </c>
      <c r="BG1462">
        <v>0</v>
      </c>
      <c r="BH1462">
        <v>0</v>
      </c>
      <c r="BI1462">
        <v>0</v>
      </c>
      <c r="BJ1462">
        <v>0</v>
      </c>
      <c r="BK1462">
        <v>0</v>
      </c>
      <c r="BL1462">
        <v>0</v>
      </c>
      <c r="BM1462">
        <v>0</v>
      </c>
      <c r="BN1462">
        <v>0</v>
      </c>
      <c r="BO1462">
        <v>0</v>
      </c>
      <c r="BP1462">
        <v>0</v>
      </c>
      <c r="BQ1462">
        <v>0</v>
      </c>
      <c r="BR1462">
        <v>0</v>
      </c>
      <c r="BS1462">
        <v>0</v>
      </c>
      <c r="BT1462">
        <v>0</v>
      </c>
      <c r="BU1462">
        <v>0</v>
      </c>
      <c r="BV1462">
        <v>0</v>
      </c>
      <c r="BW1462">
        <v>0</v>
      </c>
      <c r="BX1462">
        <v>0</v>
      </c>
      <c r="BY1462">
        <v>0</v>
      </c>
      <c r="BZ1462">
        <v>0</v>
      </c>
      <c r="CA1462">
        <v>0</v>
      </c>
      <c r="CB1462">
        <v>0</v>
      </c>
      <c r="CC1462">
        <v>0</v>
      </c>
      <c r="CD1462">
        <v>0</v>
      </c>
      <c r="CE1462">
        <v>0</v>
      </c>
      <c r="CF1462">
        <v>0</v>
      </c>
      <c r="CG1462">
        <v>0</v>
      </c>
      <c r="CH1462">
        <v>0</v>
      </c>
      <c r="CI1462">
        <v>0</v>
      </c>
      <c r="CJ1462">
        <v>0</v>
      </c>
      <c r="CK1462">
        <v>0</v>
      </c>
      <c r="CL1462">
        <v>0</v>
      </c>
      <c r="CM1462">
        <v>0</v>
      </c>
      <c r="CN1462">
        <v>0</v>
      </c>
      <c r="CO1462">
        <v>0</v>
      </c>
      <c r="CP1462">
        <v>0</v>
      </c>
      <c r="CQ1462">
        <v>0</v>
      </c>
      <c r="CR1462">
        <v>0</v>
      </c>
      <c r="CS1462">
        <v>0</v>
      </c>
      <c r="CT1462">
        <v>0</v>
      </c>
      <c r="CU1462">
        <v>0</v>
      </c>
      <c r="CV1462">
        <v>0</v>
      </c>
      <c r="CW1462">
        <v>0</v>
      </c>
      <c r="CX1462">
        <v>0</v>
      </c>
      <c r="CY1462">
        <v>0</v>
      </c>
      <c r="CZ1462">
        <v>0</v>
      </c>
      <c r="DA1462">
        <v>0</v>
      </c>
      <c r="DB1462">
        <v>0</v>
      </c>
      <c r="DC1462">
        <v>0</v>
      </c>
      <c r="DD1462">
        <v>0</v>
      </c>
      <c r="DE1462">
        <v>0</v>
      </c>
      <c r="DF1462">
        <v>0</v>
      </c>
      <c r="DG1462">
        <v>0</v>
      </c>
      <c r="DH1462">
        <v>0</v>
      </c>
      <c r="DI1462">
        <v>0</v>
      </c>
      <c r="DJ1462">
        <v>0</v>
      </c>
      <c r="DK1462">
        <v>0</v>
      </c>
      <c r="DL1462">
        <v>0</v>
      </c>
      <c r="DM1462">
        <v>0</v>
      </c>
      <c r="DN1462">
        <v>0</v>
      </c>
      <c r="DO1462">
        <v>0</v>
      </c>
      <c r="DP1462">
        <v>0</v>
      </c>
      <c r="DQ1462">
        <v>0</v>
      </c>
      <c r="DR1462">
        <v>0</v>
      </c>
      <c r="DS1462">
        <v>0</v>
      </c>
      <c r="DT1462">
        <v>0</v>
      </c>
      <c r="DU1462">
        <v>0</v>
      </c>
      <c r="DV1462">
        <v>0</v>
      </c>
      <c r="DW1462">
        <v>0</v>
      </c>
      <c r="DX1462">
        <v>0</v>
      </c>
    </row>
    <row r="1463" spans="13:128" hidden="1">
      <c r="M1463" s="340"/>
      <c r="N1463" t="s">
        <v>1024</v>
      </c>
      <c r="O1463">
        <v>2</v>
      </c>
      <c r="P1463">
        <v>9</v>
      </c>
      <c r="Q1463" s="183" t="str">
        <f t="shared" si="51"/>
        <v>SDH150209</v>
      </c>
      <c r="R1463">
        <v>10000</v>
      </c>
      <c r="S1463">
        <v>10000</v>
      </c>
      <c r="T1463">
        <v>10000</v>
      </c>
      <c r="U1463">
        <v>10000</v>
      </c>
      <c r="V1463">
        <v>10000</v>
      </c>
      <c r="W1463">
        <v>10000</v>
      </c>
      <c r="X1463">
        <v>10000</v>
      </c>
      <c r="Y1463">
        <v>10000</v>
      </c>
      <c r="Z1463">
        <v>10000</v>
      </c>
      <c r="AA1463">
        <v>10000</v>
      </c>
      <c r="AB1463">
        <v>10000</v>
      </c>
      <c r="AC1463">
        <v>10000</v>
      </c>
      <c r="AD1463">
        <v>10000</v>
      </c>
      <c r="AE1463">
        <v>10000</v>
      </c>
      <c r="AF1463">
        <v>10000</v>
      </c>
      <c r="AG1463">
        <v>10000</v>
      </c>
      <c r="AH1463">
        <v>10000</v>
      </c>
      <c r="AI1463">
        <v>10000</v>
      </c>
      <c r="AJ1463">
        <v>10000</v>
      </c>
      <c r="AK1463">
        <v>10000</v>
      </c>
      <c r="AL1463">
        <v>10000</v>
      </c>
      <c r="AM1463">
        <v>10000</v>
      </c>
      <c r="AN1463">
        <v>10000</v>
      </c>
      <c r="AO1463">
        <v>10000</v>
      </c>
      <c r="AP1463">
        <v>10000</v>
      </c>
      <c r="AQ1463">
        <v>10000</v>
      </c>
      <c r="AR1463">
        <v>10000</v>
      </c>
      <c r="AS1463">
        <v>10000</v>
      </c>
      <c r="AT1463">
        <v>10000</v>
      </c>
      <c r="AU1463">
        <v>10000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0</v>
      </c>
      <c r="CP1463">
        <v>0</v>
      </c>
      <c r="CQ1463">
        <v>0</v>
      </c>
      <c r="CR1463">
        <v>0</v>
      </c>
      <c r="CS1463">
        <v>0</v>
      </c>
      <c r="CT1463">
        <v>0</v>
      </c>
      <c r="CU1463">
        <v>0</v>
      </c>
      <c r="CV1463">
        <v>0</v>
      </c>
      <c r="CW1463">
        <v>0</v>
      </c>
      <c r="CX1463">
        <v>0</v>
      </c>
      <c r="CY1463">
        <v>0</v>
      </c>
      <c r="CZ1463">
        <v>0</v>
      </c>
      <c r="DA1463">
        <v>0</v>
      </c>
      <c r="DB1463">
        <v>0</v>
      </c>
      <c r="DC1463">
        <v>0</v>
      </c>
      <c r="DD1463">
        <v>0</v>
      </c>
      <c r="DE1463">
        <v>0</v>
      </c>
      <c r="DF1463">
        <v>0</v>
      </c>
      <c r="DG1463">
        <v>0</v>
      </c>
      <c r="DH1463">
        <v>0</v>
      </c>
      <c r="DI1463">
        <v>0</v>
      </c>
      <c r="DJ1463">
        <v>0</v>
      </c>
      <c r="DK1463">
        <v>0</v>
      </c>
      <c r="DL1463">
        <v>0</v>
      </c>
      <c r="DM1463">
        <v>0</v>
      </c>
      <c r="DN1463">
        <v>0</v>
      </c>
      <c r="DO1463">
        <v>0</v>
      </c>
      <c r="DP1463">
        <v>0</v>
      </c>
      <c r="DQ1463">
        <v>0</v>
      </c>
      <c r="DR1463">
        <v>0</v>
      </c>
      <c r="DS1463">
        <v>0</v>
      </c>
      <c r="DT1463">
        <v>0</v>
      </c>
      <c r="DU1463">
        <v>0</v>
      </c>
      <c r="DV1463">
        <v>0</v>
      </c>
      <c r="DW1463">
        <v>0</v>
      </c>
      <c r="DX1463">
        <v>0</v>
      </c>
    </row>
    <row r="1464" spans="13:128" hidden="1">
      <c r="M1464" s="340"/>
      <c r="N1464" t="s">
        <v>1024</v>
      </c>
      <c r="O1464">
        <v>2</v>
      </c>
      <c r="P1464">
        <v>10</v>
      </c>
      <c r="Q1464" s="183" t="str">
        <f t="shared" si="51"/>
        <v>SDH150210</v>
      </c>
      <c r="R1464">
        <v>10000</v>
      </c>
      <c r="S1464">
        <v>10000</v>
      </c>
      <c r="T1464">
        <v>10000</v>
      </c>
      <c r="U1464">
        <v>10000</v>
      </c>
      <c r="V1464">
        <v>10000</v>
      </c>
      <c r="W1464">
        <v>10000</v>
      </c>
      <c r="X1464">
        <v>10000</v>
      </c>
      <c r="Y1464">
        <v>10000</v>
      </c>
      <c r="Z1464">
        <v>10000</v>
      </c>
      <c r="AA1464">
        <v>10000</v>
      </c>
      <c r="AB1464">
        <v>10000</v>
      </c>
      <c r="AC1464">
        <v>10000</v>
      </c>
      <c r="AD1464">
        <v>10000</v>
      </c>
      <c r="AE1464">
        <v>10000</v>
      </c>
      <c r="AF1464">
        <v>10000</v>
      </c>
      <c r="AG1464">
        <v>10000</v>
      </c>
      <c r="AH1464">
        <v>10000</v>
      </c>
      <c r="AI1464">
        <v>10000</v>
      </c>
      <c r="AJ1464">
        <v>10000</v>
      </c>
      <c r="AK1464">
        <v>10000</v>
      </c>
      <c r="AL1464">
        <v>10000</v>
      </c>
      <c r="AM1464">
        <v>10000</v>
      </c>
      <c r="AN1464">
        <v>10000</v>
      </c>
      <c r="AO1464">
        <v>10000</v>
      </c>
      <c r="AP1464">
        <v>10000</v>
      </c>
      <c r="AQ1464">
        <v>10000</v>
      </c>
      <c r="AR1464">
        <v>10000</v>
      </c>
      <c r="AS1464">
        <v>10000</v>
      </c>
      <c r="AT1464">
        <v>10000</v>
      </c>
      <c r="AU1464">
        <v>10000</v>
      </c>
      <c r="AV1464">
        <v>0</v>
      </c>
      <c r="AW1464">
        <v>0</v>
      </c>
      <c r="AX1464">
        <v>0</v>
      </c>
      <c r="AY1464">
        <v>0</v>
      </c>
      <c r="AZ1464">
        <v>0</v>
      </c>
      <c r="BA1464">
        <v>0</v>
      </c>
      <c r="BB1464">
        <v>0</v>
      </c>
      <c r="BC1464">
        <v>0</v>
      </c>
      <c r="BD1464">
        <v>0</v>
      </c>
      <c r="BE1464">
        <v>0</v>
      </c>
      <c r="BF1464">
        <v>0</v>
      </c>
      <c r="BG1464">
        <v>0</v>
      </c>
      <c r="BH1464">
        <v>0</v>
      </c>
      <c r="BI1464">
        <v>0</v>
      </c>
      <c r="BJ1464">
        <v>0</v>
      </c>
      <c r="BK1464">
        <v>0</v>
      </c>
      <c r="BL1464">
        <v>0</v>
      </c>
      <c r="BM1464">
        <v>0</v>
      </c>
      <c r="BN1464">
        <v>0</v>
      </c>
      <c r="BO1464">
        <v>0</v>
      </c>
      <c r="BP1464">
        <v>0</v>
      </c>
      <c r="BQ1464">
        <v>0</v>
      </c>
      <c r="BR1464">
        <v>0</v>
      </c>
      <c r="BS1464">
        <v>0</v>
      </c>
      <c r="BT1464">
        <v>0</v>
      </c>
      <c r="BU1464">
        <v>0</v>
      </c>
      <c r="BV1464">
        <v>0</v>
      </c>
      <c r="BW1464">
        <v>0</v>
      </c>
      <c r="BX1464">
        <v>0</v>
      </c>
      <c r="BY1464">
        <v>0</v>
      </c>
      <c r="BZ1464">
        <v>0</v>
      </c>
      <c r="CA1464">
        <v>0</v>
      </c>
      <c r="CB1464">
        <v>0</v>
      </c>
      <c r="CC1464">
        <v>0</v>
      </c>
      <c r="CD1464">
        <v>0</v>
      </c>
      <c r="CE1464">
        <v>0</v>
      </c>
      <c r="CF1464">
        <v>0</v>
      </c>
      <c r="CG1464">
        <v>0</v>
      </c>
      <c r="CH1464">
        <v>0</v>
      </c>
      <c r="CI1464">
        <v>0</v>
      </c>
      <c r="CJ1464">
        <v>0</v>
      </c>
      <c r="CK1464">
        <v>0</v>
      </c>
      <c r="CL1464">
        <v>0</v>
      </c>
      <c r="CM1464">
        <v>0</v>
      </c>
      <c r="CN1464">
        <v>0</v>
      </c>
      <c r="CO1464">
        <v>0</v>
      </c>
      <c r="CP1464">
        <v>0</v>
      </c>
      <c r="CQ1464">
        <v>0</v>
      </c>
      <c r="CR1464">
        <v>0</v>
      </c>
      <c r="CS1464">
        <v>0</v>
      </c>
      <c r="CT1464">
        <v>0</v>
      </c>
      <c r="CU1464">
        <v>0</v>
      </c>
      <c r="CV1464">
        <v>0</v>
      </c>
      <c r="CW1464">
        <v>0</v>
      </c>
      <c r="CX1464">
        <v>0</v>
      </c>
      <c r="CY1464">
        <v>0</v>
      </c>
      <c r="CZ1464">
        <v>0</v>
      </c>
      <c r="DA1464">
        <v>0</v>
      </c>
      <c r="DB1464">
        <v>0</v>
      </c>
      <c r="DC1464">
        <v>0</v>
      </c>
      <c r="DD1464">
        <v>0</v>
      </c>
      <c r="DE1464">
        <v>0</v>
      </c>
      <c r="DF1464">
        <v>0</v>
      </c>
      <c r="DG1464">
        <v>0</v>
      </c>
      <c r="DH1464">
        <v>0</v>
      </c>
      <c r="DI1464">
        <v>0</v>
      </c>
      <c r="DJ1464">
        <v>0</v>
      </c>
      <c r="DK1464">
        <v>0</v>
      </c>
      <c r="DL1464">
        <v>0</v>
      </c>
      <c r="DM1464">
        <v>0</v>
      </c>
      <c r="DN1464">
        <v>0</v>
      </c>
      <c r="DO1464">
        <v>0</v>
      </c>
      <c r="DP1464">
        <v>0</v>
      </c>
      <c r="DQ1464">
        <v>0</v>
      </c>
      <c r="DR1464">
        <v>0</v>
      </c>
      <c r="DS1464">
        <v>0</v>
      </c>
      <c r="DT1464">
        <v>0</v>
      </c>
      <c r="DU1464">
        <v>0</v>
      </c>
      <c r="DV1464">
        <v>0</v>
      </c>
      <c r="DW1464">
        <v>0</v>
      </c>
      <c r="DX1464">
        <v>0</v>
      </c>
    </row>
    <row r="1465" spans="13:128" hidden="1">
      <c r="M1465" s="340"/>
      <c r="N1465" t="s">
        <v>1024</v>
      </c>
      <c r="O1465">
        <v>2</v>
      </c>
      <c r="P1465">
        <v>11</v>
      </c>
      <c r="Q1465" s="183" t="str">
        <f t="shared" si="51"/>
        <v>SDH150211</v>
      </c>
      <c r="R1465">
        <v>10000</v>
      </c>
      <c r="S1465">
        <v>10000</v>
      </c>
      <c r="T1465">
        <v>10000</v>
      </c>
      <c r="U1465">
        <v>10000</v>
      </c>
      <c r="V1465">
        <v>10000</v>
      </c>
      <c r="W1465">
        <v>10000</v>
      </c>
      <c r="X1465">
        <v>10000</v>
      </c>
      <c r="Y1465">
        <v>10000</v>
      </c>
      <c r="Z1465">
        <v>10000</v>
      </c>
      <c r="AA1465">
        <v>10000</v>
      </c>
      <c r="AB1465">
        <v>10000</v>
      </c>
      <c r="AC1465">
        <v>10000</v>
      </c>
      <c r="AD1465">
        <v>10000</v>
      </c>
      <c r="AE1465">
        <v>10000</v>
      </c>
      <c r="AF1465">
        <v>10000</v>
      </c>
      <c r="AG1465">
        <v>10000</v>
      </c>
      <c r="AH1465">
        <v>10000</v>
      </c>
      <c r="AI1465">
        <v>10000</v>
      </c>
      <c r="AJ1465">
        <v>10000</v>
      </c>
      <c r="AK1465">
        <v>10000</v>
      </c>
      <c r="AL1465">
        <v>10000</v>
      </c>
      <c r="AM1465">
        <v>10000</v>
      </c>
      <c r="AN1465">
        <v>10000</v>
      </c>
      <c r="AO1465">
        <v>10000</v>
      </c>
      <c r="AP1465">
        <v>10000</v>
      </c>
      <c r="AQ1465">
        <v>10000</v>
      </c>
      <c r="AR1465">
        <v>10000</v>
      </c>
      <c r="AS1465">
        <v>10000</v>
      </c>
      <c r="AT1465">
        <v>10000</v>
      </c>
      <c r="AU1465">
        <v>10000</v>
      </c>
      <c r="AV1465">
        <v>0</v>
      </c>
      <c r="AW1465">
        <v>0</v>
      </c>
      <c r="AX1465">
        <v>0</v>
      </c>
      <c r="AY1465">
        <v>0</v>
      </c>
      <c r="AZ1465">
        <v>0</v>
      </c>
      <c r="BA1465">
        <v>0</v>
      </c>
      <c r="BB1465">
        <v>0</v>
      </c>
      <c r="BC1465">
        <v>0</v>
      </c>
      <c r="BD1465">
        <v>0</v>
      </c>
      <c r="BE1465">
        <v>0</v>
      </c>
      <c r="BF1465">
        <v>0</v>
      </c>
      <c r="BG1465">
        <v>0</v>
      </c>
      <c r="BH1465">
        <v>0</v>
      </c>
      <c r="BI1465">
        <v>0</v>
      </c>
      <c r="BJ1465">
        <v>0</v>
      </c>
      <c r="BK1465">
        <v>0</v>
      </c>
      <c r="BL1465">
        <v>0</v>
      </c>
      <c r="BM1465">
        <v>0</v>
      </c>
      <c r="BN1465">
        <v>0</v>
      </c>
      <c r="BO1465">
        <v>0</v>
      </c>
      <c r="BP1465">
        <v>0</v>
      </c>
      <c r="BQ1465">
        <v>0</v>
      </c>
      <c r="BR1465">
        <v>0</v>
      </c>
      <c r="BS1465">
        <v>0</v>
      </c>
      <c r="BT1465">
        <v>0</v>
      </c>
      <c r="BU1465">
        <v>0</v>
      </c>
      <c r="BV1465">
        <v>0</v>
      </c>
      <c r="BW1465">
        <v>0</v>
      </c>
      <c r="BX1465">
        <v>0</v>
      </c>
      <c r="BY1465">
        <v>0</v>
      </c>
      <c r="BZ1465">
        <v>0</v>
      </c>
      <c r="CA1465">
        <v>0</v>
      </c>
      <c r="CB1465">
        <v>0</v>
      </c>
      <c r="CC1465">
        <v>0</v>
      </c>
      <c r="CD1465">
        <v>0</v>
      </c>
      <c r="CE1465">
        <v>0</v>
      </c>
      <c r="CF1465">
        <v>0</v>
      </c>
      <c r="CG1465">
        <v>0</v>
      </c>
      <c r="CH1465">
        <v>0</v>
      </c>
      <c r="CI1465">
        <v>0</v>
      </c>
      <c r="CJ1465">
        <v>0</v>
      </c>
      <c r="CK1465">
        <v>0</v>
      </c>
      <c r="CL1465">
        <v>0</v>
      </c>
      <c r="CM1465">
        <v>0</v>
      </c>
      <c r="CN1465">
        <v>0</v>
      </c>
      <c r="CO1465">
        <v>0</v>
      </c>
      <c r="CP1465">
        <v>0</v>
      </c>
      <c r="CQ1465">
        <v>0</v>
      </c>
      <c r="CR1465">
        <v>0</v>
      </c>
      <c r="CS1465">
        <v>0</v>
      </c>
      <c r="CT1465">
        <v>0</v>
      </c>
      <c r="CU1465">
        <v>0</v>
      </c>
      <c r="CV1465">
        <v>0</v>
      </c>
      <c r="CW1465">
        <v>0</v>
      </c>
      <c r="CX1465">
        <v>0</v>
      </c>
      <c r="CY1465">
        <v>0</v>
      </c>
      <c r="CZ1465">
        <v>0</v>
      </c>
      <c r="DA1465">
        <v>0</v>
      </c>
      <c r="DB1465">
        <v>0</v>
      </c>
      <c r="DC1465">
        <v>0</v>
      </c>
      <c r="DD1465">
        <v>0</v>
      </c>
      <c r="DE1465">
        <v>0</v>
      </c>
      <c r="DF1465">
        <v>0</v>
      </c>
      <c r="DG1465">
        <v>0</v>
      </c>
      <c r="DH1465">
        <v>0</v>
      </c>
      <c r="DI1465">
        <v>0</v>
      </c>
      <c r="DJ1465">
        <v>0</v>
      </c>
      <c r="DK1465">
        <v>0</v>
      </c>
      <c r="DL1465">
        <v>0</v>
      </c>
      <c r="DM1465">
        <v>0</v>
      </c>
      <c r="DN1465">
        <v>0</v>
      </c>
      <c r="DO1465">
        <v>0</v>
      </c>
      <c r="DP1465">
        <v>0</v>
      </c>
      <c r="DQ1465">
        <v>0</v>
      </c>
      <c r="DR1465">
        <v>0</v>
      </c>
      <c r="DS1465">
        <v>0</v>
      </c>
      <c r="DT1465">
        <v>0</v>
      </c>
      <c r="DU1465">
        <v>0</v>
      </c>
      <c r="DV1465">
        <v>0</v>
      </c>
      <c r="DW1465">
        <v>0</v>
      </c>
      <c r="DX1465">
        <v>0</v>
      </c>
    </row>
    <row r="1466" spans="13:128" hidden="1">
      <c r="M1466" s="340"/>
      <c r="N1466" t="s">
        <v>1024</v>
      </c>
      <c r="O1466">
        <v>2</v>
      </c>
      <c r="P1466">
        <v>12</v>
      </c>
      <c r="Q1466" s="183" t="str">
        <f t="shared" ref="Q1466:Q1529" si="52">N1466&amp;TEXT(O1466,"00")&amp;TEXT(P1466,"00")</f>
        <v>SDH150212</v>
      </c>
      <c r="R1466">
        <v>10000</v>
      </c>
      <c r="S1466">
        <v>10000</v>
      </c>
      <c r="T1466">
        <v>10000</v>
      </c>
      <c r="U1466">
        <v>10000</v>
      </c>
      <c r="V1466">
        <v>10000</v>
      </c>
      <c r="W1466">
        <v>10000</v>
      </c>
      <c r="X1466">
        <v>10000</v>
      </c>
      <c r="Y1466">
        <v>10000</v>
      </c>
      <c r="Z1466">
        <v>10000</v>
      </c>
      <c r="AA1466">
        <v>10000</v>
      </c>
      <c r="AB1466">
        <v>10000</v>
      </c>
      <c r="AC1466">
        <v>10000</v>
      </c>
      <c r="AD1466">
        <v>10000</v>
      </c>
      <c r="AE1466">
        <v>10000</v>
      </c>
      <c r="AF1466">
        <v>10000</v>
      </c>
      <c r="AG1466">
        <v>10000</v>
      </c>
      <c r="AH1466">
        <v>10000</v>
      </c>
      <c r="AI1466">
        <v>10000</v>
      </c>
      <c r="AJ1466">
        <v>10000</v>
      </c>
      <c r="AK1466">
        <v>10000</v>
      </c>
      <c r="AL1466">
        <v>10000</v>
      </c>
      <c r="AM1466">
        <v>10000</v>
      </c>
      <c r="AN1466">
        <v>10000</v>
      </c>
      <c r="AO1466">
        <v>10000</v>
      </c>
      <c r="AP1466">
        <v>10000</v>
      </c>
      <c r="AQ1466">
        <v>10000</v>
      </c>
      <c r="AR1466">
        <v>10000</v>
      </c>
      <c r="AS1466">
        <v>10000</v>
      </c>
      <c r="AT1466">
        <v>10000</v>
      </c>
      <c r="AU1466">
        <v>10000</v>
      </c>
      <c r="AV1466">
        <v>0</v>
      </c>
      <c r="AW1466">
        <v>0</v>
      </c>
      <c r="AX1466">
        <v>0</v>
      </c>
      <c r="AY1466">
        <v>0</v>
      </c>
      <c r="AZ1466">
        <v>0</v>
      </c>
      <c r="BA1466">
        <v>0</v>
      </c>
      <c r="BB1466">
        <v>0</v>
      </c>
      <c r="BC1466">
        <v>0</v>
      </c>
      <c r="BD1466">
        <v>0</v>
      </c>
      <c r="BE1466">
        <v>0</v>
      </c>
      <c r="BF1466">
        <v>0</v>
      </c>
      <c r="BG1466">
        <v>0</v>
      </c>
      <c r="BH1466">
        <v>0</v>
      </c>
      <c r="BI1466">
        <v>0</v>
      </c>
      <c r="BJ1466">
        <v>0</v>
      </c>
      <c r="BK1466">
        <v>0</v>
      </c>
      <c r="BL1466">
        <v>0</v>
      </c>
      <c r="BM1466">
        <v>0</v>
      </c>
      <c r="BN1466">
        <v>0</v>
      </c>
      <c r="BO1466">
        <v>0</v>
      </c>
      <c r="BP1466">
        <v>0</v>
      </c>
      <c r="BQ1466">
        <v>0</v>
      </c>
      <c r="BR1466">
        <v>0</v>
      </c>
      <c r="BS1466">
        <v>0</v>
      </c>
      <c r="BT1466">
        <v>0</v>
      </c>
      <c r="BU1466">
        <v>0</v>
      </c>
      <c r="BV1466">
        <v>0</v>
      </c>
      <c r="BW1466">
        <v>0</v>
      </c>
      <c r="BX1466">
        <v>0</v>
      </c>
      <c r="BY1466">
        <v>0</v>
      </c>
      <c r="BZ1466">
        <v>0</v>
      </c>
      <c r="CA1466">
        <v>0</v>
      </c>
      <c r="CB1466">
        <v>0</v>
      </c>
      <c r="CC1466">
        <v>0</v>
      </c>
      <c r="CD1466">
        <v>0</v>
      </c>
      <c r="CE1466">
        <v>0</v>
      </c>
      <c r="CF1466">
        <v>0</v>
      </c>
      <c r="CG1466">
        <v>0</v>
      </c>
      <c r="CH1466">
        <v>0</v>
      </c>
      <c r="CI1466">
        <v>0</v>
      </c>
      <c r="CJ1466">
        <v>0</v>
      </c>
      <c r="CK1466">
        <v>0</v>
      </c>
      <c r="CL1466">
        <v>0</v>
      </c>
      <c r="CM1466">
        <v>0</v>
      </c>
      <c r="CN1466">
        <v>0</v>
      </c>
      <c r="CO1466">
        <v>0</v>
      </c>
      <c r="CP1466">
        <v>0</v>
      </c>
      <c r="CQ1466">
        <v>0</v>
      </c>
      <c r="CR1466">
        <v>0</v>
      </c>
      <c r="CS1466">
        <v>0</v>
      </c>
      <c r="CT1466">
        <v>0</v>
      </c>
      <c r="CU1466">
        <v>0</v>
      </c>
      <c r="CV1466">
        <v>0</v>
      </c>
      <c r="CW1466">
        <v>0</v>
      </c>
      <c r="CX1466">
        <v>0</v>
      </c>
      <c r="CY1466">
        <v>0</v>
      </c>
      <c r="CZ1466">
        <v>0</v>
      </c>
      <c r="DA1466">
        <v>0</v>
      </c>
      <c r="DB1466">
        <v>0</v>
      </c>
      <c r="DC1466">
        <v>0</v>
      </c>
      <c r="DD1466">
        <v>0</v>
      </c>
      <c r="DE1466">
        <v>0</v>
      </c>
      <c r="DF1466">
        <v>0</v>
      </c>
      <c r="DG1466">
        <v>0</v>
      </c>
      <c r="DH1466">
        <v>0</v>
      </c>
      <c r="DI1466">
        <v>0</v>
      </c>
      <c r="DJ1466">
        <v>0</v>
      </c>
      <c r="DK1466">
        <v>0</v>
      </c>
      <c r="DL1466">
        <v>0</v>
      </c>
      <c r="DM1466">
        <v>0</v>
      </c>
      <c r="DN1466">
        <v>0</v>
      </c>
      <c r="DO1466">
        <v>0</v>
      </c>
      <c r="DP1466">
        <v>0</v>
      </c>
      <c r="DQ1466">
        <v>0</v>
      </c>
      <c r="DR1466">
        <v>0</v>
      </c>
      <c r="DS1466">
        <v>0</v>
      </c>
      <c r="DT1466">
        <v>0</v>
      </c>
      <c r="DU1466">
        <v>0</v>
      </c>
      <c r="DV1466">
        <v>0</v>
      </c>
      <c r="DW1466">
        <v>0</v>
      </c>
      <c r="DX1466">
        <v>0</v>
      </c>
    </row>
    <row r="1467" spans="13:128" hidden="1">
      <c r="M1467" s="340"/>
      <c r="N1467" t="s">
        <v>1024</v>
      </c>
      <c r="O1467">
        <v>2</v>
      </c>
      <c r="P1467">
        <v>13</v>
      </c>
      <c r="Q1467" s="183" t="str">
        <f t="shared" si="52"/>
        <v>SDH150213</v>
      </c>
      <c r="R1467">
        <v>10000</v>
      </c>
      <c r="S1467">
        <v>10000</v>
      </c>
      <c r="T1467">
        <v>10000</v>
      </c>
      <c r="U1467">
        <v>10000</v>
      </c>
      <c r="V1467">
        <v>10000</v>
      </c>
      <c r="W1467">
        <v>10000</v>
      </c>
      <c r="X1467">
        <v>10000</v>
      </c>
      <c r="Y1467">
        <v>10000</v>
      </c>
      <c r="Z1467">
        <v>10000</v>
      </c>
      <c r="AA1467">
        <v>10000</v>
      </c>
      <c r="AB1467">
        <v>10000</v>
      </c>
      <c r="AC1467">
        <v>10000</v>
      </c>
      <c r="AD1467">
        <v>10000</v>
      </c>
      <c r="AE1467">
        <v>10000</v>
      </c>
      <c r="AF1467">
        <v>10000</v>
      </c>
      <c r="AG1467">
        <v>10000</v>
      </c>
      <c r="AH1467">
        <v>10000</v>
      </c>
      <c r="AI1467">
        <v>10000</v>
      </c>
      <c r="AJ1467">
        <v>10000</v>
      </c>
      <c r="AK1467">
        <v>10000</v>
      </c>
      <c r="AL1467">
        <v>10000</v>
      </c>
      <c r="AM1467">
        <v>10000</v>
      </c>
      <c r="AN1467">
        <v>10000</v>
      </c>
      <c r="AO1467">
        <v>10000</v>
      </c>
      <c r="AP1467">
        <v>10000</v>
      </c>
      <c r="AQ1467">
        <v>10000</v>
      </c>
      <c r="AR1467">
        <v>10000</v>
      </c>
      <c r="AS1467">
        <v>10000</v>
      </c>
      <c r="AT1467">
        <v>10000</v>
      </c>
      <c r="AU1467">
        <v>10000</v>
      </c>
      <c r="AV1467">
        <v>0</v>
      </c>
      <c r="AW1467">
        <v>0</v>
      </c>
      <c r="AX1467">
        <v>0</v>
      </c>
      <c r="AY1467">
        <v>0</v>
      </c>
      <c r="AZ1467">
        <v>0</v>
      </c>
      <c r="BA1467">
        <v>0</v>
      </c>
      <c r="BB1467">
        <v>0</v>
      </c>
      <c r="BC1467">
        <v>0</v>
      </c>
      <c r="BD1467">
        <v>0</v>
      </c>
      <c r="BE1467">
        <v>0</v>
      </c>
      <c r="BF1467">
        <v>0</v>
      </c>
      <c r="BG1467">
        <v>0</v>
      </c>
      <c r="BH1467">
        <v>0</v>
      </c>
      <c r="BI1467">
        <v>0</v>
      </c>
      <c r="BJ1467">
        <v>0</v>
      </c>
      <c r="BK1467">
        <v>0</v>
      </c>
      <c r="BL1467">
        <v>0</v>
      </c>
      <c r="BM1467">
        <v>0</v>
      </c>
      <c r="BN1467">
        <v>0</v>
      </c>
      <c r="BO1467">
        <v>0</v>
      </c>
      <c r="BP1467">
        <v>0</v>
      </c>
      <c r="BQ1467">
        <v>0</v>
      </c>
      <c r="BR1467">
        <v>0</v>
      </c>
      <c r="BS1467">
        <v>0</v>
      </c>
      <c r="BT1467">
        <v>0</v>
      </c>
      <c r="BU1467">
        <v>0</v>
      </c>
      <c r="BV1467">
        <v>0</v>
      </c>
      <c r="BW1467">
        <v>0</v>
      </c>
      <c r="BX1467">
        <v>0</v>
      </c>
      <c r="BY1467">
        <v>0</v>
      </c>
      <c r="BZ1467">
        <v>0</v>
      </c>
      <c r="CA1467">
        <v>0</v>
      </c>
      <c r="CB1467">
        <v>0</v>
      </c>
      <c r="CC1467">
        <v>0</v>
      </c>
      <c r="CD1467">
        <v>0</v>
      </c>
      <c r="CE1467">
        <v>0</v>
      </c>
      <c r="CF1467">
        <v>0</v>
      </c>
      <c r="CG1467">
        <v>0</v>
      </c>
      <c r="CH1467">
        <v>0</v>
      </c>
      <c r="CI1467">
        <v>0</v>
      </c>
      <c r="CJ1467">
        <v>0</v>
      </c>
      <c r="CK1467">
        <v>0</v>
      </c>
      <c r="CL1467">
        <v>0</v>
      </c>
      <c r="CM1467">
        <v>0</v>
      </c>
      <c r="CN1467">
        <v>0</v>
      </c>
      <c r="CO1467">
        <v>0</v>
      </c>
      <c r="CP1467">
        <v>0</v>
      </c>
      <c r="CQ1467">
        <v>0</v>
      </c>
      <c r="CR1467">
        <v>0</v>
      </c>
      <c r="CS1467">
        <v>0</v>
      </c>
      <c r="CT1467">
        <v>0</v>
      </c>
      <c r="CU1467">
        <v>0</v>
      </c>
      <c r="CV1467">
        <v>0</v>
      </c>
      <c r="CW1467">
        <v>0</v>
      </c>
      <c r="CX1467">
        <v>0</v>
      </c>
      <c r="CY1467">
        <v>0</v>
      </c>
      <c r="CZ1467">
        <v>0</v>
      </c>
      <c r="DA1467">
        <v>0</v>
      </c>
      <c r="DB1467">
        <v>0</v>
      </c>
      <c r="DC1467">
        <v>0</v>
      </c>
      <c r="DD1467">
        <v>0</v>
      </c>
      <c r="DE1467">
        <v>0</v>
      </c>
      <c r="DF1467">
        <v>0</v>
      </c>
      <c r="DG1467">
        <v>0</v>
      </c>
      <c r="DH1467">
        <v>0</v>
      </c>
      <c r="DI1467">
        <v>0</v>
      </c>
      <c r="DJ1467">
        <v>0</v>
      </c>
      <c r="DK1467">
        <v>0</v>
      </c>
      <c r="DL1467">
        <v>0</v>
      </c>
      <c r="DM1467">
        <v>0</v>
      </c>
      <c r="DN1467">
        <v>0</v>
      </c>
      <c r="DO1467">
        <v>0</v>
      </c>
      <c r="DP1467">
        <v>0</v>
      </c>
      <c r="DQ1467">
        <v>0</v>
      </c>
      <c r="DR1467">
        <v>0</v>
      </c>
      <c r="DS1467">
        <v>0</v>
      </c>
      <c r="DT1467">
        <v>0</v>
      </c>
      <c r="DU1467">
        <v>0</v>
      </c>
      <c r="DV1467">
        <v>0</v>
      </c>
      <c r="DW1467">
        <v>0</v>
      </c>
      <c r="DX1467">
        <v>0</v>
      </c>
    </row>
    <row r="1468" spans="13:128" hidden="1">
      <c r="M1468" s="340"/>
      <c r="N1468" t="s">
        <v>1024</v>
      </c>
      <c r="O1468">
        <v>2</v>
      </c>
      <c r="P1468">
        <v>14</v>
      </c>
      <c r="Q1468" s="183" t="str">
        <f t="shared" si="52"/>
        <v>SDH150214</v>
      </c>
      <c r="R1468">
        <v>10000</v>
      </c>
      <c r="S1468">
        <v>10000</v>
      </c>
      <c r="T1468">
        <v>10000</v>
      </c>
      <c r="U1468">
        <v>10000</v>
      </c>
      <c r="V1468">
        <v>10000</v>
      </c>
      <c r="W1468">
        <v>10000</v>
      </c>
      <c r="X1468">
        <v>10000</v>
      </c>
      <c r="Y1468">
        <v>10000</v>
      </c>
      <c r="Z1468">
        <v>10000</v>
      </c>
      <c r="AA1468">
        <v>10000</v>
      </c>
      <c r="AB1468">
        <v>10000</v>
      </c>
      <c r="AC1468">
        <v>10000</v>
      </c>
      <c r="AD1468">
        <v>10000</v>
      </c>
      <c r="AE1468">
        <v>10000</v>
      </c>
      <c r="AF1468">
        <v>10000</v>
      </c>
      <c r="AG1468">
        <v>10000</v>
      </c>
      <c r="AH1468">
        <v>10000</v>
      </c>
      <c r="AI1468">
        <v>10000</v>
      </c>
      <c r="AJ1468">
        <v>10000</v>
      </c>
      <c r="AK1468">
        <v>10000</v>
      </c>
      <c r="AL1468">
        <v>10000</v>
      </c>
      <c r="AM1468">
        <v>10000</v>
      </c>
      <c r="AN1468">
        <v>10000</v>
      </c>
      <c r="AO1468">
        <v>10000</v>
      </c>
      <c r="AP1468">
        <v>10000</v>
      </c>
      <c r="AQ1468">
        <v>10000</v>
      </c>
      <c r="AR1468">
        <v>10000</v>
      </c>
      <c r="AS1468">
        <v>10000</v>
      </c>
      <c r="AT1468">
        <v>10000</v>
      </c>
      <c r="AU1468">
        <v>10000</v>
      </c>
      <c r="AV1468">
        <v>0</v>
      </c>
      <c r="AW1468">
        <v>0</v>
      </c>
      <c r="AX1468">
        <v>0</v>
      </c>
      <c r="AY1468">
        <v>0</v>
      </c>
      <c r="AZ1468">
        <v>0</v>
      </c>
      <c r="BA1468">
        <v>0</v>
      </c>
      <c r="BB1468">
        <v>0</v>
      </c>
      <c r="BC1468">
        <v>0</v>
      </c>
      <c r="BD1468">
        <v>0</v>
      </c>
      <c r="BE1468">
        <v>0</v>
      </c>
      <c r="BF1468">
        <v>0</v>
      </c>
      <c r="BG1468">
        <v>0</v>
      </c>
      <c r="BH1468">
        <v>0</v>
      </c>
      <c r="BI1468">
        <v>0</v>
      </c>
      <c r="BJ1468">
        <v>0</v>
      </c>
      <c r="BK1468">
        <v>0</v>
      </c>
      <c r="BL1468">
        <v>0</v>
      </c>
      <c r="BM1468">
        <v>0</v>
      </c>
      <c r="BN1468">
        <v>0</v>
      </c>
      <c r="BO1468">
        <v>0</v>
      </c>
      <c r="BP1468">
        <v>0</v>
      </c>
      <c r="BQ1468">
        <v>0</v>
      </c>
      <c r="BR1468">
        <v>0</v>
      </c>
      <c r="BS1468">
        <v>0</v>
      </c>
      <c r="BT1468">
        <v>0</v>
      </c>
      <c r="BU1468">
        <v>0</v>
      </c>
      <c r="BV1468">
        <v>0</v>
      </c>
      <c r="BW1468">
        <v>0</v>
      </c>
      <c r="BX1468">
        <v>0</v>
      </c>
      <c r="BY1468">
        <v>0</v>
      </c>
      <c r="BZ1468">
        <v>0</v>
      </c>
      <c r="CA1468">
        <v>0</v>
      </c>
      <c r="CB1468">
        <v>0</v>
      </c>
      <c r="CC1468">
        <v>0</v>
      </c>
      <c r="CD1468">
        <v>0</v>
      </c>
      <c r="CE1468">
        <v>0</v>
      </c>
      <c r="CF1468">
        <v>0</v>
      </c>
      <c r="CG1468">
        <v>0</v>
      </c>
      <c r="CH1468">
        <v>0</v>
      </c>
      <c r="CI1468">
        <v>0</v>
      </c>
      <c r="CJ1468">
        <v>0</v>
      </c>
      <c r="CK1468">
        <v>0</v>
      </c>
      <c r="CL1468">
        <v>0</v>
      </c>
      <c r="CM1468">
        <v>0</v>
      </c>
      <c r="CN1468">
        <v>0</v>
      </c>
      <c r="CO1468">
        <v>0</v>
      </c>
      <c r="CP1468">
        <v>0</v>
      </c>
      <c r="CQ1468">
        <v>0</v>
      </c>
      <c r="CR1468">
        <v>0</v>
      </c>
      <c r="CS1468">
        <v>0</v>
      </c>
      <c r="CT1468">
        <v>0</v>
      </c>
      <c r="CU1468">
        <v>0</v>
      </c>
      <c r="CV1468">
        <v>0</v>
      </c>
      <c r="CW1468">
        <v>0</v>
      </c>
      <c r="CX1468">
        <v>0</v>
      </c>
      <c r="CY1468">
        <v>0</v>
      </c>
      <c r="CZ1468">
        <v>0</v>
      </c>
      <c r="DA1468">
        <v>0</v>
      </c>
      <c r="DB1468">
        <v>0</v>
      </c>
      <c r="DC1468">
        <v>0</v>
      </c>
      <c r="DD1468">
        <v>0</v>
      </c>
      <c r="DE1468">
        <v>0</v>
      </c>
      <c r="DF1468">
        <v>0</v>
      </c>
      <c r="DG1468">
        <v>0</v>
      </c>
      <c r="DH1468">
        <v>0</v>
      </c>
      <c r="DI1468">
        <v>0</v>
      </c>
      <c r="DJ1468">
        <v>0</v>
      </c>
      <c r="DK1468">
        <v>0</v>
      </c>
      <c r="DL1468">
        <v>0</v>
      </c>
      <c r="DM1468">
        <v>0</v>
      </c>
      <c r="DN1468">
        <v>0</v>
      </c>
      <c r="DO1468">
        <v>0</v>
      </c>
      <c r="DP1468">
        <v>0</v>
      </c>
      <c r="DQ1468">
        <v>0</v>
      </c>
      <c r="DR1468">
        <v>0</v>
      </c>
      <c r="DS1468">
        <v>0</v>
      </c>
      <c r="DT1468">
        <v>0</v>
      </c>
      <c r="DU1468">
        <v>0</v>
      </c>
      <c r="DV1468">
        <v>0</v>
      </c>
      <c r="DW1468">
        <v>0</v>
      </c>
      <c r="DX1468">
        <v>0</v>
      </c>
    </row>
    <row r="1469" spans="13:128" hidden="1">
      <c r="M1469" s="340"/>
      <c r="N1469" t="s">
        <v>1024</v>
      </c>
      <c r="O1469">
        <v>2</v>
      </c>
      <c r="P1469">
        <v>15</v>
      </c>
      <c r="Q1469" s="183" t="str">
        <f t="shared" si="52"/>
        <v>SDH150215</v>
      </c>
      <c r="R1469">
        <v>10000</v>
      </c>
      <c r="S1469">
        <v>10000</v>
      </c>
      <c r="T1469">
        <v>10000</v>
      </c>
      <c r="U1469">
        <v>10000</v>
      </c>
      <c r="V1469">
        <v>10000</v>
      </c>
      <c r="W1469">
        <v>10000</v>
      </c>
      <c r="X1469">
        <v>10000</v>
      </c>
      <c r="Y1469">
        <v>10000</v>
      </c>
      <c r="Z1469">
        <v>10000</v>
      </c>
      <c r="AA1469">
        <v>10000</v>
      </c>
      <c r="AB1469">
        <v>10000</v>
      </c>
      <c r="AC1469">
        <v>10000</v>
      </c>
      <c r="AD1469">
        <v>10000</v>
      </c>
      <c r="AE1469">
        <v>10000</v>
      </c>
      <c r="AF1469">
        <v>10000</v>
      </c>
      <c r="AG1469">
        <v>10000</v>
      </c>
      <c r="AH1469">
        <v>10000</v>
      </c>
      <c r="AI1469">
        <v>10000</v>
      </c>
      <c r="AJ1469">
        <v>10000</v>
      </c>
      <c r="AK1469">
        <v>10000</v>
      </c>
      <c r="AL1469">
        <v>10000</v>
      </c>
      <c r="AM1469">
        <v>10000</v>
      </c>
      <c r="AN1469">
        <v>10000</v>
      </c>
      <c r="AO1469">
        <v>10000</v>
      </c>
      <c r="AP1469">
        <v>10000</v>
      </c>
      <c r="AQ1469">
        <v>10000</v>
      </c>
      <c r="AR1469">
        <v>10000</v>
      </c>
      <c r="AS1469">
        <v>10000</v>
      </c>
      <c r="AT1469">
        <v>10000</v>
      </c>
      <c r="AU1469">
        <v>10000</v>
      </c>
      <c r="AV1469">
        <v>0</v>
      </c>
      <c r="AW1469">
        <v>0</v>
      </c>
      <c r="AX1469">
        <v>0</v>
      </c>
      <c r="AY1469">
        <v>0</v>
      </c>
      <c r="AZ1469">
        <v>0</v>
      </c>
      <c r="BA1469">
        <v>0</v>
      </c>
      <c r="BB1469">
        <v>0</v>
      </c>
      <c r="BC1469">
        <v>0</v>
      </c>
      <c r="BD1469">
        <v>0</v>
      </c>
      <c r="BE1469">
        <v>0</v>
      </c>
      <c r="BF1469">
        <v>0</v>
      </c>
      <c r="BG1469">
        <v>0</v>
      </c>
      <c r="BH1469">
        <v>0</v>
      </c>
      <c r="BI1469">
        <v>0</v>
      </c>
      <c r="BJ1469">
        <v>0</v>
      </c>
      <c r="BK1469">
        <v>0</v>
      </c>
      <c r="BL1469">
        <v>0</v>
      </c>
      <c r="BM1469">
        <v>0</v>
      </c>
      <c r="BN1469">
        <v>0</v>
      </c>
      <c r="BO1469">
        <v>0</v>
      </c>
      <c r="BP1469">
        <v>0</v>
      </c>
      <c r="BQ1469">
        <v>0</v>
      </c>
      <c r="BR1469">
        <v>0</v>
      </c>
      <c r="BS1469">
        <v>0</v>
      </c>
      <c r="BT1469">
        <v>0</v>
      </c>
      <c r="BU1469">
        <v>0</v>
      </c>
      <c r="BV1469">
        <v>0</v>
      </c>
      <c r="BW1469">
        <v>0</v>
      </c>
      <c r="BX1469">
        <v>0</v>
      </c>
      <c r="BY1469">
        <v>0</v>
      </c>
      <c r="BZ1469">
        <v>0</v>
      </c>
      <c r="CA1469">
        <v>0</v>
      </c>
      <c r="CB1469">
        <v>0</v>
      </c>
      <c r="CC1469">
        <v>0</v>
      </c>
      <c r="CD1469">
        <v>0</v>
      </c>
      <c r="CE1469">
        <v>0</v>
      </c>
      <c r="CF1469">
        <v>0</v>
      </c>
      <c r="CG1469">
        <v>0</v>
      </c>
      <c r="CH1469">
        <v>0</v>
      </c>
      <c r="CI1469">
        <v>0</v>
      </c>
      <c r="CJ1469">
        <v>0</v>
      </c>
      <c r="CK1469">
        <v>0</v>
      </c>
      <c r="CL1469">
        <v>0</v>
      </c>
      <c r="CM1469">
        <v>0</v>
      </c>
      <c r="CN1469">
        <v>0</v>
      </c>
      <c r="CO1469">
        <v>0</v>
      </c>
      <c r="CP1469">
        <v>0</v>
      </c>
      <c r="CQ1469">
        <v>0</v>
      </c>
      <c r="CR1469">
        <v>0</v>
      </c>
      <c r="CS1469">
        <v>0</v>
      </c>
      <c r="CT1469">
        <v>0</v>
      </c>
      <c r="CU1469">
        <v>0</v>
      </c>
      <c r="CV1469">
        <v>0</v>
      </c>
      <c r="CW1469">
        <v>0</v>
      </c>
      <c r="CX1469">
        <v>0</v>
      </c>
      <c r="CY1469">
        <v>0</v>
      </c>
      <c r="CZ1469">
        <v>0</v>
      </c>
      <c r="DA1469">
        <v>0</v>
      </c>
      <c r="DB1469">
        <v>0</v>
      </c>
      <c r="DC1469">
        <v>0</v>
      </c>
      <c r="DD1469">
        <v>0</v>
      </c>
      <c r="DE1469">
        <v>0</v>
      </c>
      <c r="DF1469">
        <v>0</v>
      </c>
      <c r="DG1469">
        <v>0</v>
      </c>
      <c r="DH1469">
        <v>0</v>
      </c>
      <c r="DI1469">
        <v>0</v>
      </c>
      <c r="DJ1469">
        <v>0</v>
      </c>
      <c r="DK1469">
        <v>0</v>
      </c>
      <c r="DL1469">
        <v>0</v>
      </c>
      <c r="DM1469">
        <v>0</v>
      </c>
      <c r="DN1469">
        <v>0</v>
      </c>
      <c r="DO1469">
        <v>0</v>
      </c>
      <c r="DP1469">
        <v>0</v>
      </c>
      <c r="DQ1469">
        <v>0</v>
      </c>
      <c r="DR1469">
        <v>0</v>
      </c>
      <c r="DS1469">
        <v>0</v>
      </c>
      <c r="DT1469">
        <v>0</v>
      </c>
      <c r="DU1469">
        <v>0</v>
      </c>
      <c r="DV1469">
        <v>0</v>
      </c>
      <c r="DW1469">
        <v>0</v>
      </c>
      <c r="DX1469">
        <v>0</v>
      </c>
    </row>
    <row r="1470" spans="13:128" hidden="1">
      <c r="M1470" s="340"/>
      <c r="N1470" t="s">
        <v>1024</v>
      </c>
      <c r="O1470">
        <v>2</v>
      </c>
      <c r="P1470">
        <v>16</v>
      </c>
      <c r="Q1470" s="183" t="str">
        <f t="shared" si="52"/>
        <v>SDH150216</v>
      </c>
      <c r="R1470">
        <v>10000</v>
      </c>
      <c r="S1470">
        <v>10000</v>
      </c>
      <c r="T1470">
        <v>10000</v>
      </c>
      <c r="U1470">
        <v>10000</v>
      </c>
      <c r="V1470">
        <v>10000</v>
      </c>
      <c r="W1470">
        <v>10000</v>
      </c>
      <c r="X1470">
        <v>10000</v>
      </c>
      <c r="Y1470">
        <v>10000</v>
      </c>
      <c r="Z1470">
        <v>10000</v>
      </c>
      <c r="AA1470">
        <v>10000</v>
      </c>
      <c r="AB1470">
        <v>10000</v>
      </c>
      <c r="AC1470">
        <v>10000</v>
      </c>
      <c r="AD1470">
        <v>10000</v>
      </c>
      <c r="AE1470">
        <v>10000</v>
      </c>
      <c r="AF1470">
        <v>10000</v>
      </c>
      <c r="AG1470">
        <v>10000</v>
      </c>
      <c r="AH1470">
        <v>10000</v>
      </c>
      <c r="AI1470">
        <v>10000</v>
      </c>
      <c r="AJ1470">
        <v>10000</v>
      </c>
      <c r="AK1470">
        <v>10000</v>
      </c>
      <c r="AL1470">
        <v>10000</v>
      </c>
      <c r="AM1470">
        <v>10000</v>
      </c>
      <c r="AN1470">
        <v>10000</v>
      </c>
      <c r="AO1470">
        <v>10000</v>
      </c>
      <c r="AP1470">
        <v>10000</v>
      </c>
      <c r="AQ1470">
        <v>10000</v>
      </c>
      <c r="AR1470">
        <v>10000</v>
      </c>
      <c r="AS1470">
        <v>10000</v>
      </c>
      <c r="AT1470">
        <v>10000</v>
      </c>
      <c r="AU1470">
        <v>10000</v>
      </c>
      <c r="AV1470">
        <v>0</v>
      </c>
      <c r="AW1470">
        <v>0</v>
      </c>
      <c r="AX1470">
        <v>0</v>
      </c>
      <c r="AY1470">
        <v>0</v>
      </c>
      <c r="AZ1470">
        <v>0</v>
      </c>
      <c r="BA1470">
        <v>0</v>
      </c>
      <c r="BB1470">
        <v>0</v>
      </c>
      <c r="BC1470">
        <v>0</v>
      </c>
      <c r="BD1470">
        <v>0</v>
      </c>
      <c r="BE1470">
        <v>0</v>
      </c>
      <c r="BF1470">
        <v>0</v>
      </c>
      <c r="BG1470">
        <v>0</v>
      </c>
      <c r="BH1470">
        <v>0</v>
      </c>
      <c r="BI1470">
        <v>0</v>
      </c>
      <c r="BJ1470">
        <v>0</v>
      </c>
      <c r="BK1470">
        <v>0</v>
      </c>
      <c r="BL1470">
        <v>0</v>
      </c>
      <c r="BM1470">
        <v>0</v>
      </c>
      <c r="BN1470">
        <v>0</v>
      </c>
      <c r="BO1470">
        <v>0</v>
      </c>
      <c r="BP1470">
        <v>0</v>
      </c>
      <c r="BQ1470">
        <v>0</v>
      </c>
      <c r="BR1470">
        <v>0</v>
      </c>
      <c r="BS1470">
        <v>0</v>
      </c>
      <c r="BT1470">
        <v>0</v>
      </c>
      <c r="BU1470">
        <v>0</v>
      </c>
      <c r="BV1470">
        <v>0</v>
      </c>
      <c r="BW1470">
        <v>0</v>
      </c>
      <c r="BX1470">
        <v>0</v>
      </c>
      <c r="BY1470">
        <v>0</v>
      </c>
      <c r="BZ1470">
        <v>0</v>
      </c>
      <c r="CA1470">
        <v>0</v>
      </c>
      <c r="CB1470">
        <v>0</v>
      </c>
      <c r="CC1470">
        <v>0</v>
      </c>
      <c r="CD1470">
        <v>0</v>
      </c>
      <c r="CE1470">
        <v>0</v>
      </c>
      <c r="CF1470">
        <v>0</v>
      </c>
      <c r="CG1470">
        <v>0</v>
      </c>
      <c r="CH1470">
        <v>0</v>
      </c>
      <c r="CI1470">
        <v>0</v>
      </c>
      <c r="CJ1470">
        <v>0</v>
      </c>
      <c r="CK1470">
        <v>0</v>
      </c>
      <c r="CL1470">
        <v>0</v>
      </c>
      <c r="CM1470">
        <v>0</v>
      </c>
      <c r="CN1470">
        <v>0</v>
      </c>
      <c r="CO1470">
        <v>0</v>
      </c>
      <c r="CP1470">
        <v>0</v>
      </c>
      <c r="CQ1470">
        <v>0</v>
      </c>
      <c r="CR1470">
        <v>0</v>
      </c>
      <c r="CS1470">
        <v>0</v>
      </c>
      <c r="CT1470">
        <v>0</v>
      </c>
      <c r="CU1470">
        <v>0</v>
      </c>
      <c r="CV1470">
        <v>0</v>
      </c>
      <c r="CW1470">
        <v>0</v>
      </c>
      <c r="CX1470">
        <v>0</v>
      </c>
      <c r="CY1470">
        <v>0</v>
      </c>
      <c r="CZ1470">
        <v>0</v>
      </c>
      <c r="DA1470">
        <v>0</v>
      </c>
      <c r="DB1470">
        <v>0</v>
      </c>
      <c r="DC1470">
        <v>0</v>
      </c>
      <c r="DD1470">
        <v>0</v>
      </c>
      <c r="DE1470">
        <v>0</v>
      </c>
      <c r="DF1470">
        <v>0</v>
      </c>
      <c r="DG1470">
        <v>0</v>
      </c>
      <c r="DH1470">
        <v>0</v>
      </c>
      <c r="DI1470">
        <v>0</v>
      </c>
      <c r="DJ1470">
        <v>0</v>
      </c>
      <c r="DK1470">
        <v>0</v>
      </c>
      <c r="DL1470">
        <v>0</v>
      </c>
      <c r="DM1470">
        <v>0</v>
      </c>
      <c r="DN1470">
        <v>0</v>
      </c>
      <c r="DO1470">
        <v>0</v>
      </c>
      <c r="DP1470">
        <v>0</v>
      </c>
      <c r="DQ1470">
        <v>0</v>
      </c>
      <c r="DR1470">
        <v>0</v>
      </c>
      <c r="DS1470">
        <v>0</v>
      </c>
      <c r="DT1470">
        <v>0</v>
      </c>
      <c r="DU1470">
        <v>0</v>
      </c>
      <c r="DV1470">
        <v>0</v>
      </c>
      <c r="DW1470">
        <v>0</v>
      </c>
      <c r="DX1470">
        <v>0</v>
      </c>
    </row>
    <row r="1471" spans="13:128" hidden="1">
      <c r="M1471" s="340"/>
      <c r="N1471" t="s">
        <v>1024</v>
      </c>
      <c r="O1471">
        <v>2</v>
      </c>
      <c r="P1471">
        <v>17</v>
      </c>
      <c r="Q1471" s="183" t="str">
        <f t="shared" si="52"/>
        <v>SDH150217</v>
      </c>
      <c r="R1471">
        <v>10000</v>
      </c>
      <c r="S1471">
        <v>10000</v>
      </c>
      <c r="T1471">
        <v>10000</v>
      </c>
      <c r="U1471">
        <v>10000</v>
      </c>
      <c r="V1471">
        <v>10000</v>
      </c>
      <c r="W1471">
        <v>10000</v>
      </c>
      <c r="X1471">
        <v>10000</v>
      </c>
      <c r="Y1471">
        <v>10000</v>
      </c>
      <c r="Z1471">
        <v>10000</v>
      </c>
      <c r="AA1471">
        <v>10000</v>
      </c>
      <c r="AB1471">
        <v>10000</v>
      </c>
      <c r="AC1471">
        <v>10000</v>
      </c>
      <c r="AD1471">
        <v>10000</v>
      </c>
      <c r="AE1471">
        <v>10000</v>
      </c>
      <c r="AF1471">
        <v>10000</v>
      </c>
      <c r="AG1471">
        <v>10000</v>
      </c>
      <c r="AH1471">
        <v>10000</v>
      </c>
      <c r="AI1471">
        <v>10000</v>
      </c>
      <c r="AJ1471">
        <v>10000</v>
      </c>
      <c r="AK1471">
        <v>10000</v>
      </c>
      <c r="AL1471">
        <v>10000</v>
      </c>
      <c r="AM1471">
        <v>10000</v>
      </c>
      <c r="AN1471">
        <v>10000</v>
      </c>
      <c r="AO1471">
        <v>10000</v>
      </c>
      <c r="AP1471">
        <v>10000</v>
      </c>
      <c r="AQ1471">
        <v>10000</v>
      </c>
      <c r="AR1471">
        <v>10000</v>
      </c>
      <c r="AS1471">
        <v>10000</v>
      </c>
      <c r="AT1471">
        <v>10000</v>
      </c>
      <c r="AU1471">
        <v>10000</v>
      </c>
      <c r="AV1471">
        <v>0</v>
      </c>
      <c r="AW1471">
        <v>0</v>
      </c>
      <c r="AX1471">
        <v>0</v>
      </c>
      <c r="AY1471">
        <v>0</v>
      </c>
      <c r="AZ1471">
        <v>0</v>
      </c>
      <c r="BA1471">
        <v>0</v>
      </c>
      <c r="BB1471">
        <v>0</v>
      </c>
      <c r="BC1471">
        <v>0</v>
      </c>
      <c r="BD1471">
        <v>0</v>
      </c>
      <c r="BE1471">
        <v>0</v>
      </c>
      <c r="BF1471">
        <v>0</v>
      </c>
      <c r="BG1471">
        <v>0</v>
      </c>
      <c r="BH1471">
        <v>0</v>
      </c>
      <c r="BI1471">
        <v>0</v>
      </c>
      <c r="BJ1471">
        <v>0</v>
      </c>
      <c r="BK1471">
        <v>0</v>
      </c>
      <c r="BL1471">
        <v>0</v>
      </c>
      <c r="BM1471">
        <v>0</v>
      </c>
      <c r="BN1471">
        <v>0</v>
      </c>
      <c r="BO1471">
        <v>0</v>
      </c>
      <c r="BP1471">
        <v>0</v>
      </c>
      <c r="BQ1471">
        <v>0</v>
      </c>
      <c r="BR1471">
        <v>0</v>
      </c>
      <c r="BS1471">
        <v>0</v>
      </c>
      <c r="BT1471">
        <v>0</v>
      </c>
      <c r="BU1471">
        <v>0</v>
      </c>
      <c r="BV1471">
        <v>0</v>
      </c>
      <c r="BW1471">
        <v>0</v>
      </c>
      <c r="BX1471">
        <v>0</v>
      </c>
      <c r="BY1471">
        <v>0</v>
      </c>
      <c r="BZ1471">
        <v>0</v>
      </c>
      <c r="CA1471">
        <v>0</v>
      </c>
      <c r="CB1471">
        <v>0</v>
      </c>
      <c r="CC1471">
        <v>0</v>
      </c>
      <c r="CD1471">
        <v>0</v>
      </c>
      <c r="CE1471">
        <v>0</v>
      </c>
      <c r="CF1471">
        <v>0</v>
      </c>
      <c r="CG1471">
        <v>0</v>
      </c>
      <c r="CH1471">
        <v>0</v>
      </c>
      <c r="CI1471">
        <v>0</v>
      </c>
      <c r="CJ1471">
        <v>0</v>
      </c>
      <c r="CK1471">
        <v>0</v>
      </c>
      <c r="CL1471">
        <v>0</v>
      </c>
      <c r="CM1471">
        <v>0</v>
      </c>
      <c r="CN1471">
        <v>0</v>
      </c>
      <c r="CO1471">
        <v>0</v>
      </c>
      <c r="CP1471">
        <v>0</v>
      </c>
      <c r="CQ1471">
        <v>0</v>
      </c>
      <c r="CR1471">
        <v>0</v>
      </c>
      <c r="CS1471">
        <v>0</v>
      </c>
      <c r="CT1471">
        <v>0</v>
      </c>
      <c r="CU1471">
        <v>0</v>
      </c>
      <c r="CV1471">
        <v>0</v>
      </c>
      <c r="CW1471">
        <v>0</v>
      </c>
      <c r="CX1471">
        <v>0</v>
      </c>
      <c r="CY1471">
        <v>0</v>
      </c>
      <c r="CZ1471">
        <v>0</v>
      </c>
      <c r="DA1471">
        <v>0</v>
      </c>
      <c r="DB1471">
        <v>0</v>
      </c>
      <c r="DC1471">
        <v>0</v>
      </c>
      <c r="DD1471">
        <v>0</v>
      </c>
      <c r="DE1471">
        <v>0</v>
      </c>
      <c r="DF1471">
        <v>0</v>
      </c>
      <c r="DG1471">
        <v>0</v>
      </c>
      <c r="DH1471">
        <v>0</v>
      </c>
      <c r="DI1471">
        <v>0</v>
      </c>
      <c r="DJ1471">
        <v>0</v>
      </c>
      <c r="DK1471">
        <v>0</v>
      </c>
      <c r="DL1471">
        <v>0</v>
      </c>
      <c r="DM1471">
        <v>0</v>
      </c>
      <c r="DN1471">
        <v>0</v>
      </c>
      <c r="DO1471">
        <v>0</v>
      </c>
      <c r="DP1471">
        <v>0</v>
      </c>
      <c r="DQ1471">
        <v>0</v>
      </c>
      <c r="DR1471">
        <v>0</v>
      </c>
      <c r="DS1471">
        <v>0</v>
      </c>
      <c r="DT1471">
        <v>0</v>
      </c>
      <c r="DU1471">
        <v>0</v>
      </c>
      <c r="DV1471">
        <v>0</v>
      </c>
      <c r="DW1471">
        <v>0</v>
      </c>
      <c r="DX1471">
        <v>0</v>
      </c>
    </row>
    <row r="1472" spans="13:128" hidden="1">
      <c r="M1472" s="340"/>
      <c r="N1472" t="s">
        <v>1024</v>
      </c>
      <c r="O1472">
        <v>2</v>
      </c>
      <c r="P1472">
        <v>18</v>
      </c>
      <c r="Q1472" s="183" t="str">
        <f t="shared" si="52"/>
        <v>SDH150218</v>
      </c>
      <c r="R1472">
        <v>10000</v>
      </c>
      <c r="S1472">
        <v>10000</v>
      </c>
      <c r="T1472">
        <v>10000</v>
      </c>
      <c r="U1472">
        <v>10000</v>
      </c>
      <c r="V1472">
        <v>10000</v>
      </c>
      <c r="W1472">
        <v>10000</v>
      </c>
      <c r="X1472">
        <v>10000</v>
      </c>
      <c r="Y1472">
        <v>10000</v>
      </c>
      <c r="Z1472">
        <v>10000</v>
      </c>
      <c r="AA1472">
        <v>10000</v>
      </c>
      <c r="AB1472">
        <v>10000</v>
      </c>
      <c r="AC1472">
        <v>10000</v>
      </c>
      <c r="AD1472">
        <v>10000</v>
      </c>
      <c r="AE1472">
        <v>10000</v>
      </c>
      <c r="AF1472">
        <v>10000</v>
      </c>
      <c r="AG1472">
        <v>10000</v>
      </c>
      <c r="AH1472">
        <v>10000</v>
      </c>
      <c r="AI1472">
        <v>10000</v>
      </c>
      <c r="AJ1472">
        <v>10000</v>
      </c>
      <c r="AK1472">
        <v>10000</v>
      </c>
      <c r="AL1472">
        <v>10000</v>
      </c>
      <c r="AM1472">
        <v>10000</v>
      </c>
      <c r="AN1472">
        <v>10000</v>
      </c>
      <c r="AO1472">
        <v>10000</v>
      </c>
      <c r="AP1472">
        <v>10000</v>
      </c>
      <c r="AQ1472">
        <v>10000</v>
      </c>
      <c r="AR1472">
        <v>10000</v>
      </c>
      <c r="AS1472">
        <v>10000</v>
      </c>
      <c r="AT1472">
        <v>10000</v>
      </c>
      <c r="AU1472">
        <v>10000</v>
      </c>
      <c r="AV1472">
        <v>0</v>
      </c>
      <c r="AW1472">
        <v>0</v>
      </c>
      <c r="AX1472">
        <v>0</v>
      </c>
      <c r="AY1472">
        <v>0</v>
      </c>
      <c r="AZ1472">
        <v>0</v>
      </c>
      <c r="BA1472">
        <v>0</v>
      </c>
      <c r="BB1472">
        <v>0</v>
      </c>
      <c r="BC1472">
        <v>0</v>
      </c>
      <c r="BD1472">
        <v>0</v>
      </c>
      <c r="BE1472">
        <v>0</v>
      </c>
      <c r="BF1472">
        <v>0</v>
      </c>
      <c r="BG1472">
        <v>0</v>
      </c>
      <c r="BH1472">
        <v>0</v>
      </c>
      <c r="BI1472">
        <v>0</v>
      </c>
      <c r="BJ1472">
        <v>0</v>
      </c>
      <c r="BK1472">
        <v>0</v>
      </c>
      <c r="BL1472">
        <v>0</v>
      </c>
      <c r="BM1472">
        <v>0</v>
      </c>
      <c r="BN1472">
        <v>0</v>
      </c>
      <c r="BO1472">
        <v>0</v>
      </c>
      <c r="BP1472">
        <v>0</v>
      </c>
      <c r="BQ1472">
        <v>0</v>
      </c>
      <c r="BR1472">
        <v>0</v>
      </c>
      <c r="BS1472">
        <v>0</v>
      </c>
      <c r="BT1472">
        <v>0</v>
      </c>
      <c r="BU1472">
        <v>0</v>
      </c>
      <c r="BV1472">
        <v>0</v>
      </c>
      <c r="BW1472">
        <v>0</v>
      </c>
      <c r="BX1472">
        <v>0</v>
      </c>
      <c r="BY1472">
        <v>0</v>
      </c>
      <c r="BZ1472">
        <v>0</v>
      </c>
      <c r="CA1472">
        <v>0</v>
      </c>
      <c r="CB1472">
        <v>0</v>
      </c>
      <c r="CC1472">
        <v>0</v>
      </c>
      <c r="CD1472">
        <v>0</v>
      </c>
      <c r="CE1472">
        <v>0</v>
      </c>
      <c r="CF1472">
        <v>0</v>
      </c>
      <c r="CG1472">
        <v>0</v>
      </c>
      <c r="CH1472">
        <v>0</v>
      </c>
      <c r="CI1472">
        <v>0</v>
      </c>
      <c r="CJ1472">
        <v>0</v>
      </c>
      <c r="CK1472">
        <v>0</v>
      </c>
      <c r="CL1472">
        <v>0</v>
      </c>
      <c r="CM1472">
        <v>0</v>
      </c>
      <c r="CN1472">
        <v>0</v>
      </c>
      <c r="CO1472">
        <v>0</v>
      </c>
      <c r="CP1472">
        <v>0</v>
      </c>
      <c r="CQ1472">
        <v>0</v>
      </c>
      <c r="CR1472">
        <v>0</v>
      </c>
      <c r="CS1472">
        <v>0</v>
      </c>
      <c r="CT1472">
        <v>0</v>
      </c>
      <c r="CU1472">
        <v>0</v>
      </c>
      <c r="CV1472">
        <v>0</v>
      </c>
      <c r="CW1472">
        <v>0</v>
      </c>
      <c r="CX1472">
        <v>0</v>
      </c>
      <c r="CY1472">
        <v>0</v>
      </c>
      <c r="CZ1472">
        <v>0</v>
      </c>
      <c r="DA1472">
        <v>0</v>
      </c>
      <c r="DB1472">
        <v>0</v>
      </c>
      <c r="DC1472">
        <v>0</v>
      </c>
      <c r="DD1472">
        <v>0</v>
      </c>
      <c r="DE1472">
        <v>0</v>
      </c>
      <c r="DF1472">
        <v>0</v>
      </c>
      <c r="DG1472">
        <v>0</v>
      </c>
      <c r="DH1472">
        <v>0</v>
      </c>
      <c r="DI1472">
        <v>0</v>
      </c>
      <c r="DJ1472">
        <v>0</v>
      </c>
      <c r="DK1472">
        <v>0</v>
      </c>
      <c r="DL1472">
        <v>0</v>
      </c>
      <c r="DM1472">
        <v>0</v>
      </c>
      <c r="DN1472">
        <v>0</v>
      </c>
      <c r="DO1472">
        <v>0</v>
      </c>
      <c r="DP1472">
        <v>0</v>
      </c>
      <c r="DQ1472">
        <v>0</v>
      </c>
      <c r="DR1472">
        <v>0</v>
      </c>
      <c r="DS1472">
        <v>0</v>
      </c>
      <c r="DT1472">
        <v>0</v>
      </c>
      <c r="DU1472">
        <v>0</v>
      </c>
      <c r="DV1472">
        <v>0</v>
      </c>
      <c r="DW1472">
        <v>0</v>
      </c>
      <c r="DX1472">
        <v>0</v>
      </c>
    </row>
    <row r="1473" spans="13:128" hidden="1">
      <c r="M1473" s="340"/>
      <c r="N1473" t="s">
        <v>1024</v>
      </c>
      <c r="O1473">
        <v>2</v>
      </c>
      <c r="P1473">
        <v>19</v>
      </c>
      <c r="Q1473" s="183" t="str">
        <f t="shared" si="52"/>
        <v>SDH150219</v>
      </c>
      <c r="R1473">
        <v>10000</v>
      </c>
      <c r="S1473">
        <v>10000</v>
      </c>
      <c r="T1473">
        <v>10000</v>
      </c>
      <c r="U1473">
        <v>10000</v>
      </c>
      <c r="V1473">
        <v>10000</v>
      </c>
      <c r="W1473">
        <v>10000</v>
      </c>
      <c r="X1473">
        <v>10000</v>
      </c>
      <c r="Y1473">
        <v>10000</v>
      </c>
      <c r="Z1473">
        <v>10000</v>
      </c>
      <c r="AA1473">
        <v>10000</v>
      </c>
      <c r="AB1473">
        <v>10000</v>
      </c>
      <c r="AC1473">
        <v>10000</v>
      </c>
      <c r="AD1473">
        <v>10000</v>
      </c>
      <c r="AE1473">
        <v>10000</v>
      </c>
      <c r="AF1473">
        <v>10000</v>
      </c>
      <c r="AG1473">
        <v>10000</v>
      </c>
      <c r="AH1473">
        <v>10000</v>
      </c>
      <c r="AI1473">
        <v>10000</v>
      </c>
      <c r="AJ1473">
        <v>10000</v>
      </c>
      <c r="AK1473">
        <v>10000</v>
      </c>
      <c r="AL1473">
        <v>10000</v>
      </c>
      <c r="AM1473">
        <v>10000</v>
      </c>
      <c r="AN1473">
        <v>10000</v>
      </c>
      <c r="AO1473">
        <v>10000</v>
      </c>
      <c r="AP1473">
        <v>10000</v>
      </c>
      <c r="AQ1473">
        <v>10000</v>
      </c>
      <c r="AR1473">
        <v>10000</v>
      </c>
      <c r="AS1473">
        <v>10000</v>
      </c>
      <c r="AT1473">
        <v>10000</v>
      </c>
      <c r="AU1473">
        <v>10000</v>
      </c>
      <c r="AV1473">
        <v>0</v>
      </c>
      <c r="AW1473">
        <v>0</v>
      </c>
      <c r="AX1473">
        <v>0</v>
      </c>
      <c r="AY1473">
        <v>0</v>
      </c>
      <c r="AZ1473">
        <v>0</v>
      </c>
      <c r="BA1473">
        <v>0</v>
      </c>
      <c r="BB1473">
        <v>0</v>
      </c>
      <c r="BC1473">
        <v>0</v>
      </c>
      <c r="BD1473">
        <v>0</v>
      </c>
      <c r="BE1473">
        <v>0</v>
      </c>
      <c r="BF1473">
        <v>0</v>
      </c>
      <c r="BG1473">
        <v>0</v>
      </c>
      <c r="BH1473">
        <v>0</v>
      </c>
      <c r="BI1473">
        <v>0</v>
      </c>
      <c r="BJ1473">
        <v>0</v>
      </c>
      <c r="BK1473">
        <v>0</v>
      </c>
      <c r="BL1473">
        <v>0</v>
      </c>
      <c r="BM1473">
        <v>0</v>
      </c>
      <c r="BN1473">
        <v>0</v>
      </c>
      <c r="BO1473">
        <v>0</v>
      </c>
      <c r="BP1473">
        <v>0</v>
      </c>
      <c r="BQ1473">
        <v>0</v>
      </c>
      <c r="BR1473">
        <v>0</v>
      </c>
      <c r="BS1473">
        <v>0</v>
      </c>
      <c r="BT1473">
        <v>0</v>
      </c>
      <c r="BU1473">
        <v>0</v>
      </c>
      <c r="BV1473">
        <v>0</v>
      </c>
      <c r="BW1473">
        <v>0</v>
      </c>
      <c r="BX1473">
        <v>0</v>
      </c>
      <c r="BY1473">
        <v>0</v>
      </c>
      <c r="BZ1473">
        <v>0</v>
      </c>
      <c r="CA1473">
        <v>0</v>
      </c>
      <c r="CB1473">
        <v>0</v>
      </c>
      <c r="CC1473">
        <v>0</v>
      </c>
      <c r="CD1473">
        <v>0</v>
      </c>
      <c r="CE1473">
        <v>0</v>
      </c>
      <c r="CF1473">
        <v>0</v>
      </c>
      <c r="CG1473">
        <v>0</v>
      </c>
      <c r="CH1473">
        <v>0</v>
      </c>
      <c r="CI1473">
        <v>0</v>
      </c>
      <c r="CJ1473">
        <v>0</v>
      </c>
      <c r="CK1473">
        <v>0</v>
      </c>
      <c r="CL1473">
        <v>0</v>
      </c>
      <c r="CM1473">
        <v>0</v>
      </c>
      <c r="CN1473">
        <v>0</v>
      </c>
      <c r="CO1473">
        <v>0</v>
      </c>
      <c r="CP1473">
        <v>0</v>
      </c>
      <c r="CQ1473">
        <v>0</v>
      </c>
      <c r="CR1473">
        <v>0</v>
      </c>
      <c r="CS1473">
        <v>0</v>
      </c>
      <c r="CT1473">
        <v>0</v>
      </c>
      <c r="CU1473">
        <v>0</v>
      </c>
      <c r="CV1473">
        <v>0</v>
      </c>
      <c r="CW1473">
        <v>0</v>
      </c>
      <c r="CX1473">
        <v>0</v>
      </c>
      <c r="CY1473">
        <v>0</v>
      </c>
      <c r="CZ1473">
        <v>0</v>
      </c>
      <c r="DA1473">
        <v>0</v>
      </c>
      <c r="DB1473">
        <v>0</v>
      </c>
      <c r="DC1473">
        <v>0</v>
      </c>
      <c r="DD1473">
        <v>0</v>
      </c>
      <c r="DE1473">
        <v>0</v>
      </c>
      <c r="DF1473">
        <v>0</v>
      </c>
      <c r="DG1473">
        <v>0</v>
      </c>
      <c r="DH1473">
        <v>0</v>
      </c>
      <c r="DI1473">
        <v>0</v>
      </c>
      <c r="DJ1473">
        <v>0</v>
      </c>
      <c r="DK1473">
        <v>0</v>
      </c>
      <c r="DL1473">
        <v>0</v>
      </c>
      <c r="DM1473">
        <v>0</v>
      </c>
      <c r="DN1473">
        <v>0</v>
      </c>
      <c r="DO1473">
        <v>0</v>
      </c>
      <c r="DP1473">
        <v>0</v>
      </c>
      <c r="DQ1473">
        <v>0</v>
      </c>
      <c r="DR1473">
        <v>0</v>
      </c>
      <c r="DS1473">
        <v>0</v>
      </c>
      <c r="DT1473">
        <v>0</v>
      </c>
      <c r="DU1473">
        <v>0</v>
      </c>
      <c r="DV1473">
        <v>0</v>
      </c>
      <c r="DW1473">
        <v>0</v>
      </c>
      <c r="DX1473">
        <v>0</v>
      </c>
    </row>
    <row r="1474" spans="13:128" hidden="1">
      <c r="M1474" s="340"/>
      <c r="N1474" t="s">
        <v>1024</v>
      </c>
      <c r="O1474">
        <v>2</v>
      </c>
      <c r="P1474">
        <v>20</v>
      </c>
      <c r="Q1474" s="183" t="str">
        <f t="shared" si="52"/>
        <v>SDH150220</v>
      </c>
      <c r="R1474">
        <v>10000</v>
      </c>
      <c r="S1474">
        <v>10000</v>
      </c>
      <c r="T1474">
        <v>10000</v>
      </c>
      <c r="U1474">
        <v>10000</v>
      </c>
      <c r="V1474">
        <v>10000</v>
      </c>
      <c r="W1474">
        <v>10000</v>
      </c>
      <c r="X1474">
        <v>10000</v>
      </c>
      <c r="Y1474">
        <v>10000</v>
      </c>
      <c r="Z1474">
        <v>10000</v>
      </c>
      <c r="AA1474">
        <v>10000</v>
      </c>
      <c r="AB1474">
        <v>10000</v>
      </c>
      <c r="AC1474">
        <v>10000</v>
      </c>
      <c r="AD1474">
        <v>10000</v>
      </c>
      <c r="AE1474">
        <v>10000</v>
      </c>
      <c r="AF1474">
        <v>10000</v>
      </c>
      <c r="AG1474">
        <v>10000</v>
      </c>
      <c r="AH1474">
        <v>10000</v>
      </c>
      <c r="AI1474">
        <v>10000</v>
      </c>
      <c r="AJ1474">
        <v>10000</v>
      </c>
      <c r="AK1474">
        <v>10000</v>
      </c>
      <c r="AL1474">
        <v>10000</v>
      </c>
      <c r="AM1474">
        <v>10000</v>
      </c>
      <c r="AN1474">
        <v>10000</v>
      </c>
      <c r="AO1474">
        <v>10000</v>
      </c>
      <c r="AP1474">
        <v>10000</v>
      </c>
      <c r="AQ1474">
        <v>10000</v>
      </c>
      <c r="AR1474">
        <v>10000</v>
      </c>
      <c r="AS1474">
        <v>10000</v>
      </c>
      <c r="AT1474">
        <v>10000</v>
      </c>
      <c r="AU1474">
        <v>10000</v>
      </c>
      <c r="AV1474">
        <v>0</v>
      </c>
      <c r="AW1474">
        <v>0</v>
      </c>
      <c r="AX1474">
        <v>0</v>
      </c>
      <c r="AY1474">
        <v>0</v>
      </c>
      <c r="AZ1474">
        <v>0</v>
      </c>
      <c r="BA1474">
        <v>0</v>
      </c>
      <c r="BB1474">
        <v>0</v>
      </c>
      <c r="BC1474">
        <v>0</v>
      </c>
      <c r="BD1474">
        <v>0</v>
      </c>
      <c r="BE1474">
        <v>0</v>
      </c>
      <c r="BF1474">
        <v>0</v>
      </c>
      <c r="BG1474">
        <v>0</v>
      </c>
      <c r="BH1474">
        <v>0</v>
      </c>
      <c r="BI1474">
        <v>0</v>
      </c>
      <c r="BJ1474">
        <v>0</v>
      </c>
      <c r="BK1474">
        <v>0</v>
      </c>
      <c r="BL1474">
        <v>0</v>
      </c>
      <c r="BM1474">
        <v>0</v>
      </c>
      <c r="BN1474">
        <v>0</v>
      </c>
      <c r="BO1474">
        <v>0</v>
      </c>
      <c r="BP1474">
        <v>0</v>
      </c>
      <c r="BQ1474">
        <v>0</v>
      </c>
      <c r="BR1474">
        <v>0</v>
      </c>
      <c r="BS1474">
        <v>0</v>
      </c>
      <c r="BT1474">
        <v>0</v>
      </c>
      <c r="BU1474">
        <v>0</v>
      </c>
      <c r="BV1474">
        <v>0</v>
      </c>
      <c r="BW1474">
        <v>0</v>
      </c>
      <c r="BX1474">
        <v>0</v>
      </c>
      <c r="BY1474">
        <v>0</v>
      </c>
      <c r="BZ1474">
        <v>0</v>
      </c>
      <c r="CA1474">
        <v>0</v>
      </c>
      <c r="CB1474">
        <v>0</v>
      </c>
      <c r="CC1474">
        <v>0</v>
      </c>
      <c r="CD1474">
        <v>0</v>
      </c>
      <c r="CE1474">
        <v>0</v>
      </c>
      <c r="CF1474">
        <v>0</v>
      </c>
      <c r="CG1474">
        <v>0</v>
      </c>
      <c r="CH1474">
        <v>0</v>
      </c>
      <c r="CI1474">
        <v>0</v>
      </c>
      <c r="CJ1474">
        <v>0</v>
      </c>
      <c r="CK1474">
        <v>0</v>
      </c>
      <c r="CL1474">
        <v>0</v>
      </c>
      <c r="CM1474">
        <v>0</v>
      </c>
      <c r="CN1474">
        <v>0</v>
      </c>
      <c r="CO1474">
        <v>0</v>
      </c>
      <c r="CP1474">
        <v>0</v>
      </c>
      <c r="CQ1474">
        <v>0</v>
      </c>
      <c r="CR1474">
        <v>0</v>
      </c>
      <c r="CS1474">
        <v>0</v>
      </c>
      <c r="CT1474">
        <v>0</v>
      </c>
      <c r="CU1474">
        <v>0</v>
      </c>
      <c r="CV1474">
        <v>0</v>
      </c>
      <c r="CW1474">
        <v>0</v>
      </c>
      <c r="CX1474">
        <v>0</v>
      </c>
      <c r="CY1474">
        <v>0</v>
      </c>
      <c r="CZ1474">
        <v>0</v>
      </c>
      <c r="DA1474">
        <v>0</v>
      </c>
      <c r="DB1474">
        <v>0</v>
      </c>
      <c r="DC1474">
        <v>0</v>
      </c>
      <c r="DD1474">
        <v>0</v>
      </c>
      <c r="DE1474">
        <v>0</v>
      </c>
      <c r="DF1474">
        <v>0</v>
      </c>
      <c r="DG1474">
        <v>0</v>
      </c>
      <c r="DH1474">
        <v>0</v>
      </c>
      <c r="DI1474">
        <v>0</v>
      </c>
      <c r="DJ1474">
        <v>0</v>
      </c>
      <c r="DK1474">
        <v>0</v>
      </c>
      <c r="DL1474">
        <v>0</v>
      </c>
      <c r="DM1474">
        <v>0</v>
      </c>
      <c r="DN1474">
        <v>0</v>
      </c>
      <c r="DO1474">
        <v>0</v>
      </c>
      <c r="DP1474">
        <v>0</v>
      </c>
      <c r="DQ1474">
        <v>0</v>
      </c>
      <c r="DR1474">
        <v>0</v>
      </c>
      <c r="DS1474">
        <v>0</v>
      </c>
      <c r="DT1474">
        <v>0</v>
      </c>
      <c r="DU1474">
        <v>0</v>
      </c>
      <c r="DV1474">
        <v>0</v>
      </c>
      <c r="DW1474">
        <v>0</v>
      </c>
      <c r="DX1474">
        <v>0</v>
      </c>
    </row>
    <row r="1475" spans="13:128" hidden="1">
      <c r="M1475" s="340"/>
      <c r="N1475" t="s">
        <v>1024</v>
      </c>
      <c r="O1475">
        <v>2</v>
      </c>
      <c r="P1475">
        <v>21</v>
      </c>
      <c r="Q1475" s="183" t="str">
        <f t="shared" si="52"/>
        <v>SDH150221</v>
      </c>
      <c r="R1475">
        <v>10000</v>
      </c>
      <c r="S1475">
        <v>10000</v>
      </c>
      <c r="T1475">
        <v>10000</v>
      </c>
      <c r="U1475">
        <v>10000</v>
      </c>
      <c r="V1475">
        <v>10000</v>
      </c>
      <c r="W1475">
        <v>10000</v>
      </c>
      <c r="X1475">
        <v>10000</v>
      </c>
      <c r="Y1475">
        <v>10000</v>
      </c>
      <c r="Z1475">
        <v>10000</v>
      </c>
      <c r="AA1475">
        <v>10000</v>
      </c>
      <c r="AB1475">
        <v>10000</v>
      </c>
      <c r="AC1475">
        <v>10000</v>
      </c>
      <c r="AD1475">
        <v>10000</v>
      </c>
      <c r="AE1475">
        <v>10000</v>
      </c>
      <c r="AF1475">
        <v>10000</v>
      </c>
      <c r="AG1475">
        <v>10000</v>
      </c>
      <c r="AH1475">
        <v>10000</v>
      </c>
      <c r="AI1475">
        <v>10000</v>
      </c>
      <c r="AJ1475">
        <v>10000</v>
      </c>
      <c r="AK1475">
        <v>10000</v>
      </c>
      <c r="AL1475">
        <v>10000</v>
      </c>
      <c r="AM1475">
        <v>10000</v>
      </c>
      <c r="AN1475">
        <v>10000</v>
      </c>
      <c r="AO1475">
        <v>10000</v>
      </c>
      <c r="AP1475">
        <v>10000</v>
      </c>
      <c r="AQ1475">
        <v>10000</v>
      </c>
      <c r="AR1475">
        <v>10000</v>
      </c>
      <c r="AS1475">
        <v>10000</v>
      </c>
      <c r="AT1475">
        <v>10000</v>
      </c>
      <c r="AU1475">
        <v>10000</v>
      </c>
      <c r="AV1475">
        <v>0</v>
      </c>
      <c r="AW1475">
        <v>0</v>
      </c>
      <c r="AX1475">
        <v>0</v>
      </c>
      <c r="AY1475">
        <v>0</v>
      </c>
      <c r="AZ1475">
        <v>0</v>
      </c>
      <c r="BA1475">
        <v>0</v>
      </c>
      <c r="BB1475">
        <v>0</v>
      </c>
      <c r="BC1475">
        <v>0</v>
      </c>
      <c r="BD1475">
        <v>0</v>
      </c>
      <c r="BE1475">
        <v>0</v>
      </c>
      <c r="BF1475">
        <v>0</v>
      </c>
      <c r="BG1475">
        <v>0</v>
      </c>
      <c r="BH1475">
        <v>0</v>
      </c>
      <c r="BI1475">
        <v>0</v>
      </c>
      <c r="BJ1475">
        <v>0</v>
      </c>
      <c r="BK1475">
        <v>0</v>
      </c>
      <c r="BL1475">
        <v>0</v>
      </c>
      <c r="BM1475">
        <v>0</v>
      </c>
      <c r="BN1475">
        <v>0</v>
      </c>
      <c r="BO1475">
        <v>0</v>
      </c>
      <c r="BP1475">
        <v>0</v>
      </c>
      <c r="BQ1475">
        <v>0</v>
      </c>
      <c r="BR1475">
        <v>0</v>
      </c>
      <c r="BS1475">
        <v>0</v>
      </c>
      <c r="BT1475">
        <v>0</v>
      </c>
      <c r="BU1475">
        <v>0</v>
      </c>
      <c r="BV1475">
        <v>0</v>
      </c>
      <c r="BW1475">
        <v>0</v>
      </c>
      <c r="BX1475">
        <v>0</v>
      </c>
      <c r="BY1475">
        <v>0</v>
      </c>
      <c r="BZ1475">
        <v>0</v>
      </c>
      <c r="CA1475">
        <v>0</v>
      </c>
      <c r="CB1475">
        <v>0</v>
      </c>
      <c r="CC1475">
        <v>0</v>
      </c>
      <c r="CD1475">
        <v>0</v>
      </c>
      <c r="CE1475">
        <v>0</v>
      </c>
      <c r="CF1475">
        <v>0</v>
      </c>
      <c r="CG1475">
        <v>0</v>
      </c>
      <c r="CH1475">
        <v>0</v>
      </c>
      <c r="CI1475">
        <v>0</v>
      </c>
      <c r="CJ1475">
        <v>0</v>
      </c>
      <c r="CK1475">
        <v>0</v>
      </c>
      <c r="CL1475">
        <v>0</v>
      </c>
      <c r="CM1475">
        <v>0</v>
      </c>
      <c r="CN1475">
        <v>0</v>
      </c>
      <c r="CO1475">
        <v>0</v>
      </c>
      <c r="CP1475">
        <v>0</v>
      </c>
      <c r="CQ1475">
        <v>0</v>
      </c>
      <c r="CR1475">
        <v>0</v>
      </c>
      <c r="CS1475">
        <v>0</v>
      </c>
      <c r="CT1475">
        <v>0</v>
      </c>
      <c r="CU1475">
        <v>0</v>
      </c>
      <c r="CV1475">
        <v>0</v>
      </c>
      <c r="CW1475">
        <v>0</v>
      </c>
      <c r="CX1475">
        <v>0</v>
      </c>
      <c r="CY1475">
        <v>0</v>
      </c>
      <c r="CZ1475">
        <v>0</v>
      </c>
      <c r="DA1475">
        <v>0</v>
      </c>
      <c r="DB1475">
        <v>0</v>
      </c>
      <c r="DC1475">
        <v>0</v>
      </c>
      <c r="DD1475">
        <v>0</v>
      </c>
      <c r="DE1475">
        <v>0</v>
      </c>
      <c r="DF1475">
        <v>0</v>
      </c>
      <c r="DG1475">
        <v>0</v>
      </c>
      <c r="DH1475">
        <v>0</v>
      </c>
      <c r="DI1475">
        <v>0</v>
      </c>
      <c r="DJ1475">
        <v>0</v>
      </c>
      <c r="DK1475">
        <v>0</v>
      </c>
      <c r="DL1475">
        <v>0</v>
      </c>
      <c r="DM1475">
        <v>0</v>
      </c>
      <c r="DN1475">
        <v>0</v>
      </c>
      <c r="DO1475">
        <v>0</v>
      </c>
      <c r="DP1475">
        <v>0</v>
      </c>
      <c r="DQ1475">
        <v>0</v>
      </c>
      <c r="DR1475">
        <v>0</v>
      </c>
      <c r="DS1475">
        <v>0</v>
      </c>
      <c r="DT1475">
        <v>0</v>
      </c>
      <c r="DU1475">
        <v>0</v>
      </c>
      <c r="DV1475">
        <v>0</v>
      </c>
      <c r="DW1475">
        <v>0</v>
      </c>
      <c r="DX1475">
        <v>0</v>
      </c>
    </row>
    <row r="1476" spans="13:128" hidden="1">
      <c r="M1476" s="340"/>
      <c r="N1476" t="s">
        <v>1024</v>
      </c>
      <c r="O1476">
        <v>2</v>
      </c>
      <c r="P1476">
        <v>22</v>
      </c>
      <c r="Q1476" s="183" t="str">
        <f t="shared" si="52"/>
        <v>SDH150222</v>
      </c>
      <c r="R1476">
        <v>10000</v>
      </c>
      <c r="S1476">
        <v>10000</v>
      </c>
      <c r="T1476">
        <v>10000</v>
      </c>
      <c r="U1476">
        <v>10000</v>
      </c>
      <c r="V1476">
        <v>10000</v>
      </c>
      <c r="W1476">
        <v>10000</v>
      </c>
      <c r="X1476">
        <v>10000</v>
      </c>
      <c r="Y1476">
        <v>10000</v>
      </c>
      <c r="Z1476">
        <v>10000</v>
      </c>
      <c r="AA1476">
        <v>10000</v>
      </c>
      <c r="AB1476">
        <v>10000</v>
      </c>
      <c r="AC1476">
        <v>10000</v>
      </c>
      <c r="AD1476">
        <v>10000</v>
      </c>
      <c r="AE1476">
        <v>10000</v>
      </c>
      <c r="AF1476">
        <v>10000</v>
      </c>
      <c r="AG1476">
        <v>10000</v>
      </c>
      <c r="AH1476">
        <v>10000</v>
      </c>
      <c r="AI1476">
        <v>10000</v>
      </c>
      <c r="AJ1476">
        <v>10000</v>
      </c>
      <c r="AK1476">
        <v>10000</v>
      </c>
      <c r="AL1476">
        <v>10000</v>
      </c>
      <c r="AM1476">
        <v>10000</v>
      </c>
      <c r="AN1476">
        <v>10000</v>
      </c>
      <c r="AO1476">
        <v>10000</v>
      </c>
      <c r="AP1476">
        <v>10000</v>
      </c>
      <c r="AQ1476">
        <v>10000</v>
      </c>
      <c r="AR1476">
        <v>10000</v>
      </c>
      <c r="AS1476">
        <v>10000</v>
      </c>
      <c r="AT1476">
        <v>10000</v>
      </c>
      <c r="AU1476">
        <v>10000</v>
      </c>
      <c r="AV1476">
        <v>0</v>
      </c>
      <c r="AW1476">
        <v>0</v>
      </c>
      <c r="AX1476">
        <v>0</v>
      </c>
      <c r="AY1476">
        <v>0</v>
      </c>
      <c r="AZ1476">
        <v>0</v>
      </c>
      <c r="BA1476">
        <v>0</v>
      </c>
      <c r="BB1476">
        <v>0</v>
      </c>
      <c r="BC1476">
        <v>0</v>
      </c>
      <c r="BD1476">
        <v>0</v>
      </c>
      <c r="BE1476">
        <v>0</v>
      </c>
      <c r="BF1476">
        <v>0</v>
      </c>
      <c r="BG1476">
        <v>0</v>
      </c>
      <c r="BH1476">
        <v>0</v>
      </c>
      <c r="BI1476">
        <v>0</v>
      </c>
      <c r="BJ1476">
        <v>0</v>
      </c>
      <c r="BK1476">
        <v>0</v>
      </c>
      <c r="BL1476">
        <v>0</v>
      </c>
      <c r="BM1476">
        <v>0</v>
      </c>
      <c r="BN1476">
        <v>0</v>
      </c>
      <c r="BO1476">
        <v>0</v>
      </c>
      <c r="BP1476">
        <v>0</v>
      </c>
      <c r="BQ1476">
        <v>0</v>
      </c>
      <c r="BR1476">
        <v>0</v>
      </c>
      <c r="BS1476">
        <v>0</v>
      </c>
      <c r="BT1476">
        <v>0</v>
      </c>
      <c r="BU1476">
        <v>0</v>
      </c>
      <c r="BV1476">
        <v>0</v>
      </c>
      <c r="BW1476">
        <v>0</v>
      </c>
      <c r="BX1476">
        <v>0</v>
      </c>
      <c r="BY1476">
        <v>0</v>
      </c>
      <c r="BZ1476">
        <v>0</v>
      </c>
      <c r="CA1476">
        <v>0</v>
      </c>
      <c r="CB1476">
        <v>0</v>
      </c>
      <c r="CC1476">
        <v>0</v>
      </c>
      <c r="CD1476">
        <v>0</v>
      </c>
      <c r="CE1476">
        <v>0</v>
      </c>
      <c r="CF1476">
        <v>0</v>
      </c>
      <c r="CG1476">
        <v>0</v>
      </c>
      <c r="CH1476">
        <v>0</v>
      </c>
      <c r="CI1476">
        <v>0</v>
      </c>
      <c r="CJ1476">
        <v>0</v>
      </c>
      <c r="CK1476">
        <v>0</v>
      </c>
      <c r="CL1476">
        <v>0</v>
      </c>
      <c r="CM1476">
        <v>0</v>
      </c>
      <c r="CN1476">
        <v>0</v>
      </c>
      <c r="CO1476">
        <v>0</v>
      </c>
      <c r="CP1476">
        <v>0</v>
      </c>
      <c r="CQ1476">
        <v>0</v>
      </c>
      <c r="CR1476">
        <v>0</v>
      </c>
      <c r="CS1476">
        <v>0</v>
      </c>
      <c r="CT1476">
        <v>0</v>
      </c>
      <c r="CU1476">
        <v>0</v>
      </c>
      <c r="CV1476">
        <v>0</v>
      </c>
      <c r="CW1476">
        <v>0</v>
      </c>
      <c r="CX1476">
        <v>0</v>
      </c>
      <c r="CY1476">
        <v>0</v>
      </c>
      <c r="CZ1476">
        <v>0</v>
      </c>
      <c r="DA1476">
        <v>0</v>
      </c>
      <c r="DB1476">
        <v>0</v>
      </c>
      <c r="DC1476">
        <v>0</v>
      </c>
      <c r="DD1476">
        <v>0</v>
      </c>
      <c r="DE1476">
        <v>0</v>
      </c>
      <c r="DF1476">
        <v>0</v>
      </c>
      <c r="DG1476">
        <v>0</v>
      </c>
      <c r="DH1476">
        <v>0</v>
      </c>
      <c r="DI1476">
        <v>0</v>
      </c>
      <c r="DJ1476">
        <v>0</v>
      </c>
      <c r="DK1476">
        <v>0</v>
      </c>
      <c r="DL1476">
        <v>0</v>
      </c>
      <c r="DM1476">
        <v>0</v>
      </c>
      <c r="DN1476">
        <v>0</v>
      </c>
      <c r="DO1476">
        <v>0</v>
      </c>
      <c r="DP1476">
        <v>0</v>
      </c>
      <c r="DQ1476">
        <v>0</v>
      </c>
      <c r="DR1476">
        <v>0</v>
      </c>
      <c r="DS1476">
        <v>0</v>
      </c>
      <c r="DT1476">
        <v>0</v>
      </c>
      <c r="DU1476">
        <v>0</v>
      </c>
      <c r="DV1476">
        <v>0</v>
      </c>
      <c r="DW1476">
        <v>0</v>
      </c>
      <c r="DX1476">
        <v>0</v>
      </c>
    </row>
    <row r="1477" spans="13:128" hidden="1">
      <c r="M1477" s="340"/>
      <c r="N1477" t="s">
        <v>1024</v>
      </c>
      <c r="O1477">
        <v>2</v>
      </c>
      <c r="P1477">
        <v>23</v>
      </c>
      <c r="Q1477" s="183" t="str">
        <f t="shared" si="52"/>
        <v>SDH150223</v>
      </c>
      <c r="R1477">
        <v>10000</v>
      </c>
      <c r="S1477">
        <v>10000</v>
      </c>
      <c r="T1477">
        <v>10000</v>
      </c>
      <c r="U1477">
        <v>10000</v>
      </c>
      <c r="V1477">
        <v>10000</v>
      </c>
      <c r="W1477">
        <v>10000</v>
      </c>
      <c r="X1477">
        <v>10000</v>
      </c>
      <c r="Y1477">
        <v>10000</v>
      </c>
      <c r="Z1477">
        <v>10000</v>
      </c>
      <c r="AA1477">
        <v>10000</v>
      </c>
      <c r="AB1477">
        <v>10000</v>
      </c>
      <c r="AC1477">
        <v>10000</v>
      </c>
      <c r="AD1477">
        <v>10000</v>
      </c>
      <c r="AE1477">
        <v>10000</v>
      </c>
      <c r="AF1477">
        <v>10000</v>
      </c>
      <c r="AG1477">
        <v>10000</v>
      </c>
      <c r="AH1477">
        <v>10000</v>
      </c>
      <c r="AI1477">
        <v>10000</v>
      </c>
      <c r="AJ1477">
        <v>10000</v>
      </c>
      <c r="AK1477">
        <v>10000</v>
      </c>
      <c r="AL1477">
        <v>10000</v>
      </c>
      <c r="AM1477">
        <v>10000</v>
      </c>
      <c r="AN1477">
        <v>10000</v>
      </c>
      <c r="AO1477">
        <v>10000</v>
      </c>
      <c r="AP1477">
        <v>10000</v>
      </c>
      <c r="AQ1477">
        <v>10000</v>
      </c>
      <c r="AR1477">
        <v>10000</v>
      </c>
      <c r="AS1477">
        <v>10000</v>
      </c>
      <c r="AT1477">
        <v>10000</v>
      </c>
      <c r="AU1477">
        <v>10000</v>
      </c>
      <c r="AV1477">
        <v>0</v>
      </c>
      <c r="AW1477">
        <v>0</v>
      </c>
      <c r="AX1477">
        <v>0</v>
      </c>
      <c r="AY1477">
        <v>0</v>
      </c>
      <c r="AZ1477">
        <v>0</v>
      </c>
      <c r="BA1477">
        <v>0</v>
      </c>
      <c r="BB1477">
        <v>0</v>
      </c>
      <c r="BC1477">
        <v>0</v>
      </c>
      <c r="BD1477">
        <v>0</v>
      </c>
      <c r="BE1477">
        <v>0</v>
      </c>
      <c r="BF1477">
        <v>0</v>
      </c>
      <c r="BG1477">
        <v>0</v>
      </c>
      <c r="BH1477">
        <v>0</v>
      </c>
      <c r="BI1477">
        <v>0</v>
      </c>
      <c r="BJ1477">
        <v>0</v>
      </c>
      <c r="BK1477">
        <v>0</v>
      </c>
      <c r="BL1477">
        <v>0</v>
      </c>
      <c r="BM1477">
        <v>0</v>
      </c>
      <c r="BN1477">
        <v>0</v>
      </c>
      <c r="BO1477">
        <v>0</v>
      </c>
      <c r="BP1477">
        <v>0</v>
      </c>
      <c r="BQ1477">
        <v>0</v>
      </c>
      <c r="BR1477">
        <v>0</v>
      </c>
      <c r="BS1477">
        <v>0</v>
      </c>
      <c r="BT1477">
        <v>0</v>
      </c>
      <c r="BU1477">
        <v>0</v>
      </c>
      <c r="BV1477">
        <v>0</v>
      </c>
      <c r="BW1477">
        <v>0</v>
      </c>
      <c r="BX1477">
        <v>0</v>
      </c>
      <c r="BY1477">
        <v>0</v>
      </c>
      <c r="BZ1477">
        <v>0</v>
      </c>
      <c r="CA1477">
        <v>0</v>
      </c>
      <c r="CB1477">
        <v>0</v>
      </c>
      <c r="CC1477">
        <v>0</v>
      </c>
      <c r="CD1477">
        <v>0</v>
      </c>
      <c r="CE1477">
        <v>0</v>
      </c>
      <c r="CF1477">
        <v>0</v>
      </c>
      <c r="CG1477">
        <v>0</v>
      </c>
      <c r="CH1477">
        <v>0</v>
      </c>
      <c r="CI1477">
        <v>0</v>
      </c>
      <c r="CJ1477">
        <v>0</v>
      </c>
      <c r="CK1477">
        <v>0</v>
      </c>
      <c r="CL1477">
        <v>0</v>
      </c>
      <c r="CM1477">
        <v>0</v>
      </c>
      <c r="CN1477">
        <v>0</v>
      </c>
      <c r="CO1477">
        <v>0</v>
      </c>
      <c r="CP1477">
        <v>0</v>
      </c>
      <c r="CQ1477">
        <v>0</v>
      </c>
      <c r="CR1477">
        <v>0</v>
      </c>
      <c r="CS1477">
        <v>0</v>
      </c>
      <c r="CT1477">
        <v>0</v>
      </c>
      <c r="CU1477">
        <v>0</v>
      </c>
      <c r="CV1477">
        <v>0</v>
      </c>
      <c r="CW1477">
        <v>0</v>
      </c>
      <c r="CX1477">
        <v>0</v>
      </c>
      <c r="CY1477">
        <v>0</v>
      </c>
      <c r="CZ1477">
        <v>0</v>
      </c>
      <c r="DA1477">
        <v>0</v>
      </c>
      <c r="DB1477">
        <v>0</v>
      </c>
      <c r="DC1477">
        <v>0</v>
      </c>
      <c r="DD1477">
        <v>0</v>
      </c>
      <c r="DE1477">
        <v>0</v>
      </c>
      <c r="DF1477">
        <v>0</v>
      </c>
      <c r="DG1477">
        <v>0</v>
      </c>
      <c r="DH1477">
        <v>0</v>
      </c>
      <c r="DI1477">
        <v>0</v>
      </c>
      <c r="DJ1477">
        <v>0</v>
      </c>
      <c r="DK1477">
        <v>0</v>
      </c>
      <c r="DL1477">
        <v>0</v>
      </c>
      <c r="DM1477">
        <v>0</v>
      </c>
      <c r="DN1477">
        <v>0</v>
      </c>
      <c r="DO1477">
        <v>0</v>
      </c>
      <c r="DP1477">
        <v>0</v>
      </c>
      <c r="DQ1477">
        <v>0</v>
      </c>
      <c r="DR1477">
        <v>0</v>
      </c>
      <c r="DS1477">
        <v>0</v>
      </c>
      <c r="DT1477">
        <v>0</v>
      </c>
      <c r="DU1477">
        <v>0</v>
      </c>
      <c r="DV1477">
        <v>0</v>
      </c>
      <c r="DW1477">
        <v>0</v>
      </c>
      <c r="DX1477">
        <v>0</v>
      </c>
    </row>
    <row r="1478" spans="13:128" hidden="1">
      <c r="M1478" s="340"/>
      <c r="N1478" t="s">
        <v>1024</v>
      </c>
      <c r="O1478">
        <v>2</v>
      </c>
      <c r="P1478">
        <v>24</v>
      </c>
      <c r="Q1478" s="183" t="str">
        <f t="shared" si="52"/>
        <v>SDH150224</v>
      </c>
      <c r="R1478">
        <v>10000</v>
      </c>
      <c r="S1478">
        <v>10000</v>
      </c>
      <c r="T1478">
        <v>10000</v>
      </c>
      <c r="U1478">
        <v>10000</v>
      </c>
      <c r="V1478">
        <v>10000</v>
      </c>
      <c r="W1478">
        <v>10000</v>
      </c>
      <c r="X1478">
        <v>10000</v>
      </c>
      <c r="Y1478">
        <v>10000</v>
      </c>
      <c r="Z1478">
        <v>10000</v>
      </c>
      <c r="AA1478">
        <v>10000</v>
      </c>
      <c r="AB1478">
        <v>10000</v>
      </c>
      <c r="AC1478">
        <v>10000</v>
      </c>
      <c r="AD1478">
        <v>10000</v>
      </c>
      <c r="AE1478">
        <v>10000</v>
      </c>
      <c r="AF1478">
        <v>10000</v>
      </c>
      <c r="AG1478">
        <v>10000</v>
      </c>
      <c r="AH1478">
        <v>10000</v>
      </c>
      <c r="AI1478">
        <v>10000</v>
      </c>
      <c r="AJ1478">
        <v>10000</v>
      </c>
      <c r="AK1478">
        <v>10000</v>
      </c>
      <c r="AL1478">
        <v>10000</v>
      </c>
      <c r="AM1478">
        <v>10000</v>
      </c>
      <c r="AN1478">
        <v>10000</v>
      </c>
      <c r="AO1478">
        <v>10000</v>
      </c>
      <c r="AP1478">
        <v>10000</v>
      </c>
      <c r="AQ1478">
        <v>10000</v>
      </c>
      <c r="AR1478">
        <v>10000</v>
      </c>
      <c r="AS1478">
        <v>10000</v>
      </c>
      <c r="AT1478">
        <v>10000</v>
      </c>
      <c r="AU1478">
        <v>10000</v>
      </c>
      <c r="AV1478">
        <v>0</v>
      </c>
      <c r="AW1478">
        <v>0</v>
      </c>
      <c r="AX1478">
        <v>0</v>
      </c>
      <c r="AY1478">
        <v>0</v>
      </c>
      <c r="AZ1478">
        <v>0</v>
      </c>
      <c r="BA1478">
        <v>0</v>
      </c>
      <c r="BB1478">
        <v>0</v>
      </c>
      <c r="BC1478">
        <v>0</v>
      </c>
      <c r="BD1478">
        <v>0</v>
      </c>
      <c r="BE1478">
        <v>0</v>
      </c>
      <c r="BF1478">
        <v>0</v>
      </c>
      <c r="BG1478">
        <v>0</v>
      </c>
      <c r="BH1478">
        <v>0</v>
      </c>
      <c r="BI1478">
        <v>0</v>
      </c>
      <c r="BJ1478">
        <v>0</v>
      </c>
      <c r="BK1478">
        <v>0</v>
      </c>
      <c r="BL1478">
        <v>0</v>
      </c>
      <c r="BM1478">
        <v>0</v>
      </c>
      <c r="BN1478">
        <v>0</v>
      </c>
      <c r="BO1478">
        <v>0</v>
      </c>
      <c r="BP1478">
        <v>0</v>
      </c>
      <c r="BQ1478">
        <v>0</v>
      </c>
      <c r="BR1478">
        <v>0</v>
      </c>
      <c r="BS1478">
        <v>0</v>
      </c>
      <c r="BT1478">
        <v>0</v>
      </c>
      <c r="BU1478">
        <v>0</v>
      </c>
      <c r="BV1478">
        <v>0</v>
      </c>
      <c r="BW1478">
        <v>0</v>
      </c>
      <c r="BX1478">
        <v>0</v>
      </c>
      <c r="BY1478">
        <v>0</v>
      </c>
      <c r="BZ1478">
        <v>0</v>
      </c>
      <c r="CA1478">
        <v>0</v>
      </c>
      <c r="CB1478">
        <v>0</v>
      </c>
      <c r="CC1478">
        <v>0</v>
      </c>
      <c r="CD1478">
        <v>0</v>
      </c>
      <c r="CE1478">
        <v>0</v>
      </c>
      <c r="CF1478">
        <v>0</v>
      </c>
      <c r="CG1478">
        <v>0</v>
      </c>
      <c r="CH1478">
        <v>0</v>
      </c>
      <c r="CI1478">
        <v>0</v>
      </c>
      <c r="CJ1478">
        <v>0</v>
      </c>
      <c r="CK1478">
        <v>0</v>
      </c>
      <c r="CL1478">
        <v>0</v>
      </c>
      <c r="CM1478">
        <v>0</v>
      </c>
      <c r="CN1478">
        <v>0</v>
      </c>
      <c r="CO1478">
        <v>0</v>
      </c>
      <c r="CP1478">
        <v>0</v>
      </c>
      <c r="CQ1478">
        <v>0</v>
      </c>
      <c r="CR1478">
        <v>0</v>
      </c>
      <c r="CS1478">
        <v>0</v>
      </c>
      <c r="CT1478">
        <v>0</v>
      </c>
      <c r="CU1478">
        <v>0</v>
      </c>
      <c r="CV1478">
        <v>0</v>
      </c>
      <c r="CW1478">
        <v>0</v>
      </c>
      <c r="CX1478">
        <v>0</v>
      </c>
      <c r="CY1478">
        <v>0</v>
      </c>
      <c r="CZ1478">
        <v>0</v>
      </c>
      <c r="DA1478">
        <v>0</v>
      </c>
      <c r="DB1478">
        <v>0</v>
      </c>
      <c r="DC1478">
        <v>0</v>
      </c>
      <c r="DD1478">
        <v>0</v>
      </c>
      <c r="DE1478">
        <v>0</v>
      </c>
      <c r="DF1478">
        <v>0</v>
      </c>
      <c r="DG1478">
        <v>0</v>
      </c>
      <c r="DH1478">
        <v>0</v>
      </c>
      <c r="DI1478">
        <v>0</v>
      </c>
      <c r="DJ1478">
        <v>0</v>
      </c>
      <c r="DK1478">
        <v>0</v>
      </c>
      <c r="DL1478">
        <v>0</v>
      </c>
      <c r="DM1478">
        <v>0</v>
      </c>
      <c r="DN1478">
        <v>0</v>
      </c>
      <c r="DO1478">
        <v>0</v>
      </c>
      <c r="DP1478">
        <v>0</v>
      </c>
      <c r="DQ1478">
        <v>0</v>
      </c>
      <c r="DR1478">
        <v>0</v>
      </c>
      <c r="DS1478">
        <v>0</v>
      </c>
      <c r="DT1478">
        <v>0</v>
      </c>
      <c r="DU1478">
        <v>0</v>
      </c>
      <c r="DV1478">
        <v>0</v>
      </c>
      <c r="DW1478">
        <v>0</v>
      </c>
      <c r="DX1478">
        <v>0</v>
      </c>
    </row>
    <row r="1479" spans="13:128" hidden="1">
      <c r="M1479" s="340"/>
      <c r="N1479" t="s">
        <v>1024</v>
      </c>
      <c r="O1479">
        <v>2</v>
      </c>
      <c r="P1479">
        <v>25</v>
      </c>
      <c r="Q1479" s="183" t="str">
        <f t="shared" si="52"/>
        <v>SDH150225</v>
      </c>
      <c r="R1479">
        <v>10000</v>
      </c>
      <c r="S1479">
        <v>10000</v>
      </c>
      <c r="T1479">
        <v>10000</v>
      </c>
      <c r="U1479">
        <v>10000</v>
      </c>
      <c r="V1479">
        <v>10000</v>
      </c>
      <c r="W1479">
        <v>10000</v>
      </c>
      <c r="X1479">
        <v>10000</v>
      </c>
      <c r="Y1479">
        <v>10000</v>
      </c>
      <c r="Z1479">
        <v>10000</v>
      </c>
      <c r="AA1479">
        <v>10000</v>
      </c>
      <c r="AB1479">
        <v>10000</v>
      </c>
      <c r="AC1479">
        <v>10000</v>
      </c>
      <c r="AD1479">
        <v>10000</v>
      </c>
      <c r="AE1479">
        <v>10000</v>
      </c>
      <c r="AF1479">
        <v>10000</v>
      </c>
      <c r="AG1479">
        <v>10000</v>
      </c>
      <c r="AH1479">
        <v>10000</v>
      </c>
      <c r="AI1479">
        <v>10000</v>
      </c>
      <c r="AJ1479">
        <v>10000</v>
      </c>
      <c r="AK1479">
        <v>10000</v>
      </c>
      <c r="AL1479">
        <v>10000</v>
      </c>
      <c r="AM1479">
        <v>10000</v>
      </c>
      <c r="AN1479">
        <v>10000</v>
      </c>
      <c r="AO1479">
        <v>10000</v>
      </c>
      <c r="AP1479">
        <v>10000</v>
      </c>
      <c r="AQ1479">
        <v>10000</v>
      </c>
      <c r="AR1479">
        <v>10000</v>
      </c>
      <c r="AS1479">
        <v>10000</v>
      </c>
      <c r="AT1479">
        <v>10000</v>
      </c>
      <c r="AU1479">
        <v>10000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0</v>
      </c>
      <c r="CP1479">
        <v>0</v>
      </c>
      <c r="CQ1479">
        <v>0</v>
      </c>
      <c r="CR1479">
        <v>0</v>
      </c>
      <c r="CS1479">
        <v>0</v>
      </c>
      <c r="CT1479">
        <v>0</v>
      </c>
      <c r="CU1479">
        <v>0</v>
      </c>
      <c r="CV1479">
        <v>0</v>
      </c>
      <c r="CW1479">
        <v>0</v>
      </c>
      <c r="CX1479">
        <v>0</v>
      </c>
      <c r="CY1479">
        <v>0</v>
      </c>
      <c r="CZ1479">
        <v>0</v>
      </c>
      <c r="DA1479">
        <v>0</v>
      </c>
      <c r="DB1479">
        <v>0</v>
      </c>
      <c r="DC1479">
        <v>0</v>
      </c>
      <c r="DD1479">
        <v>0</v>
      </c>
      <c r="DE1479">
        <v>0</v>
      </c>
      <c r="DF1479">
        <v>0</v>
      </c>
      <c r="DG1479">
        <v>0</v>
      </c>
      <c r="DH1479">
        <v>0</v>
      </c>
      <c r="DI1479">
        <v>0</v>
      </c>
      <c r="DJ1479">
        <v>0</v>
      </c>
      <c r="DK1479">
        <v>0</v>
      </c>
      <c r="DL1479">
        <v>0</v>
      </c>
      <c r="DM1479">
        <v>0</v>
      </c>
      <c r="DN1479">
        <v>0</v>
      </c>
      <c r="DO1479">
        <v>0</v>
      </c>
      <c r="DP1479">
        <v>0</v>
      </c>
      <c r="DQ1479">
        <v>0</v>
      </c>
      <c r="DR1479">
        <v>0</v>
      </c>
      <c r="DS1479">
        <v>0</v>
      </c>
      <c r="DT1479">
        <v>0</v>
      </c>
      <c r="DU1479">
        <v>0</v>
      </c>
      <c r="DV1479">
        <v>0</v>
      </c>
      <c r="DW1479">
        <v>0</v>
      </c>
      <c r="DX1479">
        <v>0</v>
      </c>
    </row>
    <row r="1480" spans="13:128" hidden="1">
      <c r="M1480" s="340"/>
      <c r="N1480" t="s">
        <v>1024</v>
      </c>
      <c r="O1480">
        <v>2</v>
      </c>
      <c r="P1480">
        <v>26</v>
      </c>
      <c r="Q1480" s="183" t="str">
        <f t="shared" si="52"/>
        <v>SDH150226</v>
      </c>
      <c r="R1480">
        <v>10000</v>
      </c>
      <c r="S1480">
        <v>10000</v>
      </c>
      <c r="T1480">
        <v>10000</v>
      </c>
      <c r="U1480">
        <v>10000</v>
      </c>
      <c r="V1480">
        <v>10000</v>
      </c>
      <c r="W1480">
        <v>10000</v>
      </c>
      <c r="X1480">
        <v>10000</v>
      </c>
      <c r="Y1480">
        <v>10000</v>
      </c>
      <c r="Z1480">
        <v>10000</v>
      </c>
      <c r="AA1480">
        <v>10000</v>
      </c>
      <c r="AB1480">
        <v>10000</v>
      </c>
      <c r="AC1480">
        <v>10000</v>
      </c>
      <c r="AD1480">
        <v>10000</v>
      </c>
      <c r="AE1480">
        <v>10000</v>
      </c>
      <c r="AF1480">
        <v>10000</v>
      </c>
      <c r="AG1480">
        <v>10000</v>
      </c>
      <c r="AH1480">
        <v>10000</v>
      </c>
      <c r="AI1480">
        <v>10000</v>
      </c>
      <c r="AJ1480">
        <v>10000</v>
      </c>
      <c r="AK1480">
        <v>10000</v>
      </c>
      <c r="AL1480">
        <v>10000</v>
      </c>
      <c r="AM1480">
        <v>10000</v>
      </c>
      <c r="AN1480">
        <v>10000</v>
      </c>
      <c r="AO1480">
        <v>10000</v>
      </c>
      <c r="AP1480">
        <v>10000</v>
      </c>
      <c r="AQ1480">
        <v>10000</v>
      </c>
      <c r="AR1480">
        <v>10000</v>
      </c>
      <c r="AS1480">
        <v>10000</v>
      </c>
      <c r="AT1480">
        <v>10000</v>
      </c>
      <c r="AU1480">
        <v>10000</v>
      </c>
      <c r="AV1480">
        <v>0</v>
      </c>
      <c r="AW1480">
        <v>0</v>
      </c>
      <c r="AX1480">
        <v>0</v>
      </c>
      <c r="AY1480">
        <v>0</v>
      </c>
      <c r="AZ1480">
        <v>0</v>
      </c>
      <c r="BA1480">
        <v>0</v>
      </c>
      <c r="BB1480">
        <v>0</v>
      </c>
      <c r="BC1480">
        <v>0</v>
      </c>
      <c r="BD1480">
        <v>0</v>
      </c>
      <c r="BE1480">
        <v>0</v>
      </c>
      <c r="BF1480">
        <v>0</v>
      </c>
      <c r="BG1480">
        <v>0</v>
      </c>
      <c r="BH1480">
        <v>0</v>
      </c>
      <c r="BI1480">
        <v>0</v>
      </c>
      <c r="BJ1480">
        <v>0</v>
      </c>
      <c r="BK1480">
        <v>0</v>
      </c>
      <c r="BL1480">
        <v>0</v>
      </c>
      <c r="BM1480">
        <v>0</v>
      </c>
      <c r="BN1480">
        <v>0</v>
      </c>
      <c r="BO1480">
        <v>0</v>
      </c>
      <c r="BP1480">
        <v>0</v>
      </c>
      <c r="BQ1480">
        <v>0</v>
      </c>
      <c r="BR1480">
        <v>0</v>
      </c>
      <c r="BS1480">
        <v>0</v>
      </c>
      <c r="BT1480">
        <v>0</v>
      </c>
      <c r="BU1480">
        <v>0</v>
      </c>
      <c r="BV1480">
        <v>0</v>
      </c>
      <c r="BW1480">
        <v>0</v>
      </c>
      <c r="BX1480">
        <v>0</v>
      </c>
      <c r="BY1480">
        <v>0</v>
      </c>
      <c r="BZ1480">
        <v>0</v>
      </c>
      <c r="CA1480">
        <v>0</v>
      </c>
      <c r="CB1480">
        <v>0</v>
      </c>
      <c r="CC1480">
        <v>0</v>
      </c>
      <c r="CD1480">
        <v>0</v>
      </c>
      <c r="CE1480">
        <v>0</v>
      </c>
      <c r="CF1480">
        <v>0</v>
      </c>
      <c r="CG1480">
        <v>0</v>
      </c>
      <c r="CH1480">
        <v>0</v>
      </c>
      <c r="CI1480">
        <v>0</v>
      </c>
      <c r="CJ1480">
        <v>0</v>
      </c>
      <c r="CK1480">
        <v>0</v>
      </c>
      <c r="CL1480">
        <v>0</v>
      </c>
      <c r="CM1480">
        <v>0</v>
      </c>
      <c r="CN1480">
        <v>0</v>
      </c>
      <c r="CO1480">
        <v>0</v>
      </c>
      <c r="CP1480">
        <v>0</v>
      </c>
      <c r="CQ1480">
        <v>0</v>
      </c>
      <c r="CR1480">
        <v>0</v>
      </c>
      <c r="CS1480">
        <v>0</v>
      </c>
      <c r="CT1480">
        <v>0</v>
      </c>
      <c r="CU1480">
        <v>0</v>
      </c>
      <c r="CV1480">
        <v>0</v>
      </c>
      <c r="CW1480">
        <v>0</v>
      </c>
      <c r="CX1480">
        <v>0</v>
      </c>
      <c r="CY1480">
        <v>0</v>
      </c>
      <c r="CZ1480">
        <v>0</v>
      </c>
      <c r="DA1480">
        <v>0</v>
      </c>
      <c r="DB1480">
        <v>0</v>
      </c>
      <c r="DC1480">
        <v>0</v>
      </c>
      <c r="DD1480">
        <v>0</v>
      </c>
      <c r="DE1480">
        <v>0</v>
      </c>
      <c r="DF1480">
        <v>0</v>
      </c>
      <c r="DG1480">
        <v>0</v>
      </c>
      <c r="DH1480">
        <v>0</v>
      </c>
      <c r="DI1480">
        <v>0</v>
      </c>
      <c r="DJ1480">
        <v>0</v>
      </c>
      <c r="DK1480">
        <v>0</v>
      </c>
      <c r="DL1480">
        <v>0</v>
      </c>
      <c r="DM1480">
        <v>0</v>
      </c>
      <c r="DN1480">
        <v>0</v>
      </c>
      <c r="DO1480">
        <v>0</v>
      </c>
      <c r="DP1480">
        <v>0</v>
      </c>
      <c r="DQ1480">
        <v>0</v>
      </c>
      <c r="DR1480">
        <v>0</v>
      </c>
      <c r="DS1480">
        <v>0</v>
      </c>
      <c r="DT1480">
        <v>0</v>
      </c>
      <c r="DU1480">
        <v>0</v>
      </c>
      <c r="DV1480">
        <v>0</v>
      </c>
      <c r="DW1480">
        <v>0</v>
      </c>
      <c r="DX1480">
        <v>0</v>
      </c>
    </row>
    <row r="1481" spans="13:128" hidden="1">
      <c r="M1481" s="340"/>
      <c r="N1481" t="s">
        <v>1024</v>
      </c>
      <c r="O1481">
        <v>2</v>
      </c>
      <c r="P1481">
        <v>27</v>
      </c>
      <c r="Q1481" s="183" t="str">
        <f t="shared" si="52"/>
        <v>SDH150227</v>
      </c>
      <c r="R1481">
        <v>10000</v>
      </c>
      <c r="S1481">
        <v>10000</v>
      </c>
      <c r="T1481">
        <v>10000</v>
      </c>
      <c r="U1481">
        <v>10000</v>
      </c>
      <c r="V1481">
        <v>10000</v>
      </c>
      <c r="W1481">
        <v>10000</v>
      </c>
      <c r="X1481">
        <v>10000</v>
      </c>
      <c r="Y1481">
        <v>10000</v>
      </c>
      <c r="Z1481">
        <v>10000</v>
      </c>
      <c r="AA1481">
        <v>10000</v>
      </c>
      <c r="AB1481">
        <v>10000</v>
      </c>
      <c r="AC1481">
        <v>10000</v>
      </c>
      <c r="AD1481">
        <v>10000</v>
      </c>
      <c r="AE1481">
        <v>10000</v>
      </c>
      <c r="AF1481">
        <v>10000</v>
      </c>
      <c r="AG1481">
        <v>10000</v>
      </c>
      <c r="AH1481">
        <v>10000</v>
      </c>
      <c r="AI1481">
        <v>10000</v>
      </c>
      <c r="AJ1481">
        <v>10000</v>
      </c>
      <c r="AK1481">
        <v>10000</v>
      </c>
      <c r="AL1481">
        <v>10000</v>
      </c>
      <c r="AM1481">
        <v>10000</v>
      </c>
      <c r="AN1481">
        <v>10000</v>
      </c>
      <c r="AO1481">
        <v>10000</v>
      </c>
      <c r="AP1481">
        <v>10000</v>
      </c>
      <c r="AQ1481">
        <v>10000</v>
      </c>
      <c r="AR1481">
        <v>10000</v>
      </c>
      <c r="AS1481">
        <v>10000</v>
      </c>
      <c r="AT1481">
        <v>10000</v>
      </c>
      <c r="AU1481">
        <v>10000</v>
      </c>
      <c r="AV1481">
        <v>0</v>
      </c>
      <c r="AW1481">
        <v>0</v>
      </c>
      <c r="AX1481">
        <v>0</v>
      </c>
      <c r="AY1481">
        <v>0</v>
      </c>
      <c r="AZ1481">
        <v>0</v>
      </c>
      <c r="BA1481">
        <v>0</v>
      </c>
      <c r="BB1481">
        <v>0</v>
      </c>
      <c r="BC1481">
        <v>0</v>
      </c>
      <c r="BD1481">
        <v>0</v>
      </c>
      <c r="BE1481">
        <v>0</v>
      </c>
      <c r="BF1481">
        <v>0</v>
      </c>
      <c r="BG1481">
        <v>0</v>
      </c>
      <c r="BH1481">
        <v>0</v>
      </c>
      <c r="BI1481">
        <v>0</v>
      </c>
      <c r="BJ1481">
        <v>0</v>
      </c>
      <c r="BK1481">
        <v>0</v>
      </c>
      <c r="BL1481">
        <v>0</v>
      </c>
      <c r="BM1481">
        <v>0</v>
      </c>
      <c r="BN1481">
        <v>0</v>
      </c>
      <c r="BO1481">
        <v>0</v>
      </c>
      <c r="BP1481">
        <v>0</v>
      </c>
      <c r="BQ1481">
        <v>0</v>
      </c>
      <c r="BR1481">
        <v>0</v>
      </c>
      <c r="BS1481">
        <v>0</v>
      </c>
      <c r="BT1481">
        <v>0</v>
      </c>
      <c r="BU1481">
        <v>0</v>
      </c>
      <c r="BV1481">
        <v>0</v>
      </c>
      <c r="BW1481">
        <v>0</v>
      </c>
      <c r="BX1481">
        <v>0</v>
      </c>
      <c r="BY1481">
        <v>0</v>
      </c>
      <c r="BZ1481">
        <v>0</v>
      </c>
      <c r="CA1481">
        <v>0</v>
      </c>
      <c r="CB1481">
        <v>0</v>
      </c>
      <c r="CC1481">
        <v>0</v>
      </c>
      <c r="CD1481">
        <v>0</v>
      </c>
      <c r="CE1481">
        <v>0</v>
      </c>
      <c r="CF1481">
        <v>0</v>
      </c>
      <c r="CG1481">
        <v>0</v>
      </c>
      <c r="CH1481">
        <v>0</v>
      </c>
      <c r="CI1481">
        <v>0</v>
      </c>
      <c r="CJ1481">
        <v>0</v>
      </c>
      <c r="CK1481">
        <v>0</v>
      </c>
      <c r="CL1481">
        <v>0</v>
      </c>
      <c r="CM1481">
        <v>0</v>
      </c>
      <c r="CN1481">
        <v>0</v>
      </c>
      <c r="CO1481">
        <v>0</v>
      </c>
      <c r="CP1481">
        <v>0</v>
      </c>
      <c r="CQ1481">
        <v>0</v>
      </c>
      <c r="CR1481">
        <v>0</v>
      </c>
      <c r="CS1481">
        <v>0</v>
      </c>
      <c r="CT1481">
        <v>0</v>
      </c>
      <c r="CU1481">
        <v>0</v>
      </c>
      <c r="CV1481">
        <v>0</v>
      </c>
      <c r="CW1481">
        <v>0</v>
      </c>
      <c r="CX1481">
        <v>0</v>
      </c>
      <c r="CY1481">
        <v>0</v>
      </c>
      <c r="CZ1481">
        <v>0</v>
      </c>
      <c r="DA1481">
        <v>0</v>
      </c>
      <c r="DB1481">
        <v>0</v>
      </c>
      <c r="DC1481">
        <v>0</v>
      </c>
      <c r="DD1481">
        <v>0</v>
      </c>
      <c r="DE1481">
        <v>0</v>
      </c>
      <c r="DF1481">
        <v>0</v>
      </c>
      <c r="DG1481">
        <v>0</v>
      </c>
      <c r="DH1481">
        <v>0</v>
      </c>
      <c r="DI1481">
        <v>0</v>
      </c>
      <c r="DJ1481">
        <v>0</v>
      </c>
      <c r="DK1481">
        <v>0</v>
      </c>
      <c r="DL1481">
        <v>0</v>
      </c>
      <c r="DM1481">
        <v>0</v>
      </c>
      <c r="DN1481">
        <v>0</v>
      </c>
      <c r="DO1481">
        <v>0</v>
      </c>
      <c r="DP1481">
        <v>0</v>
      </c>
      <c r="DQ1481">
        <v>0</v>
      </c>
      <c r="DR1481">
        <v>0</v>
      </c>
      <c r="DS1481">
        <v>0</v>
      </c>
      <c r="DT1481">
        <v>0</v>
      </c>
      <c r="DU1481">
        <v>0</v>
      </c>
      <c r="DV1481">
        <v>0</v>
      </c>
      <c r="DW1481">
        <v>0</v>
      </c>
      <c r="DX1481">
        <v>0</v>
      </c>
    </row>
    <row r="1482" spans="13:128" hidden="1">
      <c r="M1482" s="340"/>
      <c r="N1482" t="s">
        <v>1024</v>
      </c>
      <c r="O1482">
        <v>2</v>
      </c>
      <c r="P1482">
        <v>28</v>
      </c>
      <c r="Q1482" s="183" t="str">
        <f t="shared" si="52"/>
        <v>SDH150228</v>
      </c>
      <c r="R1482">
        <v>10000</v>
      </c>
      <c r="S1482">
        <v>10000</v>
      </c>
      <c r="T1482">
        <v>10000</v>
      </c>
      <c r="U1482">
        <v>10000</v>
      </c>
      <c r="V1482">
        <v>10000</v>
      </c>
      <c r="W1482">
        <v>10000</v>
      </c>
      <c r="X1482">
        <v>10000</v>
      </c>
      <c r="Y1482">
        <v>10000</v>
      </c>
      <c r="Z1482">
        <v>10000</v>
      </c>
      <c r="AA1482">
        <v>10000</v>
      </c>
      <c r="AB1482">
        <v>10000</v>
      </c>
      <c r="AC1482">
        <v>10000</v>
      </c>
      <c r="AD1482">
        <v>10000</v>
      </c>
      <c r="AE1482">
        <v>10000</v>
      </c>
      <c r="AF1482">
        <v>10000</v>
      </c>
      <c r="AG1482">
        <v>10000</v>
      </c>
      <c r="AH1482">
        <v>10000</v>
      </c>
      <c r="AI1482">
        <v>10000</v>
      </c>
      <c r="AJ1482">
        <v>10000</v>
      </c>
      <c r="AK1482">
        <v>10000</v>
      </c>
      <c r="AL1482">
        <v>10000</v>
      </c>
      <c r="AM1482">
        <v>10000</v>
      </c>
      <c r="AN1482">
        <v>10000</v>
      </c>
      <c r="AO1482">
        <v>10000</v>
      </c>
      <c r="AP1482">
        <v>10000</v>
      </c>
      <c r="AQ1482">
        <v>10000</v>
      </c>
      <c r="AR1482">
        <v>10000</v>
      </c>
      <c r="AS1482">
        <v>10000</v>
      </c>
      <c r="AT1482">
        <v>10000</v>
      </c>
      <c r="AU1482">
        <v>10000</v>
      </c>
      <c r="AV1482">
        <v>0</v>
      </c>
      <c r="AW1482">
        <v>0</v>
      </c>
      <c r="AX1482">
        <v>0</v>
      </c>
      <c r="AY1482">
        <v>0</v>
      </c>
      <c r="AZ1482">
        <v>0</v>
      </c>
      <c r="BA1482">
        <v>0</v>
      </c>
      <c r="BB1482">
        <v>0</v>
      </c>
      <c r="BC1482">
        <v>0</v>
      </c>
      <c r="BD1482">
        <v>0</v>
      </c>
      <c r="BE1482">
        <v>0</v>
      </c>
      <c r="BF1482">
        <v>0</v>
      </c>
      <c r="BG1482">
        <v>0</v>
      </c>
      <c r="BH1482">
        <v>0</v>
      </c>
      <c r="BI1482">
        <v>0</v>
      </c>
      <c r="BJ1482">
        <v>0</v>
      </c>
      <c r="BK1482">
        <v>0</v>
      </c>
      <c r="BL1482">
        <v>0</v>
      </c>
      <c r="BM1482">
        <v>0</v>
      </c>
      <c r="BN1482">
        <v>0</v>
      </c>
      <c r="BO1482">
        <v>0</v>
      </c>
      <c r="BP1482">
        <v>0</v>
      </c>
      <c r="BQ1482">
        <v>0</v>
      </c>
      <c r="BR1482">
        <v>0</v>
      </c>
      <c r="BS1482">
        <v>0</v>
      </c>
      <c r="BT1482">
        <v>0</v>
      </c>
      <c r="BU1482">
        <v>0</v>
      </c>
      <c r="BV1482">
        <v>0</v>
      </c>
      <c r="BW1482">
        <v>0</v>
      </c>
      <c r="BX1482">
        <v>0</v>
      </c>
      <c r="BY1482">
        <v>0</v>
      </c>
      <c r="BZ1482">
        <v>0</v>
      </c>
      <c r="CA1482">
        <v>0</v>
      </c>
      <c r="CB1482">
        <v>0</v>
      </c>
      <c r="CC1482">
        <v>0</v>
      </c>
      <c r="CD1482">
        <v>0</v>
      </c>
      <c r="CE1482">
        <v>0</v>
      </c>
      <c r="CF1482">
        <v>0</v>
      </c>
      <c r="CG1482">
        <v>0</v>
      </c>
      <c r="CH1482">
        <v>0</v>
      </c>
      <c r="CI1482">
        <v>0</v>
      </c>
      <c r="CJ1482">
        <v>0</v>
      </c>
      <c r="CK1482">
        <v>0</v>
      </c>
      <c r="CL1482">
        <v>0</v>
      </c>
      <c r="CM1482">
        <v>0</v>
      </c>
      <c r="CN1482">
        <v>0</v>
      </c>
      <c r="CO1482">
        <v>0</v>
      </c>
      <c r="CP1482">
        <v>0</v>
      </c>
      <c r="CQ1482">
        <v>0</v>
      </c>
      <c r="CR1482">
        <v>0</v>
      </c>
      <c r="CS1482">
        <v>0</v>
      </c>
      <c r="CT1482">
        <v>0</v>
      </c>
      <c r="CU1482">
        <v>0</v>
      </c>
      <c r="CV1482">
        <v>0</v>
      </c>
      <c r="CW1482">
        <v>0</v>
      </c>
      <c r="CX1482">
        <v>0</v>
      </c>
      <c r="CY1482">
        <v>0</v>
      </c>
      <c r="CZ1482">
        <v>0</v>
      </c>
      <c r="DA1482">
        <v>0</v>
      </c>
      <c r="DB1482">
        <v>0</v>
      </c>
      <c r="DC1482">
        <v>0</v>
      </c>
      <c r="DD1482">
        <v>0</v>
      </c>
      <c r="DE1482">
        <v>0</v>
      </c>
      <c r="DF1482">
        <v>0</v>
      </c>
      <c r="DG1482">
        <v>0</v>
      </c>
      <c r="DH1482">
        <v>0</v>
      </c>
      <c r="DI1482">
        <v>0</v>
      </c>
      <c r="DJ1482">
        <v>0</v>
      </c>
      <c r="DK1482">
        <v>0</v>
      </c>
      <c r="DL1482">
        <v>0</v>
      </c>
      <c r="DM1482">
        <v>0</v>
      </c>
      <c r="DN1482">
        <v>0</v>
      </c>
      <c r="DO1482">
        <v>0</v>
      </c>
      <c r="DP1482">
        <v>0</v>
      </c>
      <c r="DQ1482">
        <v>0</v>
      </c>
      <c r="DR1482">
        <v>0</v>
      </c>
      <c r="DS1482">
        <v>0</v>
      </c>
      <c r="DT1482">
        <v>0</v>
      </c>
      <c r="DU1482">
        <v>0</v>
      </c>
      <c r="DV1482">
        <v>0</v>
      </c>
      <c r="DW1482">
        <v>0</v>
      </c>
      <c r="DX1482">
        <v>0</v>
      </c>
    </row>
    <row r="1483" spans="13:128" hidden="1">
      <c r="M1483" s="340"/>
      <c r="N1483" t="s">
        <v>1024</v>
      </c>
      <c r="O1483">
        <v>2</v>
      </c>
      <c r="P1483">
        <v>29</v>
      </c>
      <c r="Q1483" s="183" t="str">
        <f t="shared" si="52"/>
        <v>SDH150229</v>
      </c>
      <c r="R1483">
        <v>10000</v>
      </c>
      <c r="S1483">
        <v>10000</v>
      </c>
      <c r="T1483">
        <v>10000</v>
      </c>
      <c r="U1483">
        <v>10000</v>
      </c>
      <c r="V1483">
        <v>10000</v>
      </c>
      <c r="W1483">
        <v>10000</v>
      </c>
      <c r="X1483">
        <v>10000</v>
      </c>
      <c r="Y1483">
        <v>10000</v>
      </c>
      <c r="Z1483">
        <v>10000</v>
      </c>
      <c r="AA1483">
        <v>10000</v>
      </c>
      <c r="AB1483">
        <v>10000</v>
      </c>
      <c r="AC1483">
        <v>10000</v>
      </c>
      <c r="AD1483">
        <v>10000</v>
      </c>
      <c r="AE1483">
        <v>10000</v>
      </c>
      <c r="AF1483">
        <v>10000</v>
      </c>
      <c r="AG1483">
        <v>10000</v>
      </c>
      <c r="AH1483">
        <v>10000</v>
      </c>
      <c r="AI1483">
        <v>10000</v>
      </c>
      <c r="AJ1483">
        <v>10000</v>
      </c>
      <c r="AK1483">
        <v>10000</v>
      </c>
      <c r="AL1483">
        <v>10000</v>
      </c>
      <c r="AM1483">
        <v>10000</v>
      </c>
      <c r="AN1483">
        <v>10000</v>
      </c>
      <c r="AO1483">
        <v>10000</v>
      </c>
      <c r="AP1483">
        <v>10000</v>
      </c>
      <c r="AQ1483">
        <v>10000</v>
      </c>
      <c r="AR1483">
        <v>10000</v>
      </c>
      <c r="AS1483">
        <v>10000</v>
      </c>
      <c r="AT1483">
        <v>10000</v>
      </c>
      <c r="AU1483">
        <v>10000</v>
      </c>
      <c r="AV1483">
        <v>0</v>
      </c>
      <c r="AW1483">
        <v>0</v>
      </c>
      <c r="AX1483">
        <v>0</v>
      </c>
      <c r="AY1483">
        <v>0</v>
      </c>
      <c r="AZ1483">
        <v>0</v>
      </c>
      <c r="BA1483">
        <v>0</v>
      </c>
      <c r="BB1483">
        <v>0</v>
      </c>
      <c r="BC1483">
        <v>0</v>
      </c>
      <c r="BD1483">
        <v>0</v>
      </c>
      <c r="BE1483">
        <v>0</v>
      </c>
      <c r="BF1483">
        <v>0</v>
      </c>
      <c r="BG1483">
        <v>0</v>
      </c>
      <c r="BH1483">
        <v>0</v>
      </c>
      <c r="BI1483">
        <v>0</v>
      </c>
      <c r="BJ1483">
        <v>0</v>
      </c>
      <c r="BK1483">
        <v>0</v>
      </c>
      <c r="BL1483">
        <v>0</v>
      </c>
      <c r="BM1483">
        <v>0</v>
      </c>
      <c r="BN1483">
        <v>0</v>
      </c>
      <c r="BO1483">
        <v>0</v>
      </c>
      <c r="BP1483">
        <v>0</v>
      </c>
      <c r="BQ1483">
        <v>0</v>
      </c>
      <c r="BR1483">
        <v>0</v>
      </c>
      <c r="BS1483">
        <v>0</v>
      </c>
      <c r="BT1483">
        <v>0</v>
      </c>
      <c r="BU1483">
        <v>0</v>
      </c>
      <c r="BV1483">
        <v>0</v>
      </c>
      <c r="BW1483">
        <v>0</v>
      </c>
      <c r="BX1483">
        <v>0</v>
      </c>
      <c r="BY1483">
        <v>0</v>
      </c>
      <c r="BZ1483">
        <v>0</v>
      </c>
      <c r="CA1483">
        <v>0</v>
      </c>
      <c r="CB1483">
        <v>0</v>
      </c>
      <c r="CC1483">
        <v>0</v>
      </c>
      <c r="CD1483">
        <v>0</v>
      </c>
      <c r="CE1483">
        <v>0</v>
      </c>
      <c r="CF1483">
        <v>0</v>
      </c>
      <c r="CG1483">
        <v>0</v>
      </c>
      <c r="CH1483">
        <v>0</v>
      </c>
      <c r="CI1483">
        <v>0</v>
      </c>
      <c r="CJ1483">
        <v>0</v>
      </c>
      <c r="CK1483">
        <v>0</v>
      </c>
      <c r="CL1483">
        <v>0</v>
      </c>
      <c r="CM1483">
        <v>0</v>
      </c>
      <c r="CN1483">
        <v>0</v>
      </c>
      <c r="CO1483">
        <v>0</v>
      </c>
      <c r="CP1483">
        <v>0</v>
      </c>
      <c r="CQ1483">
        <v>0</v>
      </c>
      <c r="CR1483">
        <v>0</v>
      </c>
      <c r="CS1483">
        <v>0</v>
      </c>
      <c r="CT1483">
        <v>0</v>
      </c>
      <c r="CU1483">
        <v>0</v>
      </c>
      <c r="CV1483">
        <v>0</v>
      </c>
      <c r="CW1483">
        <v>0</v>
      </c>
      <c r="CX1483">
        <v>0</v>
      </c>
      <c r="CY1483">
        <v>0</v>
      </c>
      <c r="CZ1483">
        <v>0</v>
      </c>
      <c r="DA1483">
        <v>0</v>
      </c>
      <c r="DB1483">
        <v>0</v>
      </c>
      <c r="DC1483">
        <v>0</v>
      </c>
      <c r="DD1483">
        <v>0</v>
      </c>
      <c r="DE1483">
        <v>0</v>
      </c>
      <c r="DF1483">
        <v>0</v>
      </c>
      <c r="DG1483">
        <v>0</v>
      </c>
      <c r="DH1483">
        <v>0</v>
      </c>
      <c r="DI1483">
        <v>0</v>
      </c>
      <c r="DJ1483">
        <v>0</v>
      </c>
      <c r="DK1483">
        <v>0</v>
      </c>
      <c r="DL1483">
        <v>0</v>
      </c>
      <c r="DM1483">
        <v>0</v>
      </c>
      <c r="DN1483">
        <v>0</v>
      </c>
      <c r="DO1483">
        <v>0</v>
      </c>
      <c r="DP1483">
        <v>0</v>
      </c>
      <c r="DQ1483">
        <v>0</v>
      </c>
      <c r="DR1483">
        <v>0</v>
      </c>
      <c r="DS1483">
        <v>0</v>
      </c>
      <c r="DT1483">
        <v>0</v>
      </c>
      <c r="DU1483">
        <v>0</v>
      </c>
      <c r="DV1483">
        <v>0</v>
      </c>
      <c r="DW1483">
        <v>0</v>
      </c>
      <c r="DX1483">
        <v>0</v>
      </c>
    </row>
    <row r="1484" spans="13:128" hidden="1">
      <c r="M1484" s="340"/>
      <c r="N1484" t="s">
        <v>1024</v>
      </c>
      <c r="O1484">
        <v>2</v>
      </c>
      <c r="P1484">
        <v>30</v>
      </c>
      <c r="Q1484" s="183" t="str">
        <f t="shared" si="52"/>
        <v>SDH150230</v>
      </c>
      <c r="R1484">
        <v>10000</v>
      </c>
      <c r="S1484">
        <v>10000</v>
      </c>
      <c r="T1484">
        <v>10000</v>
      </c>
      <c r="U1484">
        <v>10000</v>
      </c>
      <c r="V1484">
        <v>10000</v>
      </c>
      <c r="W1484">
        <v>10000</v>
      </c>
      <c r="X1484">
        <v>10000</v>
      </c>
      <c r="Y1484">
        <v>10000</v>
      </c>
      <c r="Z1484">
        <v>10000</v>
      </c>
      <c r="AA1484">
        <v>10000</v>
      </c>
      <c r="AB1484">
        <v>10000</v>
      </c>
      <c r="AC1484">
        <v>10000</v>
      </c>
      <c r="AD1484">
        <v>10000</v>
      </c>
      <c r="AE1484">
        <v>10000</v>
      </c>
      <c r="AF1484">
        <v>10000</v>
      </c>
      <c r="AG1484">
        <v>10000</v>
      </c>
      <c r="AH1484">
        <v>10000</v>
      </c>
      <c r="AI1484">
        <v>10000</v>
      </c>
      <c r="AJ1484">
        <v>10000</v>
      </c>
      <c r="AK1484">
        <v>10000</v>
      </c>
      <c r="AL1484">
        <v>10000</v>
      </c>
      <c r="AM1484">
        <v>10000</v>
      </c>
      <c r="AN1484">
        <v>10000</v>
      </c>
      <c r="AO1484">
        <v>10000</v>
      </c>
      <c r="AP1484">
        <v>10000</v>
      </c>
      <c r="AQ1484">
        <v>10000</v>
      </c>
      <c r="AR1484">
        <v>10000</v>
      </c>
      <c r="AS1484">
        <v>10000</v>
      </c>
      <c r="AT1484">
        <v>10000</v>
      </c>
      <c r="AU1484">
        <v>10000</v>
      </c>
      <c r="AV1484">
        <v>0</v>
      </c>
      <c r="AW1484">
        <v>0</v>
      </c>
      <c r="AX1484">
        <v>0</v>
      </c>
      <c r="AY1484">
        <v>0</v>
      </c>
      <c r="AZ1484">
        <v>0</v>
      </c>
      <c r="BA1484">
        <v>0</v>
      </c>
      <c r="BB1484">
        <v>0</v>
      </c>
      <c r="BC1484">
        <v>0</v>
      </c>
      <c r="BD1484">
        <v>0</v>
      </c>
      <c r="BE1484">
        <v>0</v>
      </c>
      <c r="BF1484">
        <v>0</v>
      </c>
      <c r="BG1484">
        <v>0</v>
      </c>
      <c r="BH1484">
        <v>0</v>
      </c>
      <c r="BI1484">
        <v>0</v>
      </c>
      <c r="BJ1484">
        <v>0</v>
      </c>
      <c r="BK1484">
        <v>0</v>
      </c>
      <c r="BL1484">
        <v>0</v>
      </c>
      <c r="BM1484">
        <v>0</v>
      </c>
      <c r="BN1484">
        <v>0</v>
      </c>
      <c r="BO1484">
        <v>0</v>
      </c>
      <c r="BP1484">
        <v>0</v>
      </c>
      <c r="BQ1484">
        <v>0</v>
      </c>
      <c r="BR1484">
        <v>0</v>
      </c>
      <c r="BS1484">
        <v>0</v>
      </c>
      <c r="BT1484">
        <v>0</v>
      </c>
      <c r="BU1484">
        <v>0</v>
      </c>
      <c r="BV1484">
        <v>0</v>
      </c>
      <c r="BW1484">
        <v>0</v>
      </c>
      <c r="BX1484">
        <v>0</v>
      </c>
      <c r="BY1484">
        <v>0</v>
      </c>
      <c r="BZ1484">
        <v>0</v>
      </c>
      <c r="CA1484">
        <v>0</v>
      </c>
      <c r="CB1484">
        <v>0</v>
      </c>
      <c r="CC1484">
        <v>0</v>
      </c>
      <c r="CD1484">
        <v>0</v>
      </c>
      <c r="CE1484">
        <v>0</v>
      </c>
      <c r="CF1484">
        <v>0</v>
      </c>
      <c r="CG1484">
        <v>0</v>
      </c>
      <c r="CH1484">
        <v>0</v>
      </c>
      <c r="CI1484">
        <v>0</v>
      </c>
      <c r="CJ1484">
        <v>0</v>
      </c>
      <c r="CK1484">
        <v>0</v>
      </c>
      <c r="CL1484">
        <v>0</v>
      </c>
      <c r="CM1484">
        <v>0</v>
      </c>
      <c r="CN1484">
        <v>0</v>
      </c>
      <c r="CO1484">
        <v>0</v>
      </c>
      <c r="CP1484">
        <v>0</v>
      </c>
      <c r="CQ1484">
        <v>0</v>
      </c>
      <c r="CR1484">
        <v>0</v>
      </c>
      <c r="CS1484">
        <v>0</v>
      </c>
      <c r="CT1484">
        <v>0</v>
      </c>
      <c r="CU1484">
        <v>0</v>
      </c>
      <c r="CV1484">
        <v>0</v>
      </c>
      <c r="CW1484">
        <v>0</v>
      </c>
      <c r="CX1484">
        <v>0</v>
      </c>
      <c r="CY1484">
        <v>0</v>
      </c>
      <c r="CZ1484">
        <v>0</v>
      </c>
      <c r="DA1484">
        <v>0</v>
      </c>
      <c r="DB1484">
        <v>0</v>
      </c>
      <c r="DC1484">
        <v>0</v>
      </c>
      <c r="DD1484">
        <v>0</v>
      </c>
      <c r="DE1484">
        <v>0</v>
      </c>
      <c r="DF1484">
        <v>0</v>
      </c>
      <c r="DG1484">
        <v>0</v>
      </c>
      <c r="DH1484">
        <v>0</v>
      </c>
      <c r="DI1484">
        <v>0</v>
      </c>
      <c r="DJ1484">
        <v>0</v>
      </c>
      <c r="DK1484">
        <v>0</v>
      </c>
      <c r="DL1484">
        <v>0</v>
      </c>
      <c r="DM1484">
        <v>0</v>
      </c>
      <c r="DN1484">
        <v>0</v>
      </c>
      <c r="DO1484">
        <v>0</v>
      </c>
      <c r="DP1484">
        <v>0</v>
      </c>
      <c r="DQ1484">
        <v>0</v>
      </c>
      <c r="DR1484">
        <v>0</v>
      </c>
      <c r="DS1484">
        <v>0</v>
      </c>
      <c r="DT1484">
        <v>0</v>
      </c>
      <c r="DU1484">
        <v>0</v>
      </c>
      <c r="DV1484">
        <v>0</v>
      </c>
      <c r="DW1484">
        <v>0</v>
      </c>
      <c r="DX1484">
        <v>0</v>
      </c>
    </row>
    <row r="1485" spans="13:128" hidden="1">
      <c r="M1485" s="340"/>
      <c r="N1485" t="s">
        <v>1024</v>
      </c>
      <c r="O1485">
        <v>2</v>
      </c>
      <c r="P1485">
        <v>31</v>
      </c>
      <c r="Q1485" s="183" t="str">
        <f t="shared" si="52"/>
        <v>SDH150231</v>
      </c>
      <c r="R1485">
        <v>10000</v>
      </c>
      <c r="S1485">
        <v>10000</v>
      </c>
      <c r="T1485">
        <v>10000</v>
      </c>
      <c r="U1485">
        <v>10000</v>
      </c>
      <c r="V1485">
        <v>10000</v>
      </c>
      <c r="W1485">
        <v>10000</v>
      </c>
      <c r="X1485">
        <v>10000</v>
      </c>
      <c r="Y1485">
        <v>10000</v>
      </c>
      <c r="Z1485">
        <v>10000</v>
      </c>
      <c r="AA1485">
        <v>10000</v>
      </c>
      <c r="AB1485">
        <v>10000</v>
      </c>
      <c r="AC1485">
        <v>10000</v>
      </c>
      <c r="AD1485">
        <v>10000</v>
      </c>
      <c r="AE1485">
        <v>10000</v>
      </c>
      <c r="AF1485">
        <v>10000</v>
      </c>
      <c r="AG1485">
        <v>10000</v>
      </c>
      <c r="AH1485">
        <v>10000</v>
      </c>
      <c r="AI1485">
        <v>10000</v>
      </c>
      <c r="AJ1485">
        <v>10000</v>
      </c>
      <c r="AK1485">
        <v>10000</v>
      </c>
      <c r="AL1485">
        <v>10000</v>
      </c>
      <c r="AM1485">
        <v>10000</v>
      </c>
      <c r="AN1485">
        <v>10000</v>
      </c>
      <c r="AO1485">
        <v>10000</v>
      </c>
      <c r="AP1485">
        <v>10000</v>
      </c>
      <c r="AQ1485">
        <v>10000</v>
      </c>
      <c r="AR1485">
        <v>10000</v>
      </c>
      <c r="AS1485">
        <v>10000</v>
      </c>
      <c r="AT1485">
        <v>10000</v>
      </c>
      <c r="AU1485">
        <v>10000</v>
      </c>
      <c r="AV1485">
        <v>0</v>
      </c>
      <c r="AW1485">
        <v>0</v>
      </c>
      <c r="AX1485">
        <v>0</v>
      </c>
      <c r="AY1485">
        <v>0</v>
      </c>
      <c r="AZ1485">
        <v>0</v>
      </c>
      <c r="BA1485">
        <v>0</v>
      </c>
      <c r="BB1485">
        <v>0</v>
      </c>
      <c r="BC1485">
        <v>0</v>
      </c>
      <c r="BD1485">
        <v>0</v>
      </c>
      <c r="BE1485">
        <v>0</v>
      </c>
      <c r="BF1485">
        <v>0</v>
      </c>
      <c r="BG1485">
        <v>0</v>
      </c>
      <c r="BH1485">
        <v>0</v>
      </c>
      <c r="BI1485">
        <v>0</v>
      </c>
      <c r="BJ1485">
        <v>0</v>
      </c>
      <c r="BK1485">
        <v>0</v>
      </c>
      <c r="BL1485">
        <v>0</v>
      </c>
      <c r="BM1485">
        <v>0</v>
      </c>
      <c r="BN1485">
        <v>0</v>
      </c>
      <c r="BO1485">
        <v>0</v>
      </c>
      <c r="BP1485">
        <v>0</v>
      </c>
      <c r="BQ1485">
        <v>0</v>
      </c>
      <c r="BR1485">
        <v>0</v>
      </c>
      <c r="BS1485">
        <v>0</v>
      </c>
      <c r="BT1485">
        <v>0</v>
      </c>
      <c r="BU1485">
        <v>0</v>
      </c>
      <c r="BV1485">
        <v>0</v>
      </c>
      <c r="BW1485">
        <v>0</v>
      </c>
      <c r="BX1485">
        <v>0</v>
      </c>
      <c r="BY1485">
        <v>0</v>
      </c>
      <c r="BZ1485">
        <v>0</v>
      </c>
      <c r="CA1485">
        <v>0</v>
      </c>
      <c r="CB1485">
        <v>0</v>
      </c>
      <c r="CC1485">
        <v>0</v>
      </c>
      <c r="CD1485">
        <v>0</v>
      </c>
      <c r="CE1485">
        <v>0</v>
      </c>
      <c r="CF1485">
        <v>0</v>
      </c>
      <c r="CG1485">
        <v>0</v>
      </c>
      <c r="CH1485">
        <v>0</v>
      </c>
      <c r="CI1485">
        <v>0</v>
      </c>
      <c r="CJ1485">
        <v>0</v>
      </c>
      <c r="CK1485">
        <v>0</v>
      </c>
      <c r="CL1485">
        <v>0</v>
      </c>
      <c r="CM1485">
        <v>0</v>
      </c>
      <c r="CN1485">
        <v>0</v>
      </c>
      <c r="CO1485">
        <v>0</v>
      </c>
      <c r="CP1485">
        <v>0</v>
      </c>
      <c r="CQ1485">
        <v>0</v>
      </c>
      <c r="CR1485">
        <v>0</v>
      </c>
      <c r="CS1485">
        <v>0</v>
      </c>
      <c r="CT1485">
        <v>0</v>
      </c>
      <c r="CU1485">
        <v>0</v>
      </c>
      <c r="CV1485">
        <v>0</v>
      </c>
      <c r="CW1485">
        <v>0</v>
      </c>
      <c r="CX1485">
        <v>0</v>
      </c>
      <c r="CY1485">
        <v>0</v>
      </c>
      <c r="CZ1485">
        <v>0</v>
      </c>
      <c r="DA1485">
        <v>0</v>
      </c>
      <c r="DB1485">
        <v>0</v>
      </c>
      <c r="DC1485">
        <v>0</v>
      </c>
      <c r="DD1485">
        <v>0</v>
      </c>
      <c r="DE1485">
        <v>0</v>
      </c>
      <c r="DF1485">
        <v>0</v>
      </c>
      <c r="DG1485">
        <v>0</v>
      </c>
      <c r="DH1485">
        <v>0</v>
      </c>
      <c r="DI1485">
        <v>0</v>
      </c>
      <c r="DJ1485">
        <v>0</v>
      </c>
      <c r="DK1485">
        <v>0</v>
      </c>
      <c r="DL1485">
        <v>0</v>
      </c>
      <c r="DM1485">
        <v>0</v>
      </c>
      <c r="DN1485">
        <v>0</v>
      </c>
      <c r="DO1485">
        <v>0</v>
      </c>
      <c r="DP1485">
        <v>0</v>
      </c>
      <c r="DQ1485">
        <v>0</v>
      </c>
      <c r="DR1485">
        <v>0</v>
      </c>
      <c r="DS1485">
        <v>0</v>
      </c>
      <c r="DT1485">
        <v>0</v>
      </c>
      <c r="DU1485">
        <v>0</v>
      </c>
      <c r="DV1485">
        <v>0</v>
      </c>
      <c r="DW1485">
        <v>0</v>
      </c>
      <c r="DX1485">
        <v>0</v>
      </c>
    </row>
    <row r="1486" spans="13:128" hidden="1">
      <c r="M1486" s="340"/>
      <c r="N1486" t="s">
        <v>1024</v>
      </c>
      <c r="O1486">
        <v>2</v>
      </c>
      <c r="P1486">
        <v>32</v>
      </c>
      <c r="Q1486" s="183" t="str">
        <f t="shared" si="52"/>
        <v>SDH150232</v>
      </c>
      <c r="R1486">
        <v>10000</v>
      </c>
      <c r="S1486">
        <v>10000</v>
      </c>
      <c r="T1486">
        <v>10000</v>
      </c>
      <c r="U1486">
        <v>10000</v>
      </c>
      <c r="V1486">
        <v>10000</v>
      </c>
      <c r="W1486">
        <v>10000</v>
      </c>
      <c r="X1486">
        <v>10000</v>
      </c>
      <c r="Y1486">
        <v>10000</v>
      </c>
      <c r="Z1486">
        <v>10000</v>
      </c>
      <c r="AA1486">
        <v>10000</v>
      </c>
      <c r="AB1486">
        <v>10000</v>
      </c>
      <c r="AC1486">
        <v>10000</v>
      </c>
      <c r="AD1486">
        <v>10000</v>
      </c>
      <c r="AE1486">
        <v>10000</v>
      </c>
      <c r="AF1486">
        <v>10000</v>
      </c>
      <c r="AG1486">
        <v>10000</v>
      </c>
      <c r="AH1486">
        <v>10000</v>
      </c>
      <c r="AI1486">
        <v>10000</v>
      </c>
      <c r="AJ1486">
        <v>10000</v>
      </c>
      <c r="AK1486">
        <v>10000</v>
      </c>
      <c r="AL1486">
        <v>10000</v>
      </c>
      <c r="AM1486">
        <v>10000</v>
      </c>
      <c r="AN1486">
        <v>10000</v>
      </c>
      <c r="AO1486">
        <v>10000</v>
      </c>
      <c r="AP1486">
        <v>10000</v>
      </c>
      <c r="AQ1486">
        <v>10000</v>
      </c>
      <c r="AR1486">
        <v>10000</v>
      </c>
      <c r="AS1486">
        <v>10000</v>
      </c>
      <c r="AT1486">
        <v>10000</v>
      </c>
      <c r="AU1486">
        <v>10000</v>
      </c>
      <c r="AV1486">
        <v>0</v>
      </c>
      <c r="AW1486">
        <v>0</v>
      </c>
      <c r="AX1486">
        <v>0</v>
      </c>
      <c r="AY1486">
        <v>0</v>
      </c>
      <c r="AZ1486">
        <v>0</v>
      </c>
      <c r="BA1486">
        <v>0</v>
      </c>
      <c r="BB1486">
        <v>0</v>
      </c>
      <c r="BC1486">
        <v>0</v>
      </c>
      <c r="BD1486">
        <v>0</v>
      </c>
      <c r="BE1486">
        <v>0</v>
      </c>
      <c r="BF1486">
        <v>0</v>
      </c>
      <c r="BG1486">
        <v>0</v>
      </c>
      <c r="BH1486">
        <v>0</v>
      </c>
      <c r="BI1486">
        <v>0</v>
      </c>
      <c r="BJ1486">
        <v>0</v>
      </c>
      <c r="BK1486">
        <v>0</v>
      </c>
      <c r="BL1486">
        <v>0</v>
      </c>
      <c r="BM1486">
        <v>0</v>
      </c>
      <c r="BN1486">
        <v>0</v>
      </c>
      <c r="BO1486">
        <v>0</v>
      </c>
      <c r="BP1486">
        <v>0</v>
      </c>
      <c r="BQ1486">
        <v>0</v>
      </c>
      <c r="BR1486">
        <v>0</v>
      </c>
      <c r="BS1486">
        <v>0</v>
      </c>
      <c r="BT1486">
        <v>0</v>
      </c>
      <c r="BU1486">
        <v>0</v>
      </c>
      <c r="BV1486">
        <v>0</v>
      </c>
      <c r="BW1486">
        <v>0</v>
      </c>
      <c r="BX1486">
        <v>0</v>
      </c>
      <c r="BY1486">
        <v>0</v>
      </c>
      <c r="BZ1486">
        <v>0</v>
      </c>
      <c r="CA1486">
        <v>0</v>
      </c>
      <c r="CB1486">
        <v>0</v>
      </c>
      <c r="CC1486">
        <v>0</v>
      </c>
      <c r="CD1486">
        <v>0</v>
      </c>
      <c r="CE1486">
        <v>0</v>
      </c>
      <c r="CF1486">
        <v>0</v>
      </c>
      <c r="CG1486">
        <v>0</v>
      </c>
      <c r="CH1486">
        <v>0</v>
      </c>
      <c r="CI1486">
        <v>0</v>
      </c>
      <c r="CJ1486">
        <v>0</v>
      </c>
      <c r="CK1486">
        <v>0</v>
      </c>
      <c r="CL1486">
        <v>0</v>
      </c>
      <c r="CM1486">
        <v>0</v>
      </c>
      <c r="CN1486">
        <v>0</v>
      </c>
      <c r="CO1486">
        <v>0</v>
      </c>
      <c r="CP1486">
        <v>0</v>
      </c>
      <c r="CQ1486">
        <v>0</v>
      </c>
      <c r="CR1486">
        <v>0</v>
      </c>
      <c r="CS1486">
        <v>0</v>
      </c>
      <c r="CT1486">
        <v>0</v>
      </c>
      <c r="CU1486">
        <v>0</v>
      </c>
      <c r="CV1486">
        <v>0</v>
      </c>
      <c r="CW1486">
        <v>0</v>
      </c>
      <c r="CX1486">
        <v>0</v>
      </c>
      <c r="CY1486">
        <v>0</v>
      </c>
      <c r="CZ1486">
        <v>0</v>
      </c>
      <c r="DA1486">
        <v>0</v>
      </c>
      <c r="DB1486">
        <v>0</v>
      </c>
      <c r="DC1486">
        <v>0</v>
      </c>
      <c r="DD1486">
        <v>0</v>
      </c>
      <c r="DE1486">
        <v>0</v>
      </c>
      <c r="DF1486">
        <v>0</v>
      </c>
      <c r="DG1486">
        <v>0</v>
      </c>
      <c r="DH1486">
        <v>0</v>
      </c>
      <c r="DI1486">
        <v>0</v>
      </c>
      <c r="DJ1486">
        <v>0</v>
      </c>
      <c r="DK1486">
        <v>0</v>
      </c>
      <c r="DL1486">
        <v>0</v>
      </c>
      <c r="DM1486">
        <v>0</v>
      </c>
      <c r="DN1486">
        <v>0</v>
      </c>
      <c r="DO1486">
        <v>0</v>
      </c>
      <c r="DP1486">
        <v>0</v>
      </c>
      <c r="DQ1486">
        <v>0</v>
      </c>
      <c r="DR1486">
        <v>0</v>
      </c>
      <c r="DS1486">
        <v>0</v>
      </c>
      <c r="DT1486">
        <v>0</v>
      </c>
      <c r="DU1486">
        <v>0</v>
      </c>
      <c r="DV1486">
        <v>0</v>
      </c>
      <c r="DW1486">
        <v>0</v>
      </c>
      <c r="DX1486">
        <v>0</v>
      </c>
    </row>
    <row r="1487" spans="13:128" hidden="1">
      <c r="M1487" s="340"/>
      <c r="N1487" t="s">
        <v>1024</v>
      </c>
      <c r="O1487">
        <v>2</v>
      </c>
      <c r="P1487">
        <v>33</v>
      </c>
      <c r="Q1487" s="183" t="str">
        <f t="shared" si="52"/>
        <v>SDH150233</v>
      </c>
      <c r="R1487">
        <v>10000</v>
      </c>
      <c r="S1487">
        <v>10000</v>
      </c>
      <c r="T1487">
        <v>10000</v>
      </c>
      <c r="U1487">
        <v>10000</v>
      </c>
      <c r="V1487">
        <v>10000</v>
      </c>
      <c r="W1487">
        <v>10000</v>
      </c>
      <c r="X1487">
        <v>10000</v>
      </c>
      <c r="Y1487">
        <v>10000</v>
      </c>
      <c r="Z1487">
        <v>10000</v>
      </c>
      <c r="AA1487">
        <v>10000</v>
      </c>
      <c r="AB1487">
        <v>10000</v>
      </c>
      <c r="AC1487">
        <v>10000</v>
      </c>
      <c r="AD1487">
        <v>10000</v>
      </c>
      <c r="AE1487">
        <v>10000</v>
      </c>
      <c r="AF1487">
        <v>10000</v>
      </c>
      <c r="AG1487">
        <v>10000</v>
      </c>
      <c r="AH1487">
        <v>10000</v>
      </c>
      <c r="AI1487">
        <v>10000</v>
      </c>
      <c r="AJ1487">
        <v>10000</v>
      </c>
      <c r="AK1487">
        <v>10000</v>
      </c>
      <c r="AL1487">
        <v>10000</v>
      </c>
      <c r="AM1487">
        <v>10000</v>
      </c>
      <c r="AN1487">
        <v>10000</v>
      </c>
      <c r="AO1487">
        <v>10000</v>
      </c>
      <c r="AP1487">
        <v>10000</v>
      </c>
      <c r="AQ1487">
        <v>10000</v>
      </c>
      <c r="AR1487">
        <v>10000</v>
      </c>
      <c r="AS1487">
        <v>10000</v>
      </c>
      <c r="AT1487">
        <v>10000</v>
      </c>
      <c r="AU1487">
        <v>10000</v>
      </c>
      <c r="AV1487">
        <v>0</v>
      </c>
      <c r="AW1487">
        <v>0</v>
      </c>
      <c r="AX1487">
        <v>0</v>
      </c>
      <c r="AY1487">
        <v>0</v>
      </c>
      <c r="AZ1487">
        <v>0</v>
      </c>
      <c r="BA1487">
        <v>0</v>
      </c>
      <c r="BB1487">
        <v>0</v>
      </c>
      <c r="BC1487">
        <v>0</v>
      </c>
      <c r="BD1487">
        <v>0</v>
      </c>
      <c r="BE1487">
        <v>0</v>
      </c>
      <c r="BF1487">
        <v>0</v>
      </c>
      <c r="BG1487">
        <v>0</v>
      </c>
      <c r="BH1487">
        <v>0</v>
      </c>
      <c r="BI1487">
        <v>0</v>
      </c>
      <c r="BJ1487">
        <v>0</v>
      </c>
      <c r="BK1487">
        <v>0</v>
      </c>
      <c r="BL1487">
        <v>0</v>
      </c>
      <c r="BM1487">
        <v>0</v>
      </c>
      <c r="BN1487">
        <v>0</v>
      </c>
      <c r="BO1487">
        <v>0</v>
      </c>
      <c r="BP1487">
        <v>0</v>
      </c>
      <c r="BQ1487">
        <v>0</v>
      </c>
      <c r="BR1487">
        <v>0</v>
      </c>
      <c r="BS1487">
        <v>0</v>
      </c>
      <c r="BT1487">
        <v>0</v>
      </c>
      <c r="BU1487">
        <v>0</v>
      </c>
      <c r="BV1487">
        <v>0</v>
      </c>
      <c r="BW1487">
        <v>0</v>
      </c>
      <c r="BX1487">
        <v>0</v>
      </c>
      <c r="BY1487">
        <v>0</v>
      </c>
      <c r="BZ1487">
        <v>0</v>
      </c>
      <c r="CA1487">
        <v>0</v>
      </c>
      <c r="CB1487">
        <v>0</v>
      </c>
      <c r="CC1487">
        <v>0</v>
      </c>
      <c r="CD1487">
        <v>0</v>
      </c>
      <c r="CE1487">
        <v>0</v>
      </c>
      <c r="CF1487">
        <v>0</v>
      </c>
      <c r="CG1487">
        <v>0</v>
      </c>
      <c r="CH1487">
        <v>0</v>
      </c>
      <c r="CI1487">
        <v>0</v>
      </c>
      <c r="CJ1487">
        <v>0</v>
      </c>
      <c r="CK1487">
        <v>0</v>
      </c>
      <c r="CL1487">
        <v>0</v>
      </c>
      <c r="CM1487">
        <v>0</v>
      </c>
      <c r="CN1487">
        <v>0</v>
      </c>
      <c r="CO1487">
        <v>0</v>
      </c>
      <c r="CP1487">
        <v>0</v>
      </c>
      <c r="CQ1487">
        <v>0</v>
      </c>
      <c r="CR1487">
        <v>0</v>
      </c>
      <c r="CS1487">
        <v>0</v>
      </c>
      <c r="CT1487">
        <v>0</v>
      </c>
      <c r="CU1487">
        <v>0</v>
      </c>
      <c r="CV1487">
        <v>0</v>
      </c>
      <c r="CW1487">
        <v>0</v>
      </c>
      <c r="CX1487">
        <v>0</v>
      </c>
      <c r="CY1487">
        <v>0</v>
      </c>
      <c r="CZ1487">
        <v>0</v>
      </c>
      <c r="DA1487">
        <v>0</v>
      </c>
      <c r="DB1487">
        <v>0</v>
      </c>
      <c r="DC1487">
        <v>0</v>
      </c>
      <c r="DD1487">
        <v>0</v>
      </c>
      <c r="DE1487">
        <v>0</v>
      </c>
      <c r="DF1487">
        <v>0</v>
      </c>
      <c r="DG1487">
        <v>0</v>
      </c>
      <c r="DH1487">
        <v>0</v>
      </c>
      <c r="DI1487">
        <v>0</v>
      </c>
      <c r="DJ1487">
        <v>0</v>
      </c>
      <c r="DK1487">
        <v>0</v>
      </c>
      <c r="DL1487">
        <v>0</v>
      </c>
      <c r="DM1487">
        <v>0</v>
      </c>
      <c r="DN1487">
        <v>0</v>
      </c>
      <c r="DO1487">
        <v>0</v>
      </c>
      <c r="DP1487">
        <v>0</v>
      </c>
      <c r="DQ1487">
        <v>0</v>
      </c>
      <c r="DR1487">
        <v>0</v>
      </c>
      <c r="DS1487">
        <v>0</v>
      </c>
      <c r="DT1487">
        <v>0</v>
      </c>
      <c r="DU1487">
        <v>0</v>
      </c>
      <c r="DV1487">
        <v>0</v>
      </c>
      <c r="DW1487">
        <v>0</v>
      </c>
      <c r="DX1487">
        <v>0</v>
      </c>
    </row>
    <row r="1488" spans="13:128" hidden="1">
      <c r="M1488" s="340"/>
      <c r="N1488" t="s">
        <v>1024</v>
      </c>
      <c r="O1488">
        <v>2</v>
      </c>
      <c r="P1488">
        <v>34</v>
      </c>
      <c r="Q1488" s="183" t="str">
        <f t="shared" si="52"/>
        <v>SDH150234</v>
      </c>
      <c r="R1488">
        <v>10000</v>
      </c>
      <c r="S1488">
        <v>10000</v>
      </c>
      <c r="T1488">
        <v>10000</v>
      </c>
      <c r="U1488">
        <v>10000</v>
      </c>
      <c r="V1488">
        <v>10000</v>
      </c>
      <c r="W1488">
        <v>10000</v>
      </c>
      <c r="X1488">
        <v>10000</v>
      </c>
      <c r="Y1488">
        <v>10000</v>
      </c>
      <c r="Z1488">
        <v>10000</v>
      </c>
      <c r="AA1488">
        <v>10000</v>
      </c>
      <c r="AB1488">
        <v>10000</v>
      </c>
      <c r="AC1488">
        <v>10000</v>
      </c>
      <c r="AD1488">
        <v>10000</v>
      </c>
      <c r="AE1488">
        <v>10000</v>
      </c>
      <c r="AF1488">
        <v>10000</v>
      </c>
      <c r="AG1488">
        <v>10000</v>
      </c>
      <c r="AH1488">
        <v>10000</v>
      </c>
      <c r="AI1488">
        <v>10000</v>
      </c>
      <c r="AJ1488">
        <v>10000</v>
      </c>
      <c r="AK1488">
        <v>10000</v>
      </c>
      <c r="AL1488">
        <v>10000</v>
      </c>
      <c r="AM1488">
        <v>10000</v>
      </c>
      <c r="AN1488">
        <v>10000</v>
      </c>
      <c r="AO1488">
        <v>10000</v>
      </c>
      <c r="AP1488">
        <v>10000</v>
      </c>
      <c r="AQ1488">
        <v>10000</v>
      </c>
      <c r="AR1488">
        <v>10000</v>
      </c>
      <c r="AS1488">
        <v>10000</v>
      </c>
      <c r="AT1488">
        <v>10000</v>
      </c>
      <c r="AU1488">
        <v>10000</v>
      </c>
      <c r="AV1488">
        <v>0</v>
      </c>
      <c r="AW1488">
        <v>0</v>
      </c>
      <c r="AX1488">
        <v>0</v>
      </c>
      <c r="AY1488">
        <v>0</v>
      </c>
      <c r="AZ1488">
        <v>0</v>
      </c>
      <c r="BA1488">
        <v>0</v>
      </c>
      <c r="BB1488">
        <v>0</v>
      </c>
      <c r="BC1488">
        <v>0</v>
      </c>
      <c r="BD1488">
        <v>0</v>
      </c>
      <c r="BE1488">
        <v>0</v>
      </c>
      <c r="BF1488">
        <v>0</v>
      </c>
      <c r="BG1488">
        <v>0</v>
      </c>
      <c r="BH1488">
        <v>0</v>
      </c>
      <c r="BI1488">
        <v>0</v>
      </c>
      <c r="BJ1488">
        <v>0</v>
      </c>
      <c r="BK1488">
        <v>0</v>
      </c>
      <c r="BL1488">
        <v>0</v>
      </c>
      <c r="BM1488">
        <v>0</v>
      </c>
      <c r="BN1488">
        <v>0</v>
      </c>
      <c r="BO1488">
        <v>0</v>
      </c>
      <c r="BP1488">
        <v>0</v>
      </c>
      <c r="BQ1488">
        <v>0</v>
      </c>
      <c r="BR1488">
        <v>0</v>
      </c>
      <c r="BS1488">
        <v>0</v>
      </c>
      <c r="BT1488">
        <v>0</v>
      </c>
      <c r="BU1488">
        <v>0</v>
      </c>
      <c r="BV1488">
        <v>0</v>
      </c>
      <c r="BW1488">
        <v>0</v>
      </c>
      <c r="BX1488">
        <v>0</v>
      </c>
      <c r="BY1488">
        <v>0</v>
      </c>
      <c r="BZ1488">
        <v>0</v>
      </c>
      <c r="CA1488">
        <v>0</v>
      </c>
      <c r="CB1488">
        <v>0</v>
      </c>
      <c r="CC1488">
        <v>0</v>
      </c>
      <c r="CD1488">
        <v>0</v>
      </c>
      <c r="CE1488">
        <v>0</v>
      </c>
      <c r="CF1488">
        <v>0</v>
      </c>
      <c r="CG1488">
        <v>0</v>
      </c>
      <c r="CH1488">
        <v>0</v>
      </c>
      <c r="CI1488">
        <v>0</v>
      </c>
      <c r="CJ1488">
        <v>0</v>
      </c>
      <c r="CK1488">
        <v>0</v>
      </c>
      <c r="CL1488">
        <v>0</v>
      </c>
      <c r="CM1488">
        <v>0</v>
      </c>
      <c r="CN1488">
        <v>0</v>
      </c>
      <c r="CO1488">
        <v>0</v>
      </c>
      <c r="CP1488">
        <v>0</v>
      </c>
      <c r="CQ1488">
        <v>0</v>
      </c>
      <c r="CR1488">
        <v>0</v>
      </c>
      <c r="CS1488">
        <v>0</v>
      </c>
      <c r="CT1488">
        <v>0</v>
      </c>
      <c r="CU1488">
        <v>0</v>
      </c>
      <c r="CV1488">
        <v>0</v>
      </c>
      <c r="CW1488">
        <v>0</v>
      </c>
      <c r="CX1488">
        <v>0</v>
      </c>
      <c r="CY1488">
        <v>0</v>
      </c>
      <c r="CZ1488">
        <v>0</v>
      </c>
      <c r="DA1488">
        <v>0</v>
      </c>
      <c r="DB1488">
        <v>0</v>
      </c>
      <c r="DC1488">
        <v>0</v>
      </c>
      <c r="DD1488">
        <v>0</v>
      </c>
      <c r="DE1488">
        <v>0</v>
      </c>
      <c r="DF1488">
        <v>0</v>
      </c>
      <c r="DG1488">
        <v>0</v>
      </c>
      <c r="DH1488">
        <v>0</v>
      </c>
      <c r="DI1488">
        <v>0</v>
      </c>
      <c r="DJ1488">
        <v>0</v>
      </c>
      <c r="DK1488">
        <v>0</v>
      </c>
      <c r="DL1488">
        <v>0</v>
      </c>
      <c r="DM1488">
        <v>0</v>
      </c>
      <c r="DN1488">
        <v>0</v>
      </c>
      <c r="DO1488">
        <v>0</v>
      </c>
      <c r="DP1488">
        <v>0</v>
      </c>
      <c r="DQ1488">
        <v>0</v>
      </c>
      <c r="DR1488">
        <v>0</v>
      </c>
      <c r="DS1488">
        <v>0</v>
      </c>
      <c r="DT1488">
        <v>0</v>
      </c>
      <c r="DU1488">
        <v>0</v>
      </c>
      <c r="DV1488">
        <v>0</v>
      </c>
      <c r="DW1488">
        <v>0</v>
      </c>
      <c r="DX1488">
        <v>0</v>
      </c>
    </row>
    <row r="1489" spans="13:128" hidden="1">
      <c r="M1489" s="340"/>
      <c r="N1489" t="s">
        <v>1024</v>
      </c>
      <c r="O1489">
        <v>2</v>
      </c>
      <c r="P1489">
        <v>35</v>
      </c>
      <c r="Q1489" s="183" t="str">
        <f t="shared" si="52"/>
        <v>SDH150235</v>
      </c>
      <c r="R1489">
        <v>10000</v>
      </c>
      <c r="S1489">
        <v>10000</v>
      </c>
      <c r="T1489">
        <v>10000</v>
      </c>
      <c r="U1489">
        <v>10000</v>
      </c>
      <c r="V1489">
        <v>10000</v>
      </c>
      <c r="W1489">
        <v>10000</v>
      </c>
      <c r="X1489">
        <v>10000</v>
      </c>
      <c r="Y1489">
        <v>10000</v>
      </c>
      <c r="Z1489">
        <v>10000</v>
      </c>
      <c r="AA1489">
        <v>10000</v>
      </c>
      <c r="AB1489">
        <v>10000</v>
      </c>
      <c r="AC1489">
        <v>10000</v>
      </c>
      <c r="AD1489">
        <v>10000</v>
      </c>
      <c r="AE1489">
        <v>10000</v>
      </c>
      <c r="AF1489">
        <v>10000</v>
      </c>
      <c r="AG1489">
        <v>10000</v>
      </c>
      <c r="AH1489">
        <v>10000</v>
      </c>
      <c r="AI1489">
        <v>10000</v>
      </c>
      <c r="AJ1489">
        <v>10000</v>
      </c>
      <c r="AK1489">
        <v>10000</v>
      </c>
      <c r="AL1489">
        <v>10000</v>
      </c>
      <c r="AM1489">
        <v>10000</v>
      </c>
      <c r="AN1489">
        <v>10000</v>
      </c>
      <c r="AO1489">
        <v>10000</v>
      </c>
      <c r="AP1489">
        <v>10000</v>
      </c>
      <c r="AQ1489">
        <v>10000</v>
      </c>
      <c r="AR1489">
        <v>10000</v>
      </c>
      <c r="AS1489">
        <v>10000</v>
      </c>
      <c r="AT1489">
        <v>10000</v>
      </c>
      <c r="AU1489">
        <v>10000</v>
      </c>
      <c r="AV1489">
        <v>0</v>
      </c>
      <c r="AW1489">
        <v>0</v>
      </c>
      <c r="AX1489">
        <v>0</v>
      </c>
      <c r="AY1489">
        <v>0</v>
      </c>
      <c r="AZ1489">
        <v>0</v>
      </c>
      <c r="BA1489">
        <v>0</v>
      </c>
      <c r="BB1489">
        <v>0</v>
      </c>
      <c r="BC1489">
        <v>0</v>
      </c>
      <c r="BD1489">
        <v>0</v>
      </c>
      <c r="BE1489">
        <v>0</v>
      </c>
      <c r="BF1489">
        <v>0</v>
      </c>
      <c r="BG1489">
        <v>0</v>
      </c>
      <c r="BH1489">
        <v>0</v>
      </c>
      <c r="BI1489">
        <v>0</v>
      </c>
      <c r="BJ1489">
        <v>0</v>
      </c>
      <c r="BK1489">
        <v>0</v>
      </c>
      <c r="BL1489">
        <v>0</v>
      </c>
      <c r="BM1489">
        <v>0</v>
      </c>
      <c r="BN1489">
        <v>0</v>
      </c>
      <c r="BO1489">
        <v>0</v>
      </c>
      <c r="BP1489">
        <v>0</v>
      </c>
      <c r="BQ1489">
        <v>0</v>
      </c>
      <c r="BR1489">
        <v>0</v>
      </c>
      <c r="BS1489">
        <v>0</v>
      </c>
      <c r="BT1489">
        <v>0</v>
      </c>
      <c r="BU1489">
        <v>0</v>
      </c>
      <c r="BV1489">
        <v>0</v>
      </c>
      <c r="BW1489">
        <v>0</v>
      </c>
      <c r="BX1489">
        <v>0</v>
      </c>
      <c r="BY1489">
        <v>0</v>
      </c>
      <c r="BZ1489">
        <v>0</v>
      </c>
      <c r="CA1489">
        <v>0</v>
      </c>
      <c r="CB1489">
        <v>0</v>
      </c>
      <c r="CC1489">
        <v>0</v>
      </c>
      <c r="CD1489">
        <v>0</v>
      </c>
      <c r="CE1489">
        <v>0</v>
      </c>
      <c r="CF1489">
        <v>0</v>
      </c>
      <c r="CG1489">
        <v>0</v>
      </c>
      <c r="CH1489">
        <v>0</v>
      </c>
      <c r="CI1489">
        <v>0</v>
      </c>
      <c r="CJ1489">
        <v>0</v>
      </c>
      <c r="CK1489">
        <v>0</v>
      </c>
      <c r="CL1489">
        <v>0</v>
      </c>
      <c r="CM1489">
        <v>0</v>
      </c>
      <c r="CN1489">
        <v>0</v>
      </c>
      <c r="CO1489">
        <v>0</v>
      </c>
      <c r="CP1489">
        <v>0</v>
      </c>
      <c r="CQ1489">
        <v>0</v>
      </c>
      <c r="CR1489">
        <v>0</v>
      </c>
      <c r="CS1489">
        <v>0</v>
      </c>
      <c r="CT1489">
        <v>0</v>
      </c>
      <c r="CU1489">
        <v>0</v>
      </c>
      <c r="CV1489">
        <v>0</v>
      </c>
      <c r="CW1489">
        <v>0</v>
      </c>
      <c r="CX1489">
        <v>0</v>
      </c>
      <c r="CY1489">
        <v>0</v>
      </c>
      <c r="CZ1489">
        <v>0</v>
      </c>
      <c r="DA1489">
        <v>0</v>
      </c>
      <c r="DB1489">
        <v>0</v>
      </c>
      <c r="DC1489">
        <v>0</v>
      </c>
      <c r="DD1489">
        <v>0</v>
      </c>
      <c r="DE1489">
        <v>0</v>
      </c>
      <c r="DF1489">
        <v>0</v>
      </c>
      <c r="DG1489">
        <v>0</v>
      </c>
      <c r="DH1489">
        <v>0</v>
      </c>
      <c r="DI1489">
        <v>0</v>
      </c>
      <c r="DJ1489">
        <v>0</v>
      </c>
      <c r="DK1489">
        <v>0</v>
      </c>
      <c r="DL1489">
        <v>0</v>
      </c>
      <c r="DM1489">
        <v>0</v>
      </c>
      <c r="DN1489">
        <v>0</v>
      </c>
      <c r="DO1489">
        <v>0</v>
      </c>
      <c r="DP1489">
        <v>0</v>
      </c>
      <c r="DQ1489">
        <v>0</v>
      </c>
      <c r="DR1489">
        <v>0</v>
      </c>
      <c r="DS1489">
        <v>0</v>
      </c>
      <c r="DT1489">
        <v>0</v>
      </c>
      <c r="DU1489">
        <v>0</v>
      </c>
      <c r="DV1489">
        <v>0</v>
      </c>
      <c r="DW1489">
        <v>0</v>
      </c>
      <c r="DX1489">
        <v>0</v>
      </c>
    </row>
    <row r="1490" spans="13:128" hidden="1">
      <c r="M1490" s="340"/>
      <c r="N1490" t="s">
        <v>1024</v>
      </c>
      <c r="O1490">
        <v>2</v>
      </c>
      <c r="P1490">
        <v>36</v>
      </c>
      <c r="Q1490" s="183" t="str">
        <f t="shared" si="52"/>
        <v>SDH150236</v>
      </c>
      <c r="R1490">
        <v>10000</v>
      </c>
      <c r="S1490">
        <v>10000</v>
      </c>
      <c r="T1490">
        <v>10000</v>
      </c>
      <c r="U1490">
        <v>10000</v>
      </c>
      <c r="V1490">
        <v>10000</v>
      </c>
      <c r="W1490">
        <v>10000</v>
      </c>
      <c r="X1490">
        <v>10000</v>
      </c>
      <c r="Y1490">
        <v>10000</v>
      </c>
      <c r="Z1490">
        <v>10000</v>
      </c>
      <c r="AA1490">
        <v>10000</v>
      </c>
      <c r="AB1490">
        <v>10000</v>
      </c>
      <c r="AC1490">
        <v>10000</v>
      </c>
      <c r="AD1490">
        <v>10000</v>
      </c>
      <c r="AE1490">
        <v>10000</v>
      </c>
      <c r="AF1490">
        <v>10000</v>
      </c>
      <c r="AG1490">
        <v>10000</v>
      </c>
      <c r="AH1490">
        <v>10000</v>
      </c>
      <c r="AI1490">
        <v>10000</v>
      </c>
      <c r="AJ1490">
        <v>10000</v>
      </c>
      <c r="AK1490">
        <v>10000</v>
      </c>
      <c r="AL1490">
        <v>10000</v>
      </c>
      <c r="AM1490">
        <v>10000</v>
      </c>
      <c r="AN1490">
        <v>10000</v>
      </c>
      <c r="AO1490">
        <v>10000</v>
      </c>
      <c r="AP1490">
        <v>10000</v>
      </c>
      <c r="AQ1490">
        <v>10000</v>
      </c>
      <c r="AR1490">
        <v>10000</v>
      </c>
      <c r="AS1490">
        <v>10000</v>
      </c>
      <c r="AT1490">
        <v>10000</v>
      </c>
      <c r="AU1490">
        <v>10000</v>
      </c>
      <c r="AV1490">
        <v>0</v>
      </c>
      <c r="AW1490">
        <v>0</v>
      </c>
      <c r="AX1490">
        <v>0</v>
      </c>
      <c r="AY1490">
        <v>0</v>
      </c>
      <c r="AZ1490">
        <v>0</v>
      </c>
      <c r="BA1490">
        <v>0</v>
      </c>
      <c r="BB1490">
        <v>0</v>
      </c>
      <c r="BC1490">
        <v>0</v>
      </c>
      <c r="BD1490">
        <v>0</v>
      </c>
      <c r="BE1490">
        <v>0</v>
      </c>
      <c r="BF1490">
        <v>0</v>
      </c>
      <c r="BG1490">
        <v>0</v>
      </c>
      <c r="BH1490">
        <v>0</v>
      </c>
      <c r="BI1490">
        <v>0</v>
      </c>
      <c r="BJ1490">
        <v>0</v>
      </c>
      <c r="BK1490">
        <v>0</v>
      </c>
      <c r="BL1490">
        <v>0</v>
      </c>
      <c r="BM1490">
        <v>0</v>
      </c>
      <c r="BN1490">
        <v>0</v>
      </c>
      <c r="BO1490">
        <v>0</v>
      </c>
      <c r="BP1490">
        <v>0</v>
      </c>
      <c r="BQ1490">
        <v>0</v>
      </c>
      <c r="BR1490">
        <v>0</v>
      </c>
      <c r="BS1490">
        <v>0</v>
      </c>
      <c r="BT1490">
        <v>0</v>
      </c>
      <c r="BU1490">
        <v>0</v>
      </c>
      <c r="BV1490">
        <v>0</v>
      </c>
      <c r="BW1490">
        <v>0</v>
      </c>
      <c r="BX1490">
        <v>0</v>
      </c>
      <c r="BY1490">
        <v>0</v>
      </c>
      <c r="BZ1490">
        <v>0</v>
      </c>
      <c r="CA1490">
        <v>0</v>
      </c>
      <c r="CB1490">
        <v>0</v>
      </c>
      <c r="CC1490">
        <v>0</v>
      </c>
      <c r="CD1490">
        <v>0</v>
      </c>
      <c r="CE1490">
        <v>0</v>
      </c>
      <c r="CF1490">
        <v>0</v>
      </c>
      <c r="CG1490">
        <v>0</v>
      </c>
      <c r="CH1490">
        <v>0</v>
      </c>
      <c r="CI1490">
        <v>0</v>
      </c>
      <c r="CJ1490">
        <v>0</v>
      </c>
      <c r="CK1490">
        <v>0</v>
      </c>
      <c r="CL1490">
        <v>0</v>
      </c>
      <c r="CM1490">
        <v>0</v>
      </c>
      <c r="CN1490">
        <v>0</v>
      </c>
      <c r="CO1490">
        <v>0</v>
      </c>
      <c r="CP1490">
        <v>0</v>
      </c>
      <c r="CQ1490">
        <v>0</v>
      </c>
      <c r="CR1490">
        <v>0</v>
      </c>
      <c r="CS1490">
        <v>0</v>
      </c>
      <c r="CT1490">
        <v>0</v>
      </c>
      <c r="CU1490">
        <v>0</v>
      </c>
      <c r="CV1490">
        <v>0</v>
      </c>
      <c r="CW1490">
        <v>0</v>
      </c>
      <c r="CX1490">
        <v>0</v>
      </c>
      <c r="CY1490">
        <v>0</v>
      </c>
      <c r="CZ1490">
        <v>0</v>
      </c>
      <c r="DA1490">
        <v>0</v>
      </c>
      <c r="DB1490">
        <v>0</v>
      </c>
      <c r="DC1490">
        <v>0</v>
      </c>
      <c r="DD1490">
        <v>0</v>
      </c>
      <c r="DE1490">
        <v>0</v>
      </c>
      <c r="DF1490">
        <v>0</v>
      </c>
      <c r="DG1490">
        <v>0</v>
      </c>
      <c r="DH1490">
        <v>0</v>
      </c>
      <c r="DI1490">
        <v>0</v>
      </c>
      <c r="DJ1490">
        <v>0</v>
      </c>
      <c r="DK1490">
        <v>0</v>
      </c>
      <c r="DL1490">
        <v>0</v>
      </c>
      <c r="DM1490">
        <v>0</v>
      </c>
      <c r="DN1490">
        <v>0</v>
      </c>
      <c r="DO1490">
        <v>0</v>
      </c>
      <c r="DP1490">
        <v>0</v>
      </c>
      <c r="DQ1490">
        <v>0</v>
      </c>
      <c r="DR1490">
        <v>0</v>
      </c>
      <c r="DS1490">
        <v>0</v>
      </c>
      <c r="DT1490">
        <v>0</v>
      </c>
      <c r="DU1490">
        <v>0</v>
      </c>
      <c r="DV1490">
        <v>0</v>
      </c>
      <c r="DW1490">
        <v>0</v>
      </c>
      <c r="DX1490">
        <v>0</v>
      </c>
    </row>
    <row r="1491" spans="13:128" hidden="1">
      <c r="M1491" s="340"/>
      <c r="N1491" t="s">
        <v>1024</v>
      </c>
      <c r="O1491">
        <v>2</v>
      </c>
      <c r="P1491">
        <v>37</v>
      </c>
      <c r="Q1491" s="183" t="str">
        <f t="shared" si="52"/>
        <v>SDH150237</v>
      </c>
      <c r="R1491">
        <v>10000</v>
      </c>
      <c r="S1491">
        <v>10000</v>
      </c>
      <c r="T1491">
        <v>10000</v>
      </c>
      <c r="U1491">
        <v>10000</v>
      </c>
      <c r="V1491">
        <v>10000</v>
      </c>
      <c r="W1491">
        <v>10000</v>
      </c>
      <c r="X1491">
        <v>10000</v>
      </c>
      <c r="Y1491">
        <v>10000</v>
      </c>
      <c r="Z1491">
        <v>10000</v>
      </c>
      <c r="AA1491">
        <v>10000</v>
      </c>
      <c r="AB1491">
        <v>10000</v>
      </c>
      <c r="AC1491">
        <v>10000</v>
      </c>
      <c r="AD1491">
        <v>10000</v>
      </c>
      <c r="AE1491">
        <v>10000</v>
      </c>
      <c r="AF1491">
        <v>10000</v>
      </c>
      <c r="AG1491">
        <v>10000</v>
      </c>
      <c r="AH1491">
        <v>10000</v>
      </c>
      <c r="AI1491">
        <v>10000</v>
      </c>
      <c r="AJ1491">
        <v>10000</v>
      </c>
      <c r="AK1491">
        <v>10000</v>
      </c>
      <c r="AL1491">
        <v>10000</v>
      </c>
      <c r="AM1491">
        <v>10000</v>
      </c>
      <c r="AN1491">
        <v>10000</v>
      </c>
      <c r="AO1491">
        <v>10000</v>
      </c>
      <c r="AP1491">
        <v>10000</v>
      </c>
      <c r="AQ1491">
        <v>10000</v>
      </c>
      <c r="AR1491">
        <v>10000</v>
      </c>
      <c r="AS1491">
        <v>10000</v>
      </c>
      <c r="AT1491">
        <v>10000</v>
      </c>
      <c r="AU1491">
        <v>10000</v>
      </c>
      <c r="AV1491">
        <v>0</v>
      </c>
      <c r="AW1491">
        <v>0</v>
      </c>
      <c r="AX1491">
        <v>0</v>
      </c>
      <c r="AY1491">
        <v>0</v>
      </c>
      <c r="AZ1491">
        <v>0</v>
      </c>
      <c r="BA1491">
        <v>0</v>
      </c>
      <c r="BB1491">
        <v>0</v>
      </c>
      <c r="BC1491">
        <v>0</v>
      </c>
      <c r="BD1491">
        <v>0</v>
      </c>
      <c r="BE1491">
        <v>0</v>
      </c>
      <c r="BF1491">
        <v>0</v>
      </c>
      <c r="BG1491">
        <v>0</v>
      </c>
      <c r="BH1491">
        <v>0</v>
      </c>
      <c r="BI1491">
        <v>0</v>
      </c>
      <c r="BJ1491">
        <v>0</v>
      </c>
      <c r="BK1491">
        <v>0</v>
      </c>
      <c r="BL1491">
        <v>0</v>
      </c>
      <c r="BM1491">
        <v>0</v>
      </c>
      <c r="BN1491">
        <v>0</v>
      </c>
      <c r="BO1491">
        <v>0</v>
      </c>
      <c r="BP1491">
        <v>0</v>
      </c>
      <c r="BQ1491">
        <v>0</v>
      </c>
      <c r="BR1491">
        <v>0</v>
      </c>
      <c r="BS1491">
        <v>0</v>
      </c>
      <c r="BT1491">
        <v>0</v>
      </c>
      <c r="BU1491">
        <v>0</v>
      </c>
      <c r="BV1491">
        <v>0</v>
      </c>
      <c r="BW1491">
        <v>0</v>
      </c>
      <c r="BX1491">
        <v>0</v>
      </c>
      <c r="BY1491">
        <v>0</v>
      </c>
      <c r="BZ1491">
        <v>0</v>
      </c>
      <c r="CA1491">
        <v>0</v>
      </c>
      <c r="CB1491">
        <v>0</v>
      </c>
      <c r="CC1491">
        <v>0</v>
      </c>
      <c r="CD1491">
        <v>0</v>
      </c>
      <c r="CE1491">
        <v>0</v>
      </c>
      <c r="CF1491">
        <v>0</v>
      </c>
      <c r="CG1491">
        <v>0</v>
      </c>
      <c r="CH1491">
        <v>0</v>
      </c>
      <c r="CI1491">
        <v>0</v>
      </c>
      <c r="CJ1491">
        <v>0</v>
      </c>
      <c r="CK1491">
        <v>0</v>
      </c>
      <c r="CL1491">
        <v>0</v>
      </c>
      <c r="CM1491">
        <v>0</v>
      </c>
      <c r="CN1491">
        <v>0</v>
      </c>
      <c r="CO1491">
        <v>0</v>
      </c>
      <c r="CP1491">
        <v>0</v>
      </c>
      <c r="CQ1491">
        <v>0</v>
      </c>
      <c r="CR1491">
        <v>0</v>
      </c>
      <c r="CS1491">
        <v>0</v>
      </c>
      <c r="CT1491">
        <v>0</v>
      </c>
      <c r="CU1491">
        <v>0</v>
      </c>
      <c r="CV1491">
        <v>0</v>
      </c>
      <c r="CW1491">
        <v>0</v>
      </c>
      <c r="CX1491">
        <v>0</v>
      </c>
      <c r="CY1491">
        <v>0</v>
      </c>
      <c r="CZ1491">
        <v>0</v>
      </c>
      <c r="DA1491">
        <v>0</v>
      </c>
      <c r="DB1491">
        <v>0</v>
      </c>
      <c r="DC1491">
        <v>0</v>
      </c>
      <c r="DD1491">
        <v>0</v>
      </c>
      <c r="DE1491">
        <v>0</v>
      </c>
      <c r="DF1491">
        <v>0</v>
      </c>
      <c r="DG1491">
        <v>0</v>
      </c>
      <c r="DH1491">
        <v>0</v>
      </c>
      <c r="DI1491">
        <v>0</v>
      </c>
      <c r="DJ1491">
        <v>0</v>
      </c>
      <c r="DK1491">
        <v>0</v>
      </c>
      <c r="DL1491">
        <v>0</v>
      </c>
      <c r="DM1491">
        <v>0</v>
      </c>
      <c r="DN1491">
        <v>0</v>
      </c>
      <c r="DO1491">
        <v>0</v>
      </c>
      <c r="DP1491">
        <v>0</v>
      </c>
      <c r="DQ1491">
        <v>0</v>
      </c>
      <c r="DR1491">
        <v>0</v>
      </c>
      <c r="DS1491">
        <v>0</v>
      </c>
      <c r="DT1491">
        <v>0</v>
      </c>
      <c r="DU1491">
        <v>0</v>
      </c>
      <c r="DV1491">
        <v>0</v>
      </c>
      <c r="DW1491">
        <v>0</v>
      </c>
      <c r="DX1491">
        <v>0</v>
      </c>
    </row>
    <row r="1492" spans="13:128" hidden="1">
      <c r="M1492" s="340"/>
      <c r="N1492" t="s">
        <v>1024</v>
      </c>
      <c r="O1492">
        <v>2</v>
      </c>
      <c r="P1492">
        <v>38</v>
      </c>
      <c r="Q1492" s="183" t="str">
        <f t="shared" si="52"/>
        <v>SDH150238</v>
      </c>
      <c r="R1492">
        <v>10000</v>
      </c>
      <c r="S1492">
        <v>10000</v>
      </c>
      <c r="T1492">
        <v>10000</v>
      </c>
      <c r="U1492">
        <v>10000</v>
      </c>
      <c r="V1492">
        <v>10000</v>
      </c>
      <c r="W1492">
        <v>10000</v>
      </c>
      <c r="X1492">
        <v>10000</v>
      </c>
      <c r="Y1492">
        <v>10000</v>
      </c>
      <c r="Z1492">
        <v>10000</v>
      </c>
      <c r="AA1492">
        <v>10000</v>
      </c>
      <c r="AB1492">
        <v>10000</v>
      </c>
      <c r="AC1492">
        <v>10000</v>
      </c>
      <c r="AD1492">
        <v>10000</v>
      </c>
      <c r="AE1492">
        <v>10000</v>
      </c>
      <c r="AF1492">
        <v>10000</v>
      </c>
      <c r="AG1492">
        <v>10000</v>
      </c>
      <c r="AH1492">
        <v>10000</v>
      </c>
      <c r="AI1492">
        <v>10000</v>
      </c>
      <c r="AJ1492">
        <v>10000</v>
      </c>
      <c r="AK1492">
        <v>10000</v>
      </c>
      <c r="AL1492">
        <v>10000</v>
      </c>
      <c r="AM1492">
        <v>10000</v>
      </c>
      <c r="AN1492">
        <v>10000</v>
      </c>
      <c r="AO1492">
        <v>10000</v>
      </c>
      <c r="AP1492">
        <v>10000</v>
      </c>
      <c r="AQ1492">
        <v>10000</v>
      </c>
      <c r="AR1492">
        <v>10000</v>
      </c>
      <c r="AS1492">
        <v>10000</v>
      </c>
      <c r="AT1492">
        <v>10000</v>
      </c>
      <c r="AU1492">
        <v>10000</v>
      </c>
      <c r="AV1492">
        <v>0</v>
      </c>
      <c r="AW1492">
        <v>0</v>
      </c>
      <c r="AX1492">
        <v>0</v>
      </c>
      <c r="AY1492">
        <v>0</v>
      </c>
      <c r="AZ1492">
        <v>0</v>
      </c>
      <c r="BA1492">
        <v>0</v>
      </c>
      <c r="BB1492">
        <v>0</v>
      </c>
      <c r="BC1492">
        <v>0</v>
      </c>
      <c r="BD1492">
        <v>0</v>
      </c>
      <c r="BE1492">
        <v>0</v>
      </c>
      <c r="BF1492">
        <v>0</v>
      </c>
      <c r="BG1492">
        <v>0</v>
      </c>
      <c r="BH1492">
        <v>0</v>
      </c>
      <c r="BI1492">
        <v>0</v>
      </c>
      <c r="BJ1492">
        <v>0</v>
      </c>
      <c r="BK1492">
        <v>0</v>
      </c>
      <c r="BL1492">
        <v>0</v>
      </c>
      <c r="BM1492">
        <v>0</v>
      </c>
      <c r="BN1492">
        <v>0</v>
      </c>
      <c r="BO1492">
        <v>0</v>
      </c>
      <c r="BP1492">
        <v>0</v>
      </c>
      <c r="BQ1492">
        <v>0</v>
      </c>
      <c r="BR1492">
        <v>0</v>
      </c>
      <c r="BS1492">
        <v>0</v>
      </c>
      <c r="BT1492">
        <v>0</v>
      </c>
      <c r="BU1492">
        <v>0</v>
      </c>
      <c r="BV1492">
        <v>0</v>
      </c>
      <c r="BW1492">
        <v>0</v>
      </c>
      <c r="BX1492">
        <v>0</v>
      </c>
      <c r="BY1492">
        <v>0</v>
      </c>
      <c r="BZ1492">
        <v>0</v>
      </c>
      <c r="CA1492">
        <v>0</v>
      </c>
      <c r="CB1492">
        <v>0</v>
      </c>
      <c r="CC1492">
        <v>0</v>
      </c>
      <c r="CD1492">
        <v>0</v>
      </c>
      <c r="CE1492">
        <v>0</v>
      </c>
      <c r="CF1492">
        <v>0</v>
      </c>
      <c r="CG1492">
        <v>0</v>
      </c>
      <c r="CH1492">
        <v>0</v>
      </c>
      <c r="CI1492">
        <v>0</v>
      </c>
      <c r="CJ1492">
        <v>0</v>
      </c>
      <c r="CK1492">
        <v>0</v>
      </c>
      <c r="CL1492">
        <v>0</v>
      </c>
      <c r="CM1492">
        <v>0</v>
      </c>
      <c r="CN1492">
        <v>0</v>
      </c>
      <c r="CO1492">
        <v>0</v>
      </c>
      <c r="CP1492">
        <v>0</v>
      </c>
      <c r="CQ1492">
        <v>0</v>
      </c>
      <c r="CR1492">
        <v>0</v>
      </c>
      <c r="CS1492">
        <v>0</v>
      </c>
      <c r="CT1492">
        <v>0</v>
      </c>
      <c r="CU1492">
        <v>0</v>
      </c>
      <c r="CV1492">
        <v>0</v>
      </c>
      <c r="CW1492">
        <v>0</v>
      </c>
      <c r="CX1492">
        <v>0</v>
      </c>
      <c r="CY1492">
        <v>0</v>
      </c>
      <c r="CZ1492">
        <v>0</v>
      </c>
      <c r="DA1492">
        <v>0</v>
      </c>
      <c r="DB1492">
        <v>0</v>
      </c>
      <c r="DC1492">
        <v>0</v>
      </c>
      <c r="DD1492">
        <v>0</v>
      </c>
      <c r="DE1492">
        <v>0</v>
      </c>
      <c r="DF1492">
        <v>0</v>
      </c>
      <c r="DG1492">
        <v>0</v>
      </c>
      <c r="DH1492">
        <v>0</v>
      </c>
      <c r="DI1492">
        <v>0</v>
      </c>
      <c r="DJ1492">
        <v>0</v>
      </c>
      <c r="DK1492">
        <v>0</v>
      </c>
      <c r="DL1492">
        <v>0</v>
      </c>
      <c r="DM1492">
        <v>0</v>
      </c>
      <c r="DN1492">
        <v>0</v>
      </c>
      <c r="DO1492">
        <v>0</v>
      </c>
      <c r="DP1492">
        <v>0</v>
      </c>
      <c r="DQ1492">
        <v>0</v>
      </c>
      <c r="DR1492">
        <v>0</v>
      </c>
      <c r="DS1492">
        <v>0</v>
      </c>
      <c r="DT1492">
        <v>0</v>
      </c>
      <c r="DU1492">
        <v>0</v>
      </c>
      <c r="DV1492">
        <v>0</v>
      </c>
      <c r="DW1492">
        <v>0</v>
      </c>
      <c r="DX1492">
        <v>0</v>
      </c>
    </row>
    <row r="1493" spans="13:128" hidden="1">
      <c r="M1493" s="340"/>
      <c r="N1493" t="s">
        <v>1024</v>
      </c>
      <c r="O1493">
        <v>2</v>
      </c>
      <c r="P1493">
        <v>39</v>
      </c>
      <c r="Q1493" s="183" t="str">
        <f t="shared" si="52"/>
        <v>SDH150239</v>
      </c>
      <c r="R1493">
        <v>10000</v>
      </c>
      <c r="S1493">
        <v>10000</v>
      </c>
      <c r="T1493">
        <v>10000</v>
      </c>
      <c r="U1493">
        <v>10000</v>
      </c>
      <c r="V1493">
        <v>10000</v>
      </c>
      <c r="W1493">
        <v>10000</v>
      </c>
      <c r="X1493">
        <v>10000</v>
      </c>
      <c r="Y1493">
        <v>10000</v>
      </c>
      <c r="Z1493">
        <v>10000</v>
      </c>
      <c r="AA1493">
        <v>10000</v>
      </c>
      <c r="AB1493">
        <v>10000</v>
      </c>
      <c r="AC1493">
        <v>10000</v>
      </c>
      <c r="AD1493">
        <v>10000</v>
      </c>
      <c r="AE1493">
        <v>10000</v>
      </c>
      <c r="AF1493">
        <v>10017</v>
      </c>
      <c r="AG1493">
        <v>10017</v>
      </c>
      <c r="AH1493">
        <v>10017</v>
      </c>
      <c r="AI1493">
        <v>10017</v>
      </c>
      <c r="AJ1493">
        <v>10017</v>
      </c>
      <c r="AK1493">
        <v>10017</v>
      </c>
      <c r="AL1493">
        <v>10017</v>
      </c>
      <c r="AM1493">
        <v>10017</v>
      </c>
      <c r="AN1493">
        <v>10017</v>
      </c>
      <c r="AO1493">
        <v>10017</v>
      </c>
      <c r="AP1493">
        <v>10017</v>
      </c>
      <c r="AQ1493">
        <v>10017</v>
      </c>
      <c r="AR1493">
        <v>10017</v>
      </c>
      <c r="AS1493">
        <v>10017</v>
      </c>
      <c r="AT1493">
        <v>10017</v>
      </c>
      <c r="AU1493">
        <v>10017</v>
      </c>
      <c r="AV1493">
        <v>0</v>
      </c>
      <c r="AW1493">
        <v>0</v>
      </c>
      <c r="AX1493">
        <v>0</v>
      </c>
      <c r="AY1493">
        <v>0</v>
      </c>
      <c r="AZ1493">
        <v>0</v>
      </c>
      <c r="BA1493">
        <v>0</v>
      </c>
      <c r="BB1493">
        <v>0</v>
      </c>
      <c r="BC1493">
        <v>0</v>
      </c>
      <c r="BD1493">
        <v>0</v>
      </c>
      <c r="BE1493">
        <v>0</v>
      </c>
      <c r="BF1493">
        <v>0</v>
      </c>
      <c r="BG1493">
        <v>0</v>
      </c>
      <c r="BH1493">
        <v>0</v>
      </c>
      <c r="BI1493">
        <v>0</v>
      </c>
      <c r="BJ1493">
        <v>0</v>
      </c>
      <c r="BK1493">
        <v>0</v>
      </c>
      <c r="BL1493">
        <v>0</v>
      </c>
      <c r="BM1493">
        <v>0</v>
      </c>
      <c r="BN1493">
        <v>0</v>
      </c>
      <c r="BO1493">
        <v>0</v>
      </c>
      <c r="BP1493">
        <v>0</v>
      </c>
      <c r="BQ1493">
        <v>0</v>
      </c>
      <c r="BR1493">
        <v>0</v>
      </c>
      <c r="BS1493">
        <v>0</v>
      </c>
      <c r="BT1493">
        <v>0</v>
      </c>
      <c r="BU1493">
        <v>0</v>
      </c>
      <c r="BV1493">
        <v>0</v>
      </c>
      <c r="BW1493">
        <v>0</v>
      </c>
      <c r="BX1493">
        <v>0</v>
      </c>
      <c r="BY1493">
        <v>0</v>
      </c>
      <c r="BZ1493">
        <v>0</v>
      </c>
      <c r="CA1493">
        <v>0</v>
      </c>
      <c r="CB1493">
        <v>0</v>
      </c>
      <c r="CC1493">
        <v>0</v>
      </c>
      <c r="CD1493">
        <v>0</v>
      </c>
      <c r="CE1493">
        <v>0</v>
      </c>
      <c r="CF1493">
        <v>0</v>
      </c>
      <c r="CG1493">
        <v>0</v>
      </c>
      <c r="CH1493">
        <v>0</v>
      </c>
      <c r="CI1493">
        <v>0</v>
      </c>
      <c r="CJ1493">
        <v>0</v>
      </c>
      <c r="CK1493">
        <v>0</v>
      </c>
      <c r="CL1493">
        <v>0</v>
      </c>
      <c r="CM1493">
        <v>0</v>
      </c>
      <c r="CN1493">
        <v>0</v>
      </c>
      <c r="CO1493">
        <v>0</v>
      </c>
      <c r="CP1493">
        <v>0</v>
      </c>
      <c r="CQ1493">
        <v>0</v>
      </c>
      <c r="CR1493">
        <v>0</v>
      </c>
      <c r="CS1493">
        <v>0</v>
      </c>
      <c r="CT1493">
        <v>0</v>
      </c>
      <c r="CU1493">
        <v>0</v>
      </c>
      <c r="CV1493">
        <v>0</v>
      </c>
      <c r="CW1493">
        <v>0</v>
      </c>
      <c r="CX1493">
        <v>0</v>
      </c>
      <c r="CY1493">
        <v>0</v>
      </c>
      <c r="CZ1493">
        <v>0</v>
      </c>
      <c r="DA1493">
        <v>0</v>
      </c>
      <c r="DB1493">
        <v>0</v>
      </c>
      <c r="DC1493">
        <v>0</v>
      </c>
      <c r="DD1493">
        <v>0</v>
      </c>
      <c r="DE1493">
        <v>0</v>
      </c>
      <c r="DF1493">
        <v>0</v>
      </c>
      <c r="DG1493">
        <v>0</v>
      </c>
      <c r="DH1493">
        <v>0</v>
      </c>
      <c r="DI1493">
        <v>0</v>
      </c>
      <c r="DJ1493">
        <v>0</v>
      </c>
      <c r="DK1493">
        <v>0</v>
      </c>
      <c r="DL1493">
        <v>0</v>
      </c>
      <c r="DM1493">
        <v>0</v>
      </c>
      <c r="DN1493">
        <v>0</v>
      </c>
      <c r="DO1493">
        <v>0</v>
      </c>
      <c r="DP1493">
        <v>0</v>
      </c>
      <c r="DQ1493">
        <v>0</v>
      </c>
      <c r="DR1493">
        <v>0</v>
      </c>
      <c r="DS1493">
        <v>0</v>
      </c>
      <c r="DT1493">
        <v>0</v>
      </c>
      <c r="DU1493">
        <v>0</v>
      </c>
      <c r="DV1493">
        <v>0</v>
      </c>
      <c r="DW1493">
        <v>0</v>
      </c>
      <c r="DX1493">
        <v>0</v>
      </c>
    </row>
    <row r="1494" spans="13:128" hidden="1">
      <c r="M1494" s="340"/>
      <c r="N1494" t="s">
        <v>1024</v>
      </c>
      <c r="O1494">
        <v>2</v>
      </c>
      <c r="P1494">
        <v>40</v>
      </c>
      <c r="Q1494" s="183" t="str">
        <f t="shared" si="52"/>
        <v>SDH150240</v>
      </c>
      <c r="R1494">
        <v>10000</v>
      </c>
      <c r="S1494">
        <v>10000</v>
      </c>
      <c r="T1494">
        <v>10000</v>
      </c>
      <c r="U1494">
        <v>10000</v>
      </c>
      <c r="V1494">
        <v>10000</v>
      </c>
      <c r="W1494">
        <v>10000</v>
      </c>
      <c r="X1494">
        <v>10000</v>
      </c>
      <c r="Y1494">
        <v>10000</v>
      </c>
      <c r="Z1494">
        <v>10000</v>
      </c>
      <c r="AA1494">
        <v>10000</v>
      </c>
      <c r="AB1494">
        <v>10000</v>
      </c>
      <c r="AC1494">
        <v>10000</v>
      </c>
      <c r="AD1494">
        <v>10000</v>
      </c>
      <c r="AE1494">
        <v>10000</v>
      </c>
      <c r="AF1494">
        <v>10017</v>
      </c>
      <c r="AG1494">
        <v>10017</v>
      </c>
      <c r="AH1494">
        <v>10017</v>
      </c>
      <c r="AI1494">
        <v>10017</v>
      </c>
      <c r="AJ1494">
        <v>10017</v>
      </c>
      <c r="AK1494">
        <v>10017</v>
      </c>
      <c r="AL1494">
        <v>10017</v>
      </c>
      <c r="AM1494">
        <v>10017</v>
      </c>
      <c r="AN1494">
        <v>10017</v>
      </c>
      <c r="AO1494">
        <v>10017</v>
      </c>
      <c r="AP1494">
        <v>10017</v>
      </c>
      <c r="AQ1494">
        <v>10017</v>
      </c>
      <c r="AR1494">
        <v>10017</v>
      </c>
      <c r="AS1494">
        <v>10017</v>
      </c>
      <c r="AT1494">
        <v>10017</v>
      </c>
      <c r="AU1494">
        <v>10017</v>
      </c>
      <c r="AV1494">
        <v>0</v>
      </c>
      <c r="AW1494">
        <v>0</v>
      </c>
      <c r="AX1494">
        <v>0</v>
      </c>
      <c r="AY1494">
        <v>0</v>
      </c>
      <c r="AZ1494">
        <v>0</v>
      </c>
      <c r="BA1494">
        <v>0</v>
      </c>
      <c r="BB1494">
        <v>0</v>
      </c>
      <c r="BC1494">
        <v>0</v>
      </c>
      <c r="BD1494">
        <v>0</v>
      </c>
      <c r="BE1494">
        <v>0</v>
      </c>
      <c r="BF1494">
        <v>0</v>
      </c>
      <c r="BG1494">
        <v>0</v>
      </c>
      <c r="BH1494">
        <v>0</v>
      </c>
      <c r="BI1494">
        <v>0</v>
      </c>
      <c r="BJ1494">
        <v>0</v>
      </c>
      <c r="BK1494">
        <v>0</v>
      </c>
      <c r="BL1494">
        <v>0</v>
      </c>
      <c r="BM1494">
        <v>0</v>
      </c>
      <c r="BN1494">
        <v>0</v>
      </c>
      <c r="BO1494">
        <v>0</v>
      </c>
      <c r="BP1494">
        <v>0</v>
      </c>
      <c r="BQ1494">
        <v>0</v>
      </c>
      <c r="BR1494">
        <v>0</v>
      </c>
      <c r="BS1494">
        <v>0</v>
      </c>
      <c r="BT1494">
        <v>0</v>
      </c>
      <c r="BU1494">
        <v>0</v>
      </c>
      <c r="BV1494">
        <v>0</v>
      </c>
      <c r="BW1494">
        <v>0</v>
      </c>
      <c r="BX1494">
        <v>0</v>
      </c>
      <c r="BY1494">
        <v>0</v>
      </c>
      <c r="BZ1494">
        <v>0</v>
      </c>
      <c r="CA1494">
        <v>0</v>
      </c>
      <c r="CB1494">
        <v>0</v>
      </c>
      <c r="CC1494">
        <v>0</v>
      </c>
      <c r="CD1494">
        <v>0</v>
      </c>
      <c r="CE1494">
        <v>0</v>
      </c>
      <c r="CF1494">
        <v>0</v>
      </c>
      <c r="CG1494">
        <v>0</v>
      </c>
      <c r="CH1494">
        <v>0</v>
      </c>
      <c r="CI1494">
        <v>0</v>
      </c>
      <c r="CJ1494">
        <v>0</v>
      </c>
      <c r="CK1494">
        <v>0</v>
      </c>
      <c r="CL1494">
        <v>0</v>
      </c>
      <c r="CM1494">
        <v>0</v>
      </c>
      <c r="CN1494">
        <v>0</v>
      </c>
      <c r="CO1494">
        <v>0</v>
      </c>
      <c r="CP1494">
        <v>0</v>
      </c>
      <c r="CQ1494">
        <v>0</v>
      </c>
      <c r="CR1494">
        <v>0</v>
      </c>
      <c r="CS1494">
        <v>0</v>
      </c>
      <c r="CT1494">
        <v>0</v>
      </c>
      <c r="CU1494">
        <v>0</v>
      </c>
      <c r="CV1494">
        <v>0</v>
      </c>
      <c r="CW1494">
        <v>0</v>
      </c>
      <c r="CX1494">
        <v>0</v>
      </c>
      <c r="CY1494">
        <v>0</v>
      </c>
      <c r="CZ1494">
        <v>0</v>
      </c>
      <c r="DA1494">
        <v>0</v>
      </c>
      <c r="DB1494">
        <v>0</v>
      </c>
      <c r="DC1494">
        <v>0</v>
      </c>
      <c r="DD1494">
        <v>0</v>
      </c>
      <c r="DE1494">
        <v>0</v>
      </c>
      <c r="DF1494">
        <v>0</v>
      </c>
      <c r="DG1494">
        <v>0</v>
      </c>
      <c r="DH1494">
        <v>0</v>
      </c>
      <c r="DI1494">
        <v>0</v>
      </c>
      <c r="DJ1494">
        <v>0</v>
      </c>
      <c r="DK1494">
        <v>0</v>
      </c>
      <c r="DL1494">
        <v>0</v>
      </c>
      <c r="DM1494">
        <v>0</v>
      </c>
      <c r="DN1494">
        <v>0</v>
      </c>
      <c r="DO1494">
        <v>0</v>
      </c>
      <c r="DP1494">
        <v>0</v>
      </c>
      <c r="DQ1494">
        <v>0</v>
      </c>
      <c r="DR1494">
        <v>0</v>
      </c>
      <c r="DS1494">
        <v>0</v>
      </c>
      <c r="DT1494">
        <v>0</v>
      </c>
      <c r="DU1494">
        <v>0</v>
      </c>
      <c r="DV1494">
        <v>0</v>
      </c>
      <c r="DW1494">
        <v>0</v>
      </c>
      <c r="DX1494">
        <v>0</v>
      </c>
    </row>
    <row r="1495" spans="13:128" hidden="1">
      <c r="M1495" s="340"/>
      <c r="N1495" t="s">
        <v>1024</v>
      </c>
      <c r="O1495">
        <v>2</v>
      </c>
      <c r="P1495">
        <v>41</v>
      </c>
      <c r="Q1495" s="183" t="str">
        <f t="shared" si="52"/>
        <v>SDH150241</v>
      </c>
      <c r="R1495">
        <v>10000</v>
      </c>
      <c r="S1495">
        <v>10000</v>
      </c>
      <c r="T1495">
        <v>10000</v>
      </c>
      <c r="U1495">
        <v>10000</v>
      </c>
      <c r="V1495">
        <v>10000</v>
      </c>
      <c r="W1495">
        <v>10000</v>
      </c>
      <c r="X1495">
        <v>10000</v>
      </c>
      <c r="Y1495">
        <v>10000</v>
      </c>
      <c r="Z1495">
        <v>10000</v>
      </c>
      <c r="AA1495">
        <v>10000</v>
      </c>
      <c r="AB1495">
        <v>10000</v>
      </c>
      <c r="AC1495">
        <v>10000</v>
      </c>
      <c r="AD1495">
        <v>10000</v>
      </c>
      <c r="AE1495">
        <v>10000</v>
      </c>
      <c r="AF1495">
        <v>10096.5</v>
      </c>
      <c r="AG1495">
        <v>10096.5</v>
      </c>
      <c r="AH1495">
        <v>10096.5</v>
      </c>
      <c r="AI1495">
        <v>10096.5</v>
      </c>
      <c r="AJ1495">
        <v>10096.5</v>
      </c>
      <c r="AK1495">
        <v>10096.5</v>
      </c>
      <c r="AL1495">
        <v>10096.5</v>
      </c>
      <c r="AM1495">
        <v>10096.5</v>
      </c>
      <c r="AN1495">
        <v>10096.5</v>
      </c>
      <c r="AO1495">
        <v>10096.5</v>
      </c>
      <c r="AP1495">
        <v>10096.5</v>
      </c>
      <c r="AQ1495">
        <v>10096.5</v>
      </c>
      <c r="AR1495">
        <v>10096.5</v>
      </c>
      <c r="AS1495">
        <v>10096.5</v>
      </c>
      <c r="AT1495">
        <v>10096.5</v>
      </c>
      <c r="AU1495">
        <v>10096.5</v>
      </c>
      <c r="AV1495">
        <v>0</v>
      </c>
      <c r="AW1495">
        <v>0</v>
      </c>
      <c r="AX1495">
        <v>0</v>
      </c>
      <c r="AY1495">
        <v>0</v>
      </c>
      <c r="AZ1495">
        <v>0</v>
      </c>
      <c r="BA1495">
        <v>0</v>
      </c>
      <c r="BB1495">
        <v>0</v>
      </c>
      <c r="BC1495">
        <v>0</v>
      </c>
      <c r="BD1495">
        <v>0</v>
      </c>
      <c r="BE1495">
        <v>0</v>
      </c>
      <c r="BF1495">
        <v>0</v>
      </c>
      <c r="BG1495">
        <v>0</v>
      </c>
      <c r="BH1495">
        <v>0</v>
      </c>
      <c r="BI1495">
        <v>0</v>
      </c>
      <c r="BJ1495">
        <v>0</v>
      </c>
      <c r="BK1495">
        <v>0</v>
      </c>
      <c r="BL1495">
        <v>0</v>
      </c>
      <c r="BM1495">
        <v>0</v>
      </c>
      <c r="BN1495">
        <v>0</v>
      </c>
      <c r="BO1495">
        <v>0</v>
      </c>
      <c r="BP1495">
        <v>0</v>
      </c>
      <c r="BQ1495">
        <v>0</v>
      </c>
      <c r="BR1495">
        <v>0</v>
      </c>
      <c r="BS1495">
        <v>0</v>
      </c>
      <c r="BT1495">
        <v>0</v>
      </c>
      <c r="BU1495">
        <v>0</v>
      </c>
      <c r="BV1495">
        <v>0</v>
      </c>
      <c r="BW1495">
        <v>0</v>
      </c>
      <c r="BX1495">
        <v>0</v>
      </c>
      <c r="BY1495">
        <v>0</v>
      </c>
      <c r="BZ1495">
        <v>0</v>
      </c>
      <c r="CA1495">
        <v>0</v>
      </c>
      <c r="CB1495">
        <v>0</v>
      </c>
      <c r="CC1495">
        <v>0</v>
      </c>
      <c r="CD1495">
        <v>0</v>
      </c>
      <c r="CE1495">
        <v>0</v>
      </c>
      <c r="CF1495">
        <v>0</v>
      </c>
      <c r="CG1495">
        <v>0</v>
      </c>
      <c r="CH1495">
        <v>0</v>
      </c>
      <c r="CI1495">
        <v>0</v>
      </c>
      <c r="CJ1495">
        <v>0</v>
      </c>
      <c r="CK1495">
        <v>0</v>
      </c>
      <c r="CL1495">
        <v>0</v>
      </c>
      <c r="CM1495">
        <v>0</v>
      </c>
      <c r="CN1495">
        <v>0</v>
      </c>
      <c r="CO1495">
        <v>0</v>
      </c>
      <c r="CP1495">
        <v>0</v>
      </c>
      <c r="CQ1495">
        <v>0</v>
      </c>
      <c r="CR1495">
        <v>0</v>
      </c>
      <c r="CS1495">
        <v>0</v>
      </c>
      <c r="CT1495">
        <v>0</v>
      </c>
      <c r="CU1495">
        <v>0</v>
      </c>
      <c r="CV1495">
        <v>0</v>
      </c>
      <c r="CW1495">
        <v>0</v>
      </c>
      <c r="CX1495">
        <v>0</v>
      </c>
      <c r="CY1495">
        <v>0</v>
      </c>
      <c r="CZ1495">
        <v>0</v>
      </c>
      <c r="DA1495">
        <v>0</v>
      </c>
      <c r="DB1495">
        <v>0</v>
      </c>
      <c r="DC1495">
        <v>0</v>
      </c>
      <c r="DD1495">
        <v>0</v>
      </c>
      <c r="DE1495">
        <v>0</v>
      </c>
      <c r="DF1495">
        <v>0</v>
      </c>
      <c r="DG1495">
        <v>0</v>
      </c>
      <c r="DH1495">
        <v>0</v>
      </c>
      <c r="DI1495">
        <v>0</v>
      </c>
      <c r="DJ1495">
        <v>0</v>
      </c>
      <c r="DK1495">
        <v>0</v>
      </c>
      <c r="DL1495">
        <v>0</v>
      </c>
      <c r="DM1495">
        <v>0</v>
      </c>
      <c r="DN1495">
        <v>0</v>
      </c>
      <c r="DO1495">
        <v>0</v>
      </c>
      <c r="DP1495">
        <v>0</v>
      </c>
      <c r="DQ1495">
        <v>0</v>
      </c>
      <c r="DR1495">
        <v>0</v>
      </c>
      <c r="DS1495">
        <v>0</v>
      </c>
      <c r="DT1495">
        <v>0</v>
      </c>
      <c r="DU1495">
        <v>0</v>
      </c>
      <c r="DV1495">
        <v>0</v>
      </c>
      <c r="DW1495">
        <v>0</v>
      </c>
      <c r="DX1495">
        <v>0</v>
      </c>
    </row>
    <row r="1496" spans="13:128" hidden="1">
      <c r="M1496" s="340"/>
      <c r="N1496" t="s">
        <v>1024</v>
      </c>
      <c r="O1496">
        <v>2</v>
      </c>
      <c r="P1496">
        <v>42</v>
      </c>
      <c r="Q1496" s="183" t="str">
        <f t="shared" si="52"/>
        <v>SDH150242</v>
      </c>
      <c r="R1496">
        <v>10000</v>
      </c>
      <c r="S1496">
        <v>10000</v>
      </c>
      <c r="T1496">
        <v>10000</v>
      </c>
      <c r="U1496">
        <v>10000</v>
      </c>
      <c r="V1496">
        <v>10000</v>
      </c>
      <c r="W1496">
        <v>10000</v>
      </c>
      <c r="X1496">
        <v>10000</v>
      </c>
      <c r="Y1496">
        <v>10000</v>
      </c>
      <c r="Z1496">
        <v>10000</v>
      </c>
      <c r="AA1496">
        <v>10000</v>
      </c>
      <c r="AB1496">
        <v>10000</v>
      </c>
      <c r="AC1496">
        <v>10000</v>
      </c>
      <c r="AD1496">
        <v>10000</v>
      </c>
      <c r="AE1496">
        <v>10000</v>
      </c>
      <c r="AF1496">
        <v>10176</v>
      </c>
      <c r="AG1496">
        <v>10176</v>
      </c>
      <c r="AH1496">
        <v>10176</v>
      </c>
      <c r="AI1496">
        <v>10176</v>
      </c>
      <c r="AJ1496">
        <v>10176</v>
      </c>
      <c r="AK1496">
        <v>10176</v>
      </c>
      <c r="AL1496">
        <v>10176</v>
      </c>
      <c r="AM1496">
        <v>10176</v>
      </c>
      <c r="AN1496">
        <v>10176</v>
      </c>
      <c r="AO1496">
        <v>10176</v>
      </c>
      <c r="AP1496">
        <v>10176</v>
      </c>
      <c r="AQ1496">
        <v>10176</v>
      </c>
      <c r="AR1496">
        <v>10176</v>
      </c>
      <c r="AS1496">
        <v>10176</v>
      </c>
      <c r="AT1496">
        <v>10176</v>
      </c>
      <c r="AU1496">
        <v>10176</v>
      </c>
      <c r="AV1496">
        <v>0</v>
      </c>
      <c r="AW1496">
        <v>0</v>
      </c>
      <c r="AX1496">
        <v>0</v>
      </c>
      <c r="AY1496">
        <v>0</v>
      </c>
      <c r="AZ1496">
        <v>0</v>
      </c>
      <c r="BA1496">
        <v>0</v>
      </c>
      <c r="BB1496">
        <v>0</v>
      </c>
      <c r="BC1496">
        <v>0</v>
      </c>
      <c r="BD1496">
        <v>0</v>
      </c>
      <c r="BE1496">
        <v>0</v>
      </c>
      <c r="BF1496">
        <v>0</v>
      </c>
      <c r="BG1496">
        <v>0</v>
      </c>
      <c r="BH1496">
        <v>0</v>
      </c>
      <c r="BI1496">
        <v>0</v>
      </c>
      <c r="BJ1496">
        <v>0</v>
      </c>
      <c r="BK1496">
        <v>0</v>
      </c>
      <c r="BL1496">
        <v>0</v>
      </c>
      <c r="BM1496">
        <v>0</v>
      </c>
      <c r="BN1496">
        <v>0</v>
      </c>
      <c r="BO1496">
        <v>0</v>
      </c>
      <c r="BP1496">
        <v>0</v>
      </c>
      <c r="BQ1496">
        <v>0</v>
      </c>
      <c r="BR1496">
        <v>0</v>
      </c>
      <c r="BS1496">
        <v>0</v>
      </c>
      <c r="BT1496">
        <v>0</v>
      </c>
      <c r="BU1496">
        <v>0</v>
      </c>
      <c r="BV1496">
        <v>0</v>
      </c>
      <c r="BW1496">
        <v>0</v>
      </c>
      <c r="BX1496">
        <v>0</v>
      </c>
      <c r="BY1496">
        <v>0</v>
      </c>
      <c r="BZ1496">
        <v>0</v>
      </c>
      <c r="CA1496">
        <v>0</v>
      </c>
      <c r="CB1496">
        <v>0</v>
      </c>
      <c r="CC1496">
        <v>0</v>
      </c>
      <c r="CD1496">
        <v>0</v>
      </c>
      <c r="CE1496">
        <v>0</v>
      </c>
      <c r="CF1496">
        <v>0</v>
      </c>
      <c r="CG1496">
        <v>0</v>
      </c>
      <c r="CH1496">
        <v>0</v>
      </c>
      <c r="CI1496">
        <v>0</v>
      </c>
      <c r="CJ1496">
        <v>0</v>
      </c>
      <c r="CK1496">
        <v>0</v>
      </c>
      <c r="CL1496">
        <v>0</v>
      </c>
      <c r="CM1496">
        <v>0</v>
      </c>
      <c r="CN1496">
        <v>0</v>
      </c>
      <c r="CO1496">
        <v>0</v>
      </c>
      <c r="CP1496">
        <v>0</v>
      </c>
      <c r="CQ1496">
        <v>0</v>
      </c>
      <c r="CR1496">
        <v>0</v>
      </c>
      <c r="CS1496">
        <v>0</v>
      </c>
      <c r="CT1496">
        <v>0</v>
      </c>
      <c r="CU1496">
        <v>0</v>
      </c>
      <c r="CV1496">
        <v>0</v>
      </c>
      <c r="CW1496">
        <v>0</v>
      </c>
      <c r="CX1496">
        <v>0</v>
      </c>
      <c r="CY1496">
        <v>0</v>
      </c>
      <c r="CZ1496">
        <v>0</v>
      </c>
      <c r="DA1496">
        <v>0</v>
      </c>
      <c r="DB1496">
        <v>0</v>
      </c>
      <c r="DC1496">
        <v>0</v>
      </c>
      <c r="DD1496">
        <v>0</v>
      </c>
      <c r="DE1496">
        <v>0</v>
      </c>
      <c r="DF1496">
        <v>0</v>
      </c>
      <c r="DG1496">
        <v>0</v>
      </c>
      <c r="DH1496">
        <v>0</v>
      </c>
      <c r="DI1496">
        <v>0</v>
      </c>
      <c r="DJ1496">
        <v>0</v>
      </c>
      <c r="DK1496">
        <v>0</v>
      </c>
      <c r="DL1496">
        <v>0</v>
      </c>
      <c r="DM1496">
        <v>0</v>
      </c>
      <c r="DN1496">
        <v>0</v>
      </c>
      <c r="DO1496">
        <v>0</v>
      </c>
      <c r="DP1496">
        <v>0</v>
      </c>
      <c r="DQ1496">
        <v>0</v>
      </c>
      <c r="DR1496">
        <v>0</v>
      </c>
      <c r="DS1496">
        <v>0</v>
      </c>
      <c r="DT1496">
        <v>0</v>
      </c>
      <c r="DU1496">
        <v>0</v>
      </c>
      <c r="DV1496">
        <v>0</v>
      </c>
      <c r="DW1496">
        <v>0</v>
      </c>
      <c r="DX1496">
        <v>0</v>
      </c>
    </row>
    <row r="1497" spans="13:128" hidden="1">
      <c r="M1497" s="340"/>
      <c r="N1497" t="s">
        <v>1024</v>
      </c>
      <c r="O1497">
        <v>2</v>
      </c>
      <c r="P1497">
        <v>43</v>
      </c>
      <c r="Q1497" s="183" t="str">
        <f t="shared" si="52"/>
        <v>SDH150243</v>
      </c>
      <c r="R1497">
        <v>10000</v>
      </c>
      <c r="S1497">
        <v>10000</v>
      </c>
      <c r="T1497">
        <v>10000</v>
      </c>
      <c r="U1497">
        <v>10000</v>
      </c>
      <c r="V1497">
        <v>10000</v>
      </c>
      <c r="W1497">
        <v>10000</v>
      </c>
      <c r="X1497">
        <v>10000</v>
      </c>
      <c r="Y1497">
        <v>10000</v>
      </c>
      <c r="Z1497">
        <v>10000</v>
      </c>
      <c r="AA1497">
        <v>10000</v>
      </c>
      <c r="AB1497">
        <v>10000</v>
      </c>
      <c r="AC1497">
        <v>10000</v>
      </c>
      <c r="AD1497">
        <v>10000</v>
      </c>
      <c r="AE1497">
        <v>10000</v>
      </c>
      <c r="AF1497">
        <v>10335</v>
      </c>
      <c r="AG1497">
        <v>10335</v>
      </c>
      <c r="AH1497">
        <v>10335</v>
      </c>
      <c r="AI1497">
        <v>10335</v>
      </c>
      <c r="AJ1497">
        <v>10335</v>
      </c>
      <c r="AK1497">
        <v>10335</v>
      </c>
      <c r="AL1497">
        <v>10335</v>
      </c>
      <c r="AM1497">
        <v>10335</v>
      </c>
      <c r="AN1497">
        <v>10335</v>
      </c>
      <c r="AO1497">
        <v>10335</v>
      </c>
      <c r="AP1497">
        <v>10335</v>
      </c>
      <c r="AQ1497">
        <v>10335</v>
      </c>
      <c r="AR1497">
        <v>10335</v>
      </c>
      <c r="AS1497">
        <v>10335</v>
      </c>
      <c r="AT1497">
        <v>10335</v>
      </c>
      <c r="AU1497">
        <v>10335</v>
      </c>
      <c r="AV1497">
        <v>0</v>
      </c>
      <c r="AW1497">
        <v>0</v>
      </c>
      <c r="AX1497">
        <v>0</v>
      </c>
      <c r="AY1497">
        <v>0</v>
      </c>
      <c r="AZ1497">
        <v>0</v>
      </c>
      <c r="BA1497">
        <v>0</v>
      </c>
      <c r="BB1497">
        <v>0</v>
      </c>
      <c r="BC1497">
        <v>0</v>
      </c>
      <c r="BD1497">
        <v>0</v>
      </c>
      <c r="BE1497">
        <v>0</v>
      </c>
      <c r="BF1497">
        <v>0</v>
      </c>
      <c r="BG1497">
        <v>0</v>
      </c>
      <c r="BH1497">
        <v>0</v>
      </c>
      <c r="BI1497">
        <v>0</v>
      </c>
      <c r="BJ1497">
        <v>0</v>
      </c>
      <c r="BK1497">
        <v>0</v>
      </c>
      <c r="BL1497">
        <v>0</v>
      </c>
      <c r="BM1497">
        <v>0</v>
      </c>
      <c r="BN1497">
        <v>0</v>
      </c>
      <c r="BO1497">
        <v>0</v>
      </c>
      <c r="BP1497">
        <v>0</v>
      </c>
      <c r="BQ1497">
        <v>0</v>
      </c>
      <c r="BR1497">
        <v>0</v>
      </c>
      <c r="BS1497">
        <v>0</v>
      </c>
      <c r="BT1497">
        <v>0</v>
      </c>
      <c r="BU1497">
        <v>0</v>
      </c>
      <c r="BV1497">
        <v>0</v>
      </c>
      <c r="BW1497">
        <v>0</v>
      </c>
      <c r="BX1497">
        <v>0</v>
      </c>
      <c r="BY1497">
        <v>0</v>
      </c>
      <c r="BZ1497">
        <v>0</v>
      </c>
      <c r="CA1497">
        <v>0</v>
      </c>
      <c r="CB1497">
        <v>0</v>
      </c>
      <c r="CC1497">
        <v>0</v>
      </c>
      <c r="CD1497">
        <v>0</v>
      </c>
      <c r="CE1497">
        <v>0</v>
      </c>
      <c r="CF1497">
        <v>0</v>
      </c>
      <c r="CG1497">
        <v>0</v>
      </c>
      <c r="CH1497">
        <v>0</v>
      </c>
      <c r="CI1497">
        <v>0</v>
      </c>
      <c r="CJ1497">
        <v>0</v>
      </c>
      <c r="CK1497">
        <v>0</v>
      </c>
      <c r="CL1497">
        <v>0</v>
      </c>
      <c r="CM1497">
        <v>0</v>
      </c>
      <c r="CN1497">
        <v>0</v>
      </c>
      <c r="CO1497">
        <v>0</v>
      </c>
      <c r="CP1497">
        <v>0</v>
      </c>
      <c r="CQ1497">
        <v>0</v>
      </c>
      <c r="CR1497">
        <v>0</v>
      </c>
      <c r="CS1497">
        <v>0</v>
      </c>
      <c r="CT1497">
        <v>0</v>
      </c>
      <c r="CU1497">
        <v>0</v>
      </c>
      <c r="CV1497">
        <v>0</v>
      </c>
      <c r="CW1497">
        <v>0</v>
      </c>
      <c r="CX1497">
        <v>0</v>
      </c>
      <c r="CY1497">
        <v>0</v>
      </c>
      <c r="CZ1497">
        <v>0</v>
      </c>
      <c r="DA1497">
        <v>0</v>
      </c>
      <c r="DB1497">
        <v>0</v>
      </c>
      <c r="DC1497">
        <v>0</v>
      </c>
      <c r="DD1497">
        <v>0</v>
      </c>
      <c r="DE1497">
        <v>0</v>
      </c>
      <c r="DF1497">
        <v>0</v>
      </c>
      <c r="DG1497">
        <v>0</v>
      </c>
      <c r="DH1497">
        <v>0</v>
      </c>
      <c r="DI1497">
        <v>0</v>
      </c>
      <c r="DJ1497">
        <v>0</v>
      </c>
      <c r="DK1497">
        <v>0</v>
      </c>
      <c r="DL1497">
        <v>0</v>
      </c>
      <c r="DM1497">
        <v>0</v>
      </c>
      <c r="DN1497">
        <v>0</v>
      </c>
      <c r="DO1497">
        <v>0</v>
      </c>
      <c r="DP1497">
        <v>0</v>
      </c>
      <c r="DQ1497">
        <v>0</v>
      </c>
      <c r="DR1497">
        <v>0</v>
      </c>
      <c r="DS1497">
        <v>0</v>
      </c>
      <c r="DT1497">
        <v>0</v>
      </c>
      <c r="DU1497">
        <v>0</v>
      </c>
      <c r="DV1497">
        <v>0</v>
      </c>
      <c r="DW1497">
        <v>0</v>
      </c>
      <c r="DX1497">
        <v>0</v>
      </c>
    </row>
    <row r="1498" spans="13:128" hidden="1">
      <c r="M1498" s="340"/>
      <c r="N1498" t="s">
        <v>1024</v>
      </c>
      <c r="O1498">
        <v>2</v>
      </c>
      <c r="P1498">
        <v>44</v>
      </c>
      <c r="Q1498" s="183" t="str">
        <f t="shared" si="52"/>
        <v>SDH150244</v>
      </c>
      <c r="R1498">
        <v>10000</v>
      </c>
      <c r="S1498">
        <v>10000</v>
      </c>
      <c r="T1498">
        <v>10000</v>
      </c>
      <c r="U1498">
        <v>10000</v>
      </c>
      <c r="V1498">
        <v>10000</v>
      </c>
      <c r="W1498">
        <v>10000</v>
      </c>
      <c r="X1498">
        <v>10000</v>
      </c>
      <c r="Y1498">
        <v>10000</v>
      </c>
      <c r="Z1498">
        <v>10000</v>
      </c>
      <c r="AA1498">
        <v>10000</v>
      </c>
      <c r="AB1498">
        <v>10000</v>
      </c>
      <c r="AC1498">
        <v>10000</v>
      </c>
      <c r="AD1498">
        <v>10000</v>
      </c>
      <c r="AE1498">
        <v>10000</v>
      </c>
      <c r="AF1498">
        <v>10653</v>
      </c>
      <c r="AG1498">
        <v>10653</v>
      </c>
      <c r="AH1498">
        <v>10653</v>
      </c>
      <c r="AI1498">
        <v>10653</v>
      </c>
      <c r="AJ1498">
        <v>10653</v>
      </c>
      <c r="AK1498">
        <v>10653</v>
      </c>
      <c r="AL1498">
        <v>10653</v>
      </c>
      <c r="AM1498">
        <v>10653</v>
      </c>
      <c r="AN1498">
        <v>10653</v>
      </c>
      <c r="AO1498">
        <v>10653</v>
      </c>
      <c r="AP1498">
        <v>10653</v>
      </c>
      <c r="AQ1498">
        <v>10653</v>
      </c>
      <c r="AR1498">
        <v>10653</v>
      </c>
      <c r="AS1498">
        <v>10653</v>
      </c>
      <c r="AT1498">
        <v>10653</v>
      </c>
      <c r="AU1498">
        <v>10653</v>
      </c>
      <c r="AV1498">
        <v>0</v>
      </c>
      <c r="AW1498">
        <v>0</v>
      </c>
      <c r="AX1498">
        <v>0</v>
      </c>
      <c r="AY1498">
        <v>0</v>
      </c>
      <c r="AZ1498">
        <v>0</v>
      </c>
      <c r="BA1498">
        <v>0</v>
      </c>
      <c r="BB1498">
        <v>0</v>
      </c>
      <c r="BC1498">
        <v>0</v>
      </c>
      <c r="BD1498">
        <v>0</v>
      </c>
      <c r="BE1498">
        <v>0</v>
      </c>
      <c r="BF1498">
        <v>0</v>
      </c>
      <c r="BG1498">
        <v>0</v>
      </c>
      <c r="BH1498">
        <v>0</v>
      </c>
      <c r="BI1498">
        <v>0</v>
      </c>
      <c r="BJ1498">
        <v>0</v>
      </c>
      <c r="BK1498">
        <v>0</v>
      </c>
      <c r="BL1498">
        <v>0</v>
      </c>
      <c r="BM1498">
        <v>0</v>
      </c>
      <c r="BN1498">
        <v>0</v>
      </c>
      <c r="BO1498">
        <v>0</v>
      </c>
      <c r="BP1498">
        <v>0</v>
      </c>
      <c r="BQ1498">
        <v>0</v>
      </c>
      <c r="BR1498">
        <v>0</v>
      </c>
      <c r="BS1498">
        <v>0</v>
      </c>
      <c r="BT1498">
        <v>0</v>
      </c>
      <c r="BU1498">
        <v>0</v>
      </c>
      <c r="BV1498">
        <v>0</v>
      </c>
      <c r="BW1498">
        <v>0</v>
      </c>
      <c r="BX1498">
        <v>0</v>
      </c>
      <c r="BY1498">
        <v>0</v>
      </c>
      <c r="BZ1498">
        <v>0</v>
      </c>
      <c r="CA1498">
        <v>0</v>
      </c>
      <c r="CB1498">
        <v>0</v>
      </c>
      <c r="CC1498">
        <v>0</v>
      </c>
      <c r="CD1498">
        <v>0</v>
      </c>
      <c r="CE1498">
        <v>0</v>
      </c>
      <c r="CF1498">
        <v>0</v>
      </c>
      <c r="CG1498">
        <v>0</v>
      </c>
      <c r="CH1498">
        <v>0</v>
      </c>
      <c r="CI1498">
        <v>0</v>
      </c>
      <c r="CJ1498">
        <v>0</v>
      </c>
      <c r="CK1498">
        <v>0</v>
      </c>
      <c r="CL1498">
        <v>0</v>
      </c>
      <c r="CM1498">
        <v>0</v>
      </c>
      <c r="CN1498">
        <v>0</v>
      </c>
      <c r="CO1498">
        <v>0</v>
      </c>
      <c r="CP1498">
        <v>0</v>
      </c>
      <c r="CQ1498">
        <v>0</v>
      </c>
      <c r="CR1498">
        <v>0</v>
      </c>
      <c r="CS1498">
        <v>0</v>
      </c>
      <c r="CT1498">
        <v>0</v>
      </c>
      <c r="CU1498">
        <v>0</v>
      </c>
      <c r="CV1498">
        <v>0</v>
      </c>
      <c r="CW1498">
        <v>0</v>
      </c>
      <c r="CX1498">
        <v>0</v>
      </c>
      <c r="CY1498">
        <v>0</v>
      </c>
      <c r="CZ1498">
        <v>0</v>
      </c>
      <c r="DA1498">
        <v>0</v>
      </c>
      <c r="DB1498">
        <v>0</v>
      </c>
      <c r="DC1498">
        <v>0</v>
      </c>
      <c r="DD1498">
        <v>0</v>
      </c>
      <c r="DE1498">
        <v>0</v>
      </c>
      <c r="DF1498">
        <v>0</v>
      </c>
      <c r="DG1498">
        <v>0</v>
      </c>
      <c r="DH1498">
        <v>0</v>
      </c>
      <c r="DI1498">
        <v>0</v>
      </c>
      <c r="DJ1498">
        <v>0</v>
      </c>
      <c r="DK1498">
        <v>0</v>
      </c>
      <c r="DL1498">
        <v>0</v>
      </c>
      <c r="DM1498">
        <v>0</v>
      </c>
      <c r="DN1498">
        <v>0</v>
      </c>
      <c r="DO1498">
        <v>0</v>
      </c>
      <c r="DP1498">
        <v>0</v>
      </c>
      <c r="DQ1498">
        <v>0</v>
      </c>
      <c r="DR1498">
        <v>0</v>
      </c>
      <c r="DS1498">
        <v>0</v>
      </c>
      <c r="DT1498">
        <v>0</v>
      </c>
      <c r="DU1498">
        <v>0</v>
      </c>
      <c r="DV1498">
        <v>0</v>
      </c>
      <c r="DW1498">
        <v>0</v>
      </c>
      <c r="DX1498">
        <v>0</v>
      </c>
    </row>
    <row r="1499" spans="13:128" hidden="1">
      <c r="M1499" s="340"/>
      <c r="N1499" t="s">
        <v>1024</v>
      </c>
      <c r="O1499">
        <v>2</v>
      </c>
      <c r="P1499">
        <v>45</v>
      </c>
      <c r="Q1499" s="183" t="str">
        <f t="shared" si="52"/>
        <v>SDH150245</v>
      </c>
      <c r="R1499">
        <v>10000</v>
      </c>
      <c r="S1499">
        <v>10000</v>
      </c>
      <c r="T1499">
        <v>10000</v>
      </c>
      <c r="U1499">
        <v>10000</v>
      </c>
      <c r="V1499">
        <v>10000</v>
      </c>
      <c r="W1499">
        <v>10000</v>
      </c>
      <c r="X1499">
        <v>10000</v>
      </c>
      <c r="Y1499">
        <v>10000</v>
      </c>
      <c r="Z1499">
        <v>10000</v>
      </c>
      <c r="AA1499">
        <v>10000</v>
      </c>
      <c r="AB1499">
        <v>10000</v>
      </c>
      <c r="AC1499">
        <v>10000</v>
      </c>
      <c r="AD1499">
        <v>10000</v>
      </c>
      <c r="AE1499">
        <v>10388</v>
      </c>
      <c r="AF1499">
        <v>11130</v>
      </c>
      <c r="AG1499">
        <v>11130</v>
      </c>
      <c r="AH1499">
        <v>11130</v>
      </c>
      <c r="AI1499">
        <v>11130</v>
      </c>
      <c r="AJ1499">
        <v>11130</v>
      </c>
      <c r="AK1499">
        <v>11130</v>
      </c>
      <c r="AL1499">
        <v>11130</v>
      </c>
      <c r="AM1499">
        <v>11130</v>
      </c>
      <c r="AN1499">
        <v>11130</v>
      </c>
      <c r="AO1499">
        <v>11130</v>
      </c>
      <c r="AP1499">
        <v>11130</v>
      </c>
      <c r="AQ1499">
        <v>11130</v>
      </c>
      <c r="AR1499">
        <v>11130</v>
      </c>
      <c r="AS1499">
        <v>11130</v>
      </c>
      <c r="AT1499">
        <v>11130</v>
      </c>
      <c r="AU1499">
        <v>11130</v>
      </c>
      <c r="AV1499">
        <v>0</v>
      </c>
      <c r="AW1499">
        <v>0</v>
      </c>
      <c r="AX1499">
        <v>0</v>
      </c>
      <c r="AY1499">
        <v>0</v>
      </c>
      <c r="AZ1499">
        <v>0</v>
      </c>
      <c r="BA1499">
        <v>0</v>
      </c>
      <c r="BB1499">
        <v>0</v>
      </c>
      <c r="BC1499">
        <v>0</v>
      </c>
      <c r="BD1499">
        <v>0</v>
      </c>
      <c r="BE1499">
        <v>0</v>
      </c>
      <c r="BF1499">
        <v>0</v>
      </c>
      <c r="BG1499">
        <v>0</v>
      </c>
      <c r="BH1499">
        <v>0</v>
      </c>
      <c r="BI1499">
        <v>0</v>
      </c>
      <c r="BJ1499">
        <v>0</v>
      </c>
      <c r="BK1499">
        <v>0</v>
      </c>
      <c r="BL1499">
        <v>0</v>
      </c>
      <c r="BM1499">
        <v>0</v>
      </c>
      <c r="BN1499">
        <v>0</v>
      </c>
      <c r="BO1499">
        <v>0</v>
      </c>
      <c r="BP1499">
        <v>0</v>
      </c>
      <c r="BQ1499">
        <v>0</v>
      </c>
      <c r="BR1499">
        <v>0</v>
      </c>
      <c r="BS1499">
        <v>0</v>
      </c>
      <c r="BT1499">
        <v>0</v>
      </c>
      <c r="BU1499">
        <v>0</v>
      </c>
      <c r="BV1499">
        <v>0</v>
      </c>
      <c r="BW1499">
        <v>0</v>
      </c>
      <c r="BX1499">
        <v>0</v>
      </c>
      <c r="BY1499">
        <v>0</v>
      </c>
      <c r="BZ1499">
        <v>0</v>
      </c>
      <c r="CA1499">
        <v>0</v>
      </c>
      <c r="CB1499">
        <v>0</v>
      </c>
      <c r="CC1499">
        <v>0</v>
      </c>
      <c r="CD1499">
        <v>0</v>
      </c>
      <c r="CE1499">
        <v>0</v>
      </c>
      <c r="CF1499">
        <v>0</v>
      </c>
      <c r="CG1499">
        <v>0</v>
      </c>
      <c r="CH1499">
        <v>0</v>
      </c>
      <c r="CI1499">
        <v>0</v>
      </c>
      <c r="CJ1499">
        <v>0</v>
      </c>
      <c r="CK1499">
        <v>0</v>
      </c>
      <c r="CL1499">
        <v>0</v>
      </c>
      <c r="CM1499">
        <v>0</v>
      </c>
      <c r="CN1499">
        <v>0</v>
      </c>
      <c r="CO1499">
        <v>0</v>
      </c>
      <c r="CP1499">
        <v>0</v>
      </c>
      <c r="CQ1499">
        <v>0</v>
      </c>
      <c r="CR1499">
        <v>0</v>
      </c>
      <c r="CS1499">
        <v>0</v>
      </c>
      <c r="CT1499">
        <v>0</v>
      </c>
      <c r="CU1499">
        <v>0</v>
      </c>
      <c r="CV1499">
        <v>0</v>
      </c>
      <c r="CW1499">
        <v>0</v>
      </c>
      <c r="CX1499">
        <v>0</v>
      </c>
      <c r="CY1499">
        <v>0</v>
      </c>
      <c r="CZ1499">
        <v>0</v>
      </c>
      <c r="DA1499">
        <v>0</v>
      </c>
      <c r="DB1499">
        <v>0</v>
      </c>
      <c r="DC1499">
        <v>0</v>
      </c>
      <c r="DD1499">
        <v>0</v>
      </c>
      <c r="DE1499">
        <v>0</v>
      </c>
      <c r="DF1499">
        <v>0</v>
      </c>
      <c r="DG1499">
        <v>0</v>
      </c>
      <c r="DH1499">
        <v>0</v>
      </c>
      <c r="DI1499">
        <v>0</v>
      </c>
      <c r="DJ1499">
        <v>0</v>
      </c>
      <c r="DK1499">
        <v>0</v>
      </c>
      <c r="DL1499">
        <v>0</v>
      </c>
      <c r="DM1499">
        <v>0</v>
      </c>
      <c r="DN1499">
        <v>0</v>
      </c>
      <c r="DO1499">
        <v>0</v>
      </c>
      <c r="DP1499">
        <v>0</v>
      </c>
      <c r="DQ1499">
        <v>0</v>
      </c>
      <c r="DR1499">
        <v>0</v>
      </c>
      <c r="DS1499">
        <v>0</v>
      </c>
      <c r="DT1499">
        <v>0</v>
      </c>
      <c r="DU1499">
        <v>0</v>
      </c>
      <c r="DV1499">
        <v>0</v>
      </c>
      <c r="DW1499">
        <v>0</v>
      </c>
      <c r="DX1499">
        <v>0</v>
      </c>
    </row>
    <row r="1500" spans="13:128" hidden="1">
      <c r="M1500" s="340"/>
      <c r="N1500" t="s">
        <v>1024</v>
      </c>
      <c r="O1500">
        <v>2</v>
      </c>
      <c r="P1500">
        <v>46</v>
      </c>
      <c r="Q1500" s="183" t="str">
        <f t="shared" si="52"/>
        <v>SDH150246</v>
      </c>
      <c r="R1500">
        <v>10000</v>
      </c>
      <c r="S1500">
        <v>10000</v>
      </c>
      <c r="T1500">
        <v>10000</v>
      </c>
      <c r="U1500">
        <v>10000</v>
      </c>
      <c r="V1500">
        <v>10000</v>
      </c>
      <c r="W1500">
        <v>10000</v>
      </c>
      <c r="X1500">
        <v>10000</v>
      </c>
      <c r="Y1500">
        <v>10000</v>
      </c>
      <c r="Z1500">
        <v>10000</v>
      </c>
      <c r="AA1500">
        <v>10000</v>
      </c>
      <c r="AB1500">
        <v>10000</v>
      </c>
      <c r="AC1500">
        <v>10000</v>
      </c>
      <c r="AD1500">
        <v>10000</v>
      </c>
      <c r="AE1500">
        <v>10759</v>
      </c>
      <c r="AF1500">
        <v>11527.5</v>
      </c>
      <c r="AG1500">
        <v>11527.5</v>
      </c>
      <c r="AH1500">
        <v>11527.5</v>
      </c>
      <c r="AI1500">
        <v>11527.5</v>
      </c>
      <c r="AJ1500">
        <v>11527.5</v>
      </c>
      <c r="AK1500">
        <v>11527.5</v>
      </c>
      <c r="AL1500">
        <v>11527.5</v>
      </c>
      <c r="AM1500">
        <v>11527.5</v>
      </c>
      <c r="AN1500">
        <v>11527.5</v>
      </c>
      <c r="AO1500">
        <v>11527.5</v>
      </c>
      <c r="AP1500">
        <v>11527.5</v>
      </c>
      <c r="AQ1500">
        <v>11527.5</v>
      </c>
      <c r="AR1500">
        <v>11527.5</v>
      </c>
      <c r="AS1500">
        <v>11527.5</v>
      </c>
      <c r="AT1500">
        <v>11527.5</v>
      </c>
      <c r="AU1500">
        <v>11527.5</v>
      </c>
      <c r="AV1500">
        <v>0</v>
      </c>
      <c r="AW1500">
        <v>0</v>
      </c>
      <c r="AX1500">
        <v>0</v>
      </c>
      <c r="AY1500">
        <v>0</v>
      </c>
      <c r="AZ1500">
        <v>0</v>
      </c>
      <c r="BA1500">
        <v>0</v>
      </c>
      <c r="BB1500">
        <v>0</v>
      </c>
      <c r="BC1500">
        <v>0</v>
      </c>
      <c r="BD1500">
        <v>0</v>
      </c>
      <c r="BE1500">
        <v>0</v>
      </c>
      <c r="BF1500">
        <v>0</v>
      </c>
      <c r="BG1500">
        <v>0</v>
      </c>
      <c r="BH1500">
        <v>0</v>
      </c>
      <c r="BI1500">
        <v>0</v>
      </c>
      <c r="BJ1500">
        <v>0</v>
      </c>
      <c r="BK1500">
        <v>0</v>
      </c>
      <c r="BL1500">
        <v>0</v>
      </c>
      <c r="BM1500">
        <v>0</v>
      </c>
      <c r="BN1500">
        <v>0</v>
      </c>
      <c r="BO1500">
        <v>0</v>
      </c>
      <c r="BP1500">
        <v>0</v>
      </c>
      <c r="BQ1500">
        <v>0</v>
      </c>
      <c r="BR1500">
        <v>0</v>
      </c>
      <c r="BS1500">
        <v>0</v>
      </c>
      <c r="BT1500">
        <v>0</v>
      </c>
      <c r="BU1500">
        <v>0</v>
      </c>
      <c r="BV1500">
        <v>0</v>
      </c>
      <c r="BW1500">
        <v>0</v>
      </c>
      <c r="BX1500">
        <v>0</v>
      </c>
      <c r="BY1500">
        <v>0</v>
      </c>
      <c r="BZ1500">
        <v>0</v>
      </c>
      <c r="CA1500">
        <v>0</v>
      </c>
      <c r="CB1500">
        <v>0</v>
      </c>
      <c r="CC1500">
        <v>0</v>
      </c>
      <c r="CD1500">
        <v>0</v>
      </c>
      <c r="CE1500">
        <v>0</v>
      </c>
      <c r="CF1500">
        <v>0</v>
      </c>
      <c r="CG1500">
        <v>0</v>
      </c>
      <c r="CH1500">
        <v>0</v>
      </c>
      <c r="CI1500">
        <v>0</v>
      </c>
      <c r="CJ1500">
        <v>0</v>
      </c>
      <c r="CK1500">
        <v>0</v>
      </c>
      <c r="CL1500">
        <v>0</v>
      </c>
      <c r="CM1500">
        <v>0</v>
      </c>
      <c r="CN1500">
        <v>0</v>
      </c>
      <c r="CO1500">
        <v>0</v>
      </c>
      <c r="CP1500">
        <v>0</v>
      </c>
      <c r="CQ1500">
        <v>0</v>
      </c>
      <c r="CR1500">
        <v>0</v>
      </c>
      <c r="CS1500">
        <v>0</v>
      </c>
      <c r="CT1500">
        <v>0</v>
      </c>
      <c r="CU1500">
        <v>0</v>
      </c>
      <c r="CV1500">
        <v>0</v>
      </c>
      <c r="CW1500">
        <v>0</v>
      </c>
      <c r="CX1500">
        <v>0</v>
      </c>
      <c r="CY1500">
        <v>0</v>
      </c>
      <c r="CZ1500">
        <v>0</v>
      </c>
      <c r="DA1500">
        <v>0</v>
      </c>
      <c r="DB1500">
        <v>0</v>
      </c>
      <c r="DC1500">
        <v>0</v>
      </c>
      <c r="DD1500">
        <v>0</v>
      </c>
      <c r="DE1500">
        <v>0</v>
      </c>
      <c r="DF1500">
        <v>0</v>
      </c>
      <c r="DG1500">
        <v>0</v>
      </c>
      <c r="DH1500">
        <v>0</v>
      </c>
      <c r="DI1500">
        <v>0</v>
      </c>
      <c r="DJ1500">
        <v>0</v>
      </c>
      <c r="DK1500">
        <v>0</v>
      </c>
      <c r="DL1500">
        <v>0</v>
      </c>
      <c r="DM1500">
        <v>0</v>
      </c>
      <c r="DN1500">
        <v>0</v>
      </c>
      <c r="DO1500">
        <v>0</v>
      </c>
      <c r="DP1500">
        <v>0</v>
      </c>
      <c r="DQ1500">
        <v>0</v>
      </c>
      <c r="DR1500">
        <v>0</v>
      </c>
      <c r="DS1500">
        <v>0</v>
      </c>
      <c r="DT1500">
        <v>0</v>
      </c>
      <c r="DU1500">
        <v>0</v>
      </c>
      <c r="DV1500">
        <v>0</v>
      </c>
      <c r="DW1500">
        <v>0</v>
      </c>
      <c r="DX1500">
        <v>0</v>
      </c>
    </row>
    <row r="1501" spans="13:128" hidden="1">
      <c r="M1501" s="340"/>
      <c r="N1501" t="s">
        <v>1024</v>
      </c>
      <c r="O1501">
        <v>2</v>
      </c>
      <c r="P1501">
        <v>47</v>
      </c>
      <c r="Q1501" s="183" t="str">
        <f t="shared" si="52"/>
        <v>SDH150247</v>
      </c>
      <c r="R1501">
        <v>10000</v>
      </c>
      <c r="S1501">
        <v>10000</v>
      </c>
      <c r="T1501">
        <v>10000</v>
      </c>
      <c r="U1501">
        <v>10000</v>
      </c>
      <c r="V1501">
        <v>10000</v>
      </c>
      <c r="W1501">
        <v>10000</v>
      </c>
      <c r="X1501">
        <v>10000</v>
      </c>
      <c r="Y1501">
        <v>10000</v>
      </c>
      <c r="Z1501">
        <v>10000</v>
      </c>
      <c r="AA1501">
        <v>10000</v>
      </c>
      <c r="AB1501">
        <v>10000</v>
      </c>
      <c r="AC1501">
        <v>10000</v>
      </c>
      <c r="AD1501">
        <v>10335</v>
      </c>
      <c r="AE1501">
        <v>11130</v>
      </c>
      <c r="AF1501">
        <v>11925</v>
      </c>
      <c r="AG1501">
        <v>11925</v>
      </c>
      <c r="AH1501">
        <v>11925</v>
      </c>
      <c r="AI1501">
        <v>11925</v>
      </c>
      <c r="AJ1501">
        <v>11925</v>
      </c>
      <c r="AK1501">
        <v>11925</v>
      </c>
      <c r="AL1501">
        <v>11925</v>
      </c>
      <c r="AM1501">
        <v>11925</v>
      </c>
      <c r="AN1501">
        <v>11925</v>
      </c>
      <c r="AO1501">
        <v>11925</v>
      </c>
      <c r="AP1501">
        <v>11925</v>
      </c>
      <c r="AQ1501">
        <v>11925</v>
      </c>
      <c r="AR1501">
        <v>11925</v>
      </c>
      <c r="AS1501">
        <v>11925</v>
      </c>
      <c r="AT1501">
        <v>11925</v>
      </c>
      <c r="AU1501">
        <v>11925</v>
      </c>
      <c r="AV1501">
        <v>0</v>
      </c>
      <c r="AW1501">
        <v>0</v>
      </c>
      <c r="AX1501">
        <v>0</v>
      </c>
      <c r="AY1501">
        <v>0</v>
      </c>
      <c r="AZ1501">
        <v>0</v>
      </c>
      <c r="BA1501">
        <v>0</v>
      </c>
      <c r="BB1501">
        <v>0</v>
      </c>
      <c r="BC1501">
        <v>0</v>
      </c>
      <c r="BD1501">
        <v>0</v>
      </c>
      <c r="BE1501">
        <v>0</v>
      </c>
      <c r="BF1501">
        <v>0</v>
      </c>
      <c r="BG1501">
        <v>0</v>
      </c>
      <c r="BH1501">
        <v>0</v>
      </c>
      <c r="BI1501">
        <v>0</v>
      </c>
      <c r="BJ1501">
        <v>0</v>
      </c>
      <c r="BK1501">
        <v>0</v>
      </c>
      <c r="BL1501">
        <v>0</v>
      </c>
      <c r="BM1501">
        <v>0</v>
      </c>
      <c r="BN1501">
        <v>0</v>
      </c>
      <c r="BO1501">
        <v>0</v>
      </c>
      <c r="BP1501">
        <v>0</v>
      </c>
      <c r="BQ1501">
        <v>0</v>
      </c>
      <c r="BR1501">
        <v>0</v>
      </c>
      <c r="BS1501">
        <v>0</v>
      </c>
      <c r="BT1501">
        <v>0</v>
      </c>
      <c r="BU1501">
        <v>0</v>
      </c>
      <c r="BV1501">
        <v>0</v>
      </c>
      <c r="BW1501">
        <v>0</v>
      </c>
      <c r="BX1501">
        <v>0</v>
      </c>
      <c r="BY1501">
        <v>0</v>
      </c>
      <c r="BZ1501">
        <v>0</v>
      </c>
      <c r="CA1501">
        <v>0</v>
      </c>
      <c r="CB1501">
        <v>0</v>
      </c>
      <c r="CC1501">
        <v>0</v>
      </c>
      <c r="CD1501">
        <v>0</v>
      </c>
      <c r="CE1501">
        <v>0</v>
      </c>
      <c r="CF1501">
        <v>0</v>
      </c>
      <c r="CG1501">
        <v>0</v>
      </c>
      <c r="CH1501">
        <v>0</v>
      </c>
      <c r="CI1501">
        <v>0</v>
      </c>
      <c r="CJ1501">
        <v>0</v>
      </c>
      <c r="CK1501">
        <v>0</v>
      </c>
      <c r="CL1501">
        <v>0</v>
      </c>
      <c r="CM1501">
        <v>0</v>
      </c>
      <c r="CN1501">
        <v>0</v>
      </c>
      <c r="CO1501">
        <v>0</v>
      </c>
      <c r="CP1501">
        <v>0</v>
      </c>
      <c r="CQ1501">
        <v>0</v>
      </c>
      <c r="CR1501">
        <v>0</v>
      </c>
      <c r="CS1501">
        <v>0</v>
      </c>
      <c r="CT1501">
        <v>0</v>
      </c>
      <c r="CU1501">
        <v>0</v>
      </c>
      <c r="CV1501">
        <v>0</v>
      </c>
      <c r="CW1501">
        <v>0</v>
      </c>
      <c r="CX1501">
        <v>0</v>
      </c>
      <c r="CY1501">
        <v>0</v>
      </c>
      <c r="CZ1501">
        <v>0</v>
      </c>
      <c r="DA1501">
        <v>0</v>
      </c>
      <c r="DB1501">
        <v>0</v>
      </c>
      <c r="DC1501">
        <v>0</v>
      </c>
      <c r="DD1501">
        <v>0</v>
      </c>
      <c r="DE1501">
        <v>0</v>
      </c>
      <c r="DF1501">
        <v>0</v>
      </c>
      <c r="DG1501">
        <v>0</v>
      </c>
      <c r="DH1501">
        <v>0</v>
      </c>
      <c r="DI1501">
        <v>0</v>
      </c>
      <c r="DJ1501">
        <v>0</v>
      </c>
      <c r="DK1501">
        <v>0</v>
      </c>
      <c r="DL1501">
        <v>0</v>
      </c>
      <c r="DM1501">
        <v>0</v>
      </c>
      <c r="DN1501">
        <v>0</v>
      </c>
      <c r="DO1501">
        <v>0</v>
      </c>
      <c r="DP1501">
        <v>0</v>
      </c>
      <c r="DQ1501">
        <v>0</v>
      </c>
      <c r="DR1501">
        <v>0</v>
      </c>
      <c r="DS1501">
        <v>0</v>
      </c>
      <c r="DT1501">
        <v>0</v>
      </c>
      <c r="DU1501">
        <v>0</v>
      </c>
      <c r="DV1501">
        <v>0</v>
      </c>
      <c r="DW1501">
        <v>0</v>
      </c>
      <c r="DX1501">
        <v>0</v>
      </c>
    </row>
    <row r="1502" spans="13:128" hidden="1">
      <c r="M1502" s="340"/>
      <c r="N1502" t="s">
        <v>1024</v>
      </c>
      <c r="O1502">
        <v>2</v>
      </c>
      <c r="P1502">
        <v>48</v>
      </c>
      <c r="Q1502" s="183" t="str">
        <f t="shared" si="52"/>
        <v>SDH150248</v>
      </c>
      <c r="R1502">
        <v>10000</v>
      </c>
      <c r="S1502">
        <v>10000</v>
      </c>
      <c r="T1502">
        <v>10000</v>
      </c>
      <c r="U1502">
        <v>10000</v>
      </c>
      <c r="V1502">
        <v>10000</v>
      </c>
      <c r="W1502">
        <v>10000</v>
      </c>
      <c r="X1502">
        <v>10000</v>
      </c>
      <c r="Y1502">
        <v>10000</v>
      </c>
      <c r="Z1502">
        <v>10000</v>
      </c>
      <c r="AA1502">
        <v>10000</v>
      </c>
      <c r="AB1502">
        <v>10000</v>
      </c>
      <c r="AC1502">
        <v>10000</v>
      </c>
      <c r="AD1502">
        <v>10748.4</v>
      </c>
      <c r="AE1502">
        <v>11575.2</v>
      </c>
      <c r="AF1502">
        <v>12402</v>
      </c>
      <c r="AG1502">
        <v>12402</v>
      </c>
      <c r="AH1502">
        <v>12402</v>
      </c>
      <c r="AI1502">
        <v>12402</v>
      </c>
      <c r="AJ1502">
        <v>12402</v>
      </c>
      <c r="AK1502">
        <v>12402</v>
      </c>
      <c r="AL1502">
        <v>12402</v>
      </c>
      <c r="AM1502">
        <v>12402</v>
      </c>
      <c r="AN1502">
        <v>12402</v>
      </c>
      <c r="AO1502">
        <v>12402</v>
      </c>
      <c r="AP1502">
        <v>12402</v>
      </c>
      <c r="AQ1502">
        <v>12402</v>
      </c>
      <c r="AR1502">
        <v>12402</v>
      </c>
      <c r="AS1502">
        <v>12402</v>
      </c>
      <c r="AT1502">
        <v>12402</v>
      </c>
      <c r="AU1502">
        <v>12402</v>
      </c>
      <c r="AV1502">
        <v>0</v>
      </c>
      <c r="AW1502">
        <v>0</v>
      </c>
      <c r="AX1502">
        <v>0</v>
      </c>
      <c r="AY1502">
        <v>0</v>
      </c>
      <c r="AZ1502">
        <v>0</v>
      </c>
      <c r="BA1502">
        <v>0</v>
      </c>
      <c r="BB1502">
        <v>0</v>
      </c>
      <c r="BC1502">
        <v>0</v>
      </c>
      <c r="BD1502">
        <v>0</v>
      </c>
      <c r="BE1502">
        <v>0</v>
      </c>
      <c r="BF1502">
        <v>0</v>
      </c>
      <c r="BG1502">
        <v>0</v>
      </c>
      <c r="BH1502">
        <v>0</v>
      </c>
      <c r="BI1502">
        <v>0</v>
      </c>
      <c r="BJ1502">
        <v>0</v>
      </c>
      <c r="BK1502">
        <v>0</v>
      </c>
      <c r="BL1502">
        <v>0</v>
      </c>
      <c r="BM1502">
        <v>0</v>
      </c>
      <c r="BN1502">
        <v>0</v>
      </c>
      <c r="BO1502">
        <v>0</v>
      </c>
      <c r="BP1502">
        <v>0</v>
      </c>
      <c r="BQ1502">
        <v>0</v>
      </c>
      <c r="BR1502">
        <v>0</v>
      </c>
      <c r="BS1502">
        <v>0</v>
      </c>
      <c r="BT1502">
        <v>0</v>
      </c>
      <c r="BU1502">
        <v>0</v>
      </c>
      <c r="BV1502">
        <v>0</v>
      </c>
      <c r="BW1502">
        <v>0</v>
      </c>
      <c r="BX1502">
        <v>0</v>
      </c>
      <c r="BY1502">
        <v>0</v>
      </c>
      <c r="BZ1502">
        <v>0</v>
      </c>
      <c r="CA1502">
        <v>0</v>
      </c>
      <c r="CB1502">
        <v>0</v>
      </c>
      <c r="CC1502">
        <v>0</v>
      </c>
      <c r="CD1502">
        <v>0</v>
      </c>
      <c r="CE1502">
        <v>0</v>
      </c>
      <c r="CF1502">
        <v>0</v>
      </c>
      <c r="CG1502">
        <v>0</v>
      </c>
      <c r="CH1502">
        <v>0</v>
      </c>
      <c r="CI1502">
        <v>0</v>
      </c>
      <c r="CJ1502">
        <v>0</v>
      </c>
      <c r="CK1502">
        <v>0</v>
      </c>
      <c r="CL1502">
        <v>0</v>
      </c>
      <c r="CM1502">
        <v>0</v>
      </c>
      <c r="CN1502">
        <v>0</v>
      </c>
      <c r="CO1502">
        <v>0</v>
      </c>
      <c r="CP1502">
        <v>0</v>
      </c>
      <c r="CQ1502">
        <v>0</v>
      </c>
      <c r="CR1502">
        <v>0</v>
      </c>
      <c r="CS1502">
        <v>0</v>
      </c>
      <c r="CT1502">
        <v>0</v>
      </c>
      <c r="CU1502">
        <v>0</v>
      </c>
      <c r="CV1502">
        <v>0</v>
      </c>
      <c r="CW1502">
        <v>0</v>
      </c>
      <c r="CX1502">
        <v>0</v>
      </c>
      <c r="CY1502">
        <v>0</v>
      </c>
      <c r="CZ1502">
        <v>0</v>
      </c>
      <c r="DA1502">
        <v>0</v>
      </c>
      <c r="DB1502">
        <v>0</v>
      </c>
      <c r="DC1502">
        <v>0</v>
      </c>
      <c r="DD1502">
        <v>0</v>
      </c>
      <c r="DE1502">
        <v>0</v>
      </c>
      <c r="DF1502">
        <v>0</v>
      </c>
      <c r="DG1502">
        <v>0</v>
      </c>
      <c r="DH1502">
        <v>0</v>
      </c>
      <c r="DI1502">
        <v>0</v>
      </c>
      <c r="DJ1502">
        <v>0</v>
      </c>
      <c r="DK1502">
        <v>0</v>
      </c>
      <c r="DL1502">
        <v>0</v>
      </c>
      <c r="DM1502">
        <v>0</v>
      </c>
      <c r="DN1502">
        <v>0</v>
      </c>
      <c r="DO1502">
        <v>0</v>
      </c>
      <c r="DP1502">
        <v>0</v>
      </c>
      <c r="DQ1502">
        <v>0</v>
      </c>
      <c r="DR1502">
        <v>0</v>
      </c>
      <c r="DS1502">
        <v>0</v>
      </c>
      <c r="DT1502">
        <v>0</v>
      </c>
      <c r="DU1502">
        <v>0</v>
      </c>
      <c r="DV1502">
        <v>0</v>
      </c>
      <c r="DW1502">
        <v>0</v>
      </c>
      <c r="DX1502">
        <v>0</v>
      </c>
    </row>
    <row r="1503" spans="13:128" hidden="1">
      <c r="M1503" s="340"/>
      <c r="N1503" t="s">
        <v>1024</v>
      </c>
      <c r="O1503">
        <v>2</v>
      </c>
      <c r="P1503">
        <v>49</v>
      </c>
      <c r="Q1503" s="183" t="str">
        <f t="shared" si="52"/>
        <v>SDH150249</v>
      </c>
      <c r="R1503">
        <v>10000</v>
      </c>
      <c r="S1503">
        <v>10000</v>
      </c>
      <c r="T1503">
        <v>10000</v>
      </c>
      <c r="U1503">
        <v>10000</v>
      </c>
      <c r="V1503">
        <v>10000</v>
      </c>
      <c r="W1503">
        <v>10000</v>
      </c>
      <c r="X1503">
        <v>10000</v>
      </c>
      <c r="Y1503">
        <v>10000</v>
      </c>
      <c r="Z1503">
        <v>10000</v>
      </c>
      <c r="AA1503">
        <v>10000</v>
      </c>
      <c r="AB1503">
        <v>10000</v>
      </c>
      <c r="AC1503">
        <v>10239.6</v>
      </c>
      <c r="AD1503">
        <v>11092.9</v>
      </c>
      <c r="AE1503">
        <v>11946.2</v>
      </c>
      <c r="AF1503">
        <v>12799.5</v>
      </c>
      <c r="AG1503">
        <v>12799.5</v>
      </c>
      <c r="AH1503">
        <v>12799.5</v>
      </c>
      <c r="AI1503">
        <v>12799.5</v>
      </c>
      <c r="AJ1503">
        <v>12799.5</v>
      </c>
      <c r="AK1503">
        <v>12799.5</v>
      </c>
      <c r="AL1503">
        <v>12799.5</v>
      </c>
      <c r="AM1503">
        <v>12799.5</v>
      </c>
      <c r="AN1503">
        <v>12799.5</v>
      </c>
      <c r="AO1503">
        <v>12799.5</v>
      </c>
      <c r="AP1503">
        <v>12799.5</v>
      </c>
      <c r="AQ1503">
        <v>12799.5</v>
      </c>
      <c r="AR1503">
        <v>12799.5</v>
      </c>
      <c r="AS1503">
        <v>12799.5</v>
      </c>
      <c r="AT1503">
        <v>12799.5</v>
      </c>
      <c r="AU1503">
        <v>12799.5</v>
      </c>
      <c r="AV1503">
        <v>0</v>
      </c>
      <c r="AW1503">
        <v>0</v>
      </c>
      <c r="AX1503">
        <v>0</v>
      </c>
      <c r="AY1503">
        <v>0</v>
      </c>
      <c r="AZ1503">
        <v>0</v>
      </c>
      <c r="BA1503">
        <v>0</v>
      </c>
      <c r="BB1503">
        <v>0</v>
      </c>
      <c r="BC1503">
        <v>0</v>
      </c>
      <c r="BD1503">
        <v>0</v>
      </c>
      <c r="BE1503">
        <v>0</v>
      </c>
      <c r="BF1503">
        <v>0</v>
      </c>
      <c r="BG1503">
        <v>0</v>
      </c>
      <c r="BH1503">
        <v>0</v>
      </c>
      <c r="BI1503">
        <v>0</v>
      </c>
      <c r="BJ1503">
        <v>0</v>
      </c>
      <c r="BK1503">
        <v>0</v>
      </c>
      <c r="BL1503">
        <v>0</v>
      </c>
      <c r="BM1503">
        <v>0</v>
      </c>
      <c r="BN1503">
        <v>0</v>
      </c>
      <c r="BO1503">
        <v>0</v>
      </c>
      <c r="BP1503">
        <v>0</v>
      </c>
      <c r="BQ1503">
        <v>0</v>
      </c>
      <c r="BR1503">
        <v>0</v>
      </c>
      <c r="BS1503">
        <v>0</v>
      </c>
      <c r="BT1503">
        <v>0</v>
      </c>
      <c r="BU1503">
        <v>0</v>
      </c>
      <c r="BV1503">
        <v>0</v>
      </c>
      <c r="BW1503">
        <v>0</v>
      </c>
      <c r="BX1503">
        <v>0</v>
      </c>
      <c r="BY1503">
        <v>0</v>
      </c>
      <c r="BZ1503">
        <v>0</v>
      </c>
      <c r="CA1503">
        <v>0</v>
      </c>
      <c r="CB1503">
        <v>0</v>
      </c>
      <c r="CC1503">
        <v>0</v>
      </c>
      <c r="CD1503">
        <v>0</v>
      </c>
      <c r="CE1503">
        <v>0</v>
      </c>
      <c r="CF1503">
        <v>0</v>
      </c>
      <c r="CG1503">
        <v>0</v>
      </c>
      <c r="CH1503">
        <v>0</v>
      </c>
      <c r="CI1503">
        <v>0</v>
      </c>
      <c r="CJ1503">
        <v>0</v>
      </c>
      <c r="CK1503">
        <v>0</v>
      </c>
      <c r="CL1503">
        <v>0</v>
      </c>
      <c r="CM1503">
        <v>0</v>
      </c>
      <c r="CN1503">
        <v>0</v>
      </c>
      <c r="CO1503">
        <v>0</v>
      </c>
      <c r="CP1503">
        <v>0</v>
      </c>
      <c r="CQ1503">
        <v>0</v>
      </c>
      <c r="CR1503">
        <v>0</v>
      </c>
      <c r="CS1503">
        <v>0</v>
      </c>
      <c r="CT1503">
        <v>0</v>
      </c>
      <c r="CU1503">
        <v>0</v>
      </c>
      <c r="CV1503">
        <v>0</v>
      </c>
      <c r="CW1503">
        <v>0</v>
      </c>
      <c r="CX1503">
        <v>0</v>
      </c>
      <c r="CY1503">
        <v>0</v>
      </c>
      <c r="CZ1503">
        <v>0</v>
      </c>
      <c r="DA1503">
        <v>0</v>
      </c>
      <c r="DB1503">
        <v>0</v>
      </c>
      <c r="DC1503">
        <v>0</v>
      </c>
      <c r="DD1503">
        <v>0</v>
      </c>
      <c r="DE1503">
        <v>0</v>
      </c>
      <c r="DF1503">
        <v>0</v>
      </c>
      <c r="DG1503">
        <v>0</v>
      </c>
      <c r="DH1503">
        <v>0</v>
      </c>
      <c r="DI1503">
        <v>0</v>
      </c>
      <c r="DJ1503">
        <v>0</v>
      </c>
      <c r="DK1503">
        <v>0</v>
      </c>
      <c r="DL1503">
        <v>0</v>
      </c>
      <c r="DM1503">
        <v>0</v>
      </c>
      <c r="DN1503">
        <v>0</v>
      </c>
      <c r="DO1503">
        <v>0</v>
      </c>
      <c r="DP1503">
        <v>0</v>
      </c>
      <c r="DQ1503">
        <v>0</v>
      </c>
      <c r="DR1503">
        <v>0</v>
      </c>
      <c r="DS1503">
        <v>0</v>
      </c>
      <c r="DT1503">
        <v>0</v>
      </c>
      <c r="DU1503">
        <v>0</v>
      </c>
      <c r="DV1503">
        <v>0</v>
      </c>
      <c r="DW1503">
        <v>0</v>
      </c>
      <c r="DX1503">
        <v>0</v>
      </c>
    </row>
    <row r="1504" spans="13:128" hidden="1">
      <c r="M1504" s="340"/>
      <c r="N1504" t="s">
        <v>1024</v>
      </c>
      <c r="O1504">
        <v>2</v>
      </c>
      <c r="P1504">
        <v>50</v>
      </c>
      <c r="Q1504" s="183" t="str">
        <f t="shared" si="52"/>
        <v>SDH150250</v>
      </c>
      <c r="R1504">
        <v>10000</v>
      </c>
      <c r="S1504">
        <v>10000</v>
      </c>
      <c r="T1504">
        <v>10000</v>
      </c>
      <c r="U1504">
        <v>10000</v>
      </c>
      <c r="V1504">
        <v>10000</v>
      </c>
      <c r="W1504">
        <v>10000</v>
      </c>
      <c r="X1504">
        <v>10000</v>
      </c>
      <c r="Y1504">
        <v>10000</v>
      </c>
      <c r="Z1504">
        <v>10000</v>
      </c>
      <c r="AA1504">
        <v>10000</v>
      </c>
      <c r="AB1504">
        <v>10000</v>
      </c>
      <c r="AC1504">
        <v>10684.8</v>
      </c>
      <c r="AD1504">
        <v>11575.2</v>
      </c>
      <c r="AE1504">
        <v>12465.6</v>
      </c>
      <c r="AF1504">
        <v>13356</v>
      </c>
      <c r="AG1504">
        <v>13356</v>
      </c>
      <c r="AH1504">
        <v>13356</v>
      </c>
      <c r="AI1504">
        <v>13356</v>
      </c>
      <c r="AJ1504">
        <v>13356</v>
      </c>
      <c r="AK1504">
        <v>13356</v>
      </c>
      <c r="AL1504">
        <v>13356</v>
      </c>
      <c r="AM1504">
        <v>13356</v>
      </c>
      <c r="AN1504">
        <v>13356</v>
      </c>
      <c r="AO1504">
        <v>13356</v>
      </c>
      <c r="AP1504">
        <v>13356</v>
      </c>
      <c r="AQ1504">
        <v>13356</v>
      </c>
      <c r="AR1504">
        <v>13356</v>
      </c>
      <c r="AS1504">
        <v>13356</v>
      </c>
      <c r="AT1504">
        <v>13356</v>
      </c>
      <c r="AU1504">
        <v>13356</v>
      </c>
      <c r="AV1504">
        <v>0</v>
      </c>
      <c r="AW1504">
        <v>0</v>
      </c>
      <c r="AX1504">
        <v>0</v>
      </c>
      <c r="AY1504">
        <v>0</v>
      </c>
      <c r="AZ1504">
        <v>0</v>
      </c>
      <c r="BA1504">
        <v>0</v>
      </c>
      <c r="BB1504">
        <v>0</v>
      </c>
      <c r="BC1504">
        <v>0</v>
      </c>
      <c r="BD1504">
        <v>0</v>
      </c>
      <c r="BE1504">
        <v>0</v>
      </c>
      <c r="BF1504">
        <v>0</v>
      </c>
      <c r="BG1504">
        <v>0</v>
      </c>
      <c r="BH1504">
        <v>0</v>
      </c>
      <c r="BI1504">
        <v>0</v>
      </c>
      <c r="BJ1504">
        <v>0</v>
      </c>
      <c r="BK1504">
        <v>0</v>
      </c>
      <c r="BL1504">
        <v>0</v>
      </c>
      <c r="BM1504">
        <v>0</v>
      </c>
      <c r="BN1504">
        <v>0</v>
      </c>
      <c r="BO1504">
        <v>0</v>
      </c>
      <c r="BP1504">
        <v>0</v>
      </c>
      <c r="BQ1504">
        <v>0</v>
      </c>
      <c r="BR1504">
        <v>0</v>
      </c>
      <c r="BS1504">
        <v>0</v>
      </c>
      <c r="BT1504">
        <v>0</v>
      </c>
      <c r="BU1504">
        <v>0</v>
      </c>
      <c r="BV1504">
        <v>0</v>
      </c>
      <c r="BW1504">
        <v>0</v>
      </c>
      <c r="BX1504">
        <v>0</v>
      </c>
      <c r="BY1504">
        <v>0</v>
      </c>
      <c r="BZ1504">
        <v>0</v>
      </c>
      <c r="CA1504">
        <v>0</v>
      </c>
      <c r="CB1504">
        <v>0</v>
      </c>
      <c r="CC1504">
        <v>0</v>
      </c>
      <c r="CD1504">
        <v>0</v>
      </c>
      <c r="CE1504">
        <v>0</v>
      </c>
      <c r="CF1504">
        <v>0</v>
      </c>
      <c r="CG1504">
        <v>0</v>
      </c>
      <c r="CH1504">
        <v>0</v>
      </c>
      <c r="CI1504">
        <v>0</v>
      </c>
      <c r="CJ1504">
        <v>0</v>
      </c>
      <c r="CK1504">
        <v>0</v>
      </c>
      <c r="CL1504">
        <v>0</v>
      </c>
      <c r="CM1504">
        <v>0</v>
      </c>
      <c r="CN1504">
        <v>0</v>
      </c>
      <c r="CO1504">
        <v>0</v>
      </c>
      <c r="CP1504">
        <v>0</v>
      </c>
      <c r="CQ1504">
        <v>0</v>
      </c>
      <c r="CR1504">
        <v>0</v>
      </c>
      <c r="CS1504">
        <v>0</v>
      </c>
      <c r="CT1504">
        <v>0</v>
      </c>
      <c r="CU1504">
        <v>0</v>
      </c>
      <c r="CV1504">
        <v>0</v>
      </c>
      <c r="CW1504">
        <v>0</v>
      </c>
      <c r="CX1504">
        <v>0</v>
      </c>
      <c r="CY1504">
        <v>0</v>
      </c>
      <c r="CZ1504">
        <v>0</v>
      </c>
      <c r="DA1504">
        <v>0</v>
      </c>
      <c r="DB1504">
        <v>0</v>
      </c>
      <c r="DC1504">
        <v>0</v>
      </c>
      <c r="DD1504">
        <v>0</v>
      </c>
      <c r="DE1504">
        <v>0</v>
      </c>
      <c r="DF1504">
        <v>0</v>
      </c>
      <c r="DG1504">
        <v>0</v>
      </c>
      <c r="DH1504">
        <v>0</v>
      </c>
      <c r="DI1504">
        <v>0</v>
      </c>
      <c r="DJ1504">
        <v>0</v>
      </c>
      <c r="DK1504">
        <v>0</v>
      </c>
      <c r="DL1504">
        <v>0</v>
      </c>
      <c r="DM1504">
        <v>0</v>
      </c>
      <c r="DN1504">
        <v>0</v>
      </c>
      <c r="DO1504">
        <v>0</v>
      </c>
      <c r="DP1504">
        <v>0</v>
      </c>
      <c r="DQ1504">
        <v>0</v>
      </c>
      <c r="DR1504">
        <v>0</v>
      </c>
      <c r="DS1504">
        <v>0</v>
      </c>
      <c r="DT1504">
        <v>0</v>
      </c>
      <c r="DU1504">
        <v>0</v>
      </c>
      <c r="DV1504">
        <v>0</v>
      </c>
      <c r="DW1504">
        <v>0</v>
      </c>
      <c r="DX1504">
        <v>0</v>
      </c>
    </row>
    <row r="1505" spans="13:128" hidden="1">
      <c r="M1505" s="340"/>
      <c r="N1505" t="s">
        <v>1024</v>
      </c>
      <c r="O1505">
        <v>2</v>
      </c>
      <c r="P1505">
        <v>51</v>
      </c>
      <c r="Q1505" s="183" t="str">
        <f t="shared" si="52"/>
        <v>SDH150251</v>
      </c>
      <c r="R1505">
        <v>10000</v>
      </c>
      <c r="S1505">
        <v>10000</v>
      </c>
      <c r="T1505">
        <v>10000</v>
      </c>
      <c r="U1505">
        <v>10000</v>
      </c>
      <c r="V1505">
        <v>10000</v>
      </c>
      <c r="W1505">
        <v>10000</v>
      </c>
      <c r="X1505">
        <v>10000</v>
      </c>
      <c r="Y1505">
        <v>10000</v>
      </c>
      <c r="Z1505">
        <v>10000</v>
      </c>
      <c r="AA1505">
        <v>10000</v>
      </c>
      <c r="AB1505">
        <v>10319.1</v>
      </c>
      <c r="AC1505">
        <v>11257.2</v>
      </c>
      <c r="AD1505">
        <v>12195.3</v>
      </c>
      <c r="AE1505">
        <v>13133.4</v>
      </c>
      <c r="AF1505">
        <v>14071.5</v>
      </c>
      <c r="AG1505">
        <v>14071.5</v>
      </c>
      <c r="AH1505">
        <v>14071.5</v>
      </c>
      <c r="AI1505">
        <v>14071.5</v>
      </c>
      <c r="AJ1505">
        <v>14071.5</v>
      </c>
      <c r="AK1505">
        <v>14071.5</v>
      </c>
      <c r="AL1505">
        <v>14071.5</v>
      </c>
      <c r="AM1505">
        <v>14071.5</v>
      </c>
      <c r="AN1505">
        <v>14071.5</v>
      </c>
      <c r="AO1505">
        <v>14071.5</v>
      </c>
      <c r="AP1505">
        <v>14071.5</v>
      </c>
      <c r="AQ1505">
        <v>14071.5</v>
      </c>
      <c r="AR1505">
        <v>14071.5</v>
      </c>
      <c r="AS1505">
        <v>14071.5</v>
      </c>
      <c r="AT1505">
        <v>14071.5</v>
      </c>
      <c r="AU1505">
        <v>14071.5</v>
      </c>
      <c r="AV1505">
        <v>0</v>
      </c>
      <c r="AW1505">
        <v>0</v>
      </c>
      <c r="AX1505">
        <v>0</v>
      </c>
      <c r="AY1505">
        <v>0</v>
      </c>
      <c r="AZ1505">
        <v>0</v>
      </c>
      <c r="BA1505">
        <v>0</v>
      </c>
      <c r="BB1505">
        <v>0</v>
      </c>
      <c r="BC1505">
        <v>0</v>
      </c>
      <c r="BD1505">
        <v>0</v>
      </c>
      <c r="BE1505">
        <v>0</v>
      </c>
      <c r="BF1505">
        <v>0</v>
      </c>
      <c r="BG1505">
        <v>0</v>
      </c>
      <c r="BH1505">
        <v>0</v>
      </c>
      <c r="BI1505">
        <v>0</v>
      </c>
      <c r="BJ1505">
        <v>0</v>
      </c>
      <c r="BK1505">
        <v>0</v>
      </c>
      <c r="BL1505">
        <v>0</v>
      </c>
      <c r="BM1505">
        <v>0</v>
      </c>
      <c r="BN1505">
        <v>0</v>
      </c>
      <c r="BO1505">
        <v>0</v>
      </c>
      <c r="BP1505">
        <v>0</v>
      </c>
      <c r="BQ1505">
        <v>0</v>
      </c>
      <c r="BR1505">
        <v>0</v>
      </c>
      <c r="BS1505">
        <v>0</v>
      </c>
      <c r="BT1505">
        <v>0</v>
      </c>
      <c r="BU1505">
        <v>0</v>
      </c>
      <c r="BV1505">
        <v>0</v>
      </c>
      <c r="BW1505">
        <v>0</v>
      </c>
      <c r="BX1505">
        <v>0</v>
      </c>
      <c r="BY1505">
        <v>0</v>
      </c>
      <c r="BZ1505">
        <v>0</v>
      </c>
      <c r="CA1505">
        <v>0</v>
      </c>
      <c r="CB1505">
        <v>0</v>
      </c>
      <c r="CC1505">
        <v>0</v>
      </c>
      <c r="CD1505">
        <v>0</v>
      </c>
      <c r="CE1505">
        <v>0</v>
      </c>
      <c r="CF1505">
        <v>0</v>
      </c>
      <c r="CG1505">
        <v>0</v>
      </c>
      <c r="CH1505">
        <v>0</v>
      </c>
      <c r="CI1505">
        <v>0</v>
      </c>
      <c r="CJ1505">
        <v>0</v>
      </c>
      <c r="CK1505">
        <v>0</v>
      </c>
      <c r="CL1505">
        <v>0</v>
      </c>
      <c r="CM1505">
        <v>0</v>
      </c>
      <c r="CN1505">
        <v>0</v>
      </c>
      <c r="CO1505">
        <v>0</v>
      </c>
      <c r="CP1505">
        <v>0</v>
      </c>
      <c r="CQ1505">
        <v>0</v>
      </c>
      <c r="CR1505">
        <v>0</v>
      </c>
      <c r="CS1505">
        <v>0</v>
      </c>
      <c r="CT1505">
        <v>0</v>
      </c>
      <c r="CU1505">
        <v>0</v>
      </c>
      <c r="CV1505">
        <v>0</v>
      </c>
      <c r="CW1505">
        <v>0</v>
      </c>
      <c r="CX1505">
        <v>0</v>
      </c>
      <c r="CY1505">
        <v>0</v>
      </c>
      <c r="CZ1505">
        <v>0</v>
      </c>
      <c r="DA1505">
        <v>0</v>
      </c>
      <c r="DB1505">
        <v>0</v>
      </c>
      <c r="DC1505">
        <v>0</v>
      </c>
      <c r="DD1505">
        <v>0</v>
      </c>
      <c r="DE1505">
        <v>0</v>
      </c>
      <c r="DF1505">
        <v>0</v>
      </c>
      <c r="DG1505">
        <v>0</v>
      </c>
      <c r="DH1505">
        <v>0</v>
      </c>
      <c r="DI1505">
        <v>0</v>
      </c>
      <c r="DJ1505">
        <v>0</v>
      </c>
      <c r="DK1505">
        <v>0</v>
      </c>
      <c r="DL1505">
        <v>0</v>
      </c>
      <c r="DM1505">
        <v>0</v>
      </c>
      <c r="DN1505">
        <v>0</v>
      </c>
      <c r="DO1505">
        <v>0</v>
      </c>
      <c r="DP1505">
        <v>0</v>
      </c>
      <c r="DQ1505">
        <v>0</v>
      </c>
      <c r="DR1505">
        <v>0</v>
      </c>
      <c r="DS1505">
        <v>0</v>
      </c>
      <c r="DT1505">
        <v>0</v>
      </c>
      <c r="DU1505">
        <v>0</v>
      </c>
      <c r="DV1505">
        <v>0</v>
      </c>
      <c r="DW1505">
        <v>0</v>
      </c>
      <c r="DX1505">
        <v>0</v>
      </c>
    </row>
    <row r="1506" spans="13:128" hidden="1">
      <c r="M1506" s="340"/>
      <c r="N1506" t="s">
        <v>1024</v>
      </c>
      <c r="O1506">
        <v>2</v>
      </c>
      <c r="P1506">
        <v>52</v>
      </c>
      <c r="Q1506" s="183" t="str">
        <f t="shared" si="52"/>
        <v>SDH150252</v>
      </c>
      <c r="R1506">
        <v>10000</v>
      </c>
      <c r="S1506">
        <v>10000</v>
      </c>
      <c r="T1506">
        <v>10000</v>
      </c>
      <c r="U1506">
        <v>10000</v>
      </c>
      <c r="V1506">
        <v>10000</v>
      </c>
      <c r="W1506">
        <v>10000</v>
      </c>
      <c r="X1506">
        <v>10000</v>
      </c>
      <c r="Y1506">
        <v>10000</v>
      </c>
      <c r="Z1506">
        <v>10000</v>
      </c>
      <c r="AA1506">
        <v>10000</v>
      </c>
      <c r="AB1506">
        <v>10785.5</v>
      </c>
      <c r="AC1506">
        <v>11766</v>
      </c>
      <c r="AD1506">
        <v>12746.5</v>
      </c>
      <c r="AE1506">
        <v>13727</v>
      </c>
      <c r="AF1506">
        <v>14707.5</v>
      </c>
      <c r="AG1506">
        <v>14707.5</v>
      </c>
      <c r="AH1506">
        <v>14707.5</v>
      </c>
      <c r="AI1506">
        <v>14707.5</v>
      </c>
      <c r="AJ1506">
        <v>14707.5</v>
      </c>
      <c r="AK1506">
        <v>14707.5</v>
      </c>
      <c r="AL1506">
        <v>14707.5</v>
      </c>
      <c r="AM1506">
        <v>14707.5</v>
      </c>
      <c r="AN1506">
        <v>14707.5</v>
      </c>
      <c r="AO1506">
        <v>14707.5</v>
      </c>
      <c r="AP1506">
        <v>14707.5</v>
      </c>
      <c r="AQ1506">
        <v>14707.5</v>
      </c>
      <c r="AR1506">
        <v>14707.5</v>
      </c>
      <c r="AS1506">
        <v>14707.5</v>
      </c>
      <c r="AT1506">
        <v>14707.5</v>
      </c>
      <c r="AU1506">
        <v>14707.5</v>
      </c>
      <c r="AV1506">
        <v>0</v>
      </c>
      <c r="AW1506">
        <v>0</v>
      </c>
      <c r="AX1506">
        <v>0</v>
      </c>
      <c r="AY1506">
        <v>0</v>
      </c>
      <c r="AZ1506">
        <v>0</v>
      </c>
      <c r="BA1506">
        <v>0</v>
      </c>
      <c r="BB1506">
        <v>0</v>
      </c>
      <c r="BC1506">
        <v>0</v>
      </c>
      <c r="BD1506">
        <v>0</v>
      </c>
      <c r="BE1506">
        <v>0</v>
      </c>
      <c r="BF1506">
        <v>0</v>
      </c>
      <c r="BG1506">
        <v>0</v>
      </c>
      <c r="BH1506">
        <v>0</v>
      </c>
      <c r="BI1506">
        <v>0</v>
      </c>
      <c r="BJ1506">
        <v>0</v>
      </c>
      <c r="BK1506">
        <v>0</v>
      </c>
      <c r="BL1506">
        <v>0</v>
      </c>
      <c r="BM1506">
        <v>0</v>
      </c>
      <c r="BN1506">
        <v>0</v>
      </c>
      <c r="BO1506">
        <v>0</v>
      </c>
      <c r="BP1506">
        <v>0</v>
      </c>
      <c r="BQ1506">
        <v>0</v>
      </c>
      <c r="BR1506">
        <v>0</v>
      </c>
      <c r="BS1506">
        <v>0</v>
      </c>
      <c r="BT1506">
        <v>0</v>
      </c>
      <c r="BU1506">
        <v>0</v>
      </c>
      <c r="BV1506">
        <v>0</v>
      </c>
      <c r="BW1506">
        <v>0</v>
      </c>
      <c r="BX1506">
        <v>0</v>
      </c>
      <c r="BY1506">
        <v>0</v>
      </c>
      <c r="BZ1506">
        <v>0</v>
      </c>
      <c r="CA1506">
        <v>0</v>
      </c>
      <c r="CB1506">
        <v>0</v>
      </c>
      <c r="CC1506">
        <v>0</v>
      </c>
      <c r="CD1506">
        <v>0</v>
      </c>
      <c r="CE1506">
        <v>0</v>
      </c>
      <c r="CF1506">
        <v>0</v>
      </c>
      <c r="CG1506">
        <v>0</v>
      </c>
      <c r="CH1506">
        <v>0</v>
      </c>
      <c r="CI1506">
        <v>0</v>
      </c>
      <c r="CJ1506">
        <v>0</v>
      </c>
      <c r="CK1506">
        <v>0</v>
      </c>
      <c r="CL1506">
        <v>0</v>
      </c>
      <c r="CM1506">
        <v>0</v>
      </c>
      <c r="CN1506">
        <v>0</v>
      </c>
      <c r="CO1506">
        <v>0</v>
      </c>
      <c r="CP1506">
        <v>0</v>
      </c>
      <c r="CQ1506">
        <v>0</v>
      </c>
      <c r="CR1506">
        <v>0</v>
      </c>
      <c r="CS1506">
        <v>0</v>
      </c>
      <c r="CT1506">
        <v>0</v>
      </c>
      <c r="CU1506">
        <v>0</v>
      </c>
      <c r="CV1506">
        <v>0</v>
      </c>
      <c r="CW1506">
        <v>0</v>
      </c>
      <c r="CX1506">
        <v>0</v>
      </c>
      <c r="CY1506">
        <v>0</v>
      </c>
      <c r="CZ1506">
        <v>0</v>
      </c>
      <c r="DA1506">
        <v>0</v>
      </c>
      <c r="DB1506">
        <v>0</v>
      </c>
      <c r="DC1506">
        <v>0</v>
      </c>
      <c r="DD1506">
        <v>0</v>
      </c>
      <c r="DE1506">
        <v>0</v>
      </c>
      <c r="DF1506">
        <v>0</v>
      </c>
      <c r="DG1506">
        <v>0</v>
      </c>
      <c r="DH1506">
        <v>0</v>
      </c>
      <c r="DI1506">
        <v>0</v>
      </c>
      <c r="DJ1506">
        <v>0</v>
      </c>
      <c r="DK1506">
        <v>0</v>
      </c>
      <c r="DL1506">
        <v>0</v>
      </c>
      <c r="DM1506">
        <v>0</v>
      </c>
      <c r="DN1506">
        <v>0</v>
      </c>
      <c r="DO1506">
        <v>0</v>
      </c>
      <c r="DP1506">
        <v>0</v>
      </c>
      <c r="DQ1506">
        <v>0</v>
      </c>
      <c r="DR1506">
        <v>0</v>
      </c>
      <c r="DS1506">
        <v>0</v>
      </c>
      <c r="DT1506">
        <v>0</v>
      </c>
      <c r="DU1506">
        <v>0</v>
      </c>
      <c r="DV1506">
        <v>0</v>
      </c>
      <c r="DW1506">
        <v>0</v>
      </c>
      <c r="DX1506">
        <v>0</v>
      </c>
    </row>
    <row r="1507" spans="13:128" hidden="1">
      <c r="M1507" s="340"/>
      <c r="N1507" t="s">
        <v>1024</v>
      </c>
      <c r="O1507">
        <v>2</v>
      </c>
      <c r="P1507">
        <v>53</v>
      </c>
      <c r="Q1507" s="183" t="str">
        <f t="shared" si="52"/>
        <v>SDH150253</v>
      </c>
      <c r="R1507">
        <v>10000</v>
      </c>
      <c r="S1507">
        <v>10000</v>
      </c>
      <c r="T1507">
        <v>10000</v>
      </c>
      <c r="U1507">
        <v>10000</v>
      </c>
      <c r="V1507">
        <v>10000</v>
      </c>
      <c r="W1507">
        <v>10000</v>
      </c>
      <c r="X1507">
        <v>10000</v>
      </c>
      <c r="Y1507">
        <v>10000</v>
      </c>
      <c r="Z1507">
        <v>10000</v>
      </c>
      <c r="AA1507">
        <v>10282</v>
      </c>
      <c r="AB1507">
        <v>11310.2</v>
      </c>
      <c r="AC1507">
        <v>12338.4</v>
      </c>
      <c r="AD1507">
        <v>13366.6</v>
      </c>
      <c r="AE1507">
        <v>14394.8</v>
      </c>
      <c r="AF1507">
        <v>15423</v>
      </c>
      <c r="AG1507">
        <v>15423</v>
      </c>
      <c r="AH1507">
        <v>15423</v>
      </c>
      <c r="AI1507">
        <v>15423</v>
      </c>
      <c r="AJ1507">
        <v>15423</v>
      </c>
      <c r="AK1507">
        <v>15423</v>
      </c>
      <c r="AL1507">
        <v>15423</v>
      </c>
      <c r="AM1507">
        <v>15423</v>
      </c>
      <c r="AN1507">
        <v>15423</v>
      </c>
      <c r="AO1507">
        <v>15423</v>
      </c>
      <c r="AP1507">
        <v>15423</v>
      </c>
      <c r="AQ1507">
        <v>15423</v>
      </c>
      <c r="AR1507">
        <v>15423</v>
      </c>
      <c r="AS1507">
        <v>15423</v>
      </c>
      <c r="AT1507">
        <v>15423</v>
      </c>
      <c r="AU1507">
        <v>15423</v>
      </c>
      <c r="AV1507">
        <v>0</v>
      </c>
      <c r="AW1507">
        <v>0</v>
      </c>
      <c r="AX1507">
        <v>0</v>
      </c>
      <c r="AY1507">
        <v>0</v>
      </c>
      <c r="AZ1507">
        <v>0</v>
      </c>
      <c r="BA1507">
        <v>0</v>
      </c>
      <c r="BB1507">
        <v>0</v>
      </c>
      <c r="BC1507">
        <v>0</v>
      </c>
      <c r="BD1507">
        <v>0</v>
      </c>
      <c r="BE1507">
        <v>0</v>
      </c>
      <c r="BF1507">
        <v>0</v>
      </c>
      <c r="BG1507">
        <v>0</v>
      </c>
      <c r="BH1507">
        <v>0</v>
      </c>
      <c r="BI1507">
        <v>0</v>
      </c>
      <c r="BJ1507">
        <v>0</v>
      </c>
      <c r="BK1507">
        <v>0</v>
      </c>
      <c r="BL1507">
        <v>0</v>
      </c>
      <c r="BM1507">
        <v>0</v>
      </c>
      <c r="BN1507">
        <v>0</v>
      </c>
      <c r="BO1507">
        <v>0</v>
      </c>
      <c r="BP1507">
        <v>0</v>
      </c>
      <c r="BQ1507">
        <v>0</v>
      </c>
      <c r="BR1507">
        <v>0</v>
      </c>
      <c r="BS1507">
        <v>0</v>
      </c>
      <c r="BT1507">
        <v>0</v>
      </c>
      <c r="BU1507">
        <v>0</v>
      </c>
      <c r="BV1507">
        <v>0</v>
      </c>
      <c r="BW1507">
        <v>0</v>
      </c>
      <c r="BX1507">
        <v>0</v>
      </c>
      <c r="BY1507">
        <v>0</v>
      </c>
      <c r="BZ1507">
        <v>0</v>
      </c>
      <c r="CA1507">
        <v>0</v>
      </c>
      <c r="CB1507">
        <v>0</v>
      </c>
      <c r="CC1507">
        <v>0</v>
      </c>
      <c r="CD1507">
        <v>0</v>
      </c>
      <c r="CE1507">
        <v>0</v>
      </c>
      <c r="CF1507">
        <v>0</v>
      </c>
      <c r="CG1507">
        <v>0</v>
      </c>
      <c r="CH1507">
        <v>0</v>
      </c>
      <c r="CI1507">
        <v>0</v>
      </c>
      <c r="CJ1507">
        <v>0</v>
      </c>
      <c r="CK1507">
        <v>0</v>
      </c>
      <c r="CL1507">
        <v>0</v>
      </c>
      <c r="CM1507">
        <v>0</v>
      </c>
      <c r="CN1507">
        <v>0</v>
      </c>
      <c r="CO1507">
        <v>0</v>
      </c>
      <c r="CP1507">
        <v>0</v>
      </c>
      <c r="CQ1507">
        <v>0</v>
      </c>
      <c r="CR1507">
        <v>0</v>
      </c>
      <c r="CS1507">
        <v>0</v>
      </c>
      <c r="CT1507">
        <v>0</v>
      </c>
      <c r="CU1507">
        <v>0</v>
      </c>
      <c r="CV1507">
        <v>0</v>
      </c>
      <c r="CW1507">
        <v>0</v>
      </c>
      <c r="CX1507">
        <v>0</v>
      </c>
      <c r="CY1507">
        <v>0</v>
      </c>
      <c r="CZ1507">
        <v>0</v>
      </c>
      <c r="DA1507">
        <v>0</v>
      </c>
      <c r="DB1507">
        <v>0</v>
      </c>
      <c r="DC1507">
        <v>0</v>
      </c>
      <c r="DD1507">
        <v>0</v>
      </c>
      <c r="DE1507">
        <v>0</v>
      </c>
      <c r="DF1507">
        <v>0</v>
      </c>
      <c r="DG1507">
        <v>0</v>
      </c>
      <c r="DH1507">
        <v>0</v>
      </c>
      <c r="DI1507">
        <v>0</v>
      </c>
      <c r="DJ1507">
        <v>0</v>
      </c>
      <c r="DK1507">
        <v>0</v>
      </c>
      <c r="DL1507">
        <v>0</v>
      </c>
      <c r="DM1507">
        <v>0</v>
      </c>
      <c r="DN1507">
        <v>0</v>
      </c>
      <c r="DO1507">
        <v>0</v>
      </c>
      <c r="DP1507">
        <v>0</v>
      </c>
      <c r="DQ1507">
        <v>0</v>
      </c>
      <c r="DR1507">
        <v>0</v>
      </c>
      <c r="DS1507">
        <v>0</v>
      </c>
      <c r="DT1507">
        <v>0</v>
      </c>
      <c r="DU1507">
        <v>0</v>
      </c>
      <c r="DV1507">
        <v>0</v>
      </c>
      <c r="DW1507">
        <v>0</v>
      </c>
      <c r="DX1507">
        <v>0</v>
      </c>
    </row>
    <row r="1508" spans="13:128" hidden="1">
      <c r="M1508" s="340"/>
      <c r="N1508" t="s">
        <v>1024</v>
      </c>
      <c r="O1508">
        <v>2</v>
      </c>
      <c r="P1508">
        <v>54</v>
      </c>
      <c r="Q1508" s="183" t="str">
        <f t="shared" si="52"/>
        <v>SDH150254</v>
      </c>
      <c r="R1508">
        <v>10000</v>
      </c>
      <c r="S1508">
        <v>10000</v>
      </c>
      <c r="T1508">
        <v>10000</v>
      </c>
      <c r="U1508">
        <v>10000</v>
      </c>
      <c r="V1508">
        <v>10000</v>
      </c>
      <c r="W1508">
        <v>10000</v>
      </c>
      <c r="X1508">
        <v>10000</v>
      </c>
      <c r="Y1508">
        <v>10000</v>
      </c>
      <c r="Z1508">
        <v>10000</v>
      </c>
      <c r="AA1508">
        <v>10706</v>
      </c>
      <c r="AB1508">
        <v>11776.6</v>
      </c>
      <c r="AC1508">
        <v>12847.2</v>
      </c>
      <c r="AD1508">
        <v>13917.8</v>
      </c>
      <c r="AE1508">
        <v>14988.4</v>
      </c>
      <c r="AF1508">
        <v>16059</v>
      </c>
      <c r="AG1508">
        <v>16059</v>
      </c>
      <c r="AH1508">
        <v>16059</v>
      </c>
      <c r="AI1508">
        <v>16059</v>
      </c>
      <c r="AJ1508">
        <v>16059</v>
      </c>
      <c r="AK1508">
        <v>16059</v>
      </c>
      <c r="AL1508">
        <v>16059</v>
      </c>
      <c r="AM1508">
        <v>16059</v>
      </c>
      <c r="AN1508">
        <v>16059</v>
      </c>
      <c r="AO1508">
        <v>16059</v>
      </c>
      <c r="AP1508">
        <v>16059</v>
      </c>
      <c r="AQ1508">
        <v>16059</v>
      </c>
      <c r="AR1508">
        <v>16059</v>
      </c>
      <c r="AS1508">
        <v>16059</v>
      </c>
      <c r="AT1508">
        <v>16059</v>
      </c>
      <c r="AU1508">
        <v>16059</v>
      </c>
      <c r="AV1508">
        <v>0</v>
      </c>
      <c r="AW1508">
        <v>0</v>
      </c>
      <c r="AX1508">
        <v>0</v>
      </c>
      <c r="AY1508">
        <v>0</v>
      </c>
      <c r="AZ1508">
        <v>0</v>
      </c>
      <c r="BA1508">
        <v>0</v>
      </c>
      <c r="BB1508">
        <v>0</v>
      </c>
      <c r="BC1508">
        <v>0</v>
      </c>
      <c r="BD1508">
        <v>0</v>
      </c>
      <c r="BE1508">
        <v>0</v>
      </c>
      <c r="BF1508">
        <v>0</v>
      </c>
      <c r="BG1508">
        <v>0</v>
      </c>
      <c r="BH1508">
        <v>0</v>
      </c>
      <c r="BI1508">
        <v>0</v>
      </c>
      <c r="BJ1508">
        <v>0</v>
      </c>
      <c r="BK1508">
        <v>0</v>
      </c>
      <c r="BL1508">
        <v>0</v>
      </c>
      <c r="BM1508">
        <v>0</v>
      </c>
      <c r="BN1508">
        <v>0</v>
      </c>
      <c r="BO1508">
        <v>0</v>
      </c>
      <c r="BP1508">
        <v>0</v>
      </c>
      <c r="BQ1508">
        <v>0</v>
      </c>
      <c r="BR1508">
        <v>0</v>
      </c>
      <c r="BS1508">
        <v>0</v>
      </c>
      <c r="BT1508">
        <v>0</v>
      </c>
      <c r="BU1508">
        <v>0</v>
      </c>
      <c r="BV1508">
        <v>0</v>
      </c>
      <c r="BW1508">
        <v>0</v>
      </c>
      <c r="BX1508">
        <v>0</v>
      </c>
      <c r="BY1508">
        <v>0</v>
      </c>
      <c r="BZ1508">
        <v>0</v>
      </c>
      <c r="CA1508">
        <v>0</v>
      </c>
      <c r="CB1508">
        <v>0</v>
      </c>
      <c r="CC1508">
        <v>0</v>
      </c>
      <c r="CD1508">
        <v>0</v>
      </c>
      <c r="CE1508">
        <v>0</v>
      </c>
      <c r="CF1508">
        <v>0</v>
      </c>
      <c r="CG1508">
        <v>0</v>
      </c>
      <c r="CH1508">
        <v>0</v>
      </c>
      <c r="CI1508">
        <v>0</v>
      </c>
      <c r="CJ1508">
        <v>0</v>
      </c>
      <c r="CK1508">
        <v>0</v>
      </c>
      <c r="CL1508">
        <v>0</v>
      </c>
      <c r="CM1508">
        <v>0</v>
      </c>
      <c r="CN1508">
        <v>0</v>
      </c>
      <c r="CO1508">
        <v>0</v>
      </c>
      <c r="CP1508">
        <v>0</v>
      </c>
      <c r="CQ1508">
        <v>0</v>
      </c>
      <c r="CR1508">
        <v>0</v>
      </c>
      <c r="CS1508">
        <v>0</v>
      </c>
      <c r="CT1508">
        <v>0</v>
      </c>
      <c r="CU1508">
        <v>0</v>
      </c>
      <c r="CV1508">
        <v>0</v>
      </c>
      <c r="CW1508">
        <v>0</v>
      </c>
      <c r="CX1508">
        <v>0</v>
      </c>
      <c r="CY1508">
        <v>0</v>
      </c>
      <c r="CZ1508">
        <v>0</v>
      </c>
      <c r="DA1508">
        <v>0</v>
      </c>
      <c r="DB1508">
        <v>0</v>
      </c>
      <c r="DC1508">
        <v>0</v>
      </c>
      <c r="DD1508">
        <v>0</v>
      </c>
      <c r="DE1508">
        <v>0</v>
      </c>
      <c r="DF1508">
        <v>0</v>
      </c>
      <c r="DG1508">
        <v>0</v>
      </c>
      <c r="DH1508">
        <v>0</v>
      </c>
      <c r="DI1508">
        <v>0</v>
      </c>
      <c r="DJ1508">
        <v>0</v>
      </c>
      <c r="DK1508">
        <v>0</v>
      </c>
      <c r="DL1508">
        <v>0</v>
      </c>
      <c r="DM1508">
        <v>0</v>
      </c>
      <c r="DN1508">
        <v>0</v>
      </c>
      <c r="DO1508">
        <v>0</v>
      </c>
      <c r="DP1508">
        <v>0</v>
      </c>
      <c r="DQ1508">
        <v>0</v>
      </c>
      <c r="DR1508">
        <v>0</v>
      </c>
      <c r="DS1508">
        <v>0</v>
      </c>
      <c r="DT1508">
        <v>0</v>
      </c>
      <c r="DU1508">
        <v>0</v>
      </c>
      <c r="DV1508">
        <v>0</v>
      </c>
      <c r="DW1508">
        <v>0</v>
      </c>
      <c r="DX1508">
        <v>0</v>
      </c>
    </row>
    <row r="1509" spans="13:128" hidden="1">
      <c r="M1509" s="340"/>
      <c r="N1509" t="s">
        <v>1024</v>
      </c>
      <c r="O1509">
        <v>2</v>
      </c>
      <c r="P1509">
        <v>55</v>
      </c>
      <c r="Q1509" s="183" t="str">
        <f t="shared" si="52"/>
        <v>SDH150255</v>
      </c>
      <c r="R1509">
        <v>10000</v>
      </c>
      <c r="S1509">
        <v>10000</v>
      </c>
      <c r="T1509">
        <v>10000</v>
      </c>
      <c r="U1509">
        <v>10000</v>
      </c>
      <c r="V1509">
        <v>10000</v>
      </c>
      <c r="W1509">
        <v>10000</v>
      </c>
      <c r="X1509">
        <v>10000</v>
      </c>
      <c r="Y1509">
        <v>10000</v>
      </c>
      <c r="Z1509">
        <v>10017</v>
      </c>
      <c r="AA1509">
        <v>11130</v>
      </c>
      <c r="AB1509">
        <v>12243</v>
      </c>
      <c r="AC1509">
        <v>13356</v>
      </c>
      <c r="AD1509">
        <v>14469</v>
      </c>
      <c r="AE1509">
        <v>15582</v>
      </c>
      <c r="AF1509">
        <v>16695</v>
      </c>
      <c r="AG1509">
        <v>16695</v>
      </c>
      <c r="AH1509">
        <v>16695</v>
      </c>
      <c r="AI1509">
        <v>16695</v>
      </c>
      <c r="AJ1509">
        <v>16695</v>
      </c>
      <c r="AK1509">
        <v>16695</v>
      </c>
      <c r="AL1509">
        <v>16695</v>
      </c>
      <c r="AM1509">
        <v>16695</v>
      </c>
      <c r="AN1509">
        <v>16695</v>
      </c>
      <c r="AO1509">
        <v>16695</v>
      </c>
      <c r="AP1509">
        <v>16695</v>
      </c>
      <c r="AQ1509">
        <v>16695</v>
      </c>
      <c r="AR1509">
        <v>16695</v>
      </c>
      <c r="AS1509">
        <v>16695</v>
      </c>
      <c r="AT1509">
        <v>16695</v>
      </c>
      <c r="AU1509">
        <v>16695</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v>
      </c>
      <c r="CP1509">
        <v>0</v>
      </c>
      <c r="CQ1509">
        <v>0</v>
      </c>
      <c r="CR1509">
        <v>0</v>
      </c>
      <c r="CS1509">
        <v>0</v>
      </c>
      <c r="CT1509">
        <v>0</v>
      </c>
      <c r="CU1509">
        <v>0</v>
      </c>
      <c r="CV1509">
        <v>0</v>
      </c>
      <c r="CW1509">
        <v>0</v>
      </c>
      <c r="CX1509">
        <v>0</v>
      </c>
      <c r="CY1509">
        <v>0</v>
      </c>
      <c r="CZ1509">
        <v>0</v>
      </c>
      <c r="DA1509">
        <v>0</v>
      </c>
      <c r="DB1509">
        <v>0</v>
      </c>
      <c r="DC1509">
        <v>0</v>
      </c>
      <c r="DD1509">
        <v>0</v>
      </c>
      <c r="DE1509">
        <v>0</v>
      </c>
      <c r="DF1509">
        <v>0</v>
      </c>
      <c r="DG1509">
        <v>0</v>
      </c>
      <c r="DH1509">
        <v>0</v>
      </c>
      <c r="DI1509">
        <v>0</v>
      </c>
      <c r="DJ1509">
        <v>0</v>
      </c>
      <c r="DK1509">
        <v>0</v>
      </c>
      <c r="DL1509">
        <v>0</v>
      </c>
      <c r="DM1509">
        <v>0</v>
      </c>
      <c r="DN1509">
        <v>0</v>
      </c>
      <c r="DO1509">
        <v>0</v>
      </c>
      <c r="DP1509">
        <v>0</v>
      </c>
      <c r="DQ1509">
        <v>0</v>
      </c>
      <c r="DR1509">
        <v>0</v>
      </c>
      <c r="DS1509">
        <v>0</v>
      </c>
      <c r="DT1509">
        <v>0</v>
      </c>
      <c r="DU1509">
        <v>0</v>
      </c>
      <c r="DV1509">
        <v>0</v>
      </c>
      <c r="DW1509">
        <v>0</v>
      </c>
      <c r="DX1509">
        <v>0</v>
      </c>
    </row>
    <row r="1510" spans="13:128" hidden="1">
      <c r="M1510" s="340"/>
      <c r="N1510" t="s">
        <v>944</v>
      </c>
      <c r="O1510">
        <v>1</v>
      </c>
      <c r="P1510">
        <v>0</v>
      </c>
      <c r="Q1510" s="183" t="str">
        <f t="shared" si="52"/>
        <v>SDH200100</v>
      </c>
      <c r="R1510">
        <v>10000</v>
      </c>
      <c r="S1510">
        <v>10000</v>
      </c>
      <c r="T1510">
        <v>10000</v>
      </c>
      <c r="U1510">
        <v>10000</v>
      </c>
      <c r="V1510">
        <v>10000</v>
      </c>
      <c r="W1510">
        <v>10000</v>
      </c>
      <c r="X1510">
        <v>10000</v>
      </c>
      <c r="Y1510">
        <v>10000</v>
      </c>
      <c r="Z1510">
        <v>10000</v>
      </c>
      <c r="AA1510">
        <v>10000</v>
      </c>
      <c r="AB1510">
        <v>10000</v>
      </c>
      <c r="AC1510">
        <v>10000</v>
      </c>
      <c r="AD1510">
        <v>10000</v>
      </c>
      <c r="AE1510">
        <v>10000</v>
      </c>
      <c r="AF1510">
        <v>10000</v>
      </c>
      <c r="AG1510">
        <v>10000</v>
      </c>
      <c r="AH1510">
        <v>10000</v>
      </c>
      <c r="AI1510">
        <v>10000</v>
      </c>
      <c r="AJ1510">
        <v>10000</v>
      </c>
      <c r="AK1510">
        <v>10000</v>
      </c>
      <c r="AL1510">
        <v>10000</v>
      </c>
      <c r="AM1510">
        <v>10000</v>
      </c>
      <c r="AN1510">
        <v>10000</v>
      </c>
      <c r="AO1510">
        <v>10000</v>
      </c>
      <c r="AP1510">
        <v>10000</v>
      </c>
      <c r="AQ1510">
        <v>10000</v>
      </c>
      <c r="AR1510">
        <v>10000</v>
      </c>
      <c r="AS1510">
        <v>10000</v>
      </c>
      <c r="AT1510">
        <v>10000</v>
      </c>
      <c r="AU1510">
        <v>10000</v>
      </c>
      <c r="AV1510">
        <v>10000</v>
      </c>
      <c r="AW1510">
        <v>10000</v>
      </c>
      <c r="AX1510">
        <v>10000</v>
      </c>
      <c r="AY1510">
        <v>10000</v>
      </c>
      <c r="AZ1510">
        <v>10000</v>
      </c>
      <c r="BA1510">
        <v>0</v>
      </c>
      <c r="BB1510">
        <v>0</v>
      </c>
      <c r="BC1510">
        <v>0</v>
      </c>
      <c r="BD1510">
        <v>0</v>
      </c>
      <c r="BE1510">
        <v>0</v>
      </c>
      <c r="BF1510">
        <v>0</v>
      </c>
      <c r="BG1510">
        <v>0</v>
      </c>
      <c r="BH1510">
        <v>0</v>
      </c>
      <c r="BI1510">
        <v>0</v>
      </c>
      <c r="BJ1510">
        <v>0</v>
      </c>
      <c r="BK1510">
        <v>0</v>
      </c>
      <c r="BL1510">
        <v>0</v>
      </c>
      <c r="BM1510">
        <v>0</v>
      </c>
      <c r="BN1510">
        <v>0</v>
      </c>
      <c r="BO1510">
        <v>0</v>
      </c>
      <c r="BP1510">
        <v>0</v>
      </c>
      <c r="BQ1510">
        <v>0</v>
      </c>
      <c r="BR1510">
        <v>0</v>
      </c>
      <c r="BS1510">
        <v>0</v>
      </c>
      <c r="BT1510">
        <v>0</v>
      </c>
      <c r="BU1510">
        <v>0</v>
      </c>
      <c r="BV1510">
        <v>0</v>
      </c>
      <c r="BW1510">
        <v>0</v>
      </c>
      <c r="BX1510">
        <v>0</v>
      </c>
      <c r="BY1510">
        <v>0</v>
      </c>
      <c r="BZ1510">
        <v>0</v>
      </c>
      <c r="CA1510">
        <v>0</v>
      </c>
      <c r="CB1510">
        <v>0</v>
      </c>
      <c r="CC1510">
        <v>0</v>
      </c>
      <c r="CD1510">
        <v>0</v>
      </c>
      <c r="CE1510">
        <v>0</v>
      </c>
      <c r="CF1510">
        <v>0</v>
      </c>
      <c r="CG1510">
        <v>0</v>
      </c>
      <c r="CH1510">
        <v>0</v>
      </c>
      <c r="CI1510">
        <v>0</v>
      </c>
      <c r="CJ1510">
        <v>0</v>
      </c>
      <c r="CK1510">
        <v>0</v>
      </c>
      <c r="CL1510">
        <v>0</v>
      </c>
      <c r="CM1510">
        <v>0</v>
      </c>
      <c r="CN1510">
        <v>0</v>
      </c>
      <c r="CO1510">
        <v>0</v>
      </c>
      <c r="CP1510">
        <v>0</v>
      </c>
      <c r="CQ1510">
        <v>0</v>
      </c>
      <c r="CR1510">
        <v>0</v>
      </c>
      <c r="CS1510">
        <v>0</v>
      </c>
      <c r="CT1510">
        <v>0</v>
      </c>
      <c r="CU1510">
        <v>0</v>
      </c>
      <c r="CV1510">
        <v>0</v>
      </c>
      <c r="CW1510">
        <v>0</v>
      </c>
      <c r="CX1510">
        <v>0</v>
      </c>
      <c r="CY1510">
        <v>0</v>
      </c>
      <c r="CZ1510">
        <v>0</v>
      </c>
      <c r="DA1510">
        <v>0</v>
      </c>
      <c r="DB1510">
        <v>0</v>
      </c>
      <c r="DC1510">
        <v>0</v>
      </c>
      <c r="DD1510">
        <v>0</v>
      </c>
      <c r="DE1510">
        <v>0</v>
      </c>
      <c r="DF1510">
        <v>0</v>
      </c>
      <c r="DG1510">
        <v>0</v>
      </c>
      <c r="DH1510">
        <v>0</v>
      </c>
      <c r="DI1510">
        <v>0</v>
      </c>
      <c r="DJ1510">
        <v>0</v>
      </c>
      <c r="DK1510">
        <v>0</v>
      </c>
      <c r="DL1510">
        <v>0</v>
      </c>
      <c r="DM1510">
        <v>0</v>
      </c>
      <c r="DN1510">
        <v>0</v>
      </c>
      <c r="DO1510">
        <v>0</v>
      </c>
      <c r="DP1510">
        <v>0</v>
      </c>
      <c r="DQ1510">
        <v>0</v>
      </c>
      <c r="DR1510">
        <v>0</v>
      </c>
      <c r="DS1510">
        <v>0</v>
      </c>
      <c r="DT1510">
        <v>0</v>
      </c>
      <c r="DU1510">
        <v>0</v>
      </c>
      <c r="DV1510">
        <v>0</v>
      </c>
      <c r="DW1510">
        <v>0</v>
      </c>
      <c r="DX1510">
        <v>0</v>
      </c>
    </row>
    <row r="1511" spans="13:128" hidden="1">
      <c r="M1511" s="340"/>
      <c r="N1511" t="s">
        <v>944</v>
      </c>
      <c r="O1511">
        <v>1</v>
      </c>
      <c r="P1511">
        <v>1</v>
      </c>
      <c r="Q1511" s="183" t="str">
        <f t="shared" si="52"/>
        <v>SDH200101</v>
      </c>
      <c r="R1511">
        <v>10000</v>
      </c>
      <c r="S1511">
        <v>10000</v>
      </c>
      <c r="T1511">
        <v>10000</v>
      </c>
      <c r="U1511">
        <v>10000</v>
      </c>
      <c r="V1511">
        <v>10000</v>
      </c>
      <c r="W1511">
        <v>10000</v>
      </c>
      <c r="X1511">
        <v>10000</v>
      </c>
      <c r="Y1511">
        <v>10000</v>
      </c>
      <c r="Z1511">
        <v>10000</v>
      </c>
      <c r="AA1511">
        <v>10000</v>
      </c>
      <c r="AB1511">
        <v>10000</v>
      </c>
      <c r="AC1511">
        <v>10000</v>
      </c>
      <c r="AD1511">
        <v>10000</v>
      </c>
      <c r="AE1511">
        <v>10000</v>
      </c>
      <c r="AF1511">
        <v>10000</v>
      </c>
      <c r="AG1511">
        <v>10000</v>
      </c>
      <c r="AH1511">
        <v>10000</v>
      </c>
      <c r="AI1511">
        <v>10000</v>
      </c>
      <c r="AJ1511">
        <v>10000</v>
      </c>
      <c r="AK1511">
        <v>10000</v>
      </c>
      <c r="AL1511">
        <v>10000</v>
      </c>
      <c r="AM1511">
        <v>10000</v>
      </c>
      <c r="AN1511">
        <v>10000</v>
      </c>
      <c r="AO1511">
        <v>10000</v>
      </c>
      <c r="AP1511">
        <v>10000</v>
      </c>
      <c r="AQ1511">
        <v>10000</v>
      </c>
      <c r="AR1511">
        <v>10000</v>
      </c>
      <c r="AS1511">
        <v>10000</v>
      </c>
      <c r="AT1511">
        <v>10000</v>
      </c>
      <c r="AU1511">
        <v>10000</v>
      </c>
      <c r="AV1511">
        <v>10000</v>
      </c>
      <c r="AW1511">
        <v>10000</v>
      </c>
      <c r="AX1511">
        <v>10000</v>
      </c>
      <c r="AY1511">
        <v>10000</v>
      </c>
      <c r="AZ1511">
        <v>10000</v>
      </c>
      <c r="BA1511">
        <v>0</v>
      </c>
      <c r="BB1511">
        <v>0</v>
      </c>
      <c r="BC1511">
        <v>0</v>
      </c>
      <c r="BD1511">
        <v>0</v>
      </c>
      <c r="BE1511">
        <v>0</v>
      </c>
      <c r="BF1511">
        <v>0</v>
      </c>
      <c r="BG1511">
        <v>0</v>
      </c>
      <c r="BH1511">
        <v>0</v>
      </c>
      <c r="BI1511">
        <v>0</v>
      </c>
      <c r="BJ1511">
        <v>0</v>
      </c>
      <c r="BK1511">
        <v>0</v>
      </c>
      <c r="BL1511">
        <v>0</v>
      </c>
      <c r="BM1511">
        <v>0</v>
      </c>
      <c r="BN1511">
        <v>0</v>
      </c>
      <c r="BO1511">
        <v>0</v>
      </c>
      <c r="BP1511">
        <v>0</v>
      </c>
      <c r="BQ1511">
        <v>0</v>
      </c>
      <c r="BR1511">
        <v>0</v>
      </c>
      <c r="BS1511">
        <v>0</v>
      </c>
      <c r="BT1511">
        <v>0</v>
      </c>
      <c r="BU1511">
        <v>0</v>
      </c>
      <c r="BV1511">
        <v>0</v>
      </c>
      <c r="BW1511">
        <v>0</v>
      </c>
      <c r="BX1511">
        <v>0</v>
      </c>
      <c r="BY1511">
        <v>0</v>
      </c>
      <c r="BZ1511">
        <v>0</v>
      </c>
      <c r="CA1511">
        <v>0</v>
      </c>
      <c r="CB1511">
        <v>0</v>
      </c>
      <c r="CC1511">
        <v>0</v>
      </c>
      <c r="CD1511">
        <v>0</v>
      </c>
      <c r="CE1511">
        <v>0</v>
      </c>
      <c r="CF1511">
        <v>0</v>
      </c>
      <c r="CG1511">
        <v>0</v>
      </c>
      <c r="CH1511">
        <v>0</v>
      </c>
      <c r="CI1511">
        <v>0</v>
      </c>
      <c r="CJ1511">
        <v>0</v>
      </c>
      <c r="CK1511">
        <v>0</v>
      </c>
      <c r="CL1511">
        <v>0</v>
      </c>
      <c r="CM1511">
        <v>0</v>
      </c>
      <c r="CN1511">
        <v>0</v>
      </c>
      <c r="CO1511">
        <v>0</v>
      </c>
      <c r="CP1511">
        <v>0</v>
      </c>
      <c r="CQ1511">
        <v>0</v>
      </c>
      <c r="CR1511">
        <v>0</v>
      </c>
      <c r="CS1511">
        <v>0</v>
      </c>
      <c r="CT1511">
        <v>0</v>
      </c>
      <c r="CU1511">
        <v>0</v>
      </c>
      <c r="CV1511">
        <v>0</v>
      </c>
      <c r="CW1511">
        <v>0</v>
      </c>
      <c r="CX1511">
        <v>0</v>
      </c>
      <c r="CY1511">
        <v>0</v>
      </c>
      <c r="CZ1511">
        <v>0</v>
      </c>
      <c r="DA1511">
        <v>0</v>
      </c>
      <c r="DB1511">
        <v>0</v>
      </c>
      <c r="DC1511">
        <v>0</v>
      </c>
      <c r="DD1511">
        <v>0</v>
      </c>
      <c r="DE1511">
        <v>0</v>
      </c>
      <c r="DF1511">
        <v>0</v>
      </c>
      <c r="DG1511">
        <v>0</v>
      </c>
      <c r="DH1511">
        <v>0</v>
      </c>
      <c r="DI1511">
        <v>0</v>
      </c>
      <c r="DJ1511">
        <v>0</v>
      </c>
      <c r="DK1511">
        <v>0</v>
      </c>
      <c r="DL1511">
        <v>0</v>
      </c>
      <c r="DM1511">
        <v>0</v>
      </c>
      <c r="DN1511">
        <v>0</v>
      </c>
      <c r="DO1511">
        <v>0</v>
      </c>
      <c r="DP1511">
        <v>0</v>
      </c>
      <c r="DQ1511">
        <v>0</v>
      </c>
      <c r="DR1511">
        <v>0</v>
      </c>
      <c r="DS1511">
        <v>0</v>
      </c>
      <c r="DT1511">
        <v>0</v>
      </c>
      <c r="DU1511">
        <v>0</v>
      </c>
      <c r="DV1511">
        <v>0</v>
      </c>
      <c r="DW1511">
        <v>0</v>
      </c>
      <c r="DX1511">
        <v>0</v>
      </c>
    </row>
    <row r="1512" spans="13:128" hidden="1">
      <c r="M1512" s="340"/>
      <c r="N1512" t="s">
        <v>944</v>
      </c>
      <c r="O1512">
        <v>1</v>
      </c>
      <c r="P1512">
        <v>2</v>
      </c>
      <c r="Q1512" s="183" t="str">
        <f t="shared" si="52"/>
        <v>SDH200102</v>
      </c>
      <c r="R1512">
        <v>10000</v>
      </c>
      <c r="S1512">
        <v>10000</v>
      </c>
      <c r="T1512">
        <v>10000</v>
      </c>
      <c r="U1512">
        <v>10000</v>
      </c>
      <c r="V1512">
        <v>10000</v>
      </c>
      <c r="W1512">
        <v>10000</v>
      </c>
      <c r="X1512">
        <v>10000</v>
      </c>
      <c r="Y1512">
        <v>10000</v>
      </c>
      <c r="Z1512">
        <v>10000</v>
      </c>
      <c r="AA1512">
        <v>10000</v>
      </c>
      <c r="AB1512">
        <v>10000</v>
      </c>
      <c r="AC1512">
        <v>10000</v>
      </c>
      <c r="AD1512">
        <v>10000</v>
      </c>
      <c r="AE1512">
        <v>10000</v>
      </c>
      <c r="AF1512">
        <v>10000</v>
      </c>
      <c r="AG1512">
        <v>10000</v>
      </c>
      <c r="AH1512">
        <v>10000</v>
      </c>
      <c r="AI1512">
        <v>10000</v>
      </c>
      <c r="AJ1512">
        <v>10000</v>
      </c>
      <c r="AK1512">
        <v>10000</v>
      </c>
      <c r="AL1512">
        <v>10000</v>
      </c>
      <c r="AM1512">
        <v>10000</v>
      </c>
      <c r="AN1512">
        <v>10000</v>
      </c>
      <c r="AO1512">
        <v>10000</v>
      </c>
      <c r="AP1512">
        <v>10000</v>
      </c>
      <c r="AQ1512">
        <v>10000</v>
      </c>
      <c r="AR1512">
        <v>10000</v>
      </c>
      <c r="AS1512">
        <v>10000</v>
      </c>
      <c r="AT1512">
        <v>10000</v>
      </c>
      <c r="AU1512">
        <v>10000</v>
      </c>
      <c r="AV1512">
        <v>10000</v>
      </c>
      <c r="AW1512">
        <v>10000</v>
      </c>
      <c r="AX1512">
        <v>10000</v>
      </c>
      <c r="AY1512">
        <v>10000</v>
      </c>
      <c r="AZ1512">
        <v>10000</v>
      </c>
      <c r="BA1512">
        <v>0</v>
      </c>
      <c r="BB1512">
        <v>0</v>
      </c>
      <c r="BC1512">
        <v>0</v>
      </c>
      <c r="BD1512">
        <v>0</v>
      </c>
      <c r="BE1512">
        <v>0</v>
      </c>
      <c r="BF1512">
        <v>0</v>
      </c>
      <c r="BG1512">
        <v>0</v>
      </c>
      <c r="BH1512">
        <v>0</v>
      </c>
      <c r="BI1512">
        <v>0</v>
      </c>
      <c r="BJ1512">
        <v>0</v>
      </c>
      <c r="BK1512">
        <v>0</v>
      </c>
      <c r="BL1512">
        <v>0</v>
      </c>
      <c r="BM1512">
        <v>0</v>
      </c>
      <c r="BN1512">
        <v>0</v>
      </c>
      <c r="BO1512">
        <v>0</v>
      </c>
      <c r="BP1512">
        <v>0</v>
      </c>
      <c r="BQ1512">
        <v>0</v>
      </c>
      <c r="BR1512">
        <v>0</v>
      </c>
      <c r="BS1512">
        <v>0</v>
      </c>
      <c r="BT1512">
        <v>0</v>
      </c>
      <c r="BU1512">
        <v>0</v>
      </c>
      <c r="BV1512">
        <v>0</v>
      </c>
      <c r="BW1512">
        <v>0</v>
      </c>
      <c r="BX1512">
        <v>0</v>
      </c>
      <c r="BY1512">
        <v>0</v>
      </c>
      <c r="BZ1512">
        <v>0</v>
      </c>
      <c r="CA1512">
        <v>0</v>
      </c>
      <c r="CB1512">
        <v>0</v>
      </c>
      <c r="CC1512">
        <v>0</v>
      </c>
      <c r="CD1512">
        <v>0</v>
      </c>
      <c r="CE1512">
        <v>0</v>
      </c>
      <c r="CF1512">
        <v>0</v>
      </c>
      <c r="CG1512">
        <v>0</v>
      </c>
      <c r="CH1512">
        <v>0</v>
      </c>
      <c r="CI1512">
        <v>0</v>
      </c>
      <c r="CJ1512">
        <v>0</v>
      </c>
      <c r="CK1512">
        <v>0</v>
      </c>
      <c r="CL1512">
        <v>0</v>
      </c>
      <c r="CM1512">
        <v>0</v>
      </c>
      <c r="CN1512">
        <v>0</v>
      </c>
      <c r="CO1512">
        <v>0</v>
      </c>
      <c r="CP1512">
        <v>0</v>
      </c>
      <c r="CQ1512">
        <v>0</v>
      </c>
      <c r="CR1512">
        <v>0</v>
      </c>
      <c r="CS1512">
        <v>0</v>
      </c>
      <c r="CT1512">
        <v>0</v>
      </c>
      <c r="CU1512">
        <v>0</v>
      </c>
      <c r="CV1512">
        <v>0</v>
      </c>
      <c r="CW1512">
        <v>0</v>
      </c>
      <c r="CX1512">
        <v>0</v>
      </c>
      <c r="CY1512">
        <v>0</v>
      </c>
      <c r="CZ1512">
        <v>0</v>
      </c>
      <c r="DA1512">
        <v>0</v>
      </c>
      <c r="DB1512">
        <v>0</v>
      </c>
      <c r="DC1512">
        <v>0</v>
      </c>
      <c r="DD1512">
        <v>0</v>
      </c>
      <c r="DE1512">
        <v>0</v>
      </c>
      <c r="DF1512">
        <v>0</v>
      </c>
      <c r="DG1512">
        <v>0</v>
      </c>
      <c r="DH1512">
        <v>0</v>
      </c>
      <c r="DI1512">
        <v>0</v>
      </c>
      <c r="DJ1512">
        <v>0</v>
      </c>
      <c r="DK1512">
        <v>0</v>
      </c>
      <c r="DL1512">
        <v>0</v>
      </c>
      <c r="DM1512">
        <v>0</v>
      </c>
      <c r="DN1512">
        <v>0</v>
      </c>
      <c r="DO1512">
        <v>0</v>
      </c>
      <c r="DP1512">
        <v>0</v>
      </c>
      <c r="DQ1512">
        <v>0</v>
      </c>
      <c r="DR1512">
        <v>0</v>
      </c>
      <c r="DS1512">
        <v>0</v>
      </c>
      <c r="DT1512">
        <v>0</v>
      </c>
      <c r="DU1512">
        <v>0</v>
      </c>
      <c r="DV1512">
        <v>0</v>
      </c>
      <c r="DW1512">
        <v>0</v>
      </c>
      <c r="DX1512">
        <v>0</v>
      </c>
    </row>
    <row r="1513" spans="13:128" hidden="1">
      <c r="M1513" s="340"/>
      <c r="N1513" t="s">
        <v>944</v>
      </c>
      <c r="O1513">
        <v>1</v>
      </c>
      <c r="P1513">
        <v>3</v>
      </c>
      <c r="Q1513" s="183" t="str">
        <f t="shared" si="52"/>
        <v>SDH200103</v>
      </c>
      <c r="R1513">
        <v>10000</v>
      </c>
      <c r="S1513">
        <v>10000</v>
      </c>
      <c r="T1513">
        <v>10000</v>
      </c>
      <c r="U1513">
        <v>10000</v>
      </c>
      <c r="V1513">
        <v>10000</v>
      </c>
      <c r="W1513">
        <v>10000</v>
      </c>
      <c r="X1513">
        <v>10000</v>
      </c>
      <c r="Y1513">
        <v>10000</v>
      </c>
      <c r="Z1513">
        <v>10000</v>
      </c>
      <c r="AA1513">
        <v>10000</v>
      </c>
      <c r="AB1513">
        <v>10000</v>
      </c>
      <c r="AC1513">
        <v>10000</v>
      </c>
      <c r="AD1513">
        <v>10000</v>
      </c>
      <c r="AE1513">
        <v>10000</v>
      </c>
      <c r="AF1513">
        <v>10000</v>
      </c>
      <c r="AG1513">
        <v>10000</v>
      </c>
      <c r="AH1513">
        <v>10000</v>
      </c>
      <c r="AI1513">
        <v>10000</v>
      </c>
      <c r="AJ1513">
        <v>10000</v>
      </c>
      <c r="AK1513">
        <v>10000</v>
      </c>
      <c r="AL1513">
        <v>10000</v>
      </c>
      <c r="AM1513">
        <v>10000</v>
      </c>
      <c r="AN1513">
        <v>10000</v>
      </c>
      <c r="AO1513">
        <v>10000</v>
      </c>
      <c r="AP1513">
        <v>10000</v>
      </c>
      <c r="AQ1513">
        <v>10000</v>
      </c>
      <c r="AR1513">
        <v>10000</v>
      </c>
      <c r="AS1513">
        <v>10000</v>
      </c>
      <c r="AT1513">
        <v>10000</v>
      </c>
      <c r="AU1513">
        <v>10000</v>
      </c>
      <c r="AV1513">
        <v>10000</v>
      </c>
      <c r="AW1513">
        <v>10000</v>
      </c>
      <c r="AX1513">
        <v>10000</v>
      </c>
      <c r="AY1513">
        <v>10000</v>
      </c>
      <c r="AZ1513">
        <v>10000</v>
      </c>
      <c r="BA1513">
        <v>0</v>
      </c>
      <c r="BB1513">
        <v>0</v>
      </c>
      <c r="BC1513">
        <v>0</v>
      </c>
      <c r="BD1513">
        <v>0</v>
      </c>
      <c r="BE1513">
        <v>0</v>
      </c>
      <c r="BF1513">
        <v>0</v>
      </c>
      <c r="BG1513">
        <v>0</v>
      </c>
      <c r="BH1513">
        <v>0</v>
      </c>
      <c r="BI1513">
        <v>0</v>
      </c>
      <c r="BJ1513">
        <v>0</v>
      </c>
      <c r="BK1513">
        <v>0</v>
      </c>
      <c r="BL1513">
        <v>0</v>
      </c>
      <c r="BM1513">
        <v>0</v>
      </c>
      <c r="BN1513">
        <v>0</v>
      </c>
      <c r="BO1513">
        <v>0</v>
      </c>
      <c r="BP1513">
        <v>0</v>
      </c>
      <c r="BQ1513">
        <v>0</v>
      </c>
      <c r="BR1513">
        <v>0</v>
      </c>
      <c r="BS1513">
        <v>0</v>
      </c>
      <c r="BT1513">
        <v>0</v>
      </c>
      <c r="BU1513">
        <v>0</v>
      </c>
      <c r="BV1513">
        <v>0</v>
      </c>
      <c r="BW1513">
        <v>0</v>
      </c>
      <c r="BX1513">
        <v>0</v>
      </c>
      <c r="BY1513">
        <v>0</v>
      </c>
      <c r="BZ1513">
        <v>0</v>
      </c>
      <c r="CA1513">
        <v>0</v>
      </c>
      <c r="CB1513">
        <v>0</v>
      </c>
      <c r="CC1513">
        <v>0</v>
      </c>
      <c r="CD1513">
        <v>0</v>
      </c>
      <c r="CE1513">
        <v>0</v>
      </c>
      <c r="CF1513">
        <v>0</v>
      </c>
      <c r="CG1513">
        <v>0</v>
      </c>
      <c r="CH1513">
        <v>0</v>
      </c>
      <c r="CI1513">
        <v>0</v>
      </c>
      <c r="CJ1513">
        <v>0</v>
      </c>
      <c r="CK1513">
        <v>0</v>
      </c>
      <c r="CL1513">
        <v>0</v>
      </c>
      <c r="CM1513">
        <v>0</v>
      </c>
      <c r="CN1513">
        <v>0</v>
      </c>
      <c r="CO1513">
        <v>0</v>
      </c>
      <c r="CP1513">
        <v>0</v>
      </c>
      <c r="CQ1513">
        <v>0</v>
      </c>
      <c r="CR1513">
        <v>0</v>
      </c>
      <c r="CS1513">
        <v>0</v>
      </c>
      <c r="CT1513">
        <v>0</v>
      </c>
      <c r="CU1513">
        <v>0</v>
      </c>
      <c r="CV1513">
        <v>0</v>
      </c>
      <c r="CW1513">
        <v>0</v>
      </c>
      <c r="CX1513">
        <v>0</v>
      </c>
      <c r="CY1513">
        <v>0</v>
      </c>
      <c r="CZ1513">
        <v>0</v>
      </c>
      <c r="DA1513">
        <v>0</v>
      </c>
      <c r="DB1513">
        <v>0</v>
      </c>
      <c r="DC1513">
        <v>0</v>
      </c>
      <c r="DD1513">
        <v>0</v>
      </c>
      <c r="DE1513">
        <v>0</v>
      </c>
      <c r="DF1513">
        <v>0</v>
      </c>
      <c r="DG1513">
        <v>0</v>
      </c>
      <c r="DH1513">
        <v>0</v>
      </c>
      <c r="DI1513">
        <v>0</v>
      </c>
      <c r="DJ1513">
        <v>0</v>
      </c>
      <c r="DK1513">
        <v>0</v>
      </c>
      <c r="DL1513">
        <v>0</v>
      </c>
      <c r="DM1513">
        <v>0</v>
      </c>
      <c r="DN1513">
        <v>0</v>
      </c>
      <c r="DO1513">
        <v>0</v>
      </c>
      <c r="DP1513">
        <v>0</v>
      </c>
      <c r="DQ1513">
        <v>0</v>
      </c>
      <c r="DR1513">
        <v>0</v>
      </c>
      <c r="DS1513">
        <v>0</v>
      </c>
      <c r="DT1513">
        <v>0</v>
      </c>
      <c r="DU1513">
        <v>0</v>
      </c>
      <c r="DV1513">
        <v>0</v>
      </c>
      <c r="DW1513">
        <v>0</v>
      </c>
      <c r="DX1513">
        <v>0</v>
      </c>
    </row>
    <row r="1514" spans="13:128" hidden="1">
      <c r="M1514" s="340"/>
      <c r="N1514" t="s">
        <v>944</v>
      </c>
      <c r="O1514">
        <v>1</v>
      </c>
      <c r="P1514">
        <v>4</v>
      </c>
      <c r="Q1514" s="183" t="str">
        <f t="shared" si="52"/>
        <v>SDH200104</v>
      </c>
      <c r="R1514">
        <v>10000</v>
      </c>
      <c r="S1514">
        <v>10000</v>
      </c>
      <c r="T1514">
        <v>10000</v>
      </c>
      <c r="U1514">
        <v>10000</v>
      </c>
      <c r="V1514">
        <v>10000</v>
      </c>
      <c r="W1514">
        <v>10000</v>
      </c>
      <c r="X1514">
        <v>10000</v>
      </c>
      <c r="Y1514">
        <v>10000</v>
      </c>
      <c r="Z1514">
        <v>10000</v>
      </c>
      <c r="AA1514">
        <v>10000</v>
      </c>
      <c r="AB1514">
        <v>10000</v>
      </c>
      <c r="AC1514">
        <v>10000</v>
      </c>
      <c r="AD1514">
        <v>10000</v>
      </c>
      <c r="AE1514">
        <v>10000</v>
      </c>
      <c r="AF1514">
        <v>10000</v>
      </c>
      <c r="AG1514">
        <v>10000</v>
      </c>
      <c r="AH1514">
        <v>10000</v>
      </c>
      <c r="AI1514">
        <v>10000</v>
      </c>
      <c r="AJ1514">
        <v>10000</v>
      </c>
      <c r="AK1514">
        <v>10000</v>
      </c>
      <c r="AL1514">
        <v>10000</v>
      </c>
      <c r="AM1514">
        <v>10000</v>
      </c>
      <c r="AN1514">
        <v>10000</v>
      </c>
      <c r="AO1514">
        <v>10000</v>
      </c>
      <c r="AP1514">
        <v>10000</v>
      </c>
      <c r="AQ1514">
        <v>10000</v>
      </c>
      <c r="AR1514">
        <v>10000</v>
      </c>
      <c r="AS1514">
        <v>10000</v>
      </c>
      <c r="AT1514">
        <v>10000</v>
      </c>
      <c r="AU1514">
        <v>10000</v>
      </c>
      <c r="AV1514">
        <v>10000</v>
      </c>
      <c r="AW1514">
        <v>10000</v>
      </c>
      <c r="AX1514">
        <v>10000</v>
      </c>
      <c r="AY1514">
        <v>10000</v>
      </c>
      <c r="AZ1514">
        <v>10000</v>
      </c>
      <c r="BA1514">
        <v>0</v>
      </c>
      <c r="BB1514">
        <v>0</v>
      </c>
      <c r="BC1514">
        <v>0</v>
      </c>
      <c r="BD1514">
        <v>0</v>
      </c>
      <c r="BE1514">
        <v>0</v>
      </c>
      <c r="BF1514">
        <v>0</v>
      </c>
      <c r="BG1514">
        <v>0</v>
      </c>
      <c r="BH1514">
        <v>0</v>
      </c>
      <c r="BI1514">
        <v>0</v>
      </c>
      <c r="BJ1514">
        <v>0</v>
      </c>
      <c r="BK1514">
        <v>0</v>
      </c>
      <c r="BL1514">
        <v>0</v>
      </c>
      <c r="BM1514">
        <v>0</v>
      </c>
      <c r="BN1514">
        <v>0</v>
      </c>
      <c r="BO1514">
        <v>0</v>
      </c>
      <c r="BP1514">
        <v>0</v>
      </c>
      <c r="BQ1514">
        <v>0</v>
      </c>
      <c r="BR1514">
        <v>0</v>
      </c>
      <c r="BS1514">
        <v>0</v>
      </c>
      <c r="BT1514">
        <v>0</v>
      </c>
      <c r="BU1514">
        <v>0</v>
      </c>
      <c r="BV1514">
        <v>0</v>
      </c>
      <c r="BW1514">
        <v>0</v>
      </c>
      <c r="BX1514">
        <v>0</v>
      </c>
      <c r="BY1514">
        <v>0</v>
      </c>
      <c r="BZ1514">
        <v>0</v>
      </c>
      <c r="CA1514">
        <v>0</v>
      </c>
      <c r="CB1514">
        <v>0</v>
      </c>
      <c r="CC1514">
        <v>0</v>
      </c>
      <c r="CD1514">
        <v>0</v>
      </c>
      <c r="CE1514">
        <v>0</v>
      </c>
      <c r="CF1514">
        <v>0</v>
      </c>
      <c r="CG1514">
        <v>0</v>
      </c>
      <c r="CH1514">
        <v>0</v>
      </c>
      <c r="CI1514">
        <v>0</v>
      </c>
      <c r="CJ1514">
        <v>0</v>
      </c>
      <c r="CK1514">
        <v>0</v>
      </c>
      <c r="CL1514">
        <v>0</v>
      </c>
      <c r="CM1514">
        <v>0</v>
      </c>
      <c r="CN1514">
        <v>0</v>
      </c>
      <c r="CO1514">
        <v>0</v>
      </c>
      <c r="CP1514">
        <v>0</v>
      </c>
      <c r="CQ1514">
        <v>0</v>
      </c>
      <c r="CR1514">
        <v>0</v>
      </c>
      <c r="CS1514">
        <v>0</v>
      </c>
      <c r="CT1514">
        <v>0</v>
      </c>
      <c r="CU1514">
        <v>0</v>
      </c>
      <c r="CV1514">
        <v>0</v>
      </c>
      <c r="CW1514">
        <v>0</v>
      </c>
      <c r="CX1514">
        <v>0</v>
      </c>
      <c r="CY1514">
        <v>0</v>
      </c>
      <c r="CZ1514">
        <v>0</v>
      </c>
      <c r="DA1514">
        <v>0</v>
      </c>
      <c r="DB1514">
        <v>0</v>
      </c>
      <c r="DC1514">
        <v>0</v>
      </c>
      <c r="DD1514">
        <v>0</v>
      </c>
      <c r="DE1514">
        <v>0</v>
      </c>
      <c r="DF1514">
        <v>0</v>
      </c>
      <c r="DG1514">
        <v>0</v>
      </c>
      <c r="DH1514">
        <v>0</v>
      </c>
      <c r="DI1514">
        <v>0</v>
      </c>
      <c r="DJ1514">
        <v>0</v>
      </c>
      <c r="DK1514">
        <v>0</v>
      </c>
      <c r="DL1514">
        <v>0</v>
      </c>
      <c r="DM1514">
        <v>0</v>
      </c>
      <c r="DN1514">
        <v>0</v>
      </c>
      <c r="DO1514">
        <v>0</v>
      </c>
      <c r="DP1514">
        <v>0</v>
      </c>
      <c r="DQ1514">
        <v>0</v>
      </c>
      <c r="DR1514">
        <v>0</v>
      </c>
      <c r="DS1514">
        <v>0</v>
      </c>
      <c r="DT1514">
        <v>0</v>
      </c>
      <c r="DU1514">
        <v>0</v>
      </c>
      <c r="DV1514">
        <v>0</v>
      </c>
      <c r="DW1514">
        <v>0</v>
      </c>
      <c r="DX1514">
        <v>0</v>
      </c>
    </row>
    <row r="1515" spans="13:128" hidden="1">
      <c r="M1515" s="340"/>
      <c r="N1515" t="s">
        <v>944</v>
      </c>
      <c r="O1515">
        <v>1</v>
      </c>
      <c r="P1515">
        <v>5</v>
      </c>
      <c r="Q1515" s="183" t="str">
        <f t="shared" si="52"/>
        <v>SDH200105</v>
      </c>
      <c r="R1515">
        <v>10000</v>
      </c>
      <c r="S1515">
        <v>10000</v>
      </c>
      <c r="T1515">
        <v>10000</v>
      </c>
      <c r="U1515">
        <v>10000</v>
      </c>
      <c r="V1515">
        <v>10000</v>
      </c>
      <c r="W1515">
        <v>10000</v>
      </c>
      <c r="X1515">
        <v>10000</v>
      </c>
      <c r="Y1515">
        <v>10000</v>
      </c>
      <c r="Z1515">
        <v>10000</v>
      </c>
      <c r="AA1515">
        <v>10000</v>
      </c>
      <c r="AB1515">
        <v>10000</v>
      </c>
      <c r="AC1515">
        <v>10000</v>
      </c>
      <c r="AD1515">
        <v>10000</v>
      </c>
      <c r="AE1515">
        <v>10000</v>
      </c>
      <c r="AF1515">
        <v>10000</v>
      </c>
      <c r="AG1515">
        <v>10000</v>
      </c>
      <c r="AH1515">
        <v>10000</v>
      </c>
      <c r="AI1515">
        <v>10000</v>
      </c>
      <c r="AJ1515">
        <v>10000</v>
      </c>
      <c r="AK1515">
        <v>10000</v>
      </c>
      <c r="AL1515">
        <v>10000</v>
      </c>
      <c r="AM1515">
        <v>10000</v>
      </c>
      <c r="AN1515">
        <v>10000</v>
      </c>
      <c r="AO1515">
        <v>10000</v>
      </c>
      <c r="AP1515">
        <v>10000</v>
      </c>
      <c r="AQ1515">
        <v>10000</v>
      </c>
      <c r="AR1515">
        <v>10000</v>
      </c>
      <c r="AS1515">
        <v>10000</v>
      </c>
      <c r="AT1515">
        <v>10000</v>
      </c>
      <c r="AU1515">
        <v>10000</v>
      </c>
      <c r="AV1515">
        <v>10000</v>
      </c>
      <c r="AW1515">
        <v>10000</v>
      </c>
      <c r="AX1515">
        <v>10000</v>
      </c>
      <c r="AY1515">
        <v>10000</v>
      </c>
      <c r="AZ1515">
        <v>10000</v>
      </c>
      <c r="BA1515">
        <v>0</v>
      </c>
      <c r="BB1515">
        <v>0</v>
      </c>
      <c r="BC1515">
        <v>0</v>
      </c>
      <c r="BD1515">
        <v>0</v>
      </c>
      <c r="BE1515">
        <v>0</v>
      </c>
      <c r="BF1515">
        <v>0</v>
      </c>
      <c r="BG1515">
        <v>0</v>
      </c>
      <c r="BH1515">
        <v>0</v>
      </c>
      <c r="BI1515">
        <v>0</v>
      </c>
      <c r="BJ1515">
        <v>0</v>
      </c>
      <c r="BK1515">
        <v>0</v>
      </c>
      <c r="BL1515">
        <v>0</v>
      </c>
      <c r="BM1515">
        <v>0</v>
      </c>
      <c r="BN1515">
        <v>0</v>
      </c>
      <c r="BO1515">
        <v>0</v>
      </c>
      <c r="BP1515">
        <v>0</v>
      </c>
      <c r="BQ1515">
        <v>0</v>
      </c>
      <c r="BR1515">
        <v>0</v>
      </c>
      <c r="BS1515">
        <v>0</v>
      </c>
      <c r="BT1515">
        <v>0</v>
      </c>
      <c r="BU1515">
        <v>0</v>
      </c>
      <c r="BV1515">
        <v>0</v>
      </c>
      <c r="BW1515">
        <v>0</v>
      </c>
      <c r="BX1515">
        <v>0</v>
      </c>
      <c r="BY1515">
        <v>0</v>
      </c>
      <c r="BZ1515">
        <v>0</v>
      </c>
      <c r="CA1515">
        <v>0</v>
      </c>
      <c r="CB1515">
        <v>0</v>
      </c>
      <c r="CC1515">
        <v>0</v>
      </c>
      <c r="CD1515">
        <v>0</v>
      </c>
      <c r="CE1515">
        <v>0</v>
      </c>
      <c r="CF1515">
        <v>0</v>
      </c>
      <c r="CG1515">
        <v>0</v>
      </c>
      <c r="CH1515">
        <v>0</v>
      </c>
      <c r="CI1515">
        <v>0</v>
      </c>
      <c r="CJ1515">
        <v>0</v>
      </c>
      <c r="CK1515">
        <v>0</v>
      </c>
      <c r="CL1515">
        <v>0</v>
      </c>
      <c r="CM1515">
        <v>0</v>
      </c>
      <c r="CN1515">
        <v>0</v>
      </c>
      <c r="CO1515">
        <v>0</v>
      </c>
      <c r="CP1515">
        <v>0</v>
      </c>
      <c r="CQ1515">
        <v>0</v>
      </c>
      <c r="CR1515">
        <v>0</v>
      </c>
      <c r="CS1515">
        <v>0</v>
      </c>
      <c r="CT1515">
        <v>0</v>
      </c>
      <c r="CU1515">
        <v>0</v>
      </c>
      <c r="CV1515">
        <v>0</v>
      </c>
      <c r="CW1515">
        <v>0</v>
      </c>
      <c r="CX1515">
        <v>0</v>
      </c>
      <c r="CY1515">
        <v>0</v>
      </c>
      <c r="CZ1515">
        <v>0</v>
      </c>
      <c r="DA1515">
        <v>0</v>
      </c>
      <c r="DB1515">
        <v>0</v>
      </c>
      <c r="DC1515">
        <v>0</v>
      </c>
      <c r="DD1515">
        <v>0</v>
      </c>
      <c r="DE1515">
        <v>0</v>
      </c>
      <c r="DF1515">
        <v>0</v>
      </c>
      <c r="DG1515">
        <v>0</v>
      </c>
      <c r="DH1515">
        <v>0</v>
      </c>
      <c r="DI1515">
        <v>0</v>
      </c>
      <c r="DJ1515">
        <v>0</v>
      </c>
      <c r="DK1515">
        <v>0</v>
      </c>
      <c r="DL1515">
        <v>0</v>
      </c>
      <c r="DM1515">
        <v>0</v>
      </c>
      <c r="DN1515">
        <v>0</v>
      </c>
      <c r="DO1515">
        <v>0</v>
      </c>
      <c r="DP1515">
        <v>0</v>
      </c>
      <c r="DQ1515">
        <v>0</v>
      </c>
      <c r="DR1515">
        <v>0</v>
      </c>
      <c r="DS1515">
        <v>0</v>
      </c>
      <c r="DT1515">
        <v>0</v>
      </c>
      <c r="DU1515">
        <v>0</v>
      </c>
      <c r="DV1515">
        <v>0</v>
      </c>
      <c r="DW1515">
        <v>0</v>
      </c>
      <c r="DX1515">
        <v>0</v>
      </c>
    </row>
    <row r="1516" spans="13:128" hidden="1">
      <c r="M1516" s="340"/>
      <c r="N1516" t="s">
        <v>944</v>
      </c>
      <c r="O1516">
        <v>1</v>
      </c>
      <c r="P1516">
        <v>6</v>
      </c>
      <c r="Q1516" s="183" t="str">
        <f t="shared" si="52"/>
        <v>SDH200106</v>
      </c>
      <c r="R1516">
        <v>10000</v>
      </c>
      <c r="S1516">
        <v>10000</v>
      </c>
      <c r="T1516">
        <v>10000</v>
      </c>
      <c r="U1516">
        <v>10000</v>
      </c>
      <c r="V1516">
        <v>10000</v>
      </c>
      <c r="W1516">
        <v>10000</v>
      </c>
      <c r="X1516">
        <v>10000</v>
      </c>
      <c r="Y1516">
        <v>10000</v>
      </c>
      <c r="Z1516">
        <v>10000</v>
      </c>
      <c r="AA1516">
        <v>10000</v>
      </c>
      <c r="AB1516">
        <v>10000</v>
      </c>
      <c r="AC1516">
        <v>10000</v>
      </c>
      <c r="AD1516">
        <v>10000</v>
      </c>
      <c r="AE1516">
        <v>10000</v>
      </c>
      <c r="AF1516">
        <v>10000</v>
      </c>
      <c r="AG1516">
        <v>10000</v>
      </c>
      <c r="AH1516">
        <v>10000</v>
      </c>
      <c r="AI1516">
        <v>10000</v>
      </c>
      <c r="AJ1516">
        <v>10000</v>
      </c>
      <c r="AK1516">
        <v>10000</v>
      </c>
      <c r="AL1516">
        <v>10000</v>
      </c>
      <c r="AM1516">
        <v>10000</v>
      </c>
      <c r="AN1516">
        <v>10000</v>
      </c>
      <c r="AO1516">
        <v>10000</v>
      </c>
      <c r="AP1516">
        <v>10000</v>
      </c>
      <c r="AQ1516">
        <v>10000</v>
      </c>
      <c r="AR1516">
        <v>10000</v>
      </c>
      <c r="AS1516">
        <v>10000</v>
      </c>
      <c r="AT1516">
        <v>10000</v>
      </c>
      <c r="AU1516">
        <v>10000</v>
      </c>
      <c r="AV1516">
        <v>10000</v>
      </c>
      <c r="AW1516">
        <v>10000</v>
      </c>
      <c r="AX1516">
        <v>10000</v>
      </c>
      <c r="AY1516">
        <v>10000</v>
      </c>
      <c r="AZ1516">
        <v>10000</v>
      </c>
      <c r="BA1516">
        <v>0</v>
      </c>
      <c r="BB1516">
        <v>0</v>
      </c>
      <c r="BC1516">
        <v>0</v>
      </c>
      <c r="BD1516">
        <v>0</v>
      </c>
      <c r="BE1516">
        <v>0</v>
      </c>
      <c r="BF1516">
        <v>0</v>
      </c>
      <c r="BG1516">
        <v>0</v>
      </c>
      <c r="BH1516">
        <v>0</v>
      </c>
      <c r="BI1516">
        <v>0</v>
      </c>
      <c r="BJ1516">
        <v>0</v>
      </c>
      <c r="BK1516">
        <v>0</v>
      </c>
      <c r="BL1516">
        <v>0</v>
      </c>
      <c r="BM1516">
        <v>0</v>
      </c>
      <c r="BN1516">
        <v>0</v>
      </c>
      <c r="BO1516">
        <v>0</v>
      </c>
      <c r="BP1516">
        <v>0</v>
      </c>
      <c r="BQ1516">
        <v>0</v>
      </c>
      <c r="BR1516">
        <v>0</v>
      </c>
      <c r="BS1516">
        <v>0</v>
      </c>
      <c r="BT1516">
        <v>0</v>
      </c>
      <c r="BU1516">
        <v>0</v>
      </c>
      <c r="BV1516">
        <v>0</v>
      </c>
      <c r="BW1516">
        <v>0</v>
      </c>
      <c r="BX1516">
        <v>0</v>
      </c>
      <c r="BY1516">
        <v>0</v>
      </c>
      <c r="BZ1516">
        <v>0</v>
      </c>
      <c r="CA1516">
        <v>0</v>
      </c>
      <c r="CB1516">
        <v>0</v>
      </c>
      <c r="CC1516">
        <v>0</v>
      </c>
      <c r="CD1516">
        <v>0</v>
      </c>
      <c r="CE1516">
        <v>0</v>
      </c>
      <c r="CF1516">
        <v>0</v>
      </c>
      <c r="CG1516">
        <v>0</v>
      </c>
      <c r="CH1516">
        <v>0</v>
      </c>
      <c r="CI1516">
        <v>0</v>
      </c>
      <c r="CJ1516">
        <v>0</v>
      </c>
      <c r="CK1516">
        <v>0</v>
      </c>
      <c r="CL1516">
        <v>0</v>
      </c>
      <c r="CM1516">
        <v>0</v>
      </c>
      <c r="CN1516">
        <v>0</v>
      </c>
      <c r="CO1516">
        <v>0</v>
      </c>
      <c r="CP1516">
        <v>0</v>
      </c>
      <c r="CQ1516">
        <v>0</v>
      </c>
      <c r="CR1516">
        <v>0</v>
      </c>
      <c r="CS1516">
        <v>0</v>
      </c>
      <c r="CT1516">
        <v>0</v>
      </c>
      <c r="CU1516">
        <v>0</v>
      </c>
      <c r="CV1516">
        <v>0</v>
      </c>
      <c r="CW1516">
        <v>0</v>
      </c>
      <c r="CX1516">
        <v>0</v>
      </c>
      <c r="CY1516">
        <v>0</v>
      </c>
      <c r="CZ1516">
        <v>0</v>
      </c>
      <c r="DA1516">
        <v>0</v>
      </c>
      <c r="DB1516">
        <v>0</v>
      </c>
      <c r="DC1516">
        <v>0</v>
      </c>
      <c r="DD1516">
        <v>0</v>
      </c>
      <c r="DE1516">
        <v>0</v>
      </c>
      <c r="DF1516">
        <v>0</v>
      </c>
      <c r="DG1516">
        <v>0</v>
      </c>
      <c r="DH1516">
        <v>0</v>
      </c>
      <c r="DI1516">
        <v>0</v>
      </c>
      <c r="DJ1516">
        <v>0</v>
      </c>
      <c r="DK1516">
        <v>0</v>
      </c>
      <c r="DL1516">
        <v>0</v>
      </c>
      <c r="DM1516">
        <v>0</v>
      </c>
      <c r="DN1516">
        <v>0</v>
      </c>
      <c r="DO1516">
        <v>0</v>
      </c>
      <c r="DP1516">
        <v>0</v>
      </c>
      <c r="DQ1516">
        <v>0</v>
      </c>
      <c r="DR1516">
        <v>0</v>
      </c>
      <c r="DS1516">
        <v>0</v>
      </c>
      <c r="DT1516">
        <v>0</v>
      </c>
      <c r="DU1516">
        <v>0</v>
      </c>
      <c r="DV1516">
        <v>0</v>
      </c>
      <c r="DW1516">
        <v>0</v>
      </c>
      <c r="DX1516">
        <v>0</v>
      </c>
    </row>
    <row r="1517" spans="13:128" hidden="1">
      <c r="M1517" s="340"/>
      <c r="N1517" t="s">
        <v>944</v>
      </c>
      <c r="O1517">
        <v>1</v>
      </c>
      <c r="P1517">
        <v>7</v>
      </c>
      <c r="Q1517" s="183" t="str">
        <f t="shared" si="52"/>
        <v>SDH200107</v>
      </c>
      <c r="R1517">
        <v>10000</v>
      </c>
      <c r="S1517">
        <v>10000</v>
      </c>
      <c r="T1517">
        <v>10000</v>
      </c>
      <c r="U1517">
        <v>10000</v>
      </c>
      <c r="V1517">
        <v>10000</v>
      </c>
      <c r="W1517">
        <v>10000</v>
      </c>
      <c r="X1517">
        <v>10000</v>
      </c>
      <c r="Y1517">
        <v>10000</v>
      </c>
      <c r="Z1517">
        <v>10000</v>
      </c>
      <c r="AA1517">
        <v>10000</v>
      </c>
      <c r="AB1517">
        <v>10000</v>
      </c>
      <c r="AC1517">
        <v>10000</v>
      </c>
      <c r="AD1517">
        <v>10000</v>
      </c>
      <c r="AE1517">
        <v>10000</v>
      </c>
      <c r="AF1517">
        <v>10000</v>
      </c>
      <c r="AG1517">
        <v>10000</v>
      </c>
      <c r="AH1517">
        <v>10000</v>
      </c>
      <c r="AI1517">
        <v>10000</v>
      </c>
      <c r="AJ1517">
        <v>10000</v>
      </c>
      <c r="AK1517">
        <v>10000</v>
      </c>
      <c r="AL1517">
        <v>10000</v>
      </c>
      <c r="AM1517">
        <v>10000</v>
      </c>
      <c r="AN1517">
        <v>10000</v>
      </c>
      <c r="AO1517">
        <v>10000</v>
      </c>
      <c r="AP1517">
        <v>10000</v>
      </c>
      <c r="AQ1517">
        <v>10000</v>
      </c>
      <c r="AR1517">
        <v>10000</v>
      </c>
      <c r="AS1517">
        <v>10000</v>
      </c>
      <c r="AT1517">
        <v>10000</v>
      </c>
      <c r="AU1517">
        <v>10000</v>
      </c>
      <c r="AV1517">
        <v>10000</v>
      </c>
      <c r="AW1517">
        <v>10000</v>
      </c>
      <c r="AX1517">
        <v>10000</v>
      </c>
      <c r="AY1517">
        <v>10000</v>
      </c>
      <c r="AZ1517">
        <v>10000</v>
      </c>
      <c r="BA1517">
        <v>0</v>
      </c>
      <c r="BB1517">
        <v>0</v>
      </c>
      <c r="BC1517">
        <v>0</v>
      </c>
      <c r="BD1517">
        <v>0</v>
      </c>
      <c r="BE1517">
        <v>0</v>
      </c>
      <c r="BF1517">
        <v>0</v>
      </c>
      <c r="BG1517">
        <v>0</v>
      </c>
      <c r="BH1517">
        <v>0</v>
      </c>
      <c r="BI1517">
        <v>0</v>
      </c>
      <c r="BJ1517">
        <v>0</v>
      </c>
      <c r="BK1517">
        <v>0</v>
      </c>
      <c r="BL1517">
        <v>0</v>
      </c>
      <c r="BM1517">
        <v>0</v>
      </c>
      <c r="BN1517">
        <v>0</v>
      </c>
      <c r="BO1517">
        <v>0</v>
      </c>
      <c r="BP1517">
        <v>0</v>
      </c>
      <c r="BQ1517">
        <v>0</v>
      </c>
      <c r="BR1517">
        <v>0</v>
      </c>
      <c r="BS1517">
        <v>0</v>
      </c>
      <c r="BT1517">
        <v>0</v>
      </c>
      <c r="BU1517">
        <v>0</v>
      </c>
      <c r="BV1517">
        <v>0</v>
      </c>
      <c r="BW1517">
        <v>0</v>
      </c>
      <c r="BX1517">
        <v>0</v>
      </c>
      <c r="BY1517">
        <v>0</v>
      </c>
      <c r="BZ1517">
        <v>0</v>
      </c>
      <c r="CA1517">
        <v>0</v>
      </c>
      <c r="CB1517">
        <v>0</v>
      </c>
      <c r="CC1517">
        <v>0</v>
      </c>
      <c r="CD1517">
        <v>0</v>
      </c>
      <c r="CE1517">
        <v>0</v>
      </c>
      <c r="CF1517">
        <v>0</v>
      </c>
      <c r="CG1517">
        <v>0</v>
      </c>
      <c r="CH1517">
        <v>0</v>
      </c>
      <c r="CI1517">
        <v>0</v>
      </c>
      <c r="CJ1517">
        <v>0</v>
      </c>
      <c r="CK1517">
        <v>0</v>
      </c>
      <c r="CL1517">
        <v>0</v>
      </c>
      <c r="CM1517">
        <v>0</v>
      </c>
      <c r="CN1517">
        <v>0</v>
      </c>
      <c r="CO1517">
        <v>0</v>
      </c>
      <c r="CP1517">
        <v>0</v>
      </c>
      <c r="CQ1517">
        <v>0</v>
      </c>
      <c r="CR1517">
        <v>0</v>
      </c>
      <c r="CS1517">
        <v>0</v>
      </c>
      <c r="CT1517">
        <v>0</v>
      </c>
      <c r="CU1517">
        <v>0</v>
      </c>
      <c r="CV1517">
        <v>0</v>
      </c>
      <c r="CW1517">
        <v>0</v>
      </c>
      <c r="CX1517">
        <v>0</v>
      </c>
      <c r="CY1517">
        <v>0</v>
      </c>
      <c r="CZ1517">
        <v>0</v>
      </c>
      <c r="DA1517">
        <v>0</v>
      </c>
      <c r="DB1517">
        <v>0</v>
      </c>
      <c r="DC1517">
        <v>0</v>
      </c>
      <c r="DD1517">
        <v>0</v>
      </c>
      <c r="DE1517">
        <v>0</v>
      </c>
      <c r="DF1517">
        <v>0</v>
      </c>
      <c r="DG1517">
        <v>0</v>
      </c>
      <c r="DH1517">
        <v>0</v>
      </c>
      <c r="DI1517">
        <v>0</v>
      </c>
      <c r="DJ1517">
        <v>0</v>
      </c>
      <c r="DK1517">
        <v>0</v>
      </c>
      <c r="DL1517">
        <v>0</v>
      </c>
      <c r="DM1517">
        <v>0</v>
      </c>
      <c r="DN1517">
        <v>0</v>
      </c>
      <c r="DO1517">
        <v>0</v>
      </c>
      <c r="DP1517">
        <v>0</v>
      </c>
      <c r="DQ1517">
        <v>0</v>
      </c>
      <c r="DR1517">
        <v>0</v>
      </c>
      <c r="DS1517">
        <v>0</v>
      </c>
      <c r="DT1517">
        <v>0</v>
      </c>
      <c r="DU1517">
        <v>0</v>
      </c>
      <c r="DV1517">
        <v>0</v>
      </c>
      <c r="DW1517">
        <v>0</v>
      </c>
      <c r="DX1517">
        <v>0</v>
      </c>
    </row>
    <row r="1518" spans="13:128" hidden="1">
      <c r="M1518" s="340"/>
      <c r="N1518" t="s">
        <v>944</v>
      </c>
      <c r="O1518">
        <v>1</v>
      </c>
      <c r="P1518">
        <v>8</v>
      </c>
      <c r="Q1518" s="183" t="str">
        <f t="shared" si="52"/>
        <v>SDH200108</v>
      </c>
      <c r="R1518">
        <v>10000</v>
      </c>
      <c r="S1518">
        <v>10000</v>
      </c>
      <c r="T1518">
        <v>10000</v>
      </c>
      <c r="U1518">
        <v>10000</v>
      </c>
      <c r="V1518">
        <v>10000</v>
      </c>
      <c r="W1518">
        <v>10000</v>
      </c>
      <c r="X1518">
        <v>10000</v>
      </c>
      <c r="Y1518">
        <v>10000</v>
      </c>
      <c r="Z1518">
        <v>10000</v>
      </c>
      <c r="AA1518">
        <v>10000</v>
      </c>
      <c r="AB1518">
        <v>10000</v>
      </c>
      <c r="AC1518">
        <v>10000</v>
      </c>
      <c r="AD1518">
        <v>10000</v>
      </c>
      <c r="AE1518">
        <v>10000</v>
      </c>
      <c r="AF1518">
        <v>10000</v>
      </c>
      <c r="AG1518">
        <v>10000</v>
      </c>
      <c r="AH1518">
        <v>10000</v>
      </c>
      <c r="AI1518">
        <v>10000</v>
      </c>
      <c r="AJ1518">
        <v>10000</v>
      </c>
      <c r="AK1518">
        <v>10000</v>
      </c>
      <c r="AL1518">
        <v>10000</v>
      </c>
      <c r="AM1518">
        <v>10000</v>
      </c>
      <c r="AN1518">
        <v>10000</v>
      </c>
      <c r="AO1518">
        <v>10000</v>
      </c>
      <c r="AP1518">
        <v>10000</v>
      </c>
      <c r="AQ1518">
        <v>10000</v>
      </c>
      <c r="AR1518">
        <v>10000</v>
      </c>
      <c r="AS1518">
        <v>10000</v>
      </c>
      <c r="AT1518">
        <v>10000</v>
      </c>
      <c r="AU1518">
        <v>10000</v>
      </c>
      <c r="AV1518">
        <v>10000</v>
      </c>
      <c r="AW1518">
        <v>10000</v>
      </c>
      <c r="AX1518">
        <v>10000</v>
      </c>
      <c r="AY1518">
        <v>10000</v>
      </c>
      <c r="AZ1518">
        <v>10000</v>
      </c>
      <c r="BA1518">
        <v>0</v>
      </c>
      <c r="BB1518">
        <v>0</v>
      </c>
      <c r="BC1518">
        <v>0</v>
      </c>
      <c r="BD1518">
        <v>0</v>
      </c>
      <c r="BE1518">
        <v>0</v>
      </c>
      <c r="BF1518">
        <v>0</v>
      </c>
      <c r="BG1518">
        <v>0</v>
      </c>
      <c r="BH1518">
        <v>0</v>
      </c>
      <c r="BI1518">
        <v>0</v>
      </c>
      <c r="BJ1518">
        <v>0</v>
      </c>
      <c r="BK1518">
        <v>0</v>
      </c>
      <c r="BL1518">
        <v>0</v>
      </c>
      <c r="BM1518">
        <v>0</v>
      </c>
      <c r="BN1518">
        <v>0</v>
      </c>
      <c r="BO1518">
        <v>0</v>
      </c>
      <c r="BP1518">
        <v>0</v>
      </c>
      <c r="BQ1518">
        <v>0</v>
      </c>
      <c r="BR1518">
        <v>0</v>
      </c>
      <c r="BS1518">
        <v>0</v>
      </c>
      <c r="BT1518">
        <v>0</v>
      </c>
      <c r="BU1518">
        <v>0</v>
      </c>
      <c r="BV1518">
        <v>0</v>
      </c>
      <c r="BW1518">
        <v>0</v>
      </c>
      <c r="BX1518">
        <v>0</v>
      </c>
      <c r="BY1518">
        <v>0</v>
      </c>
      <c r="BZ1518">
        <v>0</v>
      </c>
      <c r="CA1518">
        <v>0</v>
      </c>
      <c r="CB1518">
        <v>0</v>
      </c>
      <c r="CC1518">
        <v>0</v>
      </c>
      <c r="CD1518">
        <v>0</v>
      </c>
      <c r="CE1518">
        <v>0</v>
      </c>
      <c r="CF1518">
        <v>0</v>
      </c>
      <c r="CG1518">
        <v>0</v>
      </c>
      <c r="CH1518">
        <v>0</v>
      </c>
      <c r="CI1518">
        <v>0</v>
      </c>
      <c r="CJ1518">
        <v>0</v>
      </c>
      <c r="CK1518">
        <v>0</v>
      </c>
      <c r="CL1518">
        <v>0</v>
      </c>
      <c r="CM1518">
        <v>0</v>
      </c>
      <c r="CN1518">
        <v>0</v>
      </c>
      <c r="CO1518">
        <v>0</v>
      </c>
      <c r="CP1518">
        <v>0</v>
      </c>
      <c r="CQ1518">
        <v>0</v>
      </c>
      <c r="CR1518">
        <v>0</v>
      </c>
      <c r="CS1518">
        <v>0</v>
      </c>
      <c r="CT1518">
        <v>0</v>
      </c>
      <c r="CU1518">
        <v>0</v>
      </c>
      <c r="CV1518">
        <v>0</v>
      </c>
      <c r="CW1518">
        <v>0</v>
      </c>
      <c r="CX1518">
        <v>0</v>
      </c>
      <c r="CY1518">
        <v>0</v>
      </c>
      <c r="CZ1518">
        <v>0</v>
      </c>
      <c r="DA1518">
        <v>0</v>
      </c>
      <c r="DB1518">
        <v>0</v>
      </c>
      <c r="DC1518">
        <v>0</v>
      </c>
      <c r="DD1518">
        <v>0</v>
      </c>
      <c r="DE1518">
        <v>0</v>
      </c>
      <c r="DF1518">
        <v>0</v>
      </c>
      <c r="DG1518">
        <v>0</v>
      </c>
      <c r="DH1518">
        <v>0</v>
      </c>
      <c r="DI1518">
        <v>0</v>
      </c>
      <c r="DJ1518">
        <v>0</v>
      </c>
      <c r="DK1518">
        <v>0</v>
      </c>
      <c r="DL1518">
        <v>0</v>
      </c>
      <c r="DM1518">
        <v>0</v>
      </c>
      <c r="DN1518">
        <v>0</v>
      </c>
      <c r="DO1518">
        <v>0</v>
      </c>
      <c r="DP1518">
        <v>0</v>
      </c>
      <c r="DQ1518">
        <v>0</v>
      </c>
      <c r="DR1518">
        <v>0</v>
      </c>
      <c r="DS1518">
        <v>0</v>
      </c>
      <c r="DT1518">
        <v>0</v>
      </c>
      <c r="DU1518">
        <v>0</v>
      </c>
      <c r="DV1518">
        <v>0</v>
      </c>
      <c r="DW1518">
        <v>0</v>
      </c>
      <c r="DX1518">
        <v>0</v>
      </c>
    </row>
    <row r="1519" spans="13:128" hidden="1">
      <c r="M1519" s="340"/>
      <c r="N1519" t="s">
        <v>944</v>
      </c>
      <c r="O1519">
        <v>1</v>
      </c>
      <c r="P1519">
        <v>9</v>
      </c>
      <c r="Q1519" s="183" t="str">
        <f t="shared" si="52"/>
        <v>SDH200109</v>
      </c>
      <c r="R1519">
        <v>10000</v>
      </c>
      <c r="S1519">
        <v>10000</v>
      </c>
      <c r="T1519">
        <v>10000</v>
      </c>
      <c r="U1519">
        <v>10000</v>
      </c>
      <c r="V1519">
        <v>10000</v>
      </c>
      <c r="W1519">
        <v>10000</v>
      </c>
      <c r="X1519">
        <v>10000</v>
      </c>
      <c r="Y1519">
        <v>10000</v>
      </c>
      <c r="Z1519">
        <v>10000</v>
      </c>
      <c r="AA1519">
        <v>10000</v>
      </c>
      <c r="AB1519">
        <v>10000</v>
      </c>
      <c r="AC1519">
        <v>10000</v>
      </c>
      <c r="AD1519">
        <v>10000</v>
      </c>
      <c r="AE1519">
        <v>10000</v>
      </c>
      <c r="AF1519">
        <v>10000</v>
      </c>
      <c r="AG1519">
        <v>10000</v>
      </c>
      <c r="AH1519">
        <v>10000</v>
      </c>
      <c r="AI1519">
        <v>10000</v>
      </c>
      <c r="AJ1519">
        <v>10000</v>
      </c>
      <c r="AK1519">
        <v>10000</v>
      </c>
      <c r="AL1519">
        <v>10000</v>
      </c>
      <c r="AM1519">
        <v>10000</v>
      </c>
      <c r="AN1519">
        <v>10000</v>
      </c>
      <c r="AO1519">
        <v>10000</v>
      </c>
      <c r="AP1519">
        <v>10000</v>
      </c>
      <c r="AQ1519">
        <v>10000</v>
      </c>
      <c r="AR1519">
        <v>10000</v>
      </c>
      <c r="AS1519">
        <v>10000</v>
      </c>
      <c r="AT1519">
        <v>10000</v>
      </c>
      <c r="AU1519">
        <v>10000</v>
      </c>
      <c r="AV1519">
        <v>10000</v>
      </c>
      <c r="AW1519">
        <v>10000</v>
      </c>
      <c r="AX1519">
        <v>10000</v>
      </c>
      <c r="AY1519">
        <v>10000</v>
      </c>
      <c r="AZ1519">
        <v>10000</v>
      </c>
      <c r="BA1519">
        <v>0</v>
      </c>
      <c r="BB1519">
        <v>0</v>
      </c>
      <c r="BC1519">
        <v>0</v>
      </c>
      <c r="BD1519">
        <v>0</v>
      </c>
      <c r="BE1519">
        <v>0</v>
      </c>
      <c r="BF1519">
        <v>0</v>
      </c>
      <c r="BG1519">
        <v>0</v>
      </c>
      <c r="BH1519">
        <v>0</v>
      </c>
      <c r="BI1519">
        <v>0</v>
      </c>
      <c r="BJ1519">
        <v>0</v>
      </c>
      <c r="BK1519">
        <v>0</v>
      </c>
      <c r="BL1519">
        <v>0</v>
      </c>
      <c r="BM1519">
        <v>0</v>
      </c>
      <c r="BN1519">
        <v>0</v>
      </c>
      <c r="BO1519">
        <v>0</v>
      </c>
      <c r="BP1519">
        <v>0</v>
      </c>
      <c r="BQ1519">
        <v>0</v>
      </c>
      <c r="BR1519">
        <v>0</v>
      </c>
      <c r="BS1519">
        <v>0</v>
      </c>
      <c r="BT1519">
        <v>0</v>
      </c>
      <c r="BU1519">
        <v>0</v>
      </c>
      <c r="BV1519">
        <v>0</v>
      </c>
      <c r="BW1519">
        <v>0</v>
      </c>
      <c r="BX1519">
        <v>0</v>
      </c>
      <c r="BY1519">
        <v>0</v>
      </c>
      <c r="BZ1519">
        <v>0</v>
      </c>
      <c r="CA1519">
        <v>0</v>
      </c>
      <c r="CB1519">
        <v>0</v>
      </c>
      <c r="CC1519">
        <v>0</v>
      </c>
      <c r="CD1519">
        <v>0</v>
      </c>
      <c r="CE1519">
        <v>0</v>
      </c>
      <c r="CF1519">
        <v>0</v>
      </c>
      <c r="CG1519">
        <v>0</v>
      </c>
      <c r="CH1519">
        <v>0</v>
      </c>
      <c r="CI1519">
        <v>0</v>
      </c>
      <c r="CJ1519">
        <v>0</v>
      </c>
      <c r="CK1519">
        <v>0</v>
      </c>
      <c r="CL1519">
        <v>0</v>
      </c>
      <c r="CM1519">
        <v>0</v>
      </c>
      <c r="CN1519">
        <v>0</v>
      </c>
      <c r="CO1519">
        <v>0</v>
      </c>
      <c r="CP1519">
        <v>0</v>
      </c>
      <c r="CQ1519">
        <v>0</v>
      </c>
      <c r="CR1519">
        <v>0</v>
      </c>
      <c r="CS1519">
        <v>0</v>
      </c>
      <c r="CT1519">
        <v>0</v>
      </c>
      <c r="CU1519">
        <v>0</v>
      </c>
      <c r="CV1519">
        <v>0</v>
      </c>
      <c r="CW1519">
        <v>0</v>
      </c>
      <c r="CX1519">
        <v>0</v>
      </c>
      <c r="CY1519">
        <v>0</v>
      </c>
      <c r="CZ1519">
        <v>0</v>
      </c>
      <c r="DA1519">
        <v>0</v>
      </c>
      <c r="DB1519">
        <v>0</v>
      </c>
      <c r="DC1519">
        <v>0</v>
      </c>
      <c r="DD1519">
        <v>0</v>
      </c>
      <c r="DE1519">
        <v>0</v>
      </c>
      <c r="DF1519">
        <v>0</v>
      </c>
      <c r="DG1519">
        <v>0</v>
      </c>
      <c r="DH1519">
        <v>0</v>
      </c>
      <c r="DI1519">
        <v>0</v>
      </c>
      <c r="DJ1519">
        <v>0</v>
      </c>
      <c r="DK1519">
        <v>0</v>
      </c>
      <c r="DL1519">
        <v>0</v>
      </c>
      <c r="DM1519">
        <v>0</v>
      </c>
      <c r="DN1519">
        <v>0</v>
      </c>
      <c r="DO1519">
        <v>0</v>
      </c>
      <c r="DP1519">
        <v>0</v>
      </c>
      <c r="DQ1519">
        <v>0</v>
      </c>
      <c r="DR1519">
        <v>0</v>
      </c>
      <c r="DS1519">
        <v>0</v>
      </c>
      <c r="DT1519">
        <v>0</v>
      </c>
      <c r="DU1519">
        <v>0</v>
      </c>
      <c r="DV1519">
        <v>0</v>
      </c>
      <c r="DW1519">
        <v>0</v>
      </c>
      <c r="DX1519">
        <v>0</v>
      </c>
    </row>
    <row r="1520" spans="13:128" hidden="1">
      <c r="M1520" s="340"/>
      <c r="N1520" t="s">
        <v>944</v>
      </c>
      <c r="O1520">
        <v>1</v>
      </c>
      <c r="P1520">
        <v>10</v>
      </c>
      <c r="Q1520" s="183" t="str">
        <f t="shared" si="52"/>
        <v>SDH200110</v>
      </c>
      <c r="R1520">
        <v>10000</v>
      </c>
      <c r="S1520">
        <v>10000</v>
      </c>
      <c r="T1520">
        <v>10000</v>
      </c>
      <c r="U1520">
        <v>10000</v>
      </c>
      <c r="V1520">
        <v>10000</v>
      </c>
      <c r="W1520">
        <v>10000</v>
      </c>
      <c r="X1520">
        <v>10000</v>
      </c>
      <c r="Y1520">
        <v>10000</v>
      </c>
      <c r="Z1520">
        <v>10000</v>
      </c>
      <c r="AA1520">
        <v>10000</v>
      </c>
      <c r="AB1520">
        <v>10000</v>
      </c>
      <c r="AC1520">
        <v>10000</v>
      </c>
      <c r="AD1520">
        <v>10000</v>
      </c>
      <c r="AE1520">
        <v>10000</v>
      </c>
      <c r="AF1520">
        <v>10000</v>
      </c>
      <c r="AG1520">
        <v>10000</v>
      </c>
      <c r="AH1520">
        <v>10000</v>
      </c>
      <c r="AI1520">
        <v>10000</v>
      </c>
      <c r="AJ1520">
        <v>10000</v>
      </c>
      <c r="AK1520">
        <v>10000</v>
      </c>
      <c r="AL1520">
        <v>10000</v>
      </c>
      <c r="AM1520">
        <v>10000</v>
      </c>
      <c r="AN1520">
        <v>10000</v>
      </c>
      <c r="AO1520">
        <v>10000</v>
      </c>
      <c r="AP1520">
        <v>10000</v>
      </c>
      <c r="AQ1520">
        <v>10000</v>
      </c>
      <c r="AR1520">
        <v>10000</v>
      </c>
      <c r="AS1520">
        <v>10000</v>
      </c>
      <c r="AT1520">
        <v>10000</v>
      </c>
      <c r="AU1520">
        <v>10000</v>
      </c>
      <c r="AV1520">
        <v>10000</v>
      </c>
      <c r="AW1520">
        <v>10000</v>
      </c>
      <c r="AX1520">
        <v>10000</v>
      </c>
      <c r="AY1520">
        <v>10000</v>
      </c>
      <c r="AZ1520">
        <v>10000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0</v>
      </c>
      <c r="CP1520">
        <v>0</v>
      </c>
      <c r="CQ1520">
        <v>0</v>
      </c>
      <c r="CR1520">
        <v>0</v>
      </c>
      <c r="CS1520">
        <v>0</v>
      </c>
      <c r="CT1520">
        <v>0</v>
      </c>
      <c r="CU1520">
        <v>0</v>
      </c>
      <c r="CV1520">
        <v>0</v>
      </c>
      <c r="CW1520">
        <v>0</v>
      </c>
      <c r="CX1520">
        <v>0</v>
      </c>
      <c r="CY1520">
        <v>0</v>
      </c>
      <c r="CZ1520">
        <v>0</v>
      </c>
      <c r="DA1520">
        <v>0</v>
      </c>
      <c r="DB1520">
        <v>0</v>
      </c>
      <c r="DC1520">
        <v>0</v>
      </c>
      <c r="DD1520">
        <v>0</v>
      </c>
      <c r="DE1520">
        <v>0</v>
      </c>
      <c r="DF1520">
        <v>0</v>
      </c>
      <c r="DG1520">
        <v>0</v>
      </c>
      <c r="DH1520">
        <v>0</v>
      </c>
      <c r="DI1520">
        <v>0</v>
      </c>
      <c r="DJ1520">
        <v>0</v>
      </c>
      <c r="DK1520">
        <v>0</v>
      </c>
      <c r="DL1520">
        <v>0</v>
      </c>
      <c r="DM1520">
        <v>0</v>
      </c>
      <c r="DN1520">
        <v>0</v>
      </c>
      <c r="DO1520">
        <v>0</v>
      </c>
      <c r="DP1520">
        <v>0</v>
      </c>
      <c r="DQ1520">
        <v>0</v>
      </c>
      <c r="DR1520">
        <v>0</v>
      </c>
      <c r="DS1520">
        <v>0</v>
      </c>
      <c r="DT1520">
        <v>0</v>
      </c>
      <c r="DU1520">
        <v>0</v>
      </c>
      <c r="DV1520">
        <v>0</v>
      </c>
      <c r="DW1520">
        <v>0</v>
      </c>
      <c r="DX1520">
        <v>0</v>
      </c>
    </row>
    <row r="1521" spans="13:128" hidden="1">
      <c r="M1521" s="340"/>
      <c r="N1521" t="s">
        <v>944</v>
      </c>
      <c r="O1521">
        <v>1</v>
      </c>
      <c r="P1521">
        <v>11</v>
      </c>
      <c r="Q1521" s="183" t="str">
        <f t="shared" si="52"/>
        <v>SDH200111</v>
      </c>
      <c r="R1521">
        <v>10000</v>
      </c>
      <c r="S1521">
        <v>10000</v>
      </c>
      <c r="T1521">
        <v>10000</v>
      </c>
      <c r="U1521">
        <v>10000</v>
      </c>
      <c r="V1521">
        <v>10000</v>
      </c>
      <c r="W1521">
        <v>10000</v>
      </c>
      <c r="X1521">
        <v>10000</v>
      </c>
      <c r="Y1521">
        <v>10000</v>
      </c>
      <c r="Z1521">
        <v>10000</v>
      </c>
      <c r="AA1521">
        <v>10000</v>
      </c>
      <c r="AB1521">
        <v>10000</v>
      </c>
      <c r="AC1521">
        <v>10000</v>
      </c>
      <c r="AD1521">
        <v>10000</v>
      </c>
      <c r="AE1521">
        <v>10000</v>
      </c>
      <c r="AF1521">
        <v>10000</v>
      </c>
      <c r="AG1521">
        <v>10000</v>
      </c>
      <c r="AH1521">
        <v>10000</v>
      </c>
      <c r="AI1521">
        <v>10000</v>
      </c>
      <c r="AJ1521">
        <v>10000</v>
      </c>
      <c r="AK1521">
        <v>10000</v>
      </c>
      <c r="AL1521">
        <v>10000</v>
      </c>
      <c r="AM1521">
        <v>10000</v>
      </c>
      <c r="AN1521">
        <v>10000</v>
      </c>
      <c r="AO1521">
        <v>10000</v>
      </c>
      <c r="AP1521">
        <v>10000</v>
      </c>
      <c r="AQ1521">
        <v>10000</v>
      </c>
      <c r="AR1521">
        <v>10000</v>
      </c>
      <c r="AS1521">
        <v>10000</v>
      </c>
      <c r="AT1521">
        <v>10000</v>
      </c>
      <c r="AU1521">
        <v>10000</v>
      </c>
      <c r="AV1521">
        <v>10000</v>
      </c>
      <c r="AW1521">
        <v>10000</v>
      </c>
      <c r="AX1521">
        <v>10000</v>
      </c>
      <c r="AY1521">
        <v>10000</v>
      </c>
      <c r="AZ1521">
        <v>10000</v>
      </c>
      <c r="BA1521">
        <v>0</v>
      </c>
      <c r="BB1521">
        <v>0</v>
      </c>
      <c r="BC1521">
        <v>0</v>
      </c>
      <c r="BD1521">
        <v>0</v>
      </c>
      <c r="BE1521">
        <v>0</v>
      </c>
      <c r="BF1521">
        <v>0</v>
      </c>
      <c r="BG1521">
        <v>0</v>
      </c>
      <c r="BH1521">
        <v>0</v>
      </c>
      <c r="BI1521">
        <v>0</v>
      </c>
      <c r="BJ1521">
        <v>0</v>
      </c>
      <c r="BK1521">
        <v>0</v>
      </c>
      <c r="BL1521">
        <v>0</v>
      </c>
      <c r="BM1521">
        <v>0</v>
      </c>
      <c r="BN1521">
        <v>0</v>
      </c>
      <c r="BO1521">
        <v>0</v>
      </c>
      <c r="BP1521">
        <v>0</v>
      </c>
      <c r="BQ1521">
        <v>0</v>
      </c>
      <c r="BR1521">
        <v>0</v>
      </c>
      <c r="BS1521">
        <v>0</v>
      </c>
      <c r="BT1521">
        <v>0</v>
      </c>
      <c r="BU1521">
        <v>0</v>
      </c>
      <c r="BV1521">
        <v>0</v>
      </c>
      <c r="BW1521">
        <v>0</v>
      </c>
      <c r="BX1521">
        <v>0</v>
      </c>
      <c r="BY1521">
        <v>0</v>
      </c>
      <c r="BZ1521">
        <v>0</v>
      </c>
      <c r="CA1521">
        <v>0</v>
      </c>
      <c r="CB1521">
        <v>0</v>
      </c>
      <c r="CC1521">
        <v>0</v>
      </c>
      <c r="CD1521">
        <v>0</v>
      </c>
      <c r="CE1521">
        <v>0</v>
      </c>
      <c r="CF1521">
        <v>0</v>
      </c>
      <c r="CG1521">
        <v>0</v>
      </c>
      <c r="CH1521">
        <v>0</v>
      </c>
      <c r="CI1521">
        <v>0</v>
      </c>
      <c r="CJ1521">
        <v>0</v>
      </c>
      <c r="CK1521">
        <v>0</v>
      </c>
      <c r="CL1521">
        <v>0</v>
      </c>
      <c r="CM1521">
        <v>0</v>
      </c>
      <c r="CN1521">
        <v>0</v>
      </c>
      <c r="CO1521">
        <v>0</v>
      </c>
      <c r="CP1521">
        <v>0</v>
      </c>
      <c r="CQ1521">
        <v>0</v>
      </c>
      <c r="CR1521">
        <v>0</v>
      </c>
      <c r="CS1521">
        <v>0</v>
      </c>
      <c r="CT1521">
        <v>0</v>
      </c>
      <c r="CU1521">
        <v>0</v>
      </c>
      <c r="CV1521">
        <v>0</v>
      </c>
      <c r="CW1521">
        <v>0</v>
      </c>
      <c r="CX1521">
        <v>0</v>
      </c>
      <c r="CY1521">
        <v>0</v>
      </c>
      <c r="CZ1521">
        <v>0</v>
      </c>
      <c r="DA1521">
        <v>0</v>
      </c>
      <c r="DB1521">
        <v>0</v>
      </c>
      <c r="DC1521">
        <v>0</v>
      </c>
      <c r="DD1521">
        <v>0</v>
      </c>
      <c r="DE1521">
        <v>0</v>
      </c>
      <c r="DF1521">
        <v>0</v>
      </c>
      <c r="DG1521">
        <v>0</v>
      </c>
      <c r="DH1521">
        <v>0</v>
      </c>
      <c r="DI1521">
        <v>0</v>
      </c>
      <c r="DJ1521">
        <v>0</v>
      </c>
      <c r="DK1521">
        <v>0</v>
      </c>
      <c r="DL1521">
        <v>0</v>
      </c>
      <c r="DM1521">
        <v>0</v>
      </c>
      <c r="DN1521">
        <v>0</v>
      </c>
      <c r="DO1521">
        <v>0</v>
      </c>
      <c r="DP1521">
        <v>0</v>
      </c>
      <c r="DQ1521">
        <v>0</v>
      </c>
      <c r="DR1521">
        <v>0</v>
      </c>
      <c r="DS1521">
        <v>0</v>
      </c>
      <c r="DT1521">
        <v>0</v>
      </c>
      <c r="DU1521">
        <v>0</v>
      </c>
      <c r="DV1521">
        <v>0</v>
      </c>
      <c r="DW1521">
        <v>0</v>
      </c>
      <c r="DX1521">
        <v>0</v>
      </c>
    </row>
    <row r="1522" spans="13:128" hidden="1">
      <c r="M1522" s="340"/>
      <c r="N1522" t="s">
        <v>944</v>
      </c>
      <c r="O1522">
        <v>1</v>
      </c>
      <c r="P1522">
        <v>12</v>
      </c>
      <c r="Q1522" s="183" t="str">
        <f t="shared" si="52"/>
        <v>SDH200112</v>
      </c>
      <c r="R1522">
        <v>10000</v>
      </c>
      <c r="S1522">
        <v>10000</v>
      </c>
      <c r="T1522">
        <v>10000</v>
      </c>
      <c r="U1522">
        <v>10000</v>
      </c>
      <c r="V1522">
        <v>10000</v>
      </c>
      <c r="W1522">
        <v>10000</v>
      </c>
      <c r="X1522">
        <v>10000</v>
      </c>
      <c r="Y1522">
        <v>10000</v>
      </c>
      <c r="Z1522">
        <v>10000</v>
      </c>
      <c r="AA1522">
        <v>10000</v>
      </c>
      <c r="AB1522">
        <v>10000</v>
      </c>
      <c r="AC1522">
        <v>10000</v>
      </c>
      <c r="AD1522">
        <v>10000</v>
      </c>
      <c r="AE1522">
        <v>10000</v>
      </c>
      <c r="AF1522">
        <v>10000</v>
      </c>
      <c r="AG1522">
        <v>10000</v>
      </c>
      <c r="AH1522">
        <v>10000</v>
      </c>
      <c r="AI1522">
        <v>10000</v>
      </c>
      <c r="AJ1522">
        <v>10000</v>
      </c>
      <c r="AK1522">
        <v>10000</v>
      </c>
      <c r="AL1522">
        <v>10000</v>
      </c>
      <c r="AM1522">
        <v>10000</v>
      </c>
      <c r="AN1522">
        <v>10000</v>
      </c>
      <c r="AO1522">
        <v>10000</v>
      </c>
      <c r="AP1522">
        <v>10000</v>
      </c>
      <c r="AQ1522">
        <v>10000</v>
      </c>
      <c r="AR1522">
        <v>10000</v>
      </c>
      <c r="AS1522">
        <v>10000</v>
      </c>
      <c r="AT1522">
        <v>10000</v>
      </c>
      <c r="AU1522">
        <v>10000</v>
      </c>
      <c r="AV1522">
        <v>10000</v>
      </c>
      <c r="AW1522">
        <v>10000</v>
      </c>
      <c r="AX1522">
        <v>10000</v>
      </c>
      <c r="AY1522">
        <v>10000</v>
      </c>
      <c r="AZ1522">
        <v>10000</v>
      </c>
      <c r="BA1522">
        <v>0</v>
      </c>
      <c r="BB1522">
        <v>0</v>
      </c>
      <c r="BC1522">
        <v>0</v>
      </c>
      <c r="BD1522">
        <v>0</v>
      </c>
      <c r="BE1522">
        <v>0</v>
      </c>
      <c r="BF1522">
        <v>0</v>
      </c>
      <c r="BG1522">
        <v>0</v>
      </c>
      <c r="BH1522">
        <v>0</v>
      </c>
      <c r="BI1522">
        <v>0</v>
      </c>
      <c r="BJ1522">
        <v>0</v>
      </c>
      <c r="BK1522">
        <v>0</v>
      </c>
      <c r="BL1522">
        <v>0</v>
      </c>
      <c r="BM1522">
        <v>0</v>
      </c>
      <c r="BN1522">
        <v>0</v>
      </c>
      <c r="BO1522">
        <v>0</v>
      </c>
      <c r="BP1522">
        <v>0</v>
      </c>
      <c r="BQ1522">
        <v>0</v>
      </c>
      <c r="BR1522">
        <v>0</v>
      </c>
      <c r="BS1522">
        <v>0</v>
      </c>
      <c r="BT1522">
        <v>0</v>
      </c>
      <c r="BU1522">
        <v>0</v>
      </c>
      <c r="BV1522">
        <v>0</v>
      </c>
      <c r="BW1522">
        <v>0</v>
      </c>
      <c r="BX1522">
        <v>0</v>
      </c>
      <c r="BY1522">
        <v>0</v>
      </c>
      <c r="BZ1522">
        <v>0</v>
      </c>
      <c r="CA1522">
        <v>0</v>
      </c>
      <c r="CB1522">
        <v>0</v>
      </c>
      <c r="CC1522">
        <v>0</v>
      </c>
      <c r="CD1522">
        <v>0</v>
      </c>
      <c r="CE1522">
        <v>0</v>
      </c>
      <c r="CF1522">
        <v>0</v>
      </c>
      <c r="CG1522">
        <v>0</v>
      </c>
      <c r="CH1522">
        <v>0</v>
      </c>
      <c r="CI1522">
        <v>0</v>
      </c>
      <c r="CJ1522">
        <v>0</v>
      </c>
      <c r="CK1522">
        <v>0</v>
      </c>
      <c r="CL1522">
        <v>0</v>
      </c>
      <c r="CM1522">
        <v>0</v>
      </c>
      <c r="CN1522">
        <v>0</v>
      </c>
      <c r="CO1522">
        <v>0</v>
      </c>
      <c r="CP1522">
        <v>0</v>
      </c>
      <c r="CQ1522">
        <v>0</v>
      </c>
      <c r="CR1522">
        <v>0</v>
      </c>
      <c r="CS1522">
        <v>0</v>
      </c>
      <c r="CT1522">
        <v>0</v>
      </c>
      <c r="CU1522">
        <v>0</v>
      </c>
      <c r="CV1522">
        <v>0</v>
      </c>
      <c r="CW1522">
        <v>0</v>
      </c>
      <c r="CX1522">
        <v>0</v>
      </c>
      <c r="CY1522">
        <v>0</v>
      </c>
      <c r="CZ1522">
        <v>0</v>
      </c>
      <c r="DA1522">
        <v>0</v>
      </c>
      <c r="DB1522">
        <v>0</v>
      </c>
      <c r="DC1522">
        <v>0</v>
      </c>
      <c r="DD1522">
        <v>0</v>
      </c>
      <c r="DE1522">
        <v>0</v>
      </c>
      <c r="DF1522">
        <v>0</v>
      </c>
      <c r="DG1522">
        <v>0</v>
      </c>
      <c r="DH1522">
        <v>0</v>
      </c>
      <c r="DI1522">
        <v>0</v>
      </c>
      <c r="DJ1522">
        <v>0</v>
      </c>
      <c r="DK1522">
        <v>0</v>
      </c>
      <c r="DL1522">
        <v>0</v>
      </c>
      <c r="DM1522">
        <v>0</v>
      </c>
      <c r="DN1522">
        <v>0</v>
      </c>
      <c r="DO1522">
        <v>0</v>
      </c>
      <c r="DP1522">
        <v>0</v>
      </c>
      <c r="DQ1522">
        <v>0</v>
      </c>
      <c r="DR1522">
        <v>0</v>
      </c>
      <c r="DS1522">
        <v>0</v>
      </c>
      <c r="DT1522">
        <v>0</v>
      </c>
      <c r="DU1522">
        <v>0</v>
      </c>
      <c r="DV1522">
        <v>0</v>
      </c>
      <c r="DW1522">
        <v>0</v>
      </c>
      <c r="DX1522">
        <v>0</v>
      </c>
    </row>
    <row r="1523" spans="13:128" hidden="1">
      <c r="M1523" s="340"/>
      <c r="N1523" t="s">
        <v>944</v>
      </c>
      <c r="O1523">
        <v>1</v>
      </c>
      <c r="P1523">
        <v>13</v>
      </c>
      <c r="Q1523" s="183" t="str">
        <f t="shared" si="52"/>
        <v>SDH200113</v>
      </c>
      <c r="R1523">
        <v>10000</v>
      </c>
      <c r="S1523">
        <v>10000</v>
      </c>
      <c r="T1523">
        <v>10000</v>
      </c>
      <c r="U1523">
        <v>10000</v>
      </c>
      <c r="V1523">
        <v>10000</v>
      </c>
      <c r="W1523">
        <v>10000</v>
      </c>
      <c r="X1523">
        <v>10000</v>
      </c>
      <c r="Y1523">
        <v>10000</v>
      </c>
      <c r="Z1523">
        <v>10000</v>
      </c>
      <c r="AA1523">
        <v>10000</v>
      </c>
      <c r="AB1523">
        <v>10000</v>
      </c>
      <c r="AC1523">
        <v>10000</v>
      </c>
      <c r="AD1523">
        <v>10000</v>
      </c>
      <c r="AE1523">
        <v>10000</v>
      </c>
      <c r="AF1523">
        <v>10000</v>
      </c>
      <c r="AG1523">
        <v>10000</v>
      </c>
      <c r="AH1523">
        <v>10000</v>
      </c>
      <c r="AI1523">
        <v>10000</v>
      </c>
      <c r="AJ1523">
        <v>10000</v>
      </c>
      <c r="AK1523">
        <v>10000</v>
      </c>
      <c r="AL1523">
        <v>10000</v>
      </c>
      <c r="AM1523">
        <v>10000</v>
      </c>
      <c r="AN1523">
        <v>10000</v>
      </c>
      <c r="AO1523">
        <v>10000</v>
      </c>
      <c r="AP1523">
        <v>10000</v>
      </c>
      <c r="AQ1523">
        <v>10000</v>
      </c>
      <c r="AR1523">
        <v>10000</v>
      </c>
      <c r="AS1523">
        <v>10000</v>
      </c>
      <c r="AT1523">
        <v>10000</v>
      </c>
      <c r="AU1523">
        <v>10000</v>
      </c>
      <c r="AV1523">
        <v>10000</v>
      </c>
      <c r="AW1523">
        <v>10000</v>
      </c>
      <c r="AX1523">
        <v>10000</v>
      </c>
      <c r="AY1523">
        <v>10000</v>
      </c>
      <c r="AZ1523">
        <v>10000</v>
      </c>
      <c r="BA1523">
        <v>0</v>
      </c>
      <c r="BB1523">
        <v>0</v>
      </c>
      <c r="BC1523">
        <v>0</v>
      </c>
      <c r="BD1523">
        <v>0</v>
      </c>
      <c r="BE1523">
        <v>0</v>
      </c>
      <c r="BF1523">
        <v>0</v>
      </c>
      <c r="BG1523">
        <v>0</v>
      </c>
      <c r="BH1523">
        <v>0</v>
      </c>
      <c r="BI1523">
        <v>0</v>
      </c>
      <c r="BJ1523">
        <v>0</v>
      </c>
      <c r="BK1523">
        <v>0</v>
      </c>
      <c r="BL1523">
        <v>0</v>
      </c>
      <c r="BM1523">
        <v>0</v>
      </c>
      <c r="BN1523">
        <v>0</v>
      </c>
      <c r="BO1523">
        <v>0</v>
      </c>
      <c r="BP1523">
        <v>0</v>
      </c>
      <c r="BQ1523">
        <v>0</v>
      </c>
      <c r="BR1523">
        <v>0</v>
      </c>
      <c r="BS1523">
        <v>0</v>
      </c>
      <c r="BT1523">
        <v>0</v>
      </c>
      <c r="BU1523">
        <v>0</v>
      </c>
      <c r="BV1523">
        <v>0</v>
      </c>
      <c r="BW1523">
        <v>0</v>
      </c>
      <c r="BX1523">
        <v>0</v>
      </c>
      <c r="BY1523">
        <v>0</v>
      </c>
      <c r="BZ1523">
        <v>0</v>
      </c>
      <c r="CA1523">
        <v>0</v>
      </c>
      <c r="CB1523">
        <v>0</v>
      </c>
      <c r="CC1523">
        <v>0</v>
      </c>
      <c r="CD1523">
        <v>0</v>
      </c>
      <c r="CE1523">
        <v>0</v>
      </c>
      <c r="CF1523">
        <v>0</v>
      </c>
      <c r="CG1523">
        <v>0</v>
      </c>
      <c r="CH1523">
        <v>0</v>
      </c>
      <c r="CI1523">
        <v>0</v>
      </c>
      <c r="CJ1523">
        <v>0</v>
      </c>
      <c r="CK1523">
        <v>0</v>
      </c>
      <c r="CL1523">
        <v>0</v>
      </c>
      <c r="CM1523">
        <v>0</v>
      </c>
      <c r="CN1523">
        <v>0</v>
      </c>
      <c r="CO1523">
        <v>0</v>
      </c>
      <c r="CP1523">
        <v>0</v>
      </c>
      <c r="CQ1523">
        <v>0</v>
      </c>
      <c r="CR1523">
        <v>0</v>
      </c>
      <c r="CS1523">
        <v>0</v>
      </c>
      <c r="CT1523">
        <v>0</v>
      </c>
      <c r="CU1523">
        <v>0</v>
      </c>
      <c r="CV1523">
        <v>0</v>
      </c>
      <c r="CW1523">
        <v>0</v>
      </c>
      <c r="CX1523">
        <v>0</v>
      </c>
      <c r="CY1523">
        <v>0</v>
      </c>
      <c r="CZ1523">
        <v>0</v>
      </c>
      <c r="DA1523">
        <v>0</v>
      </c>
      <c r="DB1523">
        <v>0</v>
      </c>
      <c r="DC1523">
        <v>0</v>
      </c>
      <c r="DD1523">
        <v>0</v>
      </c>
      <c r="DE1523">
        <v>0</v>
      </c>
      <c r="DF1523">
        <v>0</v>
      </c>
      <c r="DG1523">
        <v>0</v>
      </c>
      <c r="DH1523">
        <v>0</v>
      </c>
      <c r="DI1523">
        <v>0</v>
      </c>
      <c r="DJ1523">
        <v>0</v>
      </c>
      <c r="DK1523">
        <v>0</v>
      </c>
      <c r="DL1523">
        <v>0</v>
      </c>
      <c r="DM1523">
        <v>0</v>
      </c>
      <c r="DN1523">
        <v>0</v>
      </c>
      <c r="DO1523">
        <v>0</v>
      </c>
      <c r="DP1523">
        <v>0</v>
      </c>
      <c r="DQ1523">
        <v>0</v>
      </c>
      <c r="DR1523">
        <v>0</v>
      </c>
      <c r="DS1523">
        <v>0</v>
      </c>
      <c r="DT1523">
        <v>0</v>
      </c>
      <c r="DU1523">
        <v>0</v>
      </c>
      <c r="DV1523">
        <v>0</v>
      </c>
      <c r="DW1523">
        <v>0</v>
      </c>
      <c r="DX1523">
        <v>0</v>
      </c>
    </row>
    <row r="1524" spans="13:128" hidden="1">
      <c r="M1524" s="340"/>
      <c r="N1524" t="s">
        <v>944</v>
      </c>
      <c r="O1524">
        <v>1</v>
      </c>
      <c r="P1524">
        <v>14</v>
      </c>
      <c r="Q1524" s="183" t="str">
        <f t="shared" si="52"/>
        <v>SDH200114</v>
      </c>
      <c r="R1524">
        <v>10000</v>
      </c>
      <c r="S1524">
        <v>10000</v>
      </c>
      <c r="T1524">
        <v>10000</v>
      </c>
      <c r="U1524">
        <v>10000</v>
      </c>
      <c r="V1524">
        <v>10000</v>
      </c>
      <c r="W1524">
        <v>10000</v>
      </c>
      <c r="X1524">
        <v>10000</v>
      </c>
      <c r="Y1524">
        <v>10000</v>
      </c>
      <c r="Z1524">
        <v>10000</v>
      </c>
      <c r="AA1524">
        <v>10000</v>
      </c>
      <c r="AB1524">
        <v>10000</v>
      </c>
      <c r="AC1524">
        <v>10000</v>
      </c>
      <c r="AD1524">
        <v>10000</v>
      </c>
      <c r="AE1524">
        <v>10000</v>
      </c>
      <c r="AF1524">
        <v>10000</v>
      </c>
      <c r="AG1524">
        <v>10000</v>
      </c>
      <c r="AH1524">
        <v>10000</v>
      </c>
      <c r="AI1524">
        <v>10000</v>
      </c>
      <c r="AJ1524">
        <v>10000</v>
      </c>
      <c r="AK1524">
        <v>10000</v>
      </c>
      <c r="AL1524">
        <v>10000</v>
      </c>
      <c r="AM1524">
        <v>10000</v>
      </c>
      <c r="AN1524">
        <v>10000</v>
      </c>
      <c r="AO1524">
        <v>10000</v>
      </c>
      <c r="AP1524">
        <v>10000</v>
      </c>
      <c r="AQ1524">
        <v>10000</v>
      </c>
      <c r="AR1524">
        <v>10000</v>
      </c>
      <c r="AS1524">
        <v>10000</v>
      </c>
      <c r="AT1524">
        <v>10000</v>
      </c>
      <c r="AU1524">
        <v>10000</v>
      </c>
      <c r="AV1524">
        <v>10000</v>
      </c>
      <c r="AW1524">
        <v>10000</v>
      </c>
      <c r="AX1524">
        <v>10000</v>
      </c>
      <c r="AY1524">
        <v>10000</v>
      </c>
      <c r="AZ1524">
        <v>10000</v>
      </c>
      <c r="BA1524">
        <v>0</v>
      </c>
      <c r="BB1524">
        <v>0</v>
      </c>
      <c r="BC1524">
        <v>0</v>
      </c>
      <c r="BD1524">
        <v>0</v>
      </c>
      <c r="BE1524">
        <v>0</v>
      </c>
      <c r="BF1524">
        <v>0</v>
      </c>
      <c r="BG1524">
        <v>0</v>
      </c>
      <c r="BH1524">
        <v>0</v>
      </c>
      <c r="BI1524">
        <v>0</v>
      </c>
      <c r="BJ1524">
        <v>0</v>
      </c>
      <c r="BK1524">
        <v>0</v>
      </c>
      <c r="BL1524">
        <v>0</v>
      </c>
      <c r="BM1524">
        <v>0</v>
      </c>
      <c r="BN1524">
        <v>0</v>
      </c>
      <c r="BO1524">
        <v>0</v>
      </c>
      <c r="BP1524">
        <v>0</v>
      </c>
      <c r="BQ1524">
        <v>0</v>
      </c>
      <c r="BR1524">
        <v>0</v>
      </c>
      <c r="BS1524">
        <v>0</v>
      </c>
      <c r="BT1524">
        <v>0</v>
      </c>
      <c r="BU1524">
        <v>0</v>
      </c>
      <c r="BV1524">
        <v>0</v>
      </c>
      <c r="BW1524">
        <v>0</v>
      </c>
      <c r="BX1524">
        <v>0</v>
      </c>
      <c r="BY1524">
        <v>0</v>
      </c>
      <c r="BZ1524">
        <v>0</v>
      </c>
      <c r="CA1524">
        <v>0</v>
      </c>
      <c r="CB1524">
        <v>0</v>
      </c>
      <c r="CC1524">
        <v>0</v>
      </c>
      <c r="CD1524">
        <v>0</v>
      </c>
      <c r="CE1524">
        <v>0</v>
      </c>
      <c r="CF1524">
        <v>0</v>
      </c>
      <c r="CG1524">
        <v>0</v>
      </c>
      <c r="CH1524">
        <v>0</v>
      </c>
      <c r="CI1524">
        <v>0</v>
      </c>
      <c r="CJ1524">
        <v>0</v>
      </c>
      <c r="CK1524">
        <v>0</v>
      </c>
      <c r="CL1524">
        <v>0</v>
      </c>
      <c r="CM1524">
        <v>0</v>
      </c>
      <c r="CN1524">
        <v>0</v>
      </c>
      <c r="CO1524">
        <v>0</v>
      </c>
      <c r="CP1524">
        <v>0</v>
      </c>
      <c r="CQ1524">
        <v>0</v>
      </c>
      <c r="CR1524">
        <v>0</v>
      </c>
      <c r="CS1524">
        <v>0</v>
      </c>
      <c r="CT1524">
        <v>0</v>
      </c>
      <c r="CU1524">
        <v>0</v>
      </c>
      <c r="CV1524">
        <v>0</v>
      </c>
      <c r="CW1524">
        <v>0</v>
      </c>
      <c r="CX1524">
        <v>0</v>
      </c>
      <c r="CY1524">
        <v>0</v>
      </c>
      <c r="CZ1524">
        <v>0</v>
      </c>
      <c r="DA1524">
        <v>0</v>
      </c>
      <c r="DB1524">
        <v>0</v>
      </c>
      <c r="DC1524">
        <v>0</v>
      </c>
      <c r="DD1524">
        <v>0</v>
      </c>
      <c r="DE1524">
        <v>0</v>
      </c>
      <c r="DF1524">
        <v>0</v>
      </c>
      <c r="DG1524">
        <v>0</v>
      </c>
      <c r="DH1524">
        <v>0</v>
      </c>
      <c r="DI1524">
        <v>0</v>
      </c>
      <c r="DJ1524">
        <v>0</v>
      </c>
      <c r="DK1524">
        <v>0</v>
      </c>
      <c r="DL1524">
        <v>0</v>
      </c>
      <c r="DM1524">
        <v>0</v>
      </c>
      <c r="DN1524">
        <v>0</v>
      </c>
      <c r="DO1524">
        <v>0</v>
      </c>
      <c r="DP1524">
        <v>0</v>
      </c>
      <c r="DQ1524">
        <v>0</v>
      </c>
      <c r="DR1524">
        <v>0</v>
      </c>
      <c r="DS1524">
        <v>0</v>
      </c>
      <c r="DT1524">
        <v>0</v>
      </c>
      <c r="DU1524">
        <v>0</v>
      </c>
      <c r="DV1524">
        <v>0</v>
      </c>
      <c r="DW1524">
        <v>0</v>
      </c>
      <c r="DX1524">
        <v>0</v>
      </c>
    </row>
    <row r="1525" spans="13:128" hidden="1">
      <c r="M1525" s="340"/>
      <c r="N1525" t="s">
        <v>944</v>
      </c>
      <c r="O1525">
        <v>1</v>
      </c>
      <c r="P1525">
        <v>15</v>
      </c>
      <c r="Q1525" s="183" t="str">
        <f t="shared" si="52"/>
        <v>SDH200115</v>
      </c>
      <c r="R1525">
        <v>10000</v>
      </c>
      <c r="S1525">
        <v>10000</v>
      </c>
      <c r="T1525">
        <v>10000</v>
      </c>
      <c r="U1525">
        <v>10000</v>
      </c>
      <c r="V1525">
        <v>10000</v>
      </c>
      <c r="W1525">
        <v>10000</v>
      </c>
      <c r="X1525">
        <v>10000</v>
      </c>
      <c r="Y1525">
        <v>10000</v>
      </c>
      <c r="Z1525">
        <v>10000</v>
      </c>
      <c r="AA1525">
        <v>10000</v>
      </c>
      <c r="AB1525">
        <v>10000</v>
      </c>
      <c r="AC1525">
        <v>10000</v>
      </c>
      <c r="AD1525">
        <v>10000</v>
      </c>
      <c r="AE1525">
        <v>10000</v>
      </c>
      <c r="AF1525">
        <v>10000</v>
      </c>
      <c r="AG1525">
        <v>10000</v>
      </c>
      <c r="AH1525">
        <v>10000</v>
      </c>
      <c r="AI1525">
        <v>10000</v>
      </c>
      <c r="AJ1525">
        <v>10000</v>
      </c>
      <c r="AK1525">
        <v>10000</v>
      </c>
      <c r="AL1525">
        <v>10000</v>
      </c>
      <c r="AM1525">
        <v>10000</v>
      </c>
      <c r="AN1525">
        <v>10000</v>
      </c>
      <c r="AO1525">
        <v>10000</v>
      </c>
      <c r="AP1525">
        <v>10000</v>
      </c>
      <c r="AQ1525">
        <v>10000</v>
      </c>
      <c r="AR1525">
        <v>10000</v>
      </c>
      <c r="AS1525">
        <v>10000</v>
      </c>
      <c r="AT1525">
        <v>10000</v>
      </c>
      <c r="AU1525">
        <v>10000</v>
      </c>
      <c r="AV1525">
        <v>10000</v>
      </c>
      <c r="AW1525">
        <v>10000</v>
      </c>
      <c r="AX1525">
        <v>10000</v>
      </c>
      <c r="AY1525">
        <v>10000</v>
      </c>
      <c r="AZ1525">
        <v>10000</v>
      </c>
      <c r="BA1525">
        <v>0</v>
      </c>
      <c r="BB1525">
        <v>0</v>
      </c>
      <c r="BC1525">
        <v>0</v>
      </c>
      <c r="BD1525">
        <v>0</v>
      </c>
      <c r="BE1525">
        <v>0</v>
      </c>
      <c r="BF1525">
        <v>0</v>
      </c>
      <c r="BG1525">
        <v>0</v>
      </c>
      <c r="BH1525">
        <v>0</v>
      </c>
      <c r="BI1525">
        <v>0</v>
      </c>
      <c r="BJ1525">
        <v>0</v>
      </c>
      <c r="BK1525">
        <v>0</v>
      </c>
      <c r="BL1525">
        <v>0</v>
      </c>
      <c r="BM1525">
        <v>0</v>
      </c>
      <c r="BN1525">
        <v>0</v>
      </c>
      <c r="BO1525">
        <v>0</v>
      </c>
      <c r="BP1525">
        <v>0</v>
      </c>
      <c r="BQ1525">
        <v>0</v>
      </c>
      <c r="BR1525">
        <v>0</v>
      </c>
      <c r="BS1525">
        <v>0</v>
      </c>
      <c r="BT1525">
        <v>0</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0</v>
      </c>
      <c r="CP1525">
        <v>0</v>
      </c>
      <c r="CQ1525">
        <v>0</v>
      </c>
      <c r="CR1525">
        <v>0</v>
      </c>
      <c r="CS1525">
        <v>0</v>
      </c>
      <c r="CT1525">
        <v>0</v>
      </c>
      <c r="CU1525">
        <v>0</v>
      </c>
      <c r="CV1525">
        <v>0</v>
      </c>
      <c r="CW1525">
        <v>0</v>
      </c>
      <c r="CX1525">
        <v>0</v>
      </c>
      <c r="CY1525">
        <v>0</v>
      </c>
      <c r="CZ1525">
        <v>0</v>
      </c>
      <c r="DA1525">
        <v>0</v>
      </c>
      <c r="DB1525">
        <v>0</v>
      </c>
      <c r="DC1525">
        <v>0</v>
      </c>
      <c r="DD1525">
        <v>0</v>
      </c>
      <c r="DE1525">
        <v>0</v>
      </c>
      <c r="DF1525">
        <v>0</v>
      </c>
      <c r="DG1525">
        <v>0</v>
      </c>
      <c r="DH1525">
        <v>0</v>
      </c>
      <c r="DI1525">
        <v>0</v>
      </c>
      <c r="DJ1525">
        <v>0</v>
      </c>
      <c r="DK1525">
        <v>0</v>
      </c>
      <c r="DL1525">
        <v>0</v>
      </c>
      <c r="DM1525">
        <v>0</v>
      </c>
      <c r="DN1525">
        <v>0</v>
      </c>
      <c r="DO1525">
        <v>0</v>
      </c>
      <c r="DP1525">
        <v>0</v>
      </c>
      <c r="DQ1525">
        <v>0</v>
      </c>
      <c r="DR1525">
        <v>0</v>
      </c>
      <c r="DS1525">
        <v>0</v>
      </c>
      <c r="DT1525">
        <v>0</v>
      </c>
      <c r="DU1525">
        <v>0</v>
      </c>
      <c r="DV1525">
        <v>0</v>
      </c>
      <c r="DW1525">
        <v>0</v>
      </c>
      <c r="DX1525">
        <v>0</v>
      </c>
    </row>
    <row r="1526" spans="13:128" hidden="1">
      <c r="M1526" s="340"/>
      <c r="N1526" t="s">
        <v>944</v>
      </c>
      <c r="O1526">
        <v>1</v>
      </c>
      <c r="P1526">
        <v>16</v>
      </c>
      <c r="Q1526" s="183" t="str">
        <f t="shared" si="52"/>
        <v>SDH200116</v>
      </c>
      <c r="R1526">
        <v>10000</v>
      </c>
      <c r="S1526">
        <v>10000</v>
      </c>
      <c r="T1526">
        <v>10000</v>
      </c>
      <c r="U1526">
        <v>10000</v>
      </c>
      <c r="V1526">
        <v>10000</v>
      </c>
      <c r="W1526">
        <v>10000</v>
      </c>
      <c r="X1526">
        <v>10000</v>
      </c>
      <c r="Y1526">
        <v>10000</v>
      </c>
      <c r="Z1526">
        <v>10000</v>
      </c>
      <c r="AA1526">
        <v>10000</v>
      </c>
      <c r="AB1526">
        <v>10000</v>
      </c>
      <c r="AC1526">
        <v>10000</v>
      </c>
      <c r="AD1526">
        <v>10000</v>
      </c>
      <c r="AE1526">
        <v>10000</v>
      </c>
      <c r="AF1526">
        <v>10000</v>
      </c>
      <c r="AG1526">
        <v>10000</v>
      </c>
      <c r="AH1526">
        <v>10000</v>
      </c>
      <c r="AI1526">
        <v>10000</v>
      </c>
      <c r="AJ1526">
        <v>10000</v>
      </c>
      <c r="AK1526">
        <v>10000</v>
      </c>
      <c r="AL1526">
        <v>10000</v>
      </c>
      <c r="AM1526">
        <v>10000</v>
      </c>
      <c r="AN1526">
        <v>10000</v>
      </c>
      <c r="AO1526">
        <v>10000</v>
      </c>
      <c r="AP1526">
        <v>10000</v>
      </c>
      <c r="AQ1526">
        <v>10000</v>
      </c>
      <c r="AR1526">
        <v>10000</v>
      </c>
      <c r="AS1526">
        <v>10000</v>
      </c>
      <c r="AT1526">
        <v>10000</v>
      </c>
      <c r="AU1526">
        <v>10000</v>
      </c>
      <c r="AV1526">
        <v>10000</v>
      </c>
      <c r="AW1526">
        <v>10000</v>
      </c>
      <c r="AX1526">
        <v>10000</v>
      </c>
      <c r="AY1526">
        <v>10000</v>
      </c>
      <c r="AZ1526">
        <v>10000</v>
      </c>
      <c r="BA1526">
        <v>0</v>
      </c>
      <c r="BB1526">
        <v>0</v>
      </c>
      <c r="BC1526">
        <v>0</v>
      </c>
      <c r="BD1526">
        <v>0</v>
      </c>
      <c r="BE1526">
        <v>0</v>
      </c>
      <c r="BF1526">
        <v>0</v>
      </c>
      <c r="BG1526">
        <v>0</v>
      </c>
      <c r="BH1526">
        <v>0</v>
      </c>
      <c r="BI1526">
        <v>0</v>
      </c>
      <c r="BJ1526">
        <v>0</v>
      </c>
      <c r="BK1526">
        <v>0</v>
      </c>
      <c r="BL1526">
        <v>0</v>
      </c>
      <c r="BM1526">
        <v>0</v>
      </c>
      <c r="BN1526">
        <v>0</v>
      </c>
      <c r="BO1526">
        <v>0</v>
      </c>
      <c r="BP1526">
        <v>0</v>
      </c>
      <c r="BQ1526">
        <v>0</v>
      </c>
      <c r="BR1526">
        <v>0</v>
      </c>
      <c r="BS1526">
        <v>0</v>
      </c>
      <c r="BT1526">
        <v>0</v>
      </c>
      <c r="BU1526">
        <v>0</v>
      </c>
      <c r="BV1526">
        <v>0</v>
      </c>
      <c r="BW1526">
        <v>0</v>
      </c>
      <c r="BX1526">
        <v>0</v>
      </c>
      <c r="BY1526">
        <v>0</v>
      </c>
      <c r="BZ1526">
        <v>0</v>
      </c>
      <c r="CA1526">
        <v>0</v>
      </c>
      <c r="CB1526">
        <v>0</v>
      </c>
      <c r="CC1526">
        <v>0</v>
      </c>
      <c r="CD1526">
        <v>0</v>
      </c>
      <c r="CE1526">
        <v>0</v>
      </c>
      <c r="CF1526">
        <v>0</v>
      </c>
      <c r="CG1526">
        <v>0</v>
      </c>
      <c r="CH1526">
        <v>0</v>
      </c>
      <c r="CI1526">
        <v>0</v>
      </c>
      <c r="CJ1526">
        <v>0</v>
      </c>
      <c r="CK1526">
        <v>0</v>
      </c>
      <c r="CL1526">
        <v>0</v>
      </c>
      <c r="CM1526">
        <v>0</v>
      </c>
      <c r="CN1526">
        <v>0</v>
      </c>
      <c r="CO1526">
        <v>0</v>
      </c>
      <c r="CP1526">
        <v>0</v>
      </c>
      <c r="CQ1526">
        <v>0</v>
      </c>
      <c r="CR1526">
        <v>0</v>
      </c>
      <c r="CS1526">
        <v>0</v>
      </c>
      <c r="CT1526">
        <v>0</v>
      </c>
      <c r="CU1526">
        <v>0</v>
      </c>
      <c r="CV1526">
        <v>0</v>
      </c>
      <c r="CW1526">
        <v>0</v>
      </c>
      <c r="CX1526">
        <v>0</v>
      </c>
      <c r="CY1526">
        <v>0</v>
      </c>
      <c r="CZ1526">
        <v>0</v>
      </c>
      <c r="DA1526">
        <v>0</v>
      </c>
      <c r="DB1526">
        <v>0</v>
      </c>
      <c r="DC1526">
        <v>0</v>
      </c>
      <c r="DD1526">
        <v>0</v>
      </c>
      <c r="DE1526">
        <v>0</v>
      </c>
      <c r="DF1526">
        <v>0</v>
      </c>
      <c r="DG1526">
        <v>0</v>
      </c>
      <c r="DH1526">
        <v>0</v>
      </c>
      <c r="DI1526">
        <v>0</v>
      </c>
      <c r="DJ1526">
        <v>0</v>
      </c>
      <c r="DK1526">
        <v>0</v>
      </c>
      <c r="DL1526">
        <v>0</v>
      </c>
      <c r="DM1526">
        <v>0</v>
      </c>
      <c r="DN1526">
        <v>0</v>
      </c>
      <c r="DO1526">
        <v>0</v>
      </c>
      <c r="DP1526">
        <v>0</v>
      </c>
      <c r="DQ1526">
        <v>0</v>
      </c>
      <c r="DR1526">
        <v>0</v>
      </c>
      <c r="DS1526">
        <v>0</v>
      </c>
      <c r="DT1526">
        <v>0</v>
      </c>
      <c r="DU1526">
        <v>0</v>
      </c>
      <c r="DV1526">
        <v>0</v>
      </c>
      <c r="DW1526">
        <v>0</v>
      </c>
      <c r="DX1526">
        <v>0</v>
      </c>
    </row>
    <row r="1527" spans="13:128" hidden="1">
      <c r="M1527" s="340"/>
      <c r="N1527" t="s">
        <v>944</v>
      </c>
      <c r="O1527">
        <v>1</v>
      </c>
      <c r="P1527">
        <v>17</v>
      </c>
      <c r="Q1527" s="183" t="str">
        <f t="shared" si="52"/>
        <v>SDH200117</v>
      </c>
      <c r="R1527">
        <v>10000</v>
      </c>
      <c r="S1527">
        <v>10000</v>
      </c>
      <c r="T1527">
        <v>10000</v>
      </c>
      <c r="U1527">
        <v>10000</v>
      </c>
      <c r="V1527">
        <v>10000</v>
      </c>
      <c r="W1527">
        <v>10000</v>
      </c>
      <c r="X1527">
        <v>10000</v>
      </c>
      <c r="Y1527">
        <v>10000</v>
      </c>
      <c r="Z1527">
        <v>10000</v>
      </c>
      <c r="AA1527">
        <v>10000</v>
      </c>
      <c r="AB1527">
        <v>10000</v>
      </c>
      <c r="AC1527">
        <v>10000</v>
      </c>
      <c r="AD1527">
        <v>10000</v>
      </c>
      <c r="AE1527">
        <v>10000</v>
      </c>
      <c r="AF1527">
        <v>10000</v>
      </c>
      <c r="AG1527">
        <v>10000</v>
      </c>
      <c r="AH1527">
        <v>10000</v>
      </c>
      <c r="AI1527">
        <v>10000</v>
      </c>
      <c r="AJ1527">
        <v>10000</v>
      </c>
      <c r="AK1527">
        <v>10000</v>
      </c>
      <c r="AL1527">
        <v>10000</v>
      </c>
      <c r="AM1527">
        <v>10000</v>
      </c>
      <c r="AN1527">
        <v>10000</v>
      </c>
      <c r="AO1527">
        <v>10000</v>
      </c>
      <c r="AP1527">
        <v>10000</v>
      </c>
      <c r="AQ1527">
        <v>10000</v>
      </c>
      <c r="AR1527">
        <v>10000</v>
      </c>
      <c r="AS1527">
        <v>10000</v>
      </c>
      <c r="AT1527">
        <v>10000</v>
      </c>
      <c r="AU1527">
        <v>10000</v>
      </c>
      <c r="AV1527">
        <v>10000</v>
      </c>
      <c r="AW1527">
        <v>10000</v>
      </c>
      <c r="AX1527">
        <v>10000</v>
      </c>
      <c r="AY1527">
        <v>10000</v>
      </c>
      <c r="AZ1527">
        <v>10000</v>
      </c>
      <c r="BA1527">
        <v>0</v>
      </c>
      <c r="BB1527">
        <v>0</v>
      </c>
      <c r="BC1527">
        <v>0</v>
      </c>
      <c r="BD1527">
        <v>0</v>
      </c>
      <c r="BE1527">
        <v>0</v>
      </c>
      <c r="BF1527">
        <v>0</v>
      </c>
      <c r="BG1527">
        <v>0</v>
      </c>
      <c r="BH1527">
        <v>0</v>
      </c>
      <c r="BI1527">
        <v>0</v>
      </c>
      <c r="BJ1527">
        <v>0</v>
      </c>
      <c r="BK1527">
        <v>0</v>
      </c>
      <c r="BL1527">
        <v>0</v>
      </c>
      <c r="BM1527">
        <v>0</v>
      </c>
      <c r="BN1527">
        <v>0</v>
      </c>
      <c r="BO1527">
        <v>0</v>
      </c>
      <c r="BP1527">
        <v>0</v>
      </c>
      <c r="BQ1527">
        <v>0</v>
      </c>
      <c r="BR1527">
        <v>0</v>
      </c>
      <c r="BS1527">
        <v>0</v>
      </c>
      <c r="BT1527">
        <v>0</v>
      </c>
      <c r="BU1527">
        <v>0</v>
      </c>
      <c r="BV1527">
        <v>0</v>
      </c>
      <c r="BW1527">
        <v>0</v>
      </c>
      <c r="BX1527">
        <v>0</v>
      </c>
      <c r="BY1527">
        <v>0</v>
      </c>
      <c r="BZ1527">
        <v>0</v>
      </c>
      <c r="CA1527">
        <v>0</v>
      </c>
      <c r="CB1527">
        <v>0</v>
      </c>
      <c r="CC1527">
        <v>0</v>
      </c>
      <c r="CD1527">
        <v>0</v>
      </c>
      <c r="CE1527">
        <v>0</v>
      </c>
      <c r="CF1527">
        <v>0</v>
      </c>
      <c r="CG1527">
        <v>0</v>
      </c>
      <c r="CH1527">
        <v>0</v>
      </c>
      <c r="CI1527">
        <v>0</v>
      </c>
      <c r="CJ1527">
        <v>0</v>
      </c>
      <c r="CK1527">
        <v>0</v>
      </c>
      <c r="CL1527">
        <v>0</v>
      </c>
      <c r="CM1527">
        <v>0</v>
      </c>
      <c r="CN1527">
        <v>0</v>
      </c>
      <c r="CO1527">
        <v>0</v>
      </c>
      <c r="CP1527">
        <v>0</v>
      </c>
      <c r="CQ1527">
        <v>0</v>
      </c>
      <c r="CR1527">
        <v>0</v>
      </c>
      <c r="CS1527">
        <v>0</v>
      </c>
      <c r="CT1527">
        <v>0</v>
      </c>
      <c r="CU1527">
        <v>0</v>
      </c>
      <c r="CV1527">
        <v>0</v>
      </c>
      <c r="CW1527">
        <v>0</v>
      </c>
      <c r="CX1527">
        <v>0</v>
      </c>
      <c r="CY1527">
        <v>0</v>
      </c>
      <c r="CZ1527">
        <v>0</v>
      </c>
      <c r="DA1527">
        <v>0</v>
      </c>
      <c r="DB1527">
        <v>0</v>
      </c>
      <c r="DC1527">
        <v>0</v>
      </c>
      <c r="DD1527">
        <v>0</v>
      </c>
      <c r="DE1527">
        <v>0</v>
      </c>
      <c r="DF1527">
        <v>0</v>
      </c>
      <c r="DG1527">
        <v>0</v>
      </c>
      <c r="DH1527">
        <v>0</v>
      </c>
      <c r="DI1527">
        <v>0</v>
      </c>
      <c r="DJ1527">
        <v>0</v>
      </c>
      <c r="DK1527">
        <v>0</v>
      </c>
      <c r="DL1527">
        <v>0</v>
      </c>
      <c r="DM1527">
        <v>0</v>
      </c>
      <c r="DN1527">
        <v>0</v>
      </c>
      <c r="DO1527">
        <v>0</v>
      </c>
      <c r="DP1527">
        <v>0</v>
      </c>
      <c r="DQ1527">
        <v>0</v>
      </c>
      <c r="DR1527">
        <v>0</v>
      </c>
      <c r="DS1527">
        <v>0</v>
      </c>
      <c r="DT1527">
        <v>0</v>
      </c>
      <c r="DU1527">
        <v>0</v>
      </c>
      <c r="DV1527">
        <v>0</v>
      </c>
      <c r="DW1527">
        <v>0</v>
      </c>
      <c r="DX1527">
        <v>0</v>
      </c>
    </row>
    <row r="1528" spans="13:128" hidden="1">
      <c r="M1528" s="340"/>
      <c r="N1528" t="s">
        <v>944</v>
      </c>
      <c r="O1528">
        <v>1</v>
      </c>
      <c r="P1528">
        <v>18</v>
      </c>
      <c r="Q1528" s="183" t="str">
        <f t="shared" si="52"/>
        <v>SDH200118</v>
      </c>
      <c r="R1528">
        <v>10000</v>
      </c>
      <c r="S1528">
        <v>10000</v>
      </c>
      <c r="T1528">
        <v>10000</v>
      </c>
      <c r="U1528">
        <v>10000</v>
      </c>
      <c r="V1528">
        <v>10000</v>
      </c>
      <c r="W1528">
        <v>10000</v>
      </c>
      <c r="X1528">
        <v>10000</v>
      </c>
      <c r="Y1528">
        <v>10000</v>
      </c>
      <c r="Z1528">
        <v>10000</v>
      </c>
      <c r="AA1528">
        <v>10000</v>
      </c>
      <c r="AB1528">
        <v>10000</v>
      </c>
      <c r="AC1528">
        <v>10000</v>
      </c>
      <c r="AD1528">
        <v>10000</v>
      </c>
      <c r="AE1528">
        <v>10000</v>
      </c>
      <c r="AF1528">
        <v>10000</v>
      </c>
      <c r="AG1528">
        <v>10000</v>
      </c>
      <c r="AH1528">
        <v>10000</v>
      </c>
      <c r="AI1528">
        <v>10000</v>
      </c>
      <c r="AJ1528">
        <v>10000</v>
      </c>
      <c r="AK1528">
        <v>10000</v>
      </c>
      <c r="AL1528">
        <v>10000</v>
      </c>
      <c r="AM1528">
        <v>10000</v>
      </c>
      <c r="AN1528">
        <v>10000</v>
      </c>
      <c r="AO1528">
        <v>10000</v>
      </c>
      <c r="AP1528">
        <v>10000</v>
      </c>
      <c r="AQ1528">
        <v>10000</v>
      </c>
      <c r="AR1528">
        <v>10000</v>
      </c>
      <c r="AS1528">
        <v>10000</v>
      </c>
      <c r="AT1528">
        <v>10000</v>
      </c>
      <c r="AU1528">
        <v>10000</v>
      </c>
      <c r="AV1528">
        <v>10000</v>
      </c>
      <c r="AW1528">
        <v>10000</v>
      </c>
      <c r="AX1528">
        <v>10000</v>
      </c>
      <c r="AY1528">
        <v>10000</v>
      </c>
      <c r="AZ1528">
        <v>10000</v>
      </c>
      <c r="BA1528">
        <v>0</v>
      </c>
      <c r="BB1528">
        <v>0</v>
      </c>
      <c r="BC1528">
        <v>0</v>
      </c>
      <c r="BD1528">
        <v>0</v>
      </c>
      <c r="BE1528">
        <v>0</v>
      </c>
      <c r="BF1528">
        <v>0</v>
      </c>
      <c r="BG1528">
        <v>0</v>
      </c>
      <c r="BH1528">
        <v>0</v>
      </c>
      <c r="BI1528">
        <v>0</v>
      </c>
      <c r="BJ1528">
        <v>0</v>
      </c>
      <c r="BK1528">
        <v>0</v>
      </c>
      <c r="BL1528">
        <v>0</v>
      </c>
      <c r="BM1528">
        <v>0</v>
      </c>
      <c r="BN1528">
        <v>0</v>
      </c>
      <c r="BO1528">
        <v>0</v>
      </c>
      <c r="BP1528">
        <v>0</v>
      </c>
      <c r="BQ1528">
        <v>0</v>
      </c>
      <c r="BR1528">
        <v>0</v>
      </c>
      <c r="BS1528">
        <v>0</v>
      </c>
      <c r="BT1528">
        <v>0</v>
      </c>
      <c r="BU1528">
        <v>0</v>
      </c>
      <c r="BV1528">
        <v>0</v>
      </c>
      <c r="BW1528">
        <v>0</v>
      </c>
      <c r="BX1528">
        <v>0</v>
      </c>
      <c r="BY1528">
        <v>0</v>
      </c>
      <c r="BZ1528">
        <v>0</v>
      </c>
      <c r="CA1528">
        <v>0</v>
      </c>
      <c r="CB1528">
        <v>0</v>
      </c>
      <c r="CC1528">
        <v>0</v>
      </c>
      <c r="CD1528">
        <v>0</v>
      </c>
      <c r="CE1528">
        <v>0</v>
      </c>
      <c r="CF1528">
        <v>0</v>
      </c>
      <c r="CG1528">
        <v>0</v>
      </c>
      <c r="CH1528">
        <v>0</v>
      </c>
      <c r="CI1528">
        <v>0</v>
      </c>
      <c r="CJ1528">
        <v>0</v>
      </c>
      <c r="CK1528">
        <v>0</v>
      </c>
      <c r="CL1528">
        <v>0</v>
      </c>
      <c r="CM1528">
        <v>0</v>
      </c>
      <c r="CN1528">
        <v>0</v>
      </c>
      <c r="CO1528">
        <v>0</v>
      </c>
      <c r="CP1528">
        <v>0</v>
      </c>
      <c r="CQ1528">
        <v>0</v>
      </c>
      <c r="CR1528">
        <v>0</v>
      </c>
      <c r="CS1528">
        <v>0</v>
      </c>
      <c r="CT1528">
        <v>0</v>
      </c>
      <c r="CU1528">
        <v>0</v>
      </c>
      <c r="CV1528">
        <v>0</v>
      </c>
      <c r="CW1528">
        <v>0</v>
      </c>
      <c r="CX1528">
        <v>0</v>
      </c>
      <c r="CY1528">
        <v>0</v>
      </c>
      <c r="CZ1528">
        <v>0</v>
      </c>
      <c r="DA1528">
        <v>0</v>
      </c>
      <c r="DB1528">
        <v>0</v>
      </c>
      <c r="DC1528">
        <v>0</v>
      </c>
      <c r="DD1528">
        <v>0</v>
      </c>
      <c r="DE1528">
        <v>0</v>
      </c>
      <c r="DF1528">
        <v>0</v>
      </c>
      <c r="DG1528">
        <v>0</v>
      </c>
      <c r="DH1528">
        <v>0</v>
      </c>
      <c r="DI1528">
        <v>0</v>
      </c>
      <c r="DJ1528">
        <v>0</v>
      </c>
      <c r="DK1528">
        <v>0</v>
      </c>
      <c r="DL1528">
        <v>0</v>
      </c>
      <c r="DM1528">
        <v>0</v>
      </c>
      <c r="DN1528">
        <v>0</v>
      </c>
      <c r="DO1528">
        <v>0</v>
      </c>
      <c r="DP1528">
        <v>0</v>
      </c>
      <c r="DQ1528">
        <v>0</v>
      </c>
      <c r="DR1528">
        <v>0</v>
      </c>
      <c r="DS1528">
        <v>0</v>
      </c>
      <c r="DT1528">
        <v>0</v>
      </c>
      <c r="DU1528">
        <v>0</v>
      </c>
      <c r="DV1528">
        <v>0</v>
      </c>
      <c r="DW1528">
        <v>0</v>
      </c>
      <c r="DX1528">
        <v>0</v>
      </c>
    </row>
    <row r="1529" spans="13:128" hidden="1">
      <c r="M1529" s="340"/>
      <c r="N1529" t="s">
        <v>944</v>
      </c>
      <c r="O1529">
        <v>1</v>
      </c>
      <c r="P1529">
        <v>19</v>
      </c>
      <c r="Q1529" s="183" t="str">
        <f t="shared" si="52"/>
        <v>SDH200119</v>
      </c>
      <c r="R1529">
        <v>10000</v>
      </c>
      <c r="S1529">
        <v>10000</v>
      </c>
      <c r="T1529">
        <v>10000</v>
      </c>
      <c r="U1529">
        <v>10000</v>
      </c>
      <c r="V1529">
        <v>10000</v>
      </c>
      <c r="W1529">
        <v>10000</v>
      </c>
      <c r="X1529">
        <v>10000</v>
      </c>
      <c r="Y1529">
        <v>10000</v>
      </c>
      <c r="Z1529">
        <v>10000</v>
      </c>
      <c r="AA1529">
        <v>10000</v>
      </c>
      <c r="AB1529">
        <v>10000</v>
      </c>
      <c r="AC1529">
        <v>10000</v>
      </c>
      <c r="AD1529">
        <v>10000</v>
      </c>
      <c r="AE1529">
        <v>10000</v>
      </c>
      <c r="AF1529">
        <v>10000</v>
      </c>
      <c r="AG1529">
        <v>10000</v>
      </c>
      <c r="AH1529">
        <v>10000</v>
      </c>
      <c r="AI1529">
        <v>10000</v>
      </c>
      <c r="AJ1529">
        <v>10000</v>
      </c>
      <c r="AK1529">
        <v>10000</v>
      </c>
      <c r="AL1529">
        <v>10000</v>
      </c>
      <c r="AM1529">
        <v>10000</v>
      </c>
      <c r="AN1529">
        <v>10000</v>
      </c>
      <c r="AO1529">
        <v>10000</v>
      </c>
      <c r="AP1529">
        <v>10000</v>
      </c>
      <c r="AQ1529">
        <v>10000</v>
      </c>
      <c r="AR1529">
        <v>10000</v>
      </c>
      <c r="AS1529">
        <v>10000</v>
      </c>
      <c r="AT1529">
        <v>10000</v>
      </c>
      <c r="AU1529">
        <v>10000</v>
      </c>
      <c r="AV1529">
        <v>10000</v>
      </c>
      <c r="AW1529">
        <v>10000</v>
      </c>
      <c r="AX1529">
        <v>10000</v>
      </c>
      <c r="AY1529">
        <v>10000</v>
      </c>
      <c r="AZ1529">
        <v>10000</v>
      </c>
      <c r="BA1529">
        <v>0</v>
      </c>
      <c r="BB1529">
        <v>0</v>
      </c>
      <c r="BC1529">
        <v>0</v>
      </c>
      <c r="BD1529">
        <v>0</v>
      </c>
      <c r="BE1529">
        <v>0</v>
      </c>
      <c r="BF1529">
        <v>0</v>
      </c>
      <c r="BG1529">
        <v>0</v>
      </c>
      <c r="BH1529">
        <v>0</v>
      </c>
      <c r="BI1529">
        <v>0</v>
      </c>
      <c r="BJ1529">
        <v>0</v>
      </c>
      <c r="BK1529">
        <v>0</v>
      </c>
      <c r="BL1529">
        <v>0</v>
      </c>
      <c r="BM1529">
        <v>0</v>
      </c>
      <c r="BN1529">
        <v>0</v>
      </c>
      <c r="BO1529">
        <v>0</v>
      </c>
      <c r="BP1529">
        <v>0</v>
      </c>
      <c r="BQ1529">
        <v>0</v>
      </c>
      <c r="BR1529">
        <v>0</v>
      </c>
      <c r="BS1529">
        <v>0</v>
      </c>
      <c r="BT1529">
        <v>0</v>
      </c>
      <c r="BU1529">
        <v>0</v>
      </c>
      <c r="BV1529">
        <v>0</v>
      </c>
      <c r="BW1529">
        <v>0</v>
      </c>
      <c r="BX1529">
        <v>0</v>
      </c>
      <c r="BY1529">
        <v>0</v>
      </c>
      <c r="BZ1529">
        <v>0</v>
      </c>
      <c r="CA1529">
        <v>0</v>
      </c>
      <c r="CB1529">
        <v>0</v>
      </c>
      <c r="CC1529">
        <v>0</v>
      </c>
      <c r="CD1529">
        <v>0</v>
      </c>
      <c r="CE1529">
        <v>0</v>
      </c>
      <c r="CF1529">
        <v>0</v>
      </c>
      <c r="CG1529">
        <v>0</v>
      </c>
      <c r="CH1529">
        <v>0</v>
      </c>
      <c r="CI1529">
        <v>0</v>
      </c>
      <c r="CJ1529">
        <v>0</v>
      </c>
      <c r="CK1529">
        <v>0</v>
      </c>
      <c r="CL1529">
        <v>0</v>
      </c>
      <c r="CM1529">
        <v>0</v>
      </c>
      <c r="CN1529">
        <v>0</v>
      </c>
      <c r="CO1529">
        <v>0</v>
      </c>
      <c r="CP1529">
        <v>0</v>
      </c>
      <c r="CQ1529">
        <v>0</v>
      </c>
      <c r="CR1529">
        <v>0</v>
      </c>
      <c r="CS1529">
        <v>0</v>
      </c>
      <c r="CT1529">
        <v>0</v>
      </c>
      <c r="CU1529">
        <v>0</v>
      </c>
      <c r="CV1529">
        <v>0</v>
      </c>
      <c r="CW1529">
        <v>0</v>
      </c>
      <c r="CX1529">
        <v>0</v>
      </c>
      <c r="CY1529">
        <v>0</v>
      </c>
      <c r="CZ1529">
        <v>0</v>
      </c>
      <c r="DA1529">
        <v>0</v>
      </c>
      <c r="DB1529">
        <v>0</v>
      </c>
      <c r="DC1529">
        <v>0</v>
      </c>
      <c r="DD1529">
        <v>0</v>
      </c>
      <c r="DE1529">
        <v>0</v>
      </c>
      <c r="DF1529">
        <v>0</v>
      </c>
      <c r="DG1529">
        <v>0</v>
      </c>
      <c r="DH1529">
        <v>0</v>
      </c>
      <c r="DI1529">
        <v>0</v>
      </c>
      <c r="DJ1529">
        <v>0</v>
      </c>
      <c r="DK1529">
        <v>0</v>
      </c>
      <c r="DL1529">
        <v>0</v>
      </c>
      <c r="DM1529">
        <v>0</v>
      </c>
      <c r="DN1529">
        <v>0</v>
      </c>
      <c r="DO1529">
        <v>0</v>
      </c>
      <c r="DP1529">
        <v>0</v>
      </c>
      <c r="DQ1529">
        <v>0</v>
      </c>
      <c r="DR1529">
        <v>0</v>
      </c>
      <c r="DS1529">
        <v>0</v>
      </c>
      <c r="DT1529">
        <v>0</v>
      </c>
      <c r="DU1529">
        <v>0</v>
      </c>
      <c r="DV1529">
        <v>0</v>
      </c>
      <c r="DW1529">
        <v>0</v>
      </c>
      <c r="DX1529">
        <v>0</v>
      </c>
    </row>
    <row r="1530" spans="13:128" hidden="1">
      <c r="M1530" s="340"/>
      <c r="N1530" t="s">
        <v>944</v>
      </c>
      <c r="O1530">
        <v>1</v>
      </c>
      <c r="P1530">
        <v>20</v>
      </c>
      <c r="Q1530" s="183" t="str">
        <f t="shared" ref="Q1530:Q1593" si="53">N1530&amp;TEXT(O1530,"00")&amp;TEXT(P1530,"00")</f>
        <v>SDH200120</v>
      </c>
      <c r="R1530">
        <v>10000</v>
      </c>
      <c r="S1530">
        <v>10000</v>
      </c>
      <c r="T1530">
        <v>10000</v>
      </c>
      <c r="U1530">
        <v>10000</v>
      </c>
      <c r="V1530">
        <v>10000</v>
      </c>
      <c r="W1530">
        <v>10000</v>
      </c>
      <c r="X1530">
        <v>10000</v>
      </c>
      <c r="Y1530">
        <v>10000</v>
      </c>
      <c r="Z1530">
        <v>10000</v>
      </c>
      <c r="AA1530">
        <v>10000</v>
      </c>
      <c r="AB1530">
        <v>10000</v>
      </c>
      <c r="AC1530">
        <v>10000</v>
      </c>
      <c r="AD1530">
        <v>10000</v>
      </c>
      <c r="AE1530">
        <v>10000</v>
      </c>
      <c r="AF1530">
        <v>10000</v>
      </c>
      <c r="AG1530">
        <v>10000</v>
      </c>
      <c r="AH1530">
        <v>10000</v>
      </c>
      <c r="AI1530">
        <v>10000</v>
      </c>
      <c r="AJ1530">
        <v>10000</v>
      </c>
      <c r="AK1530">
        <v>10000</v>
      </c>
      <c r="AL1530">
        <v>10000</v>
      </c>
      <c r="AM1530">
        <v>10000</v>
      </c>
      <c r="AN1530">
        <v>10000</v>
      </c>
      <c r="AO1530">
        <v>10000</v>
      </c>
      <c r="AP1530">
        <v>10000</v>
      </c>
      <c r="AQ1530">
        <v>10000</v>
      </c>
      <c r="AR1530">
        <v>10000</v>
      </c>
      <c r="AS1530">
        <v>10000</v>
      </c>
      <c r="AT1530">
        <v>10000</v>
      </c>
      <c r="AU1530">
        <v>10000</v>
      </c>
      <c r="AV1530">
        <v>10000</v>
      </c>
      <c r="AW1530">
        <v>10000</v>
      </c>
      <c r="AX1530">
        <v>10000</v>
      </c>
      <c r="AY1530">
        <v>10000</v>
      </c>
      <c r="AZ1530">
        <v>10000</v>
      </c>
      <c r="BA1530">
        <v>0</v>
      </c>
      <c r="BB1530">
        <v>0</v>
      </c>
      <c r="BC1530">
        <v>0</v>
      </c>
      <c r="BD1530">
        <v>0</v>
      </c>
      <c r="BE1530">
        <v>0</v>
      </c>
      <c r="BF1530">
        <v>0</v>
      </c>
      <c r="BG1530">
        <v>0</v>
      </c>
      <c r="BH1530">
        <v>0</v>
      </c>
      <c r="BI1530">
        <v>0</v>
      </c>
      <c r="BJ1530">
        <v>0</v>
      </c>
      <c r="BK1530">
        <v>0</v>
      </c>
      <c r="BL1530">
        <v>0</v>
      </c>
      <c r="BM1530">
        <v>0</v>
      </c>
      <c r="BN1530">
        <v>0</v>
      </c>
      <c r="BO1530">
        <v>0</v>
      </c>
      <c r="BP1530">
        <v>0</v>
      </c>
      <c r="BQ1530">
        <v>0</v>
      </c>
      <c r="BR1530">
        <v>0</v>
      </c>
      <c r="BS1530">
        <v>0</v>
      </c>
      <c r="BT1530">
        <v>0</v>
      </c>
      <c r="BU1530">
        <v>0</v>
      </c>
      <c r="BV1530">
        <v>0</v>
      </c>
      <c r="BW1530">
        <v>0</v>
      </c>
      <c r="BX1530">
        <v>0</v>
      </c>
      <c r="BY1530">
        <v>0</v>
      </c>
      <c r="BZ1530">
        <v>0</v>
      </c>
      <c r="CA1530">
        <v>0</v>
      </c>
      <c r="CB1530">
        <v>0</v>
      </c>
      <c r="CC1530">
        <v>0</v>
      </c>
      <c r="CD1530">
        <v>0</v>
      </c>
      <c r="CE1530">
        <v>0</v>
      </c>
      <c r="CF1530">
        <v>0</v>
      </c>
      <c r="CG1530">
        <v>0</v>
      </c>
      <c r="CH1530">
        <v>0</v>
      </c>
      <c r="CI1530">
        <v>0</v>
      </c>
      <c r="CJ1530">
        <v>0</v>
      </c>
      <c r="CK1530">
        <v>0</v>
      </c>
      <c r="CL1530">
        <v>0</v>
      </c>
      <c r="CM1530">
        <v>0</v>
      </c>
      <c r="CN1530">
        <v>0</v>
      </c>
      <c r="CO1530">
        <v>0</v>
      </c>
      <c r="CP1530">
        <v>0</v>
      </c>
      <c r="CQ1530">
        <v>0</v>
      </c>
      <c r="CR1530">
        <v>0</v>
      </c>
      <c r="CS1530">
        <v>0</v>
      </c>
      <c r="CT1530">
        <v>0</v>
      </c>
      <c r="CU1530">
        <v>0</v>
      </c>
      <c r="CV1530">
        <v>0</v>
      </c>
      <c r="CW1530">
        <v>0</v>
      </c>
      <c r="CX1530">
        <v>0</v>
      </c>
      <c r="CY1530">
        <v>0</v>
      </c>
      <c r="CZ1530">
        <v>0</v>
      </c>
      <c r="DA1530">
        <v>0</v>
      </c>
      <c r="DB1530">
        <v>0</v>
      </c>
      <c r="DC1530">
        <v>0</v>
      </c>
      <c r="DD1530">
        <v>0</v>
      </c>
      <c r="DE1530">
        <v>0</v>
      </c>
      <c r="DF1530">
        <v>0</v>
      </c>
      <c r="DG1530">
        <v>0</v>
      </c>
      <c r="DH1530">
        <v>0</v>
      </c>
      <c r="DI1530">
        <v>0</v>
      </c>
      <c r="DJ1530">
        <v>0</v>
      </c>
      <c r="DK1530">
        <v>0</v>
      </c>
      <c r="DL1530">
        <v>0</v>
      </c>
      <c r="DM1530">
        <v>0</v>
      </c>
      <c r="DN1530">
        <v>0</v>
      </c>
      <c r="DO1530">
        <v>0</v>
      </c>
      <c r="DP1530">
        <v>0</v>
      </c>
      <c r="DQ1530">
        <v>0</v>
      </c>
      <c r="DR1530">
        <v>0</v>
      </c>
      <c r="DS1530">
        <v>0</v>
      </c>
      <c r="DT1530">
        <v>0</v>
      </c>
      <c r="DU1530">
        <v>0</v>
      </c>
      <c r="DV1530">
        <v>0</v>
      </c>
      <c r="DW1530">
        <v>0</v>
      </c>
      <c r="DX1530">
        <v>0</v>
      </c>
    </row>
    <row r="1531" spans="13:128" hidden="1">
      <c r="M1531" s="340"/>
      <c r="N1531" t="s">
        <v>944</v>
      </c>
      <c r="O1531">
        <v>1</v>
      </c>
      <c r="P1531">
        <v>21</v>
      </c>
      <c r="Q1531" s="183" t="str">
        <f t="shared" si="53"/>
        <v>SDH200121</v>
      </c>
      <c r="R1531">
        <v>10000</v>
      </c>
      <c r="S1531">
        <v>10000</v>
      </c>
      <c r="T1531">
        <v>10000</v>
      </c>
      <c r="U1531">
        <v>10000</v>
      </c>
      <c r="V1531">
        <v>10000</v>
      </c>
      <c r="W1531">
        <v>10000</v>
      </c>
      <c r="X1531">
        <v>10000</v>
      </c>
      <c r="Y1531">
        <v>10000</v>
      </c>
      <c r="Z1531">
        <v>10000</v>
      </c>
      <c r="AA1531">
        <v>10000</v>
      </c>
      <c r="AB1531">
        <v>10000</v>
      </c>
      <c r="AC1531">
        <v>10000</v>
      </c>
      <c r="AD1531">
        <v>10000</v>
      </c>
      <c r="AE1531">
        <v>10000</v>
      </c>
      <c r="AF1531">
        <v>10000</v>
      </c>
      <c r="AG1531">
        <v>10000</v>
      </c>
      <c r="AH1531">
        <v>10000</v>
      </c>
      <c r="AI1531">
        <v>10000</v>
      </c>
      <c r="AJ1531">
        <v>10000</v>
      </c>
      <c r="AK1531">
        <v>10000</v>
      </c>
      <c r="AL1531">
        <v>10000</v>
      </c>
      <c r="AM1531">
        <v>10000</v>
      </c>
      <c r="AN1531">
        <v>10000</v>
      </c>
      <c r="AO1531">
        <v>10000</v>
      </c>
      <c r="AP1531">
        <v>10000</v>
      </c>
      <c r="AQ1531">
        <v>10000</v>
      </c>
      <c r="AR1531">
        <v>10000</v>
      </c>
      <c r="AS1531">
        <v>10000</v>
      </c>
      <c r="AT1531">
        <v>10000</v>
      </c>
      <c r="AU1531">
        <v>10000</v>
      </c>
      <c r="AV1531">
        <v>10000</v>
      </c>
      <c r="AW1531">
        <v>10000</v>
      </c>
      <c r="AX1531">
        <v>10000</v>
      </c>
      <c r="AY1531">
        <v>10000</v>
      </c>
      <c r="AZ1531">
        <v>10000</v>
      </c>
      <c r="BA1531">
        <v>0</v>
      </c>
      <c r="BB1531">
        <v>0</v>
      </c>
      <c r="BC1531">
        <v>0</v>
      </c>
      <c r="BD1531">
        <v>0</v>
      </c>
      <c r="BE1531">
        <v>0</v>
      </c>
      <c r="BF1531">
        <v>0</v>
      </c>
      <c r="BG1531">
        <v>0</v>
      </c>
      <c r="BH1531">
        <v>0</v>
      </c>
      <c r="BI1531">
        <v>0</v>
      </c>
      <c r="BJ1531">
        <v>0</v>
      </c>
      <c r="BK1531">
        <v>0</v>
      </c>
      <c r="BL1531">
        <v>0</v>
      </c>
      <c r="BM1531">
        <v>0</v>
      </c>
      <c r="BN1531">
        <v>0</v>
      </c>
      <c r="BO1531">
        <v>0</v>
      </c>
      <c r="BP1531">
        <v>0</v>
      </c>
      <c r="BQ1531">
        <v>0</v>
      </c>
      <c r="BR1531">
        <v>0</v>
      </c>
      <c r="BS1531">
        <v>0</v>
      </c>
      <c r="BT1531">
        <v>0</v>
      </c>
      <c r="BU1531">
        <v>0</v>
      </c>
      <c r="BV1531">
        <v>0</v>
      </c>
      <c r="BW1531">
        <v>0</v>
      </c>
      <c r="BX1531">
        <v>0</v>
      </c>
      <c r="BY1531">
        <v>0</v>
      </c>
      <c r="BZ1531">
        <v>0</v>
      </c>
      <c r="CA1531">
        <v>0</v>
      </c>
      <c r="CB1531">
        <v>0</v>
      </c>
      <c r="CC1531">
        <v>0</v>
      </c>
      <c r="CD1531">
        <v>0</v>
      </c>
      <c r="CE1531">
        <v>0</v>
      </c>
      <c r="CF1531">
        <v>0</v>
      </c>
      <c r="CG1531">
        <v>0</v>
      </c>
      <c r="CH1531">
        <v>0</v>
      </c>
      <c r="CI1531">
        <v>0</v>
      </c>
      <c r="CJ1531">
        <v>0</v>
      </c>
      <c r="CK1531">
        <v>0</v>
      </c>
      <c r="CL1531">
        <v>0</v>
      </c>
      <c r="CM1531">
        <v>0</v>
      </c>
      <c r="CN1531">
        <v>0</v>
      </c>
      <c r="CO1531">
        <v>0</v>
      </c>
      <c r="CP1531">
        <v>0</v>
      </c>
      <c r="CQ1531">
        <v>0</v>
      </c>
      <c r="CR1531">
        <v>0</v>
      </c>
      <c r="CS1531">
        <v>0</v>
      </c>
      <c r="CT1531">
        <v>0</v>
      </c>
      <c r="CU1531">
        <v>0</v>
      </c>
      <c r="CV1531">
        <v>0</v>
      </c>
      <c r="CW1531">
        <v>0</v>
      </c>
      <c r="CX1531">
        <v>0</v>
      </c>
      <c r="CY1531">
        <v>0</v>
      </c>
      <c r="CZ1531">
        <v>0</v>
      </c>
      <c r="DA1531">
        <v>0</v>
      </c>
      <c r="DB1531">
        <v>0</v>
      </c>
      <c r="DC1531">
        <v>0</v>
      </c>
      <c r="DD1531">
        <v>0</v>
      </c>
      <c r="DE1531">
        <v>0</v>
      </c>
      <c r="DF1531">
        <v>0</v>
      </c>
      <c r="DG1531">
        <v>0</v>
      </c>
      <c r="DH1531">
        <v>0</v>
      </c>
      <c r="DI1531">
        <v>0</v>
      </c>
      <c r="DJ1531">
        <v>0</v>
      </c>
      <c r="DK1531">
        <v>0</v>
      </c>
      <c r="DL1531">
        <v>0</v>
      </c>
      <c r="DM1531">
        <v>0</v>
      </c>
      <c r="DN1531">
        <v>0</v>
      </c>
      <c r="DO1531">
        <v>0</v>
      </c>
      <c r="DP1531">
        <v>0</v>
      </c>
      <c r="DQ1531">
        <v>0</v>
      </c>
      <c r="DR1531">
        <v>0</v>
      </c>
      <c r="DS1531">
        <v>0</v>
      </c>
      <c r="DT1531">
        <v>0</v>
      </c>
      <c r="DU1531">
        <v>0</v>
      </c>
      <c r="DV1531">
        <v>0</v>
      </c>
      <c r="DW1531">
        <v>0</v>
      </c>
      <c r="DX1531">
        <v>0</v>
      </c>
    </row>
    <row r="1532" spans="13:128" hidden="1">
      <c r="M1532" s="340"/>
      <c r="N1532" t="s">
        <v>944</v>
      </c>
      <c r="O1532">
        <v>1</v>
      </c>
      <c r="P1532">
        <v>22</v>
      </c>
      <c r="Q1532" s="183" t="str">
        <f t="shared" si="53"/>
        <v>SDH200122</v>
      </c>
      <c r="R1532">
        <v>10000</v>
      </c>
      <c r="S1532">
        <v>10000</v>
      </c>
      <c r="T1532">
        <v>10000</v>
      </c>
      <c r="U1532">
        <v>10000</v>
      </c>
      <c r="V1532">
        <v>10000</v>
      </c>
      <c r="W1532">
        <v>10000</v>
      </c>
      <c r="X1532">
        <v>10000</v>
      </c>
      <c r="Y1532">
        <v>10000</v>
      </c>
      <c r="Z1532">
        <v>10000</v>
      </c>
      <c r="AA1532">
        <v>10000</v>
      </c>
      <c r="AB1532">
        <v>10000</v>
      </c>
      <c r="AC1532">
        <v>10000</v>
      </c>
      <c r="AD1532">
        <v>10000</v>
      </c>
      <c r="AE1532">
        <v>10000</v>
      </c>
      <c r="AF1532">
        <v>10000</v>
      </c>
      <c r="AG1532">
        <v>10000</v>
      </c>
      <c r="AH1532">
        <v>10000</v>
      </c>
      <c r="AI1532">
        <v>10000</v>
      </c>
      <c r="AJ1532">
        <v>10000</v>
      </c>
      <c r="AK1532">
        <v>10000</v>
      </c>
      <c r="AL1532">
        <v>10000</v>
      </c>
      <c r="AM1532">
        <v>10000</v>
      </c>
      <c r="AN1532">
        <v>10000</v>
      </c>
      <c r="AO1532">
        <v>10000</v>
      </c>
      <c r="AP1532">
        <v>10000</v>
      </c>
      <c r="AQ1532">
        <v>10000</v>
      </c>
      <c r="AR1532">
        <v>10000</v>
      </c>
      <c r="AS1532">
        <v>10000</v>
      </c>
      <c r="AT1532">
        <v>10000</v>
      </c>
      <c r="AU1532">
        <v>10000</v>
      </c>
      <c r="AV1532">
        <v>10000</v>
      </c>
      <c r="AW1532">
        <v>10000</v>
      </c>
      <c r="AX1532">
        <v>10000</v>
      </c>
      <c r="AY1532">
        <v>10000</v>
      </c>
      <c r="AZ1532">
        <v>10000</v>
      </c>
      <c r="BA1532">
        <v>0</v>
      </c>
      <c r="BB1532">
        <v>0</v>
      </c>
      <c r="BC1532">
        <v>0</v>
      </c>
      <c r="BD1532">
        <v>0</v>
      </c>
      <c r="BE1532">
        <v>0</v>
      </c>
      <c r="BF1532">
        <v>0</v>
      </c>
      <c r="BG1532">
        <v>0</v>
      </c>
      <c r="BH1532">
        <v>0</v>
      </c>
      <c r="BI1532">
        <v>0</v>
      </c>
      <c r="BJ1532">
        <v>0</v>
      </c>
      <c r="BK1532">
        <v>0</v>
      </c>
      <c r="BL1532">
        <v>0</v>
      </c>
      <c r="BM1532">
        <v>0</v>
      </c>
      <c r="BN1532">
        <v>0</v>
      </c>
      <c r="BO1532">
        <v>0</v>
      </c>
      <c r="BP1532">
        <v>0</v>
      </c>
      <c r="BQ1532">
        <v>0</v>
      </c>
      <c r="BR1532">
        <v>0</v>
      </c>
      <c r="BS1532">
        <v>0</v>
      </c>
      <c r="BT1532">
        <v>0</v>
      </c>
      <c r="BU1532">
        <v>0</v>
      </c>
      <c r="BV1532">
        <v>0</v>
      </c>
      <c r="BW1532">
        <v>0</v>
      </c>
      <c r="BX1532">
        <v>0</v>
      </c>
      <c r="BY1532">
        <v>0</v>
      </c>
      <c r="BZ1532">
        <v>0</v>
      </c>
      <c r="CA1532">
        <v>0</v>
      </c>
      <c r="CB1532">
        <v>0</v>
      </c>
      <c r="CC1532">
        <v>0</v>
      </c>
      <c r="CD1532">
        <v>0</v>
      </c>
      <c r="CE1532">
        <v>0</v>
      </c>
      <c r="CF1532">
        <v>0</v>
      </c>
      <c r="CG1532">
        <v>0</v>
      </c>
      <c r="CH1532">
        <v>0</v>
      </c>
      <c r="CI1532">
        <v>0</v>
      </c>
      <c r="CJ1532">
        <v>0</v>
      </c>
      <c r="CK1532">
        <v>0</v>
      </c>
      <c r="CL1532">
        <v>0</v>
      </c>
      <c r="CM1532">
        <v>0</v>
      </c>
      <c r="CN1532">
        <v>0</v>
      </c>
      <c r="CO1532">
        <v>0</v>
      </c>
      <c r="CP1532">
        <v>0</v>
      </c>
      <c r="CQ1532">
        <v>0</v>
      </c>
      <c r="CR1532">
        <v>0</v>
      </c>
      <c r="CS1532">
        <v>0</v>
      </c>
      <c r="CT1532">
        <v>0</v>
      </c>
      <c r="CU1532">
        <v>0</v>
      </c>
      <c r="CV1532">
        <v>0</v>
      </c>
      <c r="CW1532">
        <v>0</v>
      </c>
      <c r="CX1532">
        <v>0</v>
      </c>
      <c r="CY1532">
        <v>0</v>
      </c>
      <c r="CZ1532">
        <v>0</v>
      </c>
      <c r="DA1532">
        <v>0</v>
      </c>
      <c r="DB1532">
        <v>0</v>
      </c>
      <c r="DC1532">
        <v>0</v>
      </c>
      <c r="DD1532">
        <v>0</v>
      </c>
      <c r="DE1532">
        <v>0</v>
      </c>
      <c r="DF1532">
        <v>0</v>
      </c>
      <c r="DG1532">
        <v>0</v>
      </c>
      <c r="DH1532">
        <v>0</v>
      </c>
      <c r="DI1532">
        <v>0</v>
      </c>
      <c r="DJ1532">
        <v>0</v>
      </c>
      <c r="DK1532">
        <v>0</v>
      </c>
      <c r="DL1532">
        <v>0</v>
      </c>
      <c r="DM1532">
        <v>0</v>
      </c>
      <c r="DN1532">
        <v>0</v>
      </c>
      <c r="DO1532">
        <v>0</v>
      </c>
      <c r="DP1532">
        <v>0</v>
      </c>
      <c r="DQ1532">
        <v>0</v>
      </c>
      <c r="DR1532">
        <v>0</v>
      </c>
      <c r="DS1532">
        <v>0</v>
      </c>
      <c r="DT1532">
        <v>0</v>
      </c>
      <c r="DU1532">
        <v>0</v>
      </c>
      <c r="DV1532">
        <v>0</v>
      </c>
      <c r="DW1532">
        <v>0</v>
      </c>
      <c r="DX1532">
        <v>0</v>
      </c>
    </row>
    <row r="1533" spans="13:128" hidden="1">
      <c r="M1533" s="340"/>
      <c r="N1533" t="s">
        <v>944</v>
      </c>
      <c r="O1533">
        <v>1</v>
      </c>
      <c r="P1533">
        <v>23</v>
      </c>
      <c r="Q1533" s="183" t="str">
        <f t="shared" si="53"/>
        <v>SDH200123</v>
      </c>
      <c r="R1533">
        <v>10000</v>
      </c>
      <c r="S1533">
        <v>10000</v>
      </c>
      <c r="T1533">
        <v>10000</v>
      </c>
      <c r="U1533">
        <v>10000</v>
      </c>
      <c r="V1533">
        <v>10000</v>
      </c>
      <c r="W1533">
        <v>10000</v>
      </c>
      <c r="X1533">
        <v>10000</v>
      </c>
      <c r="Y1533">
        <v>10000</v>
      </c>
      <c r="Z1533">
        <v>10000</v>
      </c>
      <c r="AA1533">
        <v>10000</v>
      </c>
      <c r="AB1533">
        <v>10000</v>
      </c>
      <c r="AC1533">
        <v>10000</v>
      </c>
      <c r="AD1533">
        <v>10000</v>
      </c>
      <c r="AE1533">
        <v>10000</v>
      </c>
      <c r="AF1533">
        <v>10000</v>
      </c>
      <c r="AG1533">
        <v>10000</v>
      </c>
      <c r="AH1533">
        <v>10000</v>
      </c>
      <c r="AI1533">
        <v>10000</v>
      </c>
      <c r="AJ1533">
        <v>10000</v>
      </c>
      <c r="AK1533">
        <v>10000</v>
      </c>
      <c r="AL1533">
        <v>10000</v>
      </c>
      <c r="AM1533">
        <v>10000</v>
      </c>
      <c r="AN1533">
        <v>10000</v>
      </c>
      <c r="AO1533">
        <v>10000</v>
      </c>
      <c r="AP1533">
        <v>10000</v>
      </c>
      <c r="AQ1533">
        <v>10000</v>
      </c>
      <c r="AR1533">
        <v>10000</v>
      </c>
      <c r="AS1533">
        <v>10000</v>
      </c>
      <c r="AT1533">
        <v>10000</v>
      </c>
      <c r="AU1533">
        <v>10000</v>
      </c>
      <c r="AV1533">
        <v>10000</v>
      </c>
      <c r="AW1533">
        <v>10000</v>
      </c>
      <c r="AX1533">
        <v>10000</v>
      </c>
      <c r="AY1533">
        <v>10000</v>
      </c>
      <c r="AZ1533">
        <v>10000</v>
      </c>
      <c r="BA1533">
        <v>0</v>
      </c>
      <c r="BB1533">
        <v>0</v>
      </c>
      <c r="BC1533">
        <v>0</v>
      </c>
      <c r="BD1533">
        <v>0</v>
      </c>
      <c r="BE1533">
        <v>0</v>
      </c>
      <c r="BF1533">
        <v>0</v>
      </c>
      <c r="BG1533">
        <v>0</v>
      </c>
      <c r="BH1533">
        <v>0</v>
      </c>
      <c r="BI1533">
        <v>0</v>
      </c>
      <c r="BJ1533">
        <v>0</v>
      </c>
      <c r="BK1533">
        <v>0</v>
      </c>
      <c r="BL1533">
        <v>0</v>
      </c>
      <c r="BM1533">
        <v>0</v>
      </c>
      <c r="BN1533">
        <v>0</v>
      </c>
      <c r="BO1533">
        <v>0</v>
      </c>
      <c r="BP1533">
        <v>0</v>
      </c>
      <c r="BQ1533">
        <v>0</v>
      </c>
      <c r="BR1533">
        <v>0</v>
      </c>
      <c r="BS1533">
        <v>0</v>
      </c>
      <c r="BT1533">
        <v>0</v>
      </c>
      <c r="BU1533">
        <v>0</v>
      </c>
      <c r="BV1533">
        <v>0</v>
      </c>
      <c r="BW1533">
        <v>0</v>
      </c>
      <c r="BX1533">
        <v>0</v>
      </c>
      <c r="BY1533">
        <v>0</v>
      </c>
      <c r="BZ1533">
        <v>0</v>
      </c>
      <c r="CA1533">
        <v>0</v>
      </c>
      <c r="CB1533">
        <v>0</v>
      </c>
      <c r="CC1533">
        <v>0</v>
      </c>
      <c r="CD1533">
        <v>0</v>
      </c>
      <c r="CE1533">
        <v>0</v>
      </c>
      <c r="CF1533">
        <v>0</v>
      </c>
      <c r="CG1533">
        <v>0</v>
      </c>
      <c r="CH1533">
        <v>0</v>
      </c>
      <c r="CI1533">
        <v>0</v>
      </c>
      <c r="CJ1533">
        <v>0</v>
      </c>
      <c r="CK1533">
        <v>0</v>
      </c>
      <c r="CL1533">
        <v>0</v>
      </c>
      <c r="CM1533">
        <v>0</v>
      </c>
      <c r="CN1533">
        <v>0</v>
      </c>
      <c r="CO1533">
        <v>0</v>
      </c>
      <c r="CP1533">
        <v>0</v>
      </c>
      <c r="CQ1533">
        <v>0</v>
      </c>
      <c r="CR1533">
        <v>0</v>
      </c>
      <c r="CS1533">
        <v>0</v>
      </c>
      <c r="CT1533">
        <v>0</v>
      </c>
      <c r="CU1533">
        <v>0</v>
      </c>
      <c r="CV1533">
        <v>0</v>
      </c>
      <c r="CW1533">
        <v>0</v>
      </c>
      <c r="CX1533">
        <v>0</v>
      </c>
      <c r="CY1533">
        <v>0</v>
      </c>
      <c r="CZ1533">
        <v>0</v>
      </c>
      <c r="DA1533">
        <v>0</v>
      </c>
      <c r="DB1533">
        <v>0</v>
      </c>
      <c r="DC1533">
        <v>0</v>
      </c>
      <c r="DD1533">
        <v>0</v>
      </c>
      <c r="DE1533">
        <v>0</v>
      </c>
      <c r="DF1533">
        <v>0</v>
      </c>
      <c r="DG1533">
        <v>0</v>
      </c>
      <c r="DH1533">
        <v>0</v>
      </c>
      <c r="DI1533">
        <v>0</v>
      </c>
      <c r="DJ1533">
        <v>0</v>
      </c>
      <c r="DK1533">
        <v>0</v>
      </c>
      <c r="DL1533">
        <v>0</v>
      </c>
      <c r="DM1533">
        <v>0</v>
      </c>
      <c r="DN1533">
        <v>0</v>
      </c>
      <c r="DO1533">
        <v>0</v>
      </c>
      <c r="DP1533">
        <v>0</v>
      </c>
      <c r="DQ1533">
        <v>0</v>
      </c>
      <c r="DR1533">
        <v>0</v>
      </c>
      <c r="DS1533">
        <v>0</v>
      </c>
      <c r="DT1533">
        <v>0</v>
      </c>
      <c r="DU1533">
        <v>0</v>
      </c>
      <c r="DV1533">
        <v>0</v>
      </c>
      <c r="DW1533">
        <v>0</v>
      </c>
      <c r="DX1533">
        <v>0</v>
      </c>
    </row>
    <row r="1534" spans="13:128" hidden="1">
      <c r="M1534" s="340"/>
      <c r="N1534" t="s">
        <v>944</v>
      </c>
      <c r="O1534">
        <v>1</v>
      </c>
      <c r="P1534">
        <v>24</v>
      </c>
      <c r="Q1534" s="183" t="str">
        <f t="shared" si="53"/>
        <v>SDH200124</v>
      </c>
      <c r="R1534">
        <v>10000</v>
      </c>
      <c r="S1534">
        <v>10000</v>
      </c>
      <c r="T1534">
        <v>10000</v>
      </c>
      <c r="U1534">
        <v>10000</v>
      </c>
      <c r="V1534">
        <v>10000</v>
      </c>
      <c r="W1534">
        <v>10000</v>
      </c>
      <c r="X1534">
        <v>10000</v>
      </c>
      <c r="Y1534">
        <v>10000</v>
      </c>
      <c r="Z1534">
        <v>10000</v>
      </c>
      <c r="AA1534">
        <v>10000</v>
      </c>
      <c r="AB1534">
        <v>10000</v>
      </c>
      <c r="AC1534">
        <v>10000</v>
      </c>
      <c r="AD1534">
        <v>10000</v>
      </c>
      <c r="AE1534">
        <v>10000</v>
      </c>
      <c r="AF1534">
        <v>10000</v>
      </c>
      <c r="AG1534">
        <v>10000</v>
      </c>
      <c r="AH1534">
        <v>10000</v>
      </c>
      <c r="AI1534">
        <v>10000</v>
      </c>
      <c r="AJ1534">
        <v>10000</v>
      </c>
      <c r="AK1534">
        <v>10000</v>
      </c>
      <c r="AL1534">
        <v>10000</v>
      </c>
      <c r="AM1534">
        <v>10000</v>
      </c>
      <c r="AN1534">
        <v>10000</v>
      </c>
      <c r="AO1534">
        <v>10000</v>
      </c>
      <c r="AP1534">
        <v>10000</v>
      </c>
      <c r="AQ1534">
        <v>10000</v>
      </c>
      <c r="AR1534">
        <v>10000</v>
      </c>
      <c r="AS1534">
        <v>10000</v>
      </c>
      <c r="AT1534">
        <v>10000</v>
      </c>
      <c r="AU1534">
        <v>10000</v>
      </c>
      <c r="AV1534">
        <v>10000</v>
      </c>
      <c r="AW1534">
        <v>10000</v>
      </c>
      <c r="AX1534">
        <v>10000</v>
      </c>
      <c r="AY1534">
        <v>10000</v>
      </c>
      <c r="AZ1534">
        <v>10000</v>
      </c>
      <c r="BA1534">
        <v>0</v>
      </c>
      <c r="BB1534">
        <v>0</v>
      </c>
      <c r="BC1534">
        <v>0</v>
      </c>
      <c r="BD1534">
        <v>0</v>
      </c>
      <c r="BE1534">
        <v>0</v>
      </c>
      <c r="BF1534">
        <v>0</v>
      </c>
      <c r="BG1534">
        <v>0</v>
      </c>
      <c r="BH1534">
        <v>0</v>
      </c>
      <c r="BI1534">
        <v>0</v>
      </c>
      <c r="BJ1534">
        <v>0</v>
      </c>
      <c r="BK1534">
        <v>0</v>
      </c>
      <c r="BL1534">
        <v>0</v>
      </c>
      <c r="BM1534">
        <v>0</v>
      </c>
      <c r="BN1534">
        <v>0</v>
      </c>
      <c r="BO1534">
        <v>0</v>
      </c>
      <c r="BP1534">
        <v>0</v>
      </c>
      <c r="BQ1534">
        <v>0</v>
      </c>
      <c r="BR1534">
        <v>0</v>
      </c>
      <c r="BS1534">
        <v>0</v>
      </c>
      <c r="BT1534">
        <v>0</v>
      </c>
      <c r="BU1534">
        <v>0</v>
      </c>
      <c r="BV1534">
        <v>0</v>
      </c>
      <c r="BW1534">
        <v>0</v>
      </c>
      <c r="BX1534">
        <v>0</v>
      </c>
      <c r="BY1534">
        <v>0</v>
      </c>
      <c r="BZ1534">
        <v>0</v>
      </c>
      <c r="CA1534">
        <v>0</v>
      </c>
      <c r="CB1534">
        <v>0</v>
      </c>
      <c r="CC1534">
        <v>0</v>
      </c>
      <c r="CD1534">
        <v>0</v>
      </c>
      <c r="CE1534">
        <v>0</v>
      </c>
      <c r="CF1534">
        <v>0</v>
      </c>
      <c r="CG1534">
        <v>0</v>
      </c>
      <c r="CH1534">
        <v>0</v>
      </c>
      <c r="CI1534">
        <v>0</v>
      </c>
      <c r="CJ1534">
        <v>0</v>
      </c>
      <c r="CK1534">
        <v>0</v>
      </c>
      <c r="CL1534">
        <v>0</v>
      </c>
      <c r="CM1534">
        <v>0</v>
      </c>
      <c r="CN1534">
        <v>0</v>
      </c>
      <c r="CO1534">
        <v>0</v>
      </c>
      <c r="CP1534">
        <v>0</v>
      </c>
      <c r="CQ1534">
        <v>0</v>
      </c>
      <c r="CR1534">
        <v>0</v>
      </c>
      <c r="CS1534">
        <v>0</v>
      </c>
      <c r="CT1534">
        <v>0</v>
      </c>
      <c r="CU1534">
        <v>0</v>
      </c>
      <c r="CV1534">
        <v>0</v>
      </c>
      <c r="CW1534">
        <v>0</v>
      </c>
      <c r="CX1534">
        <v>0</v>
      </c>
      <c r="CY1534">
        <v>0</v>
      </c>
      <c r="CZ1534">
        <v>0</v>
      </c>
      <c r="DA1534">
        <v>0</v>
      </c>
      <c r="DB1534">
        <v>0</v>
      </c>
      <c r="DC1534">
        <v>0</v>
      </c>
      <c r="DD1534">
        <v>0</v>
      </c>
      <c r="DE1534">
        <v>0</v>
      </c>
      <c r="DF1534">
        <v>0</v>
      </c>
      <c r="DG1534">
        <v>0</v>
      </c>
      <c r="DH1534">
        <v>0</v>
      </c>
      <c r="DI1534">
        <v>0</v>
      </c>
      <c r="DJ1534">
        <v>0</v>
      </c>
      <c r="DK1534">
        <v>0</v>
      </c>
      <c r="DL1534">
        <v>0</v>
      </c>
      <c r="DM1534">
        <v>0</v>
      </c>
      <c r="DN1534">
        <v>0</v>
      </c>
      <c r="DO1534">
        <v>0</v>
      </c>
      <c r="DP1534">
        <v>0</v>
      </c>
      <c r="DQ1534">
        <v>0</v>
      </c>
      <c r="DR1534">
        <v>0</v>
      </c>
      <c r="DS1534">
        <v>0</v>
      </c>
      <c r="DT1534">
        <v>0</v>
      </c>
      <c r="DU1534">
        <v>0</v>
      </c>
      <c r="DV1534">
        <v>0</v>
      </c>
      <c r="DW1534">
        <v>0</v>
      </c>
      <c r="DX1534">
        <v>0</v>
      </c>
    </row>
    <row r="1535" spans="13:128" hidden="1">
      <c r="M1535" s="340"/>
      <c r="N1535" t="s">
        <v>944</v>
      </c>
      <c r="O1535">
        <v>1</v>
      </c>
      <c r="P1535">
        <v>25</v>
      </c>
      <c r="Q1535" s="183" t="str">
        <f t="shared" si="53"/>
        <v>SDH200125</v>
      </c>
      <c r="R1535">
        <v>10000</v>
      </c>
      <c r="S1535">
        <v>10000</v>
      </c>
      <c r="T1535">
        <v>10000</v>
      </c>
      <c r="U1535">
        <v>10000</v>
      </c>
      <c r="V1535">
        <v>10000</v>
      </c>
      <c r="W1535">
        <v>10000</v>
      </c>
      <c r="X1535">
        <v>10000</v>
      </c>
      <c r="Y1535">
        <v>10000</v>
      </c>
      <c r="Z1535">
        <v>10000</v>
      </c>
      <c r="AA1535">
        <v>10000</v>
      </c>
      <c r="AB1535">
        <v>10000</v>
      </c>
      <c r="AC1535">
        <v>10000</v>
      </c>
      <c r="AD1535">
        <v>10000</v>
      </c>
      <c r="AE1535">
        <v>10000</v>
      </c>
      <c r="AF1535">
        <v>10000</v>
      </c>
      <c r="AG1535">
        <v>10000</v>
      </c>
      <c r="AH1535">
        <v>10000</v>
      </c>
      <c r="AI1535">
        <v>10000</v>
      </c>
      <c r="AJ1535">
        <v>10000</v>
      </c>
      <c r="AK1535">
        <v>10000</v>
      </c>
      <c r="AL1535">
        <v>10000</v>
      </c>
      <c r="AM1535">
        <v>10000</v>
      </c>
      <c r="AN1535">
        <v>10000</v>
      </c>
      <c r="AO1535">
        <v>10000</v>
      </c>
      <c r="AP1535">
        <v>10000</v>
      </c>
      <c r="AQ1535">
        <v>10000</v>
      </c>
      <c r="AR1535">
        <v>10000</v>
      </c>
      <c r="AS1535">
        <v>10000</v>
      </c>
      <c r="AT1535">
        <v>10000</v>
      </c>
      <c r="AU1535">
        <v>10000</v>
      </c>
      <c r="AV1535">
        <v>10000</v>
      </c>
      <c r="AW1535">
        <v>10000</v>
      </c>
      <c r="AX1535">
        <v>10000</v>
      </c>
      <c r="AY1535">
        <v>10000</v>
      </c>
      <c r="AZ1535">
        <v>10000</v>
      </c>
      <c r="BA1535">
        <v>0</v>
      </c>
      <c r="BB1535">
        <v>0</v>
      </c>
      <c r="BC1535">
        <v>0</v>
      </c>
      <c r="BD1535">
        <v>0</v>
      </c>
      <c r="BE1535">
        <v>0</v>
      </c>
      <c r="BF1535">
        <v>0</v>
      </c>
      <c r="BG1535">
        <v>0</v>
      </c>
      <c r="BH1535">
        <v>0</v>
      </c>
      <c r="BI1535">
        <v>0</v>
      </c>
      <c r="BJ1535">
        <v>0</v>
      </c>
      <c r="BK1535">
        <v>0</v>
      </c>
      <c r="BL1535">
        <v>0</v>
      </c>
      <c r="BM1535">
        <v>0</v>
      </c>
      <c r="BN1535">
        <v>0</v>
      </c>
      <c r="BO1535">
        <v>0</v>
      </c>
      <c r="BP1535">
        <v>0</v>
      </c>
      <c r="BQ1535">
        <v>0</v>
      </c>
      <c r="BR1535">
        <v>0</v>
      </c>
      <c r="BS1535">
        <v>0</v>
      </c>
      <c r="BT1535">
        <v>0</v>
      </c>
      <c r="BU1535">
        <v>0</v>
      </c>
      <c r="BV1535">
        <v>0</v>
      </c>
      <c r="BW1535">
        <v>0</v>
      </c>
      <c r="BX1535">
        <v>0</v>
      </c>
      <c r="BY1535">
        <v>0</v>
      </c>
      <c r="BZ1535">
        <v>0</v>
      </c>
      <c r="CA1535">
        <v>0</v>
      </c>
      <c r="CB1535">
        <v>0</v>
      </c>
      <c r="CC1535">
        <v>0</v>
      </c>
      <c r="CD1535">
        <v>0</v>
      </c>
      <c r="CE1535">
        <v>0</v>
      </c>
      <c r="CF1535">
        <v>0</v>
      </c>
      <c r="CG1535">
        <v>0</v>
      </c>
      <c r="CH1535">
        <v>0</v>
      </c>
      <c r="CI1535">
        <v>0</v>
      </c>
      <c r="CJ1535">
        <v>0</v>
      </c>
      <c r="CK1535">
        <v>0</v>
      </c>
      <c r="CL1535">
        <v>0</v>
      </c>
      <c r="CM1535">
        <v>0</v>
      </c>
      <c r="CN1535">
        <v>0</v>
      </c>
      <c r="CO1535">
        <v>0</v>
      </c>
      <c r="CP1535">
        <v>0</v>
      </c>
      <c r="CQ1535">
        <v>0</v>
      </c>
      <c r="CR1535">
        <v>0</v>
      </c>
      <c r="CS1535">
        <v>0</v>
      </c>
      <c r="CT1535">
        <v>0</v>
      </c>
      <c r="CU1535">
        <v>0</v>
      </c>
      <c r="CV1535">
        <v>0</v>
      </c>
      <c r="CW1535">
        <v>0</v>
      </c>
      <c r="CX1535">
        <v>0</v>
      </c>
      <c r="CY1535">
        <v>0</v>
      </c>
      <c r="CZ1535">
        <v>0</v>
      </c>
      <c r="DA1535">
        <v>0</v>
      </c>
      <c r="DB1535">
        <v>0</v>
      </c>
      <c r="DC1535">
        <v>0</v>
      </c>
      <c r="DD1535">
        <v>0</v>
      </c>
      <c r="DE1535">
        <v>0</v>
      </c>
      <c r="DF1535">
        <v>0</v>
      </c>
      <c r="DG1535">
        <v>0</v>
      </c>
      <c r="DH1535">
        <v>0</v>
      </c>
      <c r="DI1535">
        <v>0</v>
      </c>
      <c r="DJ1535">
        <v>0</v>
      </c>
      <c r="DK1535">
        <v>0</v>
      </c>
      <c r="DL1535">
        <v>0</v>
      </c>
      <c r="DM1535">
        <v>0</v>
      </c>
      <c r="DN1535">
        <v>0</v>
      </c>
      <c r="DO1535">
        <v>0</v>
      </c>
      <c r="DP1535">
        <v>0</v>
      </c>
      <c r="DQ1535">
        <v>0</v>
      </c>
      <c r="DR1535">
        <v>0</v>
      </c>
      <c r="DS1535">
        <v>0</v>
      </c>
      <c r="DT1535">
        <v>0</v>
      </c>
      <c r="DU1535">
        <v>0</v>
      </c>
      <c r="DV1535">
        <v>0</v>
      </c>
      <c r="DW1535">
        <v>0</v>
      </c>
      <c r="DX1535">
        <v>0</v>
      </c>
    </row>
    <row r="1536" spans="13:128" hidden="1">
      <c r="M1536" s="340"/>
      <c r="N1536" t="s">
        <v>944</v>
      </c>
      <c r="O1536">
        <v>1</v>
      </c>
      <c r="P1536">
        <v>26</v>
      </c>
      <c r="Q1536" s="183" t="str">
        <f t="shared" si="53"/>
        <v>SDH200126</v>
      </c>
      <c r="R1536">
        <v>10000</v>
      </c>
      <c r="S1536">
        <v>10000</v>
      </c>
      <c r="T1536">
        <v>10000</v>
      </c>
      <c r="U1536">
        <v>10000</v>
      </c>
      <c r="V1536">
        <v>10000</v>
      </c>
      <c r="W1536">
        <v>10000</v>
      </c>
      <c r="X1536">
        <v>10000</v>
      </c>
      <c r="Y1536">
        <v>10000</v>
      </c>
      <c r="Z1536">
        <v>10000</v>
      </c>
      <c r="AA1536">
        <v>10000</v>
      </c>
      <c r="AB1536">
        <v>10000</v>
      </c>
      <c r="AC1536">
        <v>10000</v>
      </c>
      <c r="AD1536">
        <v>10000</v>
      </c>
      <c r="AE1536">
        <v>10000</v>
      </c>
      <c r="AF1536">
        <v>10000</v>
      </c>
      <c r="AG1536">
        <v>10000</v>
      </c>
      <c r="AH1536">
        <v>10000</v>
      </c>
      <c r="AI1536">
        <v>10000</v>
      </c>
      <c r="AJ1536">
        <v>10000</v>
      </c>
      <c r="AK1536">
        <v>10000</v>
      </c>
      <c r="AL1536">
        <v>10000</v>
      </c>
      <c r="AM1536">
        <v>10000</v>
      </c>
      <c r="AN1536">
        <v>10000</v>
      </c>
      <c r="AO1536">
        <v>10000</v>
      </c>
      <c r="AP1536">
        <v>10000</v>
      </c>
      <c r="AQ1536">
        <v>10000</v>
      </c>
      <c r="AR1536">
        <v>10000</v>
      </c>
      <c r="AS1536">
        <v>10000</v>
      </c>
      <c r="AT1536">
        <v>10000</v>
      </c>
      <c r="AU1536">
        <v>10000</v>
      </c>
      <c r="AV1536">
        <v>10000</v>
      </c>
      <c r="AW1536">
        <v>10000</v>
      </c>
      <c r="AX1536">
        <v>10000</v>
      </c>
      <c r="AY1536">
        <v>10000</v>
      </c>
      <c r="AZ1536">
        <v>10000</v>
      </c>
      <c r="BA1536">
        <v>0</v>
      </c>
      <c r="BB1536">
        <v>0</v>
      </c>
      <c r="BC1536">
        <v>0</v>
      </c>
      <c r="BD1536">
        <v>0</v>
      </c>
      <c r="BE1536">
        <v>0</v>
      </c>
      <c r="BF1536">
        <v>0</v>
      </c>
      <c r="BG1536">
        <v>0</v>
      </c>
      <c r="BH1536">
        <v>0</v>
      </c>
      <c r="BI1536">
        <v>0</v>
      </c>
      <c r="BJ1536">
        <v>0</v>
      </c>
      <c r="BK1536">
        <v>0</v>
      </c>
      <c r="BL1536">
        <v>0</v>
      </c>
      <c r="BM1536">
        <v>0</v>
      </c>
      <c r="BN1536">
        <v>0</v>
      </c>
      <c r="BO1536">
        <v>0</v>
      </c>
      <c r="BP1536">
        <v>0</v>
      </c>
      <c r="BQ1536">
        <v>0</v>
      </c>
      <c r="BR1536">
        <v>0</v>
      </c>
      <c r="BS1536">
        <v>0</v>
      </c>
      <c r="BT1536">
        <v>0</v>
      </c>
      <c r="BU1536">
        <v>0</v>
      </c>
      <c r="BV1536">
        <v>0</v>
      </c>
      <c r="BW1536">
        <v>0</v>
      </c>
      <c r="BX1536">
        <v>0</v>
      </c>
      <c r="BY1536">
        <v>0</v>
      </c>
      <c r="BZ1536">
        <v>0</v>
      </c>
      <c r="CA1536">
        <v>0</v>
      </c>
      <c r="CB1536">
        <v>0</v>
      </c>
      <c r="CC1536">
        <v>0</v>
      </c>
      <c r="CD1536">
        <v>0</v>
      </c>
      <c r="CE1536">
        <v>0</v>
      </c>
      <c r="CF1536">
        <v>0</v>
      </c>
      <c r="CG1536">
        <v>0</v>
      </c>
      <c r="CH1536">
        <v>0</v>
      </c>
      <c r="CI1536">
        <v>0</v>
      </c>
      <c r="CJ1536">
        <v>0</v>
      </c>
      <c r="CK1536">
        <v>0</v>
      </c>
      <c r="CL1536">
        <v>0</v>
      </c>
      <c r="CM1536">
        <v>0</v>
      </c>
      <c r="CN1536">
        <v>0</v>
      </c>
      <c r="CO1536">
        <v>0</v>
      </c>
      <c r="CP1536">
        <v>0</v>
      </c>
      <c r="CQ1536">
        <v>0</v>
      </c>
      <c r="CR1536">
        <v>0</v>
      </c>
      <c r="CS1536">
        <v>0</v>
      </c>
      <c r="CT1536">
        <v>0</v>
      </c>
      <c r="CU1536">
        <v>0</v>
      </c>
      <c r="CV1536">
        <v>0</v>
      </c>
      <c r="CW1536">
        <v>0</v>
      </c>
      <c r="CX1536">
        <v>0</v>
      </c>
      <c r="CY1536">
        <v>0</v>
      </c>
      <c r="CZ1536">
        <v>0</v>
      </c>
      <c r="DA1536">
        <v>0</v>
      </c>
      <c r="DB1536">
        <v>0</v>
      </c>
      <c r="DC1536">
        <v>0</v>
      </c>
      <c r="DD1536">
        <v>0</v>
      </c>
      <c r="DE1536">
        <v>0</v>
      </c>
      <c r="DF1536">
        <v>0</v>
      </c>
      <c r="DG1536">
        <v>0</v>
      </c>
      <c r="DH1536">
        <v>0</v>
      </c>
      <c r="DI1536">
        <v>0</v>
      </c>
      <c r="DJ1536">
        <v>0</v>
      </c>
      <c r="DK1536">
        <v>0</v>
      </c>
      <c r="DL1536">
        <v>0</v>
      </c>
      <c r="DM1536">
        <v>0</v>
      </c>
      <c r="DN1536">
        <v>0</v>
      </c>
      <c r="DO1536">
        <v>0</v>
      </c>
      <c r="DP1536">
        <v>0</v>
      </c>
      <c r="DQ1536">
        <v>0</v>
      </c>
      <c r="DR1536">
        <v>0</v>
      </c>
      <c r="DS1536">
        <v>0</v>
      </c>
      <c r="DT1536">
        <v>0</v>
      </c>
      <c r="DU1536">
        <v>0</v>
      </c>
      <c r="DV1536">
        <v>0</v>
      </c>
      <c r="DW1536">
        <v>0</v>
      </c>
      <c r="DX1536">
        <v>0</v>
      </c>
    </row>
    <row r="1537" spans="13:128" hidden="1">
      <c r="M1537" s="340"/>
      <c r="N1537" t="s">
        <v>944</v>
      </c>
      <c r="O1537">
        <v>1</v>
      </c>
      <c r="P1537">
        <v>27</v>
      </c>
      <c r="Q1537" s="183" t="str">
        <f t="shared" si="53"/>
        <v>SDH200127</v>
      </c>
      <c r="R1537">
        <v>10000</v>
      </c>
      <c r="S1537">
        <v>10000</v>
      </c>
      <c r="T1537">
        <v>10000</v>
      </c>
      <c r="U1537">
        <v>10000</v>
      </c>
      <c r="V1537">
        <v>10000</v>
      </c>
      <c r="W1537">
        <v>10000</v>
      </c>
      <c r="X1537">
        <v>10000</v>
      </c>
      <c r="Y1537">
        <v>10000</v>
      </c>
      <c r="Z1537">
        <v>10000</v>
      </c>
      <c r="AA1537">
        <v>10000</v>
      </c>
      <c r="AB1537">
        <v>10000</v>
      </c>
      <c r="AC1537">
        <v>10000</v>
      </c>
      <c r="AD1537">
        <v>10000</v>
      </c>
      <c r="AE1537">
        <v>10000</v>
      </c>
      <c r="AF1537">
        <v>10000</v>
      </c>
      <c r="AG1537">
        <v>10000</v>
      </c>
      <c r="AH1537">
        <v>10000</v>
      </c>
      <c r="AI1537">
        <v>10000</v>
      </c>
      <c r="AJ1537">
        <v>10000</v>
      </c>
      <c r="AK1537">
        <v>10000</v>
      </c>
      <c r="AL1537">
        <v>10000</v>
      </c>
      <c r="AM1537">
        <v>10000</v>
      </c>
      <c r="AN1537">
        <v>10000</v>
      </c>
      <c r="AO1537">
        <v>10000</v>
      </c>
      <c r="AP1537">
        <v>10000</v>
      </c>
      <c r="AQ1537">
        <v>10000</v>
      </c>
      <c r="AR1537">
        <v>10000</v>
      </c>
      <c r="AS1537">
        <v>10000</v>
      </c>
      <c r="AT1537">
        <v>10000</v>
      </c>
      <c r="AU1537">
        <v>10000</v>
      </c>
      <c r="AV1537">
        <v>10000</v>
      </c>
      <c r="AW1537">
        <v>10000</v>
      </c>
      <c r="AX1537">
        <v>10000</v>
      </c>
      <c r="AY1537">
        <v>10000</v>
      </c>
      <c r="AZ1537">
        <v>10000</v>
      </c>
      <c r="BA1537">
        <v>0</v>
      </c>
      <c r="BB1537">
        <v>0</v>
      </c>
      <c r="BC1537">
        <v>0</v>
      </c>
      <c r="BD1537">
        <v>0</v>
      </c>
      <c r="BE1537">
        <v>0</v>
      </c>
      <c r="BF1537">
        <v>0</v>
      </c>
      <c r="BG1537">
        <v>0</v>
      </c>
      <c r="BH1537">
        <v>0</v>
      </c>
      <c r="BI1537">
        <v>0</v>
      </c>
      <c r="BJ1537">
        <v>0</v>
      </c>
      <c r="BK1537">
        <v>0</v>
      </c>
      <c r="BL1537">
        <v>0</v>
      </c>
      <c r="BM1537">
        <v>0</v>
      </c>
      <c r="BN1537">
        <v>0</v>
      </c>
      <c r="BO1537">
        <v>0</v>
      </c>
      <c r="BP1537">
        <v>0</v>
      </c>
      <c r="BQ1537">
        <v>0</v>
      </c>
      <c r="BR1537">
        <v>0</v>
      </c>
      <c r="BS1537">
        <v>0</v>
      </c>
      <c r="BT1537">
        <v>0</v>
      </c>
      <c r="BU1537">
        <v>0</v>
      </c>
      <c r="BV1537">
        <v>0</v>
      </c>
      <c r="BW1537">
        <v>0</v>
      </c>
      <c r="BX1537">
        <v>0</v>
      </c>
      <c r="BY1537">
        <v>0</v>
      </c>
      <c r="BZ1537">
        <v>0</v>
      </c>
      <c r="CA1537">
        <v>0</v>
      </c>
      <c r="CB1537">
        <v>0</v>
      </c>
      <c r="CC1537">
        <v>0</v>
      </c>
      <c r="CD1537">
        <v>0</v>
      </c>
      <c r="CE1537">
        <v>0</v>
      </c>
      <c r="CF1537">
        <v>0</v>
      </c>
      <c r="CG1537">
        <v>0</v>
      </c>
      <c r="CH1537">
        <v>0</v>
      </c>
      <c r="CI1537">
        <v>0</v>
      </c>
      <c r="CJ1537">
        <v>0</v>
      </c>
      <c r="CK1537">
        <v>0</v>
      </c>
      <c r="CL1537">
        <v>0</v>
      </c>
      <c r="CM1537">
        <v>0</v>
      </c>
      <c r="CN1537">
        <v>0</v>
      </c>
      <c r="CO1537">
        <v>0</v>
      </c>
      <c r="CP1537">
        <v>0</v>
      </c>
      <c r="CQ1537">
        <v>0</v>
      </c>
      <c r="CR1537">
        <v>0</v>
      </c>
      <c r="CS1537">
        <v>0</v>
      </c>
      <c r="CT1537">
        <v>0</v>
      </c>
      <c r="CU1537">
        <v>0</v>
      </c>
      <c r="CV1537">
        <v>0</v>
      </c>
      <c r="CW1537">
        <v>0</v>
      </c>
      <c r="CX1537">
        <v>0</v>
      </c>
      <c r="CY1537">
        <v>0</v>
      </c>
      <c r="CZ1537">
        <v>0</v>
      </c>
      <c r="DA1537">
        <v>0</v>
      </c>
      <c r="DB1537">
        <v>0</v>
      </c>
      <c r="DC1537">
        <v>0</v>
      </c>
      <c r="DD1537">
        <v>0</v>
      </c>
      <c r="DE1537">
        <v>0</v>
      </c>
      <c r="DF1537">
        <v>0</v>
      </c>
      <c r="DG1537">
        <v>0</v>
      </c>
      <c r="DH1537">
        <v>0</v>
      </c>
      <c r="DI1537">
        <v>0</v>
      </c>
      <c r="DJ1537">
        <v>0</v>
      </c>
      <c r="DK1537">
        <v>0</v>
      </c>
      <c r="DL1537">
        <v>0</v>
      </c>
      <c r="DM1537">
        <v>0</v>
      </c>
      <c r="DN1537">
        <v>0</v>
      </c>
      <c r="DO1537">
        <v>0</v>
      </c>
      <c r="DP1537">
        <v>0</v>
      </c>
      <c r="DQ1537">
        <v>0</v>
      </c>
      <c r="DR1537">
        <v>0</v>
      </c>
      <c r="DS1537">
        <v>0</v>
      </c>
      <c r="DT1537">
        <v>0</v>
      </c>
      <c r="DU1537">
        <v>0</v>
      </c>
      <c r="DV1537">
        <v>0</v>
      </c>
      <c r="DW1537">
        <v>0</v>
      </c>
      <c r="DX1537">
        <v>0</v>
      </c>
    </row>
    <row r="1538" spans="13:128" hidden="1">
      <c r="M1538" s="340"/>
      <c r="N1538" t="s">
        <v>944</v>
      </c>
      <c r="O1538">
        <v>1</v>
      </c>
      <c r="P1538">
        <v>28</v>
      </c>
      <c r="Q1538" s="183" t="str">
        <f t="shared" si="53"/>
        <v>SDH200128</v>
      </c>
      <c r="R1538">
        <v>10000</v>
      </c>
      <c r="S1538">
        <v>10000</v>
      </c>
      <c r="T1538">
        <v>10000</v>
      </c>
      <c r="U1538">
        <v>10000</v>
      </c>
      <c r="V1538">
        <v>10000</v>
      </c>
      <c r="W1538">
        <v>10000</v>
      </c>
      <c r="X1538">
        <v>10000</v>
      </c>
      <c r="Y1538">
        <v>10000</v>
      </c>
      <c r="Z1538">
        <v>10000</v>
      </c>
      <c r="AA1538">
        <v>10000</v>
      </c>
      <c r="AB1538">
        <v>10000</v>
      </c>
      <c r="AC1538">
        <v>10000</v>
      </c>
      <c r="AD1538">
        <v>10000</v>
      </c>
      <c r="AE1538">
        <v>10000</v>
      </c>
      <c r="AF1538">
        <v>10000</v>
      </c>
      <c r="AG1538">
        <v>10000</v>
      </c>
      <c r="AH1538">
        <v>10000</v>
      </c>
      <c r="AI1538">
        <v>10000</v>
      </c>
      <c r="AJ1538">
        <v>10000</v>
      </c>
      <c r="AK1538">
        <v>10000</v>
      </c>
      <c r="AL1538">
        <v>10000</v>
      </c>
      <c r="AM1538">
        <v>10000</v>
      </c>
      <c r="AN1538">
        <v>10000</v>
      </c>
      <c r="AO1538">
        <v>10000</v>
      </c>
      <c r="AP1538">
        <v>10000</v>
      </c>
      <c r="AQ1538">
        <v>10000</v>
      </c>
      <c r="AR1538">
        <v>10000</v>
      </c>
      <c r="AS1538">
        <v>10000</v>
      </c>
      <c r="AT1538">
        <v>10000</v>
      </c>
      <c r="AU1538">
        <v>10000</v>
      </c>
      <c r="AV1538">
        <v>10000</v>
      </c>
      <c r="AW1538">
        <v>10000</v>
      </c>
      <c r="AX1538">
        <v>10000</v>
      </c>
      <c r="AY1538">
        <v>10000</v>
      </c>
      <c r="AZ1538">
        <v>10000</v>
      </c>
      <c r="BA1538">
        <v>0</v>
      </c>
      <c r="BB1538">
        <v>0</v>
      </c>
      <c r="BC1538">
        <v>0</v>
      </c>
      <c r="BD1538">
        <v>0</v>
      </c>
      <c r="BE1538">
        <v>0</v>
      </c>
      <c r="BF1538">
        <v>0</v>
      </c>
      <c r="BG1538">
        <v>0</v>
      </c>
      <c r="BH1538">
        <v>0</v>
      </c>
      <c r="BI1538">
        <v>0</v>
      </c>
      <c r="BJ1538">
        <v>0</v>
      </c>
      <c r="BK1538">
        <v>0</v>
      </c>
      <c r="BL1538">
        <v>0</v>
      </c>
      <c r="BM1538">
        <v>0</v>
      </c>
      <c r="BN1538">
        <v>0</v>
      </c>
      <c r="BO1538">
        <v>0</v>
      </c>
      <c r="BP1538">
        <v>0</v>
      </c>
      <c r="BQ1538">
        <v>0</v>
      </c>
      <c r="BR1538">
        <v>0</v>
      </c>
      <c r="BS1538">
        <v>0</v>
      </c>
      <c r="BT1538">
        <v>0</v>
      </c>
      <c r="BU1538">
        <v>0</v>
      </c>
      <c r="BV1538">
        <v>0</v>
      </c>
      <c r="BW1538">
        <v>0</v>
      </c>
      <c r="BX1538">
        <v>0</v>
      </c>
      <c r="BY1538">
        <v>0</v>
      </c>
      <c r="BZ1538">
        <v>0</v>
      </c>
      <c r="CA1538">
        <v>0</v>
      </c>
      <c r="CB1538">
        <v>0</v>
      </c>
      <c r="CC1538">
        <v>0</v>
      </c>
      <c r="CD1538">
        <v>0</v>
      </c>
      <c r="CE1538">
        <v>0</v>
      </c>
      <c r="CF1538">
        <v>0</v>
      </c>
      <c r="CG1538">
        <v>0</v>
      </c>
      <c r="CH1538">
        <v>0</v>
      </c>
      <c r="CI1538">
        <v>0</v>
      </c>
      <c r="CJ1538">
        <v>0</v>
      </c>
      <c r="CK1538">
        <v>0</v>
      </c>
      <c r="CL1538">
        <v>0</v>
      </c>
      <c r="CM1538">
        <v>0</v>
      </c>
      <c r="CN1538">
        <v>0</v>
      </c>
      <c r="CO1538">
        <v>0</v>
      </c>
      <c r="CP1538">
        <v>0</v>
      </c>
      <c r="CQ1538">
        <v>0</v>
      </c>
      <c r="CR1538">
        <v>0</v>
      </c>
      <c r="CS1538">
        <v>0</v>
      </c>
      <c r="CT1538">
        <v>0</v>
      </c>
      <c r="CU1538">
        <v>0</v>
      </c>
      <c r="CV1538">
        <v>0</v>
      </c>
      <c r="CW1538">
        <v>0</v>
      </c>
      <c r="CX1538">
        <v>0</v>
      </c>
      <c r="CY1538">
        <v>0</v>
      </c>
      <c r="CZ1538">
        <v>0</v>
      </c>
      <c r="DA1538">
        <v>0</v>
      </c>
      <c r="DB1538">
        <v>0</v>
      </c>
      <c r="DC1538">
        <v>0</v>
      </c>
      <c r="DD1538">
        <v>0</v>
      </c>
      <c r="DE1538">
        <v>0</v>
      </c>
      <c r="DF1538">
        <v>0</v>
      </c>
      <c r="DG1538">
        <v>0</v>
      </c>
      <c r="DH1538">
        <v>0</v>
      </c>
      <c r="DI1538">
        <v>0</v>
      </c>
      <c r="DJ1538">
        <v>0</v>
      </c>
      <c r="DK1538">
        <v>0</v>
      </c>
      <c r="DL1538">
        <v>0</v>
      </c>
      <c r="DM1538">
        <v>0</v>
      </c>
      <c r="DN1538">
        <v>0</v>
      </c>
      <c r="DO1538">
        <v>0</v>
      </c>
      <c r="DP1538">
        <v>0</v>
      </c>
      <c r="DQ1538">
        <v>0</v>
      </c>
      <c r="DR1538">
        <v>0</v>
      </c>
      <c r="DS1538">
        <v>0</v>
      </c>
      <c r="DT1538">
        <v>0</v>
      </c>
      <c r="DU1538">
        <v>0</v>
      </c>
      <c r="DV1538">
        <v>0</v>
      </c>
      <c r="DW1538">
        <v>0</v>
      </c>
      <c r="DX1538">
        <v>0</v>
      </c>
    </row>
    <row r="1539" spans="13:128" hidden="1">
      <c r="M1539" s="340"/>
      <c r="N1539" t="s">
        <v>944</v>
      </c>
      <c r="O1539">
        <v>1</v>
      </c>
      <c r="P1539">
        <v>29</v>
      </c>
      <c r="Q1539" s="183" t="str">
        <f t="shared" si="53"/>
        <v>SDH200129</v>
      </c>
      <c r="R1539">
        <v>10000</v>
      </c>
      <c r="S1539">
        <v>10000</v>
      </c>
      <c r="T1539">
        <v>10000</v>
      </c>
      <c r="U1539">
        <v>10000</v>
      </c>
      <c r="V1539">
        <v>10000</v>
      </c>
      <c r="W1539">
        <v>10000</v>
      </c>
      <c r="X1539">
        <v>10000</v>
      </c>
      <c r="Y1539">
        <v>10000</v>
      </c>
      <c r="Z1539">
        <v>10000</v>
      </c>
      <c r="AA1539">
        <v>10000</v>
      </c>
      <c r="AB1539">
        <v>10000</v>
      </c>
      <c r="AC1539">
        <v>10000</v>
      </c>
      <c r="AD1539">
        <v>10000</v>
      </c>
      <c r="AE1539">
        <v>10000</v>
      </c>
      <c r="AF1539">
        <v>10000</v>
      </c>
      <c r="AG1539">
        <v>10000</v>
      </c>
      <c r="AH1539">
        <v>10000</v>
      </c>
      <c r="AI1539">
        <v>10000</v>
      </c>
      <c r="AJ1539">
        <v>10000</v>
      </c>
      <c r="AK1539">
        <v>10000</v>
      </c>
      <c r="AL1539">
        <v>10000</v>
      </c>
      <c r="AM1539">
        <v>10000</v>
      </c>
      <c r="AN1539">
        <v>10000</v>
      </c>
      <c r="AO1539">
        <v>10000</v>
      </c>
      <c r="AP1539">
        <v>10000</v>
      </c>
      <c r="AQ1539">
        <v>10000</v>
      </c>
      <c r="AR1539">
        <v>10000</v>
      </c>
      <c r="AS1539">
        <v>10000</v>
      </c>
      <c r="AT1539">
        <v>10000</v>
      </c>
      <c r="AU1539">
        <v>10000</v>
      </c>
      <c r="AV1539">
        <v>10000</v>
      </c>
      <c r="AW1539">
        <v>10000</v>
      </c>
      <c r="AX1539">
        <v>10000</v>
      </c>
      <c r="AY1539">
        <v>10000</v>
      </c>
      <c r="AZ1539">
        <v>10000</v>
      </c>
      <c r="BA1539">
        <v>0</v>
      </c>
      <c r="BB1539">
        <v>0</v>
      </c>
      <c r="BC1539">
        <v>0</v>
      </c>
      <c r="BD1539">
        <v>0</v>
      </c>
      <c r="BE1539">
        <v>0</v>
      </c>
      <c r="BF1539">
        <v>0</v>
      </c>
      <c r="BG1539">
        <v>0</v>
      </c>
      <c r="BH1539">
        <v>0</v>
      </c>
      <c r="BI1539">
        <v>0</v>
      </c>
      <c r="BJ1539">
        <v>0</v>
      </c>
      <c r="BK1539">
        <v>0</v>
      </c>
      <c r="BL1539">
        <v>0</v>
      </c>
      <c r="BM1539">
        <v>0</v>
      </c>
      <c r="BN1539">
        <v>0</v>
      </c>
      <c r="BO1539">
        <v>0</v>
      </c>
      <c r="BP1539">
        <v>0</v>
      </c>
      <c r="BQ1539">
        <v>0</v>
      </c>
      <c r="BR1539">
        <v>0</v>
      </c>
      <c r="BS1539">
        <v>0</v>
      </c>
      <c r="BT1539">
        <v>0</v>
      </c>
      <c r="BU1539">
        <v>0</v>
      </c>
      <c r="BV1539">
        <v>0</v>
      </c>
      <c r="BW1539">
        <v>0</v>
      </c>
      <c r="BX1539">
        <v>0</v>
      </c>
      <c r="BY1539">
        <v>0</v>
      </c>
      <c r="BZ1539">
        <v>0</v>
      </c>
      <c r="CA1539">
        <v>0</v>
      </c>
      <c r="CB1539">
        <v>0</v>
      </c>
      <c r="CC1539">
        <v>0</v>
      </c>
      <c r="CD1539">
        <v>0</v>
      </c>
      <c r="CE1539">
        <v>0</v>
      </c>
      <c r="CF1539">
        <v>0</v>
      </c>
      <c r="CG1539">
        <v>0</v>
      </c>
      <c r="CH1539">
        <v>0</v>
      </c>
      <c r="CI1539">
        <v>0</v>
      </c>
      <c r="CJ1539">
        <v>0</v>
      </c>
      <c r="CK1539">
        <v>0</v>
      </c>
      <c r="CL1539">
        <v>0</v>
      </c>
      <c r="CM1539">
        <v>0</v>
      </c>
      <c r="CN1539">
        <v>0</v>
      </c>
      <c r="CO1539">
        <v>0</v>
      </c>
      <c r="CP1539">
        <v>0</v>
      </c>
      <c r="CQ1539">
        <v>0</v>
      </c>
      <c r="CR1539">
        <v>0</v>
      </c>
      <c r="CS1539">
        <v>0</v>
      </c>
      <c r="CT1539">
        <v>0</v>
      </c>
      <c r="CU1539">
        <v>0</v>
      </c>
      <c r="CV1539">
        <v>0</v>
      </c>
      <c r="CW1539">
        <v>0</v>
      </c>
      <c r="CX1539">
        <v>0</v>
      </c>
      <c r="CY1539">
        <v>0</v>
      </c>
      <c r="CZ1539">
        <v>0</v>
      </c>
      <c r="DA1539">
        <v>0</v>
      </c>
      <c r="DB1539">
        <v>0</v>
      </c>
      <c r="DC1539">
        <v>0</v>
      </c>
      <c r="DD1539">
        <v>0</v>
      </c>
      <c r="DE1539">
        <v>0</v>
      </c>
      <c r="DF1539">
        <v>0</v>
      </c>
      <c r="DG1539">
        <v>0</v>
      </c>
      <c r="DH1539">
        <v>0</v>
      </c>
      <c r="DI1539">
        <v>0</v>
      </c>
      <c r="DJ1539">
        <v>0</v>
      </c>
      <c r="DK1539">
        <v>0</v>
      </c>
      <c r="DL1539">
        <v>0</v>
      </c>
      <c r="DM1539">
        <v>0</v>
      </c>
      <c r="DN1539">
        <v>0</v>
      </c>
      <c r="DO1539">
        <v>0</v>
      </c>
      <c r="DP1539">
        <v>0</v>
      </c>
      <c r="DQ1539">
        <v>0</v>
      </c>
      <c r="DR1539">
        <v>0</v>
      </c>
      <c r="DS1539">
        <v>0</v>
      </c>
      <c r="DT1539">
        <v>0</v>
      </c>
      <c r="DU1539">
        <v>0</v>
      </c>
      <c r="DV1539">
        <v>0</v>
      </c>
      <c r="DW1539">
        <v>0</v>
      </c>
      <c r="DX1539">
        <v>0</v>
      </c>
    </row>
    <row r="1540" spans="13:128" hidden="1">
      <c r="M1540" s="340"/>
      <c r="N1540" t="s">
        <v>944</v>
      </c>
      <c r="O1540">
        <v>1</v>
      </c>
      <c r="P1540">
        <v>30</v>
      </c>
      <c r="Q1540" s="183" t="str">
        <f t="shared" si="53"/>
        <v>SDH200130</v>
      </c>
      <c r="R1540">
        <v>10000</v>
      </c>
      <c r="S1540">
        <v>10000</v>
      </c>
      <c r="T1540">
        <v>10000</v>
      </c>
      <c r="U1540">
        <v>10000</v>
      </c>
      <c r="V1540">
        <v>10000</v>
      </c>
      <c r="W1540">
        <v>10000</v>
      </c>
      <c r="X1540">
        <v>10000</v>
      </c>
      <c r="Y1540">
        <v>10000</v>
      </c>
      <c r="Z1540">
        <v>10000</v>
      </c>
      <c r="AA1540">
        <v>10000</v>
      </c>
      <c r="AB1540">
        <v>10000</v>
      </c>
      <c r="AC1540">
        <v>10000</v>
      </c>
      <c r="AD1540">
        <v>10000</v>
      </c>
      <c r="AE1540">
        <v>10000</v>
      </c>
      <c r="AF1540">
        <v>10000</v>
      </c>
      <c r="AG1540">
        <v>10000</v>
      </c>
      <c r="AH1540">
        <v>10000</v>
      </c>
      <c r="AI1540">
        <v>10000</v>
      </c>
      <c r="AJ1540">
        <v>10000</v>
      </c>
      <c r="AK1540">
        <v>10000</v>
      </c>
      <c r="AL1540">
        <v>10000</v>
      </c>
      <c r="AM1540">
        <v>10000</v>
      </c>
      <c r="AN1540">
        <v>10000</v>
      </c>
      <c r="AO1540">
        <v>10000</v>
      </c>
      <c r="AP1540">
        <v>10000</v>
      </c>
      <c r="AQ1540">
        <v>10000</v>
      </c>
      <c r="AR1540">
        <v>10000</v>
      </c>
      <c r="AS1540">
        <v>10000</v>
      </c>
      <c r="AT1540">
        <v>10000</v>
      </c>
      <c r="AU1540">
        <v>10000</v>
      </c>
      <c r="AV1540">
        <v>10000</v>
      </c>
      <c r="AW1540">
        <v>10000</v>
      </c>
      <c r="AX1540">
        <v>10000</v>
      </c>
      <c r="AY1540">
        <v>10000</v>
      </c>
      <c r="AZ1540">
        <v>10000</v>
      </c>
      <c r="BA1540">
        <v>0</v>
      </c>
      <c r="BB1540">
        <v>0</v>
      </c>
      <c r="BC1540">
        <v>0</v>
      </c>
      <c r="BD1540">
        <v>0</v>
      </c>
      <c r="BE1540">
        <v>0</v>
      </c>
      <c r="BF1540">
        <v>0</v>
      </c>
      <c r="BG1540">
        <v>0</v>
      </c>
      <c r="BH1540">
        <v>0</v>
      </c>
      <c r="BI1540">
        <v>0</v>
      </c>
      <c r="BJ1540">
        <v>0</v>
      </c>
      <c r="BK1540">
        <v>0</v>
      </c>
      <c r="BL1540">
        <v>0</v>
      </c>
      <c r="BM1540">
        <v>0</v>
      </c>
      <c r="BN1540">
        <v>0</v>
      </c>
      <c r="BO1540">
        <v>0</v>
      </c>
      <c r="BP1540">
        <v>0</v>
      </c>
      <c r="BQ1540">
        <v>0</v>
      </c>
      <c r="BR1540">
        <v>0</v>
      </c>
      <c r="BS1540">
        <v>0</v>
      </c>
      <c r="BT1540">
        <v>0</v>
      </c>
      <c r="BU1540">
        <v>0</v>
      </c>
      <c r="BV1540">
        <v>0</v>
      </c>
      <c r="BW1540">
        <v>0</v>
      </c>
      <c r="BX1540">
        <v>0</v>
      </c>
      <c r="BY1540">
        <v>0</v>
      </c>
      <c r="BZ1540">
        <v>0</v>
      </c>
      <c r="CA1540">
        <v>0</v>
      </c>
      <c r="CB1540">
        <v>0</v>
      </c>
      <c r="CC1540">
        <v>0</v>
      </c>
      <c r="CD1540">
        <v>0</v>
      </c>
      <c r="CE1540">
        <v>0</v>
      </c>
      <c r="CF1540">
        <v>0</v>
      </c>
      <c r="CG1540">
        <v>0</v>
      </c>
      <c r="CH1540">
        <v>0</v>
      </c>
      <c r="CI1540">
        <v>0</v>
      </c>
      <c r="CJ1540">
        <v>0</v>
      </c>
      <c r="CK1540">
        <v>0</v>
      </c>
      <c r="CL1540">
        <v>0</v>
      </c>
      <c r="CM1540">
        <v>0</v>
      </c>
      <c r="CN1540">
        <v>0</v>
      </c>
      <c r="CO1540">
        <v>0</v>
      </c>
      <c r="CP1540">
        <v>0</v>
      </c>
      <c r="CQ1540">
        <v>0</v>
      </c>
      <c r="CR1540">
        <v>0</v>
      </c>
      <c r="CS1540">
        <v>0</v>
      </c>
      <c r="CT1540">
        <v>0</v>
      </c>
      <c r="CU1540">
        <v>0</v>
      </c>
      <c r="CV1540">
        <v>0</v>
      </c>
      <c r="CW1540">
        <v>0</v>
      </c>
      <c r="CX1540">
        <v>0</v>
      </c>
      <c r="CY1540">
        <v>0</v>
      </c>
      <c r="CZ1540">
        <v>0</v>
      </c>
      <c r="DA1540">
        <v>0</v>
      </c>
      <c r="DB1540">
        <v>0</v>
      </c>
      <c r="DC1540">
        <v>0</v>
      </c>
      <c r="DD1540">
        <v>0</v>
      </c>
      <c r="DE1540">
        <v>0</v>
      </c>
      <c r="DF1540">
        <v>0</v>
      </c>
      <c r="DG1540">
        <v>0</v>
      </c>
      <c r="DH1540">
        <v>0</v>
      </c>
      <c r="DI1540">
        <v>0</v>
      </c>
      <c r="DJ1540">
        <v>0</v>
      </c>
      <c r="DK1540">
        <v>0</v>
      </c>
      <c r="DL1540">
        <v>0</v>
      </c>
      <c r="DM1540">
        <v>0</v>
      </c>
      <c r="DN1540">
        <v>0</v>
      </c>
      <c r="DO1540">
        <v>0</v>
      </c>
      <c r="DP1540">
        <v>0</v>
      </c>
      <c r="DQ1540">
        <v>0</v>
      </c>
      <c r="DR1540">
        <v>0</v>
      </c>
      <c r="DS1540">
        <v>0</v>
      </c>
      <c r="DT1540">
        <v>0</v>
      </c>
      <c r="DU1540">
        <v>0</v>
      </c>
      <c r="DV1540">
        <v>0</v>
      </c>
      <c r="DW1540">
        <v>0</v>
      </c>
      <c r="DX1540">
        <v>0</v>
      </c>
    </row>
    <row r="1541" spans="13:128" hidden="1">
      <c r="M1541" s="340"/>
      <c r="N1541" t="s">
        <v>944</v>
      </c>
      <c r="O1541">
        <v>1</v>
      </c>
      <c r="P1541">
        <v>31</v>
      </c>
      <c r="Q1541" s="183" t="str">
        <f t="shared" si="53"/>
        <v>SDH200131</v>
      </c>
      <c r="R1541">
        <v>10000</v>
      </c>
      <c r="S1541">
        <v>10000</v>
      </c>
      <c r="T1541">
        <v>10000</v>
      </c>
      <c r="U1541">
        <v>10000</v>
      </c>
      <c r="V1541">
        <v>10000</v>
      </c>
      <c r="W1541">
        <v>10000</v>
      </c>
      <c r="X1541">
        <v>10000</v>
      </c>
      <c r="Y1541">
        <v>10000</v>
      </c>
      <c r="Z1541">
        <v>10000</v>
      </c>
      <c r="AA1541">
        <v>10000</v>
      </c>
      <c r="AB1541">
        <v>10000</v>
      </c>
      <c r="AC1541">
        <v>10000</v>
      </c>
      <c r="AD1541">
        <v>10000</v>
      </c>
      <c r="AE1541">
        <v>10000</v>
      </c>
      <c r="AF1541">
        <v>10000</v>
      </c>
      <c r="AG1541">
        <v>10000</v>
      </c>
      <c r="AH1541">
        <v>10000</v>
      </c>
      <c r="AI1541">
        <v>10000</v>
      </c>
      <c r="AJ1541">
        <v>10000</v>
      </c>
      <c r="AK1541">
        <v>10000</v>
      </c>
      <c r="AL1541">
        <v>10000</v>
      </c>
      <c r="AM1541">
        <v>10000</v>
      </c>
      <c r="AN1541">
        <v>10000</v>
      </c>
      <c r="AO1541">
        <v>10000</v>
      </c>
      <c r="AP1541">
        <v>10000</v>
      </c>
      <c r="AQ1541">
        <v>10000</v>
      </c>
      <c r="AR1541">
        <v>10000</v>
      </c>
      <c r="AS1541">
        <v>10000</v>
      </c>
      <c r="AT1541">
        <v>10000</v>
      </c>
      <c r="AU1541">
        <v>10000</v>
      </c>
      <c r="AV1541">
        <v>10000</v>
      </c>
      <c r="AW1541">
        <v>10000</v>
      </c>
      <c r="AX1541">
        <v>10000</v>
      </c>
      <c r="AY1541">
        <v>10000</v>
      </c>
      <c r="AZ1541">
        <v>10000</v>
      </c>
      <c r="BA1541">
        <v>0</v>
      </c>
      <c r="BB1541">
        <v>0</v>
      </c>
      <c r="BC1541">
        <v>0</v>
      </c>
      <c r="BD1541">
        <v>0</v>
      </c>
      <c r="BE1541">
        <v>0</v>
      </c>
      <c r="BF1541">
        <v>0</v>
      </c>
      <c r="BG1541">
        <v>0</v>
      </c>
      <c r="BH1541">
        <v>0</v>
      </c>
      <c r="BI1541">
        <v>0</v>
      </c>
      <c r="BJ1541">
        <v>0</v>
      </c>
      <c r="BK1541">
        <v>0</v>
      </c>
      <c r="BL1541">
        <v>0</v>
      </c>
      <c r="BM1541">
        <v>0</v>
      </c>
      <c r="BN1541">
        <v>0</v>
      </c>
      <c r="BO1541">
        <v>0</v>
      </c>
      <c r="BP1541">
        <v>0</v>
      </c>
      <c r="BQ1541">
        <v>0</v>
      </c>
      <c r="BR1541">
        <v>0</v>
      </c>
      <c r="BS1541">
        <v>0</v>
      </c>
      <c r="BT1541">
        <v>0</v>
      </c>
      <c r="BU1541">
        <v>0</v>
      </c>
      <c r="BV1541">
        <v>0</v>
      </c>
      <c r="BW1541">
        <v>0</v>
      </c>
      <c r="BX1541">
        <v>0</v>
      </c>
      <c r="BY1541">
        <v>0</v>
      </c>
      <c r="BZ1541">
        <v>0</v>
      </c>
      <c r="CA1541">
        <v>0</v>
      </c>
      <c r="CB1541">
        <v>0</v>
      </c>
      <c r="CC1541">
        <v>0</v>
      </c>
      <c r="CD1541">
        <v>0</v>
      </c>
      <c r="CE1541">
        <v>0</v>
      </c>
      <c r="CF1541">
        <v>0</v>
      </c>
      <c r="CG1541">
        <v>0</v>
      </c>
      <c r="CH1541">
        <v>0</v>
      </c>
      <c r="CI1541">
        <v>0</v>
      </c>
      <c r="CJ1541">
        <v>0</v>
      </c>
      <c r="CK1541">
        <v>0</v>
      </c>
      <c r="CL1541">
        <v>0</v>
      </c>
      <c r="CM1541">
        <v>0</v>
      </c>
      <c r="CN1541">
        <v>0</v>
      </c>
      <c r="CO1541">
        <v>0</v>
      </c>
      <c r="CP1541">
        <v>0</v>
      </c>
      <c r="CQ1541">
        <v>0</v>
      </c>
      <c r="CR1541">
        <v>0</v>
      </c>
      <c r="CS1541">
        <v>0</v>
      </c>
      <c r="CT1541">
        <v>0</v>
      </c>
      <c r="CU1541">
        <v>0</v>
      </c>
      <c r="CV1541">
        <v>0</v>
      </c>
      <c r="CW1541">
        <v>0</v>
      </c>
      <c r="CX1541">
        <v>0</v>
      </c>
      <c r="CY1541">
        <v>0</v>
      </c>
      <c r="CZ1541">
        <v>0</v>
      </c>
      <c r="DA1541">
        <v>0</v>
      </c>
      <c r="DB1541">
        <v>0</v>
      </c>
      <c r="DC1541">
        <v>0</v>
      </c>
      <c r="DD1541">
        <v>0</v>
      </c>
      <c r="DE1541">
        <v>0</v>
      </c>
      <c r="DF1541">
        <v>0</v>
      </c>
      <c r="DG1541">
        <v>0</v>
      </c>
      <c r="DH1541">
        <v>0</v>
      </c>
      <c r="DI1541">
        <v>0</v>
      </c>
      <c r="DJ1541">
        <v>0</v>
      </c>
      <c r="DK1541">
        <v>0</v>
      </c>
      <c r="DL1541">
        <v>0</v>
      </c>
      <c r="DM1541">
        <v>0</v>
      </c>
      <c r="DN1541">
        <v>0</v>
      </c>
      <c r="DO1541">
        <v>0</v>
      </c>
      <c r="DP1541">
        <v>0</v>
      </c>
      <c r="DQ1541">
        <v>0</v>
      </c>
      <c r="DR1541">
        <v>0</v>
      </c>
      <c r="DS1541">
        <v>0</v>
      </c>
      <c r="DT1541">
        <v>0</v>
      </c>
      <c r="DU1541">
        <v>0</v>
      </c>
      <c r="DV1541">
        <v>0</v>
      </c>
      <c r="DW1541">
        <v>0</v>
      </c>
      <c r="DX1541">
        <v>0</v>
      </c>
    </row>
    <row r="1542" spans="13:128" hidden="1">
      <c r="M1542" s="340"/>
      <c r="N1542" t="s">
        <v>944</v>
      </c>
      <c r="O1542">
        <v>1</v>
      </c>
      <c r="P1542">
        <v>32</v>
      </c>
      <c r="Q1542" s="183" t="str">
        <f t="shared" si="53"/>
        <v>SDH200132</v>
      </c>
      <c r="R1542">
        <v>10000</v>
      </c>
      <c r="S1542">
        <v>10000</v>
      </c>
      <c r="T1542">
        <v>10000</v>
      </c>
      <c r="U1542">
        <v>10000</v>
      </c>
      <c r="V1542">
        <v>10000</v>
      </c>
      <c r="W1542">
        <v>10000</v>
      </c>
      <c r="X1542">
        <v>10000</v>
      </c>
      <c r="Y1542">
        <v>10000</v>
      </c>
      <c r="Z1542">
        <v>10000</v>
      </c>
      <c r="AA1542">
        <v>10000</v>
      </c>
      <c r="AB1542">
        <v>10000</v>
      </c>
      <c r="AC1542">
        <v>10000</v>
      </c>
      <c r="AD1542">
        <v>10000</v>
      </c>
      <c r="AE1542">
        <v>10000</v>
      </c>
      <c r="AF1542">
        <v>10000</v>
      </c>
      <c r="AG1542">
        <v>10000</v>
      </c>
      <c r="AH1542">
        <v>10000</v>
      </c>
      <c r="AI1542">
        <v>10000</v>
      </c>
      <c r="AJ1542">
        <v>10000</v>
      </c>
      <c r="AK1542">
        <v>10000</v>
      </c>
      <c r="AL1542">
        <v>10000</v>
      </c>
      <c r="AM1542">
        <v>10000</v>
      </c>
      <c r="AN1542">
        <v>10000</v>
      </c>
      <c r="AO1542">
        <v>10000</v>
      </c>
      <c r="AP1542">
        <v>10000</v>
      </c>
      <c r="AQ1542">
        <v>10000</v>
      </c>
      <c r="AR1542">
        <v>10000</v>
      </c>
      <c r="AS1542">
        <v>10000</v>
      </c>
      <c r="AT1542">
        <v>10000</v>
      </c>
      <c r="AU1542">
        <v>10000</v>
      </c>
      <c r="AV1542">
        <v>10000</v>
      </c>
      <c r="AW1542">
        <v>10000</v>
      </c>
      <c r="AX1542">
        <v>10000</v>
      </c>
      <c r="AY1542">
        <v>10000</v>
      </c>
      <c r="AZ1542">
        <v>10000</v>
      </c>
      <c r="BA1542">
        <v>0</v>
      </c>
      <c r="BB1542">
        <v>0</v>
      </c>
      <c r="BC1542">
        <v>0</v>
      </c>
      <c r="BD1542">
        <v>0</v>
      </c>
      <c r="BE1542">
        <v>0</v>
      </c>
      <c r="BF1542">
        <v>0</v>
      </c>
      <c r="BG1542">
        <v>0</v>
      </c>
      <c r="BH1542">
        <v>0</v>
      </c>
      <c r="BI1542">
        <v>0</v>
      </c>
      <c r="BJ1542">
        <v>0</v>
      </c>
      <c r="BK1542">
        <v>0</v>
      </c>
      <c r="BL1542">
        <v>0</v>
      </c>
      <c r="BM1542">
        <v>0</v>
      </c>
      <c r="BN1542">
        <v>0</v>
      </c>
      <c r="BO1542">
        <v>0</v>
      </c>
      <c r="BP1542">
        <v>0</v>
      </c>
      <c r="BQ1542">
        <v>0</v>
      </c>
      <c r="BR1542">
        <v>0</v>
      </c>
      <c r="BS1542">
        <v>0</v>
      </c>
      <c r="BT1542">
        <v>0</v>
      </c>
      <c r="BU1542">
        <v>0</v>
      </c>
      <c r="BV1542">
        <v>0</v>
      </c>
      <c r="BW1542">
        <v>0</v>
      </c>
      <c r="BX1542">
        <v>0</v>
      </c>
      <c r="BY1542">
        <v>0</v>
      </c>
      <c r="BZ1542">
        <v>0</v>
      </c>
      <c r="CA1542">
        <v>0</v>
      </c>
      <c r="CB1542">
        <v>0</v>
      </c>
      <c r="CC1542">
        <v>0</v>
      </c>
      <c r="CD1542">
        <v>0</v>
      </c>
      <c r="CE1542">
        <v>0</v>
      </c>
      <c r="CF1542">
        <v>0</v>
      </c>
      <c r="CG1542">
        <v>0</v>
      </c>
      <c r="CH1542">
        <v>0</v>
      </c>
      <c r="CI1542">
        <v>0</v>
      </c>
      <c r="CJ1542">
        <v>0</v>
      </c>
      <c r="CK1542">
        <v>0</v>
      </c>
      <c r="CL1542">
        <v>0</v>
      </c>
      <c r="CM1542">
        <v>0</v>
      </c>
      <c r="CN1542">
        <v>0</v>
      </c>
      <c r="CO1542">
        <v>0</v>
      </c>
      <c r="CP1542">
        <v>0</v>
      </c>
      <c r="CQ1542">
        <v>0</v>
      </c>
      <c r="CR1542">
        <v>0</v>
      </c>
      <c r="CS1542">
        <v>0</v>
      </c>
      <c r="CT1542">
        <v>0</v>
      </c>
      <c r="CU1542">
        <v>0</v>
      </c>
      <c r="CV1542">
        <v>0</v>
      </c>
      <c r="CW1542">
        <v>0</v>
      </c>
      <c r="CX1542">
        <v>0</v>
      </c>
      <c r="CY1542">
        <v>0</v>
      </c>
      <c r="CZ1542">
        <v>0</v>
      </c>
      <c r="DA1542">
        <v>0</v>
      </c>
      <c r="DB1542">
        <v>0</v>
      </c>
      <c r="DC1542">
        <v>0</v>
      </c>
      <c r="DD1542">
        <v>0</v>
      </c>
      <c r="DE1542">
        <v>0</v>
      </c>
      <c r="DF1542">
        <v>0</v>
      </c>
      <c r="DG1542">
        <v>0</v>
      </c>
      <c r="DH1542">
        <v>0</v>
      </c>
      <c r="DI1542">
        <v>0</v>
      </c>
      <c r="DJ1542">
        <v>0</v>
      </c>
      <c r="DK1542">
        <v>0</v>
      </c>
      <c r="DL1542">
        <v>0</v>
      </c>
      <c r="DM1542">
        <v>0</v>
      </c>
      <c r="DN1542">
        <v>0</v>
      </c>
      <c r="DO1542">
        <v>0</v>
      </c>
      <c r="DP1542">
        <v>0</v>
      </c>
      <c r="DQ1542">
        <v>0</v>
      </c>
      <c r="DR1542">
        <v>0</v>
      </c>
      <c r="DS1542">
        <v>0</v>
      </c>
      <c r="DT1542">
        <v>0</v>
      </c>
      <c r="DU1542">
        <v>0</v>
      </c>
      <c r="DV1542">
        <v>0</v>
      </c>
      <c r="DW1542">
        <v>0</v>
      </c>
      <c r="DX1542">
        <v>0</v>
      </c>
    </row>
    <row r="1543" spans="13:128" hidden="1">
      <c r="M1543" s="340"/>
      <c r="N1543" t="s">
        <v>944</v>
      </c>
      <c r="O1543">
        <v>1</v>
      </c>
      <c r="P1543">
        <v>33</v>
      </c>
      <c r="Q1543" s="183" t="str">
        <f t="shared" si="53"/>
        <v>SDH200133</v>
      </c>
      <c r="R1543">
        <v>10000</v>
      </c>
      <c r="S1543">
        <v>10000</v>
      </c>
      <c r="T1543">
        <v>10000</v>
      </c>
      <c r="U1543">
        <v>10000</v>
      </c>
      <c r="V1543">
        <v>10000</v>
      </c>
      <c r="W1543">
        <v>10000</v>
      </c>
      <c r="X1543">
        <v>10000</v>
      </c>
      <c r="Y1543">
        <v>10000</v>
      </c>
      <c r="Z1543">
        <v>10000</v>
      </c>
      <c r="AA1543">
        <v>10000</v>
      </c>
      <c r="AB1543">
        <v>10000</v>
      </c>
      <c r="AC1543">
        <v>10000</v>
      </c>
      <c r="AD1543">
        <v>10000</v>
      </c>
      <c r="AE1543">
        <v>10000</v>
      </c>
      <c r="AF1543">
        <v>10000</v>
      </c>
      <c r="AG1543">
        <v>10000</v>
      </c>
      <c r="AH1543">
        <v>10000</v>
      </c>
      <c r="AI1543">
        <v>10000</v>
      </c>
      <c r="AJ1543">
        <v>10000</v>
      </c>
      <c r="AK1543">
        <v>10000</v>
      </c>
      <c r="AL1543">
        <v>10000</v>
      </c>
      <c r="AM1543">
        <v>10000</v>
      </c>
      <c r="AN1543">
        <v>10000</v>
      </c>
      <c r="AO1543">
        <v>10000</v>
      </c>
      <c r="AP1543">
        <v>10000</v>
      </c>
      <c r="AQ1543">
        <v>10000</v>
      </c>
      <c r="AR1543">
        <v>10000</v>
      </c>
      <c r="AS1543">
        <v>10000</v>
      </c>
      <c r="AT1543">
        <v>10000</v>
      </c>
      <c r="AU1543">
        <v>10000</v>
      </c>
      <c r="AV1543">
        <v>10000</v>
      </c>
      <c r="AW1543">
        <v>10000</v>
      </c>
      <c r="AX1543">
        <v>10000</v>
      </c>
      <c r="AY1543">
        <v>10000</v>
      </c>
      <c r="AZ1543">
        <v>10000</v>
      </c>
      <c r="BA1543">
        <v>0</v>
      </c>
      <c r="BB1543">
        <v>0</v>
      </c>
      <c r="BC1543">
        <v>0</v>
      </c>
      <c r="BD1543">
        <v>0</v>
      </c>
      <c r="BE1543">
        <v>0</v>
      </c>
      <c r="BF1543">
        <v>0</v>
      </c>
      <c r="BG1543">
        <v>0</v>
      </c>
      <c r="BH1543">
        <v>0</v>
      </c>
      <c r="BI1543">
        <v>0</v>
      </c>
      <c r="BJ1543">
        <v>0</v>
      </c>
      <c r="BK1543">
        <v>0</v>
      </c>
      <c r="BL1543">
        <v>0</v>
      </c>
      <c r="BM1543">
        <v>0</v>
      </c>
      <c r="BN1543">
        <v>0</v>
      </c>
      <c r="BO1543">
        <v>0</v>
      </c>
      <c r="BP1543">
        <v>0</v>
      </c>
      <c r="BQ1543">
        <v>0</v>
      </c>
      <c r="BR1543">
        <v>0</v>
      </c>
      <c r="BS1543">
        <v>0</v>
      </c>
      <c r="BT1543">
        <v>0</v>
      </c>
      <c r="BU1543">
        <v>0</v>
      </c>
      <c r="BV1543">
        <v>0</v>
      </c>
      <c r="BW1543">
        <v>0</v>
      </c>
      <c r="BX1543">
        <v>0</v>
      </c>
      <c r="BY1543">
        <v>0</v>
      </c>
      <c r="BZ1543">
        <v>0</v>
      </c>
      <c r="CA1543">
        <v>0</v>
      </c>
      <c r="CB1543">
        <v>0</v>
      </c>
      <c r="CC1543">
        <v>0</v>
      </c>
      <c r="CD1543">
        <v>0</v>
      </c>
      <c r="CE1543">
        <v>0</v>
      </c>
      <c r="CF1543">
        <v>0</v>
      </c>
      <c r="CG1543">
        <v>0</v>
      </c>
      <c r="CH1543">
        <v>0</v>
      </c>
      <c r="CI1543">
        <v>0</v>
      </c>
      <c r="CJ1543">
        <v>0</v>
      </c>
      <c r="CK1543">
        <v>0</v>
      </c>
      <c r="CL1543">
        <v>0</v>
      </c>
      <c r="CM1543">
        <v>0</v>
      </c>
      <c r="CN1543">
        <v>0</v>
      </c>
      <c r="CO1543">
        <v>0</v>
      </c>
      <c r="CP1543">
        <v>0</v>
      </c>
      <c r="CQ1543">
        <v>0</v>
      </c>
      <c r="CR1543">
        <v>0</v>
      </c>
      <c r="CS1543">
        <v>0</v>
      </c>
      <c r="CT1543">
        <v>0</v>
      </c>
      <c r="CU1543">
        <v>0</v>
      </c>
      <c r="CV1543">
        <v>0</v>
      </c>
      <c r="CW1543">
        <v>0</v>
      </c>
      <c r="CX1543">
        <v>0</v>
      </c>
      <c r="CY1543">
        <v>0</v>
      </c>
      <c r="CZ1543">
        <v>0</v>
      </c>
      <c r="DA1543">
        <v>0</v>
      </c>
      <c r="DB1543">
        <v>0</v>
      </c>
      <c r="DC1543">
        <v>0</v>
      </c>
      <c r="DD1543">
        <v>0</v>
      </c>
      <c r="DE1543">
        <v>0</v>
      </c>
      <c r="DF1543">
        <v>0</v>
      </c>
      <c r="DG1543">
        <v>0</v>
      </c>
      <c r="DH1543">
        <v>0</v>
      </c>
      <c r="DI1543">
        <v>0</v>
      </c>
      <c r="DJ1543">
        <v>0</v>
      </c>
      <c r="DK1543">
        <v>0</v>
      </c>
      <c r="DL1543">
        <v>0</v>
      </c>
      <c r="DM1543">
        <v>0</v>
      </c>
      <c r="DN1543">
        <v>0</v>
      </c>
      <c r="DO1543">
        <v>0</v>
      </c>
      <c r="DP1543">
        <v>0</v>
      </c>
      <c r="DQ1543">
        <v>0</v>
      </c>
      <c r="DR1543">
        <v>0</v>
      </c>
      <c r="DS1543">
        <v>0</v>
      </c>
      <c r="DT1543">
        <v>0</v>
      </c>
      <c r="DU1543">
        <v>0</v>
      </c>
      <c r="DV1543">
        <v>0</v>
      </c>
      <c r="DW1543">
        <v>0</v>
      </c>
      <c r="DX1543">
        <v>0</v>
      </c>
    </row>
    <row r="1544" spans="13:128" hidden="1">
      <c r="M1544" s="340"/>
      <c r="N1544" t="s">
        <v>944</v>
      </c>
      <c r="O1544">
        <v>1</v>
      </c>
      <c r="P1544">
        <v>34</v>
      </c>
      <c r="Q1544" s="183" t="str">
        <f t="shared" si="53"/>
        <v>SDH200134</v>
      </c>
      <c r="R1544">
        <v>10000</v>
      </c>
      <c r="S1544">
        <v>10000</v>
      </c>
      <c r="T1544">
        <v>10000</v>
      </c>
      <c r="U1544">
        <v>10000</v>
      </c>
      <c r="V1544">
        <v>10000</v>
      </c>
      <c r="W1544">
        <v>10000</v>
      </c>
      <c r="X1544">
        <v>10000</v>
      </c>
      <c r="Y1544">
        <v>10000</v>
      </c>
      <c r="Z1544">
        <v>10000</v>
      </c>
      <c r="AA1544">
        <v>10000</v>
      </c>
      <c r="AB1544">
        <v>10000</v>
      </c>
      <c r="AC1544">
        <v>10000</v>
      </c>
      <c r="AD1544">
        <v>10000</v>
      </c>
      <c r="AE1544">
        <v>10000</v>
      </c>
      <c r="AF1544">
        <v>10000</v>
      </c>
      <c r="AG1544">
        <v>10000</v>
      </c>
      <c r="AH1544">
        <v>10000</v>
      </c>
      <c r="AI1544">
        <v>10000</v>
      </c>
      <c r="AJ1544">
        <v>10000</v>
      </c>
      <c r="AK1544">
        <v>10000</v>
      </c>
      <c r="AL1544">
        <v>10000</v>
      </c>
      <c r="AM1544">
        <v>10000</v>
      </c>
      <c r="AN1544">
        <v>10000</v>
      </c>
      <c r="AO1544">
        <v>10000</v>
      </c>
      <c r="AP1544">
        <v>10000</v>
      </c>
      <c r="AQ1544">
        <v>10000</v>
      </c>
      <c r="AR1544">
        <v>10000</v>
      </c>
      <c r="AS1544">
        <v>10000</v>
      </c>
      <c r="AT1544">
        <v>10000</v>
      </c>
      <c r="AU1544">
        <v>10000</v>
      </c>
      <c r="AV1544">
        <v>10000</v>
      </c>
      <c r="AW1544">
        <v>10000</v>
      </c>
      <c r="AX1544">
        <v>10000</v>
      </c>
      <c r="AY1544">
        <v>10000</v>
      </c>
      <c r="AZ1544">
        <v>10000</v>
      </c>
      <c r="BA1544">
        <v>0</v>
      </c>
      <c r="BB1544">
        <v>0</v>
      </c>
      <c r="BC1544">
        <v>0</v>
      </c>
      <c r="BD1544">
        <v>0</v>
      </c>
      <c r="BE1544">
        <v>0</v>
      </c>
      <c r="BF1544">
        <v>0</v>
      </c>
      <c r="BG1544">
        <v>0</v>
      </c>
      <c r="BH1544">
        <v>0</v>
      </c>
      <c r="BI1544">
        <v>0</v>
      </c>
      <c r="BJ1544">
        <v>0</v>
      </c>
      <c r="BK1544">
        <v>0</v>
      </c>
      <c r="BL1544">
        <v>0</v>
      </c>
      <c r="BM1544">
        <v>0</v>
      </c>
      <c r="BN1544">
        <v>0</v>
      </c>
      <c r="BO1544">
        <v>0</v>
      </c>
      <c r="BP1544">
        <v>0</v>
      </c>
      <c r="BQ1544">
        <v>0</v>
      </c>
      <c r="BR1544">
        <v>0</v>
      </c>
      <c r="BS1544">
        <v>0</v>
      </c>
      <c r="BT1544">
        <v>0</v>
      </c>
      <c r="BU1544">
        <v>0</v>
      </c>
      <c r="BV1544">
        <v>0</v>
      </c>
      <c r="BW1544">
        <v>0</v>
      </c>
      <c r="BX1544">
        <v>0</v>
      </c>
      <c r="BY1544">
        <v>0</v>
      </c>
      <c r="BZ1544">
        <v>0</v>
      </c>
      <c r="CA1544">
        <v>0</v>
      </c>
      <c r="CB1544">
        <v>0</v>
      </c>
      <c r="CC1544">
        <v>0</v>
      </c>
      <c r="CD1544">
        <v>0</v>
      </c>
      <c r="CE1544">
        <v>0</v>
      </c>
      <c r="CF1544">
        <v>0</v>
      </c>
      <c r="CG1544">
        <v>0</v>
      </c>
      <c r="CH1544">
        <v>0</v>
      </c>
      <c r="CI1544">
        <v>0</v>
      </c>
      <c r="CJ1544">
        <v>0</v>
      </c>
      <c r="CK1544">
        <v>0</v>
      </c>
      <c r="CL1544">
        <v>0</v>
      </c>
      <c r="CM1544">
        <v>0</v>
      </c>
      <c r="CN1544">
        <v>0</v>
      </c>
      <c r="CO1544">
        <v>0</v>
      </c>
      <c r="CP1544">
        <v>0</v>
      </c>
      <c r="CQ1544">
        <v>0</v>
      </c>
      <c r="CR1544">
        <v>0</v>
      </c>
      <c r="CS1544">
        <v>0</v>
      </c>
      <c r="CT1544">
        <v>0</v>
      </c>
      <c r="CU1544">
        <v>0</v>
      </c>
      <c r="CV1544">
        <v>0</v>
      </c>
      <c r="CW1544">
        <v>0</v>
      </c>
      <c r="CX1544">
        <v>0</v>
      </c>
      <c r="CY1544">
        <v>0</v>
      </c>
      <c r="CZ1544">
        <v>0</v>
      </c>
      <c r="DA1544">
        <v>0</v>
      </c>
      <c r="DB1544">
        <v>0</v>
      </c>
      <c r="DC1544">
        <v>0</v>
      </c>
      <c r="DD1544">
        <v>0</v>
      </c>
      <c r="DE1544">
        <v>0</v>
      </c>
      <c r="DF1544">
        <v>0</v>
      </c>
      <c r="DG1544">
        <v>0</v>
      </c>
      <c r="DH1544">
        <v>0</v>
      </c>
      <c r="DI1544">
        <v>0</v>
      </c>
      <c r="DJ1544">
        <v>0</v>
      </c>
      <c r="DK1544">
        <v>0</v>
      </c>
      <c r="DL1544">
        <v>0</v>
      </c>
      <c r="DM1544">
        <v>0</v>
      </c>
      <c r="DN1544">
        <v>0</v>
      </c>
      <c r="DO1544">
        <v>0</v>
      </c>
      <c r="DP1544">
        <v>0</v>
      </c>
      <c r="DQ1544">
        <v>0</v>
      </c>
      <c r="DR1544">
        <v>0</v>
      </c>
      <c r="DS1544">
        <v>0</v>
      </c>
      <c r="DT1544">
        <v>0</v>
      </c>
      <c r="DU1544">
        <v>0</v>
      </c>
      <c r="DV1544">
        <v>0</v>
      </c>
      <c r="DW1544">
        <v>0</v>
      </c>
      <c r="DX1544">
        <v>0</v>
      </c>
    </row>
    <row r="1545" spans="13:128" hidden="1">
      <c r="M1545" s="340"/>
      <c r="N1545" t="s">
        <v>944</v>
      </c>
      <c r="O1545">
        <v>1</v>
      </c>
      <c r="P1545">
        <v>35</v>
      </c>
      <c r="Q1545" s="183" t="str">
        <f t="shared" si="53"/>
        <v>SDH200135</v>
      </c>
      <c r="R1545">
        <v>10000</v>
      </c>
      <c r="S1545">
        <v>10000</v>
      </c>
      <c r="T1545">
        <v>10000</v>
      </c>
      <c r="U1545">
        <v>10000</v>
      </c>
      <c r="V1545">
        <v>10000</v>
      </c>
      <c r="W1545">
        <v>10000</v>
      </c>
      <c r="X1545">
        <v>10000</v>
      </c>
      <c r="Y1545">
        <v>10000</v>
      </c>
      <c r="Z1545">
        <v>10000</v>
      </c>
      <c r="AA1545">
        <v>10000</v>
      </c>
      <c r="AB1545">
        <v>10000</v>
      </c>
      <c r="AC1545">
        <v>10000</v>
      </c>
      <c r="AD1545">
        <v>10000</v>
      </c>
      <c r="AE1545">
        <v>10000</v>
      </c>
      <c r="AF1545">
        <v>10000</v>
      </c>
      <c r="AG1545">
        <v>10000</v>
      </c>
      <c r="AH1545">
        <v>10000</v>
      </c>
      <c r="AI1545">
        <v>10000</v>
      </c>
      <c r="AJ1545">
        <v>10000</v>
      </c>
      <c r="AK1545">
        <v>10000</v>
      </c>
      <c r="AL1545">
        <v>10000</v>
      </c>
      <c r="AM1545">
        <v>10000</v>
      </c>
      <c r="AN1545">
        <v>10000</v>
      </c>
      <c r="AO1545">
        <v>10000</v>
      </c>
      <c r="AP1545">
        <v>10000</v>
      </c>
      <c r="AQ1545">
        <v>10000</v>
      </c>
      <c r="AR1545">
        <v>10000</v>
      </c>
      <c r="AS1545">
        <v>10000</v>
      </c>
      <c r="AT1545">
        <v>10000</v>
      </c>
      <c r="AU1545">
        <v>10000</v>
      </c>
      <c r="AV1545">
        <v>10000</v>
      </c>
      <c r="AW1545">
        <v>10000</v>
      </c>
      <c r="AX1545">
        <v>10000</v>
      </c>
      <c r="AY1545">
        <v>10000</v>
      </c>
      <c r="AZ1545">
        <v>10000</v>
      </c>
      <c r="BA1545">
        <v>0</v>
      </c>
      <c r="BB1545">
        <v>0</v>
      </c>
      <c r="BC1545">
        <v>0</v>
      </c>
      <c r="BD1545">
        <v>0</v>
      </c>
      <c r="BE1545">
        <v>0</v>
      </c>
      <c r="BF1545">
        <v>0</v>
      </c>
      <c r="BG1545">
        <v>0</v>
      </c>
      <c r="BH1545">
        <v>0</v>
      </c>
      <c r="BI1545">
        <v>0</v>
      </c>
      <c r="BJ1545">
        <v>0</v>
      </c>
      <c r="BK1545">
        <v>0</v>
      </c>
      <c r="BL1545">
        <v>0</v>
      </c>
      <c r="BM1545">
        <v>0</v>
      </c>
      <c r="BN1545">
        <v>0</v>
      </c>
      <c r="BO1545">
        <v>0</v>
      </c>
      <c r="BP1545">
        <v>0</v>
      </c>
      <c r="BQ1545">
        <v>0</v>
      </c>
      <c r="BR1545">
        <v>0</v>
      </c>
      <c r="BS1545">
        <v>0</v>
      </c>
      <c r="BT1545">
        <v>0</v>
      </c>
      <c r="BU1545">
        <v>0</v>
      </c>
      <c r="BV1545">
        <v>0</v>
      </c>
      <c r="BW1545">
        <v>0</v>
      </c>
      <c r="BX1545">
        <v>0</v>
      </c>
      <c r="BY1545">
        <v>0</v>
      </c>
      <c r="BZ1545">
        <v>0</v>
      </c>
      <c r="CA1545">
        <v>0</v>
      </c>
      <c r="CB1545">
        <v>0</v>
      </c>
      <c r="CC1545">
        <v>0</v>
      </c>
      <c r="CD1545">
        <v>0</v>
      </c>
      <c r="CE1545">
        <v>0</v>
      </c>
      <c r="CF1545">
        <v>0</v>
      </c>
      <c r="CG1545">
        <v>0</v>
      </c>
      <c r="CH1545">
        <v>0</v>
      </c>
      <c r="CI1545">
        <v>0</v>
      </c>
      <c r="CJ1545">
        <v>0</v>
      </c>
      <c r="CK1545">
        <v>0</v>
      </c>
      <c r="CL1545">
        <v>0</v>
      </c>
      <c r="CM1545">
        <v>0</v>
      </c>
      <c r="CN1545">
        <v>0</v>
      </c>
      <c r="CO1545">
        <v>0</v>
      </c>
      <c r="CP1545">
        <v>0</v>
      </c>
      <c r="CQ1545">
        <v>0</v>
      </c>
      <c r="CR1545">
        <v>0</v>
      </c>
      <c r="CS1545">
        <v>0</v>
      </c>
      <c r="CT1545">
        <v>0</v>
      </c>
      <c r="CU1545">
        <v>0</v>
      </c>
      <c r="CV1545">
        <v>0</v>
      </c>
      <c r="CW1545">
        <v>0</v>
      </c>
      <c r="CX1545">
        <v>0</v>
      </c>
      <c r="CY1545">
        <v>0</v>
      </c>
      <c r="CZ1545">
        <v>0</v>
      </c>
      <c r="DA1545">
        <v>0</v>
      </c>
      <c r="DB1545">
        <v>0</v>
      </c>
      <c r="DC1545">
        <v>0</v>
      </c>
      <c r="DD1545">
        <v>0</v>
      </c>
      <c r="DE1545">
        <v>0</v>
      </c>
      <c r="DF1545">
        <v>0</v>
      </c>
      <c r="DG1545">
        <v>0</v>
      </c>
      <c r="DH1545">
        <v>0</v>
      </c>
      <c r="DI1545">
        <v>0</v>
      </c>
      <c r="DJ1545">
        <v>0</v>
      </c>
      <c r="DK1545">
        <v>0</v>
      </c>
      <c r="DL1545">
        <v>0</v>
      </c>
      <c r="DM1545">
        <v>0</v>
      </c>
      <c r="DN1545">
        <v>0</v>
      </c>
      <c r="DO1545">
        <v>0</v>
      </c>
      <c r="DP1545">
        <v>0</v>
      </c>
      <c r="DQ1545">
        <v>0</v>
      </c>
      <c r="DR1545">
        <v>0</v>
      </c>
      <c r="DS1545">
        <v>0</v>
      </c>
      <c r="DT1545">
        <v>0</v>
      </c>
      <c r="DU1545">
        <v>0</v>
      </c>
      <c r="DV1545">
        <v>0</v>
      </c>
      <c r="DW1545">
        <v>0</v>
      </c>
      <c r="DX1545">
        <v>0</v>
      </c>
    </row>
    <row r="1546" spans="13:128" hidden="1">
      <c r="M1546" s="340"/>
      <c r="N1546" t="s">
        <v>944</v>
      </c>
      <c r="O1546">
        <v>1</v>
      </c>
      <c r="P1546">
        <v>36</v>
      </c>
      <c r="Q1546" s="183" t="str">
        <f t="shared" si="53"/>
        <v>SDH200136</v>
      </c>
      <c r="R1546">
        <v>10000</v>
      </c>
      <c r="S1546">
        <v>10000</v>
      </c>
      <c r="T1546">
        <v>10000</v>
      </c>
      <c r="U1546">
        <v>10000</v>
      </c>
      <c r="V1546">
        <v>10000</v>
      </c>
      <c r="W1546">
        <v>10000</v>
      </c>
      <c r="X1546">
        <v>10000</v>
      </c>
      <c r="Y1546">
        <v>10000</v>
      </c>
      <c r="Z1546">
        <v>10000</v>
      </c>
      <c r="AA1546">
        <v>10000</v>
      </c>
      <c r="AB1546">
        <v>10000</v>
      </c>
      <c r="AC1546">
        <v>10000</v>
      </c>
      <c r="AD1546">
        <v>10000</v>
      </c>
      <c r="AE1546">
        <v>10000</v>
      </c>
      <c r="AF1546">
        <v>10000</v>
      </c>
      <c r="AG1546">
        <v>10000</v>
      </c>
      <c r="AH1546">
        <v>10000</v>
      </c>
      <c r="AI1546">
        <v>10000</v>
      </c>
      <c r="AJ1546">
        <v>10000</v>
      </c>
      <c r="AK1546">
        <v>10000</v>
      </c>
      <c r="AL1546">
        <v>10000</v>
      </c>
      <c r="AM1546">
        <v>10000</v>
      </c>
      <c r="AN1546">
        <v>10000</v>
      </c>
      <c r="AO1546">
        <v>10000</v>
      </c>
      <c r="AP1546">
        <v>10000</v>
      </c>
      <c r="AQ1546">
        <v>10000</v>
      </c>
      <c r="AR1546">
        <v>10000</v>
      </c>
      <c r="AS1546">
        <v>10000</v>
      </c>
      <c r="AT1546">
        <v>10000</v>
      </c>
      <c r="AU1546">
        <v>10000</v>
      </c>
      <c r="AV1546">
        <v>10000</v>
      </c>
      <c r="AW1546">
        <v>10000</v>
      </c>
      <c r="AX1546">
        <v>10000</v>
      </c>
      <c r="AY1546">
        <v>10000</v>
      </c>
      <c r="AZ1546">
        <v>10000</v>
      </c>
      <c r="BA1546">
        <v>0</v>
      </c>
      <c r="BB1546">
        <v>0</v>
      </c>
      <c r="BC1546">
        <v>0</v>
      </c>
      <c r="BD1546">
        <v>0</v>
      </c>
      <c r="BE1546">
        <v>0</v>
      </c>
      <c r="BF1546">
        <v>0</v>
      </c>
      <c r="BG1546">
        <v>0</v>
      </c>
      <c r="BH1546">
        <v>0</v>
      </c>
      <c r="BI1546">
        <v>0</v>
      </c>
      <c r="BJ1546">
        <v>0</v>
      </c>
      <c r="BK1546">
        <v>0</v>
      </c>
      <c r="BL1546">
        <v>0</v>
      </c>
      <c r="BM1546">
        <v>0</v>
      </c>
      <c r="BN1546">
        <v>0</v>
      </c>
      <c r="BO1546">
        <v>0</v>
      </c>
      <c r="BP1546">
        <v>0</v>
      </c>
      <c r="BQ1546">
        <v>0</v>
      </c>
      <c r="BR1546">
        <v>0</v>
      </c>
      <c r="BS1546">
        <v>0</v>
      </c>
      <c r="BT1546">
        <v>0</v>
      </c>
      <c r="BU1546">
        <v>0</v>
      </c>
      <c r="BV1546">
        <v>0</v>
      </c>
      <c r="BW1546">
        <v>0</v>
      </c>
      <c r="BX1546">
        <v>0</v>
      </c>
      <c r="BY1546">
        <v>0</v>
      </c>
      <c r="BZ1546">
        <v>0</v>
      </c>
      <c r="CA1546">
        <v>0</v>
      </c>
      <c r="CB1546">
        <v>0</v>
      </c>
      <c r="CC1546">
        <v>0</v>
      </c>
      <c r="CD1546">
        <v>0</v>
      </c>
      <c r="CE1546">
        <v>0</v>
      </c>
      <c r="CF1546">
        <v>0</v>
      </c>
      <c r="CG1546">
        <v>0</v>
      </c>
      <c r="CH1546">
        <v>0</v>
      </c>
      <c r="CI1546">
        <v>0</v>
      </c>
      <c r="CJ1546">
        <v>0</v>
      </c>
      <c r="CK1546">
        <v>0</v>
      </c>
      <c r="CL1546">
        <v>0</v>
      </c>
      <c r="CM1546">
        <v>0</v>
      </c>
      <c r="CN1546">
        <v>0</v>
      </c>
      <c r="CO1546">
        <v>0</v>
      </c>
      <c r="CP1546">
        <v>0</v>
      </c>
      <c r="CQ1546">
        <v>0</v>
      </c>
      <c r="CR1546">
        <v>0</v>
      </c>
      <c r="CS1546">
        <v>0</v>
      </c>
      <c r="CT1546">
        <v>0</v>
      </c>
      <c r="CU1546">
        <v>0</v>
      </c>
      <c r="CV1546">
        <v>0</v>
      </c>
      <c r="CW1546">
        <v>0</v>
      </c>
      <c r="CX1546">
        <v>0</v>
      </c>
      <c r="CY1546">
        <v>0</v>
      </c>
      <c r="CZ1546">
        <v>0</v>
      </c>
      <c r="DA1546">
        <v>0</v>
      </c>
      <c r="DB1546">
        <v>0</v>
      </c>
      <c r="DC1546">
        <v>0</v>
      </c>
      <c r="DD1546">
        <v>0</v>
      </c>
      <c r="DE1546">
        <v>0</v>
      </c>
      <c r="DF1546">
        <v>0</v>
      </c>
      <c r="DG1546">
        <v>0</v>
      </c>
      <c r="DH1546">
        <v>0</v>
      </c>
      <c r="DI1546">
        <v>0</v>
      </c>
      <c r="DJ1546">
        <v>0</v>
      </c>
      <c r="DK1546">
        <v>0</v>
      </c>
      <c r="DL1546">
        <v>0</v>
      </c>
      <c r="DM1546">
        <v>0</v>
      </c>
      <c r="DN1546">
        <v>0</v>
      </c>
      <c r="DO1546">
        <v>0</v>
      </c>
      <c r="DP1546">
        <v>0</v>
      </c>
      <c r="DQ1546">
        <v>0</v>
      </c>
      <c r="DR1546">
        <v>0</v>
      </c>
      <c r="DS1546">
        <v>0</v>
      </c>
      <c r="DT1546">
        <v>0</v>
      </c>
      <c r="DU1546">
        <v>0</v>
      </c>
      <c r="DV1546">
        <v>0</v>
      </c>
      <c r="DW1546">
        <v>0</v>
      </c>
      <c r="DX1546">
        <v>0</v>
      </c>
    </row>
    <row r="1547" spans="13:128" hidden="1">
      <c r="M1547" s="340"/>
      <c r="N1547" t="s">
        <v>944</v>
      </c>
      <c r="O1547">
        <v>1</v>
      </c>
      <c r="P1547">
        <v>37</v>
      </c>
      <c r="Q1547" s="183" t="str">
        <f t="shared" si="53"/>
        <v>SDH200137</v>
      </c>
      <c r="R1547">
        <v>10000</v>
      </c>
      <c r="S1547">
        <v>10000</v>
      </c>
      <c r="T1547">
        <v>10000</v>
      </c>
      <c r="U1547">
        <v>10000</v>
      </c>
      <c r="V1547">
        <v>10000</v>
      </c>
      <c r="W1547">
        <v>10000</v>
      </c>
      <c r="X1547">
        <v>10000</v>
      </c>
      <c r="Y1547">
        <v>10000</v>
      </c>
      <c r="Z1547">
        <v>10000</v>
      </c>
      <c r="AA1547">
        <v>10000</v>
      </c>
      <c r="AB1547">
        <v>10000</v>
      </c>
      <c r="AC1547">
        <v>10000</v>
      </c>
      <c r="AD1547">
        <v>10000</v>
      </c>
      <c r="AE1547">
        <v>10000</v>
      </c>
      <c r="AF1547">
        <v>10000</v>
      </c>
      <c r="AG1547">
        <v>10000</v>
      </c>
      <c r="AH1547">
        <v>10000</v>
      </c>
      <c r="AI1547">
        <v>10000</v>
      </c>
      <c r="AJ1547">
        <v>10000</v>
      </c>
      <c r="AK1547">
        <v>10000</v>
      </c>
      <c r="AL1547">
        <v>10000</v>
      </c>
      <c r="AM1547">
        <v>10000</v>
      </c>
      <c r="AN1547">
        <v>10000</v>
      </c>
      <c r="AO1547">
        <v>10000</v>
      </c>
      <c r="AP1547">
        <v>10000</v>
      </c>
      <c r="AQ1547">
        <v>10000</v>
      </c>
      <c r="AR1547">
        <v>10000</v>
      </c>
      <c r="AS1547">
        <v>10000</v>
      </c>
      <c r="AT1547">
        <v>10000</v>
      </c>
      <c r="AU1547">
        <v>10000</v>
      </c>
      <c r="AV1547">
        <v>10000</v>
      </c>
      <c r="AW1547">
        <v>10000</v>
      </c>
      <c r="AX1547">
        <v>10000</v>
      </c>
      <c r="AY1547">
        <v>10000</v>
      </c>
      <c r="AZ1547">
        <v>10000</v>
      </c>
      <c r="BA1547">
        <v>0</v>
      </c>
      <c r="BB1547">
        <v>0</v>
      </c>
      <c r="BC1547">
        <v>0</v>
      </c>
      <c r="BD1547">
        <v>0</v>
      </c>
      <c r="BE1547">
        <v>0</v>
      </c>
      <c r="BF1547">
        <v>0</v>
      </c>
      <c r="BG1547">
        <v>0</v>
      </c>
      <c r="BH1547">
        <v>0</v>
      </c>
      <c r="BI1547">
        <v>0</v>
      </c>
      <c r="BJ1547">
        <v>0</v>
      </c>
      <c r="BK1547">
        <v>0</v>
      </c>
      <c r="BL1547">
        <v>0</v>
      </c>
      <c r="BM1547">
        <v>0</v>
      </c>
      <c r="BN1547">
        <v>0</v>
      </c>
      <c r="BO1547">
        <v>0</v>
      </c>
      <c r="BP1547">
        <v>0</v>
      </c>
      <c r="BQ1547">
        <v>0</v>
      </c>
      <c r="BR1547">
        <v>0</v>
      </c>
      <c r="BS1547">
        <v>0</v>
      </c>
      <c r="BT1547">
        <v>0</v>
      </c>
      <c r="BU1547">
        <v>0</v>
      </c>
      <c r="BV1547">
        <v>0</v>
      </c>
      <c r="BW1547">
        <v>0</v>
      </c>
      <c r="BX1547">
        <v>0</v>
      </c>
      <c r="BY1547">
        <v>0</v>
      </c>
      <c r="BZ1547">
        <v>0</v>
      </c>
      <c r="CA1547">
        <v>0</v>
      </c>
      <c r="CB1547">
        <v>0</v>
      </c>
      <c r="CC1547">
        <v>0</v>
      </c>
      <c r="CD1547">
        <v>0</v>
      </c>
      <c r="CE1547">
        <v>0</v>
      </c>
      <c r="CF1547">
        <v>0</v>
      </c>
      <c r="CG1547">
        <v>0</v>
      </c>
      <c r="CH1547">
        <v>0</v>
      </c>
      <c r="CI1547">
        <v>0</v>
      </c>
      <c r="CJ1547">
        <v>0</v>
      </c>
      <c r="CK1547">
        <v>0</v>
      </c>
      <c r="CL1547">
        <v>0</v>
      </c>
      <c r="CM1547">
        <v>0</v>
      </c>
      <c r="CN1547">
        <v>0</v>
      </c>
      <c r="CO1547">
        <v>0</v>
      </c>
      <c r="CP1547">
        <v>0</v>
      </c>
      <c r="CQ1547">
        <v>0</v>
      </c>
      <c r="CR1547">
        <v>0</v>
      </c>
      <c r="CS1547">
        <v>0</v>
      </c>
      <c r="CT1547">
        <v>0</v>
      </c>
      <c r="CU1547">
        <v>0</v>
      </c>
      <c r="CV1547">
        <v>0</v>
      </c>
      <c r="CW1547">
        <v>0</v>
      </c>
      <c r="CX1547">
        <v>0</v>
      </c>
      <c r="CY1547">
        <v>0</v>
      </c>
      <c r="CZ1547">
        <v>0</v>
      </c>
      <c r="DA1547">
        <v>0</v>
      </c>
      <c r="DB1547">
        <v>0</v>
      </c>
      <c r="DC1547">
        <v>0</v>
      </c>
      <c r="DD1547">
        <v>0</v>
      </c>
      <c r="DE1547">
        <v>0</v>
      </c>
      <c r="DF1547">
        <v>0</v>
      </c>
      <c r="DG1547">
        <v>0</v>
      </c>
      <c r="DH1547">
        <v>0</v>
      </c>
      <c r="DI1547">
        <v>0</v>
      </c>
      <c r="DJ1547">
        <v>0</v>
      </c>
      <c r="DK1547">
        <v>0</v>
      </c>
      <c r="DL1547">
        <v>0</v>
      </c>
      <c r="DM1547">
        <v>0</v>
      </c>
      <c r="DN1547">
        <v>0</v>
      </c>
      <c r="DO1547">
        <v>0</v>
      </c>
      <c r="DP1547">
        <v>0</v>
      </c>
      <c r="DQ1547">
        <v>0</v>
      </c>
      <c r="DR1547">
        <v>0</v>
      </c>
      <c r="DS1547">
        <v>0</v>
      </c>
      <c r="DT1547">
        <v>0</v>
      </c>
      <c r="DU1547">
        <v>0</v>
      </c>
      <c r="DV1547">
        <v>0</v>
      </c>
      <c r="DW1547">
        <v>0</v>
      </c>
      <c r="DX1547">
        <v>0</v>
      </c>
    </row>
    <row r="1548" spans="13:128" hidden="1">
      <c r="M1548" s="340"/>
      <c r="N1548" t="s">
        <v>944</v>
      </c>
      <c r="O1548">
        <v>1</v>
      </c>
      <c r="P1548">
        <v>38</v>
      </c>
      <c r="Q1548" s="183" t="str">
        <f t="shared" si="53"/>
        <v>SDH200138</v>
      </c>
      <c r="R1548">
        <v>10000</v>
      </c>
      <c r="S1548">
        <v>10000</v>
      </c>
      <c r="T1548">
        <v>10000</v>
      </c>
      <c r="U1548">
        <v>10000</v>
      </c>
      <c r="V1548">
        <v>10000</v>
      </c>
      <c r="W1548">
        <v>10000</v>
      </c>
      <c r="X1548">
        <v>10000</v>
      </c>
      <c r="Y1548">
        <v>10000</v>
      </c>
      <c r="Z1548">
        <v>10000</v>
      </c>
      <c r="AA1548">
        <v>10000</v>
      </c>
      <c r="AB1548">
        <v>10000</v>
      </c>
      <c r="AC1548">
        <v>10000</v>
      </c>
      <c r="AD1548">
        <v>10000</v>
      </c>
      <c r="AE1548">
        <v>10000</v>
      </c>
      <c r="AF1548">
        <v>10000</v>
      </c>
      <c r="AG1548">
        <v>10000</v>
      </c>
      <c r="AH1548">
        <v>10000</v>
      </c>
      <c r="AI1548">
        <v>10000</v>
      </c>
      <c r="AJ1548">
        <v>10000</v>
      </c>
      <c r="AK1548">
        <v>10000</v>
      </c>
      <c r="AL1548">
        <v>10000</v>
      </c>
      <c r="AM1548">
        <v>10000</v>
      </c>
      <c r="AN1548">
        <v>10000</v>
      </c>
      <c r="AO1548">
        <v>10000</v>
      </c>
      <c r="AP1548">
        <v>10000</v>
      </c>
      <c r="AQ1548">
        <v>10000</v>
      </c>
      <c r="AR1548">
        <v>10000</v>
      </c>
      <c r="AS1548">
        <v>10000</v>
      </c>
      <c r="AT1548">
        <v>10000</v>
      </c>
      <c r="AU1548">
        <v>10000</v>
      </c>
      <c r="AV1548">
        <v>10000</v>
      </c>
      <c r="AW1548">
        <v>10000</v>
      </c>
      <c r="AX1548">
        <v>10000</v>
      </c>
      <c r="AY1548">
        <v>10000</v>
      </c>
      <c r="AZ1548">
        <v>10000</v>
      </c>
      <c r="BA1548">
        <v>0</v>
      </c>
      <c r="BB1548">
        <v>0</v>
      </c>
      <c r="BC1548">
        <v>0</v>
      </c>
      <c r="BD1548">
        <v>0</v>
      </c>
      <c r="BE1548">
        <v>0</v>
      </c>
      <c r="BF1548">
        <v>0</v>
      </c>
      <c r="BG1548">
        <v>0</v>
      </c>
      <c r="BH1548">
        <v>0</v>
      </c>
      <c r="BI1548">
        <v>0</v>
      </c>
      <c r="BJ1548">
        <v>0</v>
      </c>
      <c r="BK1548">
        <v>0</v>
      </c>
      <c r="BL1548">
        <v>0</v>
      </c>
      <c r="BM1548">
        <v>0</v>
      </c>
      <c r="BN1548">
        <v>0</v>
      </c>
      <c r="BO1548">
        <v>0</v>
      </c>
      <c r="BP1548">
        <v>0</v>
      </c>
      <c r="BQ1548">
        <v>0</v>
      </c>
      <c r="BR1548">
        <v>0</v>
      </c>
      <c r="BS1548">
        <v>0</v>
      </c>
      <c r="BT1548">
        <v>0</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0</v>
      </c>
      <c r="CP1548">
        <v>0</v>
      </c>
      <c r="CQ1548">
        <v>0</v>
      </c>
      <c r="CR1548">
        <v>0</v>
      </c>
      <c r="CS1548">
        <v>0</v>
      </c>
      <c r="CT1548">
        <v>0</v>
      </c>
      <c r="CU1548">
        <v>0</v>
      </c>
      <c r="CV1548">
        <v>0</v>
      </c>
      <c r="CW1548">
        <v>0</v>
      </c>
      <c r="CX1548">
        <v>0</v>
      </c>
      <c r="CY1548">
        <v>0</v>
      </c>
      <c r="CZ1548">
        <v>0</v>
      </c>
      <c r="DA1548">
        <v>0</v>
      </c>
      <c r="DB1548">
        <v>0</v>
      </c>
      <c r="DC1548">
        <v>0</v>
      </c>
      <c r="DD1548">
        <v>0</v>
      </c>
      <c r="DE1548">
        <v>0</v>
      </c>
      <c r="DF1548">
        <v>0</v>
      </c>
      <c r="DG1548">
        <v>0</v>
      </c>
      <c r="DH1548">
        <v>0</v>
      </c>
      <c r="DI1548">
        <v>0</v>
      </c>
      <c r="DJ1548">
        <v>0</v>
      </c>
      <c r="DK1548">
        <v>0</v>
      </c>
      <c r="DL1548">
        <v>0</v>
      </c>
      <c r="DM1548">
        <v>0</v>
      </c>
      <c r="DN1548">
        <v>0</v>
      </c>
      <c r="DO1548">
        <v>0</v>
      </c>
      <c r="DP1548">
        <v>0</v>
      </c>
      <c r="DQ1548">
        <v>0</v>
      </c>
      <c r="DR1548">
        <v>0</v>
      </c>
      <c r="DS1548">
        <v>0</v>
      </c>
      <c r="DT1548">
        <v>0</v>
      </c>
      <c r="DU1548">
        <v>0</v>
      </c>
      <c r="DV1548">
        <v>0</v>
      </c>
      <c r="DW1548">
        <v>0</v>
      </c>
      <c r="DX1548">
        <v>0</v>
      </c>
    </row>
    <row r="1549" spans="13:128" hidden="1">
      <c r="M1549" s="340"/>
      <c r="N1549" t="s">
        <v>944</v>
      </c>
      <c r="O1549">
        <v>1</v>
      </c>
      <c r="P1549">
        <v>39</v>
      </c>
      <c r="Q1549" s="183" t="str">
        <f t="shared" si="53"/>
        <v>SDH200139</v>
      </c>
      <c r="R1549">
        <v>10000</v>
      </c>
      <c r="S1549">
        <v>10000</v>
      </c>
      <c r="T1549">
        <v>10000</v>
      </c>
      <c r="U1549">
        <v>10000</v>
      </c>
      <c r="V1549">
        <v>10000</v>
      </c>
      <c r="W1549">
        <v>10000</v>
      </c>
      <c r="X1549">
        <v>10000</v>
      </c>
      <c r="Y1549">
        <v>10000</v>
      </c>
      <c r="Z1549">
        <v>10000</v>
      </c>
      <c r="AA1549">
        <v>10000</v>
      </c>
      <c r="AB1549">
        <v>10000</v>
      </c>
      <c r="AC1549">
        <v>10000</v>
      </c>
      <c r="AD1549">
        <v>10000</v>
      </c>
      <c r="AE1549">
        <v>10000</v>
      </c>
      <c r="AF1549">
        <v>10000</v>
      </c>
      <c r="AG1549">
        <v>10000</v>
      </c>
      <c r="AH1549">
        <v>10000</v>
      </c>
      <c r="AI1549">
        <v>10000</v>
      </c>
      <c r="AJ1549">
        <v>10000</v>
      </c>
      <c r="AK1549">
        <v>10070</v>
      </c>
      <c r="AL1549">
        <v>10070</v>
      </c>
      <c r="AM1549">
        <v>10070</v>
      </c>
      <c r="AN1549">
        <v>10070</v>
      </c>
      <c r="AO1549">
        <v>10070</v>
      </c>
      <c r="AP1549">
        <v>10070</v>
      </c>
      <c r="AQ1549">
        <v>10070</v>
      </c>
      <c r="AR1549">
        <v>10070</v>
      </c>
      <c r="AS1549">
        <v>10070</v>
      </c>
      <c r="AT1549">
        <v>10070</v>
      </c>
      <c r="AU1549">
        <v>10070</v>
      </c>
      <c r="AV1549">
        <v>10070</v>
      </c>
      <c r="AW1549">
        <v>10070</v>
      </c>
      <c r="AX1549">
        <v>10070</v>
      </c>
      <c r="AY1549">
        <v>10070</v>
      </c>
      <c r="AZ1549">
        <v>10070</v>
      </c>
      <c r="BA1549">
        <v>0</v>
      </c>
      <c r="BB1549">
        <v>0</v>
      </c>
      <c r="BC1549">
        <v>0</v>
      </c>
      <c r="BD1549">
        <v>0</v>
      </c>
      <c r="BE1549">
        <v>0</v>
      </c>
      <c r="BF1549">
        <v>0</v>
      </c>
      <c r="BG1549">
        <v>0</v>
      </c>
      <c r="BH1549">
        <v>0</v>
      </c>
      <c r="BI1549">
        <v>0</v>
      </c>
      <c r="BJ1549">
        <v>0</v>
      </c>
      <c r="BK1549">
        <v>0</v>
      </c>
      <c r="BL1549">
        <v>0</v>
      </c>
      <c r="BM1549">
        <v>0</v>
      </c>
      <c r="BN1549">
        <v>0</v>
      </c>
      <c r="BO1549">
        <v>0</v>
      </c>
      <c r="BP1549">
        <v>0</v>
      </c>
      <c r="BQ1549">
        <v>0</v>
      </c>
      <c r="BR1549">
        <v>0</v>
      </c>
      <c r="BS1549">
        <v>0</v>
      </c>
      <c r="BT1549">
        <v>0</v>
      </c>
      <c r="BU1549">
        <v>0</v>
      </c>
      <c r="BV1549">
        <v>0</v>
      </c>
      <c r="BW1549">
        <v>0</v>
      </c>
      <c r="BX1549">
        <v>0</v>
      </c>
      <c r="BY1549">
        <v>0</v>
      </c>
      <c r="BZ1549">
        <v>0</v>
      </c>
      <c r="CA1549">
        <v>0</v>
      </c>
      <c r="CB1549">
        <v>0</v>
      </c>
      <c r="CC1549">
        <v>0</v>
      </c>
      <c r="CD1549">
        <v>0</v>
      </c>
      <c r="CE1549">
        <v>0</v>
      </c>
      <c r="CF1549">
        <v>0</v>
      </c>
      <c r="CG1549">
        <v>0</v>
      </c>
      <c r="CH1549">
        <v>0</v>
      </c>
      <c r="CI1549">
        <v>0</v>
      </c>
      <c r="CJ1549">
        <v>0</v>
      </c>
      <c r="CK1549">
        <v>0</v>
      </c>
      <c r="CL1549">
        <v>0</v>
      </c>
      <c r="CM1549">
        <v>0</v>
      </c>
      <c r="CN1549">
        <v>0</v>
      </c>
      <c r="CO1549">
        <v>0</v>
      </c>
      <c r="CP1549">
        <v>0</v>
      </c>
      <c r="CQ1549">
        <v>0</v>
      </c>
      <c r="CR1549">
        <v>0</v>
      </c>
      <c r="CS1549">
        <v>0</v>
      </c>
      <c r="CT1549">
        <v>0</v>
      </c>
      <c r="CU1549">
        <v>0</v>
      </c>
      <c r="CV1549">
        <v>0</v>
      </c>
      <c r="CW1549">
        <v>0</v>
      </c>
      <c r="CX1549">
        <v>0</v>
      </c>
      <c r="CY1549">
        <v>0</v>
      </c>
      <c r="CZ1549">
        <v>0</v>
      </c>
      <c r="DA1549">
        <v>0</v>
      </c>
      <c r="DB1549">
        <v>0</v>
      </c>
      <c r="DC1549">
        <v>0</v>
      </c>
      <c r="DD1549">
        <v>0</v>
      </c>
      <c r="DE1549">
        <v>0</v>
      </c>
      <c r="DF1549">
        <v>0</v>
      </c>
      <c r="DG1549">
        <v>0</v>
      </c>
      <c r="DH1549">
        <v>0</v>
      </c>
      <c r="DI1549">
        <v>0</v>
      </c>
      <c r="DJ1549">
        <v>0</v>
      </c>
      <c r="DK1549">
        <v>0</v>
      </c>
      <c r="DL1549">
        <v>0</v>
      </c>
      <c r="DM1549">
        <v>0</v>
      </c>
      <c r="DN1549">
        <v>0</v>
      </c>
      <c r="DO1549">
        <v>0</v>
      </c>
      <c r="DP1549">
        <v>0</v>
      </c>
      <c r="DQ1549">
        <v>0</v>
      </c>
      <c r="DR1549">
        <v>0</v>
      </c>
      <c r="DS1549">
        <v>0</v>
      </c>
      <c r="DT1549">
        <v>0</v>
      </c>
      <c r="DU1549">
        <v>0</v>
      </c>
      <c r="DV1549">
        <v>0</v>
      </c>
      <c r="DW1549">
        <v>0</v>
      </c>
      <c r="DX1549">
        <v>0</v>
      </c>
    </row>
    <row r="1550" spans="13:128" hidden="1">
      <c r="M1550" s="340"/>
      <c r="N1550" t="s">
        <v>944</v>
      </c>
      <c r="O1550">
        <v>1</v>
      </c>
      <c r="P1550">
        <v>40</v>
      </c>
      <c r="Q1550" s="183" t="str">
        <f t="shared" si="53"/>
        <v>SDH200140</v>
      </c>
      <c r="R1550">
        <v>10000</v>
      </c>
      <c r="S1550">
        <v>10000</v>
      </c>
      <c r="T1550">
        <v>10000</v>
      </c>
      <c r="U1550">
        <v>10000</v>
      </c>
      <c r="V1550">
        <v>10000</v>
      </c>
      <c r="W1550">
        <v>10000</v>
      </c>
      <c r="X1550">
        <v>10000</v>
      </c>
      <c r="Y1550">
        <v>10000</v>
      </c>
      <c r="Z1550">
        <v>10000</v>
      </c>
      <c r="AA1550">
        <v>10000</v>
      </c>
      <c r="AB1550">
        <v>10000</v>
      </c>
      <c r="AC1550">
        <v>10000</v>
      </c>
      <c r="AD1550">
        <v>10000</v>
      </c>
      <c r="AE1550">
        <v>10000</v>
      </c>
      <c r="AF1550">
        <v>10000</v>
      </c>
      <c r="AG1550">
        <v>10000</v>
      </c>
      <c r="AH1550">
        <v>10000</v>
      </c>
      <c r="AI1550">
        <v>10000</v>
      </c>
      <c r="AJ1550">
        <v>10000</v>
      </c>
      <c r="AK1550">
        <v>10388</v>
      </c>
      <c r="AL1550">
        <v>10388</v>
      </c>
      <c r="AM1550">
        <v>10388</v>
      </c>
      <c r="AN1550">
        <v>10388</v>
      </c>
      <c r="AO1550">
        <v>10388</v>
      </c>
      <c r="AP1550">
        <v>10388</v>
      </c>
      <c r="AQ1550">
        <v>10388</v>
      </c>
      <c r="AR1550">
        <v>10388</v>
      </c>
      <c r="AS1550">
        <v>10388</v>
      </c>
      <c r="AT1550">
        <v>10388</v>
      </c>
      <c r="AU1550">
        <v>10388</v>
      </c>
      <c r="AV1550">
        <v>10388</v>
      </c>
      <c r="AW1550">
        <v>10388</v>
      </c>
      <c r="AX1550">
        <v>10388</v>
      </c>
      <c r="AY1550">
        <v>10388</v>
      </c>
      <c r="AZ1550">
        <v>10388</v>
      </c>
      <c r="BA1550">
        <v>0</v>
      </c>
      <c r="BB1550">
        <v>0</v>
      </c>
      <c r="BC1550">
        <v>0</v>
      </c>
      <c r="BD1550">
        <v>0</v>
      </c>
      <c r="BE1550">
        <v>0</v>
      </c>
      <c r="BF1550">
        <v>0</v>
      </c>
      <c r="BG1550">
        <v>0</v>
      </c>
      <c r="BH1550">
        <v>0</v>
      </c>
      <c r="BI1550">
        <v>0</v>
      </c>
      <c r="BJ1550">
        <v>0</v>
      </c>
      <c r="BK1550">
        <v>0</v>
      </c>
      <c r="BL1550">
        <v>0</v>
      </c>
      <c r="BM1550">
        <v>0</v>
      </c>
      <c r="BN1550">
        <v>0</v>
      </c>
      <c r="BO1550">
        <v>0</v>
      </c>
      <c r="BP1550">
        <v>0</v>
      </c>
      <c r="BQ1550">
        <v>0</v>
      </c>
      <c r="BR1550">
        <v>0</v>
      </c>
      <c r="BS1550">
        <v>0</v>
      </c>
      <c r="BT1550">
        <v>0</v>
      </c>
      <c r="BU1550">
        <v>0</v>
      </c>
      <c r="BV1550">
        <v>0</v>
      </c>
      <c r="BW1550">
        <v>0</v>
      </c>
      <c r="BX1550">
        <v>0</v>
      </c>
      <c r="BY1550">
        <v>0</v>
      </c>
      <c r="BZ1550">
        <v>0</v>
      </c>
      <c r="CA1550">
        <v>0</v>
      </c>
      <c r="CB1550">
        <v>0</v>
      </c>
      <c r="CC1550">
        <v>0</v>
      </c>
      <c r="CD1550">
        <v>0</v>
      </c>
      <c r="CE1550">
        <v>0</v>
      </c>
      <c r="CF1550">
        <v>0</v>
      </c>
      <c r="CG1550">
        <v>0</v>
      </c>
      <c r="CH1550">
        <v>0</v>
      </c>
      <c r="CI1550">
        <v>0</v>
      </c>
      <c r="CJ1550">
        <v>0</v>
      </c>
      <c r="CK1550">
        <v>0</v>
      </c>
      <c r="CL1550">
        <v>0</v>
      </c>
      <c r="CM1550">
        <v>0</v>
      </c>
      <c r="CN1550">
        <v>0</v>
      </c>
      <c r="CO1550">
        <v>0</v>
      </c>
      <c r="CP1550">
        <v>0</v>
      </c>
      <c r="CQ1550">
        <v>0</v>
      </c>
      <c r="CR1550">
        <v>0</v>
      </c>
      <c r="CS1550">
        <v>0</v>
      </c>
      <c r="CT1550">
        <v>0</v>
      </c>
      <c r="CU1550">
        <v>0</v>
      </c>
      <c r="CV1550">
        <v>0</v>
      </c>
      <c r="CW1550">
        <v>0</v>
      </c>
      <c r="CX1550">
        <v>0</v>
      </c>
      <c r="CY1550">
        <v>0</v>
      </c>
      <c r="CZ1550">
        <v>0</v>
      </c>
      <c r="DA1550">
        <v>0</v>
      </c>
      <c r="DB1550">
        <v>0</v>
      </c>
      <c r="DC1550">
        <v>0</v>
      </c>
      <c r="DD1550">
        <v>0</v>
      </c>
      <c r="DE1550">
        <v>0</v>
      </c>
      <c r="DF1550">
        <v>0</v>
      </c>
      <c r="DG1550">
        <v>0</v>
      </c>
      <c r="DH1550">
        <v>0</v>
      </c>
      <c r="DI1550">
        <v>0</v>
      </c>
      <c r="DJ1550">
        <v>0</v>
      </c>
      <c r="DK1550">
        <v>0</v>
      </c>
      <c r="DL1550">
        <v>0</v>
      </c>
      <c r="DM1550">
        <v>0</v>
      </c>
      <c r="DN1550">
        <v>0</v>
      </c>
      <c r="DO1550">
        <v>0</v>
      </c>
      <c r="DP1550">
        <v>0</v>
      </c>
      <c r="DQ1550">
        <v>0</v>
      </c>
      <c r="DR1550">
        <v>0</v>
      </c>
      <c r="DS1550">
        <v>0</v>
      </c>
      <c r="DT1550">
        <v>0</v>
      </c>
      <c r="DU1550">
        <v>0</v>
      </c>
      <c r="DV1550">
        <v>0</v>
      </c>
      <c r="DW1550">
        <v>0</v>
      </c>
      <c r="DX1550">
        <v>0</v>
      </c>
    </row>
    <row r="1551" spans="13:128" hidden="1">
      <c r="M1551" s="340"/>
      <c r="N1551" t="s">
        <v>944</v>
      </c>
      <c r="O1551">
        <v>1</v>
      </c>
      <c r="P1551">
        <v>41</v>
      </c>
      <c r="Q1551" s="183" t="str">
        <f t="shared" si="53"/>
        <v>SDH200141</v>
      </c>
      <c r="R1551">
        <v>10000</v>
      </c>
      <c r="S1551">
        <v>10000</v>
      </c>
      <c r="T1551">
        <v>10000</v>
      </c>
      <c r="U1551">
        <v>10000</v>
      </c>
      <c r="V1551">
        <v>10000</v>
      </c>
      <c r="W1551">
        <v>10000</v>
      </c>
      <c r="X1551">
        <v>10000</v>
      </c>
      <c r="Y1551">
        <v>10000</v>
      </c>
      <c r="Z1551">
        <v>10000</v>
      </c>
      <c r="AA1551">
        <v>10000</v>
      </c>
      <c r="AB1551">
        <v>10000</v>
      </c>
      <c r="AC1551">
        <v>10000</v>
      </c>
      <c r="AD1551">
        <v>10000</v>
      </c>
      <c r="AE1551">
        <v>10000</v>
      </c>
      <c r="AF1551">
        <v>10000</v>
      </c>
      <c r="AG1551">
        <v>10000</v>
      </c>
      <c r="AH1551">
        <v>10000</v>
      </c>
      <c r="AI1551">
        <v>10000</v>
      </c>
      <c r="AJ1551">
        <v>10372.1</v>
      </c>
      <c r="AK1551">
        <v>10918</v>
      </c>
      <c r="AL1551">
        <v>10918</v>
      </c>
      <c r="AM1551">
        <v>10918</v>
      </c>
      <c r="AN1551">
        <v>10918</v>
      </c>
      <c r="AO1551">
        <v>10918</v>
      </c>
      <c r="AP1551">
        <v>10918</v>
      </c>
      <c r="AQ1551">
        <v>10918</v>
      </c>
      <c r="AR1551">
        <v>10918</v>
      </c>
      <c r="AS1551">
        <v>10918</v>
      </c>
      <c r="AT1551">
        <v>10918</v>
      </c>
      <c r="AU1551">
        <v>10918</v>
      </c>
      <c r="AV1551">
        <v>10918</v>
      </c>
      <c r="AW1551">
        <v>10918</v>
      </c>
      <c r="AX1551">
        <v>10918</v>
      </c>
      <c r="AY1551">
        <v>10918</v>
      </c>
      <c r="AZ1551">
        <v>10918</v>
      </c>
      <c r="BA1551">
        <v>0</v>
      </c>
      <c r="BB1551">
        <v>0</v>
      </c>
      <c r="BC1551">
        <v>0</v>
      </c>
      <c r="BD1551">
        <v>0</v>
      </c>
      <c r="BE1551">
        <v>0</v>
      </c>
      <c r="BF1551">
        <v>0</v>
      </c>
      <c r="BG1551">
        <v>0</v>
      </c>
      <c r="BH1551">
        <v>0</v>
      </c>
      <c r="BI1551">
        <v>0</v>
      </c>
      <c r="BJ1551">
        <v>0</v>
      </c>
      <c r="BK1551">
        <v>0</v>
      </c>
      <c r="BL1551">
        <v>0</v>
      </c>
      <c r="BM1551">
        <v>0</v>
      </c>
      <c r="BN1551">
        <v>0</v>
      </c>
      <c r="BO1551">
        <v>0</v>
      </c>
      <c r="BP1551">
        <v>0</v>
      </c>
      <c r="BQ1551">
        <v>0</v>
      </c>
      <c r="BR1551">
        <v>0</v>
      </c>
      <c r="BS1551">
        <v>0</v>
      </c>
      <c r="BT1551">
        <v>0</v>
      </c>
      <c r="BU1551">
        <v>0</v>
      </c>
      <c r="BV1551">
        <v>0</v>
      </c>
      <c r="BW1551">
        <v>0</v>
      </c>
      <c r="BX1551">
        <v>0</v>
      </c>
      <c r="BY1551">
        <v>0</v>
      </c>
      <c r="BZ1551">
        <v>0</v>
      </c>
      <c r="CA1551">
        <v>0</v>
      </c>
      <c r="CB1551">
        <v>0</v>
      </c>
      <c r="CC1551">
        <v>0</v>
      </c>
      <c r="CD1551">
        <v>0</v>
      </c>
      <c r="CE1551">
        <v>0</v>
      </c>
      <c r="CF1551">
        <v>0</v>
      </c>
      <c r="CG1551">
        <v>0</v>
      </c>
      <c r="CH1551">
        <v>0</v>
      </c>
      <c r="CI1551">
        <v>0</v>
      </c>
      <c r="CJ1551">
        <v>0</v>
      </c>
      <c r="CK1551">
        <v>0</v>
      </c>
      <c r="CL1551">
        <v>0</v>
      </c>
      <c r="CM1551">
        <v>0</v>
      </c>
      <c r="CN1551">
        <v>0</v>
      </c>
      <c r="CO1551">
        <v>0</v>
      </c>
      <c r="CP1551">
        <v>0</v>
      </c>
      <c r="CQ1551">
        <v>0</v>
      </c>
      <c r="CR1551">
        <v>0</v>
      </c>
      <c r="CS1551">
        <v>0</v>
      </c>
      <c r="CT1551">
        <v>0</v>
      </c>
      <c r="CU1551">
        <v>0</v>
      </c>
      <c r="CV1551">
        <v>0</v>
      </c>
      <c r="CW1551">
        <v>0</v>
      </c>
      <c r="CX1551">
        <v>0</v>
      </c>
      <c r="CY1551">
        <v>0</v>
      </c>
      <c r="CZ1551">
        <v>0</v>
      </c>
      <c r="DA1551">
        <v>0</v>
      </c>
      <c r="DB1551">
        <v>0</v>
      </c>
      <c r="DC1551">
        <v>0</v>
      </c>
      <c r="DD1551">
        <v>0</v>
      </c>
      <c r="DE1551">
        <v>0</v>
      </c>
      <c r="DF1551">
        <v>0</v>
      </c>
      <c r="DG1551">
        <v>0</v>
      </c>
      <c r="DH1551">
        <v>0</v>
      </c>
      <c r="DI1551">
        <v>0</v>
      </c>
      <c r="DJ1551">
        <v>0</v>
      </c>
      <c r="DK1551">
        <v>0</v>
      </c>
      <c r="DL1551">
        <v>0</v>
      </c>
      <c r="DM1551">
        <v>0</v>
      </c>
      <c r="DN1551">
        <v>0</v>
      </c>
      <c r="DO1551">
        <v>0</v>
      </c>
      <c r="DP1551">
        <v>0</v>
      </c>
      <c r="DQ1551">
        <v>0</v>
      </c>
      <c r="DR1551">
        <v>0</v>
      </c>
      <c r="DS1551">
        <v>0</v>
      </c>
      <c r="DT1551">
        <v>0</v>
      </c>
      <c r="DU1551">
        <v>0</v>
      </c>
      <c r="DV1551">
        <v>0</v>
      </c>
      <c r="DW1551">
        <v>0</v>
      </c>
      <c r="DX1551">
        <v>0</v>
      </c>
    </row>
    <row r="1552" spans="13:128" hidden="1">
      <c r="M1552" s="340"/>
      <c r="N1552" t="s">
        <v>944</v>
      </c>
      <c r="O1552">
        <v>1</v>
      </c>
      <c r="P1552">
        <v>42</v>
      </c>
      <c r="Q1552" s="183" t="str">
        <f t="shared" si="53"/>
        <v>SDH200142</v>
      </c>
      <c r="R1552">
        <v>10000</v>
      </c>
      <c r="S1552">
        <v>10000</v>
      </c>
      <c r="T1552">
        <v>10000</v>
      </c>
      <c r="U1552">
        <v>10000</v>
      </c>
      <c r="V1552">
        <v>10000</v>
      </c>
      <c r="W1552">
        <v>10000</v>
      </c>
      <c r="X1552">
        <v>10000</v>
      </c>
      <c r="Y1552">
        <v>10000</v>
      </c>
      <c r="Z1552">
        <v>10000</v>
      </c>
      <c r="AA1552">
        <v>10000</v>
      </c>
      <c r="AB1552">
        <v>10000</v>
      </c>
      <c r="AC1552">
        <v>10000</v>
      </c>
      <c r="AD1552">
        <v>10000</v>
      </c>
      <c r="AE1552">
        <v>10000</v>
      </c>
      <c r="AF1552">
        <v>10000</v>
      </c>
      <c r="AG1552">
        <v>10000</v>
      </c>
      <c r="AH1552">
        <v>10000</v>
      </c>
      <c r="AI1552">
        <v>10303.200000000001</v>
      </c>
      <c r="AJ1552">
        <v>10875.6</v>
      </c>
      <c r="AK1552">
        <v>11448</v>
      </c>
      <c r="AL1552">
        <v>11448</v>
      </c>
      <c r="AM1552">
        <v>11448</v>
      </c>
      <c r="AN1552">
        <v>11448</v>
      </c>
      <c r="AO1552">
        <v>11448</v>
      </c>
      <c r="AP1552">
        <v>11448</v>
      </c>
      <c r="AQ1552">
        <v>11448</v>
      </c>
      <c r="AR1552">
        <v>11448</v>
      </c>
      <c r="AS1552">
        <v>11448</v>
      </c>
      <c r="AT1552">
        <v>11448</v>
      </c>
      <c r="AU1552">
        <v>11448</v>
      </c>
      <c r="AV1552">
        <v>11448</v>
      </c>
      <c r="AW1552">
        <v>11448</v>
      </c>
      <c r="AX1552">
        <v>11448</v>
      </c>
      <c r="AY1552">
        <v>11448</v>
      </c>
      <c r="AZ1552">
        <v>11448</v>
      </c>
      <c r="BA1552">
        <v>0</v>
      </c>
      <c r="BB1552">
        <v>0</v>
      </c>
      <c r="BC1552">
        <v>0</v>
      </c>
      <c r="BD1552">
        <v>0</v>
      </c>
      <c r="BE1552">
        <v>0</v>
      </c>
      <c r="BF1552">
        <v>0</v>
      </c>
      <c r="BG1552">
        <v>0</v>
      </c>
      <c r="BH1552">
        <v>0</v>
      </c>
      <c r="BI1552">
        <v>0</v>
      </c>
      <c r="BJ1552">
        <v>0</v>
      </c>
      <c r="BK1552">
        <v>0</v>
      </c>
      <c r="BL1552">
        <v>0</v>
      </c>
      <c r="BM1552">
        <v>0</v>
      </c>
      <c r="BN1552">
        <v>0</v>
      </c>
      <c r="BO1552">
        <v>0</v>
      </c>
      <c r="BP1552">
        <v>0</v>
      </c>
      <c r="BQ1552">
        <v>0</v>
      </c>
      <c r="BR1552">
        <v>0</v>
      </c>
      <c r="BS1552">
        <v>0</v>
      </c>
      <c r="BT1552">
        <v>0</v>
      </c>
      <c r="BU1552">
        <v>0</v>
      </c>
      <c r="BV1552">
        <v>0</v>
      </c>
      <c r="BW1552">
        <v>0</v>
      </c>
      <c r="BX1552">
        <v>0</v>
      </c>
      <c r="BY1552">
        <v>0</v>
      </c>
      <c r="BZ1552">
        <v>0</v>
      </c>
      <c r="CA1552">
        <v>0</v>
      </c>
      <c r="CB1552">
        <v>0</v>
      </c>
      <c r="CC1552">
        <v>0</v>
      </c>
      <c r="CD1552">
        <v>0</v>
      </c>
      <c r="CE1552">
        <v>0</v>
      </c>
      <c r="CF1552">
        <v>0</v>
      </c>
      <c r="CG1552">
        <v>0</v>
      </c>
      <c r="CH1552">
        <v>0</v>
      </c>
      <c r="CI1552">
        <v>0</v>
      </c>
      <c r="CJ1552">
        <v>0</v>
      </c>
      <c r="CK1552">
        <v>0</v>
      </c>
      <c r="CL1552">
        <v>0</v>
      </c>
      <c r="CM1552">
        <v>0</v>
      </c>
      <c r="CN1552">
        <v>0</v>
      </c>
      <c r="CO1552">
        <v>0</v>
      </c>
      <c r="CP1552">
        <v>0</v>
      </c>
      <c r="CQ1552">
        <v>0</v>
      </c>
      <c r="CR1552">
        <v>0</v>
      </c>
      <c r="CS1552">
        <v>0</v>
      </c>
      <c r="CT1552">
        <v>0</v>
      </c>
      <c r="CU1552">
        <v>0</v>
      </c>
      <c r="CV1552">
        <v>0</v>
      </c>
      <c r="CW1552">
        <v>0</v>
      </c>
      <c r="CX1552">
        <v>0</v>
      </c>
      <c r="CY1552">
        <v>0</v>
      </c>
      <c r="CZ1552">
        <v>0</v>
      </c>
      <c r="DA1552">
        <v>0</v>
      </c>
      <c r="DB1552">
        <v>0</v>
      </c>
      <c r="DC1552">
        <v>0</v>
      </c>
      <c r="DD1552">
        <v>0</v>
      </c>
      <c r="DE1552">
        <v>0</v>
      </c>
      <c r="DF1552">
        <v>0</v>
      </c>
      <c r="DG1552">
        <v>0</v>
      </c>
      <c r="DH1552">
        <v>0</v>
      </c>
      <c r="DI1552">
        <v>0</v>
      </c>
      <c r="DJ1552">
        <v>0</v>
      </c>
      <c r="DK1552">
        <v>0</v>
      </c>
      <c r="DL1552">
        <v>0</v>
      </c>
      <c r="DM1552">
        <v>0</v>
      </c>
      <c r="DN1552">
        <v>0</v>
      </c>
      <c r="DO1552">
        <v>0</v>
      </c>
      <c r="DP1552">
        <v>0</v>
      </c>
      <c r="DQ1552">
        <v>0</v>
      </c>
      <c r="DR1552">
        <v>0</v>
      </c>
      <c r="DS1552">
        <v>0</v>
      </c>
      <c r="DT1552">
        <v>0</v>
      </c>
      <c r="DU1552">
        <v>0</v>
      </c>
      <c r="DV1552">
        <v>0</v>
      </c>
      <c r="DW1552">
        <v>0</v>
      </c>
      <c r="DX1552">
        <v>0</v>
      </c>
    </row>
    <row r="1553" spans="14:128" hidden="1">
      <c r="N1553" t="s">
        <v>944</v>
      </c>
      <c r="O1553">
        <v>1</v>
      </c>
      <c r="P1553">
        <v>43</v>
      </c>
      <c r="Q1553" s="183" t="str">
        <f t="shared" si="53"/>
        <v>SDH200143</v>
      </c>
      <c r="R1553">
        <v>10000</v>
      </c>
      <c r="S1553">
        <v>10000</v>
      </c>
      <c r="T1553">
        <v>10000</v>
      </c>
      <c r="U1553">
        <v>10000</v>
      </c>
      <c r="V1553">
        <v>10000</v>
      </c>
      <c r="W1553">
        <v>10000</v>
      </c>
      <c r="X1553">
        <v>10000</v>
      </c>
      <c r="Y1553">
        <v>10000</v>
      </c>
      <c r="Z1553">
        <v>10000</v>
      </c>
      <c r="AA1553">
        <v>10000</v>
      </c>
      <c r="AB1553">
        <v>10000</v>
      </c>
      <c r="AC1553">
        <v>10000</v>
      </c>
      <c r="AD1553">
        <v>10000</v>
      </c>
      <c r="AE1553">
        <v>10000</v>
      </c>
      <c r="AF1553">
        <v>10000</v>
      </c>
      <c r="AG1553">
        <v>10000</v>
      </c>
      <c r="AH1553">
        <v>10361.5</v>
      </c>
      <c r="AI1553">
        <v>10971</v>
      </c>
      <c r="AJ1553">
        <v>11580.5</v>
      </c>
      <c r="AK1553">
        <v>12190</v>
      </c>
      <c r="AL1553">
        <v>12190</v>
      </c>
      <c r="AM1553">
        <v>12190</v>
      </c>
      <c r="AN1553">
        <v>12190</v>
      </c>
      <c r="AO1553">
        <v>12190</v>
      </c>
      <c r="AP1553">
        <v>12190</v>
      </c>
      <c r="AQ1553">
        <v>12190</v>
      </c>
      <c r="AR1553">
        <v>12190</v>
      </c>
      <c r="AS1553">
        <v>12190</v>
      </c>
      <c r="AT1553">
        <v>12190</v>
      </c>
      <c r="AU1553">
        <v>12190</v>
      </c>
      <c r="AV1553">
        <v>12190</v>
      </c>
      <c r="AW1553">
        <v>12190</v>
      </c>
      <c r="AX1553">
        <v>12190</v>
      </c>
      <c r="AY1553">
        <v>12190</v>
      </c>
      <c r="AZ1553">
        <v>12190</v>
      </c>
      <c r="BA1553">
        <v>0</v>
      </c>
      <c r="BB1553">
        <v>0</v>
      </c>
      <c r="BC1553">
        <v>0</v>
      </c>
      <c r="BD1553">
        <v>0</v>
      </c>
      <c r="BE1553">
        <v>0</v>
      </c>
      <c r="BF1553">
        <v>0</v>
      </c>
      <c r="BG1553">
        <v>0</v>
      </c>
      <c r="BH1553">
        <v>0</v>
      </c>
      <c r="BI1553">
        <v>0</v>
      </c>
      <c r="BJ1553">
        <v>0</v>
      </c>
      <c r="BK1553">
        <v>0</v>
      </c>
      <c r="BL1553">
        <v>0</v>
      </c>
      <c r="BM1553">
        <v>0</v>
      </c>
      <c r="BN1553">
        <v>0</v>
      </c>
      <c r="BO1553">
        <v>0</v>
      </c>
      <c r="BP1553">
        <v>0</v>
      </c>
      <c r="BQ1553">
        <v>0</v>
      </c>
      <c r="BR1553">
        <v>0</v>
      </c>
      <c r="BS1553">
        <v>0</v>
      </c>
      <c r="BT1553">
        <v>0</v>
      </c>
      <c r="BU1553">
        <v>0</v>
      </c>
      <c r="BV1553">
        <v>0</v>
      </c>
      <c r="BW1553">
        <v>0</v>
      </c>
      <c r="BX1553">
        <v>0</v>
      </c>
      <c r="BY1553">
        <v>0</v>
      </c>
      <c r="BZ1553">
        <v>0</v>
      </c>
      <c r="CA1553">
        <v>0</v>
      </c>
      <c r="CB1553">
        <v>0</v>
      </c>
      <c r="CC1553">
        <v>0</v>
      </c>
      <c r="CD1553">
        <v>0</v>
      </c>
      <c r="CE1553">
        <v>0</v>
      </c>
      <c r="CF1553">
        <v>0</v>
      </c>
      <c r="CG1553">
        <v>0</v>
      </c>
      <c r="CH1553">
        <v>0</v>
      </c>
      <c r="CI1553">
        <v>0</v>
      </c>
      <c r="CJ1553">
        <v>0</v>
      </c>
      <c r="CK1553">
        <v>0</v>
      </c>
      <c r="CL1553">
        <v>0</v>
      </c>
      <c r="CM1553">
        <v>0</v>
      </c>
      <c r="CN1553">
        <v>0</v>
      </c>
      <c r="CO1553">
        <v>0</v>
      </c>
      <c r="CP1553">
        <v>0</v>
      </c>
      <c r="CQ1553">
        <v>0</v>
      </c>
      <c r="CR1553">
        <v>0</v>
      </c>
      <c r="CS1553">
        <v>0</v>
      </c>
      <c r="CT1553">
        <v>0</v>
      </c>
      <c r="CU1553">
        <v>0</v>
      </c>
      <c r="CV1553">
        <v>0</v>
      </c>
      <c r="CW1553">
        <v>0</v>
      </c>
      <c r="CX1553">
        <v>0</v>
      </c>
      <c r="CY1553">
        <v>0</v>
      </c>
      <c r="CZ1553">
        <v>0</v>
      </c>
      <c r="DA1553">
        <v>0</v>
      </c>
      <c r="DB1553">
        <v>0</v>
      </c>
      <c r="DC1553">
        <v>0</v>
      </c>
      <c r="DD1553">
        <v>0</v>
      </c>
      <c r="DE1553">
        <v>0</v>
      </c>
      <c r="DF1553">
        <v>0</v>
      </c>
      <c r="DG1553">
        <v>0</v>
      </c>
      <c r="DH1553">
        <v>0</v>
      </c>
      <c r="DI1553">
        <v>0</v>
      </c>
      <c r="DJ1553">
        <v>0</v>
      </c>
      <c r="DK1553">
        <v>0</v>
      </c>
      <c r="DL1553">
        <v>0</v>
      </c>
      <c r="DM1553">
        <v>0</v>
      </c>
      <c r="DN1553">
        <v>0</v>
      </c>
      <c r="DO1553">
        <v>0</v>
      </c>
      <c r="DP1553">
        <v>0</v>
      </c>
      <c r="DQ1553">
        <v>0</v>
      </c>
      <c r="DR1553">
        <v>0</v>
      </c>
      <c r="DS1553">
        <v>0</v>
      </c>
      <c r="DT1553">
        <v>0</v>
      </c>
      <c r="DU1553">
        <v>0</v>
      </c>
      <c r="DV1553">
        <v>0</v>
      </c>
      <c r="DW1553">
        <v>0</v>
      </c>
      <c r="DX1553">
        <v>0</v>
      </c>
    </row>
    <row r="1554" spans="14:128" hidden="1">
      <c r="N1554" t="s">
        <v>944</v>
      </c>
      <c r="O1554">
        <v>1</v>
      </c>
      <c r="P1554">
        <v>44</v>
      </c>
      <c r="Q1554" s="183" t="str">
        <f t="shared" si="53"/>
        <v>SDH200144</v>
      </c>
      <c r="R1554">
        <v>10000</v>
      </c>
      <c r="S1554">
        <v>10000</v>
      </c>
      <c r="T1554">
        <v>10000</v>
      </c>
      <c r="U1554">
        <v>10000</v>
      </c>
      <c r="V1554">
        <v>10000</v>
      </c>
      <c r="W1554">
        <v>10000</v>
      </c>
      <c r="X1554">
        <v>10000</v>
      </c>
      <c r="Y1554">
        <v>10000</v>
      </c>
      <c r="Z1554">
        <v>10000</v>
      </c>
      <c r="AA1554">
        <v>10000</v>
      </c>
      <c r="AB1554">
        <v>10000</v>
      </c>
      <c r="AC1554">
        <v>10000</v>
      </c>
      <c r="AD1554">
        <v>10000</v>
      </c>
      <c r="AE1554">
        <v>10000</v>
      </c>
      <c r="AF1554">
        <v>10000</v>
      </c>
      <c r="AG1554">
        <v>10345.6</v>
      </c>
      <c r="AH1554">
        <v>10992.2</v>
      </c>
      <c r="AI1554">
        <v>11638.8</v>
      </c>
      <c r="AJ1554">
        <v>12285.4</v>
      </c>
      <c r="AK1554">
        <v>12932</v>
      </c>
      <c r="AL1554">
        <v>12932</v>
      </c>
      <c r="AM1554">
        <v>12932</v>
      </c>
      <c r="AN1554">
        <v>12932</v>
      </c>
      <c r="AO1554">
        <v>12932</v>
      </c>
      <c r="AP1554">
        <v>12932</v>
      </c>
      <c r="AQ1554">
        <v>12932</v>
      </c>
      <c r="AR1554">
        <v>12932</v>
      </c>
      <c r="AS1554">
        <v>12932</v>
      </c>
      <c r="AT1554">
        <v>12932</v>
      </c>
      <c r="AU1554">
        <v>12932</v>
      </c>
      <c r="AV1554">
        <v>12932</v>
      </c>
      <c r="AW1554">
        <v>12932</v>
      </c>
      <c r="AX1554">
        <v>12932</v>
      </c>
      <c r="AY1554">
        <v>12932</v>
      </c>
      <c r="AZ1554">
        <v>12932</v>
      </c>
      <c r="BA1554">
        <v>0</v>
      </c>
      <c r="BB1554">
        <v>0</v>
      </c>
      <c r="BC1554">
        <v>0</v>
      </c>
      <c r="BD1554">
        <v>0</v>
      </c>
      <c r="BE1554">
        <v>0</v>
      </c>
      <c r="BF1554">
        <v>0</v>
      </c>
      <c r="BG1554">
        <v>0</v>
      </c>
      <c r="BH1554">
        <v>0</v>
      </c>
      <c r="BI1554">
        <v>0</v>
      </c>
      <c r="BJ1554">
        <v>0</v>
      </c>
      <c r="BK1554">
        <v>0</v>
      </c>
      <c r="BL1554">
        <v>0</v>
      </c>
      <c r="BM1554">
        <v>0</v>
      </c>
      <c r="BN1554">
        <v>0</v>
      </c>
      <c r="BO1554">
        <v>0</v>
      </c>
      <c r="BP1554">
        <v>0</v>
      </c>
      <c r="BQ1554">
        <v>0</v>
      </c>
      <c r="BR1554">
        <v>0</v>
      </c>
      <c r="BS1554">
        <v>0</v>
      </c>
      <c r="BT1554">
        <v>0</v>
      </c>
      <c r="BU1554">
        <v>0</v>
      </c>
      <c r="BV1554">
        <v>0</v>
      </c>
      <c r="BW1554">
        <v>0</v>
      </c>
      <c r="BX1554">
        <v>0</v>
      </c>
      <c r="BY1554">
        <v>0</v>
      </c>
      <c r="BZ1554">
        <v>0</v>
      </c>
      <c r="CA1554">
        <v>0</v>
      </c>
      <c r="CB1554">
        <v>0</v>
      </c>
      <c r="CC1554">
        <v>0</v>
      </c>
      <c r="CD1554">
        <v>0</v>
      </c>
      <c r="CE1554">
        <v>0</v>
      </c>
      <c r="CF1554">
        <v>0</v>
      </c>
      <c r="CG1554">
        <v>0</v>
      </c>
      <c r="CH1554">
        <v>0</v>
      </c>
      <c r="CI1554">
        <v>0</v>
      </c>
      <c r="CJ1554">
        <v>0</v>
      </c>
      <c r="CK1554">
        <v>0</v>
      </c>
      <c r="CL1554">
        <v>0</v>
      </c>
      <c r="CM1554">
        <v>0</v>
      </c>
      <c r="CN1554">
        <v>0</v>
      </c>
      <c r="CO1554">
        <v>0</v>
      </c>
      <c r="CP1554">
        <v>0</v>
      </c>
      <c r="CQ1554">
        <v>0</v>
      </c>
      <c r="CR1554">
        <v>0</v>
      </c>
      <c r="CS1554">
        <v>0</v>
      </c>
      <c r="CT1554">
        <v>0</v>
      </c>
      <c r="CU1554">
        <v>0</v>
      </c>
      <c r="CV1554">
        <v>0</v>
      </c>
      <c r="CW1554">
        <v>0</v>
      </c>
      <c r="CX1554">
        <v>0</v>
      </c>
      <c r="CY1554">
        <v>0</v>
      </c>
      <c r="CZ1554">
        <v>0</v>
      </c>
      <c r="DA1554">
        <v>0</v>
      </c>
      <c r="DB1554">
        <v>0</v>
      </c>
      <c r="DC1554">
        <v>0</v>
      </c>
      <c r="DD1554">
        <v>0</v>
      </c>
      <c r="DE1554">
        <v>0</v>
      </c>
      <c r="DF1554">
        <v>0</v>
      </c>
      <c r="DG1554">
        <v>0</v>
      </c>
      <c r="DH1554">
        <v>0</v>
      </c>
      <c r="DI1554">
        <v>0</v>
      </c>
      <c r="DJ1554">
        <v>0</v>
      </c>
      <c r="DK1554">
        <v>0</v>
      </c>
      <c r="DL1554">
        <v>0</v>
      </c>
      <c r="DM1554">
        <v>0</v>
      </c>
      <c r="DN1554">
        <v>0</v>
      </c>
      <c r="DO1554">
        <v>0</v>
      </c>
      <c r="DP1554">
        <v>0</v>
      </c>
      <c r="DQ1554">
        <v>0</v>
      </c>
      <c r="DR1554">
        <v>0</v>
      </c>
      <c r="DS1554">
        <v>0</v>
      </c>
      <c r="DT1554">
        <v>0</v>
      </c>
      <c r="DU1554">
        <v>0</v>
      </c>
      <c r="DV1554">
        <v>0</v>
      </c>
      <c r="DW1554">
        <v>0</v>
      </c>
      <c r="DX1554">
        <v>0</v>
      </c>
    </row>
    <row r="1555" spans="14:128" hidden="1">
      <c r="N1555" t="s">
        <v>944</v>
      </c>
      <c r="O1555">
        <v>1</v>
      </c>
      <c r="P1555">
        <v>45</v>
      </c>
      <c r="Q1555" s="183" t="str">
        <f t="shared" si="53"/>
        <v>SDH200145</v>
      </c>
      <c r="R1555">
        <v>10000</v>
      </c>
      <c r="S1555">
        <v>10000</v>
      </c>
      <c r="T1555">
        <v>10000</v>
      </c>
      <c r="U1555">
        <v>10000</v>
      </c>
      <c r="V1555">
        <v>10000</v>
      </c>
      <c r="W1555">
        <v>10000</v>
      </c>
      <c r="X1555">
        <v>10000</v>
      </c>
      <c r="Y1555">
        <v>10000</v>
      </c>
      <c r="Z1555">
        <v>10000</v>
      </c>
      <c r="AA1555">
        <v>10000</v>
      </c>
      <c r="AB1555">
        <v>10000</v>
      </c>
      <c r="AC1555">
        <v>10000</v>
      </c>
      <c r="AD1555">
        <v>10000</v>
      </c>
      <c r="AE1555">
        <v>10000</v>
      </c>
      <c r="AF1555">
        <v>10255.5</v>
      </c>
      <c r="AG1555">
        <v>10939.2</v>
      </c>
      <c r="AH1555">
        <v>11622.9</v>
      </c>
      <c r="AI1555">
        <v>12306.6</v>
      </c>
      <c r="AJ1555">
        <v>12990.3</v>
      </c>
      <c r="AK1555">
        <v>13674</v>
      </c>
      <c r="AL1555">
        <v>13674</v>
      </c>
      <c r="AM1555">
        <v>13674</v>
      </c>
      <c r="AN1555">
        <v>13674</v>
      </c>
      <c r="AO1555">
        <v>13674</v>
      </c>
      <c r="AP1555">
        <v>13674</v>
      </c>
      <c r="AQ1555">
        <v>13674</v>
      </c>
      <c r="AR1555">
        <v>13674</v>
      </c>
      <c r="AS1555">
        <v>13674</v>
      </c>
      <c r="AT1555">
        <v>13674</v>
      </c>
      <c r="AU1555">
        <v>13674</v>
      </c>
      <c r="AV1555">
        <v>13674</v>
      </c>
      <c r="AW1555">
        <v>13674</v>
      </c>
      <c r="AX1555">
        <v>13674</v>
      </c>
      <c r="AY1555">
        <v>13674</v>
      </c>
      <c r="AZ1555">
        <v>13674</v>
      </c>
      <c r="BA1555">
        <v>0</v>
      </c>
      <c r="BB1555">
        <v>0</v>
      </c>
      <c r="BC1555">
        <v>0</v>
      </c>
      <c r="BD1555">
        <v>0</v>
      </c>
      <c r="BE1555">
        <v>0</v>
      </c>
      <c r="BF1555">
        <v>0</v>
      </c>
      <c r="BG1555">
        <v>0</v>
      </c>
      <c r="BH1555">
        <v>0</v>
      </c>
      <c r="BI1555">
        <v>0</v>
      </c>
      <c r="BJ1555">
        <v>0</v>
      </c>
      <c r="BK1555">
        <v>0</v>
      </c>
      <c r="BL1555">
        <v>0</v>
      </c>
      <c r="BM1555">
        <v>0</v>
      </c>
      <c r="BN1555">
        <v>0</v>
      </c>
      <c r="BO1555">
        <v>0</v>
      </c>
      <c r="BP1555">
        <v>0</v>
      </c>
      <c r="BQ1555">
        <v>0</v>
      </c>
      <c r="BR1555">
        <v>0</v>
      </c>
      <c r="BS1555">
        <v>0</v>
      </c>
      <c r="BT1555">
        <v>0</v>
      </c>
      <c r="BU1555">
        <v>0</v>
      </c>
      <c r="BV1555">
        <v>0</v>
      </c>
      <c r="BW1555">
        <v>0</v>
      </c>
      <c r="BX1555">
        <v>0</v>
      </c>
      <c r="BY1555">
        <v>0</v>
      </c>
      <c r="BZ1555">
        <v>0</v>
      </c>
      <c r="CA1555">
        <v>0</v>
      </c>
      <c r="CB1555">
        <v>0</v>
      </c>
      <c r="CC1555">
        <v>0</v>
      </c>
      <c r="CD1555">
        <v>0</v>
      </c>
      <c r="CE1555">
        <v>0</v>
      </c>
      <c r="CF1555">
        <v>0</v>
      </c>
      <c r="CG1555">
        <v>0</v>
      </c>
      <c r="CH1555">
        <v>0</v>
      </c>
      <c r="CI1555">
        <v>0</v>
      </c>
      <c r="CJ1555">
        <v>0</v>
      </c>
      <c r="CK1555">
        <v>0</v>
      </c>
      <c r="CL1555">
        <v>0</v>
      </c>
      <c r="CM1555">
        <v>0</v>
      </c>
      <c r="CN1555">
        <v>0</v>
      </c>
      <c r="CO1555">
        <v>0</v>
      </c>
      <c r="CP1555">
        <v>0</v>
      </c>
      <c r="CQ1555">
        <v>0</v>
      </c>
      <c r="CR1555">
        <v>0</v>
      </c>
      <c r="CS1555">
        <v>0</v>
      </c>
      <c r="CT1555">
        <v>0</v>
      </c>
      <c r="CU1555">
        <v>0</v>
      </c>
      <c r="CV1555">
        <v>0</v>
      </c>
      <c r="CW1555">
        <v>0</v>
      </c>
      <c r="CX1555">
        <v>0</v>
      </c>
      <c r="CY1555">
        <v>0</v>
      </c>
      <c r="CZ1555">
        <v>0</v>
      </c>
      <c r="DA1555">
        <v>0</v>
      </c>
      <c r="DB1555">
        <v>0</v>
      </c>
      <c r="DC1555">
        <v>0</v>
      </c>
      <c r="DD1555">
        <v>0</v>
      </c>
      <c r="DE1555">
        <v>0</v>
      </c>
      <c r="DF1555">
        <v>0</v>
      </c>
      <c r="DG1555">
        <v>0</v>
      </c>
      <c r="DH1555">
        <v>0</v>
      </c>
      <c r="DI1555">
        <v>0</v>
      </c>
      <c r="DJ1555">
        <v>0</v>
      </c>
      <c r="DK1555">
        <v>0</v>
      </c>
      <c r="DL1555">
        <v>0</v>
      </c>
      <c r="DM1555">
        <v>0</v>
      </c>
      <c r="DN1555">
        <v>0</v>
      </c>
      <c r="DO1555">
        <v>0</v>
      </c>
      <c r="DP1555">
        <v>0</v>
      </c>
      <c r="DQ1555">
        <v>0</v>
      </c>
      <c r="DR1555">
        <v>0</v>
      </c>
      <c r="DS1555">
        <v>0</v>
      </c>
      <c r="DT1555">
        <v>0</v>
      </c>
      <c r="DU1555">
        <v>0</v>
      </c>
      <c r="DV1555">
        <v>0</v>
      </c>
      <c r="DW1555">
        <v>0</v>
      </c>
      <c r="DX1555">
        <v>0</v>
      </c>
    </row>
    <row r="1556" spans="14:128" hidden="1">
      <c r="N1556" t="s">
        <v>944</v>
      </c>
      <c r="O1556">
        <v>1</v>
      </c>
      <c r="P1556">
        <v>46</v>
      </c>
      <c r="Q1556" s="183" t="str">
        <f t="shared" si="53"/>
        <v>SDH200146</v>
      </c>
      <c r="R1556">
        <v>10000</v>
      </c>
      <c r="S1556">
        <v>10000</v>
      </c>
      <c r="T1556">
        <v>10000</v>
      </c>
      <c r="U1556">
        <v>10000</v>
      </c>
      <c r="V1556">
        <v>10000</v>
      </c>
      <c r="W1556">
        <v>10000</v>
      </c>
      <c r="X1556">
        <v>10000</v>
      </c>
      <c r="Y1556">
        <v>10000</v>
      </c>
      <c r="Z1556">
        <v>10000</v>
      </c>
      <c r="AA1556">
        <v>10000</v>
      </c>
      <c r="AB1556">
        <v>10000</v>
      </c>
      <c r="AC1556">
        <v>10000</v>
      </c>
      <c r="AD1556">
        <v>10000</v>
      </c>
      <c r="AE1556">
        <v>10091.200000000001</v>
      </c>
      <c r="AF1556">
        <v>10812</v>
      </c>
      <c r="AG1556">
        <v>11532.8</v>
      </c>
      <c r="AH1556">
        <v>12253.6</v>
      </c>
      <c r="AI1556">
        <v>12974.4</v>
      </c>
      <c r="AJ1556">
        <v>13695.2</v>
      </c>
      <c r="AK1556">
        <v>14416</v>
      </c>
      <c r="AL1556">
        <v>14416</v>
      </c>
      <c r="AM1556">
        <v>14416</v>
      </c>
      <c r="AN1556">
        <v>14416</v>
      </c>
      <c r="AO1556">
        <v>14416</v>
      </c>
      <c r="AP1556">
        <v>14416</v>
      </c>
      <c r="AQ1556">
        <v>14416</v>
      </c>
      <c r="AR1556">
        <v>14416</v>
      </c>
      <c r="AS1556">
        <v>14416</v>
      </c>
      <c r="AT1556">
        <v>14416</v>
      </c>
      <c r="AU1556">
        <v>14416</v>
      </c>
      <c r="AV1556">
        <v>14416</v>
      </c>
      <c r="AW1556">
        <v>14416</v>
      </c>
      <c r="AX1556">
        <v>14416</v>
      </c>
      <c r="AY1556">
        <v>14416</v>
      </c>
      <c r="AZ1556">
        <v>14416</v>
      </c>
      <c r="BA1556">
        <v>0</v>
      </c>
      <c r="BB1556">
        <v>0</v>
      </c>
      <c r="BC1556">
        <v>0</v>
      </c>
      <c r="BD1556">
        <v>0</v>
      </c>
      <c r="BE1556">
        <v>0</v>
      </c>
      <c r="BF1556">
        <v>0</v>
      </c>
      <c r="BG1556">
        <v>0</v>
      </c>
      <c r="BH1556">
        <v>0</v>
      </c>
      <c r="BI1556">
        <v>0</v>
      </c>
      <c r="BJ1556">
        <v>0</v>
      </c>
      <c r="BK1556">
        <v>0</v>
      </c>
      <c r="BL1556">
        <v>0</v>
      </c>
      <c r="BM1556">
        <v>0</v>
      </c>
      <c r="BN1556">
        <v>0</v>
      </c>
      <c r="BO1556">
        <v>0</v>
      </c>
      <c r="BP1556">
        <v>0</v>
      </c>
      <c r="BQ1556">
        <v>0</v>
      </c>
      <c r="BR1556">
        <v>0</v>
      </c>
      <c r="BS1556">
        <v>0</v>
      </c>
      <c r="BT1556">
        <v>0</v>
      </c>
      <c r="BU1556">
        <v>0</v>
      </c>
      <c r="BV1556">
        <v>0</v>
      </c>
      <c r="BW1556">
        <v>0</v>
      </c>
      <c r="BX1556">
        <v>0</v>
      </c>
      <c r="BY1556">
        <v>0</v>
      </c>
      <c r="BZ1556">
        <v>0</v>
      </c>
      <c r="CA1556">
        <v>0</v>
      </c>
      <c r="CB1556">
        <v>0</v>
      </c>
      <c r="CC1556">
        <v>0</v>
      </c>
      <c r="CD1556">
        <v>0</v>
      </c>
      <c r="CE1556">
        <v>0</v>
      </c>
      <c r="CF1556">
        <v>0</v>
      </c>
      <c r="CG1556">
        <v>0</v>
      </c>
      <c r="CH1556">
        <v>0</v>
      </c>
      <c r="CI1556">
        <v>0</v>
      </c>
      <c r="CJ1556">
        <v>0</v>
      </c>
      <c r="CK1556">
        <v>0</v>
      </c>
      <c r="CL1556">
        <v>0</v>
      </c>
      <c r="CM1556">
        <v>0</v>
      </c>
      <c r="CN1556">
        <v>0</v>
      </c>
      <c r="CO1556">
        <v>0</v>
      </c>
      <c r="CP1556">
        <v>0</v>
      </c>
      <c r="CQ1556">
        <v>0</v>
      </c>
      <c r="CR1556">
        <v>0</v>
      </c>
      <c r="CS1556">
        <v>0</v>
      </c>
      <c r="CT1556">
        <v>0</v>
      </c>
      <c r="CU1556">
        <v>0</v>
      </c>
      <c r="CV1556">
        <v>0</v>
      </c>
      <c r="CW1556">
        <v>0</v>
      </c>
      <c r="CX1556">
        <v>0</v>
      </c>
      <c r="CY1556">
        <v>0</v>
      </c>
      <c r="CZ1556">
        <v>0</v>
      </c>
      <c r="DA1556">
        <v>0</v>
      </c>
      <c r="DB1556">
        <v>0</v>
      </c>
      <c r="DC1556">
        <v>0</v>
      </c>
      <c r="DD1556">
        <v>0</v>
      </c>
      <c r="DE1556">
        <v>0</v>
      </c>
      <c r="DF1556">
        <v>0</v>
      </c>
      <c r="DG1556">
        <v>0</v>
      </c>
      <c r="DH1556">
        <v>0</v>
      </c>
      <c r="DI1556">
        <v>0</v>
      </c>
      <c r="DJ1556">
        <v>0</v>
      </c>
      <c r="DK1556">
        <v>0</v>
      </c>
      <c r="DL1556">
        <v>0</v>
      </c>
      <c r="DM1556">
        <v>0</v>
      </c>
      <c r="DN1556">
        <v>0</v>
      </c>
      <c r="DO1556">
        <v>0</v>
      </c>
      <c r="DP1556">
        <v>0</v>
      </c>
      <c r="DQ1556">
        <v>0</v>
      </c>
      <c r="DR1556">
        <v>0</v>
      </c>
      <c r="DS1556">
        <v>0</v>
      </c>
      <c r="DT1556">
        <v>0</v>
      </c>
      <c r="DU1556">
        <v>0</v>
      </c>
      <c r="DV1556">
        <v>0</v>
      </c>
      <c r="DW1556">
        <v>0</v>
      </c>
      <c r="DX1556">
        <v>0</v>
      </c>
    </row>
    <row r="1557" spans="14:128" hidden="1">
      <c r="N1557" t="s">
        <v>944</v>
      </c>
      <c r="O1557">
        <v>1</v>
      </c>
      <c r="P1557">
        <v>47</v>
      </c>
      <c r="Q1557" s="183" t="str">
        <f t="shared" si="53"/>
        <v>SDH200147</v>
      </c>
      <c r="R1557">
        <v>10000</v>
      </c>
      <c r="S1557">
        <v>10000</v>
      </c>
      <c r="T1557">
        <v>10000</v>
      </c>
      <c r="U1557">
        <v>10000</v>
      </c>
      <c r="V1557">
        <v>10000</v>
      </c>
      <c r="W1557">
        <v>10000</v>
      </c>
      <c r="X1557">
        <v>10000</v>
      </c>
      <c r="Y1557">
        <v>10000</v>
      </c>
      <c r="Z1557">
        <v>10000</v>
      </c>
      <c r="AA1557">
        <v>10000</v>
      </c>
      <c r="AB1557">
        <v>10000</v>
      </c>
      <c r="AC1557">
        <v>10000</v>
      </c>
      <c r="AD1557">
        <v>10059.4</v>
      </c>
      <c r="AE1557">
        <v>10833.2</v>
      </c>
      <c r="AF1557">
        <v>11607</v>
      </c>
      <c r="AG1557">
        <v>12380.8</v>
      </c>
      <c r="AH1557">
        <v>13154.6</v>
      </c>
      <c r="AI1557">
        <v>13928.4</v>
      </c>
      <c r="AJ1557">
        <v>14702.2</v>
      </c>
      <c r="AK1557">
        <v>15476</v>
      </c>
      <c r="AL1557">
        <v>15476</v>
      </c>
      <c r="AM1557">
        <v>15476</v>
      </c>
      <c r="AN1557">
        <v>15476</v>
      </c>
      <c r="AO1557">
        <v>15476</v>
      </c>
      <c r="AP1557">
        <v>15476</v>
      </c>
      <c r="AQ1557">
        <v>15476</v>
      </c>
      <c r="AR1557">
        <v>15476</v>
      </c>
      <c r="AS1557">
        <v>15476</v>
      </c>
      <c r="AT1557">
        <v>15476</v>
      </c>
      <c r="AU1557">
        <v>15476</v>
      </c>
      <c r="AV1557">
        <v>15476</v>
      </c>
      <c r="AW1557">
        <v>15476</v>
      </c>
      <c r="AX1557">
        <v>15476</v>
      </c>
      <c r="AY1557">
        <v>15476</v>
      </c>
      <c r="AZ1557">
        <v>15476</v>
      </c>
      <c r="BA1557">
        <v>0</v>
      </c>
      <c r="BB1557">
        <v>0</v>
      </c>
      <c r="BC1557">
        <v>0</v>
      </c>
      <c r="BD1557">
        <v>0</v>
      </c>
      <c r="BE1557">
        <v>0</v>
      </c>
      <c r="BF1557">
        <v>0</v>
      </c>
      <c r="BG1557">
        <v>0</v>
      </c>
      <c r="BH1557">
        <v>0</v>
      </c>
      <c r="BI1557">
        <v>0</v>
      </c>
      <c r="BJ1557">
        <v>0</v>
      </c>
      <c r="BK1557">
        <v>0</v>
      </c>
      <c r="BL1557">
        <v>0</v>
      </c>
      <c r="BM1557">
        <v>0</v>
      </c>
      <c r="BN1557">
        <v>0</v>
      </c>
      <c r="BO1557">
        <v>0</v>
      </c>
      <c r="BP1557">
        <v>0</v>
      </c>
      <c r="BQ1557">
        <v>0</v>
      </c>
      <c r="BR1557">
        <v>0</v>
      </c>
      <c r="BS1557">
        <v>0</v>
      </c>
      <c r="BT1557">
        <v>0</v>
      </c>
      <c r="BU1557">
        <v>0</v>
      </c>
      <c r="BV1557">
        <v>0</v>
      </c>
      <c r="BW1557">
        <v>0</v>
      </c>
      <c r="BX1557">
        <v>0</v>
      </c>
      <c r="BY1557">
        <v>0</v>
      </c>
      <c r="BZ1557">
        <v>0</v>
      </c>
      <c r="CA1557">
        <v>0</v>
      </c>
      <c r="CB1557">
        <v>0</v>
      </c>
      <c r="CC1557">
        <v>0</v>
      </c>
      <c r="CD1557">
        <v>0</v>
      </c>
      <c r="CE1557">
        <v>0</v>
      </c>
      <c r="CF1557">
        <v>0</v>
      </c>
      <c r="CG1557">
        <v>0</v>
      </c>
      <c r="CH1557">
        <v>0</v>
      </c>
      <c r="CI1557">
        <v>0</v>
      </c>
      <c r="CJ1557">
        <v>0</v>
      </c>
      <c r="CK1557">
        <v>0</v>
      </c>
      <c r="CL1557">
        <v>0</v>
      </c>
      <c r="CM1557">
        <v>0</v>
      </c>
      <c r="CN1557">
        <v>0</v>
      </c>
      <c r="CO1557">
        <v>0</v>
      </c>
      <c r="CP1557">
        <v>0</v>
      </c>
      <c r="CQ1557">
        <v>0</v>
      </c>
      <c r="CR1557">
        <v>0</v>
      </c>
      <c r="CS1557">
        <v>0</v>
      </c>
      <c r="CT1557">
        <v>0</v>
      </c>
      <c r="CU1557">
        <v>0</v>
      </c>
      <c r="CV1557">
        <v>0</v>
      </c>
      <c r="CW1557">
        <v>0</v>
      </c>
      <c r="CX1557">
        <v>0</v>
      </c>
      <c r="CY1557">
        <v>0</v>
      </c>
      <c r="CZ1557">
        <v>0</v>
      </c>
      <c r="DA1557">
        <v>0</v>
      </c>
      <c r="DB1557">
        <v>0</v>
      </c>
      <c r="DC1557">
        <v>0</v>
      </c>
      <c r="DD1557">
        <v>0</v>
      </c>
      <c r="DE1557">
        <v>0</v>
      </c>
      <c r="DF1557">
        <v>0</v>
      </c>
      <c r="DG1557">
        <v>0</v>
      </c>
      <c r="DH1557">
        <v>0</v>
      </c>
      <c r="DI1557">
        <v>0</v>
      </c>
      <c r="DJ1557">
        <v>0</v>
      </c>
      <c r="DK1557">
        <v>0</v>
      </c>
      <c r="DL1557">
        <v>0</v>
      </c>
      <c r="DM1557">
        <v>0</v>
      </c>
      <c r="DN1557">
        <v>0</v>
      </c>
      <c r="DO1557">
        <v>0</v>
      </c>
      <c r="DP1557">
        <v>0</v>
      </c>
      <c r="DQ1557">
        <v>0</v>
      </c>
      <c r="DR1557">
        <v>0</v>
      </c>
      <c r="DS1557">
        <v>0</v>
      </c>
      <c r="DT1557">
        <v>0</v>
      </c>
      <c r="DU1557">
        <v>0</v>
      </c>
      <c r="DV1557">
        <v>0</v>
      </c>
      <c r="DW1557">
        <v>0</v>
      </c>
      <c r="DX1557">
        <v>0</v>
      </c>
    </row>
    <row r="1558" spans="14:128" hidden="1">
      <c r="N1558" t="s">
        <v>944</v>
      </c>
      <c r="O1558">
        <v>1</v>
      </c>
      <c r="P1558">
        <v>48</v>
      </c>
      <c r="Q1558" s="183" t="str">
        <f t="shared" si="53"/>
        <v>SDH200148</v>
      </c>
      <c r="R1558">
        <v>10000</v>
      </c>
      <c r="S1558">
        <v>10000</v>
      </c>
      <c r="T1558">
        <v>10000</v>
      </c>
      <c r="U1558">
        <v>10000</v>
      </c>
      <c r="V1558">
        <v>10000</v>
      </c>
      <c r="W1558">
        <v>10000</v>
      </c>
      <c r="X1558">
        <v>10000</v>
      </c>
      <c r="Y1558">
        <v>10000</v>
      </c>
      <c r="Z1558">
        <v>10000</v>
      </c>
      <c r="AA1558">
        <v>10000</v>
      </c>
      <c r="AB1558">
        <v>10000</v>
      </c>
      <c r="AC1558">
        <v>10000</v>
      </c>
      <c r="AD1558">
        <v>10610.6</v>
      </c>
      <c r="AE1558">
        <v>11426.8</v>
      </c>
      <c r="AF1558">
        <v>12243</v>
      </c>
      <c r="AG1558">
        <v>13059.2</v>
      </c>
      <c r="AH1558">
        <v>13875.4</v>
      </c>
      <c r="AI1558">
        <v>14691.6</v>
      </c>
      <c r="AJ1558">
        <v>15507.8</v>
      </c>
      <c r="AK1558">
        <v>16324</v>
      </c>
      <c r="AL1558">
        <v>16324</v>
      </c>
      <c r="AM1558">
        <v>16324</v>
      </c>
      <c r="AN1558">
        <v>16324</v>
      </c>
      <c r="AO1558">
        <v>16324</v>
      </c>
      <c r="AP1558">
        <v>16324</v>
      </c>
      <c r="AQ1558">
        <v>16324</v>
      </c>
      <c r="AR1558">
        <v>16324</v>
      </c>
      <c r="AS1558">
        <v>16324</v>
      </c>
      <c r="AT1558">
        <v>16324</v>
      </c>
      <c r="AU1558">
        <v>16324</v>
      </c>
      <c r="AV1558">
        <v>16324</v>
      </c>
      <c r="AW1558">
        <v>16324</v>
      </c>
      <c r="AX1558">
        <v>16324</v>
      </c>
      <c r="AY1558">
        <v>16324</v>
      </c>
      <c r="AZ1558">
        <v>16324</v>
      </c>
      <c r="BA1558">
        <v>0</v>
      </c>
      <c r="BB1558">
        <v>0</v>
      </c>
      <c r="BC1558">
        <v>0</v>
      </c>
      <c r="BD1558">
        <v>0</v>
      </c>
      <c r="BE1558">
        <v>0</v>
      </c>
      <c r="BF1558">
        <v>0</v>
      </c>
      <c r="BG1558">
        <v>0</v>
      </c>
      <c r="BH1558">
        <v>0</v>
      </c>
      <c r="BI1558">
        <v>0</v>
      </c>
      <c r="BJ1558">
        <v>0</v>
      </c>
      <c r="BK1558">
        <v>0</v>
      </c>
      <c r="BL1558">
        <v>0</v>
      </c>
      <c r="BM1558">
        <v>0</v>
      </c>
      <c r="BN1558">
        <v>0</v>
      </c>
      <c r="BO1558">
        <v>0</v>
      </c>
      <c r="BP1558">
        <v>0</v>
      </c>
      <c r="BQ1558">
        <v>0</v>
      </c>
      <c r="BR1558">
        <v>0</v>
      </c>
      <c r="BS1558">
        <v>0</v>
      </c>
      <c r="BT1558">
        <v>0</v>
      </c>
      <c r="BU1558">
        <v>0</v>
      </c>
      <c r="BV1558">
        <v>0</v>
      </c>
      <c r="BW1558">
        <v>0</v>
      </c>
      <c r="BX1558">
        <v>0</v>
      </c>
      <c r="BY1558">
        <v>0</v>
      </c>
      <c r="BZ1558">
        <v>0</v>
      </c>
      <c r="CA1558">
        <v>0</v>
      </c>
      <c r="CB1558">
        <v>0</v>
      </c>
      <c r="CC1558">
        <v>0</v>
      </c>
      <c r="CD1558">
        <v>0</v>
      </c>
      <c r="CE1558">
        <v>0</v>
      </c>
      <c r="CF1558">
        <v>0</v>
      </c>
      <c r="CG1558">
        <v>0</v>
      </c>
      <c r="CH1558">
        <v>0</v>
      </c>
      <c r="CI1558">
        <v>0</v>
      </c>
      <c r="CJ1558">
        <v>0</v>
      </c>
      <c r="CK1558">
        <v>0</v>
      </c>
      <c r="CL1558">
        <v>0</v>
      </c>
      <c r="CM1558">
        <v>0</v>
      </c>
      <c r="CN1558">
        <v>0</v>
      </c>
      <c r="CO1558">
        <v>0</v>
      </c>
      <c r="CP1558">
        <v>0</v>
      </c>
      <c r="CQ1558">
        <v>0</v>
      </c>
      <c r="CR1558">
        <v>0</v>
      </c>
      <c r="CS1558">
        <v>0</v>
      </c>
      <c r="CT1558">
        <v>0</v>
      </c>
      <c r="CU1558">
        <v>0</v>
      </c>
      <c r="CV1558">
        <v>0</v>
      </c>
      <c r="CW1558">
        <v>0</v>
      </c>
      <c r="CX1558">
        <v>0</v>
      </c>
      <c r="CY1558">
        <v>0</v>
      </c>
      <c r="CZ1558">
        <v>0</v>
      </c>
      <c r="DA1558">
        <v>0</v>
      </c>
      <c r="DB1558">
        <v>0</v>
      </c>
      <c r="DC1558">
        <v>0</v>
      </c>
      <c r="DD1558">
        <v>0</v>
      </c>
      <c r="DE1558">
        <v>0</v>
      </c>
      <c r="DF1558">
        <v>0</v>
      </c>
      <c r="DG1558">
        <v>0</v>
      </c>
      <c r="DH1558">
        <v>0</v>
      </c>
      <c r="DI1558">
        <v>0</v>
      </c>
      <c r="DJ1558">
        <v>0</v>
      </c>
      <c r="DK1558">
        <v>0</v>
      </c>
      <c r="DL1558">
        <v>0</v>
      </c>
      <c r="DM1558">
        <v>0</v>
      </c>
      <c r="DN1558">
        <v>0</v>
      </c>
      <c r="DO1558">
        <v>0</v>
      </c>
      <c r="DP1558">
        <v>0</v>
      </c>
      <c r="DQ1558">
        <v>0</v>
      </c>
      <c r="DR1558">
        <v>0</v>
      </c>
      <c r="DS1558">
        <v>0</v>
      </c>
      <c r="DT1558">
        <v>0</v>
      </c>
      <c r="DU1558">
        <v>0</v>
      </c>
      <c r="DV1558">
        <v>0</v>
      </c>
      <c r="DW1558">
        <v>0</v>
      </c>
      <c r="DX1558">
        <v>0</v>
      </c>
    </row>
    <row r="1559" spans="14:128" hidden="1">
      <c r="N1559" t="s">
        <v>944</v>
      </c>
      <c r="O1559">
        <v>1</v>
      </c>
      <c r="P1559">
        <v>49</v>
      </c>
      <c r="Q1559" s="183" t="str">
        <f t="shared" si="53"/>
        <v>SDH200149</v>
      </c>
      <c r="R1559">
        <v>10000</v>
      </c>
      <c r="S1559">
        <v>10000</v>
      </c>
      <c r="T1559">
        <v>10000</v>
      </c>
      <c r="U1559">
        <v>10000</v>
      </c>
      <c r="V1559">
        <v>10000</v>
      </c>
      <c r="W1559">
        <v>10000</v>
      </c>
      <c r="X1559">
        <v>10000</v>
      </c>
      <c r="Y1559">
        <v>10000</v>
      </c>
      <c r="Z1559">
        <v>10000</v>
      </c>
      <c r="AA1559">
        <v>10000</v>
      </c>
      <c r="AB1559">
        <v>10000</v>
      </c>
      <c r="AC1559">
        <v>10430.4</v>
      </c>
      <c r="AD1559">
        <v>11299.6</v>
      </c>
      <c r="AE1559">
        <v>12168.8</v>
      </c>
      <c r="AF1559">
        <v>13038</v>
      </c>
      <c r="AG1559">
        <v>13907.2</v>
      </c>
      <c r="AH1559">
        <v>14776.4</v>
      </c>
      <c r="AI1559">
        <v>15645.6</v>
      </c>
      <c r="AJ1559">
        <v>16514.8</v>
      </c>
      <c r="AK1559">
        <v>17384</v>
      </c>
      <c r="AL1559">
        <v>17384</v>
      </c>
      <c r="AM1559">
        <v>17384</v>
      </c>
      <c r="AN1559">
        <v>17384</v>
      </c>
      <c r="AO1559">
        <v>17384</v>
      </c>
      <c r="AP1559">
        <v>17384</v>
      </c>
      <c r="AQ1559">
        <v>17384</v>
      </c>
      <c r="AR1559">
        <v>17384</v>
      </c>
      <c r="AS1559">
        <v>17384</v>
      </c>
      <c r="AT1559">
        <v>17384</v>
      </c>
      <c r="AU1559">
        <v>17384</v>
      </c>
      <c r="AV1559">
        <v>17384</v>
      </c>
      <c r="AW1559">
        <v>17384</v>
      </c>
      <c r="AX1559">
        <v>17384</v>
      </c>
      <c r="AY1559">
        <v>17384</v>
      </c>
      <c r="AZ1559">
        <v>17384</v>
      </c>
      <c r="BA1559">
        <v>0</v>
      </c>
      <c r="BB1559">
        <v>0</v>
      </c>
      <c r="BC1559">
        <v>0</v>
      </c>
      <c r="BD1559">
        <v>0</v>
      </c>
      <c r="BE1559">
        <v>0</v>
      </c>
      <c r="BF1559">
        <v>0</v>
      </c>
      <c r="BG1559">
        <v>0</v>
      </c>
      <c r="BH1559">
        <v>0</v>
      </c>
      <c r="BI1559">
        <v>0</v>
      </c>
      <c r="BJ1559">
        <v>0</v>
      </c>
      <c r="BK1559">
        <v>0</v>
      </c>
      <c r="BL1559">
        <v>0</v>
      </c>
      <c r="BM1559">
        <v>0</v>
      </c>
      <c r="BN1559">
        <v>0</v>
      </c>
      <c r="BO1559">
        <v>0</v>
      </c>
      <c r="BP1559">
        <v>0</v>
      </c>
      <c r="BQ1559">
        <v>0</v>
      </c>
      <c r="BR1559">
        <v>0</v>
      </c>
      <c r="BS1559">
        <v>0</v>
      </c>
      <c r="BT1559">
        <v>0</v>
      </c>
      <c r="BU1559">
        <v>0</v>
      </c>
      <c r="BV1559">
        <v>0</v>
      </c>
      <c r="BW1559">
        <v>0</v>
      </c>
      <c r="BX1559">
        <v>0</v>
      </c>
      <c r="BY1559">
        <v>0</v>
      </c>
      <c r="BZ1559">
        <v>0</v>
      </c>
      <c r="CA1559">
        <v>0</v>
      </c>
      <c r="CB1559">
        <v>0</v>
      </c>
      <c r="CC1559">
        <v>0</v>
      </c>
      <c r="CD1559">
        <v>0</v>
      </c>
      <c r="CE1559">
        <v>0</v>
      </c>
      <c r="CF1559">
        <v>0</v>
      </c>
      <c r="CG1559">
        <v>0</v>
      </c>
      <c r="CH1559">
        <v>0</v>
      </c>
      <c r="CI1559">
        <v>0</v>
      </c>
      <c r="CJ1559">
        <v>0</v>
      </c>
      <c r="CK1559">
        <v>0</v>
      </c>
      <c r="CL1559">
        <v>0</v>
      </c>
      <c r="CM1559">
        <v>0</v>
      </c>
      <c r="CN1559">
        <v>0</v>
      </c>
      <c r="CO1559">
        <v>0</v>
      </c>
      <c r="CP1559">
        <v>0</v>
      </c>
      <c r="CQ1559">
        <v>0</v>
      </c>
      <c r="CR1559">
        <v>0</v>
      </c>
      <c r="CS1559">
        <v>0</v>
      </c>
      <c r="CT1559">
        <v>0</v>
      </c>
      <c r="CU1559">
        <v>0</v>
      </c>
      <c r="CV1559">
        <v>0</v>
      </c>
      <c r="CW1559">
        <v>0</v>
      </c>
      <c r="CX1559">
        <v>0</v>
      </c>
      <c r="CY1559">
        <v>0</v>
      </c>
      <c r="CZ1559">
        <v>0</v>
      </c>
      <c r="DA1559">
        <v>0</v>
      </c>
      <c r="DB1559">
        <v>0</v>
      </c>
      <c r="DC1559">
        <v>0</v>
      </c>
      <c r="DD1559">
        <v>0</v>
      </c>
      <c r="DE1559">
        <v>0</v>
      </c>
      <c r="DF1559">
        <v>0</v>
      </c>
      <c r="DG1559">
        <v>0</v>
      </c>
      <c r="DH1559">
        <v>0</v>
      </c>
      <c r="DI1559">
        <v>0</v>
      </c>
      <c r="DJ1559">
        <v>0</v>
      </c>
      <c r="DK1559">
        <v>0</v>
      </c>
      <c r="DL1559">
        <v>0</v>
      </c>
      <c r="DM1559">
        <v>0</v>
      </c>
      <c r="DN1559">
        <v>0</v>
      </c>
      <c r="DO1559">
        <v>0</v>
      </c>
      <c r="DP1559">
        <v>0</v>
      </c>
      <c r="DQ1559">
        <v>0</v>
      </c>
      <c r="DR1559">
        <v>0</v>
      </c>
      <c r="DS1559">
        <v>0</v>
      </c>
      <c r="DT1559">
        <v>0</v>
      </c>
      <c r="DU1559">
        <v>0</v>
      </c>
      <c r="DV1559">
        <v>0</v>
      </c>
      <c r="DW1559">
        <v>0</v>
      </c>
      <c r="DX1559">
        <v>0</v>
      </c>
    </row>
    <row r="1560" spans="14:128" hidden="1">
      <c r="N1560" t="s">
        <v>944</v>
      </c>
      <c r="O1560">
        <v>1</v>
      </c>
      <c r="P1560">
        <v>50</v>
      </c>
      <c r="Q1560" s="183" t="str">
        <f t="shared" si="53"/>
        <v>SDH200150</v>
      </c>
      <c r="R1560">
        <v>10000</v>
      </c>
      <c r="S1560">
        <v>10000</v>
      </c>
      <c r="T1560">
        <v>10000</v>
      </c>
      <c r="U1560">
        <v>10000</v>
      </c>
      <c r="V1560">
        <v>10000</v>
      </c>
      <c r="W1560">
        <v>10000</v>
      </c>
      <c r="X1560">
        <v>10000</v>
      </c>
      <c r="Y1560">
        <v>10000</v>
      </c>
      <c r="Z1560">
        <v>10000</v>
      </c>
      <c r="AA1560">
        <v>10000</v>
      </c>
      <c r="AB1560">
        <v>10260.799999999999</v>
      </c>
      <c r="AC1560">
        <v>11193.6</v>
      </c>
      <c r="AD1560">
        <v>12126.4</v>
      </c>
      <c r="AE1560">
        <v>13059.2</v>
      </c>
      <c r="AF1560">
        <v>13992</v>
      </c>
      <c r="AG1560">
        <v>14924.8</v>
      </c>
      <c r="AH1560">
        <v>15857.6</v>
      </c>
      <c r="AI1560">
        <v>16790.400000000001</v>
      </c>
      <c r="AJ1560">
        <v>17723.2</v>
      </c>
      <c r="AK1560">
        <v>18656</v>
      </c>
      <c r="AL1560">
        <v>18656</v>
      </c>
      <c r="AM1560">
        <v>18656</v>
      </c>
      <c r="AN1560">
        <v>18656</v>
      </c>
      <c r="AO1560">
        <v>18656</v>
      </c>
      <c r="AP1560">
        <v>18656</v>
      </c>
      <c r="AQ1560">
        <v>18656</v>
      </c>
      <c r="AR1560">
        <v>18656</v>
      </c>
      <c r="AS1560">
        <v>18656</v>
      </c>
      <c r="AT1560">
        <v>18656</v>
      </c>
      <c r="AU1560">
        <v>18656</v>
      </c>
      <c r="AV1560">
        <v>18656</v>
      </c>
      <c r="AW1560">
        <v>18656</v>
      </c>
      <c r="AX1560">
        <v>18656</v>
      </c>
      <c r="AY1560">
        <v>18656</v>
      </c>
      <c r="AZ1560">
        <v>18656</v>
      </c>
      <c r="BA1560">
        <v>0</v>
      </c>
      <c r="BB1560">
        <v>0</v>
      </c>
      <c r="BC1560">
        <v>0</v>
      </c>
      <c r="BD1560">
        <v>0</v>
      </c>
      <c r="BE1560">
        <v>0</v>
      </c>
      <c r="BF1560">
        <v>0</v>
      </c>
      <c r="BG1560">
        <v>0</v>
      </c>
      <c r="BH1560">
        <v>0</v>
      </c>
      <c r="BI1560">
        <v>0</v>
      </c>
      <c r="BJ1560">
        <v>0</v>
      </c>
      <c r="BK1560">
        <v>0</v>
      </c>
      <c r="BL1560">
        <v>0</v>
      </c>
      <c r="BM1560">
        <v>0</v>
      </c>
      <c r="BN1560">
        <v>0</v>
      </c>
      <c r="BO1560">
        <v>0</v>
      </c>
      <c r="BP1560">
        <v>0</v>
      </c>
      <c r="BQ1560">
        <v>0</v>
      </c>
      <c r="BR1560">
        <v>0</v>
      </c>
      <c r="BS1560">
        <v>0</v>
      </c>
      <c r="BT1560">
        <v>0</v>
      </c>
      <c r="BU1560">
        <v>0</v>
      </c>
      <c r="BV1560">
        <v>0</v>
      </c>
      <c r="BW1560">
        <v>0</v>
      </c>
      <c r="BX1560">
        <v>0</v>
      </c>
      <c r="BY1560">
        <v>0</v>
      </c>
      <c r="BZ1560">
        <v>0</v>
      </c>
      <c r="CA1560">
        <v>0</v>
      </c>
      <c r="CB1560">
        <v>0</v>
      </c>
      <c r="CC1560">
        <v>0</v>
      </c>
      <c r="CD1560">
        <v>0</v>
      </c>
      <c r="CE1560">
        <v>0</v>
      </c>
      <c r="CF1560">
        <v>0</v>
      </c>
      <c r="CG1560">
        <v>0</v>
      </c>
      <c r="CH1560">
        <v>0</v>
      </c>
      <c r="CI1560">
        <v>0</v>
      </c>
      <c r="CJ1560">
        <v>0</v>
      </c>
      <c r="CK1560">
        <v>0</v>
      </c>
      <c r="CL1560">
        <v>0</v>
      </c>
      <c r="CM1560">
        <v>0</v>
      </c>
      <c r="CN1560">
        <v>0</v>
      </c>
      <c r="CO1560">
        <v>0</v>
      </c>
      <c r="CP1560">
        <v>0</v>
      </c>
      <c r="CQ1560">
        <v>0</v>
      </c>
      <c r="CR1560">
        <v>0</v>
      </c>
      <c r="CS1560">
        <v>0</v>
      </c>
      <c r="CT1560">
        <v>0</v>
      </c>
      <c r="CU1560">
        <v>0</v>
      </c>
      <c r="CV1560">
        <v>0</v>
      </c>
      <c r="CW1560">
        <v>0</v>
      </c>
      <c r="CX1560">
        <v>0</v>
      </c>
      <c r="CY1560">
        <v>0</v>
      </c>
      <c r="CZ1560">
        <v>0</v>
      </c>
      <c r="DA1560">
        <v>0</v>
      </c>
      <c r="DB1560">
        <v>0</v>
      </c>
      <c r="DC1560">
        <v>0</v>
      </c>
      <c r="DD1560">
        <v>0</v>
      </c>
      <c r="DE1560">
        <v>0</v>
      </c>
      <c r="DF1560">
        <v>0</v>
      </c>
      <c r="DG1560">
        <v>0</v>
      </c>
      <c r="DH1560">
        <v>0</v>
      </c>
      <c r="DI1560">
        <v>0</v>
      </c>
      <c r="DJ1560">
        <v>0</v>
      </c>
      <c r="DK1560">
        <v>0</v>
      </c>
      <c r="DL1560">
        <v>0</v>
      </c>
      <c r="DM1560">
        <v>0</v>
      </c>
      <c r="DN1560">
        <v>0</v>
      </c>
      <c r="DO1560">
        <v>0</v>
      </c>
      <c r="DP1560">
        <v>0</v>
      </c>
      <c r="DQ1560">
        <v>0</v>
      </c>
      <c r="DR1560">
        <v>0</v>
      </c>
      <c r="DS1560">
        <v>0</v>
      </c>
      <c r="DT1560">
        <v>0</v>
      </c>
      <c r="DU1560">
        <v>0</v>
      </c>
      <c r="DV1560">
        <v>0</v>
      </c>
      <c r="DW1560">
        <v>0</v>
      </c>
      <c r="DX1560">
        <v>0</v>
      </c>
    </row>
    <row r="1561" spans="14:128" hidden="1">
      <c r="N1561" t="s">
        <v>944</v>
      </c>
      <c r="O1561">
        <v>2</v>
      </c>
      <c r="P1561">
        <v>0</v>
      </c>
      <c r="Q1561" s="183" t="str">
        <f t="shared" si="53"/>
        <v>SDH200200</v>
      </c>
      <c r="R1561">
        <v>10000</v>
      </c>
      <c r="S1561">
        <v>10000</v>
      </c>
      <c r="T1561">
        <v>10000</v>
      </c>
      <c r="U1561">
        <v>10000</v>
      </c>
      <c r="V1561">
        <v>10000</v>
      </c>
      <c r="W1561">
        <v>10000</v>
      </c>
      <c r="X1561">
        <v>10000</v>
      </c>
      <c r="Y1561">
        <v>10000</v>
      </c>
      <c r="Z1561">
        <v>10000</v>
      </c>
      <c r="AA1561">
        <v>10000</v>
      </c>
      <c r="AB1561">
        <v>10000</v>
      </c>
      <c r="AC1561">
        <v>10000</v>
      </c>
      <c r="AD1561">
        <v>10000</v>
      </c>
      <c r="AE1561">
        <v>10000</v>
      </c>
      <c r="AF1561">
        <v>10000</v>
      </c>
      <c r="AG1561">
        <v>10000</v>
      </c>
      <c r="AH1561">
        <v>10000</v>
      </c>
      <c r="AI1561">
        <v>10000</v>
      </c>
      <c r="AJ1561">
        <v>10000</v>
      </c>
      <c r="AK1561">
        <v>10000</v>
      </c>
      <c r="AL1561">
        <v>10000</v>
      </c>
      <c r="AM1561">
        <v>10000</v>
      </c>
      <c r="AN1561">
        <v>10000</v>
      </c>
      <c r="AO1561">
        <v>10000</v>
      </c>
      <c r="AP1561">
        <v>10000</v>
      </c>
      <c r="AQ1561">
        <v>10000</v>
      </c>
      <c r="AR1561">
        <v>10000</v>
      </c>
      <c r="AS1561">
        <v>10000</v>
      </c>
      <c r="AT1561">
        <v>10000</v>
      </c>
      <c r="AU1561">
        <v>10000</v>
      </c>
      <c r="AV1561">
        <v>10000</v>
      </c>
      <c r="AW1561">
        <v>10000</v>
      </c>
      <c r="AX1561">
        <v>10000</v>
      </c>
      <c r="AY1561">
        <v>10000</v>
      </c>
      <c r="AZ1561">
        <v>10000</v>
      </c>
      <c r="BA1561">
        <v>0</v>
      </c>
      <c r="BB1561">
        <v>0</v>
      </c>
      <c r="BC1561">
        <v>0</v>
      </c>
      <c r="BD1561">
        <v>0</v>
      </c>
      <c r="BE1561">
        <v>0</v>
      </c>
      <c r="BF1561">
        <v>0</v>
      </c>
      <c r="BG1561">
        <v>0</v>
      </c>
      <c r="BH1561">
        <v>0</v>
      </c>
      <c r="BI1561">
        <v>0</v>
      </c>
      <c r="BJ1561">
        <v>0</v>
      </c>
      <c r="BK1561">
        <v>0</v>
      </c>
      <c r="BL1561">
        <v>0</v>
      </c>
      <c r="BM1561">
        <v>0</v>
      </c>
      <c r="BN1561">
        <v>0</v>
      </c>
      <c r="BO1561">
        <v>0</v>
      </c>
      <c r="BP1561">
        <v>0</v>
      </c>
      <c r="BQ1561">
        <v>0</v>
      </c>
      <c r="BR1561">
        <v>0</v>
      </c>
      <c r="BS1561">
        <v>0</v>
      </c>
      <c r="BT1561">
        <v>0</v>
      </c>
      <c r="BU1561">
        <v>0</v>
      </c>
      <c r="BV1561">
        <v>0</v>
      </c>
      <c r="BW1561">
        <v>0</v>
      </c>
      <c r="BX1561">
        <v>0</v>
      </c>
      <c r="BY1561">
        <v>0</v>
      </c>
      <c r="BZ1561">
        <v>0</v>
      </c>
      <c r="CA1561">
        <v>0</v>
      </c>
      <c r="CB1561">
        <v>0</v>
      </c>
      <c r="CC1561">
        <v>0</v>
      </c>
      <c r="CD1561">
        <v>0</v>
      </c>
      <c r="CE1561">
        <v>0</v>
      </c>
      <c r="CF1561">
        <v>0</v>
      </c>
      <c r="CG1561">
        <v>0</v>
      </c>
      <c r="CH1561">
        <v>0</v>
      </c>
      <c r="CI1561">
        <v>0</v>
      </c>
      <c r="CJ1561">
        <v>0</v>
      </c>
      <c r="CK1561">
        <v>0</v>
      </c>
      <c r="CL1561">
        <v>0</v>
      </c>
      <c r="CM1561">
        <v>0</v>
      </c>
      <c r="CN1561">
        <v>0</v>
      </c>
      <c r="CO1561">
        <v>0</v>
      </c>
      <c r="CP1561">
        <v>0</v>
      </c>
      <c r="CQ1561">
        <v>0</v>
      </c>
      <c r="CR1561">
        <v>0</v>
      </c>
      <c r="CS1561">
        <v>0</v>
      </c>
      <c r="CT1561">
        <v>0</v>
      </c>
      <c r="CU1561">
        <v>0</v>
      </c>
      <c r="CV1561">
        <v>0</v>
      </c>
      <c r="CW1561">
        <v>0</v>
      </c>
      <c r="CX1561">
        <v>0</v>
      </c>
      <c r="CY1561">
        <v>0</v>
      </c>
      <c r="CZ1561">
        <v>0</v>
      </c>
      <c r="DA1561">
        <v>0</v>
      </c>
      <c r="DB1561">
        <v>0</v>
      </c>
      <c r="DC1561">
        <v>0</v>
      </c>
      <c r="DD1561">
        <v>0</v>
      </c>
      <c r="DE1561">
        <v>0</v>
      </c>
      <c r="DF1561">
        <v>0</v>
      </c>
      <c r="DG1561">
        <v>0</v>
      </c>
      <c r="DH1561">
        <v>0</v>
      </c>
      <c r="DI1561">
        <v>0</v>
      </c>
      <c r="DJ1561">
        <v>0</v>
      </c>
      <c r="DK1561">
        <v>0</v>
      </c>
      <c r="DL1561">
        <v>0</v>
      </c>
      <c r="DM1561">
        <v>0</v>
      </c>
      <c r="DN1561">
        <v>0</v>
      </c>
      <c r="DO1561">
        <v>0</v>
      </c>
      <c r="DP1561">
        <v>0</v>
      </c>
      <c r="DQ1561">
        <v>0</v>
      </c>
      <c r="DR1561">
        <v>0</v>
      </c>
      <c r="DS1561">
        <v>0</v>
      </c>
      <c r="DT1561">
        <v>0</v>
      </c>
      <c r="DU1561">
        <v>0</v>
      </c>
      <c r="DV1561">
        <v>0</v>
      </c>
      <c r="DW1561">
        <v>0</v>
      </c>
      <c r="DX1561">
        <v>0</v>
      </c>
    </row>
    <row r="1562" spans="14:128" hidden="1">
      <c r="N1562" t="s">
        <v>944</v>
      </c>
      <c r="O1562">
        <v>2</v>
      </c>
      <c r="P1562">
        <v>1</v>
      </c>
      <c r="Q1562" s="183" t="str">
        <f t="shared" si="53"/>
        <v>SDH200201</v>
      </c>
      <c r="R1562">
        <v>10000</v>
      </c>
      <c r="S1562">
        <v>10000</v>
      </c>
      <c r="T1562">
        <v>10000</v>
      </c>
      <c r="U1562">
        <v>10000</v>
      </c>
      <c r="V1562">
        <v>10000</v>
      </c>
      <c r="W1562">
        <v>10000</v>
      </c>
      <c r="X1562">
        <v>10000</v>
      </c>
      <c r="Y1562">
        <v>10000</v>
      </c>
      <c r="Z1562">
        <v>10000</v>
      </c>
      <c r="AA1562">
        <v>10000</v>
      </c>
      <c r="AB1562">
        <v>10000</v>
      </c>
      <c r="AC1562">
        <v>10000</v>
      </c>
      <c r="AD1562">
        <v>10000</v>
      </c>
      <c r="AE1562">
        <v>10000</v>
      </c>
      <c r="AF1562">
        <v>10000</v>
      </c>
      <c r="AG1562">
        <v>10000</v>
      </c>
      <c r="AH1562">
        <v>10000</v>
      </c>
      <c r="AI1562">
        <v>10000</v>
      </c>
      <c r="AJ1562">
        <v>10000</v>
      </c>
      <c r="AK1562">
        <v>10000</v>
      </c>
      <c r="AL1562">
        <v>10000</v>
      </c>
      <c r="AM1562">
        <v>10000</v>
      </c>
      <c r="AN1562">
        <v>10000</v>
      </c>
      <c r="AO1562">
        <v>10000</v>
      </c>
      <c r="AP1562">
        <v>10000</v>
      </c>
      <c r="AQ1562">
        <v>10000</v>
      </c>
      <c r="AR1562">
        <v>10000</v>
      </c>
      <c r="AS1562">
        <v>10000</v>
      </c>
      <c r="AT1562">
        <v>10000</v>
      </c>
      <c r="AU1562">
        <v>10000</v>
      </c>
      <c r="AV1562">
        <v>10000</v>
      </c>
      <c r="AW1562">
        <v>10000</v>
      </c>
      <c r="AX1562">
        <v>10000</v>
      </c>
      <c r="AY1562">
        <v>10000</v>
      </c>
      <c r="AZ1562">
        <v>10000</v>
      </c>
      <c r="BA1562">
        <v>0</v>
      </c>
      <c r="BB1562">
        <v>0</v>
      </c>
      <c r="BC1562">
        <v>0</v>
      </c>
      <c r="BD1562">
        <v>0</v>
      </c>
      <c r="BE1562">
        <v>0</v>
      </c>
      <c r="BF1562">
        <v>0</v>
      </c>
      <c r="BG1562">
        <v>0</v>
      </c>
      <c r="BH1562">
        <v>0</v>
      </c>
      <c r="BI1562">
        <v>0</v>
      </c>
      <c r="BJ1562">
        <v>0</v>
      </c>
      <c r="BK1562">
        <v>0</v>
      </c>
      <c r="BL1562">
        <v>0</v>
      </c>
      <c r="BM1562">
        <v>0</v>
      </c>
      <c r="BN1562">
        <v>0</v>
      </c>
      <c r="BO1562">
        <v>0</v>
      </c>
      <c r="BP1562">
        <v>0</v>
      </c>
      <c r="BQ1562">
        <v>0</v>
      </c>
      <c r="BR1562">
        <v>0</v>
      </c>
      <c r="BS1562">
        <v>0</v>
      </c>
      <c r="BT1562">
        <v>0</v>
      </c>
      <c r="BU1562">
        <v>0</v>
      </c>
      <c r="BV1562">
        <v>0</v>
      </c>
      <c r="BW1562">
        <v>0</v>
      </c>
      <c r="BX1562">
        <v>0</v>
      </c>
      <c r="BY1562">
        <v>0</v>
      </c>
      <c r="BZ1562">
        <v>0</v>
      </c>
      <c r="CA1562">
        <v>0</v>
      </c>
      <c r="CB1562">
        <v>0</v>
      </c>
      <c r="CC1562">
        <v>0</v>
      </c>
      <c r="CD1562">
        <v>0</v>
      </c>
      <c r="CE1562">
        <v>0</v>
      </c>
      <c r="CF1562">
        <v>0</v>
      </c>
      <c r="CG1562">
        <v>0</v>
      </c>
      <c r="CH1562">
        <v>0</v>
      </c>
      <c r="CI1562">
        <v>0</v>
      </c>
      <c r="CJ1562">
        <v>0</v>
      </c>
      <c r="CK1562">
        <v>0</v>
      </c>
      <c r="CL1562">
        <v>0</v>
      </c>
      <c r="CM1562">
        <v>0</v>
      </c>
      <c r="CN1562">
        <v>0</v>
      </c>
      <c r="CO1562">
        <v>0</v>
      </c>
      <c r="CP1562">
        <v>0</v>
      </c>
      <c r="CQ1562">
        <v>0</v>
      </c>
      <c r="CR1562">
        <v>0</v>
      </c>
      <c r="CS1562">
        <v>0</v>
      </c>
      <c r="CT1562">
        <v>0</v>
      </c>
      <c r="CU1562">
        <v>0</v>
      </c>
      <c r="CV1562">
        <v>0</v>
      </c>
      <c r="CW1562">
        <v>0</v>
      </c>
      <c r="CX1562">
        <v>0</v>
      </c>
      <c r="CY1562">
        <v>0</v>
      </c>
      <c r="CZ1562">
        <v>0</v>
      </c>
      <c r="DA1562">
        <v>0</v>
      </c>
      <c r="DB1562">
        <v>0</v>
      </c>
      <c r="DC1562">
        <v>0</v>
      </c>
      <c r="DD1562">
        <v>0</v>
      </c>
      <c r="DE1562">
        <v>0</v>
      </c>
      <c r="DF1562">
        <v>0</v>
      </c>
      <c r="DG1562">
        <v>0</v>
      </c>
      <c r="DH1562">
        <v>0</v>
      </c>
      <c r="DI1562">
        <v>0</v>
      </c>
      <c r="DJ1562">
        <v>0</v>
      </c>
      <c r="DK1562">
        <v>0</v>
      </c>
      <c r="DL1562">
        <v>0</v>
      </c>
      <c r="DM1562">
        <v>0</v>
      </c>
      <c r="DN1562">
        <v>0</v>
      </c>
      <c r="DO1562">
        <v>0</v>
      </c>
      <c r="DP1562">
        <v>0</v>
      </c>
      <c r="DQ1562">
        <v>0</v>
      </c>
      <c r="DR1562">
        <v>0</v>
      </c>
      <c r="DS1562">
        <v>0</v>
      </c>
      <c r="DT1562">
        <v>0</v>
      </c>
      <c r="DU1562">
        <v>0</v>
      </c>
      <c r="DV1562">
        <v>0</v>
      </c>
      <c r="DW1562">
        <v>0</v>
      </c>
      <c r="DX1562">
        <v>0</v>
      </c>
    </row>
    <row r="1563" spans="14:128" hidden="1">
      <c r="N1563" t="s">
        <v>944</v>
      </c>
      <c r="O1563">
        <v>2</v>
      </c>
      <c r="P1563">
        <v>2</v>
      </c>
      <c r="Q1563" s="183" t="str">
        <f t="shared" si="53"/>
        <v>SDH200202</v>
      </c>
      <c r="R1563">
        <v>10000</v>
      </c>
      <c r="S1563">
        <v>10000</v>
      </c>
      <c r="T1563">
        <v>10000</v>
      </c>
      <c r="U1563">
        <v>10000</v>
      </c>
      <c r="V1563">
        <v>10000</v>
      </c>
      <c r="W1563">
        <v>10000</v>
      </c>
      <c r="X1563">
        <v>10000</v>
      </c>
      <c r="Y1563">
        <v>10000</v>
      </c>
      <c r="Z1563">
        <v>10000</v>
      </c>
      <c r="AA1563">
        <v>10000</v>
      </c>
      <c r="AB1563">
        <v>10000</v>
      </c>
      <c r="AC1563">
        <v>10000</v>
      </c>
      <c r="AD1563">
        <v>10000</v>
      </c>
      <c r="AE1563">
        <v>10000</v>
      </c>
      <c r="AF1563">
        <v>10000</v>
      </c>
      <c r="AG1563">
        <v>10000</v>
      </c>
      <c r="AH1563">
        <v>10000</v>
      </c>
      <c r="AI1563">
        <v>10000</v>
      </c>
      <c r="AJ1563">
        <v>10000</v>
      </c>
      <c r="AK1563">
        <v>10000</v>
      </c>
      <c r="AL1563">
        <v>10000</v>
      </c>
      <c r="AM1563">
        <v>10000</v>
      </c>
      <c r="AN1563">
        <v>10000</v>
      </c>
      <c r="AO1563">
        <v>10000</v>
      </c>
      <c r="AP1563">
        <v>10000</v>
      </c>
      <c r="AQ1563">
        <v>10000</v>
      </c>
      <c r="AR1563">
        <v>10000</v>
      </c>
      <c r="AS1563">
        <v>10000</v>
      </c>
      <c r="AT1563">
        <v>10000</v>
      </c>
      <c r="AU1563">
        <v>10000</v>
      </c>
      <c r="AV1563">
        <v>10000</v>
      </c>
      <c r="AW1563">
        <v>10000</v>
      </c>
      <c r="AX1563">
        <v>10000</v>
      </c>
      <c r="AY1563">
        <v>10000</v>
      </c>
      <c r="AZ1563">
        <v>10000</v>
      </c>
      <c r="BA1563">
        <v>0</v>
      </c>
      <c r="BB1563">
        <v>0</v>
      </c>
      <c r="BC1563">
        <v>0</v>
      </c>
      <c r="BD1563">
        <v>0</v>
      </c>
      <c r="BE1563">
        <v>0</v>
      </c>
      <c r="BF1563">
        <v>0</v>
      </c>
      <c r="BG1563">
        <v>0</v>
      </c>
      <c r="BH1563">
        <v>0</v>
      </c>
      <c r="BI1563">
        <v>0</v>
      </c>
      <c r="BJ1563">
        <v>0</v>
      </c>
      <c r="BK1563">
        <v>0</v>
      </c>
      <c r="BL1563">
        <v>0</v>
      </c>
      <c r="BM1563">
        <v>0</v>
      </c>
      <c r="BN1563">
        <v>0</v>
      </c>
      <c r="BO1563">
        <v>0</v>
      </c>
      <c r="BP1563">
        <v>0</v>
      </c>
      <c r="BQ1563">
        <v>0</v>
      </c>
      <c r="BR1563">
        <v>0</v>
      </c>
      <c r="BS1563">
        <v>0</v>
      </c>
      <c r="BT1563">
        <v>0</v>
      </c>
      <c r="BU1563">
        <v>0</v>
      </c>
      <c r="BV1563">
        <v>0</v>
      </c>
      <c r="BW1563">
        <v>0</v>
      </c>
      <c r="BX1563">
        <v>0</v>
      </c>
      <c r="BY1563">
        <v>0</v>
      </c>
      <c r="BZ1563">
        <v>0</v>
      </c>
      <c r="CA1563">
        <v>0</v>
      </c>
      <c r="CB1563">
        <v>0</v>
      </c>
      <c r="CC1563">
        <v>0</v>
      </c>
      <c r="CD1563">
        <v>0</v>
      </c>
      <c r="CE1563">
        <v>0</v>
      </c>
      <c r="CF1563">
        <v>0</v>
      </c>
      <c r="CG1563">
        <v>0</v>
      </c>
      <c r="CH1563">
        <v>0</v>
      </c>
      <c r="CI1563">
        <v>0</v>
      </c>
      <c r="CJ1563">
        <v>0</v>
      </c>
      <c r="CK1563">
        <v>0</v>
      </c>
      <c r="CL1563">
        <v>0</v>
      </c>
      <c r="CM1563">
        <v>0</v>
      </c>
      <c r="CN1563">
        <v>0</v>
      </c>
      <c r="CO1563">
        <v>0</v>
      </c>
      <c r="CP1563">
        <v>0</v>
      </c>
      <c r="CQ1563">
        <v>0</v>
      </c>
      <c r="CR1563">
        <v>0</v>
      </c>
      <c r="CS1563">
        <v>0</v>
      </c>
      <c r="CT1563">
        <v>0</v>
      </c>
      <c r="CU1563">
        <v>0</v>
      </c>
      <c r="CV1563">
        <v>0</v>
      </c>
      <c r="CW1563">
        <v>0</v>
      </c>
      <c r="CX1563">
        <v>0</v>
      </c>
      <c r="CY1563">
        <v>0</v>
      </c>
      <c r="CZ1563">
        <v>0</v>
      </c>
      <c r="DA1563">
        <v>0</v>
      </c>
      <c r="DB1563">
        <v>0</v>
      </c>
      <c r="DC1563">
        <v>0</v>
      </c>
      <c r="DD1563">
        <v>0</v>
      </c>
      <c r="DE1563">
        <v>0</v>
      </c>
      <c r="DF1563">
        <v>0</v>
      </c>
      <c r="DG1563">
        <v>0</v>
      </c>
      <c r="DH1563">
        <v>0</v>
      </c>
      <c r="DI1563">
        <v>0</v>
      </c>
      <c r="DJ1563">
        <v>0</v>
      </c>
      <c r="DK1563">
        <v>0</v>
      </c>
      <c r="DL1563">
        <v>0</v>
      </c>
      <c r="DM1563">
        <v>0</v>
      </c>
      <c r="DN1563">
        <v>0</v>
      </c>
      <c r="DO1563">
        <v>0</v>
      </c>
      <c r="DP1563">
        <v>0</v>
      </c>
      <c r="DQ1563">
        <v>0</v>
      </c>
      <c r="DR1563">
        <v>0</v>
      </c>
      <c r="DS1563">
        <v>0</v>
      </c>
      <c r="DT1563">
        <v>0</v>
      </c>
      <c r="DU1563">
        <v>0</v>
      </c>
      <c r="DV1563">
        <v>0</v>
      </c>
      <c r="DW1563">
        <v>0</v>
      </c>
      <c r="DX1563">
        <v>0</v>
      </c>
    </row>
    <row r="1564" spans="14:128" hidden="1">
      <c r="N1564" t="s">
        <v>944</v>
      </c>
      <c r="O1564">
        <v>2</v>
      </c>
      <c r="P1564">
        <v>3</v>
      </c>
      <c r="Q1564" s="183" t="str">
        <f t="shared" si="53"/>
        <v>SDH200203</v>
      </c>
      <c r="R1564">
        <v>10000</v>
      </c>
      <c r="S1564">
        <v>10000</v>
      </c>
      <c r="T1564">
        <v>10000</v>
      </c>
      <c r="U1564">
        <v>10000</v>
      </c>
      <c r="V1564">
        <v>10000</v>
      </c>
      <c r="W1564">
        <v>10000</v>
      </c>
      <c r="X1564">
        <v>10000</v>
      </c>
      <c r="Y1564">
        <v>10000</v>
      </c>
      <c r="Z1564">
        <v>10000</v>
      </c>
      <c r="AA1564">
        <v>10000</v>
      </c>
      <c r="AB1564">
        <v>10000</v>
      </c>
      <c r="AC1564">
        <v>10000</v>
      </c>
      <c r="AD1564">
        <v>10000</v>
      </c>
      <c r="AE1564">
        <v>10000</v>
      </c>
      <c r="AF1564">
        <v>10000</v>
      </c>
      <c r="AG1564">
        <v>10000</v>
      </c>
      <c r="AH1564">
        <v>10000</v>
      </c>
      <c r="AI1564">
        <v>10000</v>
      </c>
      <c r="AJ1564">
        <v>10000</v>
      </c>
      <c r="AK1564">
        <v>10000</v>
      </c>
      <c r="AL1564">
        <v>10000</v>
      </c>
      <c r="AM1564">
        <v>10000</v>
      </c>
      <c r="AN1564">
        <v>10000</v>
      </c>
      <c r="AO1564">
        <v>10000</v>
      </c>
      <c r="AP1564">
        <v>10000</v>
      </c>
      <c r="AQ1564">
        <v>10000</v>
      </c>
      <c r="AR1564">
        <v>10000</v>
      </c>
      <c r="AS1564">
        <v>10000</v>
      </c>
      <c r="AT1564">
        <v>10000</v>
      </c>
      <c r="AU1564">
        <v>10000</v>
      </c>
      <c r="AV1564">
        <v>10000</v>
      </c>
      <c r="AW1564">
        <v>10000</v>
      </c>
      <c r="AX1564">
        <v>10000</v>
      </c>
      <c r="AY1564">
        <v>10000</v>
      </c>
      <c r="AZ1564">
        <v>10000</v>
      </c>
      <c r="BA1564">
        <v>0</v>
      </c>
      <c r="BB1564">
        <v>0</v>
      </c>
      <c r="BC1564">
        <v>0</v>
      </c>
      <c r="BD1564">
        <v>0</v>
      </c>
      <c r="BE1564">
        <v>0</v>
      </c>
      <c r="BF1564">
        <v>0</v>
      </c>
      <c r="BG1564">
        <v>0</v>
      </c>
      <c r="BH1564">
        <v>0</v>
      </c>
      <c r="BI1564">
        <v>0</v>
      </c>
      <c r="BJ1564">
        <v>0</v>
      </c>
      <c r="BK1564">
        <v>0</v>
      </c>
      <c r="BL1564">
        <v>0</v>
      </c>
      <c r="BM1564">
        <v>0</v>
      </c>
      <c r="BN1564">
        <v>0</v>
      </c>
      <c r="BO1564">
        <v>0</v>
      </c>
      <c r="BP1564">
        <v>0</v>
      </c>
      <c r="BQ1564">
        <v>0</v>
      </c>
      <c r="BR1564">
        <v>0</v>
      </c>
      <c r="BS1564">
        <v>0</v>
      </c>
      <c r="BT1564">
        <v>0</v>
      </c>
      <c r="BU1564">
        <v>0</v>
      </c>
      <c r="BV1564">
        <v>0</v>
      </c>
      <c r="BW1564">
        <v>0</v>
      </c>
      <c r="BX1564">
        <v>0</v>
      </c>
      <c r="BY1564">
        <v>0</v>
      </c>
      <c r="BZ1564">
        <v>0</v>
      </c>
      <c r="CA1564">
        <v>0</v>
      </c>
      <c r="CB1564">
        <v>0</v>
      </c>
      <c r="CC1564">
        <v>0</v>
      </c>
      <c r="CD1564">
        <v>0</v>
      </c>
      <c r="CE1564">
        <v>0</v>
      </c>
      <c r="CF1564">
        <v>0</v>
      </c>
      <c r="CG1564">
        <v>0</v>
      </c>
      <c r="CH1564">
        <v>0</v>
      </c>
      <c r="CI1564">
        <v>0</v>
      </c>
      <c r="CJ1564">
        <v>0</v>
      </c>
      <c r="CK1564">
        <v>0</v>
      </c>
      <c r="CL1564">
        <v>0</v>
      </c>
      <c r="CM1564">
        <v>0</v>
      </c>
      <c r="CN1564">
        <v>0</v>
      </c>
      <c r="CO1564">
        <v>0</v>
      </c>
      <c r="CP1564">
        <v>0</v>
      </c>
      <c r="CQ1564">
        <v>0</v>
      </c>
      <c r="CR1564">
        <v>0</v>
      </c>
      <c r="CS1564">
        <v>0</v>
      </c>
      <c r="CT1564">
        <v>0</v>
      </c>
      <c r="CU1564">
        <v>0</v>
      </c>
      <c r="CV1564">
        <v>0</v>
      </c>
      <c r="CW1564">
        <v>0</v>
      </c>
      <c r="CX1564">
        <v>0</v>
      </c>
      <c r="CY1564">
        <v>0</v>
      </c>
      <c r="CZ1564">
        <v>0</v>
      </c>
      <c r="DA1564">
        <v>0</v>
      </c>
      <c r="DB1564">
        <v>0</v>
      </c>
      <c r="DC1564">
        <v>0</v>
      </c>
      <c r="DD1564">
        <v>0</v>
      </c>
      <c r="DE1564">
        <v>0</v>
      </c>
      <c r="DF1564">
        <v>0</v>
      </c>
      <c r="DG1564">
        <v>0</v>
      </c>
      <c r="DH1564">
        <v>0</v>
      </c>
      <c r="DI1564">
        <v>0</v>
      </c>
      <c r="DJ1564">
        <v>0</v>
      </c>
      <c r="DK1564">
        <v>0</v>
      </c>
      <c r="DL1564">
        <v>0</v>
      </c>
      <c r="DM1564">
        <v>0</v>
      </c>
      <c r="DN1564">
        <v>0</v>
      </c>
      <c r="DO1564">
        <v>0</v>
      </c>
      <c r="DP1564">
        <v>0</v>
      </c>
      <c r="DQ1564">
        <v>0</v>
      </c>
      <c r="DR1564">
        <v>0</v>
      </c>
      <c r="DS1564">
        <v>0</v>
      </c>
      <c r="DT1564">
        <v>0</v>
      </c>
      <c r="DU1564">
        <v>0</v>
      </c>
      <c r="DV1564">
        <v>0</v>
      </c>
      <c r="DW1564">
        <v>0</v>
      </c>
      <c r="DX1564">
        <v>0</v>
      </c>
    </row>
    <row r="1565" spans="14:128" hidden="1">
      <c r="N1565" t="s">
        <v>944</v>
      </c>
      <c r="O1565">
        <v>2</v>
      </c>
      <c r="P1565">
        <v>4</v>
      </c>
      <c r="Q1565" s="183" t="str">
        <f t="shared" si="53"/>
        <v>SDH200204</v>
      </c>
      <c r="R1565">
        <v>10000</v>
      </c>
      <c r="S1565">
        <v>10000</v>
      </c>
      <c r="T1565">
        <v>10000</v>
      </c>
      <c r="U1565">
        <v>10000</v>
      </c>
      <c r="V1565">
        <v>10000</v>
      </c>
      <c r="W1565">
        <v>10000</v>
      </c>
      <c r="X1565">
        <v>10000</v>
      </c>
      <c r="Y1565">
        <v>10000</v>
      </c>
      <c r="Z1565">
        <v>10000</v>
      </c>
      <c r="AA1565">
        <v>10000</v>
      </c>
      <c r="AB1565">
        <v>10000</v>
      </c>
      <c r="AC1565">
        <v>10000</v>
      </c>
      <c r="AD1565">
        <v>10000</v>
      </c>
      <c r="AE1565">
        <v>10000</v>
      </c>
      <c r="AF1565">
        <v>10000</v>
      </c>
      <c r="AG1565">
        <v>10000</v>
      </c>
      <c r="AH1565">
        <v>10000</v>
      </c>
      <c r="AI1565">
        <v>10000</v>
      </c>
      <c r="AJ1565">
        <v>10000</v>
      </c>
      <c r="AK1565">
        <v>10000</v>
      </c>
      <c r="AL1565">
        <v>10000</v>
      </c>
      <c r="AM1565">
        <v>10000</v>
      </c>
      <c r="AN1565">
        <v>10000</v>
      </c>
      <c r="AO1565">
        <v>10000</v>
      </c>
      <c r="AP1565">
        <v>10000</v>
      </c>
      <c r="AQ1565">
        <v>10000</v>
      </c>
      <c r="AR1565">
        <v>10000</v>
      </c>
      <c r="AS1565">
        <v>10000</v>
      </c>
      <c r="AT1565">
        <v>10000</v>
      </c>
      <c r="AU1565">
        <v>10000</v>
      </c>
      <c r="AV1565">
        <v>10000</v>
      </c>
      <c r="AW1565">
        <v>10000</v>
      </c>
      <c r="AX1565">
        <v>10000</v>
      </c>
      <c r="AY1565">
        <v>10000</v>
      </c>
      <c r="AZ1565">
        <v>10000</v>
      </c>
      <c r="BA1565">
        <v>0</v>
      </c>
      <c r="BB1565">
        <v>0</v>
      </c>
      <c r="BC1565">
        <v>0</v>
      </c>
      <c r="BD1565">
        <v>0</v>
      </c>
      <c r="BE1565">
        <v>0</v>
      </c>
      <c r="BF1565">
        <v>0</v>
      </c>
      <c r="BG1565">
        <v>0</v>
      </c>
      <c r="BH1565">
        <v>0</v>
      </c>
      <c r="BI1565">
        <v>0</v>
      </c>
      <c r="BJ1565">
        <v>0</v>
      </c>
      <c r="BK1565">
        <v>0</v>
      </c>
      <c r="BL1565">
        <v>0</v>
      </c>
      <c r="BM1565">
        <v>0</v>
      </c>
      <c r="BN1565">
        <v>0</v>
      </c>
      <c r="BO1565">
        <v>0</v>
      </c>
      <c r="BP1565">
        <v>0</v>
      </c>
      <c r="BQ1565">
        <v>0</v>
      </c>
      <c r="BR1565">
        <v>0</v>
      </c>
      <c r="BS1565">
        <v>0</v>
      </c>
      <c r="BT1565">
        <v>0</v>
      </c>
      <c r="BU1565">
        <v>0</v>
      </c>
      <c r="BV1565">
        <v>0</v>
      </c>
      <c r="BW1565">
        <v>0</v>
      </c>
      <c r="BX1565">
        <v>0</v>
      </c>
      <c r="BY1565">
        <v>0</v>
      </c>
      <c r="BZ1565">
        <v>0</v>
      </c>
      <c r="CA1565">
        <v>0</v>
      </c>
      <c r="CB1565">
        <v>0</v>
      </c>
      <c r="CC1565">
        <v>0</v>
      </c>
      <c r="CD1565">
        <v>0</v>
      </c>
      <c r="CE1565">
        <v>0</v>
      </c>
      <c r="CF1565">
        <v>0</v>
      </c>
      <c r="CG1565">
        <v>0</v>
      </c>
      <c r="CH1565">
        <v>0</v>
      </c>
      <c r="CI1565">
        <v>0</v>
      </c>
      <c r="CJ1565">
        <v>0</v>
      </c>
      <c r="CK1565">
        <v>0</v>
      </c>
      <c r="CL1565">
        <v>0</v>
      </c>
      <c r="CM1565">
        <v>0</v>
      </c>
      <c r="CN1565">
        <v>0</v>
      </c>
      <c r="CO1565">
        <v>0</v>
      </c>
      <c r="CP1565">
        <v>0</v>
      </c>
      <c r="CQ1565">
        <v>0</v>
      </c>
      <c r="CR1565">
        <v>0</v>
      </c>
      <c r="CS1565">
        <v>0</v>
      </c>
      <c r="CT1565">
        <v>0</v>
      </c>
      <c r="CU1565">
        <v>0</v>
      </c>
      <c r="CV1565">
        <v>0</v>
      </c>
      <c r="CW1565">
        <v>0</v>
      </c>
      <c r="CX1565">
        <v>0</v>
      </c>
      <c r="CY1565">
        <v>0</v>
      </c>
      <c r="CZ1565">
        <v>0</v>
      </c>
      <c r="DA1565">
        <v>0</v>
      </c>
      <c r="DB1565">
        <v>0</v>
      </c>
      <c r="DC1565">
        <v>0</v>
      </c>
      <c r="DD1565">
        <v>0</v>
      </c>
      <c r="DE1565">
        <v>0</v>
      </c>
      <c r="DF1565">
        <v>0</v>
      </c>
      <c r="DG1565">
        <v>0</v>
      </c>
      <c r="DH1565">
        <v>0</v>
      </c>
      <c r="DI1565">
        <v>0</v>
      </c>
      <c r="DJ1565">
        <v>0</v>
      </c>
      <c r="DK1565">
        <v>0</v>
      </c>
      <c r="DL1565">
        <v>0</v>
      </c>
      <c r="DM1565">
        <v>0</v>
      </c>
      <c r="DN1565">
        <v>0</v>
      </c>
      <c r="DO1565">
        <v>0</v>
      </c>
      <c r="DP1565">
        <v>0</v>
      </c>
      <c r="DQ1565">
        <v>0</v>
      </c>
      <c r="DR1565">
        <v>0</v>
      </c>
      <c r="DS1565">
        <v>0</v>
      </c>
      <c r="DT1565">
        <v>0</v>
      </c>
      <c r="DU1565">
        <v>0</v>
      </c>
      <c r="DV1565">
        <v>0</v>
      </c>
      <c r="DW1565">
        <v>0</v>
      </c>
      <c r="DX1565">
        <v>0</v>
      </c>
    </row>
    <row r="1566" spans="14:128" hidden="1">
      <c r="N1566" t="s">
        <v>944</v>
      </c>
      <c r="O1566">
        <v>2</v>
      </c>
      <c r="P1566">
        <v>5</v>
      </c>
      <c r="Q1566" s="183" t="str">
        <f t="shared" si="53"/>
        <v>SDH200205</v>
      </c>
      <c r="R1566">
        <v>10000</v>
      </c>
      <c r="S1566">
        <v>10000</v>
      </c>
      <c r="T1566">
        <v>10000</v>
      </c>
      <c r="U1566">
        <v>10000</v>
      </c>
      <c r="V1566">
        <v>10000</v>
      </c>
      <c r="W1566">
        <v>10000</v>
      </c>
      <c r="X1566">
        <v>10000</v>
      </c>
      <c r="Y1566">
        <v>10000</v>
      </c>
      <c r="Z1566">
        <v>10000</v>
      </c>
      <c r="AA1566">
        <v>10000</v>
      </c>
      <c r="AB1566">
        <v>10000</v>
      </c>
      <c r="AC1566">
        <v>10000</v>
      </c>
      <c r="AD1566">
        <v>10000</v>
      </c>
      <c r="AE1566">
        <v>10000</v>
      </c>
      <c r="AF1566">
        <v>10000</v>
      </c>
      <c r="AG1566">
        <v>10000</v>
      </c>
      <c r="AH1566">
        <v>10000</v>
      </c>
      <c r="AI1566">
        <v>10000</v>
      </c>
      <c r="AJ1566">
        <v>10000</v>
      </c>
      <c r="AK1566">
        <v>10000</v>
      </c>
      <c r="AL1566">
        <v>10000</v>
      </c>
      <c r="AM1566">
        <v>10000</v>
      </c>
      <c r="AN1566">
        <v>10000</v>
      </c>
      <c r="AO1566">
        <v>10000</v>
      </c>
      <c r="AP1566">
        <v>10000</v>
      </c>
      <c r="AQ1566">
        <v>10000</v>
      </c>
      <c r="AR1566">
        <v>10000</v>
      </c>
      <c r="AS1566">
        <v>10000</v>
      </c>
      <c r="AT1566">
        <v>10000</v>
      </c>
      <c r="AU1566">
        <v>10000</v>
      </c>
      <c r="AV1566">
        <v>10000</v>
      </c>
      <c r="AW1566">
        <v>10000</v>
      </c>
      <c r="AX1566">
        <v>10000</v>
      </c>
      <c r="AY1566">
        <v>10000</v>
      </c>
      <c r="AZ1566">
        <v>10000</v>
      </c>
      <c r="BA1566">
        <v>0</v>
      </c>
      <c r="BB1566">
        <v>0</v>
      </c>
      <c r="BC1566">
        <v>0</v>
      </c>
      <c r="BD1566">
        <v>0</v>
      </c>
      <c r="BE1566">
        <v>0</v>
      </c>
      <c r="BF1566">
        <v>0</v>
      </c>
      <c r="BG1566">
        <v>0</v>
      </c>
      <c r="BH1566">
        <v>0</v>
      </c>
      <c r="BI1566">
        <v>0</v>
      </c>
      <c r="BJ1566">
        <v>0</v>
      </c>
      <c r="BK1566">
        <v>0</v>
      </c>
      <c r="BL1566">
        <v>0</v>
      </c>
      <c r="BM1566">
        <v>0</v>
      </c>
      <c r="BN1566">
        <v>0</v>
      </c>
      <c r="BO1566">
        <v>0</v>
      </c>
      <c r="BP1566">
        <v>0</v>
      </c>
      <c r="BQ1566">
        <v>0</v>
      </c>
      <c r="BR1566">
        <v>0</v>
      </c>
      <c r="BS1566">
        <v>0</v>
      </c>
      <c r="BT1566">
        <v>0</v>
      </c>
      <c r="BU1566">
        <v>0</v>
      </c>
      <c r="BV1566">
        <v>0</v>
      </c>
      <c r="BW1566">
        <v>0</v>
      </c>
      <c r="BX1566">
        <v>0</v>
      </c>
      <c r="BY1566">
        <v>0</v>
      </c>
      <c r="BZ1566">
        <v>0</v>
      </c>
      <c r="CA1566">
        <v>0</v>
      </c>
      <c r="CB1566">
        <v>0</v>
      </c>
      <c r="CC1566">
        <v>0</v>
      </c>
      <c r="CD1566">
        <v>0</v>
      </c>
      <c r="CE1566">
        <v>0</v>
      </c>
      <c r="CF1566">
        <v>0</v>
      </c>
      <c r="CG1566">
        <v>0</v>
      </c>
      <c r="CH1566">
        <v>0</v>
      </c>
      <c r="CI1566">
        <v>0</v>
      </c>
      <c r="CJ1566">
        <v>0</v>
      </c>
      <c r="CK1566">
        <v>0</v>
      </c>
      <c r="CL1566">
        <v>0</v>
      </c>
      <c r="CM1566">
        <v>0</v>
      </c>
      <c r="CN1566">
        <v>0</v>
      </c>
      <c r="CO1566">
        <v>0</v>
      </c>
      <c r="CP1566">
        <v>0</v>
      </c>
      <c r="CQ1566">
        <v>0</v>
      </c>
      <c r="CR1566">
        <v>0</v>
      </c>
      <c r="CS1566">
        <v>0</v>
      </c>
      <c r="CT1566">
        <v>0</v>
      </c>
      <c r="CU1566">
        <v>0</v>
      </c>
      <c r="CV1566">
        <v>0</v>
      </c>
      <c r="CW1566">
        <v>0</v>
      </c>
      <c r="CX1566">
        <v>0</v>
      </c>
      <c r="CY1566">
        <v>0</v>
      </c>
      <c r="CZ1566">
        <v>0</v>
      </c>
      <c r="DA1566">
        <v>0</v>
      </c>
      <c r="DB1566">
        <v>0</v>
      </c>
      <c r="DC1566">
        <v>0</v>
      </c>
      <c r="DD1566">
        <v>0</v>
      </c>
      <c r="DE1566">
        <v>0</v>
      </c>
      <c r="DF1566">
        <v>0</v>
      </c>
      <c r="DG1566">
        <v>0</v>
      </c>
      <c r="DH1566">
        <v>0</v>
      </c>
      <c r="DI1566">
        <v>0</v>
      </c>
      <c r="DJ1566">
        <v>0</v>
      </c>
      <c r="DK1566">
        <v>0</v>
      </c>
      <c r="DL1566">
        <v>0</v>
      </c>
      <c r="DM1566">
        <v>0</v>
      </c>
      <c r="DN1566">
        <v>0</v>
      </c>
      <c r="DO1566">
        <v>0</v>
      </c>
      <c r="DP1566">
        <v>0</v>
      </c>
      <c r="DQ1566">
        <v>0</v>
      </c>
      <c r="DR1566">
        <v>0</v>
      </c>
      <c r="DS1566">
        <v>0</v>
      </c>
      <c r="DT1566">
        <v>0</v>
      </c>
      <c r="DU1566">
        <v>0</v>
      </c>
      <c r="DV1566">
        <v>0</v>
      </c>
      <c r="DW1566">
        <v>0</v>
      </c>
      <c r="DX1566">
        <v>0</v>
      </c>
    </row>
    <row r="1567" spans="14:128" hidden="1">
      <c r="N1567" t="s">
        <v>944</v>
      </c>
      <c r="O1567">
        <v>2</v>
      </c>
      <c r="P1567">
        <v>6</v>
      </c>
      <c r="Q1567" s="183" t="str">
        <f t="shared" si="53"/>
        <v>SDH200206</v>
      </c>
      <c r="R1567">
        <v>10000</v>
      </c>
      <c r="S1567">
        <v>10000</v>
      </c>
      <c r="T1567">
        <v>10000</v>
      </c>
      <c r="U1567">
        <v>10000</v>
      </c>
      <c r="V1567">
        <v>10000</v>
      </c>
      <c r="W1567">
        <v>10000</v>
      </c>
      <c r="X1567">
        <v>10000</v>
      </c>
      <c r="Y1567">
        <v>10000</v>
      </c>
      <c r="Z1567">
        <v>10000</v>
      </c>
      <c r="AA1567">
        <v>10000</v>
      </c>
      <c r="AB1567">
        <v>10000</v>
      </c>
      <c r="AC1567">
        <v>10000</v>
      </c>
      <c r="AD1567">
        <v>10000</v>
      </c>
      <c r="AE1567">
        <v>10000</v>
      </c>
      <c r="AF1567">
        <v>10000</v>
      </c>
      <c r="AG1567">
        <v>10000</v>
      </c>
      <c r="AH1567">
        <v>10000</v>
      </c>
      <c r="AI1567">
        <v>10000</v>
      </c>
      <c r="AJ1567">
        <v>10000</v>
      </c>
      <c r="AK1567">
        <v>10000</v>
      </c>
      <c r="AL1567">
        <v>10000</v>
      </c>
      <c r="AM1567">
        <v>10000</v>
      </c>
      <c r="AN1567">
        <v>10000</v>
      </c>
      <c r="AO1567">
        <v>10000</v>
      </c>
      <c r="AP1567">
        <v>10000</v>
      </c>
      <c r="AQ1567">
        <v>10000</v>
      </c>
      <c r="AR1567">
        <v>10000</v>
      </c>
      <c r="AS1567">
        <v>10000</v>
      </c>
      <c r="AT1567">
        <v>10000</v>
      </c>
      <c r="AU1567">
        <v>10000</v>
      </c>
      <c r="AV1567">
        <v>10000</v>
      </c>
      <c r="AW1567">
        <v>10000</v>
      </c>
      <c r="AX1567">
        <v>10000</v>
      </c>
      <c r="AY1567">
        <v>10000</v>
      </c>
      <c r="AZ1567">
        <v>10000</v>
      </c>
      <c r="BA1567">
        <v>0</v>
      </c>
      <c r="BB1567">
        <v>0</v>
      </c>
      <c r="BC1567">
        <v>0</v>
      </c>
      <c r="BD1567">
        <v>0</v>
      </c>
      <c r="BE1567">
        <v>0</v>
      </c>
      <c r="BF1567">
        <v>0</v>
      </c>
      <c r="BG1567">
        <v>0</v>
      </c>
      <c r="BH1567">
        <v>0</v>
      </c>
      <c r="BI1567">
        <v>0</v>
      </c>
      <c r="BJ1567">
        <v>0</v>
      </c>
      <c r="BK1567">
        <v>0</v>
      </c>
      <c r="BL1567">
        <v>0</v>
      </c>
      <c r="BM1567">
        <v>0</v>
      </c>
      <c r="BN1567">
        <v>0</v>
      </c>
      <c r="BO1567">
        <v>0</v>
      </c>
      <c r="BP1567">
        <v>0</v>
      </c>
      <c r="BQ1567">
        <v>0</v>
      </c>
      <c r="BR1567">
        <v>0</v>
      </c>
      <c r="BS1567">
        <v>0</v>
      </c>
      <c r="BT1567">
        <v>0</v>
      </c>
      <c r="BU1567">
        <v>0</v>
      </c>
      <c r="BV1567">
        <v>0</v>
      </c>
      <c r="BW1567">
        <v>0</v>
      </c>
      <c r="BX1567">
        <v>0</v>
      </c>
      <c r="BY1567">
        <v>0</v>
      </c>
      <c r="BZ1567">
        <v>0</v>
      </c>
      <c r="CA1567">
        <v>0</v>
      </c>
      <c r="CB1567">
        <v>0</v>
      </c>
      <c r="CC1567">
        <v>0</v>
      </c>
      <c r="CD1567">
        <v>0</v>
      </c>
      <c r="CE1567">
        <v>0</v>
      </c>
      <c r="CF1567">
        <v>0</v>
      </c>
      <c r="CG1567">
        <v>0</v>
      </c>
      <c r="CH1567">
        <v>0</v>
      </c>
      <c r="CI1567">
        <v>0</v>
      </c>
      <c r="CJ1567">
        <v>0</v>
      </c>
      <c r="CK1567">
        <v>0</v>
      </c>
      <c r="CL1567">
        <v>0</v>
      </c>
      <c r="CM1567">
        <v>0</v>
      </c>
      <c r="CN1567">
        <v>0</v>
      </c>
      <c r="CO1567">
        <v>0</v>
      </c>
      <c r="CP1567">
        <v>0</v>
      </c>
      <c r="CQ1567">
        <v>0</v>
      </c>
      <c r="CR1567">
        <v>0</v>
      </c>
      <c r="CS1567">
        <v>0</v>
      </c>
      <c r="CT1567">
        <v>0</v>
      </c>
      <c r="CU1567">
        <v>0</v>
      </c>
      <c r="CV1567">
        <v>0</v>
      </c>
      <c r="CW1567">
        <v>0</v>
      </c>
      <c r="CX1567">
        <v>0</v>
      </c>
      <c r="CY1567">
        <v>0</v>
      </c>
      <c r="CZ1567">
        <v>0</v>
      </c>
      <c r="DA1567">
        <v>0</v>
      </c>
      <c r="DB1567">
        <v>0</v>
      </c>
      <c r="DC1567">
        <v>0</v>
      </c>
      <c r="DD1567">
        <v>0</v>
      </c>
      <c r="DE1567">
        <v>0</v>
      </c>
      <c r="DF1567">
        <v>0</v>
      </c>
      <c r="DG1567">
        <v>0</v>
      </c>
      <c r="DH1567">
        <v>0</v>
      </c>
      <c r="DI1567">
        <v>0</v>
      </c>
      <c r="DJ1567">
        <v>0</v>
      </c>
      <c r="DK1567">
        <v>0</v>
      </c>
      <c r="DL1567">
        <v>0</v>
      </c>
      <c r="DM1567">
        <v>0</v>
      </c>
      <c r="DN1567">
        <v>0</v>
      </c>
      <c r="DO1567">
        <v>0</v>
      </c>
      <c r="DP1567">
        <v>0</v>
      </c>
      <c r="DQ1567">
        <v>0</v>
      </c>
      <c r="DR1567">
        <v>0</v>
      </c>
      <c r="DS1567">
        <v>0</v>
      </c>
      <c r="DT1567">
        <v>0</v>
      </c>
      <c r="DU1567">
        <v>0</v>
      </c>
      <c r="DV1567">
        <v>0</v>
      </c>
      <c r="DW1567">
        <v>0</v>
      </c>
      <c r="DX1567">
        <v>0</v>
      </c>
    </row>
    <row r="1568" spans="14:128" hidden="1">
      <c r="N1568" t="s">
        <v>944</v>
      </c>
      <c r="O1568">
        <v>2</v>
      </c>
      <c r="P1568">
        <v>7</v>
      </c>
      <c r="Q1568" s="183" t="str">
        <f t="shared" si="53"/>
        <v>SDH200207</v>
      </c>
      <c r="R1568">
        <v>10000</v>
      </c>
      <c r="S1568">
        <v>10000</v>
      </c>
      <c r="T1568">
        <v>10000</v>
      </c>
      <c r="U1568">
        <v>10000</v>
      </c>
      <c r="V1568">
        <v>10000</v>
      </c>
      <c r="W1568">
        <v>10000</v>
      </c>
      <c r="X1568">
        <v>10000</v>
      </c>
      <c r="Y1568">
        <v>10000</v>
      </c>
      <c r="Z1568">
        <v>10000</v>
      </c>
      <c r="AA1568">
        <v>10000</v>
      </c>
      <c r="AB1568">
        <v>10000</v>
      </c>
      <c r="AC1568">
        <v>10000</v>
      </c>
      <c r="AD1568">
        <v>10000</v>
      </c>
      <c r="AE1568">
        <v>10000</v>
      </c>
      <c r="AF1568">
        <v>10000</v>
      </c>
      <c r="AG1568">
        <v>10000</v>
      </c>
      <c r="AH1568">
        <v>10000</v>
      </c>
      <c r="AI1568">
        <v>10000</v>
      </c>
      <c r="AJ1568">
        <v>10000</v>
      </c>
      <c r="AK1568">
        <v>10000</v>
      </c>
      <c r="AL1568">
        <v>10000</v>
      </c>
      <c r="AM1568">
        <v>10000</v>
      </c>
      <c r="AN1568">
        <v>10000</v>
      </c>
      <c r="AO1568">
        <v>10000</v>
      </c>
      <c r="AP1568">
        <v>10000</v>
      </c>
      <c r="AQ1568">
        <v>10000</v>
      </c>
      <c r="AR1568">
        <v>10000</v>
      </c>
      <c r="AS1568">
        <v>10000</v>
      </c>
      <c r="AT1568">
        <v>10000</v>
      </c>
      <c r="AU1568">
        <v>10000</v>
      </c>
      <c r="AV1568">
        <v>10000</v>
      </c>
      <c r="AW1568">
        <v>10000</v>
      </c>
      <c r="AX1568">
        <v>10000</v>
      </c>
      <c r="AY1568">
        <v>10000</v>
      </c>
      <c r="AZ1568">
        <v>10000</v>
      </c>
      <c r="BA1568">
        <v>0</v>
      </c>
      <c r="BB1568">
        <v>0</v>
      </c>
      <c r="BC1568">
        <v>0</v>
      </c>
      <c r="BD1568">
        <v>0</v>
      </c>
      <c r="BE1568">
        <v>0</v>
      </c>
      <c r="BF1568">
        <v>0</v>
      </c>
      <c r="BG1568">
        <v>0</v>
      </c>
      <c r="BH1568">
        <v>0</v>
      </c>
      <c r="BI1568">
        <v>0</v>
      </c>
      <c r="BJ1568">
        <v>0</v>
      </c>
      <c r="BK1568">
        <v>0</v>
      </c>
      <c r="BL1568">
        <v>0</v>
      </c>
      <c r="BM1568">
        <v>0</v>
      </c>
      <c r="BN1568">
        <v>0</v>
      </c>
      <c r="BO1568">
        <v>0</v>
      </c>
      <c r="BP1568">
        <v>0</v>
      </c>
      <c r="BQ1568">
        <v>0</v>
      </c>
      <c r="BR1568">
        <v>0</v>
      </c>
      <c r="BS1568">
        <v>0</v>
      </c>
      <c r="BT1568">
        <v>0</v>
      </c>
      <c r="BU1568">
        <v>0</v>
      </c>
      <c r="BV1568">
        <v>0</v>
      </c>
      <c r="BW1568">
        <v>0</v>
      </c>
      <c r="BX1568">
        <v>0</v>
      </c>
      <c r="BY1568">
        <v>0</v>
      </c>
      <c r="BZ1568">
        <v>0</v>
      </c>
      <c r="CA1568">
        <v>0</v>
      </c>
      <c r="CB1568">
        <v>0</v>
      </c>
      <c r="CC1568">
        <v>0</v>
      </c>
      <c r="CD1568">
        <v>0</v>
      </c>
      <c r="CE1568">
        <v>0</v>
      </c>
      <c r="CF1568">
        <v>0</v>
      </c>
      <c r="CG1568">
        <v>0</v>
      </c>
      <c r="CH1568">
        <v>0</v>
      </c>
      <c r="CI1568">
        <v>0</v>
      </c>
      <c r="CJ1568">
        <v>0</v>
      </c>
      <c r="CK1568">
        <v>0</v>
      </c>
      <c r="CL1568">
        <v>0</v>
      </c>
      <c r="CM1568">
        <v>0</v>
      </c>
      <c r="CN1568">
        <v>0</v>
      </c>
      <c r="CO1568">
        <v>0</v>
      </c>
      <c r="CP1568">
        <v>0</v>
      </c>
      <c r="CQ1568">
        <v>0</v>
      </c>
      <c r="CR1568">
        <v>0</v>
      </c>
      <c r="CS1568">
        <v>0</v>
      </c>
      <c r="CT1568">
        <v>0</v>
      </c>
      <c r="CU1568">
        <v>0</v>
      </c>
      <c r="CV1568">
        <v>0</v>
      </c>
      <c r="CW1568">
        <v>0</v>
      </c>
      <c r="CX1568">
        <v>0</v>
      </c>
      <c r="CY1568">
        <v>0</v>
      </c>
      <c r="CZ1568">
        <v>0</v>
      </c>
      <c r="DA1568">
        <v>0</v>
      </c>
      <c r="DB1568">
        <v>0</v>
      </c>
      <c r="DC1568">
        <v>0</v>
      </c>
      <c r="DD1568">
        <v>0</v>
      </c>
      <c r="DE1568">
        <v>0</v>
      </c>
      <c r="DF1568">
        <v>0</v>
      </c>
      <c r="DG1568">
        <v>0</v>
      </c>
      <c r="DH1568">
        <v>0</v>
      </c>
      <c r="DI1568">
        <v>0</v>
      </c>
      <c r="DJ1568">
        <v>0</v>
      </c>
      <c r="DK1568">
        <v>0</v>
      </c>
      <c r="DL1568">
        <v>0</v>
      </c>
      <c r="DM1568">
        <v>0</v>
      </c>
      <c r="DN1568">
        <v>0</v>
      </c>
      <c r="DO1568">
        <v>0</v>
      </c>
      <c r="DP1568">
        <v>0</v>
      </c>
      <c r="DQ1568">
        <v>0</v>
      </c>
      <c r="DR1568">
        <v>0</v>
      </c>
      <c r="DS1568">
        <v>0</v>
      </c>
      <c r="DT1568">
        <v>0</v>
      </c>
      <c r="DU1568">
        <v>0</v>
      </c>
      <c r="DV1568">
        <v>0</v>
      </c>
      <c r="DW1568">
        <v>0</v>
      </c>
      <c r="DX1568">
        <v>0</v>
      </c>
    </row>
    <row r="1569" spans="14:128" hidden="1">
      <c r="N1569" t="s">
        <v>944</v>
      </c>
      <c r="O1569">
        <v>2</v>
      </c>
      <c r="P1569">
        <v>8</v>
      </c>
      <c r="Q1569" s="183" t="str">
        <f t="shared" si="53"/>
        <v>SDH200208</v>
      </c>
      <c r="R1569">
        <v>10000</v>
      </c>
      <c r="S1569">
        <v>10000</v>
      </c>
      <c r="T1569">
        <v>10000</v>
      </c>
      <c r="U1569">
        <v>10000</v>
      </c>
      <c r="V1569">
        <v>10000</v>
      </c>
      <c r="W1569">
        <v>10000</v>
      </c>
      <c r="X1569">
        <v>10000</v>
      </c>
      <c r="Y1569">
        <v>10000</v>
      </c>
      <c r="Z1569">
        <v>10000</v>
      </c>
      <c r="AA1569">
        <v>10000</v>
      </c>
      <c r="AB1569">
        <v>10000</v>
      </c>
      <c r="AC1569">
        <v>10000</v>
      </c>
      <c r="AD1569">
        <v>10000</v>
      </c>
      <c r="AE1569">
        <v>10000</v>
      </c>
      <c r="AF1569">
        <v>10000</v>
      </c>
      <c r="AG1569">
        <v>10000</v>
      </c>
      <c r="AH1569">
        <v>10000</v>
      </c>
      <c r="AI1569">
        <v>10000</v>
      </c>
      <c r="AJ1569">
        <v>10000</v>
      </c>
      <c r="AK1569">
        <v>10000</v>
      </c>
      <c r="AL1569">
        <v>10000</v>
      </c>
      <c r="AM1569">
        <v>10000</v>
      </c>
      <c r="AN1569">
        <v>10000</v>
      </c>
      <c r="AO1569">
        <v>10000</v>
      </c>
      <c r="AP1569">
        <v>10000</v>
      </c>
      <c r="AQ1569">
        <v>10000</v>
      </c>
      <c r="AR1569">
        <v>10000</v>
      </c>
      <c r="AS1569">
        <v>10000</v>
      </c>
      <c r="AT1569">
        <v>10000</v>
      </c>
      <c r="AU1569">
        <v>10000</v>
      </c>
      <c r="AV1569">
        <v>10000</v>
      </c>
      <c r="AW1569">
        <v>10000</v>
      </c>
      <c r="AX1569">
        <v>10000</v>
      </c>
      <c r="AY1569">
        <v>10000</v>
      </c>
      <c r="AZ1569">
        <v>10000</v>
      </c>
      <c r="BA1569">
        <v>0</v>
      </c>
      <c r="BB1569">
        <v>0</v>
      </c>
      <c r="BC1569">
        <v>0</v>
      </c>
      <c r="BD1569">
        <v>0</v>
      </c>
      <c r="BE1569">
        <v>0</v>
      </c>
      <c r="BF1569">
        <v>0</v>
      </c>
      <c r="BG1569">
        <v>0</v>
      </c>
      <c r="BH1569">
        <v>0</v>
      </c>
      <c r="BI1569">
        <v>0</v>
      </c>
      <c r="BJ1569">
        <v>0</v>
      </c>
      <c r="BK1569">
        <v>0</v>
      </c>
      <c r="BL1569">
        <v>0</v>
      </c>
      <c r="BM1569">
        <v>0</v>
      </c>
      <c r="BN1569">
        <v>0</v>
      </c>
      <c r="BO1569">
        <v>0</v>
      </c>
      <c r="BP1569">
        <v>0</v>
      </c>
      <c r="BQ1569">
        <v>0</v>
      </c>
      <c r="BR1569">
        <v>0</v>
      </c>
      <c r="BS1569">
        <v>0</v>
      </c>
      <c r="BT1569">
        <v>0</v>
      </c>
      <c r="BU1569">
        <v>0</v>
      </c>
      <c r="BV1569">
        <v>0</v>
      </c>
      <c r="BW1569">
        <v>0</v>
      </c>
      <c r="BX1569">
        <v>0</v>
      </c>
      <c r="BY1569">
        <v>0</v>
      </c>
      <c r="BZ1569">
        <v>0</v>
      </c>
      <c r="CA1569">
        <v>0</v>
      </c>
      <c r="CB1569">
        <v>0</v>
      </c>
      <c r="CC1569">
        <v>0</v>
      </c>
      <c r="CD1569">
        <v>0</v>
      </c>
      <c r="CE1569">
        <v>0</v>
      </c>
      <c r="CF1569">
        <v>0</v>
      </c>
      <c r="CG1569">
        <v>0</v>
      </c>
      <c r="CH1569">
        <v>0</v>
      </c>
      <c r="CI1569">
        <v>0</v>
      </c>
      <c r="CJ1569">
        <v>0</v>
      </c>
      <c r="CK1569">
        <v>0</v>
      </c>
      <c r="CL1569">
        <v>0</v>
      </c>
      <c r="CM1569">
        <v>0</v>
      </c>
      <c r="CN1569">
        <v>0</v>
      </c>
      <c r="CO1569">
        <v>0</v>
      </c>
      <c r="CP1569">
        <v>0</v>
      </c>
      <c r="CQ1569">
        <v>0</v>
      </c>
      <c r="CR1569">
        <v>0</v>
      </c>
      <c r="CS1569">
        <v>0</v>
      </c>
      <c r="CT1569">
        <v>0</v>
      </c>
      <c r="CU1569">
        <v>0</v>
      </c>
      <c r="CV1569">
        <v>0</v>
      </c>
      <c r="CW1569">
        <v>0</v>
      </c>
      <c r="CX1569">
        <v>0</v>
      </c>
      <c r="CY1569">
        <v>0</v>
      </c>
      <c r="CZ1569">
        <v>0</v>
      </c>
      <c r="DA1569">
        <v>0</v>
      </c>
      <c r="DB1569">
        <v>0</v>
      </c>
      <c r="DC1569">
        <v>0</v>
      </c>
      <c r="DD1569">
        <v>0</v>
      </c>
      <c r="DE1569">
        <v>0</v>
      </c>
      <c r="DF1569">
        <v>0</v>
      </c>
      <c r="DG1569">
        <v>0</v>
      </c>
      <c r="DH1569">
        <v>0</v>
      </c>
      <c r="DI1569">
        <v>0</v>
      </c>
      <c r="DJ1569">
        <v>0</v>
      </c>
      <c r="DK1569">
        <v>0</v>
      </c>
      <c r="DL1569">
        <v>0</v>
      </c>
      <c r="DM1569">
        <v>0</v>
      </c>
      <c r="DN1569">
        <v>0</v>
      </c>
      <c r="DO1569">
        <v>0</v>
      </c>
      <c r="DP1569">
        <v>0</v>
      </c>
      <c r="DQ1569">
        <v>0</v>
      </c>
      <c r="DR1569">
        <v>0</v>
      </c>
      <c r="DS1569">
        <v>0</v>
      </c>
      <c r="DT1569">
        <v>0</v>
      </c>
      <c r="DU1569">
        <v>0</v>
      </c>
      <c r="DV1569">
        <v>0</v>
      </c>
      <c r="DW1569">
        <v>0</v>
      </c>
      <c r="DX1569">
        <v>0</v>
      </c>
    </row>
    <row r="1570" spans="14:128" hidden="1">
      <c r="N1570" t="s">
        <v>944</v>
      </c>
      <c r="O1570">
        <v>2</v>
      </c>
      <c r="P1570">
        <v>9</v>
      </c>
      <c r="Q1570" s="183" t="str">
        <f t="shared" si="53"/>
        <v>SDH200209</v>
      </c>
      <c r="R1570">
        <v>10000</v>
      </c>
      <c r="S1570">
        <v>10000</v>
      </c>
      <c r="T1570">
        <v>10000</v>
      </c>
      <c r="U1570">
        <v>10000</v>
      </c>
      <c r="V1570">
        <v>10000</v>
      </c>
      <c r="W1570">
        <v>10000</v>
      </c>
      <c r="X1570">
        <v>10000</v>
      </c>
      <c r="Y1570">
        <v>10000</v>
      </c>
      <c r="Z1570">
        <v>10000</v>
      </c>
      <c r="AA1570">
        <v>10000</v>
      </c>
      <c r="AB1570">
        <v>10000</v>
      </c>
      <c r="AC1570">
        <v>10000</v>
      </c>
      <c r="AD1570">
        <v>10000</v>
      </c>
      <c r="AE1570">
        <v>10000</v>
      </c>
      <c r="AF1570">
        <v>10000</v>
      </c>
      <c r="AG1570">
        <v>10000</v>
      </c>
      <c r="AH1570">
        <v>10000</v>
      </c>
      <c r="AI1570">
        <v>10000</v>
      </c>
      <c r="AJ1570">
        <v>10000</v>
      </c>
      <c r="AK1570">
        <v>10000</v>
      </c>
      <c r="AL1570">
        <v>10000</v>
      </c>
      <c r="AM1570">
        <v>10000</v>
      </c>
      <c r="AN1570">
        <v>10000</v>
      </c>
      <c r="AO1570">
        <v>10000</v>
      </c>
      <c r="AP1570">
        <v>10000</v>
      </c>
      <c r="AQ1570">
        <v>10000</v>
      </c>
      <c r="AR1570">
        <v>10000</v>
      </c>
      <c r="AS1570">
        <v>10000</v>
      </c>
      <c r="AT1570">
        <v>10000</v>
      </c>
      <c r="AU1570">
        <v>10000</v>
      </c>
      <c r="AV1570">
        <v>10000</v>
      </c>
      <c r="AW1570">
        <v>10000</v>
      </c>
      <c r="AX1570">
        <v>10000</v>
      </c>
      <c r="AY1570">
        <v>10000</v>
      </c>
      <c r="AZ1570">
        <v>10000</v>
      </c>
      <c r="BA1570">
        <v>0</v>
      </c>
      <c r="BB1570">
        <v>0</v>
      </c>
      <c r="BC1570">
        <v>0</v>
      </c>
      <c r="BD1570">
        <v>0</v>
      </c>
      <c r="BE1570">
        <v>0</v>
      </c>
      <c r="BF1570">
        <v>0</v>
      </c>
      <c r="BG1570">
        <v>0</v>
      </c>
      <c r="BH1570">
        <v>0</v>
      </c>
      <c r="BI1570">
        <v>0</v>
      </c>
      <c r="BJ1570">
        <v>0</v>
      </c>
      <c r="BK1570">
        <v>0</v>
      </c>
      <c r="BL1570">
        <v>0</v>
      </c>
      <c r="BM1570">
        <v>0</v>
      </c>
      <c r="BN1570">
        <v>0</v>
      </c>
      <c r="BO1570">
        <v>0</v>
      </c>
      <c r="BP1570">
        <v>0</v>
      </c>
      <c r="BQ1570">
        <v>0</v>
      </c>
      <c r="BR1570">
        <v>0</v>
      </c>
      <c r="BS1570">
        <v>0</v>
      </c>
      <c r="BT1570">
        <v>0</v>
      </c>
      <c r="BU1570">
        <v>0</v>
      </c>
      <c r="BV1570">
        <v>0</v>
      </c>
      <c r="BW1570">
        <v>0</v>
      </c>
      <c r="BX1570">
        <v>0</v>
      </c>
      <c r="BY1570">
        <v>0</v>
      </c>
      <c r="BZ1570">
        <v>0</v>
      </c>
      <c r="CA1570">
        <v>0</v>
      </c>
      <c r="CB1570">
        <v>0</v>
      </c>
      <c r="CC1570">
        <v>0</v>
      </c>
      <c r="CD1570">
        <v>0</v>
      </c>
      <c r="CE1570">
        <v>0</v>
      </c>
      <c r="CF1570">
        <v>0</v>
      </c>
      <c r="CG1570">
        <v>0</v>
      </c>
      <c r="CH1570">
        <v>0</v>
      </c>
      <c r="CI1570">
        <v>0</v>
      </c>
      <c r="CJ1570">
        <v>0</v>
      </c>
      <c r="CK1570">
        <v>0</v>
      </c>
      <c r="CL1570">
        <v>0</v>
      </c>
      <c r="CM1570">
        <v>0</v>
      </c>
      <c r="CN1570">
        <v>0</v>
      </c>
      <c r="CO1570">
        <v>0</v>
      </c>
      <c r="CP1570">
        <v>0</v>
      </c>
      <c r="CQ1570">
        <v>0</v>
      </c>
      <c r="CR1570">
        <v>0</v>
      </c>
      <c r="CS1570">
        <v>0</v>
      </c>
      <c r="CT1570">
        <v>0</v>
      </c>
      <c r="CU1570">
        <v>0</v>
      </c>
      <c r="CV1570">
        <v>0</v>
      </c>
      <c r="CW1570">
        <v>0</v>
      </c>
      <c r="CX1570">
        <v>0</v>
      </c>
      <c r="CY1570">
        <v>0</v>
      </c>
      <c r="CZ1570">
        <v>0</v>
      </c>
      <c r="DA1570">
        <v>0</v>
      </c>
      <c r="DB1570">
        <v>0</v>
      </c>
      <c r="DC1570">
        <v>0</v>
      </c>
      <c r="DD1570">
        <v>0</v>
      </c>
      <c r="DE1570">
        <v>0</v>
      </c>
      <c r="DF1570">
        <v>0</v>
      </c>
      <c r="DG1570">
        <v>0</v>
      </c>
      <c r="DH1570">
        <v>0</v>
      </c>
      <c r="DI1570">
        <v>0</v>
      </c>
      <c r="DJ1570">
        <v>0</v>
      </c>
      <c r="DK1570">
        <v>0</v>
      </c>
      <c r="DL1570">
        <v>0</v>
      </c>
      <c r="DM1570">
        <v>0</v>
      </c>
      <c r="DN1570">
        <v>0</v>
      </c>
      <c r="DO1570">
        <v>0</v>
      </c>
      <c r="DP1570">
        <v>0</v>
      </c>
      <c r="DQ1570">
        <v>0</v>
      </c>
      <c r="DR1570">
        <v>0</v>
      </c>
      <c r="DS1570">
        <v>0</v>
      </c>
      <c r="DT1570">
        <v>0</v>
      </c>
      <c r="DU1570">
        <v>0</v>
      </c>
      <c r="DV1570">
        <v>0</v>
      </c>
      <c r="DW1570">
        <v>0</v>
      </c>
      <c r="DX1570">
        <v>0</v>
      </c>
    </row>
    <row r="1571" spans="14:128" hidden="1">
      <c r="N1571" t="s">
        <v>944</v>
      </c>
      <c r="O1571">
        <v>2</v>
      </c>
      <c r="P1571">
        <v>10</v>
      </c>
      <c r="Q1571" s="183" t="str">
        <f t="shared" si="53"/>
        <v>SDH200210</v>
      </c>
      <c r="R1571">
        <v>10000</v>
      </c>
      <c r="S1571">
        <v>10000</v>
      </c>
      <c r="T1571">
        <v>10000</v>
      </c>
      <c r="U1571">
        <v>10000</v>
      </c>
      <c r="V1571">
        <v>10000</v>
      </c>
      <c r="W1571">
        <v>10000</v>
      </c>
      <c r="X1571">
        <v>10000</v>
      </c>
      <c r="Y1571">
        <v>10000</v>
      </c>
      <c r="Z1571">
        <v>10000</v>
      </c>
      <c r="AA1571">
        <v>10000</v>
      </c>
      <c r="AB1571">
        <v>10000</v>
      </c>
      <c r="AC1571">
        <v>10000</v>
      </c>
      <c r="AD1571">
        <v>10000</v>
      </c>
      <c r="AE1571">
        <v>10000</v>
      </c>
      <c r="AF1571">
        <v>10000</v>
      </c>
      <c r="AG1571">
        <v>10000</v>
      </c>
      <c r="AH1571">
        <v>10000</v>
      </c>
      <c r="AI1571">
        <v>10000</v>
      </c>
      <c r="AJ1571">
        <v>10000</v>
      </c>
      <c r="AK1571">
        <v>10000</v>
      </c>
      <c r="AL1571">
        <v>10000</v>
      </c>
      <c r="AM1571">
        <v>10000</v>
      </c>
      <c r="AN1571">
        <v>10000</v>
      </c>
      <c r="AO1571">
        <v>10000</v>
      </c>
      <c r="AP1571">
        <v>10000</v>
      </c>
      <c r="AQ1571">
        <v>10000</v>
      </c>
      <c r="AR1571">
        <v>10000</v>
      </c>
      <c r="AS1571">
        <v>10000</v>
      </c>
      <c r="AT1571">
        <v>10000</v>
      </c>
      <c r="AU1571">
        <v>10000</v>
      </c>
      <c r="AV1571">
        <v>10000</v>
      </c>
      <c r="AW1571">
        <v>10000</v>
      </c>
      <c r="AX1571">
        <v>10000</v>
      </c>
      <c r="AY1571">
        <v>10000</v>
      </c>
      <c r="AZ1571">
        <v>10000</v>
      </c>
      <c r="BA1571">
        <v>0</v>
      </c>
      <c r="BB1571">
        <v>0</v>
      </c>
      <c r="BC1571">
        <v>0</v>
      </c>
      <c r="BD1571">
        <v>0</v>
      </c>
      <c r="BE1571">
        <v>0</v>
      </c>
      <c r="BF1571">
        <v>0</v>
      </c>
      <c r="BG1571">
        <v>0</v>
      </c>
      <c r="BH1571">
        <v>0</v>
      </c>
      <c r="BI1571">
        <v>0</v>
      </c>
      <c r="BJ1571">
        <v>0</v>
      </c>
      <c r="BK1571">
        <v>0</v>
      </c>
      <c r="BL1571">
        <v>0</v>
      </c>
      <c r="BM1571">
        <v>0</v>
      </c>
      <c r="BN1571">
        <v>0</v>
      </c>
      <c r="BO1571">
        <v>0</v>
      </c>
      <c r="BP1571">
        <v>0</v>
      </c>
      <c r="BQ1571">
        <v>0</v>
      </c>
      <c r="BR1571">
        <v>0</v>
      </c>
      <c r="BS1571">
        <v>0</v>
      </c>
      <c r="BT1571">
        <v>0</v>
      </c>
      <c r="BU1571">
        <v>0</v>
      </c>
      <c r="BV1571">
        <v>0</v>
      </c>
      <c r="BW1571">
        <v>0</v>
      </c>
      <c r="BX1571">
        <v>0</v>
      </c>
      <c r="BY1571">
        <v>0</v>
      </c>
      <c r="BZ1571">
        <v>0</v>
      </c>
      <c r="CA1571">
        <v>0</v>
      </c>
      <c r="CB1571">
        <v>0</v>
      </c>
      <c r="CC1571">
        <v>0</v>
      </c>
      <c r="CD1571">
        <v>0</v>
      </c>
      <c r="CE1571">
        <v>0</v>
      </c>
      <c r="CF1571">
        <v>0</v>
      </c>
      <c r="CG1571">
        <v>0</v>
      </c>
      <c r="CH1571">
        <v>0</v>
      </c>
      <c r="CI1571">
        <v>0</v>
      </c>
      <c r="CJ1571">
        <v>0</v>
      </c>
      <c r="CK1571">
        <v>0</v>
      </c>
      <c r="CL1571">
        <v>0</v>
      </c>
      <c r="CM1571">
        <v>0</v>
      </c>
      <c r="CN1571">
        <v>0</v>
      </c>
      <c r="CO1571">
        <v>0</v>
      </c>
      <c r="CP1571">
        <v>0</v>
      </c>
      <c r="CQ1571">
        <v>0</v>
      </c>
      <c r="CR1571">
        <v>0</v>
      </c>
      <c r="CS1571">
        <v>0</v>
      </c>
      <c r="CT1571">
        <v>0</v>
      </c>
      <c r="CU1571">
        <v>0</v>
      </c>
      <c r="CV1571">
        <v>0</v>
      </c>
      <c r="CW1571">
        <v>0</v>
      </c>
      <c r="CX1571">
        <v>0</v>
      </c>
      <c r="CY1571">
        <v>0</v>
      </c>
      <c r="CZ1571">
        <v>0</v>
      </c>
      <c r="DA1571">
        <v>0</v>
      </c>
      <c r="DB1571">
        <v>0</v>
      </c>
      <c r="DC1571">
        <v>0</v>
      </c>
      <c r="DD1571">
        <v>0</v>
      </c>
      <c r="DE1571">
        <v>0</v>
      </c>
      <c r="DF1571">
        <v>0</v>
      </c>
      <c r="DG1571">
        <v>0</v>
      </c>
      <c r="DH1571">
        <v>0</v>
      </c>
      <c r="DI1571">
        <v>0</v>
      </c>
      <c r="DJ1571">
        <v>0</v>
      </c>
      <c r="DK1571">
        <v>0</v>
      </c>
      <c r="DL1571">
        <v>0</v>
      </c>
      <c r="DM1571">
        <v>0</v>
      </c>
      <c r="DN1571">
        <v>0</v>
      </c>
      <c r="DO1571">
        <v>0</v>
      </c>
      <c r="DP1571">
        <v>0</v>
      </c>
      <c r="DQ1571">
        <v>0</v>
      </c>
      <c r="DR1571">
        <v>0</v>
      </c>
      <c r="DS1571">
        <v>0</v>
      </c>
      <c r="DT1571">
        <v>0</v>
      </c>
      <c r="DU1571">
        <v>0</v>
      </c>
      <c r="DV1571">
        <v>0</v>
      </c>
      <c r="DW1571">
        <v>0</v>
      </c>
      <c r="DX1571">
        <v>0</v>
      </c>
    </row>
    <row r="1572" spans="14:128" hidden="1">
      <c r="N1572" t="s">
        <v>944</v>
      </c>
      <c r="O1572">
        <v>2</v>
      </c>
      <c r="P1572">
        <v>11</v>
      </c>
      <c r="Q1572" s="183" t="str">
        <f t="shared" si="53"/>
        <v>SDH200211</v>
      </c>
      <c r="R1572">
        <v>10000</v>
      </c>
      <c r="S1572">
        <v>10000</v>
      </c>
      <c r="T1572">
        <v>10000</v>
      </c>
      <c r="U1572">
        <v>10000</v>
      </c>
      <c r="V1572">
        <v>10000</v>
      </c>
      <c r="W1572">
        <v>10000</v>
      </c>
      <c r="X1572">
        <v>10000</v>
      </c>
      <c r="Y1572">
        <v>10000</v>
      </c>
      <c r="Z1572">
        <v>10000</v>
      </c>
      <c r="AA1572">
        <v>10000</v>
      </c>
      <c r="AB1572">
        <v>10000</v>
      </c>
      <c r="AC1572">
        <v>10000</v>
      </c>
      <c r="AD1572">
        <v>10000</v>
      </c>
      <c r="AE1572">
        <v>10000</v>
      </c>
      <c r="AF1572">
        <v>10000</v>
      </c>
      <c r="AG1572">
        <v>10000</v>
      </c>
      <c r="AH1572">
        <v>10000</v>
      </c>
      <c r="AI1572">
        <v>10000</v>
      </c>
      <c r="AJ1572">
        <v>10000</v>
      </c>
      <c r="AK1572">
        <v>10000</v>
      </c>
      <c r="AL1572">
        <v>10000</v>
      </c>
      <c r="AM1572">
        <v>10000</v>
      </c>
      <c r="AN1572">
        <v>10000</v>
      </c>
      <c r="AO1572">
        <v>10000</v>
      </c>
      <c r="AP1572">
        <v>10000</v>
      </c>
      <c r="AQ1572">
        <v>10000</v>
      </c>
      <c r="AR1572">
        <v>10000</v>
      </c>
      <c r="AS1572">
        <v>10000</v>
      </c>
      <c r="AT1572">
        <v>10000</v>
      </c>
      <c r="AU1572">
        <v>10000</v>
      </c>
      <c r="AV1572">
        <v>10000</v>
      </c>
      <c r="AW1572">
        <v>10000</v>
      </c>
      <c r="AX1572">
        <v>10000</v>
      </c>
      <c r="AY1572">
        <v>10000</v>
      </c>
      <c r="AZ1572">
        <v>10000</v>
      </c>
      <c r="BA1572">
        <v>0</v>
      </c>
      <c r="BB1572">
        <v>0</v>
      </c>
      <c r="BC1572">
        <v>0</v>
      </c>
      <c r="BD1572">
        <v>0</v>
      </c>
      <c r="BE1572">
        <v>0</v>
      </c>
      <c r="BF1572">
        <v>0</v>
      </c>
      <c r="BG1572">
        <v>0</v>
      </c>
      <c r="BH1572">
        <v>0</v>
      </c>
      <c r="BI1572">
        <v>0</v>
      </c>
      <c r="BJ1572">
        <v>0</v>
      </c>
      <c r="BK1572">
        <v>0</v>
      </c>
      <c r="BL1572">
        <v>0</v>
      </c>
      <c r="BM1572">
        <v>0</v>
      </c>
      <c r="BN1572">
        <v>0</v>
      </c>
      <c r="BO1572">
        <v>0</v>
      </c>
      <c r="BP1572">
        <v>0</v>
      </c>
      <c r="BQ1572">
        <v>0</v>
      </c>
      <c r="BR1572">
        <v>0</v>
      </c>
      <c r="BS1572">
        <v>0</v>
      </c>
      <c r="BT1572">
        <v>0</v>
      </c>
      <c r="BU1572">
        <v>0</v>
      </c>
      <c r="BV1572">
        <v>0</v>
      </c>
      <c r="BW1572">
        <v>0</v>
      </c>
      <c r="BX1572">
        <v>0</v>
      </c>
      <c r="BY1572">
        <v>0</v>
      </c>
      <c r="BZ1572">
        <v>0</v>
      </c>
      <c r="CA1572">
        <v>0</v>
      </c>
      <c r="CB1572">
        <v>0</v>
      </c>
      <c r="CC1572">
        <v>0</v>
      </c>
      <c r="CD1572">
        <v>0</v>
      </c>
      <c r="CE1572">
        <v>0</v>
      </c>
      <c r="CF1572">
        <v>0</v>
      </c>
      <c r="CG1572">
        <v>0</v>
      </c>
      <c r="CH1572">
        <v>0</v>
      </c>
      <c r="CI1572">
        <v>0</v>
      </c>
      <c r="CJ1572">
        <v>0</v>
      </c>
      <c r="CK1572">
        <v>0</v>
      </c>
      <c r="CL1572">
        <v>0</v>
      </c>
      <c r="CM1572">
        <v>0</v>
      </c>
      <c r="CN1572">
        <v>0</v>
      </c>
      <c r="CO1572">
        <v>0</v>
      </c>
      <c r="CP1572">
        <v>0</v>
      </c>
      <c r="CQ1572">
        <v>0</v>
      </c>
      <c r="CR1572">
        <v>0</v>
      </c>
      <c r="CS1572">
        <v>0</v>
      </c>
      <c r="CT1572">
        <v>0</v>
      </c>
      <c r="CU1572">
        <v>0</v>
      </c>
      <c r="CV1572">
        <v>0</v>
      </c>
      <c r="CW1572">
        <v>0</v>
      </c>
      <c r="CX1572">
        <v>0</v>
      </c>
      <c r="CY1572">
        <v>0</v>
      </c>
      <c r="CZ1572">
        <v>0</v>
      </c>
      <c r="DA1572">
        <v>0</v>
      </c>
      <c r="DB1572">
        <v>0</v>
      </c>
      <c r="DC1572">
        <v>0</v>
      </c>
      <c r="DD1572">
        <v>0</v>
      </c>
      <c r="DE1572">
        <v>0</v>
      </c>
      <c r="DF1572">
        <v>0</v>
      </c>
      <c r="DG1572">
        <v>0</v>
      </c>
      <c r="DH1572">
        <v>0</v>
      </c>
      <c r="DI1572">
        <v>0</v>
      </c>
      <c r="DJ1572">
        <v>0</v>
      </c>
      <c r="DK1572">
        <v>0</v>
      </c>
      <c r="DL1572">
        <v>0</v>
      </c>
      <c r="DM1572">
        <v>0</v>
      </c>
      <c r="DN1572">
        <v>0</v>
      </c>
      <c r="DO1572">
        <v>0</v>
      </c>
      <c r="DP1572">
        <v>0</v>
      </c>
      <c r="DQ1572">
        <v>0</v>
      </c>
      <c r="DR1572">
        <v>0</v>
      </c>
      <c r="DS1572">
        <v>0</v>
      </c>
      <c r="DT1572">
        <v>0</v>
      </c>
      <c r="DU1572">
        <v>0</v>
      </c>
      <c r="DV1572">
        <v>0</v>
      </c>
      <c r="DW1572">
        <v>0</v>
      </c>
      <c r="DX1572">
        <v>0</v>
      </c>
    </row>
    <row r="1573" spans="14:128" hidden="1">
      <c r="N1573" t="s">
        <v>944</v>
      </c>
      <c r="O1573">
        <v>2</v>
      </c>
      <c r="P1573">
        <v>12</v>
      </c>
      <c r="Q1573" s="183" t="str">
        <f t="shared" si="53"/>
        <v>SDH200212</v>
      </c>
      <c r="R1573">
        <v>10000</v>
      </c>
      <c r="S1573">
        <v>10000</v>
      </c>
      <c r="T1573">
        <v>10000</v>
      </c>
      <c r="U1573">
        <v>10000</v>
      </c>
      <c r="V1573">
        <v>10000</v>
      </c>
      <c r="W1573">
        <v>10000</v>
      </c>
      <c r="X1573">
        <v>10000</v>
      </c>
      <c r="Y1573">
        <v>10000</v>
      </c>
      <c r="Z1573">
        <v>10000</v>
      </c>
      <c r="AA1573">
        <v>10000</v>
      </c>
      <c r="AB1573">
        <v>10000</v>
      </c>
      <c r="AC1573">
        <v>10000</v>
      </c>
      <c r="AD1573">
        <v>10000</v>
      </c>
      <c r="AE1573">
        <v>10000</v>
      </c>
      <c r="AF1573">
        <v>10000</v>
      </c>
      <c r="AG1573">
        <v>10000</v>
      </c>
      <c r="AH1573">
        <v>10000</v>
      </c>
      <c r="AI1573">
        <v>10000</v>
      </c>
      <c r="AJ1573">
        <v>10000</v>
      </c>
      <c r="AK1573">
        <v>10000</v>
      </c>
      <c r="AL1573">
        <v>10000</v>
      </c>
      <c r="AM1573">
        <v>10000</v>
      </c>
      <c r="AN1573">
        <v>10000</v>
      </c>
      <c r="AO1573">
        <v>10000</v>
      </c>
      <c r="AP1573">
        <v>10000</v>
      </c>
      <c r="AQ1573">
        <v>10000</v>
      </c>
      <c r="AR1573">
        <v>10000</v>
      </c>
      <c r="AS1573">
        <v>10000</v>
      </c>
      <c r="AT1573">
        <v>10000</v>
      </c>
      <c r="AU1573">
        <v>10000</v>
      </c>
      <c r="AV1573">
        <v>10000</v>
      </c>
      <c r="AW1573">
        <v>10000</v>
      </c>
      <c r="AX1573">
        <v>10000</v>
      </c>
      <c r="AY1573">
        <v>10000</v>
      </c>
      <c r="AZ1573">
        <v>10000</v>
      </c>
      <c r="BA1573">
        <v>0</v>
      </c>
      <c r="BB1573">
        <v>0</v>
      </c>
      <c r="BC1573">
        <v>0</v>
      </c>
      <c r="BD1573">
        <v>0</v>
      </c>
      <c r="BE1573">
        <v>0</v>
      </c>
      <c r="BF1573">
        <v>0</v>
      </c>
      <c r="BG1573">
        <v>0</v>
      </c>
      <c r="BH1573">
        <v>0</v>
      </c>
      <c r="BI1573">
        <v>0</v>
      </c>
      <c r="BJ1573">
        <v>0</v>
      </c>
      <c r="BK1573">
        <v>0</v>
      </c>
      <c r="BL1573">
        <v>0</v>
      </c>
      <c r="BM1573">
        <v>0</v>
      </c>
      <c r="BN1573">
        <v>0</v>
      </c>
      <c r="BO1573">
        <v>0</v>
      </c>
      <c r="BP1573">
        <v>0</v>
      </c>
      <c r="BQ1573">
        <v>0</v>
      </c>
      <c r="BR1573">
        <v>0</v>
      </c>
      <c r="BS1573">
        <v>0</v>
      </c>
      <c r="BT1573">
        <v>0</v>
      </c>
      <c r="BU1573">
        <v>0</v>
      </c>
      <c r="BV1573">
        <v>0</v>
      </c>
      <c r="BW1573">
        <v>0</v>
      </c>
      <c r="BX1573">
        <v>0</v>
      </c>
      <c r="BY1573">
        <v>0</v>
      </c>
      <c r="BZ1573">
        <v>0</v>
      </c>
      <c r="CA1573">
        <v>0</v>
      </c>
      <c r="CB1573">
        <v>0</v>
      </c>
      <c r="CC1573">
        <v>0</v>
      </c>
      <c r="CD1573">
        <v>0</v>
      </c>
      <c r="CE1573">
        <v>0</v>
      </c>
      <c r="CF1573">
        <v>0</v>
      </c>
      <c r="CG1573">
        <v>0</v>
      </c>
      <c r="CH1573">
        <v>0</v>
      </c>
      <c r="CI1573">
        <v>0</v>
      </c>
      <c r="CJ1573">
        <v>0</v>
      </c>
      <c r="CK1573">
        <v>0</v>
      </c>
      <c r="CL1573">
        <v>0</v>
      </c>
      <c r="CM1573">
        <v>0</v>
      </c>
      <c r="CN1573">
        <v>0</v>
      </c>
      <c r="CO1573">
        <v>0</v>
      </c>
      <c r="CP1573">
        <v>0</v>
      </c>
      <c r="CQ1573">
        <v>0</v>
      </c>
      <c r="CR1573">
        <v>0</v>
      </c>
      <c r="CS1573">
        <v>0</v>
      </c>
      <c r="CT1573">
        <v>0</v>
      </c>
      <c r="CU1573">
        <v>0</v>
      </c>
      <c r="CV1573">
        <v>0</v>
      </c>
      <c r="CW1573">
        <v>0</v>
      </c>
      <c r="CX1573">
        <v>0</v>
      </c>
      <c r="CY1573">
        <v>0</v>
      </c>
      <c r="CZ1573">
        <v>0</v>
      </c>
      <c r="DA1573">
        <v>0</v>
      </c>
      <c r="DB1573">
        <v>0</v>
      </c>
      <c r="DC1573">
        <v>0</v>
      </c>
      <c r="DD1573">
        <v>0</v>
      </c>
      <c r="DE1573">
        <v>0</v>
      </c>
      <c r="DF1573">
        <v>0</v>
      </c>
      <c r="DG1573">
        <v>0</v>
      </c>
      <c r="DH1573">
        <v>0</v>
      </c>
      <c r="DI1573">
        <v>0</v>
      </c>
      <c r="DJ1573">
        <v>0</v>
      </c>
      <c r="DK1573">
        <v>0</v>
      </c>
      <c r="DL1573">
        <v>0</v>
      </c>
      <c r="DM1573">
        <v>0</v>
      </c>
      <c r="DN1573">
        <v>0</v>
      </c>
      <c r="DO1573">
        <v>0</v>
      </c>
      <c r="DP1573">
        <v>0</v>
      </c>
      <c r="DQ1573">
        <v>0</v>
      </c>
      <c r="DR1573">
        <v>0</v>
      </c>
      <c r="DS1573">
        <v>0</v>
      </c>
      <c r="DT1573">
        <v>0</v>
      </c>
      <c r="DU1573">
        <v>0</v>
      </c>
      <c r="DV1573">
        <v>0</v>
      </c>
      <c r="DW1573">
        <v>0</v>
      </c>
      <c r="DX1573">
        <v>0</v>
      </c>
    </row>
    <row r="1574" spans="14:128" hidden="1">
      <c r="N1574" t="s">
        <v>944</v>
      </c>
      <c r="O1574">
        <v>2</v>
      </c>
      <c r="P1574">
        <v>13</v>
      </c>
      <c r="Q1574" s="183" t="str">
        <f t="shared" si="53"/>
        <v>SDH200213</v>
      </c>
      <c r="R1574">
        <v>10000</v>
      </c>
      <c r="S1574">
        <v>10000</v>
      </c>
      <c r="T1574">
        <v>10000</v>
      </c>
      <c r="U1574">
        <v>10000</v>
      </c>
      <c r="V1574">
        <v>10000</v>
      </c>
      <c r="W1574">
        <v>10000</v>
      </c>
      <c r="X1574">
        <v>10000</v>
      </c>
      <c r="Y1574">
        <v>10000</v>
      </c>
      <c r="Z1574">
        <v>10000</v>
      </c>
      <c r="AA1574">
        <v>10000</v>
      </c>
      <c r="AB1574">
        <v>10000</v>
      </c>
      <c r="AC1574">
        <v>10000</v>
      </c>
      <c r="AD1574">
        <v>10000</v>
      </c>
      <c r="AE1574">
        <v>10000</v>
      </c>
      <c r="AF1574">
        <v>10000</v>
      </c>
      <c r="AG1574">
        <v>10000</v>
      </c>
      <c r="AH1574">
        <v>10000</v>
      </c>
      <c r="AI1574">
        <v>10000</v>
      </c>
      <c r="AJ1574">
        <v>10000</v>
      </c>
      <c r="AK1574">
        <v>10000</v>
      </c>
      <c r="AL1574">
        <v>10000</v>
      </c>
      <c r="AM1574">
        <v>10000</v>
      </c>
      <c r="AN1574">
        <v>10000</v>
      </c>
      <c r="AO1574">
        <v>10000</v>
      </c>
      <c r="AP1574">
        <v>10000</v>
      </c>
      <c r="AQ1574">
        <v>10000</v>
      </c>
      <c r="AR1574">
        <v>10000</v>
      </c>
      <c r="AS1574">
        <v>10000</v>
      </c>
      <c r="AT1574">
        <v>10000</v>
      </c>
      <c r="AU1574">
        <v>10000</v>
      </c>
      <c r="AV1574">
        <v>10000</v>
      </c>
      <c r="AW1574">
        <v>10000</v>
      </c>
      <c r="AX1574">
        <v>10000</v>
      </c>
      <c r="AY1574">
        <v>10000</v>
      </c>
      <c r="AZ1574">
        <v>10000</v>
      </c>
      <c r="BA1574">
        <v>0</v>
      </c>
      <c r="BB1574">
        <v>0</v>
      </c>
      <c r="BC1574">
        <v>0</v>
      </c>
      <c r="BD1574">
        <v>0</v>
      </c>
      <c r="BE1574">
        <v>0</v>
      </c>
      <c r="BF1574">
        <v>0</v>
      </c>
      <c r="BG1574">
        <v>0</v>
      </c>
      <c r="BH1574">
        <v>0</v>
      </c>
      <c r="BI1574">
        <v>0</v>
      </c>
      <c r="BJ1574">
        <v>0</v>
      </c>
      <c r="BK1574">
        <v>0</v>
      </c>
      <c r="BL1574">
        <v>0</v>
      </c>
      <c r="BM1574">
        <v>0</v>
      </c>
      <c r="BN1574">
        <v>0</v>
      </c>
      <c r="BO1574">
        <v>0</v>
      </c>
      <c r="BP1574">
        <v>0</v>
      </c>
      <c r="BQ1574">
        <v>0</v>
      </c>
      <c r="BR1574">
        <v>0</v>
      </c>
      <c r="BS1574">
        <v>0</v>
      </c>
      <c r="BT1574">
        <v>0</v>
      </c>
      <c r="BU1574">
        <v>0</v>
      </c>
      <c r="BV1574">
        <v>0</v>
      </c>
      <c r="BW1574">
        <v>0</v>
      </c>
      <c r="BX1574">
        <v>0</v>
      </c>
      <c r="BY1574">
        <v>0</v>
      </c>
      <c r="BZ1574">
        <v>0</v>
      </c>
      <c r="CA1574">
        <v>0</v>
      </c>
      <c r="CB1574">
        <v>0</v>
      </c>
      <c r="CC1574">
        <v>0</v>
      </c>
      <c r="CD1574">
        <v>0</v>
      </c>
      <c r="CE1574">
        <v>0</v>
      </c>
      <c r="CF1574">
        <v>0</v>
      </c>
      <c r="CG1574">
        <v>0</v>
      </c>
      <c r="CH1574">
        <v>0</v>
      </c>
      <c r="CI1574">
        <v>0</v>
      </c>
      <c r="CJ1574">
        <v>0</v>
      </c>
      <c r="CK1574">
        <v>0</v>
      </c>
      <c r="CL1574">
        <v>0</v>
      </c>
      <c r="CM1574">
        <v>0</v>
      </c>
      <c r="CN1574">
        <v>0</v>
      </c>
      <c r="CO1574">
        <v>0</v>
      </c>
      <c r="CP1574">
        <v>0</v>
      </c>
      <c r="CQ1574">
        <v>0</v>
      </c>
      <c r="CR1574">
        <v>0</v>
      </c>
      <c r="CS1574">
        <v>0</v>
      </c>
      <c r="CT1574">
        <v>0</v>
      </c>
      <c r="CU1574">
        <v>0</v>
      </c>
      <c r="CV1574">
        <v>0</v>
      </c>
      <c r="CW1574">
        <v>0</v>
      </c>
      <c r="CX1574">
        <v>0</v>
      </c>
      <c r="CY1574">
        <v>0</v>
      </c>
      <c r="CZ1574">
        <v>0</v>
      </c>
      <c r="DA1574">
        <v>0</v>
      </c>
      <c r="DB1574">
        <v>0</v>
      </c>
      <c r="DC1574">
        <v>0</v>
      </c>
      <c r="DD1574">
        <v>0</v>
      </c>
      <c r="DE1574">
        <v>0</v>
      </c>
      <c r="DF1574">
        <v>0</v>
      </c>
      <c r="DG1574">
        <v>0</v>
      </c>
      <c r="DH1574">
        <v>0</v>
      </c>
      <c r="DI1574">
        <v>0</v>
      </c>
      <c r="DJ1574">
        <v>0</v>
      </c>
      <c r="DK1574">
        <v>0</v>
      </c>
      <c r="DL1574">
        <v>0</v>
      </c>
      <c r="DM1574">
        <v>0</v>
      </c>
      <c r="DN1574">
        <v>0</v>
      </c>
      <c r="DO1574">
        <v>0</v>
      </c>
      <c r="DP1574">
        <v>0</v>
      </c>
      <c r="DQ1574">
        <v>0</v>
      </c>
      <c r="DR1574">
        <v>0</v>
      </c>
      <c r="DS1574">
        <v>0</v>
      </c>
      <c r="DT1574">
        <v>0</v>
      </c>
      <c r="DU1574">
        <v>0</v>
      </c>
      <c r="DV1574">
        <v>0</v>
      </c>
      <c r="DW1574">
        <v>0</v>
      </c>
      <c r="DX1574">
        <v>0</v>
      </c>
    </row>
    <row r="1575" spans="14:128" hidden="1">
      <c r="N1575" t="s">
        <v>944</v>
      </c>
      <c r="O1575">
        <v>2</v>
      </c>
      <c r="P1575">
        <v>14</v>
      </c>
      <c r="Q1575" s="183" t="str">
        <f t="shared" si="53"/>
        <v>SDH200214</v>
      </c>
      <c r="R1575">
        <v>10000</v>
      </c>
      <c r="S1575">
        <v>10000</v>
      </c>
      <c r="T1575">
        <v>10000</v>
      </c>
      <c r="U1575">
        <v>10000</v>
      </c>
      <c r="V1575">
        <v>10000</v>
      </c>
      <c r="W1575">
        <v>10000</v>
      </c>
      <c r="X1575">
        <v>10000</v>
      </c>
      <c r="Y1575">
        <v>10000</v>
      </c>
      <c r="Z1575">
        <v>10000</v>
      </c>
      <c r="AA1575">
        <v>10000</v>
      </c>
      <c r="AB1575">
        <v>10000</v>
      </c>
      <c r="AC1575">
        <v>10000</v>
      </c>
      <c r="AD1575">
        <v>10000</v>
      </c>
      <c r="AE1575">
        <v>10000</v>
      </c>
      <c r="AF1575">
        <v>10000</v>
      </c>
      <c r="AG1575">
        <v>10000</v>
      </c>
      <c r="AH1575">
        <v>10000</v>
      </c>
      <c r="AI1575">
        <v>10000</v>
      </c>
      <c r="AJ1575">
        <v>10000</v>
      </c>
      <c r="AK1575">
        <v>10000</v>
      </c>
      <c r="AL1575">
        <v>10000</v>
      </c>
      <c r="AM1575">
        <v>10000</v>
      </c>
      <c r="AN1575">
        <v>10000</v>
      </c>
      <c r="AO1575">
        <v>10000</v>
      </c>
      <c r="AP1575">
        <v>10000</v>
      </c>
      <c r="AQ1575">
        <v>10000</v>
      </c>
      <c r="AR1575">
        <v>10000</v>
      </c>
      <c r="AS1575">
        <v>10000</v>
      </c>
      <c r="AT1575">
        <v>10000</v>
      </c>
      <c r="AU1575">
        <v>10000</v>
      </c>
      <c r="AV1575">
        <v>10000</v>
      </c>
      <c r="AW1575">
        <v>10000</v>
      </c>
      <c r="AX1575">
        <v>10000</v>
      </c>
      <c r="AY1575">
        <v>10000</v>
      </c>
      <c r="AZ1575">
        <v>10000</v>
      </c>
      <c r="BA1575">
        <v>0</v>
      </c>
      <c r="BB1575">
        <v>0</v>
      </c>
      <c r="BC1575">
        <v>0</v>
      </c>
      <c r="BD1575">
        <v>0</v>
      </c>
      <c r="BE1575">
        <v>0</v>
      </c>
      <c r="BF1575">
        <v>0</v>
      </c>
      <c r="BG1575">
        <v>0</v>
      </c>
      <c r="BH1575">
        <v>0</v>
      </c>
      <c r="BI1575">
        <v>0</v>
      </c>
      <c r="BJ1575">
        <v>0</v>
      </c>
      <c r="BK1575">
        <v>0</v>
      </c>
      <c r="BL1575">
        <v>0</v>
      </c>
      <c r="BM1575">
        <v>0</v>
      </c>
      <c r="BN1575">
        <v>0</v>
      </c>
      <c r="BO1575">
        <v>0</v>
      </c>
      <c r="BP1575">
        <v>0</v>
      </c>
      <c r="BQ1575">
        <v>0</v>
      </c>
      <c r="BR1575">
        <v>0</v>
      </c>
      <c r="BS1575">
        <v>0</v>
      </c>
      <c r="BT1575">
        <v>0</v>
      </c>
      <c r="BU1575">
        <v>0</v>
      </c>
      <c r="BV1575">
        <v>0</v>
      </c>
      <c r="BW1575">
        <v>0</v>
      </c>
      <c r="BX1575">
        <v>0</v>
      </c>
      <c r="BY1575">
        <v>0</v>
      </c>
      <c r="BZ1575">
        <v>0</v>
      </c>
      <c r="CA1575">
        <v>0</v>
      </c>
      <c r="CB1575">
        <v>0</v>
      </c>
      <c r="CC1575">
        <v>0</v>
      </c>
      <c r="CD1575">
        <v>0</v>
      </c>
      <c r="CE1575">
        <v>0</v>
      </c>
      <c r="CF1575">
        <v>0</v>
      </c>
      <c r="CG1575">
        <v>0</v>
      </c>
      <c r="CH1575">
        <v>0</v>
      </c>
      <c r="CI1575">
        <v>0</v>
      </c>
      <c r="CJ1575">
        <v>0</v>
      </c>
      <c r="CK1575">
        <v>0</v>
      </c>
      <c r="CL1575">
        <v>0</v>
      </c>
      <c r="CM1575">
        <v>0</v>
      </c>
      <c r="CN1575">
        <v>0</v>
      </c>
      <c r="CO1575">
        <v>0</v>
      </c>
      <c r="CP1575">
        <v>0</v>
      </c>
      <c r="CQ1575">
        <v>0</v>
      </c>
      <c r="CR1575">
        <v>0</v>
      </c>
      <c r="CS1575">
        <v>0</v>
      </c>
      <c r="CT1575">
        <v>0</v>
      </c>
      <c r="CU1575">
        <v>0</v>
      </c>
      <c r="CV1575">
        <v>0</v>
      </c>
      <c r="CW1575">
        <v>0</v>
      </c>
      <c r="CX1575">
        <v>0</v>
      </c>
      <c r="CY1575">
        <v>0</v>
      </c>
      <c r="CZ1575">
        <v>0</v>
      </c>
      <c r="DA1575">
        <v>0</v>
      </c>
      <c r="DB1575">
        <v>0</v>
      </c>
      <c r="DC1575">
        <v>0</v>
      </c>
      <c r="DD1575">
        <v>0</v>
      </c>
      <c r="DE1575">
        <v>0</v>
      </c>
      <c r="DF1575">
        <v>0</v>
      </c>
      <c r="DG1575">
        <v>0</v>
      </c>
      <c r="DH1575">
        <v>0</v>
      </c>
      <c r="DI1575">
        <v>0</v>
      </c>
      <c r="DJ1575">
        <v>0</v>
      </c>
      <c r="DK1575">
        <v>0</v>
      </c>
      <c r="DL1575">
        <v>0</v>
      </c>
      <c r="DM1575">
        <v>0</v>
      </c>
      <c r="DN1575">
        <v>0</v>
      </c>
      <c r="DO1575">
        <v>0</v>
      </c>
      <c r="DP1575">
        <v>0</v>
      </c>
      <c r="DQ1575">
        <v>0</v>
      </c>
      <c r="DR1575">
        <v>0</v>
      </c>
      <c r="DS1575">
        <v>0</v>
      </c>
      <c r="DT1575">
        <v>0</v>
      </c>
      <c r="DU1575">
        <v>0</v>
      </c>
      <c r="DV1575">
        <v>0</v>
      </c>
      <c r="DW1575">
        <v>0</v>
      </c>
      <c r="DX1575">
        <v>0</v>
      </c>
    </row>
    <row r="1576" spans="14:128" hidden="1">
      <c r="N1576" t="s">
        <v>944</v>
      </c>
      <c r="O1576">
        <v>2</v>
      </c>
      <c r="P1576">
        <v>15</v>
      </c>
      <c r="Q1576" s="183" t="str">
        <f t="shared" si="53"/>
        <v>SDH200215</v>
      </c>
      <c r="R1576">
        <v>10000</v>
      </c>
      <c r="S1576">
        <v>10000</v>
      </c>
      <c r="T1576">
        <v>10000</v>
      </c>
      <c r="U1576">
        <v>10000</v>
      </c>
      <c r="V1576">
        <v>10000</v>
      </c>
      <c r="W1576">
        <v>10000</v>
      </c>
      <c r="X1576">
        <v>10000</v>
      </c>
      <c r="Y1576">
        <v>10000</v>
      </c>
      <c r="Z1576">
        <v>10000</v>
      </c>
      <c r="AA1576">
        <v>10000</v>
      </c>
      <c r="AB1576">
        <v>10000</v>
      </c>
      <c r="AC1576">
        <v>10000</v>
      </c>
      <c r="AD1576">
        <v>10000</v>
      </c>
      <c r="AE1576">
        <v>10000</v>
      </c>
      <c r="AF1576">
        <v>10000</v>
      </c>
      <c r="AG1576">
        <v>10000</v>
      </c>
      <c r="AH1576">
        <v>10000</v>
      </c>
      <c r="AI1576">
        <v>10000</v>
      </c>
      <c r="AJ1576">
        <v>10000</v>
      </c>
      <c r="AK1576">
        <v>10000</v>
      </c>
      <c r="AL1576">
        <v>10000</v>
      </c>
      <c r="AM1576">
        <v>10000</v>
      </c>
      <c r="AN1576">
        <v>10000</v>
      </c>
      <c r="AO1576">
        <v>10000</v>
      </c>
      <c r="AP1576">
        <v>10000</v>
      </c>
      <c r="AQ1576">
        <v>10000</v>
      </c>
      <c r="AR1576">
        <v>10000</v>
      </c>
      <c r="AS1576">
        <v>10000</v>
      </c>
      <c r="AT1576">
        <v>10000</v>
      </c>
      <c r="AU1576">
        <v>10000</v>
      </c>
      <c r="AV1576">
        <v>10000</v>
      </c>
      <c r="AW1576">
        <v>10000</v>
      </c>
      <c r="AX1576">
        <v>10000</v>
      </c>
      <c r="AY1576">
        <v>10000</v>
      </c>
      <c r="AZ1576">
        <v>10000</v>
      </c>
      <c r="BA1576">
        <v>0</v>
      </c>
      <c r="BB1576">
        <v>0</v>
      </c>
      <c r="BC1576">
        <v>0</v>
      </c>
      <c r="BD1576">
        <v>0</v>
      </c>
      <c r="BE1576">
        <v>0</v>
      </c>
      <c r="BF1576">
        <v>0</v>
      </c>
      <c r="BG1576">
        <v>0</v>
      </c>
      <c r="BH1576">
        <v>0</v>
      </c>
      <c r="BI1576">
        <v>0</v>
      </c>
      <c r="BJ1576">
        <v>0</v>
      </c>
      <c r="BK1576">
        <v>0</v>
      </c>
      <c r="BL1576">
        <v>0</v>
      </c>
      <c r="BM1576">
        <v>0</v>
      </c>
      <c r="BN1576">
        <v>0</v>
      </c>
      <c r="BO1576">
        <v>0</v>
      </c>
      <c r="BP1576">
        <v>0</v>
      </c>
      <c r="BQ1576">
        <v>0</v>
      </c>
      <c r="BR1576">
        <v>0</v>
      </c>
      <c r="BS1576">
        <v>0</v>
      </c>
      <c r="BT1576">
        <v>0</v>
      </c>
      <c r="BU1576">
        <v>0</v>
      </c>
      <c r="BV1576">
        <v>0</v>
      </c>
      <c r="BW1576">
        <v>0</v>
      </c>
      <c r="BX1576">
        <v>0</v>
      </c>
      <c r="BY1576">
        <v>0</v>
      </c>
      <c r="BZ1576">
        <v>0</v>
      </c>
      <c r="CA1576">
        <v>0</v>
      </c>
      <c r="CB1576">
        <v>0</v>
      </c>
      <c r="CC1576">
        <v>0</v>
      </c>
      <c r="CD1576">
        <v>0</v>
      </c>
      <c r="CE1576">
        <v>0</v>
      </c>
      <c r="CF1576">
        <v>0</v>
      </c>
      <c r="CG1576">
        <v>0</v>
      </c>
      <c r="CH1576">
        <v>0</v>
      </c>
      <c r="CI1576">
        <v>0</v>
      </c>
      <c r="CJ1576">
        <v>0</v>
      </c>
      <c r="CK1576">
        <v>0</v>
      </c>
      <c r="CL1576">
        <v>0</v>
      </c>
      <c r="CM1576">
        <v>0</v>
      </c>
      <c r="CN1576">
        <v>0</v>
      </c>
      <c r="CO1576">
        <v>0</v>
      </c>
      <c r="CP1576">
        <v>0</v>
      </c>
      <c r="CQ1576">
        <v>0</v>
      </c>
      <c r="CR1576">
        <v>0</v>
      </c>
      <c r="CS1576">
        <v>0</v>
      </c>
      <c r="CT1576">
        <v>0</v>
      </c>
      <c r="CU1576">
        <v>0</v>
      </c>
      <c r="CV1576">
        <v>0</v>
      </c>
      <c r="CW1576">
        <v>0</v>
      </c>
      <c r="CX1576">
        <v>0</v>
      </c>
      <c r="CY1576">
        <v>0</v>
      </c>
      <c r="CZ1576">
        <v>0</v>
      </c>
      <c r="DA1576">
        <v>0</v>
      </c>
      <c r="DB1576">
        <v>0</v>
      </c>
      <c r="DC1576">
        <v>0</v>
      </c>
      <c r="DD1576">
        <v>0</v>
      </c>
      <c r="DE1576">
        <v>0</v>
      </c>
      <c r="DF1576">
        <v>0</v>
      </c>
      <c r="DG1576">
        <v>0</v>
      </c>
      <c r="DH1576">
        <v>0</v>
      </c>
      <c r="DI1576">
        <v>0</v>
      </c>
      <c r="DJ1576">
        <v>0</v>
      </c>
      <c r="DK1576">
        <v>0</v>
      </c>
      <c r="DL1576">
        <v>0</v>
      </c>
      <c r="DM1576">
        <v>0</v>
      </c>
      <c r="DN1576">
        <v>0</v>
      </c>
      <c r="DO1576">
        <v>0</v>
      </c>
      <c r="DP1576">
        <v>0</v>
      </c>
      <c r="DQ1576">
        <v>0</v>
      </c>
      <c r="DR1576">
        <v>0</v>
      </c>
      <c r="DS1576">
        <v>0</v>
      </c>
      <c r="DT1576">
        <v>0</v>
      </c>
      <c r="DU1576">
        <v>0</v>
      </c>
      <c r="DV1576">
        <v>0</v>
      </c>
      <c r="DW1576">
        <v>0</v>
      </c>
      <c r="DX1576">
        <v>0</v>
      </c>
    </row>
    <row r="1577" spans="14:128" hidden="1">
      <c r="N1577" t="s">
        <v>944</v>
      </c>
      <c r="O1577">
        <v>2</v>
      </c>
      <c r="P1577">
        <v>16</v>
      </c>
      <c r="Q1577" s="183" t="str">
        <f t="shared" si="53"/>
        <v>SDH200216</v>
      </c>
      <c r="R1577">
        <v>10000</v>
      </c>
      <c r="S1577">
        <v>10000</v>
      </c>
      <c r="T1577">
        <v>10000</v>
      </c>
      <c r="U1577">
        <v>10000</v>
      </c>
      <c r="V1577">
        <v>10000</v>
      </c>
      <c r="W1577">
        <v>10000</v>
      </c>
      <c r="X1577">
        <v>10000</v>
      </c>
      <c r="Y1577">
        <v>10000</v>
      </c>
      <c r="Z1577">
        <v>10000</v>
      </c>
      <c r="AA1577">
        <v>10000</v>
      </c>
      <c r="AB1577">
        <v>10000</v>
      </c>
      <c r="AC1577">
        <v>10000</v>
      </c>
      <c r="AD1577">
        <v>10000</v>
      </c>
      <c r="AE1577">
        <v>10000</v>
      </c>
      <c r="AF1577">
        <v>10000</v>
      </c>
      <c r="AG1577">
        <v>10000</v>
      </c>
      <c r="AH1577">
        <v>10000</v>
      </c>
      <c r="AI1577">
        <v>10000</v>
      </c>
      <c r="AJ1577">
        <v>10000</v>
      </c>
      <c r="AK1577">
        <v>10000</v>
      </c>
      <c r="AL1577">
        <v>10000</v>
      </c>
      <c r="AM1577">
        <v>10000</v>
      </c>
      <c r="AN1577">
        <v>10000</v>
      </c>
      <c r="AO1577">
        <v>10000</v>
      </c>
      <c r="AP1577">
        <v>10000</v>
      </c>
      <c r="AQ1577">
        <v>10000</v>
      </c>
      <c r="AR1577">
        <v>10000</v>
      </c>
      <c r="AS1577">
        <v>10000</v>
      </c>
      <c r="AT1577">
        <v>10000</v>
      </c>
      <c r="AU1577">
        <v>10000</v>
      </c>
      <c r="AV1577">
        <v>10000</v>
      </c>
      <c r="AW1577">
        <v>10000</v>
      </c>
      <c r="AX1577">
        <v>10000</v>
      </c>
      <c r="AY1577">
        <v>10000</v>
      </c>
      <c r="AZ1577">
        <v>10000</v>
      </c>
      <c r="BA1577">
        <v>0</v>
      </c>
      <c r="BB1577">
        <v>0</v>
      </c>
      <c r="BC1577">
        <v>0</v>
      </c>
      <c r="BD1577">
        <v>0</v>
      </c>
      <c r="BE1577">
        <v>0</v>
      </c>
      <c r="BF1577">
        <v>0</v>
      </c>
      <c r="BG1577">
        <v>0</v>
      </c>
      <c r="BH1577">
        <v>0</v>
      </c>
      <c r="BI1577">
        <v>0</v>
      </c>
      <c r="BJ1577">
        <v>0</v>
      </c>
      <c r="BK1577">
        <v>0</v>
      </c>
      <c r="BL1577">
        <v>0</v>
      </c>
      <c r="BM1577">
        <v>0</v>
      </c>
      <c r="BN1577">
        <v>0</v>
      </c>
      <c r="BO1577">
        <v>0</v>
      </c>
      <c r="BP1577">
        <v>0</v>
      </c>
      <c r="BQ1577">
        <v>0</v>
      </c>
      <c r="BR1577">
        <v>0</v>
      </c>
      <c r="BS1577">
        <v>0</v>
      </c>
      <c r="BT1577">
        <v>0</v>
      </c>
      <c r="BU1577">
        <v>0</v>
      </c>
      <c r="BV1577">
        <v>0</v>
      </c>
      <c r="BW1577">
        <v>0</v>
      </c>
      <c r="BX1577">
        <v>0</v>
      </c>
      <c r="BY1577">
        <v>0</v>
      </c>
      <c r="BZ1577">
        <v>0</v>
      </c>
      <c r="CA1577">
        <v>0</v>
      </c>
      <c r="CB1577">
        <v>0</v>
      </c>
      <c r="CC1577">
        <v>0</v>
      </c>
      <c r="CD1577">
        <v>0</v>
      </c>
      <c r="CE1577">
        <v>0</v>
      </c>
      <c r="CF1577">
        <v>0</v>
      </c>
      <c r="CG1577">
        <v>0</v>
      </c>
      <c r="CH1577">
        <v>0</v>
      </c>
      <c r="CI1577">
        <v>0</v>
      </c>
      <c r="CJ1577">
        <v>0</v>
      </c>
      <c r="CK1577">
        <v>0</v>
      </c>
      <c r="CL1577">
        <v>0</v>
      </c>
      <c r="CM1577">
        <v>0</v>
      </c>
      <c r="CN1577">
        <v>0</v>
      </c>
      <c r="CO1577">
        <v>0</v>
      </c>
      <c r="CP1577">
        <v>0</v>
      </c>
      <c r="CQ1577">
        <v>0</v>
      </c>
      <c r="CR1577">
        <v>0</v>
      </c>
      <c r="CS1577">
        <v>0</v>
      </c>
      <c r="CT1577">
        <v>0</v>
      </c>
      <c r="CU1577">
        <v>0</v>
      </c>
      <c r="CV1577">
        <v>0</v>
      </c>
      <c r="CW1577">
        <v>0</v>
      </c>
      <c r="CX1577">
        <v>0</v>
      </c>
      <c r="CY1577">
        <v>0</v>
      </c>
      <c r="CZ1577">
        <v>0</v>
      </c>
      <c r="DA1577">
        <v>0</v>
      </c>
      <c r="DB1577">
        <v>0</v>
      </c>
      <c r="DC1577">
        <v>0</v>
      </c>
      <c r="DD1577">
        <v>0</v>
      </c>
      <c r="DE1577">
        <v>0</v>
      </c>
      <c r="DF1577">
        <v>0</v>
      </c>
      <c r="DG1577">
        <v>0</v>
      </c>
      <c r="DH1577">
        <v>0</v>
      </c>
      <c r="DI1577">
        <v>0</v>
      </c>
      <c r="DJ1577">
        <v>0</v>
      </c>
      <c r="DK1577">
        <v>0</v>
      </c>
      <c r="DL1577">
        <v>0</v>
      </c>
      <c r="DM1577">
        <v>0</v>
      </c>
      <c r="DN1577">
        <v>0</v>
      </c>
      <c r="DO1577">
        <v>0</v>
      </c>
      <c r="DP1577">
        <v>0</v>
      </c>
      <c r="DQ1577">
        <v>0</v>
      </c>
      <c r="DR1577">
        <v>0</v>
      </c>
      <c r="DS1577">
        <v>0</v>
      </c>
      <c r="DT1577">
        <v>0</v>
      </c>
      <c r="DU1577">
        <v>0</v>
      </c>
      <c r="DV1577">
        <v>0</v>
      </c>
      <c r="DW1577">
        <v>0</v>
      </c>
      <c r="DX1577">
        <v>0</v>
      </c>
    </row>
    <row r="1578" spans="14:128" hidden="1">
      <c r="N1578" t="s">
        <v>944</v>
      </c>
      <c r="O1578">
        <v>2</v>
      </c>
      <c r="P1578">
        <v>17</v>
      </c>
      <c r="Q1578" s="183" t="str">
        <f t="shared" si="53"/>
        <v>SDH200217</v>
      </c>
      <c r="R1578">
        <v>10000</v>
      </c>
      <c r="S1578">
        <v>10000</v>
      </c>
      <c r="T1578">
        <v>10000</v>
      </c>
      <c r="U1578">
        <v>10000</v>
      </c>
      <c r="V1578">
        <v>10000</v>
      </c>
      <c r="W1578">
        <v>10000</v>
      </c>
      <c r="X1578">
        <v>10000</v>
      </c>
      <c r="Y1578">
        <v>10000</v>
      </c>
      <c r="Z1578">
        <v>10000</v>
      </c>
      <c r="AA1578">
        <v>10000</v>
      </c>
      <c r="AB1578">
        <v>10000</v>
      </c>
      <c r="AC1578">
        <v>10000</v>
      </c>
      <c r="AD1578">
        <v>10000</v>
      </c>
      <c r="AE1578">
        <v>10000</v>
      </c>
      <c r="AF1578">
        <v>10000</v>
      </c>
      <c r="AG1578">
        <v>10000</v>
      </c>
      <c r="AH1578">
        <v>10000</v>
      </c>
      <c r="AI1578">
        <v>10000</v>
      </c>
      <c r="AJ1578">
        <v>10000</v>
      </c>
      <c r="AK1578">
        <v>10000</v>
      </c>
      <c r="AL1578">
        <v>10000</v>
      </c>
      <c r="AM1578">
        <v>10000</v>
      </c>
      <c r="AN1578">
        <v>10000</v>
      </c>
      <c r="AO1578">
        <v>10000</v>
      </c>
      <c r="AP1578">
        <v>10000</v>
      </c>
      <c r="AQ1578">
        <v>10000</v>
      </c>
      <c r="AR1578">
        <v>10000</v>
      </c>
      <c r="AS1578">
        <v>10000</v>
      </c>
      <c r="AT1578">
        <v>10000</v>
      </c>
      <c r="AU1578">
        <v>10000</v>
      </c>
      <c r="AV1578">
        <v>10000</v>
      </c>
      <c r="AW1578">
        <v>10000</v>
      </c>
      <c r="AX1578">
        <v>10000</v>
      </c>
      <c r="AY1578">
        <v>10000</v>
      </c>
      <c r="AZ1578">
        <v>10000</v>
      </c>
      <c r="BA1578">
        <v>0</v>
      </c>
      <c r="BB1578">
        <v>0</v>
      </c>
      <c r="BC1578">
        <v>0</v>
      </c>
      <c r="BD1578">
        <v>0</v>
      </c>
      <c r="BE1578">
        <v>0</v>
      </c>
      <c r="BF1578">
        <v>0</v>
      </c>
      <c r="BG1578">
        <v>0</v>
      </c>
      <c r="BH1578">
        <v>0</v>
      </c>
      <c r="BI1578">
        <v>0</v>
      </c>
      <c r="BJ1578">
        <v>0</v>
      </c>
      <c r="BK1578">
        <v>0</v>
      </c>
      <c r="BL1578">
        <v>0</v>
      </c>
      <c r="BM1578">
        <v>0</v>
      </c>
      <c r="BN1578">
        <v>0</v>
      </c>
      <c r="BO1578">
        <v>0</v>
      </c>
      <c r="BP1578">
        <v>0</v>
      </c>
      <c r="BQ1578">
        <v>0</v>
      </c>
      <c r="BR1578">
        <v>0</v>
      </c>
      <c r="BS1578">
        <v>0</v>
      </c>
      <c r="BT1578">
        <v>0</v>
      </c>
      <c r="BU1578">
        <v>0</v>
      </c>
      <c r="BV1578">
        <v>0</v>
      </c>
      <c r="BW1578">
        <v>0</v>
      </c>
      <c r="BX1578">
        <v>0</v>
      </c>
      <c r="BY1578">
        <v>0</v>
      </c>
      <c r="BZ1578">
        <v>0</v>
      </c>
      <c r="CA1578">
        <v>0</v>
      </c>
      <c r="CB1578">
        <v>0</v>
      </c>
      <c r="CC1578">
        <v>0</v>
      </c>
      <c r="CD1578">
        <v>0</v>
      </c>
      <c r="CE1578">
        <v>0</v>
      </c>
      <c r="CF1578">
        <v>0</v>
      </c>
      <c r="CG1578">
        <v>0</v>
      </c>
      <c r="CH1578">
        <v>0</v>
      </c>
      <c r="CI1578">
        <v>0</v>
      </c>
      <c r="CJ1578">
        <v>0</v>
      </c>
      <c r="CK1578">
        <v>0</v>
      </c>
      <c r="CL1578">
        <v>0</v>
      </c>
      <c r="CM1578">
        <v>0</v>
      </c>
      <c r="CN1578">
        <v>0</v>
      </c>
      <c r="CO1578">
        <v>0</v>
      </c>
      <c r="CP1578">
        <v>0</v>
      </c>
      <c r="CQ1578">
        <v>0</v>
      </c>
      <c r="CR1578">
        <v>0</v>
      </c>
      <c r="CS1578">
        <v>0</v>
      </c>
      <c r="CT1578">
        <v>0</v>
      </c>
      <c r="CU1578">
        <v>0</v>
      </c>
      <c r="CV1578">
        <v>0</v>
      </c>
      <c r="CW1578">
        <v>0</v>
      </c>
      <c r="CX1578">
        <v>0</v>
      </c>
      <c r="CY1578">
        <v>0</v>
      </c>
      <c r="CZ1578">
        <v>0</v>
      </c>
      <c r="DA1578">
        <v>0</v>
      </c>
      <c r="DB1578">
        <v>0</v>
      </c>
      <c r="DC1578">
        <v>0</v>
      </c>
      <c r="DD1578">
        <v>0</v>
      </c>
      <c r="DE1578">
        <v>0</v>
      </c>
      <c r="DF1578">
        <v>0</v>
      </c>
      <c r="DG1578">
        <v>0</v>
      </c>
      <c r="DH1578">
        <v>0</v>
      </c>
      <c r="DI1578">
        <v>0</v>
      </c>
      <c r="DJ1578">
        <v>0</v>
      </c>
      <c r="DK1578">
        <v>0</v>
      </c>
      <c r="DL1578">
        <v>0</v>
      </c>
      <c r="DM1578">
        <v>0</v>
      </c>
      <c r="DN1578">
        <v>0</v>
      </c>
      <c r="DO1578">
        <v>0</v>
      </c>
      <c r="DP1578">
        <v>0</v>
      </c>
      <c r="DQ1578">
        <v>0</v>
      </c>
      <c r="DR1578">
        <v>0</v>
      </c>
      <c r="DS1578">
        <v>0</v>
      </c>
      <c r="DT1578">
        <v>0</v>
      </c>
      <c r="DU1578">
        <v>0</v>
      </c>
      <c r="DV1578">
        <v>0</v>
      </c>
      <c r="DW1578">
        <v>0</v>
      </c>
      <c r="DX1578">
        <v>0</v>
      </c>
    </row>
    <row r="1579" spans="14:128" hidden="1">
      <c r="N1579" t="s">
        <v>944</v>
      </c>
      <c r="O1579">
        <v>2</v>
      </c>
      <c r="P1579">
        <v>18</v>
      </c>
      <c r="Q1579" s="183" t="str">
        <f t="shared" si="53"/>
        <v>SDH200218</v>
      </c>
      <c r="R1579">
        <v>10000</v>
      </c>
      <c r="S1579">
        <v>10000</v>
      </c>
      <c r="T1579">
        <v>10000</v>
      </c>
      <c r="U1579">
        <v>10000</v>
      </c>
      <c r="V1579">
        <v>10000</v>
      </c>
      <c r="W1579">
        <v>10000</v>
      </c>
      <c r="X1579">
        <v>10000</v>
      </c>
      <c r="Y1579">
        <v>10000</v>
      </c>
      <c r="Z1579">
        <v>10000</v>
      </c>
      <c r="AA1579">
        <v>10000</v>
      </c>
      <c r="AB1579">
        <v>10000</v>
      </c>
      <c r="AC1579">
        <v>10000</v>
      </c>
      <c r="AD1579">
        <v>10000</v>
      </c>
      <c r="AE1579">
        <v>10000</v>
      </c>
      <c r="AF1579">
        <v>10000</v>
      </c>
      <c r="AG1579">
        <v>10000</v>
      </c>
      <c r="AH1579">
        <v>10000</v>
      </c>
      <c r="AI1579">
        <v>10000</v>
      </c>
      <c r="AJ1579">
        <v>10000</v>
      </c>
      <c r="AK1579">
        <v>10000</v>
      </c>
      <c r="AL1579">
        <v>10000</v>
      </c>
      <c r="AM1579">
        <v>10000</v>
      </c>
      <c r="AN1579">
        <v>10000</v>
      </c>
      <c r="AO1579">
        <v>10000</v>
      </c>
      <c r="AP1579">
        <v>10000</v>
      </c>
      <c r="AQ1579">
        <v>10000</v>
      </c>
      <c r="AR1579">
        <v>10000</v>
      </c>
      <c r="AS1579">
        <v>10000</v>
      </c>
      <c r="AT1579">
        <v>10000</v>
      </c>
      <c r="AU1579">
        <v>10000</v>
      </c>
      <c r="AV1579">
        <v>10000</v>
      </c>
      <c r="AW1579">
        <v>10000</v>
      </c>
      <c r="AX1579">
        <v>10000</v>
      </c>
      <c r="AY1579">
        <v>10000</v>
      </c>
      <c r="AZ1579">
        <v>10000</v>
      </c>
      <c r="BA1579">
        <v>0</v>
      </c>
      <c r="BB1579">
        <v>0</v>
      </c>
      <c r="BC1579">
        <v>0</v>
      </c>
      <c r="BD1579">
        <v>0</v>
      </c>
      <c r="BE1579">
        <v>0</v>
      </c>
      <c r="BF1579">
        <v>0</v>
      </c>
      <c r="BG1579">
        <v>0</v>
      </c>
      <c r="BH1579">
        <v>0</v>
      </c>
      <c r="BI1579">
        <v>0</v>
      </c>
      <c r="BJ1579">
        <v>0</v>
      </c>
      <c r="BK1579">
        <v>0</v>
      </c>
      <c r="BL1579">
        <v>0</v>
      </c>
      <c r="BM1579">
        <v>0</v>
      </c>
      <c r="BN1579">
        <v>0</v>
      </c>
      <c r="BO1579">
        <v>0</v>
      </c>
      <c r="BP1579">
        <v>0</v>
      </c>
      <c r="BQ1579">
        <v>0</v>
      </c>
      <c r="BR1579">
        <v>0</v>
      </c>
      <c r="BS1579">
        <v>0</v>
      </c>
      <c r="BT1579">
        <v>0</v>
      </c>
      <c r="BU1579">
        <v>0</v>
      </c>
      <c r="BV1579">
        <v>0</v>
      </c>
      <c r="BW1579">
        <v>0</v>
      </c>
      <c r="BX1579">
        <v>0</v>
      </c>
      <c r="BY1579">
        <v>0</v>
      </c>
      <c r="BZ1579">
        <v>0</v>
      </c>
      <c r="CA1579">
        <v>0</v>
      </c>
      <c r="CB1579">
        <v>0</v>
      </c>
      <c r="CC1579">
        <v>0</v>
      </c>
      <c r="CD1579">
        <v>0</v>
      </c>
      <c r="CE1579">
        <v>0</v>
      </c>
      <c r="CF1579">
        <v>0</v>
      </c>
      <c r="CG1579">
        <v>0</v>
      </c>
      <c r="CH1579">
        <v>0</v>
      </c>
      <c r="CI1579">
        <v>0</v>
      </c>
      <c r="CJ1579">
        <v>0</v>
      </c>
      <c r="CK1579">
        <v>0</v>
      </c>
      <c r="CL1579">
        <v>0</v>
      </c>
      <c r="CM1579">
        <v>0</v>
      </c>
      <c r="CN1579">
        <v>0</v>
      </c>
      <c r="CO1579">
        <v>0</v>
      </c>
      <c r="CP1579">
        <v>0</v>
      </c>
      <c r="CQ1579">
        <v>0</v>
      </c>
      <c r="CR1579">
        <v>0</v>
      </c>
      <c r="CS1579">
        <v>0</v>
      </c>
      <c r="CT1579">
        <v>0</v>
      </c>
      <c r="CU1579">
        <v>0</v>
      </c>
      <c r="CV1579">
        <v>0</v>
      </c>
      <c r="CW1579">
        <v>0</v>
      </c>
      <c r="CX1579">
        <v>0</v>
      </c>
      <c r="CY1579">
        <v>0</v>
      </c>
      <c r="CZ1579">
        <v>0</v>
      </c>
      <c r="DA1579">
        <v>0</v>
      </c>
      <c r="DB1579">
        <v>0</v>
      </c>
      <c r="DC1579">
        <v>0</v>
      </c>
      <c r="DD1579">
        <v>0</v>
      </c>
      <c r="DE1579">
        <v>0</v>
      </c>
      <c r="DF1579">
        <v>0</v>
      </c>
      <c r="DG1579">
        <v>0</v>
      </c>
      <c r="DH1579">
        <v>0</v>
      </c>
      <c r="DI1579">
        <v>0</v>
      </c>
      <c r="DJ1579">
        <v>0</v>
      </c>
      <c r="DK1579">
        <v>0</v>
      </c>
      <c r="DL1579">
        <v>0</v>
      </c>
      <c r="DM1579">
        <v>0</v>
      </c>
      <c r="DN1579">
        <v>0</v>
      </c>
      <c r="DO1579">
        <v>0</v>
      </c>
      <c r="DP1579">
        <v>0</v>
      </c>
      <c r="DQ1579">
        <v>0</v>
      </c>
      <c r="DR1579">
        <v>0</v>
      </c>
      <c r="DS1579">
        <v>0</v>
      </c>
      <c r="DT1579">
        <v>0</v>
      </c>
      <c r="DU1579">
        <v>0</v>
      </c>
      <c r="DV1579">
        <v>0</v>
      </c>
      <c r="DW1579">
        <v>0</v>
      </c>
      <c r="DX1579">
        <v>0</v>
      </c>
    </row>
    <row r="1580" spans="14:128" hidden="1">
      <c r="N1580" t="s">
        <v>944</v>
      </c>
      <c r="O1580">
        <v>2</v>
      </c>
      <c r="P1580">
        <v>19</v>
      </c>
      <c r="Q1580" s="183" t="str">
        <f t="shared" si="53"/>
        <v>SDH200219</v>
      </c>
      <c r="R1580">
        <v>10000</v>
      </c>
      <c r="S1580">
        <v>10000</v>
      </c>
      <c r="T1580">
        <v>10000</v>
      </c>
      <c r="U1580">
        <v>10000</v>
      </c>
      <c r="V1580">
        <v>10000</v>
      </c>
      <c r="W1580">
        <v>10000</v>
      </c>
      <c r="X1580">
        <v>10000</v>
      </c>
      <c r="Y1580">
        <v>10000</v>
      </c>
      <c r="Z1580">
        <v>10000</v>
      </c>
      <c r="AA1580">
        <v>10000</v>
      </c>
      <c r="AB1580">
        <v>10000</v>
      </c>
      <c r="AC1580">
        <v>10000</v>
      </c>
      <c r="AD1580">
        <v>10000</v>
      </c>
      <c r="AE1580">
        <v>10000</v>
      </c>
      <c r="AF1580">
        <v>10000</v>
      </c>
      <c r="AG1580">
        <v>10000</v>
      </c>
      <c r="AH1580">
        <v>10000</v>
      </c>
      <c r="AI1580">
        <v>10000</v>
      </c>
      <c r="AJ1580">
        <v>10000</v>
      </c>
      <c r="AK1580">
        <v>10000</v>
      </c>
      <c r="AL1580">
        <v>10000</v>
      </c>
      <c r="AM1580">
        <v>10000</v>
      </c>
      <c r="AN1580">
        <v>10000</v>
      </c>
      <c r="AO1580">
        <v>10000</v>
      </c>
      <c r="AP1580">
        <v>10000</v>
      </c>
      <c r="AQ1580">
        <v>10000</v>
      </c>
      <c r="AR1580">
        <v>10000</v>
      </c>
      <c r="AS1580">
        <v>10000</v>
      </c>
      <c r="AT1580">
        <v>10000</v>
      </c>
      <c r="AU1580">
        <v>10000</v>
      </c>
      <c r="AV1580">
        <v>10000</v>
      </c>
      <c r="AW1580">
        <v>10000</v>
      </c>
      <c r="AX1580">
        <v>10000</v>
      </c>
      <c r="AY1580">
        <v>10000</v>
      </c>
      <c r="AZ1580">
        <v>10000</v>
      </c>
      <c r="BA1580">
        <v>0</v>
      </c>
      <c r="BB1580">
        <v>0</v>
      </c>
      <c r="BC1580">
        <v>0</v>
      </c>
      <c r="BD1580">
        <v>0</v>
      </c>
      <c r="BE1580">
        <v>0</v>
      </c>
      <c r="BF1580">
        <v>0</v>
      </c>
      <c r="BG1580">
        <v>0</v>
      </c>
      <c r="BH1580">
        <v>0</v>
      </c>
      <c r="BI1580">
        <v>0</v>
      </c>
      <c r="BJ1580">
        <v>0</v>
      </c>
      <c r="BK1580">
        <v>0</v>
      </c>
      <c r="BL1580">
        <v>0</v>
      </c>
      <c r="BM1580">
        <v>0</v>
      </c>
      <c r="BN1580">
        <v>0</v>
      </c>
      <c r="BO1580">
        <v>0</v>
      </c>
      <c r="BP1580">
        <v>0</v>
      </c>
      <c r="BQ1580">
        <v>0</v>
      </c>
      <c r="BR1580">
        <v>0</v>
      </c>
      <c r="BS1580">
        <v>0</v>
      </c>
      <c r="BT1580">
        <v>0</v>
      </c>
      <c r="BU1580">
        <v>0</v>
      </c>
      <c r="BV1580">
        <v>0</v>
      </c>
      <c r="BW1580">
        <v>0</v>
      </c>
      <c r="BX1580">
        <v>0</v>
      </c>
      <c r="BY1580">
        <v>0</v>
      </c>
      <c r="BZ1580">
        <v>0</v>
      </c>
      <c r="CA1580">
        <v>0</v>
      </c>
      <c r="CB1580">
        <v>0</v>
      </c>
      <c r="CC1580">
        <v>0</v>
      </c>
      <c r="CD1580">
        <v>0</v>
      </c>
      <c r="CE1580">
        <v>0</v>
      </c>
      <c r="CF1580">
        <v>0</v>
      </c>
      <c r="CG1580">
        <v>0</v>
      </c>
      <c r="CH1580">
        <v>0</v>
      </c>
      <c r="CI1580">
        <v>0</v>
      </c>
      <c r="CJ1580">
        <v>0</v>
      </c>
      <c r="CK1580">
        <v>0</v>
      </c>
      <c r="CL1580">
        <v>0</v>
      </c>
      <c r="CM1580">
        <v>0</v>
      </c>
      <c r="CN1580">
        <v>0</v>
      </c>
      <c r="CO1580">
        <v>0</v>
      </c>
      <c r="CP1580">
        <v>0</v>
      </c>
      <c r="CQ1580">
        <v>0</v>
      </c>
      <c r="CR1580">
        <v>0</v>
      </c>
      <c r="CS1580">
        <v>0</v>
      </c>
      <c r="CT1580">
        <v>0</v>
      </c>
      <c r="CU1580">
        <v>0</v>
      </c>
      <c r="CV1580">
        <v>0</v>
      </c>
      <c r="CW1580">
        <v>0</v>
      </c>
      <c r="CX1580">
        <v>0</v>
      </c>
      <c r="CY1580">
        <v>0</v>
      </c>
      <c r="CZ1580">
        <v>0</v>
      </c>
      <c r="DA1580">
        <v>0</v>
      </c>
      <c r="DB1580">
        <v>0</v>
      </c>
      <c r="DC1580">
        <v>0</v>
      </c>
      <c r="DD1580">
        <v>0</v>
      </c>
      <c r="DE1580">
        <v>0</v>
      </c>
      <c r="DF1580">
        <v>0</v>
      </c>
      <c r="DG1580">
        <v>0</v>
      </c>
      <c r="DH1580">
        <v>0</v>
      </c>
      <c r="DI1580">
        <v>0</v>
      </c>
      <c r="DJ1580">
        <v>0</v>
      </c>
      <c r="DK1580">
        <v>0</v>
      </c>
      <c r="DL1580">
        <v>0</v>
      </c>
      <c r="DM1580">
        <v>0</v>
      </c>
      <c r="DN1580">
        <v>0</v>
      </c>
      <c r="DO1580">
        <v>0</v>
      </c>
      <c r="DP1580">
        <v>0</v>
      </c>
      <c r="DQ1580">
        <v>0</v>
      </c>
      <c r="DR1580">
        <v>0</v>
      </c>
      <c r="DS1580">
        <v>0</v>
      </c>
      <c r="DT1580">
        <v>0</v>
      </c>
      <c r="DU1580">
        <v>0</v>
      </c>
      <c r="DV1580">
        <v>0</v>
      </c>
      <c r="DW1580">
        <v>0</v>
      </c>
      <c r="DX1580">
        <v>0</v>
      </c>
    </row>
    <row r="1581" spans="14:128" hidden="1">
      <c r="N1581" t="s">
        <v>944</v>
      </c>
      <c r="O1581">
        <v>2</v>
      </c>
      <c r="P1581">
        <v>20</v>
      </c>
      <c r="Q1581" s="183" t="str">
        <f t="shared" si="53"/>
        <v>SDH200220</v>
      </c>
      <c r="R1581">
        <v>10000</v>
      </c>
      <c r="S1581">
        <v>10000</v>
      </c>
      <c r="T1581">
        <v>10000</v>
      </c>
      <c r="U1581">
        <v>10000</v>
      </c>
      <c r="V1581">
        <v>10000</v>
      </c>
      <c r="W1581">
        <v>10000</v>
      </c>
      <c r="X1581">
        <v>10000</v>
      </c>
      <c r="Y1581">
        <v>10000</v>
      </c>
      <c r="Z1581">
        <v>10000</v>
      </c>
      <c r="AA1581">
        <v>10000</v>
      </c>
      <c r="AB1581">
        <v>10000</v>
      </c>
      <c r="AC1581">
        <v>10000</v>
      </c>
      <c r="AD1581">
        <v>10000</v>
      </c>
      <c r="AE1581">
        <v>10000</v>
      </c>
      <c r="AF1581">
        <v>10000</v>
      </c>
      <c r="AG1581">
        <v>10000</v>
      </c>
      <c r="AH1581">
        <v>10000</v>
      </c>
      <c r="AI1581">
        <v>10000</v>
      </c>
      <c r="AJ1581">
        <v>10000</v>
      </c>
      <c r="AK1581">
        <v>10000</v>
      </c>
      <c r="AL1581">
        <v>10000</v>
      </c>
      <c r="AM1581">
        <v>10000</v>
      </c>
      <c r="AN1581">
        <v>10000</v>
      </c>
      <c r="AO1581">
        <v>10000</v>
      </c>
      <c r="AP1581">
        <v>10000</v>
      </c>
      <c r="AQ1581">
        <v>10000</v>
      </c>
      <c r="AR1581">
        <v>10000</v>
      </c>
      <c r="AS1581">
        <v>10000</v>
      </c>
      <c r="AT1581">
        <v>10000</v>
      </c>
      <c r="AU1581">
        <v>10000</v>
      </c>
      <c r="AV1581">
        <v>10000</v>
      </c>
      <c r="AW1581">
        <v>10000</v>
      </c>
      <c r="AX1581">
        <v>10000</v>
      </c>
      <c r="AY1581">
        <v>10000</v>
      </c>
      <c r="AZ1581">
        <v>10000</v>
      </c>
      <c r="BA1581">
        <v>0</v>
      </c>
      <c r="BB1581">
        <v>0</v>
      </c>
      <c r="BC1581">
        <v>0</v>
      </c>
      <c r="BD1581">
        <v>0</v>
      </c>
      <c r="BE1581">
        <v>0</v>
      </c>
      <c r="BF1581">
        <v>0</v>
      </c>
      <c r="BG1581">
        <v>0</v>
      </c>
      <c r="BH1581">
        <v>0</v>
      </c>
      <c r="BI1581">
        <v>0</v>
      </c>
      <c r="BJ1581">
        <v>0</v>
      </c>
      <c r="BK1581">
        <v>0</v>
      </c>
      <c r="BL1581">
        <v>0</v>
      </c>
      <c r="BM1581">
        <v>0</v>
      </c>
      <c r="BN1581">
        <v>0</v>
      </c>
      <c r="BO1581">
        <v>0</v>
      </c>
      <c r="BP1581">
        <v>0</v>
      </c>
      <c r="BQ1581">
        <v>0</v>
      </c>
      <c r="BR1581">
        <v>0</v>
      </c>
      <c r="BS1581">
        <v>0</v>
      </c>
      <c r="BT1581">
        <v>0</v>
      </c>
      <c r="BU1581">
        <v>0</v>
      </c>
      <c r="BV1581">
        <v>0</v>
      </c>
      <c r="BW1581">
        <v>0</v>
      </c>
      <c r="BX1581">
        <v>0</v>
      </c>
      <c r="BY1581">
        <v>0</v>
      </c>
      <c r="BZ1581">
        <v>0</v>
      </c>
      <c r="CA1581">
        <v>0</v>
      </c>
      <c r="CB1581">
        <v>0</v>
      </c>
      <c r="CC1581">
        <v>0</v>
      </c>
      <c r="CD1581">
        <v>0</v>
      </c>
      <c r="CE1581">
        <v>0</v>
      </c>
      <c r="CF1581">
        <v>0</v>
      </c>
      <c r="CG1581">
        <v>0</v>
      </c>
      <c r="CH1581">
        <v>0</v>
      </c>
      <c r="CI1581">
        <v>0</v>
      </c>
      <c r="CJ1581">
        <v>0</v>
      </c>
      <c r="CK1581">
        <v>0</v>
      </c>
      <c r="CL1581">
        <v>0</v>
      </c>
      <c r="CM1581">
        <v>0</v>
      </c>
      <c r="CN1581">
        <v>0</v>
      </c>
      <c r="CO1581">
        <v>0</v>
      </c>
      <c r="CP1581">
        <v>0</v>
      </c>
      <c r="CQ1581">
        <v>0</v>
      </c>
      <c r="CR1581">
        <v>0</v>
      </c>
      <c r="CS1581">
        <v>0</v>
      </c>
      <c r="CT1581">
        <v>0</v>
      </c>
      <c r="CU1581">
        <v>0</v>
      </c>
      <c r="CV1581">
        <v>0</v>
      </c>
      <c r="CW1581">
        <v>0</v>
      </c>
      <c r="CX1581">
        <v>0</v>
      </c>
      <c r="CY1581">
        <v>0</v>
      </c>
      <c r="CZ1581">
        <v>0</v>
      </c>
      <c r="DA1581">
        <v>0</v>
      </c>
      <c r="DB1581">
        <v>0</v>
      </c>
      <c r="DC1581">
        <v>0</v>
      </c>
      <c r="DD1581">
        <v>0</v>
      </c>
      <c r="DE1581">
        <v>0</v>
      </c>
      <c r="DF1581">
        <v>0</v>
      </c>
      <c r="DG1581">
        <v>0</v>
      </c>
      <c r="DH1581">
        <v>0</v>
      </c>
      <c r="DI1581">
        <v>0</v>
      </c>
      <c r="DJ1581">
        <v>0</v>
      </c>
      <c r="DK1581">
        <v>0</v>
      </c>
      <c r="DL1581">
        <v>0</v>
      </c>
      <c r="DM1581">
        <v>0</v>
      </c>
      <c r="DN1581">
        <v>0</v>
      </c>
      <c r="DO1581">
        <v>0</v>
      </c>
      <c r="DP1581">
        <v>0</v>
      </c>
      <c r="DQ1581">
        <v>0</v>
      </c>
      <c r="DR1581">
        <v>0</v>
      </c>
      <c r="DS1581">
        <v>0</v>
      </c>
      <c r="DT1581">
        <v>0</v>
      </c>
      <c r="DU1581">
        <v>0</v>
      </c>
      <c r="DV1581">
        <v>0</v>
      </c>
      <c r="DW1581">
        <v>0</v>
      </c>
      <c r="DX1581">
        <v>0</v>
      </c>
    </row>
    <row r="1582" spans="14:128" hidden="1">
      <c r="N1582" t="s">
        <v>944</v>
      </c>
      <c r="O1582">
        <v>2</v>
      </c>
      <c r="P1582">
        <v>21</v>
      </c>
      <c r="Q1582" s="183" t="str">
        <f t="shared" si="53"/>
        <v>SDH200221</v>
      </c>
      <c r="R1582">
        <v>10000</v>
      </c>
      <c r="S1582">
        <v>10000</v>
      </c>
      <c r="T1582">
        <v>10000</v>
      </c>
      <c r="U1582">
        <v>10000</v>
      </c>
      <c r="V1582">
        <v>10000</v>
      </c>
      <c r="W1582">
        <v>10000</v>
      </c>
      <c r="X1582">
        <v>10000</v>
      </c>
      <c r="Y1582">
        <v>10000</v>
      </c>
      <c r="Z1582">
        <v>10000</v>
      </c>
      <c r="AA1582">
        <v>10000</v>
      </c>
      <c r="AB1582">
        <v>10000</v>
      </c>
      <c r="AC1582">
        <v>10000</v>
      </c>
      <c r="AD1582">
        <v>10000</v>
      </c>
      <c r="AE1582">
        <v>10000</v>
      </c>
      <c r="AF1582">
        <v>10000</v>
      </c>
      <c r="AG1582">
        <v>10000</v>
      </c>
      <c r="AH1582">
        <v>10000</v>
      </c>
      <c r="AI1582">
        <v>10000</v>
      </c>
      <c r="AJ1582">
        <v>10000</v>
      </c>
      <c r="AK1582">
        <v>10000</v>
      </c>
      <c r="AL1582">
        <v>10000</v>
      </c>
      <c r="AM1582">
        <v>10000</v>
      </c>
      <c r="AN1582">
        <v>10000</v>
      </c>
      <c r="AO1582">
        <v>10000</v>
      </c>
      <c r="AP1582">
        <v>10000</v>
      </c>
      <c r="AQ1582">
        <v>10000</v>
      </c>
      <c r="AR1582">
        <v>10000</v>
      </c>
      <c r="AS1582">
        <v>10000</v>
      </c>
      <c r="AT1582">
        <v>10000</v>
      </c>
      <c r="AU1582">
        <v>10000</v>
      </c>
      <c r="AV1582">
        <v>10000</v>
      </c>
      <c r="AW1582">
        <v>10000</v>
      </c>
      <c r="AX1582">
        <v>10000</v>
      </c>
      <c r="AY1582">
        <v>10000</v>
      </c>
      <c r="AZ1582">
        <v>10000</v>
      </c>
      <c r="BA1582">
        <v>0</v>
      </c>
      <c r="BB1582">
        <v>0</v>
      </c>
      <c r="BC1582">
        <v>0</v>
      </c>
      <c r="BD1582">
        <v>0</v>
      </c>
      <c r="BE1582">
        <v>0</v>
      </c>
      <c r="BF1582">
        <v>0</v>
      </c>
      <c r="BG1582">
        <v>0</v>
      </c>
      <c r="BH1582">
        <v>0</v>
      </c>
      <c r="BI1582">
        <v>0</v>
      </c>
      <c r="BJ1582">
        <v>0</v>
      </c>
      <c r="BK1582">
        <v>0</v>
      </c>
      <c r="BL1582">
        <v>0</v>
      </c>
      <c r="BM1582">
        <v>0</v>
      </c>
      <c r="BN1582">
        <v>0</v>
      </c>
      <c r="BO1582">
        <v>0</v>
      </c>
      <c r="BP1582">
        <v>0</v>
      </c>
      <c r="BQ1582">
        <v>0</v>
      </c>
      <c r="BR1582">
        <v>0</v>
      </c>
      <c r="BS1582">
        <v>0</v>
      </c>
      <c r="BT1582">
        <v>0</v>
      </c>
      <c r="BU1582">
        <v>0</v>
      </c>
      <c r="BV1582">
        <v>0</v>
      </c>
      <c r="BW1582">
        <v>0</v>
      </c>
      <c r="BX1582">
        <v>0</v>
      </c>
      <c r="BY1582">
        <v>0</v>
      </c>
      <c r="BZ1582">
        <v>0</v>
      </c>
      <c r="CA1582">
        <v>0</v>
      </c>
      <c r="CB1582">
        <v>0</v>
      </c>
      <c r="CC1582">
        <v>0</v>
      </c>
      <c r="CD1582">
        <v>0</v>
      </c>
      <c r="CE1582">
        <v>0</v>
      </c>
      <c r="CF1582">
        <v>0</v>
      </c>
      <c r="CG1582">
        <v>0</v>
      </c>
      <c r="CH1582">
        <v>0</v>
      </c>
      <c r="CI1582">
        <v>0</v>
      </c>
      <c r="CJ1582">
        <v>0</v>
      </c>
      <c r="CK1582">
        <v>0</v>
      </c>
      <c r="CL1582">
        <v>0</v>
      </c>
      <c r="CM1582">
        <v>0</v>
      </c>
      <c r="CN1582">
        <v>0</v>
      </c>
      <c r="CO1582">
        <v>0</v>
      </c>
      <c r="CP1582">
        <v>0</v>
      </c>
      <c r="CQ1582">
        <v>0</v>
      </c>
      <c r="CR1582">
        <v>0</v>
      </c>
      <c r="CS1582">
        <v>0</v>
      </c>
      <c r="CT1582">
        <v>0</v>
      </c>
      <c r="CU1582">
        <v>0</v>
      </c>
      <c r="CV1582">
        <v>0</v>
      </c>
      <c r="CW1582">
        <v>0</v>
      </c>
      <c r="CX1582">
        <v>0</v>
      </c>
      <c r="CY1582">
        <v>0</v>
      </c>
      <c r="CZ1582">
        <v>0</v>
      </c>
      <c r="DA1582">
        <v>0</v>
      </c>
      <c r="DB1582">
        <v>0</v>
      </c>
      <c r="DC1582">
        <v>0</v>
      </c>
      <c r="DD1582">
        <v>0</v>
      </c>
      <c r="DE1582">
        <v>0</v>
      </c>
      <c r="DF1582">
        <v>0</v>
      </c>
      <c r="DG1582">
        <v>0</v>
      </c>
      <c r="DH1582">
        <v>0</v>
      </c>
      <c r="DI1582">
        <v>0</v>
      </c>
      <c r="DJ1582">
        <v>0</v>
      </c>
      <c r="DK1582">
        <v>0</v>
      </c>
      <c r="DL1582">
        <v>0</v>
      </c>
      <c r="DM1582">
        <v>0</v>
      </c>
      <c r="DN1582">
        <v>0</v>
      </c>
      <c r="DO1582">
        <v>0</v>
      </c>
      <c r="DP1582">
        <v>0</v>
      </c>
      <c r="DQ1582">
        <v>0</v>
      </c>
      <c r="DR1582">
        <v>0</v>
      </c>
      <c r="DS1582">
        <v>0</v>
      </c>
      <c r="DT1582">
        <v>0</v>
      </c>
      <c r="DU1582">
        <v>0</v>
      </c>
      <c r="DV1582">
        <v>0</v>
      </c>
      <c r="DW1582">
        <v>0</v>
      </c>
      <c r="DX1582">
        <v>0</v>
      </c>
    </row>
    <row r="1583" spans="14:128" hidden="1">
      <c r="N1583" t="s">
        <v>944</v>
      </c>
      <c r="O1583">
        <v>2</v>
      </c>
      <c r="P1583">
        <v>22</v>
      </c>
      <c r="Q1583" s="183" t="str">
        <f t="shared" si="53"/>
        <v>SDH200222</v>
      </c>
      <c r="R1583">
        <v>10000</v>
      </c>
      <c r="S1583">
        <v>10000</v>
      </c>
      <c r="T1583">
        <v>10000</v>
      </c>
      <c r="U1583">
        <v>10000</v>
      </c>
      <c r="V1583">
        <v>10000</v>
      </c>
      <c r="W1583">
        <v>10000</v>
      </c>
      <c r="X1583">
        <v>10000</v>
      </c>
      <c r="Y1583">
        <v>10000</v>
      </c>
      <c r="Z1583">
        <v>10000</v>
      </c>
      <c r="AA1583">
        <v>10000</v>
      </c>
      <c r="AB1583">
        <v>10000</v>
      </c>
      <c r="AC1583">
        <v>10000</v>
      </c>
      <c r="AD1583">
        <v>10000</v>
      </c>
      <c r="AE1583">
        <v>10000</v>
      </c>
      <c r="AF1583">
        <v>10000</v>
      </c>
      <c r="AG1583">
        <v>10000</v>
      </c>
      <c r="AH1583">
        <v>10000</v>
      </c>
      <c r="AI1583">
        <v>10000</v>
      </c>
      <c r="AJ1583">
        <v>10000</v>
      </c>
      <c r="AK1583">
        <v>10000</v>
      </c>
      <c r="AL1583">
        <v>10000</v>
      </c>
      <c r="AM1583">
        <v>10000</v>
      </c>
      <c r="AN1583">
        <v>10000</v>
      </c>
      <c r="AO1583">
        <v>10000</v>
      </c>
      <c r="AP1583">
        <v>10000</v>
      </c>
      <c r="AQ1583">
        <v>10000</v>
      </c>
      <c r="AR1583">
        <v>10000</v>
      </c>
      <c r="AS1583">
        <v>10000</v>
      </c>
      <c r="AT1583">
        <v>10000</v>
      </c>
      <c r="AU1583">
        <v>10000</v>
      </c>
      <c r="AV1583">
        <v>10000</v>
      </c>
      <c r="AW1583">
        <v>10000</v>
      </c>
      <c r="AX1583">
        <v>10000</v>
      </c>
      <c r="AY1583">
        <v>10000</v>
      </c>
      <c r="AZ1583">
        <v>10000</v>
      </c>
      <c r="BA1583">
        <v>0</v>
      </c>
      <c r="BB1583">
        <v>0</v>
      </c>
      <c r="BC1583">
        <v>0</v>
      </c>
      <c r="BD1583">
        <v>0</v>
      </c>
      <c r="BE1583">
        <v>0</v>
      </c>
      <c r="BF1583">
        <v>0</v>
      </c>
      <c r="BG1583">
        <v>0</v>
      </c>
      <c r="BH1583">
        <v>0</v>
      </c>
      <c r="BI1583">
        <v>0</v>
      </c>
      <c r="BJ1583">
        <v>0</v>
      </c>
      <c r="BK1583">
        <v>0</v>
      </c>
      <c r="BL1583">
        <v>0</v>
      </c>
      <c r="BM1583">
        <v>0</v>
      </c>
      <c r="BN1583">
        <v>0</v>
      </c>
      <c r="BO1583">
        <v>0</v>
      </c>
      <c r="BP1583">
        <v>0</v>
      </c>
      <c r="BQ1583">
        <v>0</v>
      </c>
      <c r="BR1583">
        <v>0</v>
      </c>
      <c r="BS1583">
        <v>0</v>
      </c>
      <c r="BT1583">
        <v>0</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0</v>
      </c>
      <c r="CP1583">
        <v>0</v>
      </c>
      <c r="CQ1583">
        <v>0</v>
      </c>
      <c r="CR1583">
        <v>0</v>
      </c>
      <c r="CS1583">
        <v>0</v>
      </c>
      <c r="CT1583">
        <v>0</v>
      </c>
      <c r="CU1583">
        <v>0</v>
      </c>
      <c r="CV1583">
        <v>0</v>
      </c>
      <c r="CW1583">
        <v>0</v>
      </c>
      <c r="CX1583">
        <v>0</v>
      </c>
      <c r="CY1583">
        <v>0</v>
      </c>
      <c r="CZ1583">
        <v>0</v>
      </c>
      <c r="DA1583">
        <v>0</v>
      </c>
      <c r="DB1583">
        <v>0</v>
      </c>
      <c r="DC1583">
        <v>0</v>
      </c>
      <c r="DD1583">
        <v>0</v>
      </c>
      <c r="DE1583">
        <v>0</v>
      </c>
      <c r="DF1583">
        <v>0</v>
      </c>
      <c r="DG1583">
        <v>0</v>
      </c>
      <c r="DH1583">
        <v>0</v>
      </c>
      <c r="DI1583">
        <v>0</v>
      </c>
      <c r="DJ1583">
        <v>0</v>
      </c>
      <c r="DK1583">
        <v>0</v>
      </c>
      <c r="DL1583">
        <v>0</v>
      </c>
      <c r="DM1583">
        <v>0</v>
      </c>
      <c r="DN1583">
        <v>0</v>
      </c>
      <c r="DO1583">
        <v>0</v>
      </c>
      <c r="DP1583">
        <v>0</v>
      </c>
      <c r="DQ1583">
        <v>0</v>
      </c>
      <c r="DR1583">
        <v>0</v>
      </c>
      <c r="DS1583">
        <v>0</v>
      </c>
      <c r="DT1583">
        <v>0</v>
      </c>
      <c r="DU1583">
        <v>0</v>
      </c>
      <c r="DV1583">
        <v>0</v>
      </c>
      <c r="DW1583">
        <v>0</v>
      </c>
      <c r="DX1583">
        <v>0</v>
      </c>
    </row>
    <row r="1584" spans="14:128" hidden="1">
      <c r="N1584" t="s">
        <v>944</v>
      </c>
      <c r="O1584">
        <v>2</v>
      </c>
      <c r="P1584">
        <v>23</v>
      </c>
      <c r="Q1584" s="183" t="str">
        <f t="shared" si="53"/>
        <v>SDH200223</v>
      </c>
      <c r="R1584">
        <v>10000</v>
      </c>
      <c r="S1584">
        <v>10000</v>
      </c>
      <c r="T1584">
        <v>10000</v>
      </c>
      <c r="U1584">
        <v>10000</v>
      </c>
      <c r="V1584">
        <v>10000</v>
      </c>
      <c r="W1584">
        <v>10000</v>
      </c>
      <c r="X1584">
        <v>10000</v>
      </c>
      <c r="Y1584">
        <v>10000</v>
      </c>
      <c r="Z1584">
        <v>10000</v>
      </c>
      <c r="AA1584">
        <v>10000</v>
      </c>
      <c r="AB1584">
        <v>10000</v>
      </c>
      <c r="AC1584">
        <v>10000</v>
      </c>
      <c r="AD1584">
        <v>10000</v>
      </c>
      <c r="AE1584">
        <v>10000</v>
      </c>
      <c r="AF1584">
        <v>10000</v>
      </c>
      <c r="AG1584">
        <v>10000</v>
      </c>
      <c r="AH1584">
        <v>10000</v>
      </c>
      <c r="AI1584">
        <v>10000</v>
      </c>
      <c r="AJ1584">
        <v>10000</v>
      </c>
      <c r="AK1584">
        <v>10000</v>
      </c>
      <c r="AL1584">
        <v>10000</v>
      </c>
      <c r="AM1584">
        <v>10000</v>
      </c>
      <c r="AN1584">
        <v>10000</v>
      </c>
      <c r="AO1584">
        <v>10000</v>
      </c>
      <c r="AP1584">
        <v>10000</v>
      </c>
      <c r="AQ1584">
        <v>10000</v>
      </c>
      <c r="AR1584">
        <v>10000</v>
      </c>
      <c r="AS1584">
        <v>10000</v>
      </c>
      <c r="AT1584">
        <v>10000</v>
      </c>
      <c r="AU1584">
        <v>10000</v>
      </c>
      <c r="AV1584">
        <v>10000</v>
      </c>
      <c r="AW1584">
        <v>10000</v>
      </c>
      <c r="AX1584">
        <v>10000</v>
      </c>
      <c r="AY1584">
        <v>10000</v>
      </c>
      <c r="AZ1584">
        <v>10000</v>
      </c>
      <c r="BA1584">
        <v>0</v>
      </c>
      <c r="BB1584">
        <v>0</v>
      </c>
      <c r="BC1584">
        <v>0</v>
      </c>
      <c r="BD1584">
        <v>0</v>
      </c>
      <c r="BE1584">
        <v>0</v>
      </c>
      <c r="BF1584">
        <v>0</v>
      </c>
      <c r="BG1584">
        <v>0</v>
      </c>
      <c r="BH1584">
        <v>0</v>
      </c>
      <c r="BI1584">
        <v>0</v>
      </c>
      <c r="BJ1584">
        <v>0</v>
      </c>
      <c r="BK1584">
        <v>0</v>
      </c>
      <c r="BL1584">
        <v>0</v>
      </c>
      <c r="BM1584">
        <v>0</v>
      </c>
      <c r="BN1584">
        <v>0</v>
      </c>
      <c r="BO1584">
        <v>0</v>
      </c>
      <c r="BP1584">
        <v>0</v>
      </c>
      <c r="BQ1584">
        <v>0</v>
      </c>
      <c r="BR1584">
        <v>0</v>
      </c>
      <c r="BS1584">
        <v>0</v>
      </c>
      <c r="BT1584">
        <v>0</v>
      </c>
      <c r="BU1584">
        <v>0</v>
      </c>
      <c r="BV1584">
        <v>0</v>
      </c>
      <c r="BW1584">
        <v>0</v>
      </c>
      <c r="BX1584">
        <v>0</v>
      </c>
      <c r="BY1584">
        <v>0</v>
      </c>
      <c r="BZ1584">
        <v>0</v>
      </c>
      <c r="CA1584">
        <v>0</v>
      </c>
      <c r="CB1584">
        <v>0</v>
      </c>
      <c r="CC1584">
        <v>0</v>
      </c>
      <c r="CD1584">
        <v>0</v>
      </c>
      <c r="CE1584">
        <v>0</v>
      </c>
      <c r="CF1584">
        <v>0</v>
      </c>
      <c r="CG1584">
        <v>0</v>
      </c>
      <c r="CH1584">
        <v>0</v>
      </c>
      <c r="CI1584">
        <v>0</v>
      </c>
      <c r="CJ1584">
        <v>0</v>
      </c>
      <c r="CK1584">
        <v>0</v>
      </c>
      <c r="CL1584">
        <v>0</v>
      </c>
      <c r="CM1584">
        <v>0</v>
      </c>
      <c r="CN1584">
        <v>0</v>
      </c>
      <c r="CO1584">
        <v>0</v>
      </c>
      <c r="CP1584">
        <v>0</v>
      </c>
      <c r="CQ1584">
        <v>0</v>
      </c>
      <c r="CR1584">
        <v>0</v>
      </c>
      <c r="CS1584">
        <v>0</v>
      </c>
      <c r="CT1584">
        <v>0</v>
      </c>
      <c r="CU1584">
        <v>0</v>
      </c>
      <c r="CV1584">
        <v>0</v>
      </c>
      <c r="CW1584">
        <v>0</v>
      </c>
      <c r="CX1584">
        <v>0</v>
      </c>
      <c r="CY1584">
        <v>0</v>
      </c>
      <c r="CZ1584">
        <v>0</v>
      </c>
      <c r="DA1584">
        <v>0</v>
      </c>
      <c r="DB1584">
        <v>0</v>
      </c>
      <c r="DC1584">
        <v>0</v>
      </c>
      <c r="DD1584">
        <v>0</v>
      </c>
      <c r="DE1584">
        <v>0</v>
      </c>
      <c r="DF1584">
        <v>0</v>
      </c>
      <c r="DG1584">
        <v>0</v>
      </c>
      <c r="DH1584">
        <v>0</v>
      </c>
      <c r="DI1584">
        <v>0</v>
      </c>
      <c r="DJ1584">
        <v>0</v>
      </c>
      <c r="DK1584">
        <v>0</v>
      </c>
      <c r="DL1584">
        <v>0</v>
      </c>
      <c r="DM1584">
        <v>0</v>
      </c>
      <c r="DN1584">
        <v>0</v>
      </c>
      <c r="DO1584">
        <v>0</v>
      </c>
      <c r="DP1584">
        <v>0</v>
      </c>
      <c r="DQ1584">
        <v>0</v>
      </c>
      <c r="DR1584">
        <v>0</v>
      </c>
      <c r="DS1584">
        <v>0</v>
      </c>
      <c r="DT1584">
        <v>0</v>
      </c>
      <c r="DU1584">
        <v>0</v>
      </c>
      <c r="DV1584">
        <v>0</v>
      </c>
      <c r="DW1584">
        <v>0</v>
      </c>
      <c r="DX1584">
        <v>0</v>
      </c>
    </row>
    <row r="1585" spans="14:128" hidden="1">
      <c r="N1585" t="s">
        <v>944</v>
      </c>
      <c r="O1585">
        <v>2</v>
      </c>
      <c r="P1585">
        <v>24</v>
      </c>
      <c r="Q1585" s="183" t="str">
        <f t="shared" si="53"/>
        <v>SDH200224</v>
      </c>
      <c r="R1585">
        <v>10000</v>
      </c>
      <c r="S1585">
        <v>10000</v>
      </c>
      <c r="T1585">
        <v>10000</v>
      </c>
      <c r="U1585">
        <v>10000</v>
      </c>
      <c r="V1585">
        <v>10000</v>
      </c>
      <c r="W1585">
        <v>10000</v>
      </c>
      <c r="X1585">
        <v>10000</v>
      </c>
      <c r="Y1585">
        <v>10000</v>
      </c>
      <c r="Z1585">
        <v>10000</v>
      </c>
      <c r="AA1585">
        <v>10000</v>
      </c>
      <c r="AB1585">
        <v>10000</v>
      </c>
      <c r="AC1585">
        <v>10000</v>
      </c>
      <c r="AD1585">
        <v>10000</v>
      </c>
      <c r="AE1585">
        <v>10000</v>
      </c>
      <c r="AF1585">
        <v>10000</v>
      </c>
      <c r="AG1585">
        <v>10000</v>
      </c>
      <c r="AH1585">
        <v>10000</v>
      </c>
      <c r="AI1585">
        <v>10000</v>
      </c>
      <c r="AJ1585">
        <v>10000</v>
      </c>
      <c r="AK1585">
        <v>10000</v>
      </c>
      <c r="AL1585">
        <v>10000</v>
      </c>
      <c r="AM1585">
        <v>10000</v>
      </c>
      <c r="AN1585">
        <v>10000</v>
      </c>
      <c r="AO1585">
        <v>10000</v>
      </c>
      <c r="AP1585">
        <v>10000</v>
      </c>
      <c r="AQ1585">
        <v>10000</v>
      </c>
      <c r="AR1585">
        <v>10000</v>
      </c>
      <c r="AS1585">
        <v>10000</v>
      </c>
      <c r="AT1585">
        <v>10000</v>
      </c>
      <c r="AU1585">
        <v>10000</v>
      </c>
      <c r="AV1585">
        <v>10000</v>
      </c>
      <c r="AW1585">
        <v>10000</v>
      </c>
      <c r="AX1585">
        <v>10000</v>
      </c>
      <c r="AY1585">
        <v>10000</v>
      </c>
      <c r="AZ1585">
        <v>10000</v>
      </c>
      <c r="BA1585">
        <v>0</v>
      </c>
      <c r="BB1585">
        <v>0</v>
      </c>
      <c r="BC1585">
        <v>0</v>
      </c>
      <c r="BD1585">
        <v>0</v>
      </c>
      <c r="BE1585">
        <v>0</v>
      </c>
      <c r="BF1585">
        <v>0</v>
      </c>
      <c r="BG1585">
        <v>0</v>
      </c>
      <c r="BH1585">
        <v>0</v>
      </c>
      <c r="BI1585">
        <v>0</v>
      </c>
      <c r="BJ1585">
        <v>0</v>
      </c>
      <c r="BK1585">
        <v>0</v>
      </c>
      <c r="BL1585">
        <v>0</v>
      </c>
      <c r="BM1585">
        <v>0</v>
      </c>
      <c r="BN1585">
        <v>0</v>
      </c>
      <c r="BO1585">
        <v>0</v>
      </c>
      <c r="BP1585">
        <v>0</v>
      </c>
      <c r="BQ1585">
        <v>0</v>
      </c>
      <c r="BR1585">
        <v>0</v>
      </c>
      <c r="BS1585">
        <v>0</v>
      </c>
      <c r="BT1585">
        <v>0</v>
      </c>
      <c r="BU1585">
        <v>0</v>
      </c>
      <c r="BV1585">
        <v>0</v>
      </c>
      <c r="BW1585">
        <v>0</v>
      </c>
      <c r="BX1585">
        <v>0</v>
      </c>
      <c r="BY1585">
        <v>0</v>
      </c>
      <c r="BZ1585">
        <v>0</v>
      </c>
      <c r="CA1585">
        <v>0</v>
      </c>
      <c r="CB1585">
        <v>0</v>
      </c>
      <c r="CC1585">
        <v>0</v>
      </c>
      <c r="CD1585">
        <v>0</v>
      </c>
      <c r="CE1585">
        <v>0</v>
      </c>
      <c r="CF1585">
        <v>0</v>
      </c>
      <c r="CG1585">
        <v>0</v>
      </c>
      <c r="CH1585">
        <v>0</v>
      </c>
      <c r="CI1585">
        <v>0</v>
      </c>
      <c r="CJ1585">
        <v>0</v>
      </c>
      <c r="CK1585">
        <v>0</v>
      </c>
      <c r="CL1585">
        <v>0</v>
      </c>
      <c r="CM1585">
        <v>0</v>
      </c>
      <c r="CN1585">
        <v>0</v>
      </c>
      <c r="CO1585">
        <v>0</v>
      </c>
      <c r="CP1585">
        <v>0</v>
      </c>
      <c r="CQ1585">
        <v>0</v>
      </c>
      <c r="CR1585">
        <v>0</v>
      </c>
      <c r="CS1585">
        <v>0</v>
      </c>
      <c r="CT1585">
        <v>0</v>
      </c>
      <c r="CU1585">
        <v>0</v>
      </c>
      <c r="CV1585">
        <v>0</v>
      </c>
      <c r="CW1585">
        <v>0</v>
      </c>
      <c r="CX1585">
        <v>0</v>
      </c>
      <c r="CY1585">
        <v>0</v>
      </c>
      <c r="CZ1585">
        <v>0</v>
      </c>
      <c r="DA1585">
        <v>0</v>
      </c>
      <c r="DB1585">
        <v>0</v>
      </c>
      <c r="DC1585">
        <v>0</v>
      </c>
      <c r="DD1585">
        <v>0</v>
      </c>
      <c r="DE1585">
        <v>0</v>
      </c>
      <c r="DF1585">
        <v>0</v>
      </c>
      <c r="DG1585">
        <v>0</v>
      </c>
      <c r="DH1585">
        <v>0</v>
      </c>
      <c r="DI1585">
        <v>0</v>
      </c>
      <c r="DJ1585">
        <v>0</v>
      </c>
      <c r="DK1585">
        <v>0</v>
      </c>
      <c r="DL1585">
        <v>0</v>
      </c>
      <c r="DM1585">
        <v>0</v>
      </c>
      <c r="DN1585">
        <v>0</v>
      </c>
      <c r="DO1585">
        <v>0</v>
      </c>
      <c r="DP1585">
        <v>0</v>
      </c>
      <c r="DQ1585">
        <v>0</v>
      </c>
      <c r="DR1585">
        <v>0</v>
      </c>
      <c r="DS1585">
        <v>0</v>
      </c>
      <c r="DT1585">
        <v>0</v>
      </c>
      <c r="DU1585">
        <v>0</v>
      </c>
      <c r="DV1585">
        <v>0</v>
      </c>
      <c r="DW1585">
        <v>0</v>
      </c>
      <c r="DX1585">
        <v>0</v>
      </c>
    </row>
    <row r="1586" spans="14:128" hidden="1">
      <c r="N1586" t="s">
        <v>944</v>
      </c>
      <c r="O1586">
        <v>2</v>
      </c>
      <c r="P1586">
        <v>25</v>
      </c>
      <c r="Q1586" s="183" t="str">
        <f t="shared" si="53"/>
        <v>SDH200225</v>
      </c>
      <c r="R1586">
        <v>10000</v>
      </c>
      <c r="S1586">
        <v>10000</v>
      </c>
      <c r="T1586">
        <v>10000</v>
      </c>
      <c r="U1586">
        <v>10000</v>
      </c>
      <c r="V1586">
        <v>10000</v>
      </c>
      <c r="W1586">
        <v>10000</v>
      </c>
      <c r="X1586">
        <v>10000</v>
      </c>
      <c r="Y1586">
        <v>10000</v>
      </c>
      <c r="Z1586">
        <v>10000</v>
      </c>
      <c r="AA1586">
        <v>10000</v>
      </c>
      <c r="AB1586">
        <v>10000</v>
      </c>
      <c r="AC1586">
        <v>10000</v>
      </c>
      <c r="AD1586">
        <v>10000</v>
      </c>
      <c r="AE1586">
        <v>10000</v>
      </c>
      <c r="AF1586">
        <v>10000</v>
      </c>
      <c r="AG1586">
        <v>10000</v>
      </c>
      <c r="AH1586">
        <v>10000</v>
      </c>
      <c r="AI1586">
        <v>10000</v>
      </c>
      <c r="AJ1586">
        <v>10000</v>
      </c>
      <c r="AK1586">
        <v>10000</v>
      </c>
      <c r="AL1586">
        <v>10000</v>
      </c>
      <c r="AM1586">
        <v>10000</v>
      </c>
      <c r="AN1586">
        <v>10000</v>
      </c>
      <c r="AO1586">
        <v>10000</v>
      </c>
      <c r="AP1586">
        <v>10000</v>
      </c>
      <c r="AQ1586">
        <v>10000</v>
      </c>
      <c r="AR1586">
        <v>10000</v>
      </c>
      <c r="AS1586">
        <v>10000</v>
      </c>
      <c r="AT1586">
        <v>10000</v>
      </c>
      <c r="AU1586">
        <v>10000</v>
      </c>
      <c r="AV1586">
        <v>10000</v>
      </c>
      <c r="AW1586">
        <v>10000</v>
      </c>
      <c r="AX1586">
        <v>10000</v>
      </c>
      <c r="AY1586">
        <v>10000</v>
      </c>
      <c r="AZ1586">
        <v>10000</v>
      </c>
      <c r="BA1586">
        <v>0</v>
      </c>
      <c r="BB1586">
        <v>0</v>
      </c>
      <c r="BC1586">
        <v>0</v>
      </c>
      <c r="BD1586">
        <v>0</v>
      </c>
      <c r="BE1586">
        <v>0</v>
      </c>
      <c r="BF1586">
        <v>0</v>
      </c>
      <c r="BG1586">
        <v>0</v>
      </c>
      <c r="BH1586">
        <v>0</v>
      </c>
      <c r="BI1586">
        <v>0</v>
      </c>
      <c r="BJ1586">
        <v>0</v>
      </c>
      <c r="BK1586">
        <v>0</v>
      </c>
      <c r="BL1586">
        <v>0</v>
      </c>
      <c r="BM1586">
        <v>0</v>
      </c>
      <c r="BN1586">
        <v>0</v>
      </c>
      <c r="BO1586">
        <v>0</v>
      </c>
      <c r="BP1586">
        <v>0</v>
      </c>
      <c r="BQ1586">
        <v>0</v>
      </c>
      <c r="BR1586">
        <v>0</v>
      </c>
      <c r="BS1586">
        <v>0</v>
      </c>
      <c r="BT1586">
        <v>0</v>
      </c>
      <c r="BU1586">
        <v>0</v>
      </c>
      <c r="BV1586">
        <v>0</v>
      </c>
      <c r="BW1586">
        <v>0</v>
      </c>
      <c r="BX1586">
        <v>0</v>
      </c>
      <c r="BY1586">
        <v>0</v>
      </c>
      <c r="BZ1586">
        <v>0</v>
      </c>
      <c r="CA1586">
        <v>0</v>
      </c>
      <c r="CB1586">
        <v>0</v>
      </c>
      <c r="CC1586">
        <v>0</v>
      </c>
      <c r="CD1586">
        <v>0</v>
      </c>
      <c r="CE1586">
        <v>0</v>
      </c>
      <c r="CF1586">
        <v>0</v>
      </c>
      <c r="CG1586">
        <v>0</v>
      </c>
      <c r="CH1586">
        <v>0</v>
      </c>
      <c r="CI1586">
        <v>0</v>
      </c>
      <c r="CJ1586">
        <v>0</v>
      </c>
      <c r="CK1586">
        <v>0</v>
      </c>
      <c r="CL1586">
        <v>0</v>
      </c>
      <c r="CM1586">
        <v>0</v>
      </c>
      <c r="CN1586">
        <v>0</v>
      </c>
      <c r="CO1586">
        <v>0</v>
      </c>
      <c r="CP1586">
        <v>0</v>
      </c>
      <c r="CQ1586">
        <v>0</v>
      </c>
      <c r="CR1586">
        <v>0</v>
      </c>
      <c r="CS1586">
        <v>0</v>
      </c>
      <c r="CT1586">
        <v>0</v>
      </c>
      <c r="CU1586">
        <v>0</v>
      </c>
      <c r="CV1586">
        <v>0</v>
      </c>
      <c r="CW1586">
        <v>0</v>
      </c>
      <c r="CX1586">
        <v>0</v>
      </c>
      <c r="CY1586">
        <v>0</v>
      </c>
      <c r="CZ1586">
        <v>0</v>
      </c>
      <c r="DA1586">
        <v>0</v>
      </c>
      <c r="DB1586">
        <v>0</v>
      </c>
      <c r="DC1586">
        <v>0</v>
      </c>
      <c r="DD1586">
        <v>0</v>
      </c>
      <c r="DE1586">
        <v>0</v>
      </c>
      <c r="DF1586">
        <v>0</v>
      </c>
      <c r="DG1586">
        <v>0</v>
      </c>
      <c r="DH1586">
        <v>0</v>
      </c>
      <c r="DI1586">
        <v>0</v>
      </c>
      <c r="DJ1586">
        <v>0</v>
      </c>
      <c r="DK1586">
        <v>0</v>
      </c>
      <c r="DL1586">
        <v>0</v>
      </c>
      <c r="DM1586">
        <v>0</v>
      </c>
      <c r="DN1586">
        <v>0</v>
      </c>
      <c r="DO1586">
        <v>0</v>
      </c>
      <c r="DP1586">
        <v>0</v>
      </c>
      <c r="DQ1586">
        <v>0</v>
      </c>
      <c r="DR1586">
        <v>0</v>
      </c>
      <c r="DS1586">
        <v>0</v>
      </c>
      <c r="DT1586">
        <v>0</v>
      </c>
      <c r="DU1586">
        <v>0</v>
      </c>
      <c r="DV1586">
        <v>0</v>
      </c>
      <c r="DW1586">
        <v>0</v>
      </c>
      <c r="DX1586">
        <v>0</v>
      </c>
    </row>
    <row r="1587" spans="14:128" hidden="1">
      <c r="N1587" t="s">
        <v>944</v>
      </c>
      <c r="O1587">
        <v>2</v>
      </c>
      <c r="P1587">
        <v>26</v>
      </c>
      <c r="Q1587" s="183" t="str">
        <f t="shared" si="53"/>
        <v>SDH200226</v>
      </c>
      <c r="R1587">
        <v>10000</v>
      </c>
      <c r="S1587">
        <v>10000</v>
      </c>
      <c r="T1587">
        <v>10000</v>
      </c>
      <c r="U1587">
        <v>10000</v>
      </c>
      <c r="V1587">
        <v>10000</v>
      </c>
      <c r="W1587">
        <v>10000</v>
      </c>
      <c r="X1587">
        <v>10000</v>
      </c>
      <c r="Y1587">
        <v>10000</v>
      </c>
      <c r="Z1587">
        <v>10000</v>
      </c>
      <c r="AA1587">
        <v>10000</v>
      </c>
      <c r="AB1587">
        <v>10000</v>
      </c>
      <c r="AC1587">
        <v>10000</v>
      </c>
      <c r="AD1587">
        <v>10000</v>
      </c>
      <c r="AE1587">
        <v>10000</v>
      </c>
      <c r="AF1587">
        <v>10000</v>
      </c>
      <c r="AG1587">
        <v>10000</v>
      </c>
      <c r="AH1587">
        <v>10000</v>
      </c>
      <c r="AI1587">
        <v>10000</v>
      </c>
      <c r="AJ1587">
        <v>10000</v>
      </c>
      <c r="AK1587">
        <v>10000</v>
      </c>
      <c r="AL1587">
        <v>10000</v>
      </c>
      <c r="AM1587">
        <v>10000</v>
      </c>
      <c r="AN1587">
        <v>10000</v>
      </c>
      <c r="AO1587">
        <v>10000</v>
      </c>
      <c r="AP1587">
        <v>10000</v>
      </c>
      <c r="AQ1587">
        <v>10000</v>
      </c>
      <c r="AR1587">
        <v>10000</v>
      </c>
      <c r="AS1587">
        <v>10000</v>
      </c>
      <c r="AT1587">
        <v>10000</v>
      </c>
      <c r="AU1587">
        <v>10000</v>
      </c>
      <c r="AV1587">
        <v>10000</v>
      </c>
      <c r="AW1587">
        <v>10000</v>
      </c>
      <c r="AX1587">
        <v>10000</v>
      </c>
      <c r="AY1587">
        <v>10000</v>
      </c>
      <c r="AZ1587">
        <v>10000</v>
      </c>
      <c r="BA1587">
        <v>0</v>
      </c>
      <c r="BB1587">
        <v>0</v>
      </c>
      <c r="BC1587">
        <v>0</v>
      </c>
      <c r="BD1587">
        <v>0</v>
      </c>
      <c r="BE1587">
        <v>0</v>
      </c>
      <c r="BF1587">
        <v>0</v>
      </c>
      <c r="BG1587">
        <v>0</v>
      </c>
      <c r="BH1587">
        <v>0</v>
      </c>
      <c r="BI1587">
        <v>0</v>
      </c>
      <c r="BJ1587">
        <v>0</v>
      </c>
      <c r="BK1587">
        <v>0</v>
      </c>
      <c r="BL1587">
        <v>0</v>
      </c>
      <c r="BM1587">
        <v>0</v>
      </c>
      <c r="BN1587">
        <v>0</v>
      </c>
      <c r="BO1587">
        <v>0</v>
      </c>
      <c r="BP1587">
        <v>0</v>
      </c>
      <c r="BQ1587">
        <v>0</v>
      </c>
      <c r="BR1587">
        <v>0</v>
      </c>
      <c r="BS1587">
        <v>0</v>
      </c>
      <c r="BT1587">
        <v>0</v>
      </c>
      <c r="BU1587">
        <v>0</v>
      </c>
      <c r="BV1587">
        <v>0</v>
      </c>
      <c r="BW1587">
        <v>0</v>
      </c>
      <c r="BX1587">
        <v>0</v>
      </c>
      <c r="BY1587">
        <v>0</v>
      </c>
      <c r="BZ1587">
        <v>0</v>
      </c>
      <c r="CA1587">
        <v>0</v>
      </c>
      <c r="CB1587">
        <v>0</v>
      </c>
      <c r="CC1587">
        <v>0</v>
      </c>
      <c r="CD1587">
        <v>0</v>
      </c>
      <c r="CE1587">
        <v>0</v>
      </c>
      <c r="CF1587">
        <v>0</v>
      </c>
      <c r="CG1587">
        <v>0</v>
      </c>
      <c r="CH1587">
        <v>0</v>
      </c>
      <c r="CI1587">
        <v>0</v>
      </c>
      <c r="CJ1587">
        <v>0</v>
      </c>
      <c r="CK1587">
        <v>0</v>
      </c>
      <c r="CL1587">
        <v>0</v>
      </c>
      <c r="CM1587">
        <v>0</v>
      </c>
      <c r="CN1587">
        <v>0</v>
      </c>
      <c r="CO1587">
        <v>0</v>
      </c>
      <c r="CP1587">
        <v>0</v>
      </c>
      <c r="CQ1587">
        <v>0</v>
      </c>
      <c r="CR1587">
        <v>0</v>
      </c>
      <c r="CS1587">
        <v>0</v>
      </c>
      <c r="CT1587">
        <v>0</v>
      </c>
      <c r="CU1587">
        <v>0</v>
      </c>
      <c r="CV1587">
        <v>0</v>
      </c>
      <c r="CW1587">
        <v>0</v>
      </c>
      <c r="CX1587">
        <v>0</v>
      </c>
      <c r="CY1587">
        <v>0</v>
      </c>
      <c r="CZ1587">
        <v>0</v>
      </c>
      <c r="DA1587">
        <v>0</v>
      </c>
      <c r="DB1587">
        <v>0</v>
      </c>
      <c r="DC1587">
        <v>0</v>
      </c>
      <c r="DD1587">
        <v>0</v>
      </c>
      <c r="DE1587">
        <v>0</v>
      </c>
      <c r="DF1587">
        <v>0</v>
      </c>
      <c r="DG1587">
        <v>0</v>
      </c>
      <c r="DH1587">
        <v>0</v>
      </c>
      <c r="DI1587">
        <v>0</v>
      </c>
      <c r="DJ1587">
        <v>0</v>
      </c>
      <c r="DK1587">
        <v>0</v>
      </c>
      <c r="DL1587">
        <v>0</v>
      </c>
      <c r="DM1587">
        <v>0</v>
      </c>
      <c r="DN1587">
        <v>0</v>
      </c>
      <c r="DO1587">
        <v>0</v>
      </c>
      <c r="DP1587">
        <v>0</v>
      </c>
      <c r="DQ1587">
        <v>0</v>
      </c>
      <c r="DR1587">
        <v>0</v>
      </c>
      <c r="DS1587">
        <v>0</v>
      </c>
      <c r="DT1587">
        <v>0</v>
      </c>
      <c r="DU1587">
        <v>0</v>
      </c>
      <c r="DV1587">
        <v>0</v>
      </c>
      <c r="DW1587">
        <v>0</v>
      </c>
      <c r="DX1587">
        <v>0</v>
      </c>
    </row>
    <row r="1588" spans="14:128" hidden="1">
      <c r="N1588" t="s">
        <v>944</v>
      </c>
      <c r="O1588">
        <v>2</v>
      </c>
      <c r="P1588">
        <v>27</v>
      </c>
      <c r="Q1588" s="183" t="str">
        <f t="shared" si="53"/>
        <v>SDH200227</v>
      </c>
      <c r="R1588">
        <v>10000</v>
      </c>
      <c r="S1588">
        <v>10000</v>
      </c>
      <c r="T1588">
        <v>10000</v>
      </c>
      <c r="U1588">
        <v>10000</v>
      </c>
      <c r="V1588">
        <v>10000</v>
      </c>
      <c r="W1588">
        <v>10000</v>
      </c>
      <c r="X1588">
        <v>10000</v>
      </c>
      <c r="Y1588">
        <v>10000</v>
      </c>
      <c r="Z1588">
        <v>10000</v>
      </c>
      <c r="AA1588">
        <v>10000</v>
      </c>
      <c r="AB1588">
        <v>10000</v>
      </c>
      <c r="AC1588">
        <v>10000</v>
      </c>
      <c r="AD1588">
        <v>10000</v>
      </c>
      <c r="AE1588">
        <v>10000</v>
      </c>
      <c r="AF1588">
        <v>10000</v>
      </c>
      <c r="AG1588">
        <v>10000</v>
      </c>
      <c r="AH1588">
        <v>10000</v>
      </c>
      <c r="AI1588">
        <v>10000</v>
      </c>
      <c r="AJ1588">
        <v>10000</v>
      </c>
      <c r="AK1588">
        <v>10000</v>
      </c>
      <c r="AL1588">
        <v>10000</v>
      </c>
      <c r="AM1588">
        <v>10000</v>
      </c>
      <c r="AN1588">
        <v>10000</v>
      </c>
      <c r="AO1588">
        <v>10000</v>
      </c>
      <c r="AP1588">
        <v>10000</v>
      </c>
      <c r="AQ1588">
        <v>10000</v>
      </c>
      <c r="AR1588">
        <v>10000</v>
      </c>
      <c r="AS1588">
        <v>10000</v>
      </c>
      <c r="AT1588">
        <v>10000</v>
      </c>
      <c r="AU1588">
        <v>10000</v>
      </c>
      <c r="AV1588">
        <v>10000</v>
      </c>
      <c r="AW1588">
        <v>10000</v>
      </c>
      <c r="AX1588">
        <v>10000</v>
      </c>
      <c r="AY1588">
        <v>10000</v>
      </c>
      <c r="AZ1588">
        <v>10000</v>
      </c>
      <c r="BA1588">
        <v>0</v>
      </c>
      <c r="BB1588">
        <v>0</v>
      </c>
      <c r="BC1588">
        <v>0</v>
      </c>
      <c r="BD1588">
        <v>0</v>
      </c>
      <c r="BE1588">
        <v>0</v>
      </c>
      <c r="BF1588">
        <v>0</v>
      </c>
      <c r="BG1588">
        <v>0</v>
      </c>
      <c r="BH1588">
        <v>0</v>
      </c>
      <c r="BI1588">
        <v>0</v>
      </c>
      <c r="BJ1588">
        <v>0</v>
      </c>
      <c r="BK1588">
        <v>0</v>
      </c>
      <c r="BL1588">
        <v>0</v>
      </c>
      <c r="BM1588">
        <v>0</v>
      </c>
      <c r="BN1588">
        <v>0</v>
      </c>
      <c r="BO1588">
        <v>0</v>
      </c>
      <c r="BP1588">
        <v>0</v>
      </c>
      <c r="BQ1588">
        <v>0</v>
      </c>
      <c r="BR1588">
        <v>0</v>
      </c>
      <c r="BS1588">
        <v>0</v>
      </c>
      <c r="BT1588">
        <v>0</v>
      </c>
      <c r="BU1588">
        <v>0</v>
      </c>
      <c r="BV1588">
        <v>0</v>
      </c>
      <c r="BW1588">
        <v>0</v>
      </c>
      <c r="BX1588">
        <v>0</v>
      </c>
      <c r="BY1588">
        <v>0</v>
      </c>
      <c r="BZ1588">
        <v>0</v>
      </c>
      <c r="CA1588">
        <v>0</v>
      </c>
      <c r="CB1588">
        <v>0</v>
      </c>
      <c r="CC1588">
        <v>0</v>
      </c>
      <c r="CD1588">
        <v>0</v>
      </c>
      <c r="CE1588">
        <v>0</v>
      </c>
      <c r="CF1588">
        <v>0</v>
      </c>
      <c r="CG1588">
        <v>0</v>
      </c>
      <c r="CH1588">
        <v>0</v>
      </c>
      <c r="CI1588">
        <v>0</v>
      </c>
      <c r="CJ1588">
        <v>0</v>
      </c>
      <c r="CK1588">
        <v>0</v>
      </c>
      <c r="CL1588">
        <v>0</v>
      </c>
      <c r="CM1588">
        <v>0</v>
      </c>
      <c r="CN1588">
        <v>0</v>
      </c>
      <c r="CO1588">
        <v>0</v>
      </c>
      <c r="CP1588">
        <v>0</v>
      </c>
      <c r="CQ1588">
        <v>0</v>
      </c>
      <c r="CR1588">
        <v>0</v>
      </c>
      <c r="CS1588">
        <v>0</v>
      </c>
      <c r="CT1588">
        <v>0</v>
      </c>
      <c r="CU1588">
        <v>0</v>
      </c>
      <c r="CV1588">
        <v>0</v>
      </c>
      <c r="CW1588">
        <v>0</v>
      </c>
      <c r="CX1588">
        <v>0</v>
      </c>
      <c r="CY1588">
        <v>0</v>
      </c>
      <c r="CZ1588">
        <v>0</v>
      </c>
      <c r="DA1588">
        <v>0</v>
      </c>
      <c r="DB1588">
        <v>0</v>
      </c>
      <c r="DC1588">
        <v>0</v>
      </c>
      <c r="DD1588">
        <v>0</v>
      </c>
      <c r="DE1588">
        <v>0</v>
      </c>
      <c r="DF1588">
        <v>0</v>
      </c>
      <c r="DG1588">
        <v>0</v>
      </c>
      <c r="DH1588">
        <v>0</v>
      </c>
      <c r="DI1588">
        <v>0</v>
      </c>
      <c r="DJ1588">
        <v>0</v>
      </c>
      <c r="DK1588">
        <v>0</v>
      </c>
      <c r="DL1588">
        <v>0</v>
      </c>
      <c r="DM1588">
        <v>0</v>
      </c>
      <c r="DN1588">
        <v>0</v>
      </c>
      <c r="DO1588">
        <v>0</v>
      </c>
      <c r="DP1588">
        <v>0</v>
      </c>
      <c r="DQ1588">
        <v>0</v>
      </c>
      <c r="DR1588">
        <v>0</v>
      </c>
      <c r="DS1588">
        <v>0</v>
      </c>
      <c r="DT1588">
        <v>0</v>
      </c>
      <c r="DU1588">
        <v>0</v>
      </c>
      <c r="DV1588">
        <v>0</v>
      </c>
      <c r="DW1588">
        <v>0</v>
      </c>
      <c r="DX1588">
        <v>0</v>
      </c>
    </row>
    <row r="1589" spans="14:128" hidden="1">
      <c r="N1589" t="s">
        <v>944</v>
      </c>
      <c r="O1589">
        <v>2</v>
      </c>
      <c r="P1589">
        <v>28</v>
      </c>
      <c r="Q1589" s="183" t="str">
        <f t="shared" si="53"/>
        <v>SDH200228</v>
      </c>
      <c r="R1589">
        <v>10000</v>
      </c>
      <c r="S1589">
        <v>10000</v>
      </c>
      <c r="T1589">
        <v>10000</v>
      </c>
      <c r="U1589">
        <v>10000</v>
      </c>
      <c r="V1589">
        <v>10000</v>
      </c>
      <c r="W1589">
        <v>10000</v>
      </c>
      <c r="X1589">
        <v>10000</v>
      </c>
      <c r="Y1589">
        <v>10000</v>
      </c>
      <c r="Z1589">
        <v>10000</v>
      </c>
      <c r="AA1589">
        <v>10000</v>
      </c>
      <c r="AB1589">
        <v>10000</v>
      </c>
      <c r="AC1589">
        <v>10000</v>
      </c>
      <c r="AD1589">
        <v>10000</v>
      </c>
      <c r="AE1589">
        <v>10000</v>
      </c>
      <c r="AF1589">
        <v>10000</v>
      </c>
      <c r="AG1589">
        <v>10000</v>
      </c>
      <c r="AH1589">
        <v>10000</v>
      </c>
      <c r="AI1589">
        <v>10000</v>
      </c>
      <c r="AJ1589">
        <v>10000</v>
      </c>
      <c r="AK1589">
        <v>10000</v>
      </c>
      <c r="AL1589">
        <v>10000</v>
      </c>
      <c r="AM1589">
        <v>10000</v>
      </c>
      <c r="AN1589">
        <v>10000</v>
      </c>
      <c r="AO1589">
        <v>10000</v>
      </c>
      <c r="AP1589">
        <v>10000</v>
      </c>
      <c r="AQ1589">
        <v>10000</v>
      </c>
      <c r="AR1589">
        <v>10000</v>
      </c>
      <c r="AS1589">
        <v>10000</v>
      </c>
      <c r="AT1589">
        <v>10000</v>
      </c>
      <c r="AU1589">
        <v>10000</v>
      </c>
      <c r="AV1589">
        <v>10000</v>
      </c>
      <c r="AW1589">
        <v>10000</v>
      </c>
      <c r="AX1589">
        <v>10000</v>
      </c>
      <c r="AY1589">
        <v>10000</v>
      </c>
      <c r="AZ1589">
        <v>10000</v>
      </c>
      <c r="BA1589">
        <v>0</v>
      </c>
      <c r="BB1589">
        <v>0</v>
      </c>
      <c r="BC1589">
        <v>0</v>
      </c>
      <c r="BD1589">
        <v>0</v>
      </c>
      <c r="BE1589">
        <v>0</v>
      </c>
      <c r="BF1589">
        <v>0</v>
      </c>
      <c r="BG1589">
        <v>0</v>
      </c>
      <c r="BH1589">
        <v>0</v>
      </c>
      <c r="BI1589">
        <v>0</v>
      </c>
      <c r="BJ1589">
        <v>0</v>
      </c>
      <c r="BK1589">
        <v>0</v>
      </c>
      <c r="BL1589">
        <v>0</v>
      </c>
      <c r="BM1589">
        <v>0</v>
      </c>
      <c r="BN1589">
        <v>0</v>
      </c>
      <c r="BO1589">
        <v>0</v>
      </c>
      <c r="BP1589">
        <v>0</v>
      </c>
      <c r="BQ1589">
        <v>0</v>
      </c>
      <c r="BR1589">
        <v>0</v>
      </c>
      <c r="BS1589">
        <v>0</v>
      </c>
      <c r="BT1589">
        <v>0</v>
      </c>
      <c r="BU1589">
        <v>0</v>
      </c>
      <c r="BV1589">
        <v>0</v>
      </c>
      <c r="BW1589">
        <v>0</v>
      </c>
      <c r="BX1589">
        <v>0</v>
      </c>
      <c r="BY1589">
        <v>0</v>
      </c>
      <c r="BZ1589">
        <v>0</v>
      </c>
      <c r="CA1589">
        <v>0</v>
      </c>
      <c r="CB1589">
        <v>0</v>
      </c>
      <c r="CC1589">
        <v>0</v>
      </c>
      <c r="CD1589">
        <v>0</v>
      </c>
      <c r="CE1589">
        <v>0</v>
      </c>
      <c r="CF1589">
        <v>0</v>
      </c>
      <c r="CG1589">
        <v>0</v>
      </c>
      <c r="CH1589">
        <v>0</v>
      </c>
      <c r="CI1589">
        <v>0</v>
      </c>
      <c r="CJ1589">
        <v>0</v>
      </c>
      <c r="CK1589">
        <v>0</v>
      </c>
      <c r="CL1589">
        <v>0</v>
      </c>
      <c r="CM1589">
        <v>0</v>
      </c>
      <c r="CN1589">
        <v>0</v>
      </c>
      <c r="CO1589">
        <v>0</v>
      </c>
      <c r="CP1589">
        <v>0</v>
      </c>
      <c r="CQ1589">
        <v>0</v>
      </c>
      <c r="CR1589">
        <v>0</v>
      </c>
      <c r="CS1589">
        <v>0</v>
      </c>
      <c r="CT1589">
        <v>0</v>
      </c>
      <c r="CU1589">
        <v>0</v>
      </c>
      <c r="CV1589">
        <v>0</v>
      </c>
      <c r="CW1589">
        <v>0</v>
      </c>
      <c r="CX1589">
        <v>0</v>
      </c>
      <c r="CY1589">
        <v>0</v>
      </c>
      <c r="CZ1589">
        <v>0</v>
      </c>
      <c r="DA1589">
        <v>0</v>
      </c>
      <c r="DB1589">
        <v>0</v>
      </c>
      <c r="DC1589">
        <v>0</v>
      </c>
      <c r="DD1589">
        <v>0</v>
      </c>
      <c r="DE1589">
        <v>0</v>
      </c>
      <c r="DF1589">
        <v>0</v>
      </c>
      <c r="DG1589">
        <v>0</v>
      </c>
      <c r="DH1589">
        <v>0</v>
      </c>
      <c r="DI1589">
        <v>0</v>
      </c>
      <c r="DJ1589">
        <v>0</v>
      </c>
      <c r="DK1589">
        <v>0</v>
      </c>
      <c r="DL1589">
        <v>0</v>
      </c>
      <c r="DM1589">
        <v>0</v>
      </c>
      <c r="DN1589">
        <v>0</v>
      </c>
      <c r="DO1589">
        <v>0</v>
      </c>
      <c r="DP1589">
        <v>0</v>
      </c>
      <c r="DQ1589">
        <v>0</v>
      </c>
      <c r="DR1589">
        <v>0</v>
      </c>
      <c r="DS1589">
        <v>0</v>
      </c>
      <c r="DT1589">
        <v>0</v>
      </c>
      <c r="DU1589">
        <v>0</v>
      </c>
      <c r="DV1589">
        <v>0</v>
      </c>
      <c r="DW1589">
        <v>0</v>
      </c>
      <c r="DX1589">
        <v>0</v>
      </c>
    </row>
    <row r="1590" spans="14:128" hidden="1">
      <c r="N1590" t="s">
        <v>944</v>
      </c>
      <c r="O1590">
        <v>2</v>
      </c>
      <c r="P1590">
        <v>29</v>
      </c>
      <c r="Q1590" s="183" t="str">
        <f t="shared" si="53"/>
        <v>SDH200229</v>
      </c>
      <c r="R1590">
        <v>10000</v>
      </c>
      <c r="S1590">
        <v>10000</v>
      </c>
      <c r="T1590">
        <v>10000</v>
      </c>
      <c r="U1590">
        <v>10000</v>
      </c>
      <c r="V1590">
        <v>10000</v>
      </c>
      <c r="W1590">
        <v>10000</v>
      </c>
      <c r="X1590">
        <v>10000</v>
      </c>
      <c r="Y1590">
        <v>10000</v>
      </c>
      <c r="Z1590">
        <v>10000</v>
      </c>
      <c r="AA1590">
        <v>10000</v>
      </c>
      <c r="AB1590">
        <v>10000</v>
      </c>
      <c r="AC1590">
        <v>10000</v>
      </c>
      <c r="AD1590">
        <v>10000</v>
      </c>
      <c r="AE1590">
        <v>10000</v>
      </c>
      <c r="AF1590">
        <v>10000</v>
      </c>
      <c r="AG1590">
        <v>10000</v>
      </c>
      <c r="AH1590">
        <v>10000</v>
      </c>
      <c r="AI1590">
        <v>10000</v>
      </c>
      <c r="AJ1590">
        <v>10000</v>
      </c>
      <c r="AK1590">
        <v>10000</v>
      </c>
      <c r="AL1590">
        <v>10000</v>
      </c>
      <c r="AM1590">
        <v>10000</v>
      </c>
      <c r="AN1590">
        <v>10000</v>
      </c>
      <c r="AO1590">
        <v>10000</v>
      </c>
      <c r="AP1590">
        <v>10000</v>
      </c>
      <c r="AQ1590">
        <v>10000</v>
      </c>
      <c r="AR1590">
        <v>10000</v>
      </c>
      <c r="AS1590">
        <v>10000</v>
      </c>
      <c r="AT1590">
        <v>10000</v>
      </c>
      <c r="AU1590">
        <v>10000</v>
      </c>
      <c r="AV1590">
        <v>10000</v>
      </c>
      <c r="AW1590">
        <v>10000</v>
      </c>
      <c r="AX1590">
        <v>10000</v>
      </c>
      <c r="AY1590">
        <v>10000</v>
      </c>
      <c r="AZ1590">
        <v>10000</v>
      </c>
      <c r="BA1590">
        <v>0</v>
      </c>
      <c r="BB1590">
        <v>0</v>
      </c>
      <c r="BC1590">
        <v>0</v>
      </c>
      <c r="BD1590">
        <v>0</v>
      </c>
      <c r="BE1590">
        <v>0</v>
      </c>
      <c r="BF1590">
        <v>0</v>
      </c>
      <c r="BG1590">
        <v>0</v>
      </c>
      <c r="BH1590">
        <v>0</v>
      </c>
      <c r="BI1590">
        <v>0</v>
      </c>
      <c r="BJ1590">
        <v>0</v>
      </c>
      <c r="BK1590">
        <v>0</v>
      </c>
      <c r="BL1590">
        <v>0</v>
      </c>
      <c r="BM1590">
        <v>0</v>
      </c>
      <c r="BN1590">
        <v>0</v>
      </c>
      <c r="BO1590">
        <v>0</v>
      </c>
      <c r="BP1590">
        <v>0</v>
      </c>
      <c r="BQ1590">
        <v>0</v>
      </c>
      <c r="BR1590">
        <v>0</v>
      </c>
      <c r="BS1590">
        <v>0</v>
      </c>
      <c r="BT1590">
        <v>0</v>
      </c>
      <c r="BU1590">
        <v>0</v>
      </c>
      <c r="BV1590">
        <v>0</v>
      </c>
      <c r="BW1590">
        <v>0</v>
      </c>
      <c r="BX1590">
        <v>0</v>
      </c>
      <c r="BY1590">
        <v>0</v>
      </c>
      <c r="BZ1590">
        <v>0</v>
      </c>
      <c r="CA1590">
        <v>0</v>
      </c>
      <c r="CB1590">
        <v>0</v>
      </c>
      <c r="CC1590">
        <v>0</v>
      </c>
      <c r="CD1590">
        <v>0</v>
      </c>
      <c r="CE1590">
        <v>0</v>
      </c>
      <c r="CF1590">
        <v>0</v>
      </c>
      <c r="CG1590">
        <v>0</v>
      </c>
      <c r="CH1590">
        <v>0</v>
      </c>
      <c r="CI1590">
        <v>0</v>
      </c>
      <c r="CJ1590">
        <v>0</v>
      </c>
      <c r="CK1590">
        <v>0</v>
      </c>
      <c r="CL1590">
        <v>0</v>
      </c>
      <c r="CM1590">
        <v>0</v>
      </c>
      <c r="CN1590">
        <v>0</v>
      </c>
      <c r="CO1590">
        <v>0</v>
      </c>
      <c r="CP1590">
        <v>0</v>
      </c>
      <c r="CQ1590">
        <v>0</v>
      </c>
      <c r="CR1590">
        <v>0</v>
      </c>
      <c r="CS1590">
        <v>0</v>
      </c>
      <c r="CT1590">
        <v>0</v>
      </c>
      <c r="CU1590">
        <v>0</v>
      </c>
      <c r="CV1590">
        <v>0</v>
      </c>
      <c r="CW1590">
        <v>0</v>
      </c>
      <c r="CX1590">
        <v>0</v>
      </c>
      <c r="CY1590">
        <v>0</v>
      </c>
      <c r="CZ1590">
        <v>0</v>
      </c>
      <c r="DA1590">
        <v>0</v>
      </c>
      <c r="DB1590">
        <v>0</v>
      </c>
      <c r="DC1590">
        <v>0</v>
      </c>
      <c r="DD1590">
        <v>0</v>
      </c>
      <c r="DE1590">
        <v>0</v>
      </c>
      <c r="DF1590">
        <v>0</v>
      </c>
      <c r="DG1590">
        <v>0</v>
      </c>
      <c r="DH1590">
        <v>0</v>
      </c>
      <c r="DI1590">
        <v>0</v>
      </c>
      <c r="DJ1590">
        <v>0</v>
      </c>
      <c r="DK1590">
        <v>0</v>
      </c>
      <c r="DL1590">
        <v>0</v>
      </c>
      <c r="DM1590">
        <v>0</v>
      </c>
      <c r="DN1590">
        <v>0</v>
      </c>
      <c r="DO1590">
        <v>0</v>
      </c>
      <c r="DP1590">
        <v>0</v>
      </c>
      <c r="DQ1590">
        <v>0</v>
      </c>
      <c r="DR1590">
        <v>0</v>
      </c>
      <c r="DS1590">
        <v>0</v>
      </c>
      <c r="DT1590">
        <v>0</v>
      </c>
      <c r="DU1590">
        <v>0</v>
      </c>
      <c r="DV1590">
        <v>0</v>
      </c>
      <c r="DW1590">
        <v>0</v>
      </c>
      <c r="DX1590">
        <v>0</v>
      </c>
    </row>
    <row r="1591" spans="14:128" hidden="1">
      <c r="N1591" t="s">
        <v>944</v>
      </c>
      <c r="O1591">
        <v>2</v>
      </c>
      <c r="P1591">
        <v>30</v>
      </c>
      <c r="Q1591" s="183" t="str">
        <f t="shared" si="53"/>
        <v>SDH200230</v>
      </c>
      <c r="R1591">
        <v>10000</v>
      </c>
      <c r="S1591">
        <v>10000</v>
      </c>
      <c r="T1591">
        <v>10000</v>
      </c>
      <c r="U1591">
        <v>10000</v>
      </c>
      <c r="V1591">
        <v>10000</v>
      </c>
      <c r="W1591">
        <v>10000</v>
      </c>
      <c r="X1591">
        <v>10000</v>
      </c>
      <c r="Y1591">
        <v>10000</v>
      </c>
      <c r="Z1591">
        <v>10000</v>
      </c>
      <c r="AA1591">
        <v>10000</v>
      </c>
      <c r="AB1591">
        <v>10000</v>
      </c>
      <c r="AC1591">
        <v>10000</v>
      </c>
      <c r="AD1591">
        <v>10000</v>
      </c>
      <c r="AE1591">
        <v>10000</v>
      </c>
      <c r="AF1591">
        <v>10000</v>
      </c>
      <c r="AG1591">
        <v>10000</v>
      </c>
      <c r="AH1591">
        <v>10000</v>
      </c>
      <c r="AI1591">
        <v>10000</v>
      </c>
      <c r="AJ1591">
        <v>10000</v>
      </c>
      <c r="AK1591">
        <v>10000</v>
      </c>
      <c r="AL1591">
        <v>10000</v>
      </c>
      <c r="AM1591">
        <v>10000</v>
      </c>
      <c r="AN1591">
        <v>10000</v>
      </c>
      <c r="AO1591">
        <v>10000</v>
      </c>
      <c r="AP1591">
        <v>10000</v>
      </c>
      <c r="AQ1591">
        <v>10000</v>
      </c>
      <c r="AR1591">
        <v>10000</v>
      </c>
      <c r="AS1591">
        <v>10000</v>
      </c>
      <c r="AT1591">
        <v>10000</v>
      </c>
      <c r="AU1591">
        <v>10000</v>
      </c>
      <c r="AV1591">
        <v>10000</v>
      </c>
      <c r="AW1591">
        <v>10000</v>
      </c>
      <c r="AX1591">
        <v>10000</v>
      </c>
      <c r="AY1591">
        <v>10000</v>
      </c>
      <c r="AZ1591">
        <v>10000</v>
      </c>
      <c r="BA1591">
        <v>0</v>
      </c>
      <c r="BB1591">
        <v>0</v>
      </c>
      <c r="BC1591">
        <v>0</v>
      </c>
      <c r="BD1591">
        <v>0</v>
      </c>
      <c r="BE1591">
        <v>0</v>
      </c>
      <c r="BF1591">
        <v>0</v>
      </c>
      <c r="BG1591">
        <v>0</v>
      </c>
      <c r="BH1591">
        <v>0</v>
      </c>
      <c r="BI1591">
        <v>0</v>
      </c>
      <c r="BJ1591">
        <v>0</v>
      </c>
      <c r="BK1591">
        <v>0</v>
      </c>
      <c r="BL1591">
        <v>0</v>
      </c>
      <c r="BM1591">
        <v>0</v>
      </c>
      <c r="BN1591">
        <v>0</v>
      </c>
      <c r="BO1591">
        <v>0</v>
      </c>
      <c r="BP1591">
        <v>0</v>
      </c>
      <c r="BQ1591">
        <v>0</v>
      </c>
      <c r="BR1591">
        <v>0</v>
      </c>
      <c r="BS1591">
        <v>0</v>
      </c>
      <c r="BT1591">
        <v>0</v>
      </c>
      <c r="BU1591">
        <v>0</v>
      </c>
      <c r="BV1591">
        <v>0</v>
      </c>
      <c r="BW1591">
        <v>0</v>
      </c>
      <c r="BX1591">
        <v>0</v>
      </c>
      <c r="BY1591">
        <v>0</v>
      </c>
      <c r="BZ1591">
        <v>0</v>
      </c>
      <c r="CA1591">
        <v>0</v>
      </c>
      <c r="CB1591">
        <v>0</v>
      </c>
      <c r="CC1591">
        <v>0</v>
      </c>
      <c r="CD1591">
        <v>0</v>
      </c>
      <c r="CE1591">
        <v>0</v>
      </c>
      <c r="CF1591">
        <v>0</v>
      </c>
      <c r="CG1591">
        <v>0</v>
      </c>
      <c r="CH1591">
        <v>0</v>
      </c>
      <c r="CI1591">
        <v>0</v>
      </c>
      <c r="CJ1591">
        <v>0</v>
      </c>
      <c r="CK1591">
        <v>0</v>
      </c>
      <c r="CL1591">
        <v>0</v>
      </c>
      <c r="CM1591">
        <v>0</v>
      </c>
      <c r="CN1591">
        <v>0</v>
      </c>
      <c r="CO1591">
        <v>0</v>
      </c>
      <c r="CP1591">
        <v>0</v>
      </c>
      <c r="CQ1591">
        <v>0</v>
      </c>
      <c r="CR1591">
        <v>0</v>
      </c>
      <c r="CS1591">
        <v>0</v>
      </c>
      <c r="CT1591">
        <v>0</v>
      </c>
      <c r="CU1591">
        <v>0</v>
      </c>
      <c r="CV1591">
        <v>0</v>
      </c>
      <c r="CW1591">
        <v>0</v>
      </c>
      <c r="CX1591">
        <v>0</v>
      </c>
      <c r="CY1591">
        <v>0</v>
      </c>
      <c r="CZ1591">
        <v>0</v>
      </c>
      <c r="DA1591">
        <v>0</v>
      </c>
      <c r="DB1591">
        <v>0</v>
      </c>
      <c r="DC1591">
        <v>0</v>
      </c>
      <c r="DD1591">
        <v>0</v>
      </c>
      <c r="DE1591">
        <v>0</v>
      </c>
      <c r="DF1591">
        <v>0</v>
      </c>
      <c r="DG1591">
        <v>0</v>
      </c>
      <c r="DH1591">
        <v>0</v>
      </c>
      <c r="DI1591">
        <v>0</v>
      </c>
      <c r="DJ1591">
        <v>0</v>
      </c>
      <c r="DK1591">
        <v>0</v>
      </c>
      <c r="DL1591">
        <v>0</v>
      </c>
      <c r="DM1591">
        <v>0</v>
      </c>
      <c r="DN1591">
        <v>0</v>
      </c>
      <c r="DO1591">
        <v>0</v>
      </c>
      <c r="DP1591">
        <v>0</v>
      </c>
      <c r="DQ1591">
        <v>0</v>
      </c>
      <c r="DR1591">
        <v>0</v>
      </c>
      <c r="DS1591">
        <v>0</v>
      </c>
      <c r="DT1591">
        <v>0</v>
      </c>
      <c r="DU1591">
        <v>0</v>
      </c>
      <c r="DV1591">
        <v>0</v>
      </c>
      <c r="DW1591">
        <v>0</v>
      </c>
      <c r="DX1591">
        <v>0</v>
      </c>
    </row>
    <row r="1592" spans="14:128" hidden="1">
      <c r="N1592" t="s">
        <v>944</v>
      </c>
      <c r="O1592">
        <v>2</v>
      </c>
      <c r="P1592">
        <v>31</v>
      </c>
      <c r="Q1592" s="183" t="str">
        <f t="shared" si="53"/>
        <v>SDH200231</v>
      </c>
      <c r="R1592">
        <v>10000</v>
      </c>
      <c r="S1592">
        <v>10000</v>
      </c>
      <c r="T1592">
        <v>10000</v>
      </c>
      <c r="U1592">
        <v>10000</v>
      </c>
      <c r="V1592">
        <v>10000</v>
      </c>
      <c r="W1592">
        <v>10000</v>
      </c>
      <c r="X1592">
        <v>10000</v>
      </c>
      <c r="Y1592">
        <v>10000</v>
      </c>
      <c r="Z1592">
        <v>10000</v>
      </c>
      <c r="AA1592">
        <v>10000</v>
      </c>
      <c r="AB1592">
        <v>10000</v>
      </c>
      <c r="AC1592">
        <v>10000</v>
      </c>
      <c r="AD1592">
        <v>10000</v>
      </c>
      <c r="AE1592">
        <v>10000</v>
      </c>
      <c r="AF1592">
        <v>10000</v>
      </c>
      <c r="AG1592">
        <v>10000</v>
      </c>
      <c r="AH1592">
        <v>10000</v>
      </c>
      <c r="AI1592">
        <v>10000</v>
      </c>
      <c r="AJ1592">
        <v>10000</v>
      </c>
      <c r="AK1592">
        <v>10000</v>
      </c>
      <c r="AL1592">
        <v>10000</v>
      </c>
      <c r="AM1592">
        <v>10000</v>
      </c>
      <c r="AN1592">
        <v>10000</v>
      </c>
      <c r="AO1592">
        <v>10000</v>
      </c>
      <c r="AP1592">
        <v>10000</v>
      </c>
      <c r="AQ1592">
        <v>10000</v>
      </c>
      <c r="AR1592">
        <v>10000</v>
      </c>
      <c r="AS1592">
        <v>10000</v>
      </c>
      <c r="AT1592">
        <v>10000</v>
      </c>
      <c r="AU1592">
        <v>10000</v>
      </c>
      <c r="AV1592">
        <v>10000</v>
      </c>
      <c r="AW1592">
        <v>10000</v>
      </c>
      <c r="AX1592">
        <v>10000</v>
      </c>
      <c r="AY1592">
        <v>10000</v>
      </c>
      <c r="AZ1592">
        <v>10000</v>
      </c>
      <c r="BA1592">
        <v>0</v>
      </c>
      <c r="BB1592">
        <v>0</v>
      </c>
      <c r="BC1592">
        <v>0</v>
      </c>
      <c r="BD1592">
        <v>0</v>
      </c>
      <c r="BE1592">
        <v>0</v>
      </c>
      <c r="BF1592">
        <v>0</v>
      </c>
      <c r="BG1592">
        <v>0</v>
      </c>
      <c r="BH1592">
        <v>0</v>
      </c>
      <c r="BI1592">
        <v>0</v>
      </c>
      <c r="BJ1592">
        <v>0</v>
      </c>
      <c r="BK1592">
        <v>0</v>
      </c>
      <c r="BL1592">
        <v>0</v>
      </c>
      <c r="BM1592">
        <v>0</v>
      </c>
      <c r="BN1592">
        <v>0</v>
      </c>
      <c r="BO1592">
        <v>0</v>
      </c>
      <c r="BP1592">
        <v>0</v>
      </c>
      <c r="BQ1592">
        <v>0</v>
      </c>
      <c r="BR1592">
        <v>0</v>
      </c>
      <c r="BS1592">
        <v>0</v>
      </c>
      <c r="BT1592">
        <v>0</v>
      </c>
      <c r="BU1592">
        <v>0</v>
      </c>
      <c r="BV1592">
        <v>0</v>
      </c>
      <c r="BW1592">
        <v>0</v>
      </c>
      <c r="BX1592">
        <v>0</v>
      </c>
      <c r="BY1592">
        <v>0</v>
      </c>
      <c r="BZ1592">
        <v>0</v>
      </c>
      <c r="CA1592">
        <v>0</v>
      </c>
      <c r="CB1592">
        <v>0</v>
      </c>
      <c r="CC1592">
        <v>0</v>
      </c>
      <c r="CD1592">
        <v>0</v>
      </c>
      <c r="CE1592">
        <v>0</v>
      </c>
      <c r="CF1592">
        <v>0</v>
      </c>
      <c r="CG1592">
        <v>0</v>
      </c>
      <c r="CH1592">
        <v>0</v>
      </c>
      <c r="CI1592">
        <v>0</v>
      </c>
      <c r="CJ1592">
        <v>0</v>
      </c>
      <c r="CK1592">
        <v>0</v>
      </c>
      <c r="CL1592">
        <v>0</v>
      </c>
      <c r="CM1592">
        <v>0</v>
      </c>
      <c r="CN1592">
        <v>0</v>
      </c>
      <c r="CO1592">
        <v>0</v>
      </c>
      <c r="CP1592">
        <v>0</v>
      </c>
      <c r="CQ1592">
        <v>0</v>
      </c>
      <c r="CR1592">
        <v>0</v>
      </c>
      <c r="CS1592">
        <v>0</v>
      </c>
      <c r="CT1592">
        <v>0</v>
      </c>
      <c r="CU1592">
        <v>0</v>
      </c>
      <c r="CV1592">
        <v>0</v>
      </c>
      <c r="CW1592">
        <v>0</v>
      </c>
      <c r="CX1592">
        <v>0</v>
      </c>
      <c r="CY1592">
        <v>0</v>
      </c>
      <c r="CZ1592">
        <v>0</v>
      </c>
      <c r="DA1592">
        <v>0</v>
      </c>
      <c r="DB1592">
        <v>0</v>
      </c>
      <c r="DC1592">
        <v>0</v>
      </c>
      <c r="DD1592">
        <v>0</v>
      </c>
      <c r="DE1592">
        <v>0</v>
      </c>
      <c r="DF1592">
        <v>0</v>
      </c>
      <c r="DG1592">
        <v>0</v>
      </c>
      <c r="DH1592">
        <v>0</v>
      </c>
      <c r="DI1592">
        <v>0</v>
      </c>
      <c r="DJ1592">
        <v>0</v>
      </c>
      <c r="DK1592">
        <v>0</v>
      </c>
      <c r="DL1592">
        <v>0</v>
      </c>
      <c r="DM1592">
        <v>0</v>
      </c>
      <c r="DN1592">
        <v>0</v>
      </c>
      <c r="DO1592">
        <v>0</v>
      </c>
      <c r="DP1592">
        <v>0</v>
      </c>
      <c r="DQ1592">
        <v>0</v>
      </c>
      <c r="DR1592">
        <v>0</v>
      </c>
      <c r="DS1592">
        <v>0</v>
      </c>
      <c r="DT1592">
        <v>0</v>
      </c>
      <c r="DU1592">
        <v>0</v>
      </c>
      <c r="DV1592">
        <v>0</v>
      </c>
      <c r="DW1592">
        <v>0</v>
      </c>
      <c r="DX1592">
        <v>0</v>
      </c>
    </row>
    <row r="1593" spans="14:128" hidden="1">
      <c r="N1593" t="s">
        <v>944</v>
      </c>
      <c r="O1593">
        <v>2</v>
      </c>
      <c r="P1593">
        <v>32</v>
      </c>
      <c r="Q1593" s="183" t="str">
        <f t="shared" si="53"/>
        <v>SDH200232</v>
      </c>
      <c r="R1593">
        <v>10000</v>
      </c>
      <c r="S1593">
        <v>10000</v>
      </c>
      <c r="T1593">
        <v>10000</v>
      </c>
      <c r="U1593">
        <v>10000</v>
      </c>
      <c r="V1593">
        <v>10000</v>
      </c>
      <c r="W1593">
        <v>10000</v>
      </c>
      <c r="X1593">
        <v>10000</v>
      </c>
      <c r="Y1593">
        <v>10000</v>
      </c>
      <c r="Z1593">
        <v>10000</v>
      </c>
      <c r="AA1593">
        <v>10000</v>
      </c>
      <c r="AB1593">
        <v>10000</v>
      </c>
      <c r="AC1593">
        <v>10000</v>
      </c>
      <c r="AD1593">
        <v>10000</v>
      </c>
      <c r="AE1593">
        <v>10000</v>
      </c>
      <c r="AF1593">
        <v>10000</v>
      </c>
      <c r="AG1593">
        <v>10000</v>
      </c>
      <c r="AH1593">
        <v>10000</v>
      </c>
      <c r="AI1593">
        <v>10000</v>
      </c>
      <c r="AJ1593">
        <v>10000</v>
      </c>
      <c r="AK1593">
        <v>10000</v>
      </c>
      <c r="AL1593">
        <v>10000</v>
      </c>
      <c r="AM1593">
        <v>10000</v>
      </c>
      <c r="AN1593">
        <v>10000</v>
      </c>
      <c r="AO1593">
        <v>10000</v>
      </c>
      <c r="AP1593">
        <v>10000</v>
      </c>
      <c r="AQ1593">
        <v>10000</v>
      </c>
      <c r="AR1593">
        <v>10000</v>
      </c>
      <c r="AS1593">
        <v>10000</v>
      </c>
      <c r="AT1593">
        <v>10000</v>
      </c>
      <c r="AU1593">
        <v>10000</v>
      </c>
      <c r="AV1593">
        <v>10000</v>
      </c>
      <c r="AW1593">
        <v>10000</v>
      </c>
      <c r="AX1593">
        <v>10000</v>
      </c>
      <c r="AY1593">
        <v>10000</v>
      </c>
      <c r="AZ1593">
        <v>10000</v>
      </c>
      <c r="BA1593">
        <v>0</v>
      </c>
      <c r="BB1593">
        <v>0</v>
      </c>
      <c r="BC1593">
        <v>0</v>
      </c>
      <c r="BD1593">
        <v>0</v>
      </c>
      <c r="BE1593">
        <v>0</v>
      </c>
      <c r="BF1593">
        <v>0</v>
      </c>
      <c r="BG1593">
        <v>0</v>
      </c>
      <c r="BH1593">
        <v>0</v>
      </c>
      <c r="BI1593">
        <v>0</v>
      </c>
      <c r="BJ1593">
        <v>0</v>
      </c>
      <c r="BK1593">
        <v>0</v>
      </c>
      <c r="BL1593">
        <v>0</v>
      </c>
      <c r="BM1593">
        <v>0</v>
      </c>
      <c r="BN1593">
        <v>0</v>
      </c>
      <c r="BO1593">
        <v>0</v>
      </c>
      <c r="BP1593">
        <v>0</v>
      </c>
      <c r="BQ1593">
        <v>0</v>
      </c>
      <c r="BR1593">
        <v>0</v>
      </c>
      <c r="BS1593">
        <v>0</v>
      </c>
      <c r="BT1593">
        <v>0</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v>
      </c>
      <c r="CP1593">
        <v>0</v>
      </c>
      <c r="CQ1593">
        <v>0</v>
      </c>
      <c r="CR1593">
        <v>0</v>
      </c>
      <c r="CS1593">
        <v>0</v>
      </c>
      <c r="CT1593">
        <v>0</v>
      </c>
      <c r="CU1593">
        <v>0</v>
      </c>
      <c r="CV1593">
        <v>0</v>
      </c>
      <c r="CW1593">
        <v>0</v>
      </c>
      <c r="CX1593">
        <v>0</v>
      </c>
      <c r="CY1593">
        <v>0</v>
      </c>
      <c r="CZ1593">
        <v>0</v>
      </c>
      <c r="DA1593">
        <v>0</v>
      </c>
      <c r="DB1593">
        <v>0</v>
      </c>
      <c r="DC1593">
        <v>0</v>
      </c>
      <c r="DD1593">
        <v>0</v>
      </c>
      <c r="DE1593">
        <v>0</v>
      </c>
      <c r="DF1593">
        <v>0</v>
      </c>
      <c r="DG1593">
        <v>0</v>
      </c>
      <c r="DH1593">
        <v>0</v>
      </c>
      <c r="DI1593">
        <v>0</v>
      </c>
      <c r="DJ1593">
        <v>0</v>
      </c>
      <c r="DK1593">
        <v>0</v>
      </c>
      <c r="DL1593">
        <v>0</v>
      </c>
      <c r="DM1593">
        <v>0</v>
      </c>
      <c r="DN1593">
        <v>0</v>
      </c>
      <c r="DO1593">
        <v>0</v>
      </c>
      <c r="DP1593">
        <v>0</v>
      </c>
      <c r="DQ1593">
        <v>0</v>
      </c>
      <c r="DR1593">
        <v>0</v>
      </c>
      <c r="DS1593">
        <v>0</v>
      </c>
      <c r="DT1593">
        <v>0</v>
      </c>
      <c r="DU1593">
        <v>0</v>
      </c>
      <c r="DV1593">
        <v>0</v>
      </c>
      <c r="DW1593">
        <v>0</v>
      </c>
      <c r="DX1593">
        <v>0</v>
      </c>
    </row>
    <row r="1594" spans="14:128" hidden="1">
      <c r="N1594" t="s">
        <v>944</v>
      </c>
      <c r="O1594">
        <v>2</v>
      </c>
      <c r="P1594">
        <v>33</v>
      </c>
      <c r="Q1594" s="183" t="str">
        <f t="shared" ref="Q1594:Q1657" si="54">N1594&amp;TEXT(O1594,"00")&amp;TEXT(P1594,"00")</f>
        <v>SDH200233</v>
      </c>
      <c r="R1594">
        <v>10000</v>
      </c>
      <c r="S1594">
        <v>10000</v>
      </c>
      <c r="T1594">
        <v>10000</v>
      </c>
      <c r="U1594">
        <v>10000</v>
      </c>
      <c r="V1594">
        <v>10000</v>
      </c>
      <c r="W1594">
        <v>10000</v>
      </c>
      <c r="X1594">
        <v>10000</v>
      </c>
      <c r="Y1594">
        <v>10000</v>
      </c>
      <c r="Z1594">
        <v>10000</v>
      </c>
      <c r="AA1594">
        <v>10000</v>
      </c>
      <c r="AB1594">
        <v>10000</v>
      </c>
      <c r="AC1594">
        <v>10000</v>
      </c>
      <c r="AD1594">
        <v>10000</v>
      </c>
      <c r="AE1594">
        <v>10000</v>
      </c>
      <c r="AF1594">
        <v>10000</v>
      </c>
      <c r="AG1594">
        <v>10000</v>
      </c>
      <c r="AH1594">
        <v>10000</v>
      </c>
      <c r="AI1594">
        <v>10000</v>
      </c>
      <c r="AJ1594">
        <v>10000</v>
      </c>
      <c r="AK1594">
        <v>10000</v>
      </c>
      <c r="AL1594">
        <v>10000</v>
      </c>
      <c r="AM1594">
        <v>10000</v>
      </c>
      <c r="AN1594">
        <v>10000</v>
      </c>
      <c r="AO1594">
        <v>10000</v>
      </c>
      <c r="AP1594">
        <v>10000</v>
      </c>
      <c r="AQ1594">
        <v>10000</v>
      </c>
      <c r="AR1594">
        <v>10000</v>
      </c>
      <c r="AS1594">
        <v>10000</v>
      </c>
      <c r="AT1594">
        <v>10000</v>
      </c>
      <c r="AU1594">
        <v>10000</v>
      </c>
      <c r="AV1594">
        <v>10000</v>
      </c>
      <c r="AW1594">
        <v>10000</v>
      </c>
      <c r="AX1594">
        <v>10000</v>
      </c>
      <c r="AY1594">
        <v>10000</v>
      </c>
      <c r="AZ1594">
        <v>10000</v>
      </c>
      <c r="BA1594">
        <v>0</v>
      </c>
      <c r="BB1594">
        <v>0</v>
      </c>
      <c r="BC1594">
        <v>0</v>
      </c>
      <c r="BD1594">
        <v>0</v>
      </c>
      <c r="BE1594">
        <v>0</v>
      </c>
      <c r="BF1594">
        <v>0</v>
      </c>
      <c r="BG1594">
        <v>0</v>
      </c>
      <c r="BH1594">
        <v>0</v>
      </c>
      <c r="BI1594">
        <v>0</v>
      </c>
      <c r="BJ1594">
        <v>0</v>
      </c>
      <c r="BK1594">
        <v>0</v>
      </c>
      <c r="BL1594">
        <v>0</v>
      </c>
      <c r="BM1594">
        <v>0</v>
      </c>
      <c r="BN1594">
        <v>0</v>
      </c>
      <c r="BO1594">
        <v>0</v>
      </c>
      <c r="BP1594">
        <v>0</v>
      </c>
      <c r="BQ1594">
        <v>0</v>
      </c>
      <c r="BR1594">
        <v>0</v>
      </c>
      <c r="BS1594">
        <v>0</v>
      </c>
      <c r="BT1594">
        <v>0</v>
      </c>
      <c r="BU1594">
        <v>0</v>
      </c>
      <c r="BV1594">
        <v>0</v>
      </c>
      <c r="BW1594">
        <v>0</v>
      </c>
      <c r="BX1594">
        <v>0</v>
      </c>
      <c r="BY1594">
        <v>0</v>
      </c>
      <c r="BZ1594">
        <v>0</v>
      </c>
      <c r="CA1594">
        <v>0</v>
      </c>
      <c r="CB1594">
        <v>0</v>
      </c>
      <c r="CC1594">
        <v>0</v>
      </c>
      <c r="CD1594">
        <v>0</v>
      </c>
      <c r="CE1594">
        <v>0</v>
      </c>
      <c r="CF1594">
        <v>0</v>
      </c>
      <c r="CG1594">
        <v>0</v>
      </c>
      <c r="CH1594">
        <v>0</v>
      </c>
      <c r="CI1594">
        <v>0</v>
      </c>
      <c r="CJ1594">
        <v>0</v>
      </c>
      <c r="CK1594">
        <v>0</v>
      </c>
      <c r="CL1594">
        <v>0</v>
      </c>
      <c r="CM1594">
        <v>0</v>
      </c>
      <c r="CN1594">
        <v>0</v>
      </c>
      <c r="CO1594">
        <v>0</v>
      </c>
      <c r="CP1594">
        <v>0</v>
      </c>
      <c r="CQ1594">
        <v>0</v>
      </c>
      <c r="CR1594">
        <v>0</v>
      </c>
      <c r="CS1594">
        <v>0</v>
      </c>
      <c r="CT1594">
        <v>0</v>
      </c>
      <c r="CU1594">
        <v>0</v>
      </c>
      <c r="CV1594">
        <v>0</v>
      </c>
      <c r="CW1594">
        <v>0</v>
      </c>
      <c r="CX1594">
        <v>0</v>
      </c>
      <c r="CY1594">
        <v>0</v>
      </c>
      <c r="CZ1594">
        <v>0</v>
      </c>
      <c r="DA1594">
        <v>0</v>
      </c>
      <c r="DB1594">
        <v>0</v>
      </c>
      <c r="DC1594">
        <v>0</v>
      </c>
      <c r="DD1594">
        <v>0</v>
      </c>
      <c r="DE1594">
        <v>0</v>
      </c>
      <c r="DF1594">
        <v>0</v>
      </c>
      <c r="DG1594">
        <v>0</v>
      </c>
      <c r="DH1594">
        <v>0</v>
      </c>
      <c r="DI1594">
        <v>0</v>
      </c>
      <c r="DJ1594">
        <v>0</v>
      </c>
      <c r="DK1594">
        <v>0</v>
      </c>
      <c r="DL1594">
        <v>0</v>
      </c>
      <c r="DM1594">
        <v>0</v>
      </c>
      <c r="DN1594">
        <v>0</v>
      </c>
      <c r="DO1594">
        <v>0</v>
      </c>
      <c r="DP1594">
        <v>0</v>
      </c>
      <c r="DQ1594">
        <v>0</v>
      </c>
      <c r="DR1594">
        <v>0</v>
      </c>
      <c r="DS1594">
        <v>0</v>
      </c>
      <c r="DT1594">
        <v>0</v>
      </c>
      <c r="DU1594">
        <v>0</v>
      </c>
      <c r="DV1594">
        <v>0</v>
      </c>
      <c r="DW1594">
        <v>0</v>
      </c>
      <c r="DX1594">
        <v>0</v>
      </c>
    </row>
    <row r="1595" spans="14:128" hidden="1">
      <c r="N1595" t="s">
        <v>944</v>
      </c>
      <c r="O1595">
        <v>2</v>
      </c>
      <c r="P1595">
        <v>34</v>
      </c>
      <c r="Q1595" s="183" t="str">
        <f t="shared" si="54"/>
        <v>SDH200234</v>
      </c>
      <c r="R1595">
        <v>10000</v>
      </c>
      <c r="S1595">
        <v>10000</v>
      </c>
      <c r="T1595">
        <v>10000</v>
      </c>
      <c r="U1595">
        <v>10000</v>
      </c>
      <c r="V1595">
        <v>10000</v>
      </c>
      <c r="W1595">
        <v>10000</v>
      </c>
      <c r="X1595">
        <v>10000</v>
      </c>
      <c r="Y1595">
        <v>10000</v>
      </c>
      <c r="Z1595">
        <v>10000</v>
      </c>
      <c r="AA1595">
        <v>10000</v>
      </c>
      <c r="AB1595">
        <v>10000</v>
      </c>
      <c r="AC1595">
        <v>10000</v>
      </c>
      <c r="AD1595">
        <v>10000</v>
      </c>
      <c r="AE1595">
        <v>10000</v>
      </c>
      <c r="AF1595">
        <v>10000</v>
      </c>
      <c r="AG1595">
        <v>10000</v>
      </c>
      <c r="AH1595">
        <v>10000</v>
      </c>
      <c r="AI1595">
        <v>10000</v>
      </c>
      <c r="AJ1595">
        <v>10000</v>
      </c>
      <c r="AK1595">
        <v>10000</v>
      </c>
      <c r="AL1595">
        <v>10000</v>
      </c>
      <c r="AM1595">
        <v>10000</v>
      </c>
      <c r="AN1595">
        <v>10000</v>
      </c>
      <c r="AO1595">
        <v>10000</v>
      </c>
      <c r="AP1595">
        <v>10000</v>
      </c>
      <c r="AQ1595">
        <v>10000</v>
      </c>
      <c r="AR1595">
        <v>10000</v>
      </c>
      <c r="AS1595">
        <v>10000</v>
      </c>
      <c r="AT1595">
        <v>10000</v>
      </c>
      <c r="AU1595">
        <v>10000</v>
      </c>
      <c r="AV1595">
        <v>10000</v>
      </c>
      <c r="AW1595">
        <v>10000</v>
      </c>
      <c r="AX1595">
        <v>10000</v>
      </c>
      <c r="AY1595">
        <v>10000</v>
      </c>
      <c r="AZ1595">
        <v>10000</v>
      </c>
      <c r="BA1595">
        <v>0</v>
      </c>
      <c r="BB1595">
        <v>0</v>
      </c>
      <c r="BC1595">
        <v>0</v>
      </c>
      <c r="BD1595">
        <v>0</v>
      </c>
      <c r="BE1595">
        <v>0</v>
      </c>
      <c r="BF1595">
        <v>0</v>
      </c>
      <c r="BG1595">
        <v>0</v>
      </c>
      <c r="BH1595">
        <v>0</v>
      </c>
      <c r="BI1595">
        <v>0</v>
      </c>
      <c r="BJ1595">
        <v>0</v>
      </c>
      <c r="BK1595">
        <v>0</v>
      </c>
      <c r="BL1595">
        <v>0</v>
      </c>
      <c r="BM1595">
        <v>0</v>
      </c>
      <c r="BN1595">
        <v>0</v>
      </c>
      <c r="BO1595">
        <v>0</v>
      </c>
      <c r="BP1595">
        <v>0</v>
      </c>
      <c r="BQ1595">
        <v>0</v>
      </c>
      <c r="BR1595">
        <v>0</v>
      </c>
      <c r="BS1595">
        <v>0</v>
      </c>
      <c r="BT1595">
        <v>0</v>
      </c>
      <c r="BU1595">
        <v>0</v>
      </c>
      <c r="BV1595">
        <v>0</v>
      </c>
      <c r="BW1595">
        <v>0</v>
      </c>
      <c r="BX1595">
        <v>0</v>
      </c>
      <c r="BY1595">
        <v>0</v>
      </c>
      <c r="BZ1595">
        <v>0</v>
      </c>
      <c r="CA1595">
        <v>0</v>
      </c>
      <c r="CB1595">
        <v>0</v>
      </c>
      <c r="CC1595">
        <v>0</v>
      </c>
      <c r="CD1595">
        <v>0</v>
      </c>
      <c r="CE1595">
        <v>0</v>
      </c>
      <c r="CF1595">
        <v>0</v>
      </c>
      <c r="CG1595">
        <v>0</v>
      </c>
      <c r="CH1595">
        <v>0</v>
      </c>
      <c r="CI1595">
        <v>0</v>
      </c>
      <c r="CJ1595">
        <v>0</v>
      </c>
      <c r="CK1595">
        <v>0</v>
      </c>
      <c r="CL1595">
        <v>0</v>
      </c>
      <c r="CM1595">
        <v>0</v>
      </c>
      <c r="CN1595">
        <v>0</v>
      </c>
      <c r="CO1595">
        <v>0</v>
      </c>
      <c r="CP1595">
        <v>0</v>
      </c>
      <c r="CQ1595">
        <v>0</v>
      </c>
      <c r="CR1595">
        <v>0</v>
      </c>
      <c r="CS1595">
        <v>0</v>
      </c>
      <c r="CT1595">
        <v>0</v>
      </c>
      <c r="CU1595">
        <v>0</v>
      </c>
      <c r="CV1595">
        <v>0</v>
      </c>
      <c r="CW1595">
        <v>0</v>
      </c>
      <c r="CX1595">
        <v>0</v>
      </c>
      <c r="CY1595">
        <v>0</v>
      </c>
      <c r="CZ1595">
        <v>0</v>
      </c>
      <c r="DA1595">
        <v>0</v>
      </c>
      <c r="DB1595">
        <v>0</v>
      </c>
      <c r="DC1595">
        <v>0</v>
      </c>
      <c r="DD1595">
        <v>0</v>
      </c>
      <c r="DE1595">
        <v>0</v>
      </c>
      <c r="DF1595">
        <v>0</v>
      </c>
      <c r="DG1595">
        <v>0</v>
      </c>
      <c r="DH1595">
        <v>0</v>
      </c>
      <c r="DI1595">
        <v>0</v>
      </c>
      <c r="DJ1595">
        <v>0</v>
      </c>
      <c r="DK1595">
        <v>0</v>
      </c>
      <c r="DL1595">
        <v>0</v>
      </c>
      <c r="DM1595">
        <v>0</v>
      </c>
      <c r="DN1595">
        <v>0</v>
      </c>
      <c r="DO1595">
        <v>0</v>
      </c>
      <c r="DP1595">
        <v>0</v>
      </c>
      <c r="DQ1595">
        <v>0</v>
      </c>
      <c r="DR1595">
        <v>0</v>
      </c>
      <c r="DS1595">
        <v>0</v>
      </c>
      <c r="DT1595">
        <v>0</v>
      </c>
      <c r="DU1595">
        <v>0</v>
      </c>
      <c r="DV1595">
        <v>0</v>
      </c>
      <c r="DW1595">
        <v>0</v>
      </c>
      <c r="DX1595">
        <v>0</v>
      </c>
    </row>
    <row r="1596" spans="14:128" hidden="1">
      <c r="N1596" t="s">
        <v>944</v>
      </c>
      <c r="O1596">
        <v>2</v>
      </c>
      <c r="P1596">
        <v>35</v>
      </c>
      <c r="Q1596" s="183" t="str">
        <f t="shared" si="54"/>
        <v>SDH200235</v>
      </c>
      <c r="R1596">
        <v>10000</v>
      </c>
      <c r="S1596">
        <v>10000</v>
      </c>
      <c r="T1596">
        <v>10000</v>
      </c>
      <c r="U1596">
        <v>10000</v>
      </c>
      <c r="V1596">
        <v>10000</v>
      </c>
      <c r="W1596">
        <v>10000</v>
      </c>
      <c r="X1596">
        <v>10000</v>
      </c>
      <c r="Y1596">
        <v>10000</v>
      </c>
      <c r="Z1596">
        <v>10000</v>
      </c>
      <c r="AA1596">
        <v>10000</v>
      </c>
      <c r="AB1596">
        <v>10000</v>
      </c>
      <c r="AC1596">
        <v>10000</v>
      </c>
      <c r="AD1596">
        <v>10000</v>
      </c>
      <c r="AE1596">
        <v>10000</v>
      </c>
      <c r="AF1596">
        <v>10000</v>
      </c>
      <c r="AG1596">
        <v>10000</v>
      </c>
      <c r="AH1596">
        <v>10000</v>
      </c>
      <c r="AI1596">
        <v>10000</v>
      </c>
      <c r="AJ1596">
        <v>10000</v>
      </c>
      <c r="AK1596">
        <v>10000</v>
      </c>
      <c r="AL1596">
        <v>10000</v>
      </c>
      <c r="AM1596">
        <v>10000</v>
      </c>
      <c r="AN1596">
        <v>10000</v>
      </c>
      <c r="AO1596">
        <v>10000</v>
      </c>
      <c r="AP1596">
        <v>10000</v>
      </c>
      <c r="AQ1596">
        <v>10000</v>
      </c>
      <c r="AR1596">
        <v>10000</v>
      </c>
      <c r="AS1596">
        <v>10000</v>
      </c>
      <c r="AT1596">
        <v>10000</v>
      </c>
      <c r="AU1596">
        <v>10000</v>
      </c>
      <c r="AV1596">
        <v>10000</v>
      </c>
      <c r="AW1596">
        <v>10000</v>
      </c>
      <c r="AX1596">
        <v>10000</v>
      </c>
      <c r="AY1596">
        <v>10000</v>
      </c>
      <c r="AZ1596">
        <v>10000</v>
      </c>
      <c r="BA1596">
        <v>0</v>
      </c>
      <c r="BB1596">
        <v>0</v>
      </c>
      <c r="BC1596">
        <v>0</v>
      </c>
      <c r="BD1596">
        <v>0</v>
      </c>
      <c r="BE1596">
        <v>0</v>
      </c>
      <c r="BF1596">
        <v>0</v>
      </c>
      <c r="BG1596">
        <v>0</v>
      </c>
      <c r="BH1596">
        <v>0</v>
      </c>
      <c r="BI1596">
        <v>0</v>
      </c>
      <c r="BJ1596">
        <v>0</v>
      </c>
      <c r="BK1596">
        <v>0</v>
      </c>
      <c r="BL1596">
        <v>0</v>
      </c>
      <c r="BM1596">
        <v>0</v>
      </c>
      <c r="BN1596">
        <v>0</v>
      </c>
      <c r="BO1596">
        <v>0</v>
      </c>
      <c r="BP1596">
        <v>0</v>
      </c>
      <c r="BQ1596">
        <v>0</v>
      </c>
      <c r="BR1596">
        <v>0</v>
      </c>
      <c r="BS1596">
        <v>0</v>
      </c>
      <c r="BT1596">
        <v>0</v>
      </c>
      <c r="BU1596">
        <v>0</v>
      </c>
      <c r="BV1596">
        <v>0</v>
      </c>
      <c r="BW1596">
        <v>0</v>
      </c>
      <c r="BX1596">
        <v>0</v>
      </c>
      <c r="BY1596">
        <v>0</v>
      </c>
      <c r="BZ1596">
        <v>0</v>
      </c>
      <c r="CA1596">
        <v>0</v>
      </c>
      <c r="CB1596">
        <v>0</v>
      </c>
      <c r="CC1596">
        <v>0</v>
      </c>
      <c r="CD1596">
        <v>0</v>
      </c>
      <c r="CE1596">
        <v>0</v>
      </c>
      <c r="CF1596">
        <v>0</v>
      </c>
      <c r="CG1596">
        <v>0</v>
      </c>
      <c r="CH1596">
        <v>0</v>
      </c>
      <c r="CI1596">
        <v>0</v>
      </c>
      <c r="CJ1596">
        <v>0</v>
      </c>
      <c r="CK1596">
        <v>0</v>
      </c>
      <c r="CL1596">
        <v>0</v>
      </c>
      <c r="CM1596">
        <v>0</v>
      </c>
      <c r="CN1596">
        <v>0</v>
      </c>
      <c r="CO1596">
        <v>0</v>
      </c>
      <c r="CP1596">
        <v>0</v>
      </c>
      <c r="CQ1596">
        <v>0</v>
      </c>
      <c r="CR1596">
        <v>0</v>
      </c>
      <c r="CS1596">
        <v>0</v>
      </c>
      <c r="CT1596">
        <v>0</v>
      </c>
      <c r="CU1596">
        <v>0</v>
      </c>
      <c r="CV1596">
        <v>0</v>
      </c>
      <c r="CW1596">
        <v>0</v>
      </c>
      <c r="CX1596">
        <v>0</v>
      </c>
      <c r="CY1596">
        <v>0</v>
      </c>
      <c r="CZ1596">
        <v>0</v>
      </c>
      <c r="DA1596">
        <v>0</v>
      </c>
      <c r="DB1596">
        <v>0</v>
      </c>
      <c r="DC1596">
        <v>0</v>
      </c>
      <c r="DD1596">
        <v>0</v>
      </c>
      <c r="DE1596">
        <v>0</v>
      </c>
      <c r="DF1596">
        <v>0</v>
      </c>
      <c r="DG1596">
        <v>0</v>
      </c>
      <c r="DH1596">
        <v>0</v>
      </c>
      <c r="DI1596">
        <v>0</v>
      </c>
      <c r="DJ1596">
        <v>0</v>
      </c>
      <c r="DK1596">
        <v>0</v>
      </c>
      <c r="DL1596">
        <v>0</v>
      </c>
      <c r="DM1596">
        <v>0</v>
      </c>
      <c r="DN1596">
        <v>0</v>
      </c>
      <c r="DO1596">
        <v>0</v>
      </c>
      <c r="DP1596">
        <v>0</v>
      </c>
      <c r="DQ1596">
        <v>0</v>
      </c>
      <c r="DR1596">
        <v>0</v>
      </c>
      <c r="DS1596">
        <v>0</v>
      </c>
      <c r="DT1596">
        <v>0</v>
      </c>
      <c r="DU1596">
        <v>0</v>
      </c>
      <c r="DV1596">
        <v>0</v>
      </c>
      <c r="DW1596">
        <v>0</v>
      </c>
      <c r="DX1596">
        <v>0</v>
      </c>
    </row>
    <row r="1597" spans="14:128" hidden="1">
      <c r="N1597" t="s">
        <v>944</v>
      </c>
      <c r="O1597">
        <v>2</v>
      </c>
      <c r="P1597">
        <v>36</v>
      </c>
      <c r="Q1597" s="183" t="str">
        <f t="shared" si="54"/>
        <v>SDH200236</v>
      </c>
      <c r="R1597">
        <v>10000</v>
      </c>
      <c r="S1597">
        <v>10000</v>
      </c>
      <c r="T1597">
        <v>10000</v>
      </c>
      <c r="U1597">
        <v>10000</v>
      </c>
      <c r="V1597">
        <v>10000</v>
      </c>
      <c r="W1597">
        <v>10000</v>
      </c>
      <c r="X1597">
        <v>10000</v>
      </c>
      <c r="Y1597">
        <v>10000</v>
      </c>
      <c r="Z1597">
        <v>10000</v>
      </c>
      <c r="AA1597">
        <v>10000</v>
      </c>
      <c r="AB1597">
        <v>10000</v>
      </c>
      <c r="AC1597">
        <v>10000</v>
      </c>
      <c r="AD1597">
        <v>10000</v>
      </c>
      <c r="AE1597">
        <v>10000</v>
      </c>
      <c r="AF1597">
        <v>10000</v>
      </c>
      <c r="AG1597">
        <v>10000</v>
      </c>
      <c r="AH1597">
        <v>10000</v>
      </c>
      <c r="AI1597">
        <v>10000</v>
      </c>
      <c r="AJ1597">
        <v>10000</v>
      </c>
      <c r="AK1597">
        <v>10000</v>
      </c>
      <c r="AL1597">
        <v>10000</v>
      </c>
      <c r="AM1597">
        <v>10000</v>
      </c>
      <c r="AN1597">
        <v>10000</v>
      </c>
      <c r="AO1597">
        <v>10000</v>
      </c>
      <c r="AP1597">
        <v>10000</v>
      </c>
      <c r="AQ1597">
        <v>10000</v>
      </c>
      <c r="AR1597">
        <v>10000</v>
      </c>
      <c r="AS1597">
        <v>10000</v>
      </c>
      <c r="AT1597">
        <v>10000</v>
      </c>
      <c r="AU1597">
        <v>10000</v>
      </c>
      <c r="AV1597">
        <v>10000</v>
      </c>
      <c r="AW1597">
        <v>10000</v>
      </c>
      <c r="AX1597">
        <v>10000</v>
      </c>
      <c r="AY1597">
        <v>10000</v>
      </c>
      <c r="AZ1597">
        <v>10000</v>
      </c>
      <c r="BA1597">
        <v>0</v>
      </c>
      <c r="BB1597">
        <v>0</v>
      </c>
      <c r="BC1597">
        <v>0</v>
      </c>
      <c r="BD1597">
        <v>0</v>
      </c>
      <c r="BE1597">
        <v>0</v>
      </c>
      <c r="BF1597">
        <v>0</v>
      </c>
      <c r="BG1597">
        <v>0</v>
      </c>
      <c r="BH1597">
        <v>0</v>
      </c>
      <c r="BI1597">
        <v>0</v>
      </c>
      <c r="BJ1597">
        <v>0</v>
      </c>
      <c r="BK1597">
        <v>0</v>
      </c>
      <c r="BL1597">
        <v>0</v>
      </c>
      <c r="BM1597">
        <v>0</v>
      </c>
      <c r="BN1597">
        <v>0</v>
      </c>
      <c r="BO1597">
        <v>0</v>
      </c>
      <c r="BP1597">
        <v>0</v>
      </c>
      <c r="BQ1597">
        <v>0</v>
      </c>
      <c r="BR1597">
        <v>0</v>
      </c>
      <c r="BS1597">
        <v>0</v>
      </c>
      <c r="BT1597">
        <v>0</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v>
      </c>
      <c r="CP1597">
        <v>0</v>
      </c>
      <c r="CQ1597">
        <v>0</v>
      </c>
      <c r="CR1597">
        <v>0</v>
      </c>
      <c r="CS1597">
        <v>0</v>
      </c>
      <c r="CT1597">
        <v>0</v>
      </c>
      <c r="CU1597">
        <v>0</v>
      </c>
      <c r="CV1597">
        <v>0</v>
      </c>
      <c r="CW1597">
        <v>0</v>
      </c>
      <c r="CX1597">
        <v>0</v>
      </c>
      <c r="CY1597">
        <v>0</v>
      </c>
      <c r="CZ1597">
        <v>0</v>
      </c>
      <c r="DA1597">
        <v>0</v>
      </c>
      <c r="DB1597">
        <v>0</v>
      </c>
      <c r="DC1597">
        <v>0</v>
      </c>
      <c r="DD1597">
        <v>0</v>
      </c>
      <c r="DE1597">
        <v>0</v>
      </c>
      <c r="DF1597">
        <v>0</v>
      </c>
      <c r="DG1597">
        <v>0</v>
      </c>
      <c r="DH1597">
        <v>0</v>
      </c>
      <c r="DI1597">
        <v>0</v>
      </c>
      <c r="DJ1597">
        <v>0</v>
      </c>
      <c r="DK1597">
        <v>0</v>
      </c>
      <c r="DL1597">
        <v>0</v>
      </c>
      <c r="DM1597">
        <v>0</v>
      </c>
      <c r="DN1597">
        <v>0</v>
      </c>
      <c r="DO1597">
        <v>0</v>
      </c>
      <c r="DP1597">
        <v>0</v>
      </c>
      <c r="DQ1597">
        <v>0</v>
      </c>
      <c r="DR1597">
        <v>0</v>
      </c>
      <c r="DS1597">
        <v>0</v>
      </c>
      <c r="DT1597">
        <v>0</v>
      </c>
      <c r="DU1597">
        <v>0</v>
      </c>
      <c r="DV1597">
        <v>0</v>
      </c>
      <c r="DW1597">
        <v>0</v>
      </c>
      <c r="DX1597">
        <v>0</v>
      </c>
    </row>
    <row r="1598" spans="14:128" hidden="1">
      <c r="N1598" t="s">
        <v>944</v>
      </c>
      <c r="O1598">
        <v>2</v>
      </c>
      <c r="P1598">
        <v>37</v>
      </c>
      <c r="Q1598" s="183" t="str">
        <f t="shared" si="54"/>
        <v>SDH200237</v>
      </c>
      <c r="R1598">
        <v>10000</v>
      </c>
      <c r="S1598">
        <v>10000</v>
      </c>
      <c r="T1598">
        <v>10000</v>
      </c>
      <c r="U1598">
        <v>10000</v>
      </c>
      <c r="V1598">
        <v>10000</v>
      </c>
      <c r="W1598">
        <v>10000</v>
      </c>
      <c r="X1598">
        <v>10000</v>
      </c>
      <c r="Y1598">
        <v>10000</v>
      </c>
      <c r="Z1598">
        <v>10000</v>
      </c>
      <c r="AA1598">
        <v>10000</v>
      </c>
      <c r="AB1598">
        <v>10000</v>
      </c>
      <c r="AC1598">
        <v>10000</v>
      </c>
      <c r="AD1598">
        <v>10000</v>
      </c>
      <c r="AE1598">
        <v>10000</v>
      </c>
      <c r="AF1598">
        <v>10000</v>
      </c>
      <c r="AG1598">
        <v>10000</v>
      </c>
      <c r="AH1598">
        <v>10000</v>
      </c>
      <c r="AI1598">
        <v>10000</v>
      </c>
      <c r="AJ1598">
        <v>10000</v>
      </c>
      <c r="AK1598">
        <v>10000</v>
      </c>
      <c r="AL1598">
        <v>10000</v>
      </c>
      <c r="AM1598">
        <v>10000</v>
      </c>
      <c r="AN1598">
        <v>10000</v>
      </c>
      <c r="AO1598">
        <v>10000</v>
      </c>
      <c r="AP1598">
        <v>10000</v>
      </c>
      <c r="AQ1598">
        <v>10000</v>
      </c>
      <c r="AR1598">
        <v>10000</v>
      </c>
      <c r="AS1598">
        <v>10000</v>
      </c>
      <c r="AT1598">
        <v>10000</v>
      </c>
      <c r="AU1598">
        <v>10000</v>
      </c>
      <c r="AV1598">
        <v>10000</v>
      </c>
      <c r="AW1598">
        <v>10000</v>
      </c>
      <c r="AX1598">
        <v>10000</v>
      </c>
      <c r="AY1598">
        <v>10000</v>
      </c>
      <c r="AZ1598">
        <v>10000</v>
      </c>
      <c r="BA1598">
        <v>0</v>
      </c>
      <c r="BB1598">
        <v>0</v>
      </c>
      <c r="BC1598">
        <v>0</v>
      </c>
      <c r="BD1598">
        <v>0</v>
      </c>
      <c r="BE1598">
        <v>0</v>
      </c>
      <c r="BF1598">
        <v>0</v>
      </c>
      <c r="BG1598">
        <v>0</v>
      </c>
      <c r="BH1598">
        <v>0</v>
      </c>
      <c r="BI1598">
        <v>0</v>
      </c>
      <c r="BJ1598">
        <v>0</v>
      </c>
      <c r="BK1598">
        <v>0</v>
      </c>
      <c r="BL1598">
        <v>0</v>
      </c>
      <c r="BM1598">
        <v>0</v>
      </c>
      <c r="BN1598">
        <v>0</v>
      </c>
      <c r="BO1598">
        <v>0</v>
      </c>
      <c r="BP1598">
        <v>0</v>
      </c>
      <c r="BQ1598">
        <v>0</v>
      </c>
      <c r="BR1598">
        <v>0</v>
      </c>
      <c r="BS1598">
        <v>0</v>
      </c>
      <c r="BT1598">
        <v>0</v>
      </c>
      <c r="BU1598">
        <v>0</v>
      </c>
      <c r="BV1598">
        <v>0</v>
      </c>
      <c r="BW1598">
        <v>0</v>
      </c>
      <c r="BX1598">
        <v>0</v>
      </c>
      <c r="BY1598">
        <v>0</v>
      </c>
      <c r="BZ1598">
        <v>0</v>
      </c>
      <c r="CA1598">
        <v>0</v>
      </c>
      <c r="CB1598">
        <v>0</v>
      </c>
      <c r="CC1598">
        <v>0</v>
      </c>
      <c r="CD1598">
        <v>0</v>
      </c>
      <c r="CE1598">
        <v>0</v>
      </c>
      <c r="CF1598">
        <v>0</v>
      </c>
      <c r="CG1598">
        <v>0</v>
      </c>
      <c r="CH1598">
        <v>0</v>
      </c>
      <c r="CI1598">
        <v>0</v>
      </c>
      <c r="CJ1598">
        <v>0</v>
      </c>
      <c r="CK1598">
        <v>0</v>
      </c>
      <c r="CL1598">
        <v>0</v>
      </c>
      <c r="CM1598">
        <v>0</v>
      </c>
      <c r="CN1598">
        <v>0</v>
      </c>
      <c r="CO1598">
        <v>0</v>
      </c>
      <c r="CP1598">
        <v>0</v>
      </c>
      <c r="CQ1598">
        <v>0</v>
      </c>
      <c r="CR1598">
        <v>0</v>
      </c>
      <c r="CS1598">
        <v>0</v>
      </c>
      <c r="CT1598">
        <v>0</v>
      </c>
      <c r="CU1598">
        <v>0</v>
      </c>
      <c r="CV1598">
        <v>0</v>
      </c>
      <c r="CW1598">
        <v>0</v>
      </c>
      <c r="CX1598">
        <v>0</v>
      </c>
      <c r="CY1598">
        <v>0</v>
      </c>
      <c r="CZ1598">
        <v>0</v>
      </c>
      <c r="DA1598">
        <v>0</v>
      </c>
      <c r="DB1598">
        <v>0</v>
      </c>
      <c r="DC1598">
        <v>0</v>
      </c>
      <c r="DD1598">
        <v>0</v>
      </c>
      <c r="DE1598">
        <v>0</v>
      </c>
      <c r="DF1598">
        <v>0</v>
      </c>
      <c r="DG1598">
        <v>0</v>
      </c>
      <c r="DH1598">
        <v>0</v>
      </c>
      <c r="DI1598">
        <v>0</v>
      </c>
      <c r="DJ1598">
        <v>0</v>
      </c>
      <c r="DK1598">
        <v>0</v>
      </c>
      <c r="DL1598">
        <v>0</v>
      </c>
      <c r="DM1598">
        <v>0</v>
      </c>
      <c r="DN1598">
        <v>0</v>
      </c>
      <c r="DO1598">
        <v>0</v>
      </c>
      <c r="DP1598">
        <v>0</v>
      </c>
      <c r="DQ1598">
        <v>0</v>
      </c>
      <c r="DR1598">
        <v>0</v>
      </c>
      <c r="DS1598">
        <v>0</v>
      </c>
      <c r="DT1598">
        <v>0</v>
      </c>
      <c r="DU1598">
        <v>0</v>
      </c>
      <c r="DV1598">
        <v>0</v>
      </c>
      <c r="DW1598">
        <v>0</v>
      </c>
      <c r="DX1598">
        <v>0</v>
      </c>
    </row>
    <row r="1599" spans="14:128" hidden="1">
      <c r="N1599" t="s">
        <v>944</v>
      </c>
      <c r="O1599">
        <v>2</v>
      </c>
      <c r="P1599">
        <v>38</v>
      </c>
      <c r="Q1599" s="183" t="str">
        <f t="shared" si="54"/>
        <v>SDH200238</v>
      </c>
      <c r="R1599">
        <v>10000</v>
      </c>
      <c r="S1599">
        <v>10000</v>
      </c>
      <c r="T1599">
        <v>10000</v>
      </c>
      <c r="U1599">
        <v>10000</v>
      </c>
      <c r="V1599">
        <v>10000</v>
      </c>
      <c r="W1599">
        <v>10000</v>
      </c>
      <c r="X1599">
        <v>10000</v>
      </c>
      <c r="Y1599">
        <v>10000</v>
      </c>
      <c r="Z1599">
        <v>10000</v>
      </c>
      <c r="AA1599">
        <v>10000</v>
      </c>
      <c r="AB1599">
        <v>10000</v>
      </c>
      <c r="AC1599">
        <v>10000</v>
      </c>
      <c r="AD1599">
        <v>10000</v>
      </c>
      <c r="AE1599">
        <v>10000</v>
      </c>
      <c r="AF1599">
        <v>10000</v>
      </c>
      <c r="AG1599">
        <v>10000</v>
      </c>
      <c r="AH1599">
        <v>10000</v>
      </c>
      <c r="AI1599">
        <v>10000</v>
      </c>
      <c r="AJ1599">
        <v>10000</v>
      </c>
      <c r="AK1599">
        <v>10000</v>
      </c>
      <c r="AL1599">
        <v>10000</v>
      </c>
      <c r="AM1599">
        <v>10000</v>
      </c>
      <c r="AN1599">
        <v>10000</v>
      </c>
      <c r="AO1599">
        <v>10000</v>
      </c>
      <c r="AP1599">
        <v>10000</v>
      </c>
      <c r="AQ1599">
        <v>10000</v>
      </c>
      <c r="AR1599">
        <v>10000</v>
      </c>
      <c r="AS1599">
        <v>10000</v>
      </c>
      <c r="AT1599">
        <v>10000</v>
      </c>
      <c r="AU1599">
        <v>10000</v>
      </c>
      <c r="AV1599">
        <v>10000</v>
      </c>
      <c r="AW1599">
        <v>10000</v>
      </c>
      <c r="AX1599">
        <v>10000</v>
      </c>
      <c r="AY1599">
        <v>10000</v>
      </c>
      <c r="AZ1599">
        <v>10000</v>
      </c>
      <c r="BA1599">
        <v>0</v>
      </c>
      <c r="BB1599">
        <v>0</v>
      </c>
      <c r="BC1599">
        <v>0</v>
      </c>
      <c r="BD1599">
        <v>0</v>
      </c>
      <c r="BE1599">
        <v>0</v>
      </c>
      <c r="BF1599">
        <v>0</v>
      </c>
      <c r="BG1599">
        <v>0</v>
      </c>
      <c r="BH1599">
        <v>0</v>
      </c>
      <c r="BI1599">
        <v>0</v>
      </c>
      <c r="BJ1599">
        <v>0</v>
      </c>
      <c r="BK1599">
        <v>0</v>
      </c>
      <c r="BL1599">
        <v>0</v>
      </c>
      <c r="BM1599">
        <v>0</v>
      </c>
      <c r="BN1599">
        <v>0</v>
      </c>
      <c r="BO1599">
        <v>0</v>
      </c>
      <c r="BP1599">
        <v>0</v>
      </c>
      <c r="BQ1599">
        <v>0</v>
      </c>
      <c r="BR1599">
        <v>0</v>
      </c>
      <c r="BS1599">
        <v>0</v>
      </c>
      <c r="BT1599">
        <v>0</v>
      </c>
      <c r="BU1599">
        <v>0</v>
      </c>
      <c r="BV1599">
        <v>0</v>
      </c>
      <c r="BW1599">
        <v>0</v>
      </c>
      <c r="BX1599">
        <v>0</v>
      </c>
      <c r="BY1599">
        <v>0</v>
      </c>
      <c r="BZ1599">
        <v>0</v>
      </c>
      <c r="CA1599">
        <v>0</v>
      </c>
      <c r="CB1599">
        <v>0</v>
      </c>
      <c r="CC1599">
        <v>0</v>
      </c>
      <c r="CD1599">
        <v>0</v>
      </c>
      <c r="CE1599">
        <v>0</v>
      </c>
      <c r="CF1599">
        <v>0</v>
      </c>
      <c r="CG1599">
        <v>0</v>
      </c>
      <c r="CH1599">
        <v>0</v>
      </c>
      <c r="CI1599">
        <v>0</v>
      </c>
      <c r="CJ1599">
        <v>0</v>
      </c>
      <c r="CK1599">
        <v>0</v>
      </c>
      <c r="CL1599">
        <v>0</v>
      </c>
      <c r="CM1599">
        <v>0</v>
      </c>
      <c r="CN1599">
        <v>0</v>
      </c>
      <c r="CO1599">
        <v>0</v>
      </c>
      <c r="CP1599">
        <v>0</v>
      </c>
      <c r="CQ1599">
        <v>0</v>
      </c>
      <c r="CR1599">
        <v>0</v>
      </c>
      <c r="CS1599">
        <v>0</v>
      </c>
      <c r="CT1599">
        <v>0</v>
      </c>
      <c r="CU1599">
        <v>0</v>
      </c>
      <c r="CV1599">
        <v>0</v>
      </c>
      <c r="CW1599">
        <v>0</v>
      </c>
      <c r="CX1599">
        <v>0</v>
      </c>
      <c r="CY1599">
        <v>0</v>
      </c>
      <c r="CZ1599">
        <v>0</v>
      </c>
      <c r="DA1599">
        <v>0</v>
      </c>
      <c r="DB1599">
        <v>0</v>
      </c>
      <c r="DC1599">
        <v>0</v>
      </c>
      <c r="DD1599">
        <v>0</v>
      </c>
      <c r="DE1599">
        <v>0</v>
      </c>
      <c r="DF1599">
        <v>0</v>
      </c>
      <c r="DG1599">
        <v>0</v>
      </c>
      <c r="DH1599">
        <v>0</v>
      </c>
      <c r="DI1599">
        <v>0</v>
      </c>
      <c r="DJ1599">
        <v>0</v>
      </c>
      <c r="DK1599">
        <v>0</v>
      </c>
      <c r="DL1599">
        <v>0</v>
      </c>
      <c r="DM1599">
        <v>0</v>
      </c>
      <c r="DN1599">
        <v>0</v>
      </c>
      <c r="DO1599">
        <v>0</v>
      </c>
      <c r="DP1599">
        <v>0</v>
      </c>
      <c r="DQ1599">
        <v>0</v>
      </c>
      <c r="DR1599">
        <v>0</v>
      </c>
      <c r="DS1599">
        <v>0</v>
      </c>
      <c r="DT1599">
        <v>0</v>
      </c>
      <c r="DU1599">
        <v>0</v>
      </c>
      <c r="DV1599">
        <v>0</v>
      </c>
      <c r="DW1599">
        <v>0</v>
      </c>
      <c r="DX1599">
        <v>0</v>
      </c>
    </row>
    <row r="1600" spans="14:128" hidden="1">
      <c r="N1600" t="s">
        <v>944</v>
      </c>
      <c r="O1600">
        <v>2</v>
      </c>
      <c r="P1600">
        <v>39</v>
      </c>
      <c r="Q1600" s="183" t="str">
        <f t="shared" si="54"/>
        <v>SDH200239</v>
      </c>
      <c r="R1600">
        <v>10000</v>
      </c>
      <c r="S1600">
        <v>10000</v>
      </c>
      <c r="T1600">
        <v>10000</v>
      </c>
      <c r="U1600">
        <v>10000</v>
      </c>
      <c r="V1600">
        <v>10000</v>
      </c>
      <c r="W1600">
        <v>10000</v>
      </c>
      <c r="X1600">
        <v>10000</v>
      </c>
      <c r="Y1600">
        <v>10000</v>
      </c>
      <c r="Z1600">
        <v>10000</v>
      </c>
      <c r="AA1600">
        <v>10000</v>
      </c>
      <c r="AB1600">
        <v>10000</v>
      </c>
      <c r="AC1600">
        <v>10000</v>
      </c>
      <c r="AD1600">
        <v>10000</v>
      </c>
      <c r="AE1600">
        <v>10000</v>
      </c>
      <c r="AF1600">
        <v>10000</v>
      </c>
      <c r="AG1600">
        <v>10000</v>
      </c>
      <c r="AH1600">
        <v>10000</v>
      </c>
      <c r="AI1600">
        <v>10000</v>
      </c>
      <c r="AJ1600">
        <v>10000</v>
      </c>
      <c r="AK1600">
        <v>10000</v>
      </c>
      <c r="AL1600">
        <v>10000</v>
      </c>
      <c r="AM1600">
        <v>10000</v>
      </c>
      <c r="AN1600">
        <v>10000</v>
      </c>
      <c r="AO1600">
        <v>10000</v>
      </c>
      <c r="AP1600">
        <v>10000</v>
      </c>
      <c r="AQ1600">
        <v>10000</v>
      </c>
      <c r="AR1600">
        <v>10000</v>
      </c>
      <c r="AS1600">
        <v>10000</v>
      </c>
      <c r="AT1600">
        <v>10000</v>
      </c>
      <c r="AU1600">
        <v>10000</v>
      </c>
      <c r="AV1600">
        <v>10000</v>
      </c>
      <c r="AW1600">
        <v>10000</v>
      </c>
      <c r="AX1600">
        <v>10000</v>
      </c>
      <c r="AY1600">
        <v>10000</v>
      </c>
      <c r="AZ1600">
        <v>10000</v>
      </c>
      <c r="BA1600">
        <v>0</v>
      </c>
      <c r="BB1600">
        <v>0</v>
      </c>
      <c r="BC1600">
        <v>0</v>
      </c>
      <c r="BD1600">
        <v>0</v>
      </c>
      <c r="BE1600">
        <v>0</v>
      </c>
      <c r="BF1600">
        <v>0</v>
      </c>
      <c r="BG1600">
        <v>0</v>
      </c>
      <c r="BH1600">
        <v>0</v>
      </c>
      <c r="BI1600">
        <v>0</v>
      </c>
      <c r="BJ1600">
        <v>0</v>
      </c>
      <c r="BK1600">
        <v>0</v>
      </c>
      <c r="BL1600">
        <v>0</v>
      </c>
      <c r="BM1600">
        <v>0</v>
      </c>
      <c r="BN1600">
        <v>0</v>
      </c>
      <c r="BO1600">
        <v>0</v>
      </c>
      <c r="BP1600">
        <v>0</v>
      </c>
      <c r="BQ1600">
        <v>0</v>
      </c>
      <c r="BR1600">
        <v>0</v>
      </c>
      <c r="BS1600">
        <v>0</v>
      </c>
      <c r="BT1600">
        <v>0</v>
      </c>
      <c r="BU1600">
        <v>0</v>
      </c>
      <c r="BV1600">
        <v>0</v>
      </c>
      <c r="BW1600">
        <v>0</v>
      </c>
      <c r="BX1600">
        <v>0</v>
      </c>
      <c r="BY1600">
        <v>0</v>
      </c>
      <c r="BZ1600">
        <v>0</v>
      </c>
      <c r="CA1600">
        <v>0</v>
      </c>
      <c r="CB1600">
        <v>0</v>
      </c>
      <c r="CC1600">
        <v>0</v>
      </c>
      <c r="CD1600">
        <v>0</v>
      </c>
      <c r="CE1600">
        <v>0</v>
      </c>
      <c r="CF1600">
        <v>0</v>
      </c>
      <c r="CG1600">
        <v>0</v>
      </c>
      <c r="CH1600">
        <v>0</v>
      </c>
      <c r="CI1600">
        <v>0</v>
      </c>
      <c r="CJ1600">
        <v>0</v>
      </c>
      <c r="CK1600">
        <v>0</v>
      </c>
      <c r="CL1600">
        <v>0</v>
      </c>
      <c r="CM1600">
        <v>0</v>
      </c>
      <c r="CN1600">
        <v>0</v>
      </c>
      <c r="CO1600">
        <v>0</v>
      </c>
      <c r="CP1600">
        <v>0</v>
      </c>
      <c r="CQ1600">
        <v>0</v>
      </c>
      <c r="CR1600">
        <v>0</v>
      </c>
      <c r="CS1600">
        <v>0</v>
      </c>
      <c r="CT1600">
        <v>0</v>
      </c>
      <c r="CU1600">
        <v>0</v>
      </c>
      <c r="CV1600">
        <v>0</v>
      </c>
      <c r="CW1600">
        <v>0</v>
      </c>
      <c r="CX1600">
        <v>0</v>
      </c>
      <c r="CY1600">
        <v>0</v>
      </c>
      <c r="CZ1600">
        <v>0</v>
      </c>
      <c r="DA1600">
        <v>0</v>
      </c>
      <c r="DB1600">
        <v>0</v>
      </c>
      <c r="DC1600">
        <v>0</v>
      </c>
      <c r="DD1600">
        <v>0</v>
      </c>
      <c r="DE1600">
        <v>0</v>
      </c>
      <c r="DF1600">
        <v>0</v>
      </c>
      <c r="DG1600">
        <v>0</v>
      </c>
      <c r="DH1600">
        <v>0</v>
      </c>
      <c r="DI1600">
        <v>0</v>
      </c>
      <c r="DJ1600">
        <v>0</v>
      </c>
      <c r="DK1600">
        <v>0</v>
      </c>
      <c r="DL1600">
        <v>0</v>
      </c>
      <c r="DM1600">
        <v>0</v>
      </c>
      <c r="DN1600">
        <v>0</v>
      </c>
      <c r="DO1600">
        <v>0</v>
      </c>
      <c r="DP1600">
        <v>0</v>
      </c>
      <c r="DQ1600">
        <v>0</v>
      </c>
      <c r="DR1600">
        <v>0</v>
      </c>
      <c r="DS1600">
        <v>0</v>
      </c>
      <c r="DT1600">
        <v>0</v>
      </c>
      <c r="DU1600">
        <v>0</v>
      </c>
      <c r="DV1600">
        <v>0</v>
      </c>
      <c r="DW1600">
        <v>0</v>
      </c>
      <c r="DX1600">
        <v>0</v>
      </c>
    </row>
    <row r="1601" spans="14:128" hidden="1">
      <c r="N1601" t="s">
        <v>944</v>
      </c>
      <c r="O1601">
        <v>2</v>
      </c>
      <c r="P1601">
        <v>40</v>
      </c>
      <c r="Q1601" s="183" t="str">
        <f t="shared" si="54"/>
        <v>SDH200240</v>
      </c>
      <c r="R1601">
        <v>10000</v>
      </c>
      <c r="S1601">
        <v>10000</v>
      </c>
      <c r="T1601">
        <v>10000</v>
      </c>
      <c r="U1601">
        <v>10000</v>
      </c>
      <c r="V1601">
        <v>10000</v>
      </c>
      <c r="W1601">
        <v>10000</v>
      </c>
      <c r="X1601">
        <v>10000</v>
      </c>
      <c r="Y1601">
        <v>10000</v>
      </c>
      <c r="Z1601">
        <v>10000</v>
      </c>
      <c r="AA1601">
        <v>10000</v>
      </c>
      <c r="AB1601">
        <v>10000</v>
      </c>
      <c r="AC1601">
        <v>10000</v>
      </c>
      <c r="AD1601">
        <v>10000</v>
      </c>
      <c r="AE1601">
        <v>10000</v>
      </c>
      <c r="AF1601">
        <v>10000</v>
      </c>
      <c r="AG1601">
        <v>10000</v>
      </c>
      <c r="AH1601">
        <v>10000</v>
      </c>
      <c r="AI1601">
        <v>10000</v>
      </c>
      <c r="AJ1601">
        <v>10000</v>
      </c>
      <c r="AK1601">
        <v>10070</v>
      </c>
      <c r="AL1601">
        <v>10070</v>
      </c>
      <c r="AM1601">
        <v>10070</v>
      </c>
      <c r="AN1601">
        <v>10070</v>
      </c>
      <c r="AO1601">
        <v>10070</v>
      </c>
      <c r="AP1601">
        <v>10070</v>
      </c>
      <c r="AQ1601">
        <v>10070</v>
      </c>
      <c r="AR1601">
        <v>10070</v>
      </c>
      <c r="AS1601">
        <v>10070</v>
      </c>
      <c r="AT1601">
        <v>10070</v>
      </c>
      <c r="AU1601">
        <v>10070</v>
      </c>
      <c r="AV1601">
        <v>10070</v>
      </c>
      <c r="AW1601">
        <v>10070</v>
      </c>
      <c r="AX1601">
        <v>10070</v>
      </c>
      <c r="AY1601">
        <v>10070</v>
      </c>
      <c r="AZ1601">
        <v>10070</v>
      </c>
      <c r="BA1601">
        <v>0</v>
      </c>
      <c r="BB1601">
        <v>0</v>
      </c>
      <c r="BC1601">
        <v>0</v>
      </c>
      <c r="BD1601">
        <v>0</v>
      </c>
      <c r="BE1601">
        <v>0</v>
      </c>
      <c r="BF1601">
        <v>0</v>
      </c>
      <c r="BG1601">
        <v>0</v>
      </c>
      <c r="BH1601">
        <v>0</v>
      </c>
      <c r="BI1601">
        <v>0</v>
      </c>
      <c r="BJ1601">
        <v>0</v>
      </c>
      <c r="BK1601">
        <v>0</v>
      </c>
      <c r="BL1601">
        <v>0</v>
      </c>
      <c r="BM1601">
        <v>0</v>
      </c>
      <c r="BN1601">
        <v>0</v>
      </c>
      <c r="BO1601">
        <v>0</v>
      </c>
      <c r="BP1601">
        <v>0</v>
      </c>
      <c r="BQ1601">
        <v>0</v>
      </c>
      <c r="BR1601">
        <v>0</v>
      </c>
      <c r="BS1601">
        <v>0</v>
      </c>
      <c r="BT1601">
        <v>0</v>
      </c>
      <c r="BU1601">
        <v>0</v>
      </c>
      <c r="BV1601">
        <v>0</v>
      </c>
      <c r="BW1601">
        <v>0</v>
      </c>
      <c r="BX1601">
        <v>0</v>
      </c>
      <c r="BY1601">
        <v>0</v>
      </c>
      <c r="BZ1601">
        <v>0</v>
      </c>
      <c r="CA1601">
        <v>0</v>
      </c>
      <c r="CB1601">
        <v>0</v>
      </c>
      <c r="CC1601">
        <v>0</v>
      </c>
      <c r="CD1601">
        <v>0</v>
      </c>
      <c r="CE1601">
        <v>0</v>
      </c>
      <c r="CF1601">
        <v>0</v>
      </c>
      <c r="CG1601">
        <v>0</v>
      </c>
      <c r="CH1601">
        <v>0</v>
      </c>
      <c r="CI1601">
        <v>0</v>
      </c>
      <c r="CJ1601">
        <v>0</v>
      </c>
      <c r="CK1601">
        <v>0</v>
      </c>
      <c r="CL1601">
        <v>0</v>
      </c>
      <c r="CM1601">
        <v>0</v>
      </c>
      <c r="CN1601">
        <v>0</v>
      </c>
      <c r="CO1601">
        <v>0</v>
      </c>
      <c r="CP1601">
        <v>0</v>
      </c>
      <c r="CQ1601">
        <v>0</v>
      </c>
      <c r="CR1601">
        <v>0</v>
      </c>
      <c r="CS1601">
        <v>0</v>
      </c>
      <c r="CT1601">
        <v>0</v>
      </c>
      <c r="CU1601">
        <v>0</v>
      </c>
      <c r="CV1601">
        <v>0</v>
      </c>
      <c r="CW1601">
        <v>0</v>
      </c>
      <c r="CX1601">
        <v>0</v>
      </c>
      <c r="CY1601">
        <v>0</v>
      </c>
      <c r="CZ1601">
        <v>0</v>
      </c>
      <c r="DA1601">
        <v>0</v>
      </c>
      <c r="DB1601">
        <v>0</v>
      </c>
      <c r="DC1601">
        <v>0</v>
      </c>
      <c r="DD1601">
        <v>0</v>
      </c>
      <c r="DE1601">
        <v>0</v>
      </c>
      <c r="DF1601">
        <v>0</v>
      </c>
      <c r="DG1601">
        <v>0</v>
      </c>
      <c r="DH1601">
        <v>0</v>
      </c>
      <c r="DI1601">
        <v>0</v>
      </c>
      <c r="DJ1601">
        <v>0</v>
      </c>
      <c r="DK1601">
        <v>0</v>
      </c>
      <c r="DL1601">
        <v>0</v>
      </c>
      <c r="DM1601">
        <v>0</v>
      </c>
      <c r="DN1601">
        <v>0</v>
      </c>
      <c r="DO1601">
        <v>0</v>
      </c>
      <c r="DP1601">
        <v>0</v>
      </c>
      <c r="DQ1601">
        <v>0</v>
      </c>
      <c r="DR1601">
        <v>0</v>
      </c>
      <c r="DS1601">
        <v>0</v>
      </c>
      <c r="DT1601">
        <v>0</v>
      </c>
      <c r="DU1601">
        <v>0</v>
      </c>
      <c r="DV1601">
        <v>0</v>
      </c>
      <c r="DW1601">
        <v>0</v>
      </c>
      <c r="DX1601">
        <v>0</v>
      </c>
    </row>
    <row r="1602" spans="14:128" hidden="1">
      <c r="N1602" t="s">
        <v>944</v>
      </c>
      <c r="O1602">
        <v>2</v>
      </c>
      <c r="P1602">
        <v>41</v>
      </c>
      <c r="Q1602" s="183" t="str">
        <f t="shared" si="54"/>
        <v>SDH200241</v>
      </c>
      <c r="R1602">
        <v>10000</v>
      </c>
      <c r="S1602">
        <v>10000</v>
      </c>
      <c r="T1602">
        <v>10000</v>
      </c>
      <c r="U1602">
        <v>10000</v>
      </c>
      <c r="V1602">
        <v>10000</v>
      </c>
      <c r="W1602">
        <v>10000</v>
      </c>
      <c r="X1602">
        <v>10000</v>
      </c>
      <c r="Y1602">
        <v>10000</v>
      </c>
      <c r="Z1602">
        <v>10000</v>
      </c>
      <c r="AA1602">
        <v>10000</v>
      </c>
      <c r="AB1602">
        <v>10000</v>
      </c>
      <c r="AC1602">
        <v>10000</v>
      </c>
      <c r="AD1602">
        <v>10000</v>
      </c>
      <c r="AE1602">
        <v>10000</v>
      </c>
      <c r="AF1602">
        <v>10000</v>
      </c>
      <c r="AG1602">
        <v>10000</v>
      </c>
      <c r="AH1602">
        <v>10000</v>
      </c>
      <c r="AI1602">
        <v>10000</v>
      </c>
      <c r="AJ1602">
        <v>10000</v>
      </c>
      <c r="AK1602">
        <v>10176</v>
      </c>
      <c r="AL1602">
        <v>10176</v>
      </c>
      <c r="AM1602">
        <v>10176</v>
      </c>
      <c r="AN1602">
        <v>10176</v>
      </c>
      <c r="AO1602">
        <v>10176</v>
      </c>
      <c r="AP1602">
        <v>10176</v>
      </c>
      <c r="AQ1602">
        <v>10176</v>
      </c>
      <c r="AR1602">
        <v>10176</v>
      </c>
      <c r="AS1602">
        <v>10176</v>
      </c>
      <c r="AT1602">
        <v>10176</v>
      </c>
      <c r="AU1602">
        <v>10176</v>
      </c>
      <c r="AV1602">
        <v>10176</v>
      </c>
      <c r="AW1602">
        <v>10176</v>
      </c>
      <c r="AX1602">
        <v>10176</v>
      </c>
      <c r="AY1602">
        <v>10176</v>
      </c>
      <c r="AZ1602">
        <v>10176</v>
      </c>
      <c r="BA1602">
        <v>0</v>
      </c>
      <c r="BB1602">
        <v>0</v>
      </c>
      <c r="BC1602">
        <v>0</v>
      </c>
      <c r="BD1602">
        <v>0</v>
      </c>
      <c r="BE1602">
        <v>0</v>
      </c>
      <c r="BF1602">
        <v>0</v>
      </c>
      <c r="BG1602">
        <v>0</v>
      </c>
      <c r="BH1602">
        <v>0</v>
      </c>
      <c r="BI1602">
        <v>0</v>
      </c>
      <c r="BJ1602">
        <v>0</v>
      </c>
      <c r="BK1602">
        <v>0</v>
      </c>
      <c r="BL1602">
        <v>0</v>
      </c>
      <c r="BM1602">
        <v>0</v>
      </c>
      <c r="BN1602">
        <v>0</v>
      </c>
      <c r="BO1602">
        <v>0</v>
      </c>
      <c r="BP1602">
        <v>0</v>
      </c>
      <c r="BQ1602">
        <v>0</v>
      </c>
      <c r="BR1602">
        <v>0</v>
      </c>
      <c r="BS1602">
        <v>0</v>
      </c>
      <c r="BT1602">
        <v>0</v>
      </c>
      <c r="BU1602">
        <v>0</v>
      </c>
      <c r="BV1602">
        <v>0</v>
      </c>
      <c r="BW1602">
        <v>0</v>
      </c>
      <c r="BX1602">
        <v>0</v>
      </c>
      <c r="BY1602">
        <v>0</v>
      </c>
      <c r="BZ1602">
        <v>0</v>
      </c>
      <c r="CA1602">
        <v>0</v>
      </c>
      <c r="CB1602">
        <v>0</v>
      </c>
      <c r="CC1602">
        <v>0</v>
      </c>
      <c r="CD1602">
        <v>0</v>
      </c>
      <c r="CE1602">
        <v>0</v>
      </c>
      <c r="CF1602">
        <v>0</v>
      </c>
      <c r="CG1602">
        <v>0</v>
      </c>
      <c r="CH1602">
        <v>0</v>
      </c>
      <c r="CI1602">
        <v>0</v>
      </c>
      <c r="CJ1602">
        <v>0</v>
      </c>
      <c r="CK1602">
        <v>0</v>
      </c>
      <c r="CL1602">
        <v>0</v>
      </c>
      <c r="CM1602">
        <v>0</v>
      </c>
      <c r="CN1602">
        <v>0</v>
      </c>
      <c r="CO1602">
        <v>0</v>
      </c>
      <c r="CP1602">
        <v>0</v>
      </c>
      <c r="CQ1602">
        <v>0</v>
      </c>
      <c r="CR1602">
        <v>0</v>
      </c>
      <c r="CS1602">
        <v>0</v>
      </c>
      <c r="CT1602">
        <v>0</v>
      </c>
      <c r="CU1602">
        <v>0</v>
      </c>
      <c r="CV1602">
        <v>0</v>
      </c>
      <c r="CW1602">
        <v>0</v>
      </c>
      <c r="CX1602">
        <v>0</v>
      </c>
      <c r="CY1602">
        <v>0</v>
      </c>
      <c r="CZ1602">
        <v>0</v>
      </c>
      <c r="DA1602">
        <v>0</v>
      </c>
      <c r="DB1602">
        <v>0</v>
      </c>
      <c r="DC1602">
        <v>0</v>
      </c>
      <c r="DD1602">
        <v>0</v>
      </c>
      <c r="DE1602">
        <v>0</v>
      </c>
      <c r="DF1602">
        <v>0</v>
      </c>
      <c r="DG1602">
        <v>0</v>
      </c>
      <c r="DH1602">
        <v>0</v>
      </c>
      <c r="DI1602">
        <v>0</v>
      </c>
      <c r="DJ1602">
        <v>0</v>
      </c>
      <c r="DK1602">
        <v>0</v>
      </c>
      <c r="DL1602">
        <v>0</v>
      </c>
      <c r="DM1602">
        <v>0</v>
      </c>
      <c r="DN1602">
        <v>0</v>
      </c>
      <c r="DO1602">
        <v>0</v>
      </c>
      <c r="DP1602">
        <v>0</v>
      </c>
      <c r="DQ1602">
        <v>0</v>
      </c>
      <c r="DR1602">
        <v>0</v>
      </c>
      <c r="DS1602">
        <v>0</v>
      </c>
      <c r="DT1602">
        <v>0</v>
      </c>
      <c r="DU1602">
        <v>0</v>
      </c>
      <c r="DV1602">
        <v>0</v>
      </c>
      <c r="DW1602">
        <v>0</v>
      </c>
      <c r="DX1602">
        <v>0</v>
      </c>
    </row>
    <row r="1603" spans="14:128" hidden="1">
      <c r="N1603" t="s">
        <v>944</v>
      </c>
      <c r="O1603">
        <v>2</v>
      </c>
      <c r="P1603">
        <v>42</v>
      </c>
      <c r="Q1603" s="183" t="str">
        <f t="shared" si="54"/>
        <v>SDH200242</v>
      </c>
      <c r="R1603">
        <v>10000</v>
      </c>
      <c r="S1603">
        <v>10000</v>
      </c>
      <c r="T1603">
        <v>10000</v>
      </c>
      <c r="U1603">
        <v>10000</v>
      </c>
      <c r="V1603">
        <v>10000</v>
      </c>
      <c r="W1603">
        <v>10000</v>
      </c>
      <c r="X1603">
        <v>10000</v>
      </c>
      <c r="Y1603">
        <v>10000</v>
      </c>
      <c r="Z1603">
        <v>10000</v>
      </c>
      <c r="AA1603">
        <v>10000</v>
      </c>
      <c r="AB1603">
        <v>10000</v>
      </c>
      <c r="AC1603">
        <v>10000</v>
      </c>
      <c r="AD1603">
        <v>10000</v>
      </c>
      <c r="AE1603">
        <v>10000</v>
      </c>
      <c r="AF1603">
        <v>10000</v>
      </c>
      <c r="AG1603">
        <v>10000</v>
      </c>
      <c r="AH1603">
        <v>10000</v>
      </c>
      <c r="AI1603">
        <v>10000</v>
      </c>
      <c r="AJ1603">
        <v>10000</v>
      </c>
      <c r="AK1603">
        <v>10494</v>
      </c>
      <c r="AL1603">
        <v>10494</v>
      </c>
      <c r="AM1603">
        <v>10494</v>
      </c>
      <c r="AN1603">
        <v>10494</v>
      </c>
      <c r="AO1603">
        <v>10494</v>
      </c>
      <c r="AP1603">
        <v>10494</v>
      </c>
      <c r="AQ1603">
        <v>10494</v>
      </c>
      <c r="AR1603">
        <v>10494</v>
      </c>
      <c r="AS1603">
        <v>10494</v>
      </c>
      <c r="AT1603">
        <v>10494</v>
      </c>
      <c r="AU1603">
        <v>10494</v>
      </c>
      <c r="AV1603">
        <v>10494</v>
      </c>
      <c r="AW1603">
        <v>10494</v>
      </c>
      <c r="AX1603">
        <v>10494</v>
      </c>
      <c r="AY1603">
        <v>10494</v>
      </c>
      <c r="AZ1603">
        <v>10494</v>
      </c>
      <c r="BA1603">
        <v>0</v>
      </c>
      <c r="BB1603">
        <v>0</v>
      </c>
      <c r="BC1603">
        <v>0</v>
      </c>
      <c r="BD1603">
        <v>0</v>
      </c>
      <c r="BE1603">
        <v>0</v>
      </c>
      <c r="BF1603">
        <v>0</v>
      </c>
      <c r="BG1603">
        <v>0</v>
      </c>
      <c r="BH1603">
        <v>0</v>
      </c>
      <c r="BI1603">
        <v>0</v>
      </c>
      <c r="BJ1603">
        <v>0</v>
      </c>
      <c r="BK1603">
        <v>0</v>
      </c>
      <c r="BL1603">
        <v>0</v>
      </c>
      <c r="BM1603">
        <v>0</v>
      </c>
      <c r="BN1603">
        <v>0</v>
      </c>
      <c r="BO1603">
        <v>0</v>
      </c>
      <c r="BP1603">
        <v>0</v>
      </c>
      <c r="BQ1603">
        <v>0</v>
      </c>
      <c r="BR1603">
        <v>0</v>
      </c>
      <c r="BS1603">
        <v>0</v>
      </c>
      <c r="BT1603">
        <v>0</v>
      </c>
      <c r="BU1603">
        <v>0</v>
      </c>
      <c r="BV1603">
        <v>0</v>
      </c>
      <c r="BW1603">
        <v>0</v>
      </c>
      <c r="BX1603">
        <v>0</v>
      </c>
      <c r="BY1603">
        <v>0</v>
      </c>
      <c r="BZ1603">
        <v>0</v>
      </c>
      <c r="CA1603">
        <v>0</v>
      </c>
      <c r="CB1603">
        <v>0</v>
      </c>
      <c r="CC1603">
        <v>0</v>
      </c>
      <c r="CD1603">
        <v>0</v>
      </c>
      <c r="CE1603">
        <v>0</v>
      </c>
      <c r="CF1603">
        <v>0</v>
      </c>
      <c r="CG1603">
        <v>0</v>
      </c>
      <c r="CH1603">
        <v>0</v>
      </c>
      <c r="CI1603">
        <v>0</v>
      </c>
      <c r="CJ1603">
        <v>0</v>
      </c>
      <c r="CK1603">
        <v>0</v>
      </c>
      <c r="CL1603">
        <v>0</v>
      </c>
      <c r="CM1603">
        <v>0</v>
      </c>
      <c r="CN1603">
        <v>0</v>
      </c>
      <c r="CO1603">
        <v>0</v>
      </c>
      <c r="CP1603">
        <v>0</v>
      </c>
      <c r="CQ1603">
        <v>0</v>
      </c>
      <c r="CR1603">
        <v>0</v>
      </c>
      <c r="CS1603">
        <v>0</v>
      </c>
      <c r="CT1603">
        <v>0</v>
      </c>
      <c r="CU1603">
        <v>0</v>
      </c>
      <c r="CV1603">
        <v>0</v>
      </c>
      <c r="CW1603">
        <v>0</v>
      </c>
      <c r="CX1603">
        <v>0</v>
      </c>
      <c r="CY1603">
        <v>0</v>
      </c>
      <c r="CZ1603">
        <v>0</v>
      </c>
      <c r="DA1603">
        <v>0</v>
      </c>
      <c r="DB1603">
        <v>0</v>
      </c>
      <c r="DC1603">
        <v>0</v>
      </c>
      <c r="DD1603">
        <v>0</v>
      </c>
      <c r="DE1603">
        <v>0</v>
      </c>
      <c r="DF1603">
        <v>0</v>
      </c>
      <c r="DG1603">
        <v>0</v>
      </c>
      <c r="DH1603">
        <v>0</v>
      </c>
      <c r="DI1603">
        <v>0</v>
      </c>
      <c r="DJ1603">
        <v>0</v>
      </c>
      <c r="DK1603">
        <v>0</v>
      </c>
      <c r="DL1603">
        <v>0</v>
      </c>
      <c r="DM1603">
        <v>0</v>
      </c>
      <c r="DN1603">
        <v>0</v>
      </c>
      <c r="DO1603">
        <v>0</v>
      </c>
      <c r="DP1603">
        <v>0</v>
      </c>
      <c r="DQ1603">
        <v>0</v>
      </c>
      <c r="DR1603">
        <v>0</v>
      </c>
      <c r="DS1603">
        <v>0</v>
      </c>
      <c r="DT1603">
        <v>0</v>
      </c>
      <c r="DU1603">
        <v>0</v>
      </c>
      <c r="DV1603">
        <v>0</v>
      </c>
      <c r="DW1603">
        <v>0</v>
      </c>
      <c r="DX1603">
        <v>0</v>
      </c>
    </row>
    <row r="1604" spans="14:128" hidden="1">
      <c r="N1604" t="s">
        <v>944</v>
      </c>
      <c r="O1604">
        <v>2</v>
      </c>
      <c r="P1604">
        <v>43</v>
      </c>
      <c r="Q1604" s="183" t="str">
        <f t="shared" si="54"/>
        <v>SDH200243</v>
      </c>
      <c r="R1604">
        <v>10000</v>
      </c>
      <c r="S1604">
        <v>10000</v>
      </c>
      <c r="T1604">
        <v>10000</v>
      </c>
      <c r="U1604">
        <v>10000</v>
      </c>
      <c r="V1604">
        <v>10000</v>
      </c>
      <c r="W1604">
        <v>10000</v>
      </c>
      <c r="X1604">
        <v>10000</v>
      </c>
      <c r="Y1604">
        <v>10000</v>
      </c>
      <c r="Z1604">
        <v>10000</v>
      </c>
      <c r="AA1604">
        <v>10000</v>
      </c>
      <c r="AB1604">
        <v>10000</v>
      </c>
      <c r="AC1604">
        <v>10000</v>
      </c>
      <c r="AD1604">
        <v>10000</v>
      </c>
      <c r="AE1604">
        <v>10000</v>
      </c>
      <c r="AF1604">
        <v>10000</v>
      </c>
      <c r="AG1604">
        <v>10000</v>
      </c>
      <c r="AH1604">
        <v>10000</v>
      </c>
      <c r="AI1604">
        <v>10000</v>
      </c>
      <c r="AJ1604">
        <v>10372.1</v>
      </c>
      <c r="AK1604">
        <v>10918</v>
      </c>
      <c r="AL1604">
        <v>10918</v>
      </c>
      <c r="AM1604">
        <v>10918</v>
      </c>
      <c r="AN1604">
        <v>10918</v>
      </c>
      <c r="AO1604">
        <v>10918</v>
      </c>
      <c r="AP1604">
        <v>10918</v>
      </c>
      <c r="AQ1604">
        <v>10918</v>
      </c>
      <c r="AR1604">
        <v>10918</v>
      </c>
      <c r="AS1604">
        <v>10918</v>
      </c>
      <c r="AT1604">
        <v>10918</v>
      </c>
      <c r="AU1604">
        <v>10918</v>
      </c>
      <c r="AV1604">
        <v>10918</v>
      </c>
      <c r="AW1604">
        <v>10918</v>
      </c>
      <c r="AX1604">
        <v>10918</v>
      </c>
      <c r="AY1604">
        <v>10918</v>
      </c>
      <c r="AZ1604">
        <v>10918</v>
      </c>
      <c r="BA1604">
        <v>0</v>
      </c>
      <c r="BB1604">
        <v>0</v>
      </c>
      <c r="BC1604">
        <v>0</v>
      </c>
      <c r="BD1604">
        <v>0</v>
      </c>
      <c r="BE1604">
        <v>0</v>
      </c>
      <c r="BF1604">
        <v>0</v>
      </c>
      <c r="BG1604">
        <v>0</v>
      </c>
      <c r="BH1604">
        <v>0</v>
      </c>
      <c r="BI1604">
        <v>0</v>
      </c>
      <c r="BJ1604">
        <v>0</v>
      </c>
      <c r="BK1604">
        <v>0</v>
      </c>
      <c r="BL1604">
        <v>0</v>
      </c>
      <c r="BM1604">
        <v>0</v>
      </c>
      <c r="BN1604">
        <v>0</v>
      </c>
      <c r="BO1604">
        <v>0</v>
      </c>
      <c r="BP1604">
        <v>0</v>
      </c>
      <c r="BQ1604">
        <v>0</v>
      </c>
      <c r="BR1604">
        <v>0</v>
      </c>
      <c r="BS1604">
        <v>0</v>
      </c>
      <c r="BT1604">
        <v>0</v>
      </c>
      <c r="BU1604">
        <v>0</v>
      </c>
      <c r="BV1604">
        <v>0</v>
      </c>
      <c r="BW1604">
        <v>0</v>
      </c>
      <c r="BX1604">
        <v>0</v>
      </c>
      <c r="BY1604">
        <v>0</v>
      </c>
      <c r="BZ1604">
        <v>0</v>
      </c>
      <c r="CA1604">
        <v>0</v>
      </c>
      <c r="CB1604">
        <v>0</v>
      </c>
      <c r="CC1604">
        <v>0</v>
      </c>
      <c r="CD1604">
        <v>0</v>
      </c>
      <c r="CE1604">
        <v>0</v>
      </c>
      <c r="CF1604">
        <v>0</v>
      </c>
      <c r="CG1604">
        <v>0</v>
      </c>
      <c r="CH1604">
        <v>0</v>
      </c>
      <c r="CI1604">
        <v>0</v>
      </c>
      <c r="CJ1604">
        <v>0</v>
      </c>
      <c r="CK1604">
        <v>0</v>
      </c>
      <c r="CL1604">
        <v>0</v>
      </c>
      <c r="CM1604">
        <v>0</v>
      </c>
      <c r="CN1604">
        <v>0</v>
      </c>
      <c r="CO1604">
        <v>0</v>
      </c>
      <c r="CP1604">
        <v>0</v>
      </c>
      <c r="CQ1604">
        <v>0</v>
      </c>
      <c r="CR1604">
        <v>0</v>
      </c>
      <c r="CS1604">
        <v>0</v>
      </c>
      <c r="CT1604">
        <v>0</v>
      </c>
      <c r="CU1604">
        <v>0</v>
      </c>
      <c r="CV1604">
        <v>0</v>
      </c>
      <c r="CW1604">
        <v>0</v>
      </c>
      <c r="CX1604">
        <v>0</v>
      </c>
      <c r="CY1604">
        <v>0</v>
      </c>
      <c r="CZ1604">
        <v>0</v>
      </c>
      <c r="DA1604">
        <v>0</v>
      </c>
      <c r="DB1604">
        <v>0</v>
      </c>
      <c r="DC1604">
        <v>0</v>
      </c>
      <c r="DD1604">
        <v>0</v>
      </c>
      <c r="DE1604">
        <v>0</v>
      </c>
      <c r="DF1604">
        <v>0</v>
      </c>
      <c r="DG1604">
        <v>0</v>
      </c>
      <c r="DH1604">
        <v>0</v>
      </c>
      <c r="DI1604">
        <v>0</v>
      </c>
      <c r="DJ1604">
        <v>0</v>
      </c>
      <c r="DK1604">
        <v>0</v>
      </c>
      <c r="DL1604">
        <v>0</v>
      </c>
      <c r="DM1604">
        <v>0</v>
      </c>
      <c r="DN1604">
        <v>0</v>
      </c>
      <c r="DO1604">
        <v>0</v>
      </c>
      <c r="DP1604">
        <v>0</v>
      </c>
      <c r="DQ1604">
        <v>0</v>
      </c>
      <c r="DR1604">
        <v>0</v>
      </c>
      <c r="DS1604">
        <v>0</v>
      </c>
      <c r="DT1604">
        <v>0</v>
      </c>
      <c r="DU1604">
        <v>0</v>
      </c>
      <c r="DV1604">
        <v>0</v>
      </c>
      <c r="DW1604">
        <v>0</v>
      </c>
      <c r="DX1604">
        <v>0</v>
      </c>
    </row>
    <row r="1605" spans="14:128" hidden="1">
      <c r="N1605" t="s">
        <v>944</v>
      </c>
      <c r="O1605">
        <v>2</v>
      </c>
      <c r="P1605">
        <v>44</v>
      </c>
      <c r="Q1605" s="183" t="str">
        <f t="shared" si="54"/>
        <v>SDH200244</v>
      </c>
      <c r="R1605">
        <v>10000</v>
      </c>
      <c r="S1605">
        <v>10000</v>
      </c>
      <c r="T1605">
        <v>10000</v>
      </c>
      <c r="U1605">
        <v>10000</v>
      </c>
      <c r="V1605">
        <v>10000</v>
      </c>
      <c r="W1605">
        <v>10000</v>
      </c>
      <c r="X1605">
        <v>10000</v>
      </c>
      <c r="Y1605">
        <v>10000</v>
      </c>
      <c r="Z1605">
        <v>10000</v>
      </c>
      <c r="AA1605">
        <v>10000</v>
      </c>
      <c r="AB1605">
        <v>10000</v>
      </c>
      <c r="AC1605">
        <v>10000</v>
      </c>
      <c r="AD1605">
        <v>10000</v>
      </c>
      <c r="AE1605">
        <v>10000</v>
      </c>
      <c r="AF1605">
        <v>10000</v>
      </c>
      <c r="AG1605">
        <v>10000</v>
      </c>
      <c r="AH1605">
        <v>10000</v>
      </c>
      <c r="AI1605">
        <v>10207.799999999999</v>
      </c>
      <c r="AJ1605">
        <v>10774.9</v>
      </c>
      <c r="AK1605">
        <v>11342</v>
      </c>
      <c r="AL1605">
        <v>11342</v>
      </c>
      <c r="AM1605">
        <v>11342</v>
      </c>
      <c r="AN1605">
        <v>11342</v>
      </c>
      <c r="AO1605">
        <v>11342</v>
      </c>
      <c r="AP1605">
        <v>11342</v>
      </c>
      <c r="AQ1605">
        <v>11342</v>
      </c>
      <c r="AR1605">
        <v>11342</v>
      </c>
      <c r="AS1605">
        <v>11342</v>
      </c>
      <c r="AT1605">
        <v>11342</v>
      </c>
      <c r="AU1605">
        <v>11342</v>
      </c>
      <c r="AV1605">
        <v>11342</v>
      </c>
      <c r="AW1605">
        <v>11342</v>
      </c>
      <c r="AX1605">
        <v>11342</v>
      </c>
      <c r="AY1605">
        <v>11342</v>
      </c>
      <c r="AZ1605">
        <v>11342</v>
      </c>
      <c r="BA1605">
        <v>0</v>
      </c>
      <c r="BB1605">
        <v>0</v>
      </c>
      <c r="BC1605">
        <v>0</v>
      </c>
      <c r="BD1605">
        <v>0</v>
      </c>
      <c r="BE1605">
        <v>0</v>
      </c>
      <c r="BF1605">
        <v>0</v>
      </c>
      <c r="BG1605">
        <v>0</v>
      </c>
      <c r="BH1605">
        <v>0</v>
      </c>
      <c r="BI1605">
        <v>0</v>
      </c>
      <c r="BJ1605">
        <v>0</v>
      </c>
      <c r="BK1605">
        <v>0</v>
      </c>
      <c r="BL1605">
        <v>0</v>
      </c>
      <c r="BM1605">
        <v>0</v>
      </c>
      <c r="BN1605">
        <v>0</v>
      </c>
      <c r="BO1605">
        <v>0</v>
      </c>
      <c r="BP1605">
        <v>0</v>
      </c>
      <c r="BQ1605">
        <v>0</v>
      </c>
      <c r="BR1605">
        <v>0</v>
      </c>
      <c r="BS1605">
        <v>0</v>
      </c>
      <c r="BT1605">
        <v>0</v>
      </c>
      <c r="BU1605">
        <v>0</v>
      </c>
      <c r="BV1605">
        <v>0</v>
      </c>
      <c r="BW1605">
        <v>0</v>
      </c>
      <c r="BX1605">
        <v>0</v>
      </c>
      <c r="BY1605">
        <v>0</v>
      </c>
      <c r="BZ1605">
        <v>0</v>
      </c>
      <c r="CA1605">
        <v>0</v>
      </c>
      <c r="CB1605">
        <v>0</v>
      </c>
      <c r="CC1605">
        <v>0</v>
      </c>
      <c r="CD1605">
        <v>0</v>
      </c>
      <c r="CE1605">
        <v>0</v>
      </c>
      <c r="CF1605">
        <v>0</v>
      </c>
      <c r="CG1605">
        <v>0</v>
      </c>
      <c r="CH1605">
        <v>0</v>
      </c>
      <c r="CI1605">
        <v>0</v>
      </c>
      <c r="CJ1605">
        <v>0</v>
      </c>
      <c r="CK1605">
        <v>0</v>
      </c>
      <c r="CL1605">
        <v>0</v>
      </c>
      <c r="CM1605">
        <v>0</v>
      </c>
      <c r="CN1605">
        <v>0</v>
      </c>
      <c r="CO1605">
        <v>0</v>
      </c>
      <c r="CP1605">
        <v>0</v>
      </c>
      <c r="CQ1605">
        <v>0</v>
      </c>
      <c r="CR1605">
        <v>0</v>
      </c>
      <c r="CS1605">
        <v>0</v>
      </c>
      <c r="CT1605">
        <v>0</v>
      </c>
      <c r="CU1605">
        <v>0</v>
      </c>
      <c r="CV1605">
        <v>0</v>
      </c>
      <c r="CW1605">
        <v>0</v>
      </c>
      <c r="CX1605">
        <v>0</v>
      </c>
      <c r="CY1605">
        <v>0</v>
      </c>
      <c r="CZ1605">
        <v>0</v>
      </c>
      <c r="DA1605">
        <v>0</v>
      </c>
      <c r="DB1605">
        <v>0</v>
      </c>
      <c r="DC1605">
        <v>0</v>
      </c>
      <c r="DD1605">
        <v>0</v>
      </c>
      <c r="DE1605">
        <v>0</v>
      </c>
      <c r="DF1605">
        <v>0</v>
      </c>
      <c r="DG1605">
        <v>0</v>
      </c>
      <c r="DH1605">
        <v>0</v>
      </c>
      <c r="DI1605">
        <v>0</v>
      </c>
      <c r="DJ1605">
        <v>0</v>
      </c>
      <c r="DK1605">
        <v>0</v>
      </c>
      <c r="DL1605">
        <v>0</v>
      </c>
      <c r="DM1605">
        <v>0</v>
      </c>
      <c r="DN1605">
        <v>0</v>
      </c>
      <c r="DO1605">
        <v>0</v>
      </c>
      <c r="DP1605">
        <v>0</v>
      </c>
      <c r="DQ1605">
        <v>0</v>
      </c>
      <c r="DR1605">
        <v>0</v>
      </c>
      <c r="DS1605">
        <v>0</v>
      </c>
      <c r="DT1605">
        <v>0</v>
      </c>
      <c r="DU1605">
        <v>0</v>
      </c>
      <c r="DV1605">
        <v>0</v>
      </c>
      <c r="DW1605">
        <v>0</v>
      </c>
      <c r="DX1605">
        <v>0</v>
      </c>
    </row>
    <row r="1606" spans="14:128" hidden="1">
      <c r="N1606" t="s">
        <v>944</v>
      </c>
      <c r="O1606">
        <v>2</v>
      </c>
      <c r="P1606">
        <v>45</v>
      </c>
      <c r="Q1606" s="183" t="str">
        <f t="shared" si="54"/>
        <v>SDH200245</v>
      </c>
      <c r="R1606">
        <v>10000</v>
      </c>
      <c r="S1606">
        <v>10000</v>
      </c>
      <c r="T1606">
        <v>10000</v>
      </c>
      <c r="U1606">
        <v>10000</v>
      </c>
      <c r="V1606">
        <v>10000</v>
      </c>
      <c r="W1606">
        <v>10000</v>
      </c>
      <c r="X1606">
        <v>10000</v>
      </c>
      <c r="Y1606">
        <v>10000</v>
      </c>
      <c r="Z1606">
        <v>10000</v>
      </c>
      <c r="AA1606">
        <v>10000</v>
      </c>
      <c r="AB1606">
        <v>10000</v>
      </c>
      <c r="AC1606">
        <v>10000</v>
      </c>
      <c r="AD1606">
        <v>10000</v>
      </c>
      <c r="AE1606">
        <v>10000</v>
      </c>
      <c r="AF1606">
        <v>10000</v>
      </c>
      <c r="AG1606">
        <v>10000</v>
      </c>
      <c r="AH1606">
        <v>10001.1</v>
      </c>
      <c r="AI1606">
        <v>10589.4</v>
      </c>
      <c r="AJ1606">
        <v>11177.7</v>
      </c>
      <c r="AK1606">
        <v>11766</v>
      </c>
      <c r="AL1606">
        <v>11766</v>
      </c>
      <c r="AM1606">
        <v>11766</v>
      </c>
      <c r="AN1606">
        <v>11766</v>
      </c>
      <c r="AO1606">
        <v>11766</v>
      </c>
      <c r="AP1606">
        <v>11766</v>
      </c>
      <c r="AQ1606">
        <v>11766</v>
      </c>
      <c r="AR1606">
        <v>11766</v>
      </c>
      <c r="AS1606">
        <v>11766</v>
      </c>
      <c r="AT1606">
        <v>11766</v>
      </c>
      <c r="AU1606">
        <v>11766</v>
      </c>
      <c r="AV1606">
        <v>11766</v>
      </c>
      <c r="AW1606">
        <v>11766</v>
      </c>
      <c r="AX1606">
        <v>11766</v>
      </c>
      <c r="AY1606">
        <v>11766</v>
      </c>
      <c r="AZ1606">
        <v>11766</v>
      </c>
      <c r="BA1606">
        <v>0</v>
      </c>
      <c r="BB1606">
        <v>0</v>
      </c>
      <c r="BC1606">
        <v>0</v>
      </c>
      <c r="BD1606">
        <v>0</v>
      </c>
      <c r="BE1606">
        <v>0</v>
      </c>
      <c r="BF1606">
        <v>0</v>
      </c>
      <c r="BG1606">
        <v>0</v>
      </c>
      <c r="BH1606">
        <v>0</v>
      </c>
      <c r="BI1606">
        <v>0</v>
      </c>
      <c r="BJ1606">
        <v>0</v>
      </c>
      <c r="BK1606">
        <v>0</v>
      </c>
      <c r="BL1606">
        <v>0</v>
      </c>
      <c r="BM1606">
        <v>0</v>
      </c>
      <c r="BN1606">
        <v>0</v>
      </c>
      <c r="BO1606">
        <v>0</v>
      </c>
      <c r="BP1606">
        <v>0</v>
      </c>
      <c r="BQ1606">
        <v>0</v>
      </c>
      <c r="BR1606">
        <v>0</v>
      </c>
      <c r="BS1606">
        <v>0</v>
      </c>
      <c r="BT1606">
        <v>0</v>
      </c>
      <c r="BU1606">
        <v>0</v>
      </c>
      <c r="BV1606">
        <v>0</v>
      </c>
      <c r="BW1606">
        <v>0</v>
      </c>
      <c r="BX1606">
        <v>0</v>
      </c>
      <c r="BY1606">
        <v>0</v>
      </c>
      <c r="BZ1606">
        <v>0</v>
      </c>
      <c r="CA1606">
        <v>0</v>
      </c>
      <c r="CB1606">
        <v>0</v>
      </c>
      <c r="CC1606">
        <v>0</v>
      </c>
      <c r="CD1606">
        <v>0</v>
      </c>
      <c r="CE1606">
        <v>0</v>
      </c>
      <c r="CF1606">
        <v>0</v>
      </c>
      <c r="CG1606">
        <v>0</v>
      </c>
      <c r="CH1606">
        <v>0</v>
      </c>
      <c r="CI1606">
        <v>0</v>
      </c>
      <c r="CJ1606">
        <v>0</v>
      </c>
      <c r="CK1606">
        <v>0</v>
      </c>
      <c r="CL1606">
        <v>0</v>
      </c>
      <c r="CM1606">
        <v>0</v>
      </c>
      <c r="CN1606">
        <v>0</v>
      </c>
      <c r="CO1606">
        <v>0</v>
      </c>
      <c r="CP1606">
        <v>0</v>
      </c>
      <c r="CQ1606">
        <v>0</v>
      </c>
      <c r="CR1606">
        <v>0</v>
      </c>
      <c r="CS1606">
        <v>0</v>
      </c>
      <c r="CT1606">
        <v>0</v>
      </c>
      <c r="CU1606">
        <v>0</v>
      </c>
      <c r="CV1606">
        <v>0</v>
      </c>
      <c r="CW1606">
        <v>0</v>
      </c>
      <c r="CX1606">
        <v>0</v>
      </c>
      <c r="CY1606">
        <v>0</v>
      </c>
      <c r="CZ1606">
        <v>0</v>
      </c>
      <c r="DA1606">
        <v>0</v>
      </c>
      <c r="DB1606">
        <v>0</v>
      </c>
      <c r="DC1606">
        <v>0</v>
      </c>
      <c r="DD1606">
        <v>0</v>
      </c>
      <c r="DE1606">
        <v>0</v>
      </c>
      <c r="DF1606">
        <v>0</v>
      </c>
      <c r="DG1606">
        <v>0</v>
      </c>
      <c r="DH1606">
        <v>0</v>
      </c>
      <c r="DI1606">
        <v>0</v>
      </c>
      <c r="DJ1606">
        <v>0</v>
      </c>
      <c r="DK1606">
        <v>0</v>
      </c>
      <c r="DL1606">
        <v>0</v>
      </c>
      <c r="DM1606">
        <v>0</v>
      </c>
      <c r="DN1606">
        <v>0</v>
      </c>
      <c r="DO1606">
        <v>0</v>
      </c>
      <c r="DP1606">
        <v>0</v>
      </c>
      <c r="DQ1606">
        <v>0</v>
      </c>
      <c r="DR1606">
        <v>0</v>
      </c>
      <c r="DS1606">
        <v>0</v>
      </c>
      <c r="DT1606">
        <v>0</v>
      </c>
      <c r="DU1606">
        <v>0</v>
      </c>
      <c r="DV1606">
        <v>0</v>
      </c>
      <c r="DW1606">
        <v>0</v>
      </c>
      <c r="DX1606">
        <v>0</v>
      </c>
    </row>
    <row r="1607" spans="14:128" hidden="1">
      <c r="N1607" t="s">
        <v>944</v>
      </c>
      <c r="O1607">
        <v>2</v>
      </c>
      <c r="P1607">
        <v>46</v>
      </c>
      <c r="Q1607" s="183" t="str">
        <f t="shared" si="54"/>
        <v>SDH200246</v>
      </c>
      <c r="R1607">
        <v>10000</v>
      </c>
      <c r="S1607">
        <v>10000</v>
      </c>
      <c r="T1607">
        <v>10000</v>
      </c>
      <c r="U1607">
        <v>10000</v>
      </c>
      <c r="V1607">
        <v>10000</v>
      </c>
      <c r="W1607">
        <v>10000</v>
      </c>
      <c r="X1607">
        <v>10000</v>
      </c>
      <c r="Y1607">
        <v>10000</v>
      </c>
      <c r="Z1607">
        <v>10000</v>
      </c>
      <c r="AA1607">
        <v>10000</v>
      </c>
      <c r="AB1607">
        <v>10000</v>
      </c>
      <c r="AC1607">
        <v>10000</v>
      </c>
      <c r="AD1607">
        <v>10000</v>
      </c>
      <c r="AE1607">
        <v>10000</v>
      </c>
      <c r="AF1607">
        <v>10000</v>
      </c>
      <c r="AG1607">
        <v>10000</v>
      </c>
      <c r="AH1607">
        <v>10361.5</v>
      </c>
      <c r="AI1607">
        <v>10971</v>
      </c>
      <c r="AJ1607">
        <v>11580.5</v>
      </c>
      <c r="AK1607">
        <v>12190</v>
      </c>
      <c r="AL1607">
        <v>12190</v>
      </c>
      <c r="AM1607">
        <v>12190</v>
      </c>
      <c r="AN1607">
        <v>12190</v>
      </c>
      <c r="AO1607">
        <v>12190</v>
      </c>
      <c r="AP1607">
        <v>12190</v>
      </c>
      <c r="AQ1607">
        <v>12190</v>
      </c>
      <c r="AR1607">
        <v>12190</v>
      </c>
      <c r="AS1607">
        <v>12190</v>
      </c>
      <c r="AT1607">
        <v>12190</v>
      </c>
      <c r="AU1607">
        <v>12190</v>
      </c>
      <c r="AV1607">
        <v>12190</v>
      </c>
      <c r="AW1607">
        <v>12190</v>
      </c>
      <c r="AX1607">
        <v>12190</v>
      </c>
      <c r="AY1607">
        <v>12190</v>
      </c>
      <c r="AZ1607">
        <v>12190</v>
      </c>
      <c r="BA1607">
        <v>0</v>
      </c>
      <c r="BB1607">
        <v>0</v>
      </c>
      <c r="BC1607">
        <v>0</v>
      </c>
      <c r="BD1607">
        <v>0</v>
      </c>
      <c r="BE1607">
        <v>0</v>
      </c>
      <c r="BF1607">
        <v>0</v>
      </c>
      <c r="BG1607">
        <v>0</v>
      </c>
      <c r="BH1607">
        <v>0</v>
      </c>
      <c r="BI1607">
        <v>0</v>
      </c>
      <c r="BJ1607">
        <v>0</v>
      </c>
      <c r="BK1607">
        <v>0</v>
      </c>
      <c r="BL1607">
        <v>0</v>
      </c>
      <c r="BM1607">
        <v>0</v>
      </c>
      <c r="BN1607">
        <v>0</v>
      </c>
      <c r="BO1607">
        <v>0</v>
      </c>
      <c r="BP1607">
        <v>0</v>
      </c>
      <c r="BQ1607">
        <v>0</v>
      </c>
      <c r="BR1607">
        <v>0</v>
      </c>
      <c r="BS1607">
        <v>0</v>
      </c>
      <c r="BT1607">
        <v>0</v>
      </c>
      <c r="BU1607">
        <v>0</v>
      </c>
      <c r="BV1607">
        <v>0</v>
      </c>
      <c r="BW1607">
        <v>0</v>
      </c>
      <c r="BX1607">
        <v>0</v>
      </c>
      <c r="BY1607">
        <v>0</v>
      </c>
      <c r="BZ1607">
        <v>0</v>
      </c>
      <c r="CA1607">
        <v>0</v>
      </c>
      <c r="CB1607">
        <v>0</v>
      </c>
      <c r="CC1607">
        <v>0</v>
      </c>
      <c r="CD1607">
        <v>0</v>
      </c>
      <c r="CE1607">
        <v>0</v>
      </c>
      <c r="CF1607">
        <v>0</v>
      </c>
      <c r="CG1607">
        <v>0</v>
      </c>
      <c r="CH1607">
        <v>0</v>
      </c>
      <c r="CI1607">
        <v>0</v>
      </c>
      <c r="CJ1607">
        <v>0</v>
      </c>
      <c r="CK1607">
        <v>0</v>
      </c>
      <c r="CL1607">
        <v>0</v>
      </c>
      <c r="CM1607">
        <v>0</v>
      </c>
      <c r="CN1607">
        <v>0</v>
      </c>
      <c r="CO1607">
        <v>0</v>
      </c>
      <c r="CP1607">
        <v>0</v>
      </c>
      <c r="CQ1607">
        <v>0</v>
      </c>
      <c r="CR1607">
        <v>0</v>
      </c>
      <c r="CS1607">
        <v>0</v>
      </c>
      <c r="CT1607">
        <v>0</v>
      </c>
      <c r="CU1607">
        <v>0</v>
      </c>
      <c r="CV1607">
        <v>0</v>
      </c>
      <c r="CW1607">
        <v>0</v>
      </c>
      <c r="CX1607">
        <v>0</v>
      </c>
      <c r="CY1607">
        <v>0</v>
      </c>
      <c r="CZ1607">
        <v>0</v>
      </c>
      <c r="DA1607">
        <v>0</v>
      </c>
      <c r="DB1607">
        <v>0</v>
      </c>
      <c r="DC1607">
        <v>0</v>
      </c>
      <c r="DD1607">
        <v>0</v>
      </c>
      <c r="DE1607">
        <v>0</v>
      </c>
      <c r="DF1607">
        <v>0</v>
      </c>
      <c r="DG1607">
        <v>0</v>
      </c>
      <c r="DH1607">
        <v>0</v>
      </c>
      <c r="DI1607">
        <v>0</v>
      </c>
      <c r="DJ1607">
        <v>0</v>
      </c>
      <c r="DK1607">
        <v>0</v>
      </c>
      <c r="DL1607">
        <v>0</v>
      </c>
      <c r="DM1607">
        <v>0</v>
      </c>
      <c r="DN1607">
        <v>0</v>
      </c>
      <c r="DO1607">
        <v>0</v>
      </c>
      <c r="DP1607">
        <v>0</v>
      </c>
      <c r="DQ1607">
        <v>0</v>
      </c>
      <c r="DR1607">
        <v>0</v>
      </c>
      <c r="DS1607">
        <v>0</v>
      </c>
      <c r="DT1607">
        <v>0</v>
      </c>
      <c r="DU1607">
        <v>0</v>
      </c>
      <c r="DV1607">
        <v>0</v>
      </c>
      <c r="DW1607">
        <v>0</v>
      </c>
      <c r="DX1607">
        <v>0</v>
      </c>
    </row>
    <row r="1608" spans="14:128" hidden="1">
      <c r="N1608" t="s">
        <v>944</v>
      </c>
      <c r="O1608">
        <v>2</v>
      </c>
      <c r="P1608">
        <v>47</v>
      </c>
      <c r="Q1608" s="183" t="str">
        <f t="shared" si="54"/>
        <v>SDH200247</v>
      </c>
      <c r="R1608">
        <v>10000</v>
      </c>
      <c r="S1608">
        <v>10000</v>
      </c>
      <c r="T1608">
        <v>10000</v>
      </c>
      <c r="U1608">
        <v>10000</v>
      </c>
      <c r="V1608">
        <v>10000</v>
      </c>
      <c r="W1608">
        <v>10000</v>
      </c>
      <c r="X1608">
        <v>10000</v>
      </c>
      <c r="Y1608">
        <v>10000</v>
      </c>
      <c r="Z1608">
        <v>10000</v>
      </c>
      <c r="AA1608">
        <v>10000</v>
      </c>
      <c r="AB1608">
        <v>10000</v>
      </c>
      <c r="AC1608">
        <v>10000</v>
      </c>
      <c r="AD1608">
        <v>10000</v>
      </c>
      <c r="AE1608">
        <v>10000</v>
      </c>
      <c r="AF1608">
        <v>10000</v>
      </c>
      <c r="AG1608">
        <v>10091.200000000001</v>
      </c>
      <c r="AH1608">
        <v>10721.9</v>
      </c>
      <c r="AI1608">
        <v>11352.6</v>
      </c>
      <c r="AJ1608">
        <v>11983.3</v>
      </c>
      <c r="AK1608">
        <v>12614</v>
      </c>
      <c r="AL1608">
        <v>12614</v>
      </c>
      <c r="AM1608">
        <v>12614</v>
      </c>
      <c r="AN1608">
        <v>12614</v>
      </c>
      <c r="AO1608">
        <v>12614</v>
      </c>
      <c r="AP1608">
        <v>12614</v>
      </c>
      <c r="AQ1608">
        <v>12614</v>
      </c>
      <c r="AR1608">
        <v>12614</v>
      </c>
      <c r="AS1608">
        <v>12614</v>
      </c>
      <c r="AT1608">
        <v>12614</v>
      </c>
      <c r="AU1608">
        <v>12614</v>
      </c>
      <c r="AV1608">
        <v>12614</v>
      </c>
      <c r="AW1608">
        <v>12614</v>
      </c>
      <c r="AX1608">
        <v>12614</v>
      </c>
      <c r="AY1608">
        <v>12614</v>
      </c>
      <c r="AZ1608">
        <v>12614</v>
      </c>
      <c r="BA1608">
        <v>0</v>
      </c>
      <c r="BB1608">
        <v>0</v>
      </c>
      <c r="BC1608">
        <v>0</v>
      </c>
      <c r="BD1608">
        <v>0</v>
      </c>
      <c r="BE1608">
        <v>0</v>
      </c>
      <c r="BF1608">
        <v>0</v>
      </c>
      <c r="BG1608">
        <v>0</v>
      </c>
      <c r="BH1608">
        <v>0</v>
      </c>
      <c r="BI1608">
        <v>0</v>
      </c>
      <c r="BJ1608">
        <v>0</v>
      </c>
      <c r="BK1608">
        <v>0</v>
      </c>
      <c r="BL1608">
        <v>0</v>
      </c>
      <c r="BM1608">
        <v>0</v>
      </c>
      <c r="BN1608">
        <v>0</v>
      </c>
      <c r="BO1608">
        <v>0</v>
      </c>
      <c r="BP1608">
        <v>0</v>
      </c>
      <c r="BQ1608">
        <v>0</v>
      </c>
      <c r="BR1608">
        <v>0</v>
      </c>
      <c r="BS1608">
        <v>0</v>
      </c>
      <c r="BT1608">
        <v>0</v>
      </c>
      <c r="BU1608">
        <v>0</v>
      </c>
      <c r="BV1608">
        <v>0</v>
      </c>
      <c r="BW1608">
        <v>0</v>
      </c>
      <c r="BX1608">
        <v>0</v>
      </c>
      <c r="BY1608">
        <v>0</v>
      </c>
      <c r="BZ1608">
        <v>0</v>
      </c>
      <c r="CA1608">
        <v>0</v>
      </c>
      <c r="CB1608">
        <v>0</v>
      </c>
      <c r="CC1608">
        <v>0</v>
      </c>
      <c r="CD1608">
        <v>0</v>
      </c>
      <c r="CE1608">
        <v>0</v>
      </c>
      <c r="CF1608">
        <v>0</v>
      </c>
      <c r="CG1608">
        <v>0</v>
      </c>
      <c r="CH1608">
        <v>0</v>
      </c>
      <c r="CI1608">
        <v>0</v>
      </c>
      <c r="CJ1608">
        <v>0</v>
      </c>
      <c r="CK1608">
        <v>0</v>
      </c>
      <c r="CL1608">
        <v>0</v>
      </c>
      <c r="CM1608">
        <v>0</v>
      </c>
      <c r="CN1608">
        <v>0</v>
      </c>
      <c r="CO1608">
        <v>0</v>
      </c>
      <c r="CP1608">
        <v>0</v>
      </c>
      <c r="CQ1608">
        <v>0</v>
      </c>
      <c r="CR1608">
        <v>0</v>
      </c>
      <c r="CS1608">
        <v>0</v>
      </c>
      <c r="CT1608">
        <v>0</v>
      </c>
      <c r="CU1608">
        <v>0</v>
      </c>
      <c r="CV1608">
        <v>0</v>
      </c>
      <c r="CW1608">
        <v>0</v>
      </c>
      <c r="CX1608">
        <v>0</v>
      </c>
      <c r="CY1608">
        <v>0</v>
      </c>
      <c r="CZ1608">
        <v>0</v>
      </c>
      <c r="DA1608">
        <v>0</v>
      </c>
      <c r="DB1608">
        <v>0</v>
      </c>
      <c r="DC1608">
        <v>0</v>
      </c>
      <c r="DD1608">
        <v>0</v>
      </c>
      <c r="DE1608">
        <v>0</v>
      </c>
      <c r="DF1608">
        <v>0</v>
      </c>
      <c r="DG1608">
        <v>0</v>
      </c>
      <c r="DH1608">
        <v>0</v>
      </c>
      <c r="DI1608">
        <v>0</v>
      </c>
      <c r="DJ1608">
        <v>0</v>
      </c>
      <c r="DK1608">
        <v>0</v>
      </c>
      <c r="DL1608">
        <v>0</v>
      </c>
      <c r="DM1608">
        <v>0</v>
      </c>
      <c r="DN1608">
        <v>0</v>
      </c>
      <c r="DO1608">
        <v>0</v>
      </c>
      <c r="DP1608">
        <v>0</v>
      </c>
      <c r="DQ1608">
        <v>0</v>
      </c>
      <c r="DR1608">
        <v>0</v>
      </c>
      <c r="DS1608">
        <v>0</v>
      </c>
      <c r="DT1608">
        <v>0</v>
      </c>
      <c r="DU1608">
        <v>0</v>
      </c>
      <c r="DV1608">
        <v>0</v>
      </c>
      <c r="DW1608">
        <v>0</v>
      </c>
      <c r="DX1608">
        <v>0</v>
      </c>
    </row>
    <row r="1609" spans="14:128" hidden="1">
      <c r="N1609" t="s">
        <v>944</v>
      </c>
      <c r="O1609">
        <v>2</v>
      </c>
      <c r="P1609">
        <v>48</v>
      </c>
      <c r="Q1609" s="183" t="str">
        <f t="shared" si="54"/>
        <v>SDH200248</v>
      </c>
      <c r="R1609">
        <v>10000</v>
      </c>
      <c r="S1609">
        <v>10000</v>
      </c>
      <c r="T1609">
        <v>10000</v>
      </c>
      <c r="U1609">
        <v>10000</v>
      </c>
      <c r="V1609">
        <v>10000</v>
      </c>
      <c r="W1609">
        <v>10000</v>
      </c>
      <c r="X1609">
        <v>10000</v>
      </c>
      <c r="Y1609">
        <v>10000</v>
      </c>
      <c r="Z1609">
        <v>10000</v>
      </c>
      <c r="AA1609">
        <v>10000</v>
      </c>
      <c r="AB1609">
        <v>10000</v>
      </c>
      <c r="AC1609">
        <v>10000</v>
      </c>
      <c r="AD1609">
        <v>10000</v>
      </c>
      <c r="AE1609">
        <v>10000</v>
      </c>
      <c r="AF1609">
        <v>10000</v>
      </c>
      <c r="AG1609">
        <v>10430.4</v>
      </c>
      <c r="AH1609">
        <v>11082.3</v>
      </c>
      <c r="AI1609">
        <v>11734.2</v>
      </c>
      <c r="AJ1609">
        <v>12386.1</v>
      </c>
      <c r="AK1609">
        <v>13038</v>
      </c>
      <c r="AL1609">
        <v>13038</v>
      </c>
      <c r="AM1609">
        <v>13038</v>
      </c>
      <c r="AN1609">
        <v>13038</v>
      </c>
      <c r="AO1609">
        <v>13038</v>
      </c>
      <c r="AP1609">
        <v>13038</v>
      </c>
      <c r="AQ1609">
        <v>13038</v>
      </c>
      <c r="AR1609">
        <v>13038</v>
      </c>
      <c r="AS1609">
        <v>13038</v>
      </c>
      <c r="AT1609">
        <v>13038</v>
      </c>
      <c r="AU1609">
        <v>13038</v>
      </c>
      <c r="AV1609">
        <v>13038</v>
      </c>
      <c r="AW1609">
        <v>13038</v>
      </c>
      <c r="AX1609">
        <v>13038</v>
      </c>
      <c r="AY1609">
        <v>13038</v>
      </c>
      <c r="AZ1609">
        <v>13038</v>
      </c>
      <c r="BA1609">
        <v>0</v>
      </c>
      <c r="BB1609">
        <v>0</v>
      </c>
      <c r="BC1609">
        <v>0</v>
      </c>
      <c r="BD1609">
        <v>0</v>
      </c>
      <c r="BE1609">
        <v>0</v>
      </c>
      <c r="BF1609">
        <v>0</v>
      </c>
      <c r="BG1609">
        <v>0</v>
      </c>
      <c r="BH1609">
        <v>0</v>
      </c>
      <c r="BI1609">
        <v>0</v>
      </c>
      <c r="BJ1609">
        <v>0</v>
      </c>
      <c r="BK1609">
        <v>0</v>
      </c>
      <c r="BL1609">
        <v>0</v>
      </c>
      <c r="BM1609">
        <v>0</v>
      </c>
      <c r="BN1609">
        <v>0</v>
      </c>
      <c r="BO1609">
        <v>0</v>
      </c>
      <c r="BP1609">
        <v>0</v>
      </c>
      <c r="BQ1609">
        <v>0</v>
      </c>
      <c r="BR1609">
        <v>0</v>
      </c>
      <c r="BS1609">
        <v>0</v>
      </c>
      <c r="BT1609">
        <v>0</v>
      </c>
      <c r="BU1609">
        <v>0</v>
      </c>
      <c r="BV1609">
        <v>0</v>
      </c>
      <c r="BW1609">
        <v>0</v>
      </c>
      <c r="BX1609">
        <v>0</v>
      </c>
      <c r="BY1609">
        <v>0</v>
      </c>
      <c r="BZ1609">
        <v>0</v>
      </c>
      <c r="CA1609">
        <v>0</v>
      </c>
      <c r="CB1609">
        <v>0</v>
      </c>
      <c r="CC1609">
        <v>0</v>
      </c>
      <c r="CD1609">
        <v>0</v>
      </c>
      <c r="CE1609">
        <v>0</v>
      </c>
      <c r="CF1609">
        <v>0</v>
      </c>
      <c r="CG1609">
        <v>0</v>
      </c>
      <c r="CH1609">
        <v>0</v>
      </c>
      <c r="CI1609">
        <v>0</v>
      </c>
      <c r="CJ1609">
        <v>0</v>
      </c>
      <c r="CK1609">
        <v>0</v>
      </c>
      <c r="CL1609">
        <v>0</v>
      </c>
      <c r="CM1609">
        <v>0</v>
      </c>
      <c r="CN1609">
        <v>0</v>
      </c>
      <c r="CO1609">
        <v>0</v>
      </c>
      <c r="CP1609">
        <v>0</v>
      </c>
      <c r="CQ1609">
        <v>0</v>
      </c>
      <c r="CR1609">
        <v>0</v>
      </c>
      <c r="CS1609">
        <v>0</v>
      </c>
      <c r="CT1609">
        <v>0</v>
      </c>
      <c r="CU1609">
        <v>0</v>
      </c>
      <c r="CV1609">
        <v>0</v>
      </c>
      <c r="CW1609">
        <v>0</v>
      </c>
      <c r="CX1609">
        <v>0</v>
      </c>
      <c r="CY1609">
        <v>0</v>
      </c>
      <c r="CZ1609">
        <v>0</v>
      </c>
      <c r="DA1609">
        <v>0</v>
      </c>
      <c r="DB1609">
        <v>0</v>
      </c>
      <c r="DC1609">
        <v>0</v>
      </c>
      <c r="DD1609">
        <v>0</v>
      </c>
      <c r="DE1609">
        <v>0</v>
      </c>
      <c r="DF1609">
        <v>0</v>
      </c>
      <c r="DG1609">
        <v>0</v>
      </c>
      <c r="DH1609">
        <v>0</v>
      </c>
      <c r="DI1609">
        <v>0</v>
      </c>
      <c r="DJ1609">
        <v>0</v>
      </c>
      <c r="DK1609">
        <v>0</v>
      </c>
      <c r="DL1609">
        <v>0</v>
      </c>
      <c r="DM1609">
        <v>0</v>
      </c>
      <c r="DN1609">
        <v>0</v>
      </c>
      <c r="DO1609">
        <v>0</v>
      </c>
      <c r="DP1609">
        <v>0</v>
      </c>
      <c r="DQ1609">
        <v>0</v>
      </c>
      <c r="DR1609">
        <v>0</v>
      </c>
      <c r="DS1609">
        <v>0</v>
      </c>
      <c r="DT1609">
        <v>0</v>
      </c>
      <c r="DU1609">
        <v>0</v>
      </c>
      <c r="DV1609">
        <v>0</v>
      </c>
      <c r="DW1609">
        <v>0</v>
      </c>
      <c r="DX1609">
        <v>0</v>
      </c>
    </row>
    <row r="1610" spans="14:128" hidden="1">
      <c r="N1610" t="s">
        <v>944</v>
      </c>
      <c r="O1610">
        <v>2</v>
      </c>
      <c r="P1610">
        <v>49</v>
      </c>
      <c r="Q1610" s="183" t="str">
        <f t="shared" si="54"/>
        <v>SDH200249</v>
      </c>
      <c r="R1610">
        <v>10000</v>
      </c>
      <c r="S1610">
        <v>10000</v>
      </c>
      <c r="T1610">
        <v>10000</v>
      </c>
      <c r="U1610">
        <v>10000</v>
      </c>
      <c r="V1610">
        <v>10000</v>
      </c>
      <c r="W1610">
        <v>10000</v>
      </c>
      <c r="X1610">
        <v>10000</v>
      </c>
      <c r="Y1610">
        <v>10000</v>
      </c>
      <c r="Z1610">
        <v>10000</v>
      </c>
      <c r="AA1610">
        <v>10000</v>
      </c>
      <c r="AB1610">
        <v>10000</v>
      </c>
      <c r="AC1610">
        <v>10000</v>
      </c>
      <c r="AD1610">
        <v>10000</v>
      </c>
      <c r="AE1610">
        <v>10000</v>
      </c>
      <c r="AF1610">
        <v>10176</v>
      </c>
      <c r="AG1610">
        <v>10854.4</v>
      </c>
      <c r="AH1610">
        <v>11532.8</v>
      </c>
      <c r="AI1610">
        <v>12211.2</v>
      </c>
      <c r="AJ1610">
        <v>12889.6</v>
      </c>
      <c r="AK1610">
        <v>13568</v>
      </c>
      <c r="AL1610">
        <v>13568</v>
      </c>
      <c r="AM1610">
        <v>13568</v>
      </c>
      <c r="AN1610">
        <v>13568</v>
      </c>
      <c r="AO1610">
        <v>13568</v>
      </c>
      <c r="AP1610">
        <v>13568</v>
      </c>
      <c r="AQ1610">
        <v>13568</v>
      </c>
      <c r="AR1610">
        <v>13568</v>
      </c>
      <c r="AS1610">
        <v>13568</v>
      </c>
      <c r="AT1610">
        <v>13568</v>
      </c>
      <c r="AU1610">
        <v>13568</v>
      </c>
      <c r="AV1610">
        <v>13568</v>
      </c>
      <c r="AW1610">
        <v>13568</v>
      </c>
      <c r="AX1610">
        <v>13568</v>
      </c>
      <c r="AY1610">
        <v>13568</v>
      </c>
      <c r="AZ1610">
        <v>13568</v>
      </c>
      <c r="BA1610">
        <v>0</v>
      </c>
      <c r="BB1610">
        <v>0</v>
      </c>
      <c r="BC1610">
        <v>0</v>
      </c>
      <c r="BD1610">
        <v>0</v>
      </c>
      <c r="BE1610">
        <v>0</v>
      </c>
      <c r="BF1610">
        <v>0</v>
      </c>
      <c r="BG1610">
        <v>0</v>
      </c>
      <c r="BH1610">
        <v>0</v>
      </c>
      <c r="BI1610">
        <v>0</v>
      </c>
      <c r="BJ1610">
        <v>0</v>
      </c>
      <c r="BK1610">
        <v>0</v>
      </c>
      <c r="BL1610">
        <v>0</v>
      </c>
      <c r="BM1610">
        <v>0</v>
      </c>
      <c r="BN1610">
        <v>0</v>
      </c>
      <c r="BO1610">
        <v>0</v>
      </c>
      <c r="BP1610">
        <v>0</v>
      </c>
      <c r="BQ1610">
        <v>0</v>
      </c>
      <c r="BR1610">
        <v>0</v>
      </c>
      <c r="BS1610">
        <v>0</v>
      </c>
      <c r="BT1610">
        <v>0</v>
      </c>
      <c r="BU1610">
        <v>0</v>
      </c>
      <c r="BV1610">
        <v>0</v>
      </c>
      <c r="BW1610">
        <v>0</v>
      </c>
      <c r="BX1610">
        <v>0</v>
      </c>
      <c r="BY1610">
        <v>0</v>
      </c>
      <c r="BZ1610">
        <v>0</v>
      </c>
      <c r="CA1610">
        <v>0</v>
      </c>
      <c r="CB1610">
        <v>0</v>
      </c>
      <c r="CC1610">
        <v>0</v>
      </c>
      <c r="CD1610">
        <v>0</v>
      </c>
      <c r="CE1610">
        <v>0</v>
      </c>
      <c r="CF1610">
        <v>0</v>
      </c>
      <c r="CG1610">
        <v>0</v>
      </c>
      <c r="CH1610">
        <v>0</v>
      </c>
      <c r="CI1610">
        <v>0</v>
      </c>
      <c r="CJ1610">
        <v>0</v>
      </c>
      <c r="CK1610">
        <v>0</v>
      </c>
      <c r="CL1610">
        <v>0</v>
      </c>
      <c r="CM1610">
        <v>0</v>
      </c>
      <c r="CN1610">
        <v>0</v>
      </c>
      <c r="CO1610">
        <v>0</v>
      </c>
      <c r="CP1610">
        <v>0</v>
      </c>
      <c r="CQ1610">
        <v>0</v>
      </c>
      <c r="CR1610">
        <v>0</v>
      </c>
      <c r="CS1610">
        <v>0</v>
      </c>
      <c r="CT1610">
        <v>0</v>
      </c>
      <c r="CU1610">
        <v>0</v>
      </c>
      <c r="CV1610">
        <v>0</v>
      </c>
      <c r="CW1610">
        <v>0</v>
      </c>
      <c r="CX1610">
        <v>0</v>
      </c>
      <c r="CY1610">
        <v>0</v>
      </c>
      <c r="CZ1610">
        <v>0</v>
      </c>
      <c r="DA1610">
        <v>0</v>
      </c>
      <c r="DB1610">
        <v>0</v>
      </c>
      <c r="DC1610">
        <v>0</v>
      </c>
      <c r="DD1610">
        <v>0</v>
      </c>
      <c r="DE1610">
        <v>0</v>
      </c>
      <c r="DF1610">
        <v>0</v>
      </c>
      <c r="DG1610">
        <v>0</v>
      </c>
      <c r="DH1610">
        <v>0</v>
      </c>
      <c r="DI1610">
        <v>0</v>
      </c>
      <c r="DJ1610">
        <v>0</v>
      </c>
      <c r="DK1610">
        <v>0</v>
      </c>
      <c r="DL1610">
        <v>0</v>
      </c>
      <c r="DM1610">
        <v>0</v>
      </c>
      <c r="DN1610">
        <v>0</v>
      </c>
      <c r="DO1610">
        <v>0</v>
      </c>
      <c r="DP1610">
        <v>0</v>
      </c>
      <c r="DQ1610">
        <v>0</v>
      </c>
      <c r="DR1610">
        <v>0</v>
      </c>
      <c r="DS1610">
        <v>0</v>
      </c>
      <c r="DT1610">
        <v>0</v>
      </c>
      <c r="DU1610">
        <v>0</v>
      </c>
      <c r="DV1610">
        <v>0</v>
      </c>
      <c r="DW1610">
        <v>0</v>
      </c>
      <c r="DX1610">
        <v>0</v>
      </c>
    </row>
    <row r="1611" spans="14:128" hidden="1">
      <c r="N1611" t="s">
        <v>944</v>
      </c>
      <c r="O1611">
        <v>2</v>
      </c>
      <c r="P1611">
        <v>50</v>
      </c>
      <c r="Q1611" s="183" t="str">
        <f t="shared" si="54"/>
        <v>SDH200250</v>
      </c>
      <c r="R1611">
        <v>10000</v>
      </c>
      <c r="S1611">
        <v>10000</v>
      </c>
      <c r="T1611">
        <v>10000</v>
      </c>
      <c r="U1611">
        <v>10000</v>
      </c>
      <c r="V1611">
        <v>10000</v>
      </c>
      <c r="W1611">
        <v>10000</v>
      </c>
      <c r="X1611">
        <v>10000</v>
      </c>
      <c r="Y1611">
        <v>10000</v>
      </c>
      <c r="Z1611">
        <v>10000</v>
      </c>
      <c r="AA1611">
        <v>10000</v>
      </c>
      <c r="AB1611">
        <v>10000</v>
      </c>
      <c r="AC1611">
        <v>10000</v>
      </c>
      <c r="AD1611">
        <v>10000</v>
      </c>
      <c r="AE1611">
        <v>10000</v>
      </c>
      <c r="AF1611">
        <v>10573.5</v>
      </c>
      <c r="AG1611">
        <v>11278.4</v>
      </c>
      <c r="AH1611">
        <v>11983.3</v>
      </c>
      <c r="AI1611">
        <v>12688.2</v>
      </c>
      <c r="AJ1611">
        <v>13393.1</v>
      </c>
      <c r="AK1611">
        <v>14098</v>
      </c>
      <c r="AL1611">
        <v>14098</v>
      </c>
      <c r="AM1611">
        <v>14098</v>
      </c>
      <c r="AN1611">
        <v>14098</v>
      </c>
      <c r="AO1611">
        <v>14098</v>
      </c>
      <c r="AP1611">
        <v>14098</v>
      </c>
      <c r="AQ1611">
        <v>14098</v>
      </c>
      <c r="AR1611">
        <v>14098</v>
      </c>
      <c r="AS1611">
        <v>14098</v>
      </c>
      <c r="AT1611">
        <v>14098</v>
      </c>
      <c r="AU1611">
        <v>14098</v>
      </c>
      <c r="AV1611">
        <v>14098</v>
      </c>
      <c r="AW1611">
        <v>14098</v>
      </c>
      <c r="AX1611">
        <v>14098</v>
      </c>
      <c r="AY1611">
        <v>14098</v>
      </c>
      <c r="AZ1611">
        <v>14098</v>
      </c>
      <c r="BA1611">
        <v>0</v>
      </c>
      <c r="BB1611">
        <v>0</v>
      </c>
      <c r="BC1611">
        <v>0</v>
      </c>
      <c r="BD1611">
        <v>0</v>
      </c>
      <c r="BE1611">
        <v>0</v>
      </c>
      <c r="BF1611">
        <v>0</v>
      </c>
      <c r="BG1611">
        <v>0</v>
      </c>
      <c r="BH1611">
        <v>0</v>
      </c>
      <c r="BI1611">
        <v>0</v>
      </c>
      <c r="BJ1611">
        <v>0</v>
      </c>
      <c r="BK1611">
        <v>0</v>
      </c>
      <c r="BL1611">
        <v>0</v>
      </c>
      <c r="BM1611">
        <v>0</v>
      </c>
      <c r="BN1611">
        <v>0</v>
      </c>
      <c r="BO1611">
        <v>0</v>
      </c>
      <c r="BP1611">
        <v>0</v>
      </c>
      <c r="BQ1611">
        <v>0</v>
      </c>
      <c r="BR1611">
        <v>0</v>
      </c>
      <c r="BS1611">
        <v>0</v>
      </c>
      <c r="BT1611">
        <v>0</v>
      </c>
      <c r="BU1611">
        <v>0</v>
      </c>
      <c r="BV1611">
        <v>0</v>
      </c>
      <c r="BW1611">
        <v>0</v>
      </c>
      <c r="BX1611">
        <v>0</v>
      </c>
      <c r="BY1611">
        <v>0</v>
      </c>
      <c r="BZ1611">
        <v>0</v>
      </c>
      <c r="CA1611">
        <v>0</v>
      </c>
      <c r="CB1611">
        <v>0</v>
      </c>
      <c r="CC1611">
        <v>0</v>
      </c>
      <c r="CD1611">
        <v>0</v>
      </c>
      <c r="CE1611">
        <v>0</v>
      </c>
      <c r="CF1611">
        <v>0</v>
      </c>
      <c r="CG1611">
        <v>0</v>
      </c>
      <c r="CH1611">
        <v>0</v>
      </c>
      <c r="CI1611">
        <v>0</v>
      </c>
      <c r="CJ1611">
        <v>0</v>
      </c>
      <c r="CK1611">
        <v>0</v>
      </c>
      <c r="CL1611">
        <v>0</v>
      </c>
      <c r="CM1611">
        <v>0</v>
      </c>
      <c r="CN1611">
        <v>0</v>
      </c>
      <c r="CO1611">
        <v>0</v>
      </c>
      <c r="CP1611">
        <v>0</v>
      </c>
      <c r="CQ1611">
        <v>0</v>
      </c>
      <c r="CR1611">
        <v>0</v>
      </c>
      <c r="CS1611">
        <v>0</v>
      </c>
      <c r="CT1611">
        <v>0</v>
      </c>
      <c r="CU1611">
        <v>0</v>
      </c>
      <c r="CV1611">
        <v>0</v>
      </c>
      <c r="CW1611">
        <v>0</v>
      </c>
      <c r="CX1611">
        <v>0</v>
      </c>
      <c r="CY1611">
        <v>0</v>
      </c>
      <c r="CZ1611">
        <v>0</v>
      </c>
      <c r="DA1611">
        <v>0</v>
      </c>
      <c r="DB1611">
        <v>0</v>
      </c>
      <c r="DC1611">
        <v>0</v>
      </c>
      <c r="DD1611">
        <v>0</v>
      </c>
      <c r="DE1611">
        <v>0</v>
      </c>
      <c r="DF1611">
        <v>0</v>
      </c>
      <c r="DG1611">
        <v>0</v>
      </c>
      <c r="DH1611">
        <v>0</v>
      </c>
      <c r="DI1611">
        <v>0</v>
      </c>
      <c r="DJ1611">
        <v>0</v>
      </c>
      <c r="DK1611">
        <v>0</v>
      </c>
      <c r="DL1611">
        <v>0</v>
      </c>
      <c r="DM1611">
        <v>0</v>
      </c>
      <c r="DN1611">
        <v>0</v>
      </c>
      <c r="DO1611">
        <v>0</v>
      </c>
      <c r="DP1611">
        <v>0</v>
      </c>
      <c r="DQ1611">
        <v>0</v>
      </c>
      <c r="DR1611">
        <v>0</v>
      </c>
      <c r="DS1611">
        <v>0</v>
      </c>
      <c r="DT1611">
        <v>0</v>
      </c>
      <c r="DU1611">
        <v>0</v>
      </c>
      <c r="DV1611">
        <v>0</v>
      </c>
      <c r="DW1611">
        <v>0</v>
      </c>
      <c r="DX1611">
        <v>0</v>
      </c>
    </row>
    <row r="1612" spans="14:128" hidden="1">
      <c r="N1612" t="s">
        <v>1025</v>
      </c>
      <c r="O1612">
        <v>1</v>
      </c>
      <c r="P1612">
        <v>0</v>
      </c>
      <c r="Q1612" s="183" t="str">
        <f t="shared" si="54"/>
        <v>SDH300100</v>
      </c>
      <c r="R1612">
        <v>10000</v>
      </c>
      <c r="S1612">
        <v>10000</v>
      </c>
      <c r="T1612">
        <v>10000</v>
      </c>
      <c r="U1612">
        <v>10000</v>
      </c>
      <c r="V1612">
        <v>10000</v>
      </c>
      <c r="W1612">
        <v>10000</v>
      </c>
      <c r="X1612">
        <v>10000</v>
      </c>
      <c r="Y1612">
        <v>10000</v>
      </c>
      <c r="Z1612">
        <v>10000</v>
      </c>
      <c r="AA1612">
        <v>10000</v>
      </c>
      <c r="AB1612">
        <v>10000</v>
      </c>
      <c r="AC1612">
        <v>10000</v>
      </c>
      <c r="AD1612">
        <v>10000</v>
      </c>
      <c r="AE1612">
        <v>10000</v>
      </c>
      <c r="AF1612">
        <v>10000</v>
      </c>
      <c r="AG1612">
        <v>10000</v>
      </c>
      <c r="AH1612">
        <v>10000</v>
      </c>
      <c r="AI1612">
        <v>10000</v>
      </c>
      <c r="AJ1612">
        <v>10000</v>
      </c>
      <c r="AK1612">
        <v>10000</v>
      </c>
      <c r="AL1612">
        <v>10000</v>
      </c>
      <c r="AM1612">
        <v>10000</v>
      </c>
      <c r="AN1612">
        <v>10000</v>
      </c>
      <c r="AO1612">
        <v>10000</v>
      </c>
      <c r="AP1612">
        <v>10000</v>
      </c>
      <c r="AQ1612">
        <v>10000</v>
      </c>
      <c r="AR1612">
        <v>10000</v>
      </c>
      <c r="AS1612">
        <v>10000</v>
      </c>
      <c r="AT1612">
        <v>10000</v>
      </c>
      <c r="AU1612">
        <v>10000</v>
      </c>
      <c r="AV1612">
        <v>10000</v>
      </c>
      <c r="AW1612">
        <v>10000</v>
      </c>
      <c r="AX1612">
        <v>10000</v>
      </c>
      <c r="AY1612">
        <v>10000</v>
      </c>
      <c r="AZ1612">
        <v>10000</v>
      </c>
      <c r="BA1612">
        <v>10000</v>
      </c>
      <c r="BB1612">
        <v>10000</v>
      </c>
      <c r="BC1612">
        <v>10000</v>
      </c>
      <c r="BD1612">
        <v>10000</v>
      </c>
      <c r="BE1612">
        <v>10000</v>
      </c>
      <c r="BF1612">
        <v>10000</v>
      </c>
      <c r="BG1612">
        <v>10000</v>
      </c>
      <c r="BH1612">
        <v>10000</v>
      </c>
      <c r="BI1612">
        <v>10000</v>
      </c>
      <c r="BJ1612">
        <v>10000</v>
      </c>
      <c r="BK1612">
        <v>0</v>
      </c>
      <c r="BL1612">
        <v>0</v>
      </c>
      <c r="BM1612">
        <v>0</v>
      </c>
      <c r="BN1612">
        <v>0</v>
      </c>
      <c r="BO1612">
        <v>0</v>
      </c>
      <c r="BP1612">
        <v>0</v>
      </c>
      <c r="BQ1612">
        <v>0</v>
      </c>
      <c r="BR1612">
        <v>0</v>
      </c>
      <c r="BS1612">
        <v>0</v>
      </c>
      <c r="BT1612">
        <v>0</v>
      </c>
      <c r="BU1612">
        <v>0</v>
      </c>
      <c r="BV1612">
        <v>0</v>
      </c>
      <c r="BW1612">
        <v>0</v>
      </c>
      <c r="BX1612">
        <v>0</v>
      </c>
      <c r="BY1612">
        <v>0</v>
      </c>
      <c r="BZ1612">
        <v>0</v>
      </c>
      <c r="CA1612">
        <v>0</v>
      </c>
      <c r="CB1612">
        <v>0</v>
      </c>
      <c r="CC1612">
        <v>0</v>
      </c>
      <c r="CD1612">
        <v>0</v>
      </c>
      <c r="CE1612">
        <v>0</v>
      </c>
      <c r="CF1612">
        <v>0</v>
      </c>
      <c r="CG1612">
        <v>0</v>
      </c>
      <c r="CH1612">
        <v>0</v>
      </c>
      <c r="CI1612">
        <v>0</v>
      </c>
      <c r="CJ1612">
        <v>0</v>
      </c>
      <c r="CK1612">
        <v>0</v>
      </c>
      <c r="CL1612">
        <v>0</v>
      </c>
      <c r="CM1612">
        <v>0</v>
      </c>
      <c r="CN1612">
        <v>0</v>
      </c>
      <c r="CO1612">
        <v>0</v>
      </c>
      <c r="CP1612">
        <v>0</v>
      </c>
      <c r="CQ1612">
        <v>0</v>
      </c>
      <c r="CR1612">
        <v>0</v>
      </c>
      <c r="CS1612">
        <v>0</v>
      </c>
      <c r="CT1612">
        <v>0</v>
      </c>
      <c r="CU1612">
        <v>0</v>
      </c>
      <c r="CV1612">
        <v>0</v>
      </c>
      <c r="CW1612">
        <v>0</v>
      </c>
      <c r="CX1612">
        <v>0</v>
      </c>
      <c r="CY1612">
        <v>0</v>
      </c>
      <c r="CZ1612">
        <v>0</v>
      </c>
      <c r="DA1612">
        <v>0</v>
      </c>
      <c r="DB1612">
        <v>0</v>
      </c>
      <c r="DC1612">
        <v>0</v>
      </c>
      <c r="DD1612">
        <v>0</v>
      </c>
      <c r="DE1612">
        <v>0</v>
      </c>
      <c r="DF1612">
        <v>0</v>
      </c>
      <c r="DG1612">
        <v>0</v>
      </c>
      <c r="DH1612">
        <v>0</v>
      </c>
      <c r="DI1612">
        <v>0</v>
      </c>
      <c r="DJ1612">
        <v>0</v>
      </c>
      <c r="DK1612">
        <v>0</v>
      </c>
      <c r="DL1612">
        <v>0</v>
      </c>
      <c r="DM1612">
        <v>0</v>
      </c>
      <c r="DN1612">
        <v>0</v>
      </c>
      <c r="DO1612">
        <v>0</v>
      </c>
      <c r="DP1612">
        <v>0</v>
      </c>
      <c r="DQ1612">
        <v>0</v>
      </c>
      <c r="DR1612">
        <v>0</v>
      </c>
      <c r="DS1612">
        <v>0</v>
      </c>
      <c r="DT1612">
        <v>0</v>
      </c>
      <c r="DU1612">
        <v>0</v>
      </c>
      <c r="DV1612">
        <v>0</v>
      </c>
      <c r="DW1612">
        <v>0</v>
      </c>
      <c r="DX1612">
        <v>0</v>
      </c>
    </row>
    <row r="1613" spans="14:128" hidden="1">
      <c r="N1613" t="s">
        <v>1025</v>
      </c>
      <c r="O1613">
        <v>1</v>
      </c>
      <c r="P1613">
        <v>1</v>
      </c>
      <c r="Q1613" s="183" t="str">
        <f t="shared" si="54"/>
        <v>SDH300101</v>
      </c>
      <c r="R1613">
        <v>10000</v>
      </c>
      <c r="S1613">
        <v>10000</v>
      </c>
      <c r="T1613">
        <v>10000</v>
      </c>
      <c r="U1613">
        <v>10000</v>
      </c>
      <c r="V1613">
        <v>10000</v>
      </c>
      <c r="W1613">
        <v>10000</v>
      </c>
      <c r="X1613">
        <v>10000</v>
      </c>
      <c r="Y1613">
        <v>10000</v>
      </c>
      <c r="Z1613">
        <v>10000</v>
      </c>
      <c r="AA1613">
        <v>10000</v>
      </c>
      <c r="AB1613">
        <v>10000</v>
      </c>
      <c r="AC1613">
        <v>10000</v>
      </c>
      <c r="AD1613">
        <v>10000</v>
      </c>
      <c r="AE1613">
        <v>10000</v>
      </c>
      <c r="AF1613">
        <v>10000</v>
      </c>
      <c r="AG1613">
        <v>10000</v>
      </c>
      <c r="AH1613">
        <v>10000</v>
      </c>
      <c r="AI1613">
        <v>10000</v>
      </c>
      <c r="AJ1613">
        <v>10000</v>
      </c>
      <c r="AK1613">
        <v>10000</v>
      </c>
      <c r="AL1613">
        <v>10000</v>
      </c>
      <c r="AM1613">
        <v>10000</v>
      </c>
      <c r="AN1613">
        <v>10000</v>
      </c>
      <c r="AO1613">
        <v>10000</v>
      </c>
      <c r="AP1613">
        <v>10000</v>
      </c>
      <c r="AQ1613">
        <v>10000</v>
      </c>
      <c r="AR1613">
        <v>10000</v>
      </c>
      <c r="AS1613">
        <v>10000</v>
      </c>
      <c r="AT1613">
        <v>10000</v>
      </c>
      <c r="AU1613">
        <v>10000</v>
      </c>
      <c r="AV1613">
        <v>10000</v>
      </c>
      <c r="AW1613">
        <v>10000</v>
      </c>
      <c r="AX1613">
        <v>10000</v>
      </c>
      <c r="AY1613">
        <v>10000</v>
      </c>
      <c r="AZ1613">
        <v>10000</v>
      </c>
      <c r="BA1613">
        <v>10000</v>
      </c>
      <c r="BB1613">
        <v>10000</v>
      </c>
      <c r="BC1613">
        <v>10000</v>
      </c>
      <c r="BD1613">
        <v>10000</v>
      </c>
      <c r="BE1613">
        <v>10000</v>
      </c>
      <c r="BF1613">
        <v>10000</v>
      </c>
      <c r="BG1613">
        <v>10000</v>
      </c>
      <c r="BH1613">
        <v>10000</v>
      </c>
      <c r="BI1613">
        <v>10000</v>
      </c>
      <c r="BJ1613">
        <v>10000</v>
      </c>
      <c r="BK1613">
        <v>0</v>
      </c>
      <c r="BL1613">
        <v>0</v>
      </c>
      <c r="BM1613">
        <v>0</v>
      </c>
      <c r="BN1613">
        <v>0</v>
      </c>
      <c r="BO1613">
        <v>0</v>
      </c>
      <c r="BP1613">
        <v>0</v>
      </c>
      <c r="BQ1613">
        <v>0</v>
      </c>
      <c r="BR1613">
        <v>0</v>
      </c>
      <c r="BS1613">
        <v>0</v>
      </c>
      <c r="BT1613">
        <v>0</v>
      </c>
      <c r="BU1613">
        <v>0</v>
      </c>
      <c r="BV1613">
        <v>0</v>
      </c>
      <c r="BW1613">
        <v>0</v>
      </c>
      <c r="BX1613">
        <v>0</v>
      </c>
      <c r="BY1613">
        <v>0</v>
      </c>
      <c r="BZ1613">
        <v>0</v>
      </c>
      <c r="CA1613">
        <v>0</v>
      </c>
      <c r="CB1613">
        <v>0</v>
      </c>
      <c r="CC1613">
        <v>0</v>
      </c>
      <c r="CD1613">
        <v>0</v>
      </c>
      <c r="CE1613">
        <v>0</v>
      </c>
      <c r="CF1613">
        <v>0</v>
      </c>
      <c r="CG1613">
        <v>0</v>
      </c>
      <c r="CH1613">
        <v>0</v>
      </c>
      <c r="CI1613">
        <v>0</v>
      </c>
      <c r="CJ1613">
        <v>0</v>
      </c>
      <c r="CK1613">
        <v>0</v>
      </c>
      <c r="CL1613">
        <v>0</v>
      </c>
      <c r="CM1613">
        <v>0</v>
      </c>
      <c r="CN1613">
        <v>0</v>
      </c>
      <c r="CO1613">
        <v>0</v>
      </c>
      <c r="CP1613">
        <v>0</v>
      </c>
      <c r="CQ1613">
        <v>0</v>
      </c>
      <c r="CR1613">
        <v>0</v>
      </c>
      <c r="CS1613">
        <v>0</v>
      </c>
      <c r="CT1613">
        <v>0</v>
      </c>
      <c r="CU1613">
        <v>0</v>
      </c>
      <c r="CV1613">
        <v>0</v>
      </c>
      <c r="CW1613">
        <v>0</v>
      </c>
      <c r="CX1613">
        <v>0</v>
      </c>
      <c r="CY1613">
        <v>0</v>
      </c>
      <c r="CZ1613">
        <v>0</v>
      </c>
      <c r="DA1613">
        <v>0</v>
      </c>
      <c r="DB1613">
        <v>0</v>
      </c>
      <c r="DC1613">
        <v>0</v>
      </c>
      <c r="DD1613">
        <v>0</v>
      </c>
      <c r="DE1613">
        <v>0</v>
      </c>
      <c r="DF1613">
        <v>0</v>
      </c>
      <c r="DG1613">
        <v>0</v>
      </c>
      <c r="DH1613">
        <v>0</v>
      </c>
      <c r="DI1613">
        <v>0</v>
      </c>
      <c r="DJ1613">
        <v>0</v>
      </c>
      <c r="DK1613">
        <v>0</v>
      </c>
      <c r="DL1613">
        <v>0</v>
      </c>
      <c r="DM1613">
        <v>0</v>
      </c>
      <c r="DN1613">
        <v>0</v>
      </c>
      <c r="DO1613">
        <v>0</v>
      </c>
      <c r="DP1613">
        <v>0</v>
      </c>
      <c r="DQ1613">
        <v>0</v>
      </c>
      <c r="DR1613">
        <v>0</v>
      </c>
      <c r="DS1613">
        <v>0</v>
      </c>
      <c r="DT1613">
        <v>0</v>
      </c>
      <c r="DU1613">
        <v>0</v>
      </c>
      <c r="DV1613">
        <v>0</v>
      </c>
      <c r="DW1613">
        <v>0</v>
      </c>
      <c r="DX1613">
        <v>0</v>
      </c>
    </row>
    <row r="1614" spans="14:128" hidden="1">
      <c r="N1614" t="s">
        <v>1025</v>
      </c>
      <c r="O1614">
        <v>1</v>
      </c>
      <c r="P1614">
        <v>2</v>
      </c>
      <c r="Q1614" s="183" t="str">
        <f t="shared" si="54"/>
        <v>SDH300102</v>
      </c>
      <c r="R1614">
        <v>10000</v>
      </c>
      <c r="S1614">
        <v>10000</v>
      </c>
      <c r="T1614">
        <v>10000</v>
      </c>
      <c r="U1614">
        <v>10000</v>
      </c>
      <c r="V1614">
        <v>10000</v>
      </c>
      <c r="W1614">
        <v>10000</v>
      </c>
      <c r="X1614">
        <v>10000</v>
      </c>
      <c r="Y1614">
        <v>10000</v>
      </c>
      <c r="Z1614">
        <v>10000</v>
      </c>
      <c r="AA1614">
        <v>10000</v>
      </c>
      <c r="AB1614">
        <v>10000</v>
      </c>
      <c r="AC1614">
        <v>10000</v>
      </c>
      <c r="AD1614">
        <v>10000</v>
      </c>
      <c r="AE1614">
        <v>10000</v>
      </c>
      <c r="AF1614">
        <v>10000</v>
      </c>
      <c r="AG1614">
        <v>10000</v>
      </c>
      <c r="AH1614">
        <v>10000</v>
      </c>
      <c r="AI1614">
        <v>10000</v>
      </c>
      <c r="AJ1614">
        <v>10000</v>
      </c>
      <c r="AK1614">
        <v>10000</v>
      </c>
      <c r="AL1614">
        <v>10000</v>
      </c>
      <c r="AM1614">
        <v>10000</v>
      </c>
      <c r="AN1614">
        <v>10000</v>
      </c>
      <c r="AO1614">
        <v>10000</v>
      </c>
      <c r="AP1614">
        <v>10000</v>
      </c>
      <c r="AQ1614">
        <v>10000</v>
      </c>
      <c r="AR1614">
        <v>10000</v>
      </c>
      <c r="AS1614">
        <v>10000</v>
      </c>
      <c r="AT1614">
        <v>10000</v>
      </c>
      <c r="AU1614">
        <v>10000</v>
      </c>
      <c r="AV1614">
        <v>10000</v>
      </c>
      <c r="AW1614">
        <v>10000</v>
      </c>
      <c r="AX1614">
        <v>10000</v>
      </c>
      <c r="AY1614">
        <v>10000</v>
      </c>
      <c r="AZ1614">
        <v>10000</v>
      </c>
      <c r="BA1614">
        <v>10000</v>
      </c>
      <c r="BB1614">
        <v>10000</v>
      </c>
      <c r="BC1614">
        <v>10000</v>
      </c>
      <c r="BD1614">
        <v>10000</v>
      </c>
      <c r="BE1614">
        <v>10000</v>
      </c>
      <c r="BF1614">
        <v>10000</v>
      </c>
      <c r="BG1614">
        <v>10000</v>
      </c>
      <c r="BH1614">
        <v>10000</v>
      </c>
      <c r="BI1614">
        <v>10000</v>
      </c>
      <c r="BJ1614">
        <v>10000</v>
      </c>
      <c r="BK1614">
        <v>0</v>
      </c>
      <c r="BL1614">
        <v>0</v>
      </c>
      <c r="BM1614">
        <v>0</v>
      </c>
      <c r="BN1614">
        <v>0</v>
      </c>
      <c r="BO1614">
        <v>0</v>
      </c>
      <c r="BP1614">
        <v>0</v>
      </c>
      <c r="BQ1614">
        <v>0</v>
      </c>
      <c r="BR1614">
        <v>0</v>
      </c>
      <c r="BS1614">
        <v>0</v>
      </c>
      <c r="BT1614">
        <v>0</v>
      </c>
      <c r="BU1614">
        <v>0</v>
      </c>
      <c r="BV1614">
        <v>0</v>
      </c>
      <c r="BW1614">
        <v>0</v>
      </c>
      <c r="BX1614">
        <v>0</v>
      </c>
      <c r="BY1614">
        <v>0</v>
      </c>
      <c r="BZ1614">
        <v>0</v>
      </c>
      <c r="CA1614">
        <v>0</v>
      </c>
      <c r="CB1614">
        <v>0</v>
      </c>
      <c r="CC1614">
        <v>0</v>
      </c>
      <c r="CD1614">
        <v>0</v>
      </c>
      <c r="CE1614">
        <v>0</v>
      </c>
      <c r="CF1614">
        <v>0</v>
      </c>
      <c r="CG1614">
        <v>0</v>
      </c>
      <c r="CH1614">
        <v>0</v>
      </c>
      <c r="CI1614">
        <v>0</v>
      </c>
      <c r="CJ1614">
        <v>0</v>
      </c>
      <c r="CK1614">
        <v>0</v>
      </c>
      <c r="CL1614">
        <v>0</v>
      </c>
      <c r="CM1614">
        <v>0</v>
      </c>
      <c r="CN1614">
        <v>0</v>
      </c>
      <c r="CO1614">
        <v>0</v>
      </c>
      <c r="CP1614">
        <v>0</v>
      </c>
      <c r="CQ1614">
        <v>0</v>
      </c>
      <c r="CR1614">
        <v>0</v>
      </c>
      <c r="CS1614">
        <v>0</v>
      </c>
      <c r="CT1614">
        <v>0</v>
      </c>
      <c r="CU1614">
        <v>0</v>
      </c>
      <c r="CV1614">
        <v>0</v>
      </c>
      <c r="CW1614">
        <v>0</v>
      </c>
      <c r="CX1614">
        <v>0</v>
      </c>
      <c r="CY1614">
        <v>0</v>
      </c>
      <c r="CZ1614">
        <v>0</v>
      </c>
      <c r="DA1614">
        <v>0</v>
      </c>
      <c r="DB1614">
        <v>0</v>
      </c>
      <c r="DC1614">
        <v>0</v>
      </c>
      <c r="DD1614">
        <v>0</v>
      </c>
      <c r="DE1614">
        <v>0</v>
      </c>
      <c r="DF1614">
        <v>0</v>
      </c>
      <c r="DG1614">
        <v>0</v>
      </c>
      <c r="DH1614">
        <v>0</v>
      </c>
      <c r="DI1614">
        <v>0</v>
      </c>
      <c r="DJ1614">
        <v>0</v>
      </c>
      <c r="DK1614">
        <v>0</v>
      </c>
      <c r="DL1614">
        <v>0</v>
      </c>
      <c r="DM1614">
        <v>0</v>
      </c>
      <c r="DN1614">
        <v>0</v>
      </c>
      <c r="DO1614">
        <v>0</v>
      </c>
      <c r="DP1614">
        <v>0</v>
      </c>
      <c r="DQ1614">
        <v>0</v>
      </c>
      <c r="DR1614">
        <v>0</v>
      </c>
      <c r="DS1614">
        <v>0</v>
      </c>
      <c r="DT1614">
        <v>0</v>
      </c>
      <c r="DU1614">
        <v>0</v>
      </c>
      <c r="DV1614">
        <v>0</v>
      </c>
      <c r="DW1614">
        <v>0</v>
      </c>
      <c r="DX1614">
        <v>0</v>
      </c>
    </row>
    <row r="1615" spans="14:128" hidden="1">
      <c r="N1615" t="s">
        <v>1025</v>
      </c>
      <c r="O1615">
        <v>1</v>
      </c>
      <c r="P1615">
        <v>3</v>
      </c>
      <c r="Q1615" s="183" t="str">
        <f t="shared" si="54"/>
        <v>SDH300103</v>
      </c>
      <c r="R1615">
        <v>10000</v>
      </c>
      <c r="S1615">
        <v>10000</v>
      </c>
      <c r="T1615">
        <v>10000</v>
      </c>
      <c r="U1615">
        <v>10000</v>
      </c>
      <c r="V1615">
        <v>10000</v>
      </c>
      <c r="W1615">
        <v>10000</v>
      </c>
      <c r="X1615">
        <v>10000</v>
      </c>
      <c r="Y1615">
        <v>10000</v>
      </c>
      <c r="Z1615">
        <v>10000</v>
      </c>
      <c r="AA1615">
        <v>10000</v>
      </c>
      <c r="AB1615">
        <v>10000</v>
      </c>
      <c r="AC1615">
        <v>10000</v>
      </c>
      <c r="AD1615">
        <v>10000</v>
      </c>
      <c r="AE1615">
        <v>10000</v>
      </c>
      <c r="AF1615">
        <v>10000</v>
      </c>
      <c r="AG1615">
        <v>10000</v>
      </c>
      <c r="AH1615">
        <v>10000</v>
      </c>
      <c r="AI1615">
        <v>10000</v>
      </c>
      <c r="AJ1615">
        <v>10000</v>
      </c>
      <c r="AK1615">
        <v>10000</v>
      </c>
      <c r="AL1615">
        <v>10000</v>
      </c>
      <c r="AM1615">
        <v>10000</v>
      </c>
      <c r="AN1615">
        <v>10000</v>
      </c>
      <c r="AO1615">
        <v>10000</v>
      </c>
      <c r="AP1615">
        <v>10000</v>
      </c>
      <c r="AQ1615">
        <v>10000</v>
      </c>
      <c r="AR1615">
        <v>10000</v>
      </c>
      <c r="AS1615">
        <v>10000</v>
      </c>
      <c r="AT1615">
        <v>10000</v>
      </c>
      <c r="AU1615">
        <v>10000</v>
      </c>
      <c r="AV1615">
        <v>10000</v>
      </c>
      <c r="AW1615">
        <v>10000</v>
      </c>
      <c r="AX1615">
        <v>10000</v>
      </c>
      <c r="AY1615">
        <v>10000</v>
      </c>
      <c r="AZ1615">
        <v>10000</v>
      </c>
      <c r="BA1615">
        <v>10000</v>
      </c>
      <c r="BB1615">
        <v>10000</v>
      </c>
      <c r="BC1615">
        <v>10000</v>
      </c>
      <c r="BD1615">
        <v>10000</v>
      </c>
      <c r="BE1615">
        <v>10000</v>
      </c>
      <c r="BF1615">
        <v>10000</v>
      </c>
      <c r="BG1615">
        <v>10000</v>
      </c>
      <c r="BH1615">
        <v>10000</v>
      </c>
      <c r="BI1615">
        <v>10000</v>
      </c>
      <c r="BJ1615">
        <v>10000</v>
      </c>
      <c r="BK1615">
        <v>0</v>
      </c>
      <c r="BL1615">
        <v>0</v>
      </c>
      <c r="BM1615">
        <v>0</v>
      </c>
      <c r="BN1615">
        <v>0</v>
      </c>
      <c r="BO1615">
        <v>0</v>
      </c>
      <c r="BP1615">
        <v>0</v>
      </c>
      <c r="BQ1615">
        <v>0</v>
      </c>
      <c r="BR1615">
        <v>0</v>
      </c>
      <c r="BS1615">
        <v>0</v>
      </c>
      <c r="BT1615">
        <v>0</v>
      </c>
      <c r="BU1615">
        <v>0</v>
      </c>
      <c r="BV1615">
        <v>0</v>
      </c>
      <c r="BW1615">
        <v>0</v>
      </c>
      <c r="BX1615">
        <v>0</v>
      </c>
      <c r="BY1615">
        <v>0</v>
      </c>
      <c r="BZ1615">
        <v>0</v>
      </c>
      <c r="CA1615">
        <v>0</v>
      </c>
      <c r="CB1615">
        <v>0</v>
      </c>
      <c r="CC1615">
        <v>0</v>
      </c>
      <c r="CD1615">
        <v>0</v>
      </c>
      <c r="CE1615">
        <v>0</v>
      </c>
      <c r="CF1615">
        <v>0</v>
      </c>
      <c r="CG1615">
        <v>0</v>
      </c>
      <c r="CH1615">
        <v>0</v>
      </c>
      <c r="CI1615">
        <v>0</v>
      </c>
      <c r="CJ1615">
        <v>0</v>
      </c>
      <c r="CK1615">
        <v>0</v>
      </c>
      <c r="CL1615">
        <v>0</v>
      </c>
      <c r="CM1615">
        <v>0</v>
      </c>
      <c r="CN1615">
        <v>0</v>
      </c>
      <c r="CO1615">
        <v>0</v>
      </c>
      <c r="CP1615">
        <v>0</v>
      </c>
      <c r="CQ1615">
        <v>0</v>
      </c>
      <c r="CR1615">
        <v>0</v>
      </c>
      <c r="CS1615">
        <v>0</v>
      </c>
      <c r="CT1615">
        <v>0</v>
      </c>
      <c r="CU1615">
        <v>0</v>
      </c>
      <c r="CV1615">
        <v>0</v>
      </c>
      <c r="CW1615">
        <v>0</v>
      </c>
      <c r="CX1615">
        <v>0</v>
      </c>
      <c r="CY1615">
        <v>0</v>
      </c>
      <c r="CZ1615">
        <v>0</v>
      </c>
      <c r="DA1615">
        <v>0</v>
      </c>
      <c r="DB1615">
        <v>0</v>
      </c>
      <c r="DC1615">
        <v>0</v>
      </c>
      <c r="DD1615">
        <v>0</v>
      </c>
      <c r="DE1615">
        <v>0</v>
      </c>
      <c r="DF1615">
        <v>0</v>
      </c>
      <c r="DG1615">
        <v>0</v>
      </c>
      <c r="DH1615">
        <v>0</v>
      </c>
      <c r="DI1615">
        <v>0</v>
      </c>
      <c r="DJ1615">
        <v>0</v>
      </c>
      <c r="DK1615">
        <v>0</v>
      </c>
      <c r="DL1615">
        <v>0</v>
      </c>
      <c r="DM1615">
        <v>0</v>
      </c>
      <c r="DN1615">
        <v>0</v>
      </c>
      <c r="DO1615">
        <v>0</v>
      </c>
      <c r="DP1615">
        <v>0</v>
      </c>
      <c r="DQ1615">
        <v>0</v>
      </c>
      <c r="DR1615">
        <v>0</v>
      </c>
      <c r="DS1615">
        <v>0</v>
      </c>
      <c r="DT1615">
        <v>0</v>
      </c>
      <c r="DU1615">
        <v>0</v>
      </c>
      <c r="DV1615">
        <v>0</v>
      </c>
      <c r="DW1615">
        <v>0</v>
      </c>
      <c r="DX1615">
        <v>0</v>
      </c>
    </row>
    <row r="1616" spans="14:128" hidden="1">
      <c r="N1616" t="s">
        <v>1025</v>
      </c>
      <c r="O1616">
        <v>1</v>
      </c>
      <c r="P1616">
        <v>4</v>
      </c>
      <c r="Q1616" s="183" t="str">
        <f t="shared" si="54"/>
        <v>SDH300104</v>
      </c>
      <c r="R1616">
        <v>10000</v>
      </c>
      <c r="S1616">
        <v>10000</v>
      </c>
      <c r="T1616">
        <v>10000</v>
      </c>
      <c r="U1616">
        <v>10000</v>
      </c>
      <c r="V1616">
        <v>10000</v>
      </c>
      <c r="W1616">
        <v>10000</v>
      </c>
      <c r="X1616">
        <v>10000</v>
      </c>
      <c r="Y1616">
        <v>10000</v>
      </c>
      <c r="Z1616">
        <v>10000</v>
      </c>
      <c r="AA1616">
        <v>10000</v>
      </c>
      <c r="AB1616">
        <v>10000</v>
      </c>
      <c r="AC1616">
        <v>10000</v>
      </c>
      <c r="AD1616">
        <v>10000</v>
      </c>
      <c r="AE1616">
        <v>10000</v>
      </c>
      <c r="AF1616">
        <v>10000</v>
      </c>
      <c r="AG1616">
        <v>10000</v>
      </c>
      <c r="AH1616">
        <v>10000</v>
      </c>
      <c r="AI1616">
        <v>10000</v>
      </c>
      <c r="AJ1616">
        <v>10000</v>
      </c>
      <c r="AK1616">
        <v>10000</v>
      </c>
      <c r="AL1616">
        <v>10000</v>
      </c>
      <c r="AM1616">
        <v>10000</v>
      </c>
      <c r="AN1616">
        <v>10000</v>
      </c>
      <c r="AO1616">
        <v>10000</v>
      </c>
      <c r="AP1616">
        <v>10000</v>
      </c>
      <c r="AQ1616">
        <v>10000</v>
      </c>
      <c r="AR1616">
        <v>10000</v>
      </c>
      <c r="AS1616">
        <v>10000</v>
      </c>
      <c r="AT1616">
        <v>10000</v>
      </c>
      <c r="AU1616">
        <v>10000</v>
      </c>
      <c r="AV1616">
        <v>10000</v>
      </c>
      <c r="AW1616">
        <v>10000</v>
      </c>
      <c r="AX1616">
        <v>10000</v>
      </c>
      <c r="AY1616">
        <v>10000</v>
      </c>
      <c r="AZ1616">
        <v>10000</v>
      </c>
      <c r="BA1616">
        <v>10000</v>
      </c>
      <c r="BB1616">
        <v>10000</v>
      </c>
      <c r="BC1616">
        <v>10000</v>
      </c>
      <c r="BD1616">
        <v>10000</v>
      </c>
      <c r="BE1616">
        <v>10000</v>
      </c>
      <c r="BF1616">
        <v>10000</v>
      </c>
      <c r="BG1616">
        <v>10000</v>
      </c>
      <c r="BH1616">
        <v>10000</v>
      </c>
      <c r="BI1616">
        <v>10000</v>
      </c>
      <c r="BJ1616">
        <v>10000</v>
      </c>
      <c r="BK1616">
        <v>0</v>
      </c>
      <c r="BL1616">
        <v>0</v>
      </c>
      <c r="BM1616">
        <v>0</v>
      </c>
      <c r="BN1616">
        <v>0</v>
      </c>
      <c r="BO1616">
        <v>0</v>
      </c>
      <c r="BP1616">
        <v>0</v>
      </c>
      <c r="BQ1616">
        <v>0</v>
      </c>
      <c r="BR1616">
        <v>0</v>
      </c>
      <c r="BS1616">
        <v>0</v>
      </c>
      <c r="BT1616">
        <v>0</v>
      </c>
      <c r="BU1616">
        <v>0</v>
      </c>
      <c r="BV1616">
        <v>0</v>
      </c>
      <c r="BW1616">
        <v>0</v>
      </c>
      <c r="BX1616">
        <v>0</v>
      </c>
      <c r="BY1616">
        <v>0</v>
      </c>
      <c r="BZ1616">
        <v>0</v>
      </c>
      <c r="CA1616">
        <v>0</v>
      </c>
      <c r="CB1616">
        <v>0</v>
      </c>
      <c r="CC1616">
        <v>0</v>
      </c>
      <c r="CD1616">
        <v>0</v>
      </c>
      <c r="CE1616">
        <v>0</v>
      </c>
      <c r="CF1616">
        <v>0</v>
      </c>
      <c r="CG1616">
        <v>0</v>
      </c>
      <c r="CH1616">
        <v>0</v>
      </c>
      <c r="CI1616">
        <v>0</v>
      </c>
      <c r="CJ1616">
        <v>0</v>
      </c>
      <c r="CK1616">
        <v>0</v>
      </c>
      <c r="CL1616">
        <v>0</v>
      </c>
      <c r="CM1616">
        <v>0</v>
      </c>
      <c r="CN1616">
        <v>0</v>
      </c>
      <c r="CO1616">
        <v>0</v>
      </c>
      <c r="CP1616">
        <v>0</v>
      </c>
      <c r="CQ1616">
        <v>0</v>
      </c>
      <c r="CR1616">
        <v>0</v>
      </c>
      <c r="CS1616">
        <v>0</v>
      </c>
      <c r="CT1616">
        <v>0</v>
      </c>
      <c r="CU1616">
        <v>0</v>
      </c>
      <c r="CV1616">
        <v>0</v>
      </c>
      <c r="CW1616">
        <v>0</v>
      </c>
      <c r="CX1616">
        <v>0</v>
      </c>
      <c r="CY1616">
        <v>0</v>
      </c>
      <c r="CZ1616">
        <v>0</v>
      </c>
      <c r="DA1616">
        <v>0</v>
      </c>
      <c r="DB1616">
        <v>0</v>
      </c>
      <c r="DC1616">
        <v>0</v>
      </c>
      <c r="DD1616">
        <v>0</v>
      </c>
      <c r="DE1616">
        <v>0</v>
      </c>
      <c r="DF1616">
        <v>0</v>
      </c>
      <c r="DG1616">
        <v>0</v>
      </c>
      <c r="DH1616">
        <v>0</v>
      </c>
      <c r="DI1616">
        <v>0</v>
      </c>
      <c r="DJ1616">
        <v>0</v>
      </c>
      <c r="DK1616">
        <v>0</v>
      </c>
      <c r="DL1616">
        <v>0</v>
      </c>
      <c r="DM1616">
        <v>0</v>
      </c>
      <c r="DN1616">
        <v>0</v>
      </c>
      <c r="DO1616">
        <v>0</v>
      </c>
      <c r="DP1616">
        <v>0</v>
      </c>
      <c r="DQ1616">
        <v>0</v>
      </c>
      <c r="DR1616">
        <v>0</v>
      </c>
      <c r="DS1616">
        <v>0</v>
      </c>
      <c r="DT1616">
        <v>0</v>
      </c>
      <c r="DU1616">
        <v>0</v>
      </c>
      <c r="DV1616">
        <v>0</v>
      </c>
      <c r="DW1616">
        <v>0</v>
      </c>
      <c r="DX1616">
        <v>0</v>
      </c>
    </row>
    <row r="1617" spans="14:128" hidden="1">
      <c r="N1617" t="s">
        <v>1025</v>
      </c>
      <c r="O1617">
        <v>1</v>
      </c>
      <c r="P1617">
        <v>5</v>
      </c>
      <c r="Q1617" s="183" t="str">
        <f t="shared" si="54"/>
        <v>SDH300105</v>
      </c>
      <c r="R1617">
        <v>10000</v>
      </c>
      <c r="S1617">
        <v>10000</v>
      </c>
      <c r="T1617">
        <v>10000</v>
      </c>
      <c r="U1617">
        <v>10000</v>
      </c>
      <c r="V1617">
        <v>10000</v>
      </c>
      <c r="W1617">
        <v>10000</v>
      </c>
      <c r="X1617">
        <v>10000</v>
      </c>
      <c r="Y1617">
        <v>10000</v>
      </c>
      <c r="Z1617">
        <v>10000</v>
      </c>
      <c r="AA1617">
        <v>10000</v>
      </c>
      <c r="AB1617">
        <v>10000</v>
      </c>
      <c r="AC1617">
        <v>10000</v>
      </c>
      <c r="AD1617">
        <v>10000</v>
      </c>
      <c r="AE1617">
        <v>10000</v>
      </c>
      <c r="AF1617">
        <v>10000</v>
      </c>
      <c r="AG1617">
        <v>10000</v>
      </c>
      <c r="AH1617">
        <v>10000</v>
      </c>
      <c r="AI1617">
        <v>10000</v>
      </c>
      <c r="AJ1617">
        <v>10000</v>
      </c>
      <c r="AK1617">
        <v>10000</v>
      </c>
      <c r="AL1617">
        <v>10000</v>
      </c>
      <c r="AM1617">
        <v>10000</v>
      </c>
      <c r="AN1617">
        <v>10000</v>
      </c>
      <c r="AO1617">
        <v>10000</v>
      </c>
      <c r="AP1617">
        <v>10000</v>
      </c>
      <c r="AQ1617">
        <v>10000</v>
      </c>
      <c r="AR1617">
        <v>10000</v>
      </c>
      <c r="AS1617">
        <v>10000</v>
      </c>
      <c r="AT1617">
        <v>10000</v>
      </c>
      <c r="AU1617">
        <v>10000</v>
      </c>
      <c r="AV1617">
        <v>10000</v>
      </c>
      <c r="AW1617">
        <v>10000</v>
      </c>
      <c r="AX1617">
        <v>10000</v>
      </c>
      <c r="AY1617">
        <v>10000</v>
      </c>
      <c r="AZ1617">
        <v>10000</v>
      </c>
      <c r="BA1617">
        <v>10000</v>
      </c>
      <c r="BB1617">
        <v>10000</v>
      </c>
      <c r="BC1617">
        <v>10000</v>
      </c>
      <c r="BD1617">
        <v>10000</v>
      </c>
      <c r="BE1617">
        <v>10000</v>
      </c>
      <c r="BF1617">
        <v>10000</v>
      </c>
      <c r="BG1617">
        <v>10000</v>
      </c>
      <c r="BH1617">
        <v>10000</v>
      </c>
      <c r="BI1617">
        <v>10000</v>
      </c>
      <c r="BJ1617">
        <v>10000</v>
      </c>
      <c r="BK1617">
        <v>0</v>
      </c>
      <c r="BL1617">
        <v>0</v>
      </c>
      <c r="BM1617">
        <v>0</v>
      </c>
      <c r="BN1617">
        <v>0</v>
      </c>
      <c r="BO1617">
        <v>0</v>
      </c>
      <c r="BP1617">
        <v>0</v>
      </c>
      <c r="BQ1617">
        <v>0</v>
      </c>
      <c r="BR1617">
        <v>0</v>
      </c>
      <c r="BS1617">
        <v>0</v>
      </c>
      <c r="BT1617">
        <v>0</v>
      </c>
      <c r="BU1617">
        <v>0</v>
      </c>
      <c r="BV1617">
        <v>0</v>
      </c>
      <c r="BW1617">
        <v>0</v>
      </c>
      <c r="BX1617">
        <v>0</v>
      </c>
      <c r="BY1617">
        <v>0</v>
      </c>
      <c r="BZ1617">
        <v>0</v>
      </c>
      <c r="CA1617">
        <v>0</v>
      </c>
      <c r="CB1617">
        <v>0</v>
      </c>
      <c r="CC1617">
        <v>0</v>
      </c>
      <c r="CD1617">
        <v>0</v>
      </c>
      <c r="CE1617">
        <v>0</v>
      </c>
      <c r="CF1617">
        <v>0</v>
      </c>
      <c r="CG1617">
        <v>0</v>
      </c>
      <c r="CH1617">
        <v>0</v>
      </c>
      <c r="CI1617">
        <v>0</v>
      </c>
      <c r="CJ1617">
        <v>0</v>
      </c>
      <c r="CK1617">
        <v>0</v>
      </c>
      <c r="CL1617">
        <v>0</v>
      </c>
      <c r="CM1617">
        <v>0</v>
      </c>
      <c r="CN1617">
        <v>0</v>
      </c>
      <c r="CO1617">
        <v>0</v>
      </c>
      <c r="CP1617">
        <v>0</v>
      </c>
      <c r="CQ1617">
        <v>0</v>
      </c>
      <c r="CR1617">
        <v>0</v>
      </c>
      <c r="CS1617">
        <v>0</v>
      </c>
      <c r="CT1617">
        <v>0</v>
      </c>
      <c r="CU1617">
        <v>0</v>
      </c>
      <c r="CV1617">
        <v>0</v>
      </c>
      <c r="CW1617">
        <v>0</v>
      </c>
      <c r="CX1617">
        <v>0</v>
      </c>
      <c r="CY1617">
        <v>0</v>
      </c>
      <c r="CZ1617">
        <v>0</v>
      </c>
      <c r="DA1617">
        <v>0</v>
      </c>
      <c r="DB1617">
        <v>0</v>
      </c>
      <c r="DC1617">
        <v>0</v>
      </c>
      <c r="DD1617">
        <v>0</v>
      </c>
      <c r="DE1617">
        <v>0</v>
      </c>
      <c r="DF1617">
        <v>0</v>
      </c>
      <c r="DG1617">
        <v>0</v>
      </c>
      <c r="DH1617">
        <v>0</v>
      </c>
      <c r="DI1617">
        <v>0</v>
      </c>
      <c r="DJ1617">
        <v>0</v>
      </c>
      <c r="DK1617">
        <v>0</v>
      </c>
      <c r="DL1617">
        <v>0</v>
      </c>
      <c r="DM1617">
        <v>0</v>
      </c>
      <c r="DN1617">
        <v>0</v>
      </c>
      <c r="DO1617">
        <v>0</v>
      </c>
      <c r="DP1617">
        <v>0</v>
      </c>
      <c r="DQ1617">
        <v>0</v>
      </c>
      <c r="DR1617">
        <v>0</v>
      </c>
      <c r="DS1617">
        <v>0</v>
      </c>
      <c r="DT1617">
        <v>0</v>
      </c>
      <c r="DU1617">
        <v>0</v>
      </c>
      <c r="DV1617">
        <v>0</v>
      </c>
      <c r="DW1617">
        <v>0</v>
      </c>
      <c r="DX1617">
        <v>0</v>
      </c>
    </row>
    <row r="1618" spans="14:128" hidden="1">
      <c r="N1618" t="s">
        <v>1025</v>
      </c>
      <c r="O1618">
        <v>1</v>
      </c>
      <c r="P1618">
        <v>6</v>
      </c>
      <c r="Q1618" s="183" t="str">
        <f t="shared" si="54"/>
        <v>SDH300106</v>
      </c>
      <c r="R1618">
        <v>10000</v>
      </c>
      <c r="S1618">
        <v>10000</v>
      </c>
      <c r="T1618">
        <v>10000</v>
      </c>
      <c r="U1618">
        <v>10000</v>
      </c>
      <c r="V1618">
        <v>10000</v>
      </c>
      <c r="W1618">
        <v>10000</v>
      </c>
      <c r="X1618">
        <v>10000</v>
      </c>
      <c r="Y1618">
        <v>10000</v>
      </c>
      <c r="Z1618">
        <v>10000</v>
      </c>
      <c r="AA1618">
        <v>10000</v>
      </c>
      <c r="AB1618">
        <v>10000</v>
      </c>
      <c r="AC1618">
        <v>10000</v>
      </c>
      <c r="AD1618">
        <v>10000</v>
      </c>
      <c r="AE1618">
        <v>10000</v>
      </c>
      <c r="AF1618">
        <v>10000</v>
      </c>
      <c r="AG1618">
        <v>10000</v>
      </c>
      <c r="AH1618">
        <v>10000</v>
      </c>
      <c r="AI1618">
        <v>10000</v>
      </c>
      <c r="AJ1618">
        <v>10000</v>
      </c>
      <c r="AK1618">
        <v>10000</v>
      </c>
      <c r="AL1618">
        <v>10000</v>
      </c>
      <c r="AM1618">
        <v>10000</v>
      </c>
      <c r="AN1618">
        <v>10000</v>
      </c>
      <c r="AO1618">
        <v>10000</v>
      </c>
      <c r="AP1618">
        <v>10000</v>
      </c>
      <c r="AQ1618">
        <v>10000</v>
      </c>
      <c r="AR1618">
        <v>10000</v>
      </c>
      <c r="AS1618">
        <v>10000</v>
      </c>
      <c r="AT1618">
        <v>10000</v>
      </c>
      <c r="AU1618">
        <v>10000</v>
      </c>
      <c r="AV1618">
        <v>10000</v>
      </c>
      <c r="AW1618">
        <v>10000</v>
      </c>
      <c r="AX1618">
        <v>10000</v>
      </c>
      <c r="AY1618">
        <v>10000</v>
      </c>
      <c r="AZ1618">
        <v>10000</v>
      </c>
      <c r="BA1618">
        <v>10000</v>
      </c>
      <c r="BB1618">
        <v>10000</v>
      </c>
      <c r="BC1618">
        <v>10000</v>
      </c>
      <c r="BD1618">
        <v>10000</v>
      </c>
      <c r="BE1618">
        <v>10000</v>
      </c>
      <c r="BF1618">
        <v>10000</v>
      </c>
      <c r="BG1618">
        <v>10000</v>
      </c>
      <c r="BH1618">
        <v>10000</v>
      </c>
      <c r="BI1618">
        <v>10000</v>
      </c>
      <c r="BJ1618">
        <v>10000</v>
      </c>
      <c r="BK1618">
        <v>0</v>
      </c>
      <c r="BL1618">
        <v>0</v>
      </c>
      <c r="BM1618">
        <v>0</v>
      </c>
      <c r="BN1618">
        <v>0</v>
      </c>
      <c r="BO1618">
        <v>0</v>
      </c>
      <c r="BP1618">
        <v>0</v>
      </c>
      <c r="BQ1618">
        <v>0</v>
      </c>
      <c r="BR1618">
        <v>0</v>
      </c>
      <c r="BS1618">
        <v>0</v>
      </c>
      <c r="BT1618">
        <v>0</v>
      </c>
      <c r="BU1618">
        <v>0</v>
      </c>
      <c r="BV1618">
        <v>0</v>
      </c>
      <c r="BW1618">
        <v>0</v>
      </c>
      <c r="BX1618">
        <v>0</v>
      </c>
      <c r="BY1618">
        <v>0</v>
      </c>
      <c r="BZ1618">
        <v>0</v>
      </c>
      <c r="CA1618">
        <v>0</v>
      </c>
      <c r="CB1618">
        <v>0</v>
      </c>
      <c r="CC1618">
        <v>0</v>
      </c>
      <c r="CD1618">
        <v>0</v>
      </c>
      <c r="CE1618">
        <v>0</v>
      </c>
      <c r="CF1618">
        <v>0</v>
      </c>
      <c r="CG1618">
        <v>0</v>
      </c>
      <c r="CH1618">
        <v>0</v>
      </c>
      <c r="CI1618">
        <v>0</v>
      </c>
      <c r="CJ1618">
        <v>0</v>
      </c>
      <c r="CK1618">
        <v>0</v>
      </c>
      <c r="CL1618">
        <v>0</v>
      </c>
      <c r="CM1618">
        <v>0</v>
      </c>
      <c r="CN1618">
        <v>0</v>
      </c>
      <c r="CO1618">
        <v>0</v>
      </c>
      <c r="CP1618">
        <v>0</v>
      </c>
      <c r="CQ1618">
        <v>0</v>
      </c>
      <c r="CR1618">
        <v>0</v>
      </c>
      <c r="CS1618">
        <v>0</v>
      </c>
      <c r="CT1618">
        <v>0</v>
      </c>
      <c r="CU1618">
        <v>0</v>
      </c>
      <c r="CV1618">
        <v>0</v>
      </c>
      <c r="CW1618">
        <v>0</v>
      </c>
      <c r="CX1618">
        <v>0</v>
      </c>
      <c r="CY1618">
        <v>0</v>
      </c>
      <c r="CZ1618">
        <v>0</v>
      </c>
      <c r="DA1618">
        <v>0</v>
      </c>
      <c r="DB1618">
        <v>0</v>
      </c>
      <c r="DC1618">
        <v>0</v>
      </c>
      <c r="DD1618">
        <v>0</v>
      </c>
      <c r="DE1618">
        <v>0</v>
      </c>
      <c r="DF1618">
        <v>0</v>
      </c>
      <c r="DG1618">
        <v>0</v>
      </c>
      <c r="DH1618">
        <v>0</v>
      </c>
      <c r="DI1618">
        <v>0</v>
      </c>
      <c r="DJ1618">
        <v>0</v>
      </c>
      <c r="DK1618">
        <v>0</v>
      </c>
      <c r="DL1618">
        <v>0</v>
      </c>
      <c r="DM1618">
        <v>0</v>
      </c>
      <c r="DN1618">
        <v>0</v>
      </c>
      <c r="DO1618">
        <v>0</v>
      </c>
      <c r="DP1618">
        <v>0</v>
      </c>
      <c r="DQ1618">
        <v>0</v>
      </c>
      <c r="DR1618">
        <v>0</v>
      </c>
      <c r="DS1618">
        <v>0</v>
      </c>
      <c r="DT1618">
        <v>0</v>
      </c>
      <c r="DU1618">
        <v>0</v>
      </c>
      <c r="DV1618">
        <v>0</v>
      </c>
      <c r="DW1618">
        <v>0</v>
      </c>
      <c r="DX1618">
        <v>0</v>
      </c>
    </row>
    <row r="1619" spans="14:128" hidden="1">
      <c r="N1619" t="s">
        <v>1025</v>
      </c>
      <c r="O1619">
        <v>1</v>
      </c>
      <c r="P1619">
        <v>7</v>
      </c>
      <c r="Q1619" s="183" t="str">
        <f t="shared" si="54"/>
        <v>SDH300107</v>
      </c>
      <c r="R1619">
        <v>10000</v>
      </c>
      <c r="S1619">
        <v>10000</v>
      </c>
      <c r="T1619">
        <v>10000</v>
      </c>
      <c r="U1619">
        <v>10000</v>
      </c>
      <c r="V1619">
        <v>10000</v>
      </c>
      <c r="W1619">
        <v>10000</v>
      </c>
      <c r="X1619">
        <v>10000</v>
      </c>
      <c r="Y1619">
        <v>10000</v>
      </c>
      <c r="Z1619">
        <v>10000</v>
      </c>
      <c r="AA1619">
        <v>10000</v>
      </c>
      <c r="AB1619">
        <v>10000</v>
      </c>
      <c r="AC1619">
        <v>10000</v>
      </c>
      <c r="AD1619">
        <v>10000</v>
      </c>
      <c r="AE1619">
        <v>10000</v>
      </c>
      <c r="AF1619">
        <v>10000</v>
      </c>
      <c r="AG1619">
        <v>10000</v>
      </c>
      <c r="AH1619">
        <v>10000</v>
      </c>
      <c r="AI1619">
        <v>10000</v>
      </c>
      <c r="AJ1619">
        <v>10000</v>
      </c>
      <c r="AK1619">
        <v>10000</v>
      </c>
      <c r="AL1619">
        <v>10000</v>
      </c>
      <c r="AM1619">
        <v>10000</v>
      </c>
      <c r="AN1619">
        <v>10000</v>
      </c>
      <c r="AO1619">
        <v>10000</v>
      </c>
      <c r="AP1619">
        <v>10000</v>
      </c>
      <c r="AQ1619">
        <v>10000</v>
      </c>
      <c r="AR1619">
        <v>10000</v>
      </c>
      <c r="AS1619">
        <v>10000</v>
      </c>
      <c r="AT1619">
        <v>10000</v>
      </c>
      <c r="AU1619">
        <v>10000</v>
      </c>
      <c r="AV1619">
        <v>10000</v>
      </c>
      <c r="AW1619">
        <v>10000</v>
      </c>
      <c r="AX1619">
        <v>10000</v>
      </c>
      <c r="AY1619">
        <v>10000</v>
      </c>
      <c r="AZ1619">
        <v>10000</v>
      </c>
      <c r="BA1619">
        <v>10000</v>
      </c>
      <c r="BB1619">
        <v>10000</v>
      </c>
      <c r="BC1619">
        <v>10000</v>
      </c>
      <c r="BD1619">
        <v>10000</v>
      </c>
      <c r="BE1619">
        <v>10000</v>
      </c>
      <c r="BF1619">
        <v>10000</v>
      </c>
      <c r="BG1619">
        <v>10000</v>
      </c>
      <c r="BH1619">
        <v>10000</v>
      </c>
      <c r="BI1619">
        <v>10000</v>
      </c>
      <c r="BJ1619">
        <v>10000</v>
      </c>
      <c r="BK1619">
        <v>0</v>
      </c>
      <c r="BL1619">
        <v>0</v>
      </c>
      <c r="BM1619">
        <v>0</v>
      </c>
      <c r="BN1619">
        <v>0</v>
      </c>
      <c r="BO1619">
        <v>0</v>
      </c>
      <c r="BP1619">
        <v>0</v>
      </c>
      <c r="BQ1619">
        <v>0</v>
      </c>
      <c r="BR1619">
        <v>0</v>
      </c>
      <c r="BS1619">
        <v>0</v>
      </c>
      <c r="BT1619">
        <v>0</v>
      </c>
      <c r="BU1619">
        <v>0</v>
      </c>
      <c r="BV1619">
        <v>0</v>
      </c>
      <c r="BW1619">
        <v>0</v>
      </c>
      <c r="BX1619">
        <v>0</v>
      </c>
      <c r="BY1619">
        <v>0</v>
      </c>
      <c r="BZ1619">
        <v>0</v>
      </c>
      <c r="CA1619">
        <v>0</v>
      </c>
      <c r="CB1619">
        <v>0</v>
      </c>
      <c r="CC1619">
        <v>0</v>
      </c>
      <c r="CD1619">
        <v>0</v>
      </c>
      <c r="CE1619">
        <v>0</v>
      </c>
      <c r="CF1619">
        <v>0</v>
      </c>
      <c r="CG1619">
        <v>0</v>
      </c>
      <c r="CH1619">
        <v>0</v>
      </c>
      <c r="CI1619">
        <v>0</v>
      </c>
      <c r="CJ1619">
        <v>0</v>
      </c>
      <c r="CK1619">
        <v>0</v>
      </c>
      <c r="CL1619">
        <v>0</v>
      </c>
      <c r="CM1619">
        <v>0</v>
      </c>
      <c r="CN1619">
        <v>0</v>
      </c>
      <c r="CO1619">
        <v>0</v>
      </c>
      <c r="CP1619">
        <v>0</v>
      </c>
      <c r="CQ1619">
        <v>0</v>
      </c>
      <c r="CR1619">
        <v>0</v>
      </c>
      <c r="CS1619">
        <v>0</v>
      </c>
      <c r="CT1619">
        <v>0</v>
      </c>
      <c r="CU1619">
        <v>0</v>
      </c>
      <c r="CV1619">
        <v>0</v>
      </c>
      <c r="CW1619">
        <v>0</v>
      </c>
      <c r="CX1619">
        <v>0</v>
      </c>
      <c r="CY1619">
        <v>0</v>
      </c>
      <c r="CZ1619">
        <v>0</v>
      </c>
      <c r="DA1619">
        <v>0</v>
      </c>
      <c r="DB1619">
        <v>0</v>
      </c>
      <c r="DC1619">
        <v>0</v>
      </c>
      <c r="DD1619">
        <v>0</v>
      </c>
      <c r="DE1619">
        <v>0</v>
      </c>
      <c r="DF1619">
        <v>0</v>
      </c>
      <c r="DG1619">
        <v>0</v>
      </c>
      <c r="DH1619">
        <v>0</v>
      </c>
      <c r="DI1619">
        <v>0</v>
      </c>
      <c r="DJ1619">
        <v>0</v>
      </c>
      <c r="DK1619">
        <v>0</v>
      </c>
      <c r="DL1619">
        <v>0</v>
      </c>
      <c r="DM1619">
        <v>0</v>
      </c>
      <c r="DN1619">
        <v>0</v>
      </c>
      <c r="DO1619">
        <v>0</v>
      </c>
      <c r="DP1619">
        <v>0</v>
      </c>
      <c r="DQ1619">
        <v>0</v>
      </c>
      <c r="DR1619">
        <v>0</v>
      </c>
      <c r="DS1619">
        <v>0</v>
      </c>
      <c r="DT1619">
        <v>0</v>
      </c>
      <c r="DU1619">
        <v>0</v>
      </c>
      <c r="DV1619">
        <v>0</v>
      </c>
      <c r="DW1619">
        <v>0</v>
      </c>
      <c r="DX1619">
        <v>0</v>
      </c>
    </row>
    <row r="1620" spans="14:128" hidden="1">
      <c r="N1620" t="s">
        <v>1025</v>
      </c>
      <c r="O1620">
        <v>1</v>
      </c>
      <c r="P1620">
        <v>8</v>
      </c>
      <c r="Q1620" s="183" t="str">
        <f t="shared" si="54"/>
        <v>SDH300108</v>
      </c>
      <c r="R1620">
        <v>10000</v>
      </c>
      <c r="S1620">
        <v>10000</v>
      </c>
      <c r="T1620">
        <v>10000</v>
      </c>
      <c r="U1620">
        <v>10000</v>
      </c>
      <c r="V1620">
        <v>10000</v>
      </c>
      <c r="W1620">
        <v>10000</v>
      </c>
      <c r="X1620">
        <v>10000</v>
      </c>
      <c r="Y1620">
        <v>10000</v>
      </c>
      <c r="Z1620">
        <v>10000</v>
      </c>
      <c r="AA1620">
        <v>10000</v>
      </c>
      <c r="AB1620">
        <v>10000</v>
      </c>
      <c r="AC1620">
        <v>10000</v>
      </c>
      <c r="AD1620">
        <v>10000</v>
      </c>
      <c r="AE1620">
        <v>10000</v>
      </c>
      <c r="AF1620">
        <v>10000</v>
      </c>
      <c r="AG1620">
        <v>10000</v>
      </c>
      <c r="AH1620">
        <v>10000</v>
      </c>
      <c r="AI1620">
        <v>10000</v>
      </c>
      <c r="AJ1620">
        <v>10000</v>
      </c>
      <c r="AK1620">
        <v>10000</v>
      </c>
      <c r="AL1620">
        <v>10000</v>
      </c>
      <c r="AM1620">
        <v>10000</v>
      </c>
      <c r="AN1620">
        <v>10000</v>
      </c>
      <c r="AO1620">
        <v>10000</v>
      </c>
      <c r="AP1620">
        <v>10000</v>
      </c>
      <c r="AQ1620">
        <v>10000</v>
      </c>
      <c r="AR1620">
        <v>10000</v>
      </c>
      <c r="AS1620">
        <v>10000</v>
      </c>
      <c r="AT1620">
        <v>10000</v>
      </c>
      <c r="AU1620">
        <v>10000</v>
      </c>
      <c r="AV1620">
        <v>10000</v>
      </c>
      <c r="AW1620">
        <v>10000</v>
      </c>
      <c r="AX1620">
        <v>10000</v>
      </c>
      <c r="AY1620">
        <v>10000</v>
      </c>
      <c r="AZ1620">
        <v>10000</v>
      </c>
      <c r="BA1620">
        <v>10000</v>
      </c>
      <c r="BB1620">
        <v>10000</v>
      </c>
      <c r="BC1620">
        <v>10000</v>
      </c>
      <c r="BD1620">
        <v>10000</v>
      </c>
      <c r="BE1620">
        <v>10000</v>
      </c>
      <c r="BF1620">
        <v>10000</v>
      </c>
      <c r="BG1620">
        <v>10000</v>
      </c>
      <c r="BH1620">
        <v>10000</v>
      </c>
      <c r="BI1620">
        <v>10000</v>
      </c>
      <c r="BJ1620">
        <v>10000</v>
      </c>
      <c r="BK1620">
        <v>0</v>
      </c>
      <c r="BL1620">
        <v>0</v>
      </c>
      <c r="BM1620">
        <v>0</v>
      </c>
      <c r="BN1620">
        <v>0</v>
      </c>
      <c r="BO1620">
        <v>0</v>
      </c>
      <c r="BP1620">
        <v>0</v>
      </c>
      <c r="BQ1620">
        <v>0</v>
      </c>
      <c r="BR1620">
        <v>0</v>
      </c>
      <c r="BS1620">
        <v>0</v>
      </c>
      <c r="BT1620">
        <v>0</v>
      </c>
      <c r="BU1620">
        <v>0</v>
      </c>
      <c r="BV1620">
        <v>0</v>
      </c>
      <c r="BW1620">
        <v>0</v>
      </c>
      <c r="BX1620">
        <v>0</v>
      </c>
      <c r="BY1620">
        <v>0</v>
      </c>
      <c r="BZ1620">
        <v>0</v>
      </c>
      <c r="CA1620">
        <v>0</v>
      </c>
      <c r="CB1620">
        <v>0</v>
      </c>
      <c r="CC1620">
        <v>0</v>
      </c>
      <c r="CD1620">
        <v>0</v>
      </c>
      <c r="CE1620">
        <v>0</v>
      </c>
      <c r="CF1620">
        <v>0</v>
      </c>
      <c r="CG1620">
        <v>0</v>
      </c>
      <c r="CH1620">
        <v>0</v>
      </c>
      <c r="CI1620">
        <v>0</v>
      </c>
      <c r="CJ1620">
        <v>0</v>
      </c>
      <c r="CK1620">
        <v>0</v>
      </c>
      <c r="CL1620">
        <v>0</v>
      </c>
      <c r="CM1620">
        <v>0</v>
      </c>
      <c r="CN1620">
        <v>0</v>
      </c>
      <c r="CO1620">
        <v>0</v>
      </c>
      <c r="CP1620">
        <v>0</v>
      </c>
      <c r="CQ1620">
        <v>0</v>
      </c>
      <c r="CR1620">
        <v>0</v>
      </c>
      <c r="CS1620">
        <v>0</v>
      </c>
      <c r="CT1620">
        <v>0</v>
      </c>
      <c r="CU1620">
        <v>0</v>
      </c>
      <c r="CV1620">
        <v>0</v>
      </c>
      <c r="CW1620">
        <v>0</v>
      </c>
      <c r="CX1620">
        <v>0</v>
      </c>
      <c r="CY1620">
        <v>0</v>
      </c>
      <c r="CZ1620">
        <v>0</v>
      </c>
      <c r="DA1620">
        <v>0</v>
      </c>
      <c r="DB1620">
        <v>0</v>
      </c>
      <c r="DC1620">
        <v>0</v>
      </c>
      <c r="DD1620">
        <v>0</v>
      </c>
      <c r="DE1620">
        <v>0</v>
      </c>
      <c r="DF1620">
        <v>0</v>
      </c>
      <c r="DG1620">
        <v>0</v>
      </c>
      <c r="DH1620">
        <v>0</v>
      </c>
      <c r="DI1620">
        <v>0</v>
      </c>
      <c r="DJ1620">
        <v>0</v>
      </c>
      <c r="DK1620">
        <v>0</v>
      </c>
      <c r="DL1620">
        <v>0</v>
      </c>
      <c r="DM1620">
        <v>0</v>
      </c>
      <c r="DN1620">
        <v>0</v>
      </c>
      <c r="DO1620">
        <v>0</v>
      </c>
      <c r="DP1620">
        <v>0</v>
      </c>
      <c r="DQ1620">
        <v>0</v>
      </c>
      <c r="DR1620">
        <v>0</v>
      </c>
      <c r="DS1620">
        <v>0</v>
      </c>
      <c r="DT1620">
        <v>0</v>
      </c>
      <c r="DU1620">
        <v>0</v>
      </c>
      <c r="DV1620">
        <v>0</v>
      </c>
      <c r="DW1620">
        <v>0</v>
      </c>
      <c r="DX1620">
        <v>0</v>
      </c>
    </row>
    <row r="1621" spans="14:128" hidden="1">
      <c r="N1621" t="s">
        <v>1025</v>
      </c>
      <c r="O1621">
        <v>1</v>
      </c>
      <c r="P1621">
        <v>9</v>
      </c>
      <c r="Q1621" s="183" t="str">
        <f t="shared" si="54"/>
        <v>SDH300109</v>
      </c>
      <c r="R1621">
        <v>10000</v>
      </c>
      <c r="S1621">
        <v>10000</v>
      </c>
      <c r="T1621">
        <v>10000</v>
      </c>
      <c r="U1621">
        <v>10000</v>
      </c>
      <c r="V1621">
        <v>10000</v>
      </c>
      <c r="W1621">
        <v>10000</v>
      </c>
      <c r="X1621">
        <v>10000</v>
      </c>
      <c r="Y1621">
        <v>10000</v>
      </c>
      <c r="Z1621">
        <v>10000</v>
      </c>
      <c r="AA1621">
        <v>10000</v>
      </c>
      <c r="AB1621">
        <v>10000</v>
      </c>
      <c r="AC1621">
        <v>10000</v>
      </c>
      <c r="AD1621">
        <v>10000</v>
      </c>
      <c r="AE1621">
        <v>10000</v>
      </c>
      <c r="AF1621">
        <v>10000</v>
      </c>
      <c r="AG1621">
        <v>10000</v>
      </c>
      <c r="AH1621">
        <v>10000</v>
      </c>
      <c r="AI1621">
        <v>10000</v>
      </c>
      <c r="AJ1621">
        <v>10000</v>
      </c>
      <c r="AK1621">
        <v>10000</v>
      </c>
      <c r="AL1621">
        <v>10000</v>
      </c>
      <c r="AM1621">
        <v>10000</v>
      </c>
      <c r="AN1621">
        <v>10000</v>
      </c>
      <c r="AO1621">
        <v>10000</v>
      </c>
      <c r="AP1621">
        <v>10000</v>
      </c>
      <c r="AQ1621">
        <v>10000</v>
      </c>
      <c r="AR1621">
        <v>10000</v>
      </c>
      <c r="AS1621">
        <v>10000</v>
      </c>
      <c r="AT1621">
        <v>10000</v>
      </c>
      <c r="AU1621">
        <v>10000</v>
      </c>
      <c r="AV1621">
        <v>10000</v>
      </c>
      <c r="AW1621">
        <v>10000</v>
      </c>
      <c r="AX1621">
        <v>10000</v>
      </c>
      <c r="AY1621">
        <v>10000</v>
      </c>
      <c r="AZ1621">
        <v>10000</v>
      </c>
      <c r="BA1621">
        <v>10000</v>
      </c>
      <c r="BB1621">
        <v>10000</v>
      </c>
      <c r="BC1621">
        <v>10000</v>
      </c>
      <c r="BD1621">
        <v>10000</v>
      </c>
      <c r="BE1621">
        <v>10000</v>
      </c>
      <c r="BF1621">
        <v>10000</v>
      </c>
      <c r="BG1621">
        <v>10000</v>
      </c>
      <c r="BH1621">
        <v>10000</v>
      </c>
      <c r="BI1621">
        <v>10000</v>
      </c>
      <c r="BJ1621">
        <v>10000</v>
      </c>
      <c r="BK1621">
        <v>0</v>
      </c>
      <c r="BL1621">
        <v>0</v>
      </c>
      <c r="BM1621">
        <v>0</v>
      </c>
      <c r="BN1621">
        <v>0</v>
      </c>
      <c r="BO1621">
        <v>0</v>
      </c>
      <c r="BP1621">
        <v>0</v>
      </c>
      <c r="BQ1621">
        <v>0</v>
      </c>
      <c r="BR1621">
        <v>0</v>
      </c>
      <c r="BS1621">
        <v>0</v>
      </c>
      <c r="BT1621">
        <v>0</v>
      </c>
      <c r="BU1621">
        <v>0</v>
      </c>
      <c r="BV1621">
        <v>0</v>
      </c>
      <c r="BW1621">
        <v>0</v>
      </c>
      <c r="BX1621">
        <v>0</v>
      </c>
      <c r="BY1621">
        <v>0</v>
      </c>
      <c r="BZ1621">
        <v>0</v>
      </c>
      <c r="CA1621">
        <v>0</v>
      </c>
      <c r="CB1621">
        <v>0</v>
      </c>
      <c r="CC1621">
        <v>0</v>
      </c>
      <c r="CD1621">
        <v>0</v>
      </c>
      <c r="CE1621">
        <v>0</v>
      </c>
      <c r="CF1621">
        <v>0</v>
      </c>
      <c r="CG1621">
        <v>0</v>
      </c>
      <c r="CH1621">
        <v>0</v>
      </c>
      <c r="CI1621">
        <v>0</v>
      </c>
      <c r="CJ1621">
        <v>0</v>
      </c>
      <c r="CK1621">
        <v>0</v>
      </c>
      <c r="CL1621">
        <v>0</v>
      </c>
      <c r="CM1621">
        <v>0</v>
      </c>
      <c r="CN1621">
        <v>0</v>
      </c>
      <c r="CO1621">
        <v>0</v>
      </c>
      <c r="CP1621">
        <v>0</v>
      </c>
      <c r="CQ1621">
        <v>0</v>
      </c>
      <c r="CR1621">
        <v>0</v>
      </c>
      <c r="CS1621">
        <v>0</v>
      </c>
      <c r="CT1621">
        <v>0</v>
      </c>
      <c r="CU1621">
        <v>0</v>
      </c>
      <c r="CV1621">
        <v>0</v>
      </c>
      <c r="CW1621">
        <v>0</v>
      </c>
      <c r="CX1621">
        <v>0</v>
      </c>
      <c r="CY1621">
        <v>0</v>
      </c>
      <c r="CZ1621">
        <v>0</v>
      </c>
      <c r="DA1621">
        <v>0</v>
      </c>
      <c r="DB1621">
        <v>0</v>
      </c>
      <c r="DC1621">
        <v>0</v>
      </c>
      <c r="DD1621">
        <v>0</v>
      </c>
      <c r="DE1621">
        <v>0</v>
      </c>
      <c r="DF1621">
        <v>0</v>
      </c>
      <c r="DG1621">
        <v>0</v>
      </c>
      <c r="DH1621">
        <v>0</v>
      </c>
      <c r="DI1621">
        <v>0</v>
      </c>
      <c r="DJ1621">
        <v>0</v>
      </c>
      <c r="DK1621">
        <v>0</v>
      </c>
      <c r="DL1621">
        <v>0</v>
      </c>
      <c r="DM1621">
        <v>0</v>
      </c>
      <c r="DN1621">
        <v>0</v>
      </c>
      <c r="DO1621">
        <v>0</v>
      </c>
      <c r="DP1621">
        <v>0</v>
      </c>
      <c r="DQ1621">
        <v>0</v>
      </c>
      <c r="DR1621">
        <v>0</v>
      </c>
      <c r="DS1621">
        <v>0</v>
      </c>
      <c r="DT1621">
        <v>0</v>
      </c>
      <c r="DU1621">
        <v>0</v>
      </c>
      <c r="DV1621">
        <v>0</v>
      </c>
      <c r="DW1621">
        <v>0</v>
      </c>
      <c r="DX1621">
        <v>0</v>
      </c>
    </row>
    <row r="1622" spans="14:128" hidden="1">
      <c r="N1622" t="s">
        <v>1025</v>
      </c>
      <c r="O1622">
        <v>1</v>
      </c>
      <c r="P1622">
        <v>10</v>
      </c>
      <c r="Q1622" s="183" t="str">
        <f t="shared" si="54"/>
        <v>SDH300110</v>
      </c>
      <c r="R1622">
        <v>10000</v>
      </c>
      <c r="S1622">
        <v>10000</v>
      </c>
      <c r="T1622">
        <v>10000</v>
      </c>
      <c r="U1622">
        <v>10000</v>
      </c>
      <c r="V1622">
        <v>10000</v>
      </c>
      <c r="W1622">
        <v>10000</v>
      </c>
      <c r="X1622">
        <v>10000</v>
      </c>
      <c r="Y1622">
        <v>10000</v>
      </c>
      <c r="Z1622">
        <v>10000</v>
      </c>
      <c r="AA1622">
        <v>10000</v>
      </c>
      <c r="AB1622">
        <v>10000</v>
      </c>
      <c r="AC1622">
        <v>10000</v>
      </c>
      <c r="AD1622">
        <v>10000</v>
      </c>
      <c r="AE1622">
        <v>10000</v>
      </c>
      <c r="AF1622">
        <v>10000</v>
      </c>
      <c r="AG1622">
        <v>10000</v>
      </c>
      <c r="AH1622">
        <v>10000</v>
      </c>
      <c r="AI1622">
        <v>10000</v>
      </c>
      <c r="AJ1622">
        <v>10000</v>
      </c>
      <c r="AK1622">
        <v>10000</v>
      </c>
      <c r="AL1622">
        <v>10000</v>
      </c>
      <c r="AM1622">
        <v>10000</v>
      </c>
      <c r="AN1622">
        <v>10000</v>
      </c>
      <c r="AO1622">
        <v>10000</v>
      </c>
      <c r="AP1622">
        <v>10000</v>
      </c>
      <c r="AQ1622">
        <v>10000</v>
      </c>
      <c r="AR1622">
        <v>10000</v>
      </c>
      <c r="AS1622">
        <v>10000</v>
      </c>
      <c r="AT1622">
        <v>10000</v>
      </c>
      <c r="AU1622">
        <v>10000</v>
      </c>
      <c r="AV1622">
        <v>10000</v>
      </c>
      <c r="AW1622">
        <v>10000</v>
      </c>
      <c r="AX1622">
        <v>10000</v>
      </c>
      <c r="AY1622">
        <v>10000</v>
      </c>
      <c r="AZ1622">
        <v>10000</v>
      </c>
      <c r="BA1622">
        <v>10000</v>
      </c>
      <c r="BB1622">
        <v>10000</v>
      </c>
      <c r="BC1622">
        <v>10000</v>
      </c>
      <c r="BD1622">
        <v>10000</v>
      </c>
      <c r="BE1622">
        <v>10000</v>
      </c>
      <c r="BF1622">
        <v>10000</v>
      </c>
      <c r="BG1622">
        <v>10000</v>
      </c>
      <c r="BH1622">
        <v>10000</v>
      </c>
      <c r="BI1622">
        <v>10000</v>
      </c>
      <c r="BJ1622">
        <v>10000</v>
      </c>
      <c r="BK1622">
        <v>0</v>
      </c>
      <c r="BL1622">
        <v>0</v>
      </c>
      <c r="BM1622">
        <v>0</v>
      </c>
      <c r="BN1622">
        <v>0</v>
      </c>
      <c r="BO1622">
        <v>0</v>
      </c>
      <c r="BP1622">
        <v>0</v>
      </c>
      <c r="BQ1622">
        <v>0</v>
      </c>
      <c r="BR1622">
        <v>0</v>
      </c>
      <c r="BS1622">
        <v>0</v>
      </c>
      <c r="BT1622">
        <v>0</v>
      </c>
      <c r="BU1622">
        <v>0</v>
      </c>
      <c r="BV1622">
        <v>0</v>
      </c>
      <c r="BW1622">
        <v>0</v>
      </c>
      <c r="BX1622">
        <v>0</v>
      </c>
      <c r="BY1622">
        <v>0</v>
      </c>
      <c r="BZ1622">
        <v>0</v>
      </c>
      <c r="CA1622">
        <v>0</v>
      </c>
      <c r="CB1622">
        <v>0</v>
      </c>
      <c r="CC1622">
        <v>0</v>
      </c>
      <c r="CD1622">
        <v>0</v>
      </c>
      <c r="CE1622">
        <v>0</v>
      </c>
      <c r="CF1622">
        <v>0</v>
      </c>
      <c r="CG1622">
        <v>0</v>
      </c>
      <c r="CH1622">
        <v>0</v>
      </c>
      <c r="CI1622">
        <v>0</v>
      </c>
      <c r="CJ1622">
        <v>0</v>
      </c>
      <c r="CK1622">
        <v>0</v>
      </c>
      <c r="CL1622">
        <v>0</v>
      </c>
      <c r="CM1622">
        <v>0</v>
      </c>
      <c r="CN1622">
        <v>0</v>
      </c>
      <c r="CO1622">
        <v>0</v>
      </c>
      <c r="CP1622">
        <v>0</v>
      </c>
      <c r="CQ1622">
        <v>0</v>
      </c>
      <c r="CR1622">
        <v>0</v>
      </c>
      <c r="CS1622">
        <v>0</v>
      </c>
      <c r="CT1622">
        <v>0</v>
      </c>
      <c r="CU1622">
        <v>0</v>
      </c>
      <c r="CV1622">
        <v>0</v>
      </c>
      <c r="CW1622">
        <v>0</v>
      </c>
      <c r="CX1622">
        <v>0</v>
      </c>
      <c r="CY1622">
        <v>0</v>
      </c>
      <c r="CZ1622">
        <v>0</v>
      </c>
      <c r="DA1622">
        <v>0</v>
      </c>
      <c r="DB1622">
        <v>0</v>
      </c>
      <c r="DC1622">
        <v>0</v>
      </c>
      <c r="DD1622">
        <v>0</v>
      </c>
      <c r="DE1622">
        <v>0</v>
      </c>
      <c r="DF1622">
        <v>0</v>
      </c>
      <c r="DG1622">
        <v>0</v>
      </c>
      <c r="DH1622">
        <v>0</v>
      </c>
      <c r="DI1622">
        <v>0</v>
      </c>
      <c r="DJ1622">
        <v>0</v>
      </c>
      <c r="DK1622">
        <v>0</v>
      </c>
      <c r="DL1622">
        <v>0</v>
      </c>
      <c r="DM1622">
        <v>0</v>
      </c>
      <c r="DN1622">
        <v>0</v>
      </c>
      <c r="DO1622">
        <v>0</v>
      </c>
      <c r="DP1622">
        <v>0</v>
      </c>
      <c r="DQ1622">
        <v>0</v>
      </c>
      <c r="DR1622">
        <v>0</v>
      </c>
      <c r="DS1622">
        <v>0</v>
      </c>
      <c r="DT1622">
        <v>0</v>
      </c>
      <c r="DU1622">
        <v>0</v>
      </c>
      <c r="DV1622">
        <v>0</v>
      </c>
      <c r="DW1622">
        <v>0</v>
      </c>
      <c r="DX1622">
        <v>0</v>
      </c>
    </row>
    <row r="1623" spans="14:128" hidden="1">
      <c r="N1623" t="s">
        <v>1025</v>
      </c>
      <c r="O1623">
        <v>1</v>
      </c>
      <c r="P1623">
        <v>11</v>
      </c>
      <c r="Q1623" s="183" t="str">
        <f t="shared" si="54"/>
        <v>SDH300111</v>
      </c>
      <c r="R1623">
        <v>10000</v>
      </c>
      <c r="S1623">
        <v>10000</v>
      </c>
      <c r="T1623">
        <v>10000</v>
      </c>
      <c r="U1623">
        <v>10000</v>
      </c>
      <c r="V1623">
        <v>10000</v>
      </c>
      <c r="W1623">
        <v>10000</v>
      </c>
      <c r="X1623">
        <v>10000</v>
      </c>
      <c r="Y1623">
        <v>10000</v>
      </c>
      <c r="Z1623">
        <v>10000</v>
      </c>
      <c r="AA1623">
        <v>10000</v>
      </c>
      <c r="AB1623">
        <v>10000</v>
      </c>
      <c r="AC1623">
        <v>10000</v>
      </c>
      <c r="AD1623">
        <v>10000</v>
      </c>
      <c r="AE1623">
        <v>10000</v>
      </c>
      <c r="AF1623">
        <v>10000</v>
      </c>
      <c r="AG1623">
        <v>10000</v>
      </c>
      <c r="AH1623">
        <v>10000</v>
      </c>
      <c r="AI1623">
        <v>10000</v>
      </c>
      <c r="AJ1623">
        <v>10000</v>
      </c>
      <c r="AK1623">
        <v>10000</v>
      </c>
      <c r="AL1623">
        <v>10000</v>
      </c>
      <c r="AM1623">
        <v>10000</v>
      </c>
      <c r="AN1623">
        <v>10000</v>
      </c>
      <c r="AO1623">
        <v>10000</v>
      </c>
      <c r="AP1623">
        <v>10000</v>
      </c>
      <c r="AQ1623">
        <v>10000</v>
      </c>
      <c r="AR1623">
        <v>10000</v>
      </c>
      <c r="AS1623">
        <v>10000</v>
      </c>
      <c r="AT1623">
        <v>10000</v>
      </c>
      <c r="AU1623">
        <v>10000</v>
      </c>
      <c r="AV1623">
        <v>10000</v>
      </c>
      <c r="AW1623">
        <v>10000</v>
      </c>
      <c r="AX1623">
        <v>10000</v>
      </c>
      <c r="AY1623">
        <v>10000</v>
      </c>
      <c r="AZ1623">
        <v>10000</v>
      </c>
      <c r="BA1623">
        <v>10000</v>
      </c>
      <c r="BB1623">
        <v>10000</v>
      </c>
      <c r="BC1623">
        <v>10000</v>
      </c>
      <c r="BD1623">
        <v>10000</v>
      </c>
      <c r="BE1623">
        <v>10000</v>
      </c>
      <c r="BF1623">
        <v>10000</v>
      </c>
      <c r="BG1623">
        <v>10000</v>
      </c>
      <c r="BH1623">
        <v>10000</v>
      </c>
      <c r="BI1623">
        <v>10000</v>
      </c>
      <c r="BJ1623">
        <v>10000</v>
      </c>
      <c r="BK1623">
        <v>0</v>
      </c>
      <c r="BL1623">
        <v>0</v>
      </c>
      <c r="BM1623">
        <v>0</v>
      </c>
      <c r="BN1623">
        <v>0</v>
      </c>
      <c r="BO1623">
        <v>0</v>
      </c>
      <c r="BP1623">
        <v>0</v>
      </c>
      <c r="BQ1623">
        <v>0</v>
      </c>
      <c r="BR1623">
        <v>0</v>
      </c>
      <c r="BS1623">
        <v>0</v>
      </c>
      <c r="BT1623">
        <v>0</v>
      </c>
      <c r="BU1623">
        <v>0</v>
      </c>
      <c r="BV1623">
        <v>0</v>
      </c>
      <c r="BW1623">
        <v>0</v>
      </c>
      <c r="BX1623">
        <v>0</v>
      </c>
      <c r="BY1623">
        <v>0</v>
      </c>
      <c r="BZ1623">
        <v>0</v>
      </c>
      <c r="CA1623">
        <v>0</v>
      </c>
      <c r="CB1623">
        <v>0</v>
      </c>
      <c r="CC1623">
        <v>0</v>
      </c>
      <c r="CD1623">
        <v>0</v>
      </c>
      <c r="CE1623">
        <v>0</v>
      </c>
      <c r="CF1623">
        <v>0</v>
      </c>
      <c r="CG1623">
        <v>0</v>
      </c>
      <c r="CH1623">
        <v>0</v>
      </c>
      <c r="CI1623">
        <v>0</v>
      </c>
      <c r="CJ1623">
        <v>0</v>
      </c>
      <c r="CK1623">
        <v>0</v>
      </c>
      <c r="CL1623">
        <v>0</v>
      </c>
      <c r="CM1623">
        <v>0</v>
      </c>
      <c r="CN1623">
        <v>0</v>
      </c>
      <c r="CO1623">
        <v>0</v>
      </c>
      <c r="CP1623">
        <v>0</v>
      </c>
      <c r="CQ1623">
        <v>0</v>
      </c>
      <c r="CR1623">
        <v>0</v>
      </c>
      <c r="CS1623">
        <v>0</v>
      </c>
      <c r="CT1623">
        <v>0</v>
      </c>
      <c r="CU1623">
        <v>0</v>
      </c>
      <c r="CV1623">
        <v>0</v>
      </c>
      <c r="CW1623">
        <v>0</v>
      </c>
      <c r="CX1623">
        <v>0</v>
      </c>
      <c r="CY1623">
        <v>0</v>
      </c>
      <c r="CZ1623">
        <v>0</v>
      </c>
      <c r="DA1623">
        <v>0</v>
      </c>
      <c r="DB1623">
        <v>0</v>
      </c>
      <c r="DC1623">
        <v>0</v>
      </c>
      <c r="DD1623">
        <v>0</v>
      </c>
      <c r="DE1623">
        <v>0</v>
      </c>
      <c r="DF1623">
        <v>0</v>
      </c>
      <c r="DG1623">
        <v>0</v>
      </c>
      <c r="DH1623">
        <v>0</v>
      </c>
      <c r="DI1623">
        <v>0</v>
      </c>
      <c r="DJ1623">
        <v>0</v>
      </c>
      <c r="DK1623">
        <v>0</v>
      </c>
      <c r="DL1623">
        <v>0</v>
      </c>
      <c r="DM1623">
        <v>0</v>
      </c>
      <c r="DN1623">
        <v>0</v>
      </c>
      <c r="DO1623">
        <v>0</v>
      </c>
      <c r="DP1623">
        <v>0</v>
      </c>
      <c r="DQ1623">
        <v>0</v>
      </c>
      <c r="DR1623">
        <v>0</v>
      </c>
      <c r="DS1623">
        <v>0</v>
      </c>
      <c r="DT1623">
        <v>0</v>
      </c>
      <c r="DU1623">
        <v>0</v>
      </c>
      <c r="DV1623">
        <v>0</v>
      </c>
      <c r="DW1623">
        <v>0</v>
      </c>
      <c r="DX1623">
        <v>0</v>
      </c>
    </row>
    <row r="1624" spans="14:128" hidden="1">
      <c r="N1624" t="s">
        <v>1025</v>
      </c>
      <c r="O1624">
        <v>1</v>
      </c>
      <c r="P1624">
        <v>12</v>
      </c>
      <c r="Q1624" s="183" t="str">
        <f t="shared" si="54"/>
        <v>SDH300112</v>
      </c>
      <c r="R1624">
        <v>10000</v>
      </c>
      <c r="S1624">
        <v>10000</v>
      </c>
      <c r="T1624">
        <v>10000</v>
      </c>
      <c r="U1624">
        <v>10000</v>
      </c>
      <c r="V1624">
        <v>10000</v>
      </c>
      <c r="W1624">
        <v>10000</v>
      </c>
      <c r="X1624">
        <v>10000</v>
      </c>
      <c r="Y1624">
        <v>10000</v>
      </c>
      <c r="Z1624">
        <v>10000</v>
      </c>
      <c r="AA1624">
        <v>10000</v>
      </c>
      <c r="AB1624">
        <v>10000</v>
      </c>
      <c r="AC1624">
        <v>10000</v>
      </c>
      <c r="AD1624">
        <v>10000</v>
      </c>
      <c r="AE1624">
        <v>10000</v>
      </c>
      <c r="AF1624">
        <v>10000</v>
      </c>
      <c r="AG1624">
        <v>10000</v>
      </c>
      <c r="AH1624">
        <v>10000</v>
      </c>
      <c r="AI1624">
        <v>10000</v>
      </c>
      <c r="AJ1624">
        <v>10000</v>
      </c>
      <c r="AK1624">
        <v>10000</v>
      </c>
      <c r="AL1624">
        <v>10000</v>
      </c>
      <c r="AM1624">
        <v>10000</v>
      </c>
      <c r="AN1624">
        <v>10000</v>
      </c>
      <c r="AO1624">
        <v>10000</v>
      </c>
      <c r="AP1624">
        <v>10000</v>
      </c>
      <c r="AQ1624">
        <v>10000</v>
      </c>
      <c r="AR1624">
        <v>10000</v>
      </c>
      <c r="AS1624">
        <v>10000</v>
      </c>
      <c r="AT1624">
        <v>10000</v>
      </c>
      <c r="AU1624">
        <v>10000</v>
      </c>
      <c r="AV1624">
        <v>10000</v>
      </c>
      <c r="AW1624">
        <v>10000</v>
      </c>
      <c r="AX1624">
        <v>10000</v>
      </c>
      <c r="AY1624">
        <v>10000</v>
      </c>
      <c r="AZ1624">
        <v>10000</v>
      </c>
      <c r="BA1624">
        <v>10000</v>
      </c>
      <c r="BB1624">
        <v>10000</v>
      </c>
      <c r="BC1624">
        <v>10000</v>
      </c>
      <c r="BD1624">
        <v>10000</v>
      </c>
      <c r="BE1624">
        <v>10000</v>
      </c>
      <c r="BF1624">
        <v>10000</v>
      </c>
      <c r="BG1624">
        <v>10000</v>
      </c>
      <c r="BH1624">
        <v>10000</v>
      </c>
      <c r="BI1624">
        <v>10000</v>
      </c>
      <c r="BJ1624">
        <v>10000</v>
      </c>
      <c r="BK1624">
        <v>0</v>
      </c>
      <c r="BL1624">
        <v>0</v>
      </c>
      <c r="BM1624">
        <v>0</v>
      </c>
      <c r="BN1624">
        <v>0</v>
      </c>
      <c r="BO1624">
        <v>0</v>
      </c>
      <c r="BP1624">
        <v>0</v>
      </c>
      <c r="BQ1624">
        <v>0</v>
      </c>
      <c r="BR1624">
        <v>0</v>
      </c>
      <c r="BS1624">
        <v>0</v>
      </c>
      <c r="BT1624">
        <v>0</v>
      </c>
      <c r="BU1624">
        <v>0</v>
      </c>
      <c r="BV1624">
        <v>0</v>
      </c>
      <c r="BW1624">
        <v>0</v>
      </c>
      <c r="BX1624">
        <v>0</v>
      </c>
      <c r="BY1624">
        <v>0</v>
      </c>
      <c r="BZ1624">
        <v>0</v>
      </c>
      <c r="CA1624">
        <v>0</v>
      </c>
      <c r="CB1624">
        <v>0</v>
      </c>
      <c r="CC1624">
        <v>0</v>
      </c>
      <c r="CD1624">
        <v>0</v>
      </c>
      <c r="CE1624">
        <v>0</v>
      </c>
      <c r="CF1624">
        <v>0</v>
      </c>
      <c r="CG1624">
        <v>0</v>
      </c>
      <c r="CH1624">
        <v>0</v>
      </c>
      <c r="CI1624">
        <v>0</v>
      </c>
      <c r="CJ1624">
        <v>0</v>
      </c>
      <c r="CK1624">
        <v>0</v>
      </c>
      <c r="CL1624">
        <v>0</v>
      </c>
      <c r="CM1624">
        <v>0</v>
      </c>
      <c r="CN1624">
        <v>0</v>
      </c>
      <c r="CO1624">
        <v>0</v>
      </c>
      <c r="CP1624">
        <v>0</v>
      </c>
      <c r="CQ1624">
        <v>0</v>
      </c>
      <c r="CR1624">
        <v>0</v>
      </c>
      <c r="CS1624">
        <v>0</v>
      </c>
      <c r="CT1624">
        <v>0</v>
      </c>
      <c r="CU1624">
        <v>0</v>
      </c>
      <c r="CV1624">
        <v>0</v>
      </c>
      <c r="CW1624">
        <v>0</v>
      </c>
      <c r="CX1624">
        <v>0</v>
      </c>
      <c r="CY1624">
        <v>0</v>
      </c>
      <c r="CZ1624">
        <v>0</v>
      </c>
      <c r="DA1624">
        <v>0</v>
      </c>
      <c r="DB1624">
        <v>0</v>
      </c>
      <c r="DC1624">
        <v>0</v>
      </c>
      <c r="DD1624">
        <v>0</v>
      </c>
      <c r="DE1624">
        <v>0</v>
      </c>
      <c r="DF1624">
        <v>0</v>
      </c>
      <c r="DG1624">
        <v>0</v>
      </c>
      <c r="DH1624">
        <v>0</v>
      </c>
      <c r="DI1624">
        <v>0</v>
      </c>
      <c r="DJ1624">
        <v>0</v>
      </c>
      <c r="DK1624">
        <v>0</v>
      </c>
      <c r="DL1624">
        <v>0</v>
      </c>
      <c r="DM1624">
        <v>0</v>
      </c>
      <c r="DN1624">
        <v>0</v>
      </c>
      <c r="DO1624">
        <v>0</v>
      </c>
      <c r="DP1624">
        <v>0</v>
      </c>
      <c r="DQ1624">
        <v>0</v>
      </c>
      <c r="DR1624">
        <v>0</v>
      </c>
      <c r="DS1624">
        <v>0</v>
      </c>
      <c r="DT1624">
        <v>0</v>
      </c>
      <c r="DU1624">
        <v>0</v>
      </c>
      <c r="DV1624">
        <v>0</v>
      </c>
      <c r="DW1624">
        <v>0</v>
      </c>
      <c r="DX1624">
        <v>0</v>
      </c>
    </row>
    <row r="1625" spans="14:128" hidden="1">
      <c r="N1625" t="s">
        <v>1025</v>
      </c>
      <c r="O1625">
        <v>1</v>
      </c>
      <c r="P1625">
        <v>13</v>
      </c>
      <c r="Q1625" s="183" t="str">
        <f t="shared" si="54"/>
        <v>SDH300113</v>
      </c>
      <c r="R1625">
        <v>10000</v>
      </c>
      <c r="S1625">
        <v>10000</v>
      </c>
      <c r="T1625">
        <v>10000</v>
      </c>
      <c r="U1625">
        <v>10000</v>
      </c>
      <c r="V1625">
        <v>10000</v>
      </c>
      <c r="W1625">
        <v>10000</v>
      </c>
      <c r="X1625">
        <v>10000</v>
      </c>
      <c r="Y1625">
        <v>10000</v>
      </c>
      <c r="Z1625">
        <v>10000</v>
      </c>
      <c r="AA1625">
        <v>10000</v>
      </c>
      <c r="AB1625">
        <v>10000</v>
      </c>
      <c r="AC1625">
        <v>10000</v>
      </c>
      <c r="AD1625">
        <v>10000</v>
      </c>
      <c r="AE1625">
        <v>10000</v>
      </c>
      <c r="AF1625">
        <v>10000</v>
      </c>
      <c r="AG1625">
        <v>10000</v>
      </c>
      <c r="AH1625">
        <v>10000</v>
      </c>
      <c r="AI1625">
        <v>10000</v>
      </c>
      <c r="AJ1625">
        <v>10000</v>
      </c>
      <c r="AK1625">
        <v>10000</v>
      </c>
      <c r="AL1625">
        <v>10000</v>
      </c>
      <c r="AM1625">
        <v>10000</v>
      </c>
      <c r="AN1625">
        <v>10000</v>
      </c>
      <c r="AO1625">
        <v>10000</v>
      </c>
      <c r="AP1625">
        <v>10000</v>
      </c>
      <c r="AQ1625">
        <v>10000</v>
      </c>
      <c r="AR1625">
        <v>10000</v>
      </c>
      <c r="AS1625">
        <v>10000</v>
      </c>
      <c r="AT1625">
        <v>10000</v>
      </c>
      <c r="AU1625">
        <v>10000</v>
      </c>
      <c r="AV1625">
        <v>10000</v>
      </c>
      <c r="AW1625">
        <v>10000</v>
      </c>
      <c r="AX1625">
        <v>10000</v>
      </c>
      <c r="AY1625">
        <v>10000</v>
      </c>
      <c r="AZ1625">
        <v>10000</v>
      </c>
      <c r="BA1625">
        <v>10000</v>
      </c>
      <c r="BB1625">
        <v>10000</v>
      </c>
      <c r="BC1625">
        <v>10000</v>
      </c>
      <c r="BD1625">
        <v>10000</v>
      </c>
      <c r="BE1625">
        <v>10000</v>
      </c>
      <c r="BF1625">
        <v>10000</v>
      </c>
      <c r="BG1625">
        <v>10000</v>
      </c>
      <c r="BH1625">
        <v>10000</v>
      </c>
      <c r="BI1625">
        <v>10000</v>
      </c>
      <c r="BJ1625">
        <v>10000</v>
      </c>
      <c r="BK1625">
        <v>0</v>
      </c>
      <c r="BL1625">
        <v>0</v>
      </c>
      <c r="BM1625">
        <v>0</v>
      </c>
      <c r="BN1625">
        <v>0</v>
      </c>
      <c r="BO1625">
        <v>0</v>
      </c>
      <c r="BP1625">
        <v>0</v>
      </c>
      <c r="BQ1625">
        <v>0</v>
      </c>
      <c r="BR1625">
        <v>0</v>
      </c>
      <c r="BS1625">
        <v>0</v>
      </c>
      <c r="BT1625">
        <v>0</v>
      </c>
      <c r="BU1625">
        <v>0</v>
      </c>
      <c r="BV1625">
        <v>0</v>
      </c>
      <c r="BW1625">
        <v>0</v>
      </c>
      <c r="BX1625">
        <v>0</v>
      </c>
      <c r="BY1625">
        <v>0</v>
      </c>
      <c r="BZ1625">
        <v>0</v>
      </c>
      <c r="CA1625">
        <v>0</v>
      </c>
      <c r="CB1625">
        <v>0</v>
      </c>
      <c r="CC1625">
        <v>0</v>
      </c>
      <c r="CD1625">
        <v>0</v>
      </c>
      <c r="CE1625">
        <v>0</v>
      </c>
      <c r="CF1625">
        <v>0</v>
      </c>
      <c r="CG1625">
        <v>0</v>
      </c>
      <c r="CH1625">
        <v>0</v>
      </c>
      <c r="CI1625">
        <v>0</v>
      </c>
      <c r="CJ1625">
        <v>0</v>
      </c>
      <c r="CK1625">
        <v>0</v>
      </c>
      <c r="CL1625">
        <v>0</v>
      </c>
      <c r="CM1625">
        <v>0</v>
      </c>
      <c r="CN1625">
        <v>0</v>
      </c>
      <c r="CO1625">
        <v>0</v>
      </c>
      <c r="CP1625">
        <v>0</v>
      </c>
      <c r="CQ1625">
        <v>0</v>
      </c>
      <c r="CR1625">
        <v>0</v>
      </c>
      <c r="CS1625">
        <v>0</v>
      </c>
      <c r="CT1625">
        <v>0</v>
      </c>
      <c r="CU1625">
        <v>0</v>
      </c>
      <c r="CV1625">
        <v>0</v>
      </c>
      <c r="CW1625">
        <v>0</v>
      </c>
      <c r="CX1625">
        <v>0</v>
      </c>
      <c r="CY1625">
        <v>0</v>
      </c>
      <c r="CZ1625">
        <v>0</v>
      </c>
      <c r="DA1625">
        <v>0</v>
      </c>
      <c r="DB1625">
        <v>0</v>
      </c>
      <c r="DC1625">
        <v>0</v>
      </c>
      <c r="DD1625">
        <v>0</v>
      </c>
      <c r="DE1625">
        <v>0</v>
      </c>
      <c r="DF1625">
        <v>0</v>
      </c>
      <c r="DG1625">
        <v>0</v>
      </c>
      <c r="DH1625">
        <v>0</v>
      </c>
      <c r="DI1625">
        <v>0</v>
      </c>
      <c r="DJ1625">
        <v>0</v>
      </c>
      <c r="DK1625">
        <v>0</v>
      </c>
      <c r="DL1625">
        <v>0</v>
      </c>
      <c r="DM1625">
        <v>0</v>
      </c>
      <c r="DN1625">
        <v>0</v>
      </c>
      <c r="DO1625">
        <v>0</v>
      </c>
      <c r="DP1625">
        <v>0</v>
      </c>
      <c r="DQ1625">
        <v>0</v>
      </c>
      <c r="DR1625">
        <v>0</v>
      </c>
      <c r="DS1625">
        <v>0</v>
      </c>
      <c r="DT1625">
        <v>0</v>
      </c>
      <c r="DU1625">
        <v>0</v>
      </c>
      <c r="DV1625">
        <v>0</v>
      </c>
      <c r="DW1625">
        <v>0</v>
      </c>
      <c r="DX1625">
        <v>0</v>
      </c>
    </row>
    <row r="1626" spans="14:128" hidden="1">
      <c r="N1626" t="s">
        <v>1025</v>
      </c>
      <c r="O1626">
        <v>1</v>
      </c>
      <c r="P1626">
        <v>14</v>
      </c>
      <c r="Q1626" s="183" t="str">
        <f t="shared" si="54"/>
        <v>SDH300114</v>
      </c>
      <c r="R1626">
        <v>10000</v>
      </c>
      <c r="S1626">
        <v>10000</v>
      </c>
      <c r="T1626">
        <v>10000</v>
      </c>
      <c r="U1626">
        <v>10000</v>
      </c>
      <c r="V1626">
        <v>10000</v>
      </c>
      <c r="W1626">
        <v>10000</v>
      </c>
      <c r="X1626">
        <v>10000</v>
      </c>
      <c r="Y1626">
        <v>10000</v>
      </c>
      <c r="Z1626">
        <v>10000</v>
      </c>
      <c r="AA1626">
        <v>10000</v>
      </c>
      <c r="AB1626">
        <v>10000</v>
      </c>
      <c r="AC1626">
        <v>10000</v>
      </c>
      <c r="AD1626">
        <v>10000</v>
      </c>
      <c r="AE1626">
        <v>10000</v>
      </c>
      <c r="AF1626">
        <v>10000</v>
      </c>
      <c r="AG1626">
        <v>10000</v>
      </c>
      <c r="AH1626">
        <v>10000</v>
      </c>
      <c r="AI1626">
        <v>10000</v>
      </c>
      <c r="AJ1626">
        <v>10000</v>
      </c>
      <c r="AK1626">
        <v>10000</v>
      </c>
      <c r="AL1626">
        <v>10000</v>
      </c>
      <c r="AM1626">
        <v>10000</v>
      </c>
      <c r="AN1626">
        <v>10000</v>
      </c>
      <c r="AO1626">
        <v>10000</v>
      </c>
      <c r="AP1626">
        <v>10000</v>
      </c>
      <c r="AQ1626">
        <v>10000</v>
      </c>
      <c r="AR1626">
        <v>10000</v>
      </c>
      <c r="AS1626">
        <v>10000</v>
      </c>
      <c r="AT1626">
        <v>10000</v>
      </c>
      <c r="AU1626">
        <v>10000</v>
      </c>
      <c r="AV1626">
        <v>10000</v>
      </c>
      <c r="AW1626">
        <v>10000</v>
      </c>
      <c r="AX1626">
        <v>10000</v>
      </c>
      <c r="AY1626">
        <v>10000</v>
      </c>
      <c r="AZ1626">
        <v>10000</v>
      </c>
      <c r="BA1626">
        <v>10000</v>
      </c>
      <c r="BB1626">
        <v>10000</v>
      </c>
      <c r="BC1626">
        <v>10000</v>
      </c>
      <c r="BD1626">
        <v>10000</v>
      </c>
      <c r="BE1626">
        <v>10000</v>
      </c>
      <c r="BF1626">
        <v>10000</v>
      </c>
      <c r="BG1626">
        <v>10000</v>
      </c>
      <c r="BH1626">
        <v>10000</v>
      </c>
      <c r="BI1626">
        <v>10000</v>
      </c>
      <c r="BJ1626">
        <v>10000</v>
      </c>
      <c r="BK1626">
        <v>0</v>
      </c>
      <c r="BL1626">
        <v>0</v>
      </c>
      <c r="BM1626">
        <v>0</v>
      </c>
      <c r="BN1626">
        <v>0</v>
      </c>
      <c r="BO1626">
        <v>0</v>
      </c>
      <c r="BP1626">
        <v>0</v>
      </c>
      <c r="BQ1626">
        <v>0</v>
      </c>
      <c r="BR1626">
        <v>0</v>
      </c>
      <c r="BS1626">
        <v>0</v>
      </c>
      <c r="BT1626">
        <v>0</v>
      </c>
      <c r="BU1626">
        <v>0</v>
      </c>
      <c r="BV1626">
        <v>0</v>
      </c>
      <c r="BW1626">
        <v>0</v>
      </c>
      <c r="BX1626">
        <v>0</v>
      </c>
      <c r="BY1626">
        <v>0</v>
      </c>
      <c r="BZ1626">
        <v>0</v>
      </c>
      <c r="CA1626">
        <v>0</v>
      </c>
      <c r="CB1626">
        <v>0</v>
      </c>
      <c r="CC1626">
        <v>0</v>
      </c>
      <c r="CD1626">
        <v>0</v>
      </c>
      <c r="CE1626">
        <v>0</v>
      </c>
      <c r="CF1626">
        <v>0</v>
      </c>
      <c r="CG1626">
        <v>0</v>
      </c>
      <c r="CH1626">
        <v>0</v>
      </c>
      <c r="CI1626">
        <v>0</v>
      </c>
      <c r="CJ1626">
        <v>0</v>
      </c>
      <c r="CK1626">
        <v>0</v>
      </c>
      <c r="CL1626">
        <v>0</v>
      </c>
      <c r="CM1626">
        <v>0</v>
      </c>
      <c r="CN1626">
        <v>0</v>
      </c>
      <c r="CO1626">
        <v>0</v>
      </c>
      <c r="CP1626">
        <v>0</v>
      </c>
      <c r="CQ1626">
        <v>0</v>
      </c>
      <c r="CR1626">
        <v>0</v>
      </c>
      <c r="CS1626">
        <v>0</v>
      </c>
      <c r="CT1626">
        <v>0</v>
      </c>
      <c r="CU1626">
        <v>0</v>
      </c>
      <c r="CV1626">
        <v>0</v>
      </c>
      <c r="CW1626">
        <v>0</v>
      </c>
      <c r="CX1626">
        <v>0</v>
      </c>
      <c r="CY1626">
        <v>0</v>
      </c>
      <c r="CZ1626">
        <v>0</v>
      </c>
      <c r="DA1626">
        <v>0</v>
      </c>
      <c r="DB1626">
        <v>0</v>
      </c>
      <c r="DC1626">
        <v>0</v>
      </c>
      <c r="DD1626">
        <v>0</v>
      </c>
      <c r="DE1626">
        <v>0</v>
      </c>
      <c r="DF1626">
        <v>0</v>
      </c>
      <c r="DG1626">
        <v>0</v>
      </c>
      <c r="DH1626">
        <v>0</v>
      </c>
      <c r="DI1626">
        <v>0</v>
      </c>
      <c r="DJ1626">
        <v>0</v>
      </c>
      <c r="DK1626">
        <v>0</v>
      </c>
      <c r="DL1626">
        <v>0</v>
      </c>
      <c r="DM1626">
        <v>0</v>
      </c>
      <c r="DN1626">
        <v>0</v>
      </c>
      <c r="DO1626">
        <v>0</v>
      </c>
      <c r="DP1626">
        <v>0</v>
      </c>
      <c r="DQ1626">
        <v>0</v>
      </c>
      <c r="DR1626">
        <v>0</v>
      </c>
      <c r="DS1626">
        <v>0</v>
      </c>
      <c r="DT1626">
        <v>0</v>
      </c>
      <c r="DU1626">
        <v>0</v>
      </c>
      <c r="DV1626">
        <v>0</v>
      </c>
      <c r="DW1626">
        <v>0</v>
      </c>
      <c r="DX1626">
        <v>0</v>
      </c>
    </row>
    <row r="1627" spans="14:128" hidden="1">
      <c r="N1627" t="s">
        <v>1025</v>
      </c>
      <c r="O1627">
        <v>1</v>
      </c>
      <c r="P1627">
        <v>15</v>
      </c>
      <c r="Q1627" s="183" t="str">
        <f t="shared" si="54"/>
        <v>SDH300115</v>
      </c>
      <c r="R1627">
        <v>10000</v>
      </c>
      <c r="S1627">
        <v>10000</v>
      </c>
      <c r="T1627">
        <v>10000</v>
      </c>
      <c r="U1627">
        <v>10000</v>
      </c>
      <c r="V1627">
        <v>10000</v>
      </c>
      <c r="W1627">
        <v>10000</v>
      </c>
      <c r="X1627">
        <v>10000</v>
      </c>
      <c r="Y1627">
        <v>10000</v>
      </c>
      <c r="Z1627">
        <v>10000</v>
      </c>
      <c r="AA1627">
        <v>10000</v>
      </c>
      <c r="AB1627">
        <v>10000</v>
      </c>
      <c r="AC1627">
        <v>10000</v>
      </c>
      <c r="AD1627">
        <v>10000</v>
      </c>
      <c r="AE1627">
        <v>10000</v>
      </c>
      <c r="AF1627">
        <v>10000</v>
      </c>
      <c r="AG1627">
        <v>10000</v>
      </c>
      <c r="AH1627">
        <v>10000</v>
      </c>
      <c r="AI1627">
        <v>10000</v>
      </c>
      <c r="AJ1627">
        <v>10000</v>
      </c>
      <c r="AK1627">
        <v>10000</v>
      </c>
      <c r="AL1627">
        <v>10000</v>
      </c>
      <c r="AM1627">
        <v>10000</v>
      </c>
      <c r="AN1627">
        <v>10000</v>
      </c>
      <c r="AO1627">
        <v>10000</v>
      </c>
      <c r="AP1627">
        <v>10000</v>
      </c>
      <c r="AQ1627">
        <v>10000</v>
      </c>
      <c r="AR1627">
        <v>10000</v>
      </c>
      <c r="AS1627">
        <v>10000</v>
      </c>
      <c r="AT1627">
        <v>10000</v>
      </c>
      <c r="AU1627">
        <v>10000</v>
      </c>
      <c r="AV1627">
        <v>10000</v>
      </c>
      <c r="AW1627">
        <v>10000</v>
      </c>
      <c r="AX1627">
        <v>10000</v>
      </c>
      <c r="AY1627">
        <v>10000</v>
      </c>
      <c r="AZ1627">
        <v>10000</v>
      </c>
      <c r="BA1627">
        <v>10000</v>
      </c>
      <c r="BB1627">
        <v>10000</v>
      </c>
      <c r="BC1627">
        <v>10000</v>
      </c>
      <c r="BD1627">
        <v>10000</v>
      </c>
      <c r="BE1627">
        <v>10000</v>
      </c>
      <c r="BF1627">
        <v>10000</v>
      </c>
      <c r="BG1627">
        <v>10000</v>
      </c>
      <c r="BH1627">
        <v>10000</v>
      </c>
      <c r="BI1627">
        <v>10000</v>
      </c>
      <c r="BJ1627">
        <v>10000</v>
      </c>
      <c r="BK1627">
        <v>0</v>
      </c>
      <c r="BL1627">
        <v>0</v>
      </c>
      <c r="BM1627">
        <v>0</v>
      </c>
      <c r="BN1627">
        <v>0</v>
      </c>
      <c r="BO1627">
        <v>0</v>
      </c>
      <c r="BP1627">
        <v>0</v>
      </c>
      <c r="BQ1627">
        <v>0</v>
      </c>
      <c r="BR1627">
        <v>0</v>
      </c>
      <c r="BS1627">
        <v>0</v>
      </c>
      <c r="BT1627">
        <v>0</v>
      </c>
      <c r="BU1627">
        <v>0</v>
      </c>
      <c r="BV1627">
        <v>0</v>
      </c>
      <c r="BW1627">
        <v>0</v>
      </c>
      <c r="BX1627">
        <v>0</v>
      </c>
      <c r="BY1627">
        <v>0</v>
      </c>
      <c r="BZ1627">
        <v>0</v>
      </c>
      <c r="CA1627">
        <v>0</v>
      </c>
      <c r="CB1627">
        <v>0</v>
      </c>
      <c r="CC1627">
        <v>0</v>
      </c>
      <c r="CD1627">
        <v>0</v>
      </c>
      <c r="CE1627">
        <v>0</v>
      </c>
      <c r="CF1627">
        <v>0</v>
      </c>
      <c r="CG1627">
        <v>0</v>
      </c>
      <c r="CH1627">
        <v>0</v>
      </c>
      <c r="CI1627">
        <v>0</v>
      </c>
      <c r="CJ1627">
        <v>0</v>
      </c>
      <c r="CK1627">
        <v>0</v>
      </c>
      <c r="CL1627">
        <v>0</v>
      </c>
      <c r="CM1627">
        <v>0</v>
      </c>
      <c r="CN1627">
        <v>0</v>
      </c>
      <c r="CO1627">
        <v>0</v>
      </c>
      <c r="CP1627">
        <v>0</v>
      </c>
      <c r="CQ1627">
        <v>0</v>
      </c>
      <c r="CR1627">
        <v>0</v>
      </c>
      <c r="CS1627">
        <v>0</v>
      </c>
      <c r="CT1627">
        <v>0</v>
      </c>
      <c r="CU1627">
        <v>0</v>
      </c>
      <c r="CV1627">
        <v>0</v>
      </c>
      <c r="CW1627">
        <v>0</v>
      </c>
      <c r="CX1627">
        <v>0</v>
      </c>
      <c r="CY1627">
        <v>0</v>
      </c>
      <c r="CZ1627">
        <v>0</v>
      </c>
      <c r="DA1627">
        <v>0</v>
      </c>
      <c r="DB1627">
        <v>0</v>
      </c>
      <c r="DC1627">
        <v>0</v>
      </c>
      <c r="DD1627">
        <v>0</v>
      </c>
      <c r="DE1627">
        <v>0</v>
      </c>
      <c r="DF1627">
        <v>0</v>
      </c>
      <c r="DG1627">
        <v>0</v>
      </c>
      <c r="DH1627">
        <v>0</v>
      </c>
      <c r="DI1627">
        <v>0</v>
      </c>
      <c r="DJ1627">
        <v>0</v>
      </c>
      <c r="DK1627">
        <v>0</v>
      </c>
      <c r="DL1627">
        <v>0</v>
      </c>
      <c r="DM1627">
        <v>0</v>
      </c>
      <c r="DN1627">
        <v>0</v>
      </c>
      <c r="DO1627">
        <v>0</v>
      </c>
      <c r="DP1627">
        <v>0</v>
      </c>
      <c r="DQ1627">
        <v>0</v>
      </c>
      <c r="DR1627">
        <v>0</v>
      </c>
      <c r="DS1627">
        <v>0</v>
      </c>
      <c r="DT1627">
        <v>0</v>
      </c>
      <c r="DU1627">
        <v>0</v>
      </c>
      <c r="DV1627">
        <v>0</v>
      </c>
      <c r="DW1627">
        <v>0</v>
      </c>
      <c r="DX1627">
        <v>0</v>
      </c>
    </row>
    <row r="1628" spans="14:128" hidden="1">
      <c r="N1628" t="s">
        <v>1025</v>
      </c>
      <c r="O1628">
        <v>1</v>
      </c>
      <c r="P1628">
        <v>16</v>
      </c>
      <c r="Q1628" s="183" t="str">
        <f t="shared" si="54"/>
        <v>SDH300116</v>
      </c>
      <c r="R1628">
        <v>10000</v>
      </c>
      <c r="S1628">
        <v>10000</v>
      </c>
      <c r="T1628">
        <v>10000</v>
      </c>
      <c r="U1628">
        <v>10000</v>
      </c>
      <c r="V1628">
        <v>10000</v>
      </c>
      <c r="W1628">
        <v>10000</v>
      </c>
      <c r="X1628">
        <v>10000</v>
      </c>
      <c r="Y1628">
        <v>10000</v>
      </c>
      <c r="Z1628">
        <v>10000</v>
      </c>
      <c r="AA1628">
        <v>10000</v>
      </c>
      <c r="AB1628">
        <v>10000</v>
      </c>
      <c r="AC1628">
        <v>10000</v>
      </c>
      <c r="AD1628">
        <v>10000</v>
      </c>
      <c r="AE1628">
        <v>10000</v>
      </c>
      <c r="AF1628">
        <v>10000</v>
      </c>
      <c r="AG1628">
        <v>10000</v>
      </c>
      <c r="AH1628">
        <v>10000</v>
      </c>
      <c r="AI1628">
        <v>10000</v>
      </c>
      <c r="AJ1628">
        <v>10000</v>
      </c>
      <c r="AK1628">
        <v>10000</v>
      </c>
      <c r="AL1628">
        <v>10000</v>
      </c>
      <c r="AM1628">
        <v>10000</v>
      </c>
      <c r="AN1628">
        <v>10000</v>
      </c>
      <c r="AO1628">
        <v>10000</v>
      </c>
      <c r="AP1628">
        <v>10000</v>
      </c>
      <c r="AQ1628">
        <v>10000</v>
      </c>
      <c r="AR1628">
        <v>10000</v>
      </c>
      <c r="AS1628">
        <v>10000</v>
      </c>
      <c r="AT1628">
        <v>10000</v>
      </c>
      <c r="AU1628">
        <v>10000</v>
      </c>
      <c r="AV1628">
        <v>10000</v>
      </c>
      <c r="AW1628">
        <v>10000</v>
      </c>
      <c r="AX1628">
        <v>10000</v>
      </c>
      <c r="AY1628">
        <v>10000</v>
      </c>
      <c r="AZ1628">
        <v>10000</v>
      </c>
      <c r="BA1628">
        <v>10000</v>
      </c>
      <c r="BB1628">
        <v>10000</v>
      </c>
      <c r="BC1628">
        <v>10000</v>
      </c>
      <c r="BD1628">
        <v>10000</v>
      </c>
      <c r="BE1628">
        <v>10000</v>
      </c>
      <c r="BF1628">
        <v>10000</v>
      </c>
      <c r="BG1628">
        <v>10000</v>
      </c>
      <c r="BH1628">
        <v>10000</v>
      </c>
      <c r="BI1628">
        <v>10000</v>
      </c>
      <c r="BJ1628">
        <v>10000</v>
      </c>
      <c r="BK1628">
        <v>0</v>
      </c>
      <c r="BL1628">
        <v>0</v>
      </c>
      <c r="BM1628">
        <v>0</v>
      </c>
      <c r="BN1628">
        <v>0</v>
      </c>
      <c r="BO1628">
        <v>0</v>
      </c>
      <c r="BP1628">
        <v>0</v>
      </c>
      <c r="BQ1628">
        <v>0</v>
      </c>
      <c r="BR1628">
        <v>0</v>
      </c>
      <c r="BS1628">
        <v>0</v>
      </c>
      <c r="BT1628">
        <v>0</v>
      </c>
      <c r="BU1628">
        <v>0</v>
      </c>
      <c r="BV1628">
        <v>0</v>
      </c>
      <c r="BW1628">
        <v>0</v>
      </c>
      <c r="BX1628">
        <v>0</v>
      </c>
      <c r="BY1628">
        <v>0</v>
      </c>
      <c r="BZ1628">
        <v>0</v>
      </c>
      <c r="CA1628">
        <v>0</v>
      </c>
      <c r="CB1628">
        <v>0</v>
      </c>
      <c r="CC1628">
        <v>0</v>
      </c>
      <c r="CD1628">
        <v>0</v>
      </c>
      <c r="CE1628">
        <v>0</v>
      </c>
      <c r="CF1628">
        <v>0</v>
      </c>
      <c r="CG1628">
        <v>0</v>
      </c>
      <c r="CH1628">
        <v>0</v>
      </c>
      <c r="CI1628">
        <v>0</v>
      </c>
      <c r="CJ1628">
        <v>0</v>
      </c>
      <c r="CK1628">
        <v>0</v>
      </c>
      <c r="CL1628">
        <v>0</v>
      </c>
      <c r="CM1628">
        <v>0</v>
      </c>
      <c r="CN1628">
        <v>0</v>
      </c>
      <c r="CO1628">
        <v>0</v>
      </c>
      <c r="CP1628">
        <v>0</v>
      </c>
      <c r="CQ1628">
        <v>0</v>
      </c>
      <c r="CR1628">
        <v>0</v>
      </c>
      <c r="CS1628">
        <v>0</v>
      </c>
      <c r="CT1628">
        <v>0</v>
      </c>
      <c r="CU1628">
        <v>0</v>
      </c>
      <c r="CV1628">
        <v>0</v>
      </c>
      <c r="CW1628">
        <v>0</v>
      </c>
      <c r="CX1628">
        <v>0</v>
      </c>
      <c r="CY1628">
        <v>0</v>
      </c>
      <c r="CZ1628">
        <v>0</v>
      </c>
      <c r="DA1628">
        <v>0</v>
      </c>
      <c r="DB1628">
        <v>0</v>
      </c>
      <c r="DC1628">
        <v>0</v>
      </c>
      <c r="DD1628">
        <v>0</v>
      </c>
      <c r="DE1628">
        <v>0</v>
      </c>
      <c r="DF1628">
        <v>0</v>
      </c>
      <c r="DG1628">
        <v>0</v>
      </c>
      <c r="DH1628">
        <v>0</v>
      </c>
      <c r="DI1628">
        <v>0</v>
      </c>
      <c r="DJ1628">
        <v>0</v>
      </c>
      <c r="DK1628">
        <v>0</v>
      </c>
      <c r="DL1628">
        <v>0</v>
      </c>
      <c r="DM1628">
        <v>0</v>
      </c>
      <c r="DN1628">
        <v>0</v>
      </c>
      <c r="DO1628">
        <v>0</v>
      </c>
      <c r="DP1628">
        <v>0</v>
      </c>
      <c r="DQ1628">
        <v>0</v>
      </c>
      <c r="DR1628">
        <v>0</v>
      </c>
      <c r="DS1628">
        <v>0</v>
      </c>
      <c r="DT1628">
        <v>0</v>
      </c>
      <c r="DU1628">
        <v>0</v>
      </c>
      <c r="DV1628">
        <v>0</v>
      </c>
      <c r="DW1628">
        <v>0</v>
      </c>
      <c r="DX1628">
        <v>0</v>
      </c>
    </row>
    <row r="1629" spans="14:128" hidden="1">
      <c r="N1629" t="s">
        <v>1025</v>
      </c>
      <c r="O1629">
        <v>1</v>
      </c>
      <c r="P1629">
        <v>17</v>
      </c>
      <c r="Q1629" s="183" t="str">
        <f t="shared" si="54"/>
        <v>SDH300117</v>
      </c>
      <c r="R1629">
        <v>10000</v>
      </c>
      <c r="S1629">
        <v>10000</v>
      </c>
      <c r="T1629">
        <v>10000</v>
      </c>
      <c r="U1629">
        <v>10000</v>
      </c>
      <c r="V1629">
        <v>10000</v>
      </c>
      <c r="W1629">
        <v>10000</v>
      </c>
      <c r="X1629">
        <v>10000</v>
      </c>
      <c r="Y1629">
        <v>10000</v>
      </c>
      <c r="Z1629">
        <v>10000</v>
      </c>
      <c r="AA1629">
        <v>10000</v>
      </c>
      <c r="AB1629">
        <v>10000</v>
      </c>
      <c r="AC1629">
        <v>10000</v>
      </c>
      <c r="AD1629">
        <v>10000</v>
      </c>
      <c r="AE1629">
        <v>10000</v>
      </c>
      <c r="AF1629">
        <v>10000</v>
      </c>
      <c r="AG1629">
        <v>10000</v>
      </c>
      <c r="AH1629">
        <v>10000</v>
      </c>
      <c r="AI1629">
        <v>10000</v>
      </c>
      <c r="AJ1629">
        <v>10000</v>
      </c>
      <c r="AK1629">
        <v>10000</v>
      </c>
      <c r="AL1629">
        <v>10000</v>
      </c>
      <c r="AM1629">
        <v>10000</v>
      </c>
      <c r="AN1629">
        <v>10000</v>
      </c>
      <c r="AO1629">
        <v>10000</v>
      </c>
      <c r="AP1629">
        <v>10000</v>
      </c>
      <c r="AQ1629">
        <v>10000</v>
      </c>
      <c r="AR1629">
        <v>10000</v>
      </c>
      <c r="AS1629">
        <v>10000</v>
      </c>
      <c r="AT1629">
        <v>10000</v>
      </c>
      <c r="AU1629">
        <v>10000</v>
      </c>
      <c r="AV1629">
        <v>10000</v>
      </c>
      <c r="AW1629">
        <v>10000</v>
      </c>
      <c r="AX1629">
        <v>10000</v>
      </c>
      <c r="AY1629">
        <v>10000</v>
      </c>
      <c r="AZ1629">
        <v>10000</v>
      </c>
      <c r="BA1629">
        <v>10000</v>
      </c>
      <c r="BB1629">
        <v>10000</v>
      </c>
      <c r="BC1629">
        <v>10000</v>
      </c>
      <c r="BD1629">
        <v>10000</v>
      </c>
      <c r="BE1629">
        <v>10000</v>
      </c>
      <c r="BF1629">
        <v>10000</v>
      </c>
      <c r="BG1629">
        <v>10000</v>
      </c>
      <c r="BH1629">
        <v>10000</v>
      </c>
      <c r="BI1629">
        <v>10000</v>
      </c>
      <c r="BJ1629">
        <v>10000</v>
      </c>
      <c r="BK1629">
        <v>0</v>
      </c>
      <c r="BL1629">
        <v>0</v>
      </c>
      <c r="BM1629">
        <v>0</v>
      </c>
      <c r="BN1629">
        <v>0</v>
      </c>
      <c r="BO1629">
        <v>0</v>
      </c>
      <c r="BP1629">
        <v>0</v>
      </c>
      <c r="BQ1629">
        <v>0</v>
      </c>
      <c r="BR1629">
        <v>0</v>
      </c>
      <c r="BS1629">
        <v>0</v>
      </c>
      <c r="BT1629">
        <v>0</v>
      </c>
      <c r="BU1629">
        <v>0</v>
      </c>
      <c r="BV1629">
        <v>0</v>
      </c>
      <c r="BW1629">
        <v>0</v>
      </c>
      <c r="BX1629">
        <v>0</v>
      </c>
      <c r="BY1629">
        <v>0</v>
      </c>
      <c r="BZ1629">
        <v>0</v>
      </c>
      <c r="CA1629">
        <v>0</v>
      </c>
      <c r="CB1629">
        <v>0</v>
      </c>
      <c r="CC1629">
        <v>0</v>
      </c>
      <c r="CD1629">
        <v>0</v>
      </c>
      <c r="CE1629">
        <v>0</v>
      </c>
      <c r="CF1629">
        <v>0</v>
      </c>
      <c r="CG1629">
        <v>0</v>
      </c>
      <c r="CH1629">
        <v>0</v>
      </c>
      <c r="CI1629">
        <v>0</v>
      </c>
      <c r="CJ1629">
        <v>0</v>
      </c>
      <c r="CK1629">
        <v>0</v>
      </c>
      <c r="CL1629">
        <v>0</v>
      </c>
      <c r="CM1629">
        <v>0</v>
      </c>
      <c r="CN1629">
        <v>0</v>
      </c>
      <c r="CO1629">
        <v>0</v>
      </c>
      <c r="CP1629">
        <v>0</v>
      </c>
      <c r="CQ1629">
        <v>0</v>
      </c>
      <c r="CR1629">
        <v>0</v>
      </c>
      <c r="CS1629">
        <v>0</v>
      </c>
      <c r="CT1629">
        <v>0</v>
      </c>
      <c r="CU1629">
        <v>0</v>
      </c>
      <c r="CV1629">
        <v>0</v>
      </c>
      <c r="CW1629">
        <v>0</v>
      </c>
      <c r="CX1629">
        <v>0</v>
      </c>
      <c r="CY1629">
        <v>0</v>
      </c>
      <c r="CZ1629">
        <v>0</v>
      </c>
      <c r="DA1629">
        <v>0</v>
      </c>
      <c r="DB1629">
        <v>0</v>
      </c>
      <c r="DC1629">
        <v>0</v>
      </c>
      <c r="DD1629">
        <v>0</v>
      </c>
      <c r="DE1629">
        <v>0</v>
      </c>
      <c r="DF1629">
        <v>0</v>
      </c>
      <c r="DG1629">
        <v>0</v>
      </c>
      <c r="DH1629">
        <v>0</v>
      </c>
      <c r="DI1629">
        <v>0</v>
      </c>
      <c r="DJ1629">
        <v>0</v>
      </c>
      <c r="DK1629">
        <v>0</v>
      </c>
      <c r="DL1629">
        <v>0</v>
      </c>
      <c r="DM1629">
        <v>0</v>
      </c>
      <c r="DN1629">
        <v>0</v>
      </c>
      <c r="DO1629">
        <v>0</v>
      </c>
      <c r="DP1629">
        <v>0</v>
      </c>
      <c r="DQ1629">
        <v>0</v>
      </c>
      <c r="DR1629">
        <v>0</v>
      </c>
      <c r="DS1629">
        <v>0</v>
      </c>
      <c r="DT1629">
        <v>0</v>
      </c>
      <c r="DU1629">
        <v>0</v>
      </c>
      <c r="DV1629">
        <v>0</v>
      </c>
      <c r="DW1629">
        <v>0</v>
      </c>
      <c r="DX1629">
        <v>0</v>
      </c>
    </row>
    <row r="1630" spans="14:128" hidden="1">
      <c r="N1630" t="s">
        <v>1025</v>
      </c>
      <c r="O1630">
        <v>1</v>
      </c>
      <c r="P1630">
        <v>18</v>
      </c>
      <c r="Q1630" s="183" t="str">
        <f t="shared" si="54"/>
        <v>SDH300118</v>
      </c>
      <c r="R1630">
        <v>10000</v>
      </c>
      <c r="S1630">
        <v>10000</v>
      </c>
      <c r="T1630">
        <v>10000</v>
      </c>
      <c r="U1630">
        <v>10000</v>
      </c>
      <c r="V1630">
        <v>10000</v>
      </c>
      <c r="W1630">
        <v>10000</v>
      </c>
      <c r="X1630">
        <v>10000</v>
      </c>
      <c r="Y1630">
        <v>10000</v>
      </c>
      <c r="Z1630">
        <v>10000</v>
      </c>
      <c r="AA1630">
        <v>10000</v>
      </c>
      <c r="AB1630">
        <v>10000</v>
      </c>
      <c r="AC1630">
        <v>10000</v>
      </c>
      <c r="AD1630">
        <v>10000</v>
      </c>
      <c r="AE1630">
        <v>10000</v>
      </c>
      <c r="AF1630">
        <v>10000</v>
      </c>
      <c r="AG1630">
        <v>10000</v>
      </c>
      <c r="AH1630">
        <v>10000</v>
      </c>
      <c r="AI1630">
        <v>10000</v>
      </c>
      <c r="AJ1630">
        <v>10000</v>
      </c>
      <c r="AK1630">
        <v>10000</v>
      </c>
      <c r="AL1630">
        <v>10000</v>
      </c>
      <c r="AM1630">
        <v>10000</v>
      </c>
      <c r="AN1630">
        <v>10000</v>
      </c>
      <c r="AO1630">
        <v>10000</v>
      </c>
      <c r="AP1630">
        <v>10000</v>
      </c>
      <c r="AQ1630">
        <v>10000</v>
      </c>
      <c r="AR1630">
        <v>10000</v>
      </c>
      <c r="AS1630">
        <v>10000</v>
      </c>
      <c r="AT1630">
        <v>10000</v>
      </c>
      <c r="AU1630">
        <v>10000</v>
      </c>
      <c r="AV1630">
        <v>10000</v>
      </c>
      <c r="AW1630">
        <v>10000</v>
      </c>
      <c r="AX1630">
        <v>10000</v>
      </c>
      <c r="AY1630">
        <v>10000</v>
      </c>
      <c r="AZ1630">
        <v>10000</v>
      </c>
      <c r="BA1630">
        <v>10000</v>
      </c>
      <c r="BB1630">
        <v>10000</v>
      </c>
      <c r="BC1630">
        <v>10000</v>
      </c>
      <c r="BD1630">
        <v>10000</v>
      </c>
      <c r="BE1630">
        <v>10000</v>
      </c>
      <c r="BF1630">
        <v>10000</v>
      </c>
      <c r="BG1630">
        <v>10000</v>
      </c>
      <c r="BH1630">
        <v>10000</v>
      </c>
      <c r="BI1630">
        <v>10000</v>
      </c>
      <c r="BJ1630">
        <v>10000</v>
      </c>
      <c r="BK1630">
        <v>0</v>
      </c>
      <c r="BL1630">
        <v>0</v>
      </c>
      <c r="BM1630">
        <v>0</v>
      </c>
      <c r="BN1630">
        <v>0</v>
      </c>
      <c r="BO1630">
        <v>0</v>
      </c>
      <c r="BP1630">
        <v>0</v>
      </c>
      <c r="BQ1630">
        <v>0</v>
      </c>
      <c r="BR1630">
        <v>0</v>
      </c>
      <c r="BS1630">
        <v>0</v>
      </c>
      <c r="BT1630">
        <v>0</v>
      </c>
      <c r="BU1630">
        <v>0</v>
      </c>
      <c r="BV1630">
        <v>0</v>
      </c>
      <c r="BW1630">
        <v>0</v>
      </c>
      <c r="BX1630">
        <v>0</v>
      </c>
      <c r="BY1630">
        <v>0</v>
      </c>
      <c r="BZ1630">
        <v>0</v>
      </c>
      <c r="CA1630">
        <v>0</v>
      </c>
      <c r="CB1630">
        <v>0</v>
      </c>
      <c r="CC1630">
        <v>0</v>
      </c>
      <c r="CD1630">
        <v>0</v>
      </c>
      <c r="CE1630">
        <v>0</v>
      </c>
      <c r="CF1630">
        <v>0</v>
      </c>
      <c r="CG1630">
        <v>0</v>
      </c>
      <c r="CH1630">
        <v>0</v>
      </c>
      <c r="CI1630">
        <v>0</v>
      </c>
      <c r="CJ1630">
        <v>0</v>
      </c>
      <c r="CK1630">
        <v>0</v>
      </c>
      <c r="CL1630">
        <v>0</v>
      </c>
      <c r="CM1630">
        <v>0</v>
      </c>
      <c r="CN1630">
        <v>0</v>
      </c>
      <c r="CO1630">
        <v>0</v>
      </c>
      <c r="CP1630">
        <v>0</v>
      </c>
      <c r="CQ1630">
        <v>0</v>
      </c>
      <c r="CR1630">
        <v>0</v>
      </c>
      <c r="CS1630">
        <v>0</v>
      </c>
      <c r="CT1630">
        <v>0</v>
      </c>
      <c r="CU1630">
        <v>0</v>
      </c>
      <c r="CV1630">
        <v>0</v>
      </c>
      <c r="CW1630">
        <v>0</v>
      </c>
      <c r="CX1630">
        <v>0</v>
      </c>
      <c r="CY1630">
        <v>0</v>
      </c>
      <c r="CZ1630">
        <v>0</v>
      </c>
      <c r="DA1630">
        <v>0</v>
      </c>
      <c r="DB1630">
        <v>0</v>
      </c>
      <c r="DC1630">
        <v>0</v>
      </c>
      <c r="DD1630">
        <v>0</v>
      </c>
      <c r="DE1630">
        <v>0</v>
      </c>
      <c r="DF1630">
        <v>0</v>
      </c>
      <c r="DG1630">
        <v>0</v>
      </c>
      <c r="DH1630">
        <v>0</v>
      </c>
      <c r="DI1630">
        <v>0</v>
      </c>
      <c r="DJ1630">
        <v>0</v>
      </c>
      <c r="DK1630">
        <v>0</v>
      </c>
      <c r="DL1630">
        <v>0</v>
      </c>
      <c r="DM1630">
        <v>0</v>
      </c>
      <c r="DN1630">
        <v>0</v>
      </c>
      <c r="DO1630">
        <v>0</v>
      </c>
      <c r="DP1630">
        <v>0</v>
      </c>
      <c r="DQ1630">
        <v>0</v>
      </c>
      <c r="DR1630">
        <v>0</v>
      </c>
      <c r="DS1630">
        <v>0</v>
      </c>
      <c r="DT1630">
        <v>0</v>
      </c>
      <c r="DU1630">
        <v>0</v>
      </c>
      <c r="DV1630">
        <v>0</v>
      </c>
      <c r="DW1630">
        <v>0</v>
      </c>
      <c r="DX1630">
        <v>0</v>
      </c>
    </row>
    <row r="1631" spans="14:128" hidden="1">
      <c r="N1631" t="s">
        <v>1025</v>
      </c>
      <c r="O1631">
        <v>1</v>
      </c>
      <c r="P1631">
        <v>19</v>
      </c>
      <c r="Q1631" s="183" t="str">
        <f t="shared" si="54"/>
        <v>SDH300119</v>
      </c>
      <c r="R1631">
        <v>10000</v>
      </c>
      <c r="S1631">
        <v>10000</v>
      </c>
      <c r="T1631">
        <v>10000</v>
      </c>
      <c r="U1631">
        <v>10000</v>
      </c>
      <c r="V1631">
        <v>10000</v>
      </c>
      <c r="W1631">
        <v>10000</v>
      </c>
      <c r="X1631">
        <v>10000</v>
      </c>
      <c r="Y1631">
        <v>10000</v>
      </c>
      <c r="Z1631">
        <v>10000</v>
      </c>
      <c r="AA1631">
        <v>10000</v>
      </c>
      <c r="AB1631">
        <v>10000</v>
      </c>
      <c r="AC1631">
        <v>10000</v>
      </c>
      <c r="AD1631">
        <v>10000</v>
      </c>
      <c r="AE1631">
        <v>10000</v>
      </c>
      <c r="AF1631">
        <v>10000</v>
      </c>
      <c r="AG1631">
        <v>10000</v>
      </c>
      <c r="AH1631">
        <v>10000</v>
      </c>
      <c r="AI1631">
        <v>10000</v>
      </c>
      <c r="AJ1631">
        <v>10000</v>
      </c>
      <c r="AK1631">
        <v>10000</v>
      </c>
      <c r="AL1631">
        <v>10000</v>
      </c>
      <c r="AM1631">
        <v>10000</v>
      </c>
      <c r="AN1631">
        <v>10000</v>
      </c>
      <c r="AO1631">
        <v>10000</v>
      </c>
      <c r="AP1631">
        <v>10000</v>
      </c>
      <c r="AQ1631">
        <v>10000</v>
      </c>
      <c r="AR1631">
        <v>10000</v>
      </c>
      <c r="AS1631">
        <v>10000</v>
      </c>
      <c r="AT1631">
        <v>10000</v>
      </c>
      <c r="AU1631">
        <v>10000</v>
      </c>
      <c r="AV1631">
        <v>10000</v>
      </c>
      <c r="AW1631">
        <v>10000</v>
      </c>
      <c r="AX1631">
        <v>10000</v>
      </c>
      <c r="AY1631">
        <v>10000</v>
      </c>
      <c r="AZ1631">
        <v>10000</v>
      </c>
      <c r="BA1631">
        <v>10000</v>
      </c>
      <c r="BB1631">
        <v>10000</v>
      </c>
      <c r="BC1631">
        <v>10000</v>
      </c>
      <c r="BD1631">
        <v>10000</v>
      </c>
      <c r="BE1631">
        <v>10000</v>
      </c>
      <c r="BF1631">
        <v>10000</v>
      </c>
      <c r="BG1631">
        <v>10000</v>
      </c>
      <c r="BH1631">
        <v>10000</v>
      </c>
      <c r="BI1631">
        <v>10000</v>
      </c>
      <c r="BJ1631">
        <v>10000</v>
      </c>
      <c r="BK1631">
        <v>0</v>
      </c>
      <c r="BL1631">
        <v>0</v>
      </c>
      <c r="BM1631">
        <v>0</v>
      </c>
      <c r="BN1631">
        <v>0</v>
      </c>
      <c r="BO1631">
        <v>0</v>
      </c>
      <c r="BP1631">
        <v>0</v>
      </c>
      <c r="BQ1631">
        <v>0</v>
      </c>
      <c r="BR1631">
        <v>0</v>
      </c>
      <c r="BS1631">
        <v>0</v>
      </c>
      <c r="BT1631">
        <v>0</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0</v>
      </c>
      <c r="CP1631">
        <v>0</v>
      </c>
      <c r="CQ1631">
        <v>0</v>
      </c>
      <c r="CR1631">
        <v>0</v>
      </c>
      <c r="CS1631">
        <v>0</v>
      </c>
      <c r="CT1631">
        <v>0</v>
      </c>
      <c r="CU1631">
        <v>0</v>
      </c>
      <c r="CV1631">
        <v>0</v>
      </c>
      <c r="CW1631">
        <v>0</v>
      </c>
      <c r="CX1631">
        <v>0</v>
      </c>
      <c r="CY1631">
        <v>0</v>
      </c>
      <c r="CZ1631">
        <v>0</v>
      </c>
      <c r="DA1631">
        <v>0</v>
      </c>
      <c r="DB1631">
        <v>0</v>
      </c>
      <c r="DC1631">
        <v>0</v>
      </c>
      <c r="DD1631">
        <v>0</v>
      </c>
      <c r="DE1631">
        <v>0</v>
      </c>
      <c r="DF1631">
        <v>0</v>
      </c>
      <c r="DG1631">
        <v>0</v>
      </c>
      <c r="DH1631">
        <v>0</v>
      </c>
      <c r="DI1631">
        <v>0</v>
      </c>
      <c r="DJ1631">
        <v>0</v>
      </c>
      <c r="DK1631">
        <v>0</v>
      </c>
      <c r="DL1631">
        <v>0</v>
      </c>
      <c r="DM1631">
        <v>0</v>
      </c>
      <c r="DN1631">
        <v>0</v>
      </c>
      <c r="DO1631">
        <v>0</v>
      </c>
      <c r="DP1631">
        <v>0</v>
      </c>
      <c r="DQ1631">
        <v>0</v>
      </c>
      <c r="DR1631">
        <v>0</v>
      </c>
      <c r="DS1631">
        <v>0</v>
      </c>
      <c r="DT1631">
        <v>0</v>
      </c>
      <c r="DU1631">
        <v>0</v>
      </c>
      <c r="DV1631">
        <v>0</v>
      </c>
      <c r="DW1631">
        <v>0</v>
      </c>
      <c r="DX1631">
        <v>0</v>
      </c>
    </row>
    <row r="1632" spans="14:128" hidden="1">
      <c r="N1632" t="s">
        <v>1025</v>
      </c>
      <c r="O1632">
        <v>1</v>
      </c>
      <c r="P1632">
        <v>20</v>
      </c>
      <c r="Q1632" s="183" t="str">
        <f t="shared" si="54"/>
        <v>SDH300120</v>
      </c>
      <c r="R1632">
        <v>10000</v>
      </c>
      <c r="S1632">
        <v>10000</v>
      </c>
      <c r="T1632">
        <v>10000</v>
      </c>
      <c r="U1632">
        <v>10000</v>
      </c>
      <c r="V1632">
        <v>10000</v>
      </c>
      <c r="W1632">
        <v>10000</v>
      </c>
      <c r="X1632">
        <v>10000</v>
      </c>
      <c r="Y1632">
        <v>10000</v>
      </c>
      <c r="Z1632">
        <v>10000</v>
      </c>
      <c r="AA1632">
        <v>10000</v>
      </c>
      <c r="AB1632">
        <v>10000</v>
      </c>
      <c r="AC1632">
        <v>10000</v>
      </c>
      <c r="AD1632">
        <v>10000</v>
      </c>
      <c r="AE1632">
        <v>10000</v>
      </c>
      <c r="AF1632">
        <v>10000</v>
      </c>
      <c r="AG1632">
        <v>10000</v>
      </c>
      <c r="AH1632">
        <v>10000</v>
      </c>
      <c r="AI1632">
        <v>10000</v>
      </c>
      <c r="AJ1632">
        <v>10000</v>
      </c>
      <c r="AK1632">
        <v>10000</v>
      </c>
      <c r="AL1632">
        <v>10000</v>
      </c>
      <c r="AM1632">
        <v>10000</v>
      </c>
      <c r="AN1632">
        <v>10000</v>
      </c>
      <c r="AO1632">
        <v>10000</v>
      </c>
      <c r="AP1632">
        <v>10000</v>
      </c>
      <c r="AQ1632">
        <v>10000</v>
      </c>
      <c r="AR1632">
        <v>10000</v>
      </c>
      <c r="AS1632">
        <v>10000</v>
      </c>
      <c r="AT1632">
        <v>10000</v>
      </c>
      <c r="AU1632">
        <v>10000</v>
      </c>
      <c r="AV1632">
        <v>10000</v>
      </c>
      <c r="AW1632">
        <v>10000</v>
      </c>
      <c r="AX1632">
        <v>10000</v>
      </c>
      <c r="AY1632">
        <v>10000</v>
      </c>
      <c r="AZ1632">
        <v>10000</v>
      </c>
      <c r="BA1632">
        <v>10000</v>
      </c>
      <c r="BB1632">
        <v>10000</v>
      </c>
      <c r="BC1632">
        <v>10000</v>
      </c>
      <c r="BD1632">
        <v>10000</v>
      </c>
      <c r="BE1632">
        <v>10000</v>
      </c>
      <c r="BF1632">
        <v>10000</v>
      </c>
      <c r="BG1632">
        <v>10000</v>
      </c>
      <c r="BH1632">
        <v>10000</v>
      </c>
      <c r="BI1632">
        <v>10000</v>
      </c>
      <c r="BJ1632">
        <v>10000</v>
      </c>
      <c r="BK1632">
        <v>0</v>
      </c>
      <c r="BL1632">
        <v>0</v>
      </c>
      <c r="BM1632">
        <v>0</v>
      </c>
      <c r="BN1632">
        <v>0</v>
      </c>
      <c r="BO1632">
        <v>0</v>
      </c>
      <c r="BP1632">
        <v>0</v>
      </c>
      <c r="BQ1632">
        <v>0</v>
      </c>
      <c r="BR1632">
        <v>0</v>
      </c>
      <c r="BS1632">
        <v>0</v>
      </c>
      <c r="BT1632">
        <v>0</v>
      </c>
      <c r="BU1632">
        <v>0</v>
      </c>
      <c r="BV1632">
        <v>0</v>
      </c>
      <c r="BW1632">
        <v>0</v>
      </c>
      <c r="BX1632">
        <v>0</v>
      </c>
      <c r="BY1632">
        <v>0</v>
      </c>
      <c r="BZ1632">
        <v>0</v>
      </c>
      <c r="CA1632">
        <v>0</v>
      </c>
      <c r="CB1632">
        <v>0</v>
      </c>
      <c r="CC1632">
        <v>0</v>
      </c>
      <c r="CD1632">
        <v>0</v>
      </c>
      <c r="CE1632">
        <v>0</v>
      </c>
      <c r="CF1632">
        <v>0</v>
      </c>
      <c r="CG1632">
        <v>0</v>
      </c>
      <c r="CH1632">
        <v>0</v>
      </c>
      <c r="CI1632">
        <v>0</v>
      </c>
      <c r="CJ1632">
        <v>0</v>
      </c>
      <c r="CK1632">
        <v>0</v>
      </c>
      <c r="CL1632">
        <v>0</v>
      </c>
      <c r="CM1632">
        <v>0</v>
      </c>
      <c r="CN1632">
        <v>0</v>
      </c>
      <c r="CO1632">
        <v>0</v>
      </c>
      <c r="CP1632">
        <v>0</v>
      </c>
      <c r="CQ1632">
        <v>0</v>
      </c>
      <c r="CR1632">
        <v>0</v>
      </c>
      <c r="CS1632">
        <v>0</v>
      </c>
      <c r="CT1632">
        <v>0</v>
      </c>
      <c r="CU1632">
        <v>0</v>
      </c>
      <c r="CV1632">
        <v>0</v>
      </c>
      <c r="CW1632">
        <v>0</v>
      </c>
      <c r="CX1632">
        <v>0</v>
      </c>
      <c r="CY1632">
        <v>0</v>
      </c>
      <c r="CZ1632">
        <v>0</v>
      </c>
      <c r="DA1632">
        <v>0</v>
      </c>
      <c r="DB1632">
        <v>0</v>
      </c>
      <c r="DC1632">
        <v>0</v>
      </c>
      <c r="DD1632">
        <v>0</v>
      </c>
      <c r="DE1632">
        <v>0</v>
      </c>
      <c r="DF1632">
        <v>0</v>
      </c>
      <c r="DG1632">
        <v>0</v>
      </c>
      <c r="DH1632">
        <v>0</v>
      </c>
      <c r="DI1632">
        <v>0</v>
      </c>
      <c r="DJ1632">
        <v>0</v>
      </c>
      <c r="DK1632">
        <v>0</v>
      </c>
      <c r="DL1632">
        <v>0</v>
      </c>
      <c r="DM1632">
        <v>0</v>
      </c>
      <c r="DN1632">
        <v>0</v>
      </c>
      <c r="DO1632">
        <v>0</v>
      </c>
      <c r="DP1632">
        <v>0</v>
      </c>
      <c r="DQ1632">
        <v>0</v>
      </c>
      <c r="DR1632">
        <v>0</v>
      </c>
      <c r="DS1632">
        <v>0</v>
      </c>
      <c r="DT1632">
        <v>0</v>
      </c>
      <c r="DU1632">
        <v>0</v>
      </c>
      <c r="DV1632">
        <v>0</v>
      </c>
      <c r="DW1632">
        <v>0</v>
      </c>
      <c r="DX1632">
        <v>0</v>
      </c>
    </row>
    <row r="1633" spans="14:128" hidden="1">
      <c r="N1633" t="s">
        <v>1025</v>
      </c>
      <c r="O1633">
        <v>1</v>
      </c>
      <c r="P1633">
        <v>21</v>
      </c>
      <c r="Q1633" s="183" t="str">
        <f t="shared" si="54"/>
        <v>SDH300121</v>
      </c>
      <c r="R1633">
        <v>10000</v>
      </c>
      <c r="S1633">
        <v>10000</v>
      </c>
      <c r="T1633">
        <v>10000</v>
      </c>
      <c r="U1633">
        <v>10000</v>
      </c>
      <c r="V1633">
        <v>10000</v>
      </c>
      <c r="W1633">
        <v>10000</v>
      </c>
      <c r="X1633">
        <v>10000</v>
      </c>
      <c r="Y1633">
        <v>10000</v>
      </c>
      <c r="Z1633">
        <v>10000</v>
      </c>
      <c r="AA1633">
        <v>10000</v>
      </c>
      <c r="AB1633">
        <v>10000</v>
      </c>
      <c r="AC1633">
        <v>10000</v>
      </c>
      <c r="AD1633">
        <v>10000</v>
      </c>
      <c r="AE1633">
        <v>10000</v>
      </c>
      <c r="AF1633">
        <v>10000</v>
      </c>
      <c r="AG1633">
        <v>10000</v>
      </c>
      <c r="AH1633">
        <v>10000</v>
      </c>
      <c r="AI1633">
        <v>10000</v>
      </c>
      <c r="AJ1633">
        <v>10000</v>
      </c>
      <c r="AK1633">
        <v>10000</v>
      </c>
      <c r="AL1633">
        <v>10000</v>
      </c>
      <c r="AM1633">
        <v>10000</v>
      </c>
      <c r="AN1633">
        <v>10000</v>
      </c>
      <c r="AO1633">
        <v>10000</v>
      </c>
      <c r="AP1633">
        <v>10000</v>
      </c>
      <c r="AQ1633">
        <v>10000</v>
      </c>
      <c r="AR1633">
        <v>10000</v>
      </c>
      <c r="AS1633">
        <v>10000</v>
      </c>
      <c r="AT1633">
        <v>10000</v>
      </c>
      <c r="AU1633">
        <v>10000</v>
      </c>
      <c r="AV1633">
        <v>10000</v>
      </c>
      <c r="AW1633">
        <v>10000</v>
      </c>
      <c r="AX1633">
        <v>10000</v>
      </c>
      <c r="AY1633">
        <v>10000</v>
      </c>
      <c r="AZ1633">
        <v>10000</v>
      </c>
      <c r="BA1633">
        <v>10000</v>
      </c>
      <c r="BB1633">
        <v>10000</v>
      </c>
      <c r="BC1633">
        <v>10000</v>
      </c>
      <c r="BD1633">
        <v>10000</v>
      </c>
      <c r="BE1633">
        <v>10000</v>
      </c>
      <c r="BF1633">
        <v>10000</v>
      </c>
      <c r="BG1633">
        <v>10000</v>
      </c>
      <c r="BH1633">
        <v>10000</v>
      </c>
      <c r="BI1633">
        <v>10000</v>
      </c>
      <c r="BJ1633">
        <v>10000</v>
      </c>
      <c r="BK1633">
        <v>0</v>
      </c>
      <c r="BL1633">
        <v>0</v>
      </c>
      <c r="BM1633">
        <v>0</v>
      </c>
      <c r="BN1633">
        <v>0</v>
      </c>
      <c r="BO1633">
        <v>0</v>
      </c>
      <c r="BP1633">
        <v>0</v>
      </c>
      <c r="BQ1633">
        <v>0</v>
      </c>
      <c r="BR1633">
        <v>0</v>
      </c>
      <c r="BS1633">
        <v>0</v>
      </c>
      <c r="BT1633">
        <v>0</v>
      </c>
      <c r="BU1633">
        <v>0</v>
      </c>
      <c r="BV1633">
        <v>0</v>
      </c>
      <c r="BW1633">
        <v>0</v>
      </c>
      <c r="BX1633">
        <v>0</v>
      </c>
      <c r="BY1633">
        <v>0</v>
      </c>
      <c r="BZ1633">
        <v>0</v>
      </c>
      <c r="CA1633">
        <v>0</v>
      </c>
      <c r="CB1633">
        <v>0</v>
      </c>
      <c r="CC1633">
        <v>0</v>
      </c>
      <c r="CD1633">
        <v>0</v>
      </c>
      <c r="CE1633">
        <v>0</v>
      </c>
      <c r="CF1633">
        <v>0</v>
      </c>
      <c r="CG1633">
        <v>0</v>
      </c>
      <c r="CH1633">
        <v>0</v>
      </c>
      <c r="CI1633">
        <v>0</v>
      </c>
      <c r="CJ1633">
        <v>0</v>
      </c>
      <c r="CK1633">
        <v>0</v>
      </c>
      <c r="CL1633">
        <v>0</v>
      </c>
      <c r="CM1633">
        <v>0</v>
      </c>
      <c r="CN1633">
        <v>0</v>
      </c>
      <c r="CO1633">
        <v>0</v>
      </c>
      <c r="CP1633">
        <v>0</v>
      </c>
      <c r="CQ1633">
        <v>0</v>
      </c>
      <c r="CR1633">
        <v>0</v>
      </c>
      <c r="CS1633">
        <v>0</v>
      </c>
      <c r="CT1633">
        <v>0</v>
      </c>
      <c r="CU1633">
        <v>0</v>
      </c>
      <c r="CV1633">
        <v>0</v>
      </c>
      <c r="CW1633">
        <v>0</v>
      </c>
      <c r="CX1633">
        <v>0</v>
      </c>
      <c r="CY1633">
        <v>0</v>
      </c>
      <c r="CZ1633">
        <v>0</v>
      </c>
      <c r="DA1633">
        <v>0</v>
      </c>
      <c r="DB1633">
        <v>0</v>
      </c>
      <c r="DC1633">
        <v>0</v>
      </c>
      <c r="DD1633">
        <v>0</v>
      </c>
      <c r="DE1633">
        <v>0</v>
      </c>
      <c r="DF1633">
        <v>0</v>
      </c>
      <c r="DG1633">
        <v>0</v>
      </c>
      <c r="DH1633">
        <v>0</v>
      </c>
      <c r="DI1633">
        <v>0</v>
      </c>
      <c r="DJ1633">
        <v>0</v>
      </c>
      <c r="DK1633">
        <v>0</v>
      </c>
      <c r="DL1633">
        <v>0</v>
      </c>
      <c r="DM1633">
        <v>0</v>
      </c>
      <c r="DN1633">
        <v>0</v>
      </c>
      <c r="DO1633">
        <v>0</v>
      </c>
      <c r="DP1633">
        <v>0</v>
      </c>
      <c r="DQ1633">
        <v>0</v>
      </c>
      <c r="DR1633">
        <v>0</v>
      </c>
      <c r="DS1633">
        <v>0</v>
      </c>
      <c r="DT1633">
        <v>0</v>
      </c>
      <c r="DU1633">
        <v>0</v>
      </c>
      <c r="DV1633">
        <v>0</v>
      </c>
      <c r="DW1633">
        <v>0</v>
      </c>
      <c r="DX1633">
        <v>0</v>
      </c>
    </row>
    <row r="1634" spans="14:128" hidden="1">
      <c r="N1634" t="s">
        <v>1025</v>
      </c>
      <c r="O1634">
        <v>1</v>
      </c>
      <c r="P1634">
        <v>22</v>
      </c>
      <c r="Q1634" s="183" t="str">
        <f t="shared" si="54"/>
        <v>SDH300122</v>
      </c>
      <c r="R1634">
        <v>10000</v>
      </c>
      <c r="S1634">
        <v>10000</v>
      </c>
      <c r="T1634">
        <v>10000</v>
      </c>
      <c r="U1634">
        <v>10000</v>
      </c>
      <c r="V1634">
        <v>10000</v>
      </c>
      <c r="W1634">
        <v>10000</v>
      </c>
      <c r="X1634">
        <v>10000</v>
      </c>
      <c r="Y1634">
        <v>10000</v>
      </c>
      <c r="Z1634">
        <v>10000</v>
      </c>
      <c r="AA1634">
        <v>10000</v>
      </c>
      <c r="AB1634">
        <v>10000</v>
      </c>
      <c r="AC1634">
        <v>10000</v>
      </c>
      <c r="AD1634">
        <v>10000</v>
      </c>
      <c r="AE1634">
        <v>10000</v>
      </c>
      <c r="AF1634">
        <v>10000</v>
      </c>
      <c r="AG1634">
        <v>10000</v>
      </c>
      <c r="AH1634">
        <v>10000</v>
      </c>
      <c r="AI1634">
        <v>10000</v>
      </c>
      <c r="AJ1634">
        <v>10000</v>
      </c>
      <c r="AK1634">
        <v>10000</v>
      </c>
      <c r="AL1634">
        <v>10000</v>
      </c>
      <c r="AM1634">
        <v>10000</v>
      </c>
      <c r="AN1634">
        <v>10000</v>
      </c>
      <c r="AO1634">
        <v>10000</v>
      </c>
      <c r="AP1634">
        <v>10000</v>
      </c>
      <c r="AQ1634">
        <v>10000</v>
      </c>
      <c r="AR1634">
        <v>10000</v>
      </c>
      <c r="AS1634">
        <v>10000</v>
      </c>
      <c r="AT1634">
        <v>10000</v>
      </c>
      <c r="AU1634">
        <v>10000</v>
      </c>
      <c r="AV1634">
        <v>10000</v>
      </c>
      <c r="AW1634">
        <v>10000</v>
      </c>
      <c r="AX1634">
        <v>10000</v>
      </c>
      <c r="AY1634">
        <v>10000</v>
      </c>
      <c r="AZ1634">
        <v>10000</v>
      </c>
      <c r="BA1634">
        <v>10000</v>
      </c>
      <c r="BB1634">
        <v>10000</v>
      </c>
      <c r="BC1634">
        <v>10000</v>
      </c>
      <c r="BD1634">
        <v>10000</v>
      </c>
      <c r="BE1634">
        <v>10000</v>
      </c>
      <c r="BF1634">
        <v>10000</v>
      </c>
      <c r="BG1634">
        <v>10000</v>
      </c>
      <c r="BH1634">
        <v>10000</v>
      </c>
      <c r="BI1634">
        <v>10000</v>
      </c>
      <c r="BJ1634">
        <v>10000</v>
      </c>
      <c r="BK1634">
        <v>0</v>
      </c>
      <c r="BL1634">
        <v>0</v>
      </c>
      <c r="BM1634">
        <v>0</v>
      </c>
      <c r="BN1634">
        <v>0</v>
      </c>
      <c r="BO1634">
        <v>0</v>
      </c>
      <c r="BP1634">
        <v>0</v>
      </c>
      <c r="BQ1634">
        <v>0</v>
      </c>
      <c r="BR1634">
        <v>0</v>
      </c>
      <c r="BS1634">
        <v>0</v>
      </c>
      <c r="BT1634">
        <v>0</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0</v>
      </c>
      <c r="CP1634">
        <v>0</v>
      </c>
      <c r="CQ1634">
        <v>0</v>
      </c>
      <c r="CR1634">
        <v>0</v>
      </c>
      <c r="CS1634">
        <v>0</v>
      </c>
      <c r="CT1634">
        <v>0</v>
      </c>
      <c r="CU1634">
        <v>0</v>
      </c>
      <c r="CV1634">
        <v>0</v>
      </c>
      <c r="CW1634">
        <v>0</v>
      </c>
      <c r="CX1634">
        <v>0</v>
      </c>
      <c r="CY1634">
        <v>0</v>
      </c>
      <c r="CZ1634">
        <v>0</v>
      </c>
      <c r="DA1634">
        <v>0</v>
      </c>
      <c r="DB1634">
        <v>0</v>
      </c>
      <c r="DC1634">
        <v>0</v>
      </c>
      <c r="DD1634">
        <v>0</v>
      </c>
      <c r="DE1634">
        <v>0</v>
      </c>
      <c r="DF1634">
        <v>0</v>
      </c>
      <c r="DG1634">
        <v>0</v>
      </c>
      <c r="DH1634">
        <v>0</v>
      </c>
      <c r="DI1634">
        <v>0</v>
      </c>
      <c r="DJ1634">
        <v>0</v>
      </c>
      <c r="DK1634">
        <v>0</v>
      </c>
      <c r="DL1634">
        <v>0</v>
      </c>
      <c r="DM1634">
        <v>0</v>
      </c>
      <c r="DN1634">
        <v>0</v>
      </c>
      <c r="DO1634">
        <v>0</v>
      </c>
      <c r="DP1634">
        <v>0</v>
      </c>
      <c r="DQ1634">
        <v>0</v>
      </c>
      <c r="DR1634">
        <v>0</v>
      </c>
      <c r="DS1634">
        <v>0</v>
      </c>
      <c r="DT1634">
        <v>0</v>
      </c>
      <c r="DU1634">
        <v>0</v>
      </c>
      <c r="DV1634">
        <v>0</v>
      </c>
      <c r="DW1634">
        <v>0</v>
      </c>
      <c r="DX1634">
        <v>0</v>
      </c>
    </row>
    <row r="1635" spans="14:128" hidden="1">
      <c r="N1635" t="s">
        <v>1025</v>
      </c>
      <c r="O1635">
        <v>1</v>
      </c>
      <c r="P1635">
        <v>23</v>
      </c>
      <c r="Q1635" s="183" t="str">
        <f t="shared" si="54"/>
        <v>SDH300123</v>
      </c>
      <c r="R1635">
        <v>10000</v>
      </c>
      <c r="S1635">
        <v>10000</v>
      </c>
      <c r="T1635">
        <v>10000</v>
      </c>
      <c r="U1635">
        <v>10000</v>
      </c>
      <c r="V1635">
        <v>10000</v>
      </c>
      <c r="W1635">
        <v>10000</v>
      </c>
      <c r="X1635">
        <v>10000</v>
      </c>
      <c r="Y1635">
        <v>10000</v>
      </c>
      <c r="Z1635">
        <v>10000</v>
      </c>
      <c r="AA1635">
        <v>10000</v>
      </c>
      <c r="AB1635">
        <v>10000</v>
      </c>
      <c r="AC1635">
        <v>10000</v>
      </c>
      <c r="AD1635">
        <v>10000</v>
      </c>
      <c r="AE1635">
        <v>10000</v>
      </c>
      <c r="AF1635">
        <v>10000</v>
      </c>
      <c r="AG1635">
        <v>10000</v>
      </c>
      <c r="AH1635">
        <v>10000</v>
      </c>
      <c r="AI1635">
        <v>10000</v>
      </c>
      <c r="AJ1635">
        <v>10000</v>
      </c>
      <c r="AK1635">
        <v>10000</v>
      </c>
      <c r="AL1635">
        <v>10000</v>
      </c>
      <c r="AM1635">
        <v>10000</v>
      </c>
      <c r="AN1635">
        <v>10000</v>
      </c>
      <c r="AO1635">
        <v>10000</v>
      </c>
      <c r="AP1635">
        <v>10000</v>
      </c>
      <c r="AQ1635">
        <v>10000</v>
      </c>
      <c r="AR1635">
        <v>10000</v>
      </c>
      <c r="AS1635">
        <v>10000</v>
      </c>
      <c r="AT1635">
        <v>10000</v>
      </c>
      <c r="AU1635">
        <v>10000</v>
      </c>
      <c r="AV1635">
        <v>10000</v>
      </c>
      <c r="AW1635">
        <v>10000</v>
      </c>
      <c r="AX1635">
        <v>10000</v>
      </c>
      <c r="AY1635">
        <v>10000</v>
      </c>
      <c r="AZ1635">
        <v>10000</v>
      </c>
      <c r="BA1635">
        <v>10000</v>
      </c>
      <c r="BB1635">
        <v>10000</v>
      </c>
      <c r="BC1635">
        <v>10000</v>
      </c>
      <c r="BD1635">
        <v>10000</v>
      </c>
      <c r="BE1635">
        <v>10000</v>
      </c>
      <c r="BF1635">
        <v>10000</v>
      </c>
      <c r="BG1635">
        <v>10000</v>
      </c>
      <c r="BH1635">
        <v>10000</v>
      </c>
      <c r="BI1635">
        <v>10000</v>
      </c>
      <c r="BJ1635">
        <v>10000</v>
      </c>
      <c r="BK1635">
        <v>0</v>
      </c>
      <c r="BL1635">
        <v>0</v>
      </c>
      <c r="BM1635">
        <v>0</v>
      </c>
      <c r="BN1635">
        <v>0</v>
      </c>
      <c r="BO1635">
        <v>0</v>
      </c>
      <c r="BP1635">
        <v>0</v>
      </c>
      <c r="BQ1635">
        <v>0</v>
      </c>
      <c r="BR1635">
        <v>0</v>
      </c>
      <c r="BS1635">
        <v>0</v>
      </c>
      <c r="BT1635">
        <v>0</v>
      </c>
      <c r="BU1635">
        <v>0</v>
      </c>
      <c r="BV1635">
        <v>0</v>
      </c>
      <c r="BW1635">
        <v>0</v>
      </c>
      <c r="BX1635">
        <v>0</v>
      </c>
      <c r="BY1635">
        <v>0</v>
      </c>
      <c r="BZ1635">
        <v>0</v>
      </c>
      <c r="CA1635">
        <v>0</v>
      </c>
      <c r="CB1635">
        <v>0</v>
      </c>
      <c r="CC1635">
        <v>0</v>
      </c>
      <c r="CD1635">
        <v>0</v>
      </c>
      <c r="CE1635">
        <v>0</v>
      </c>
      <c r="CF1635">
        <v>0</v>
      </c>
      <c r="CG1635">
        <v>0</v>
      </c>
      <c r="CH1635">
        <v>0</v>
      </c>
      <c r="CI1635">
        <v>0</v>
      </c>
      <c r="CJ1635">
        <v>0</v>
      </c>
      <c r="CK1635">
        <v>0</v>
      </c>
      <c r="CL1635">
        <v>0</v>
      </c>
      <c r="CM1635">
        <v>0</v>
      </c>
      <c r="CN1635">
        <v>0</v>
      </c>
      <c r="CO1635">
        <v>0</v>
      </c>
      <c r="CP1635">
        <v>0</v>
      </c>
      <c r="CQ1635">
        <v>0</v>
      </c>
      <c r="CR1635">
        <v>0</v>
      </c>
      <c r="CS1635">
        <v>0</v>
      </c>
      <c r="CT1635">
        <v>0</v>
      </c>
      <c r="CU1635">
        <v>0</v>
      </c>
      <c r="CV1635">
        <v>0</v>
      </c>
      <c r="CW1635">
        <v>0</v>
      </c>
      <c r="CX1635">
        <v>0</v>
      </c>
      <c r="CY1635">
        <v>0</v>
      </c>
      <c r="CZ1635">
        <v>0</v>
      </c>
      <c r="DA1635">
        <v>0</v>
      </c>
      <c r="DB1635">
        <v>0</v>
      </c>
      <c r="DC1635">
        <v>0</v>
      </c>
      <c r="DD1635">
        <v>0</v>
      </c>
      <c r="DE1635">
        <v>0</v>
      </c>
      <c r="DF1635">
        <v>0</v>
      </c>
      <c r="DG1635">
        <v>0</v>
      </c>
      <c r="DH1635">
        <v>0</v>
      </c>
      <c r="DI1635">
        <v>0</v>
      </c>
      <c r="DJ1635">
        <v>0</v>
      </c>
      <c r="DK1635">
        <v>0</v>
      </c>
      <c r="DL1635">
        <v>0</v>
      </c>
      <c r="DM1635">
        <v>0</v>
      </c>
      <c r="DN1635">
        <v>0</v>
      </c>
      <c r="DO1635">
        <v>0</v>
      </c>
      <c r="DP1635">
        <v>0</v>
      </c>
      <c r="DQ1635">
        <v>0</v>
      </c>
      <c r="DR1635">
        <v>0</v>
      </c>
      <c r="DS1635">
        <v>0</v>
      </c>
      <c r="DT1635">
        <v>0</v>
      </c>
      <c r="DU1635">
        <v>0</v>
      </c>
      <c r="DV1635">
        <v>0</v>
      </c>
      <c r="DW1635">
        <v>0</v>
      </c>
      <c r="DX1635">
        <v>0</v>
      </c>
    </row>
    <row r="1636" spans="14:128" hidden="1">
      <c r="N1636" t="s">
        <v>1025</v>
      </c>
      <c r="O1636">
        <v>1</v>
      </c>
      <c r="P1636">
        <v>24</v>
      </c>
      <c r="Q1636" s="183" t="str">
        <f t="shared" si="54"/>
        <v>SDH300124</v>
      </c>
      <c r="R1636">
        <v>10000</v>
      </c>
      <c r="S1636">
        <v>10000</v>
      </c>
      <c r="T1636">
        <v>10000</v>
      </c>
      <c r="U1636">
        <v>10000</v>
      </c>
      <c r="V1636">
        <v>10000</v>
      </c>
      <c r="W1636">
        <v>10000</v>
      </c>
      <c r="X1636">
        <v>10000</v>
      </c>
      <c r="Y1636">
        <v>10000</v>
      </c>
      <c r="Z1636">
        <v>10000</v>
      </c>
      <c r="AA1636">
        <v>10000</v>
      </c>
      <c r="AB1636">
        <v>10000</v>
      </c>
      <c r="AC1636">
        <v>10000</v>
      </c>
      <c r="AD1636">
        <v>10000</v>
      </c>
      <c r="AE1636">
        <v>10000</v>
      </c>
      <c r="AF1636">
        <v>10000</v>
      </c>
      <c r="AG1636">
        <v>10000</v>
      </c>
      <c r="AH1636">
        <v>10000</v>
      </c>
      <c r="AI1636">
        <v>10000</v>
      </c>
      <c r="AJ1636">
        <v>10000</v>
      </c>
      <c r="AK1636">
        <v>10000</v>
      </c>
      <c r="AL1636">
        <v>10000</v>
      </c>
      <c r="AM1636">
        <v>10000</v>
      </c>
      <c r="AN1636">
        <v>10000</v>
      </c>
      <c r="AO1636">
        <v>10000</v>
      </c>
      <c r="AP1636">
        <v>10000</v>
      </c>
      <c r="AQ1636">
        <v>10000</v>
      </c>
      <c r="AR1636">
        <v>10000</v>
      </c>
      <c r="AS1636">
        <v>10000</v>
      </c>
      <c r="AT1636">
        <v>10000</v>
      </c>
      <c r="AU1636">
        <v>10000</v>
      </c>
      <c r="AV1636">
        <v>10000</v>
      </c>
      <c r="AW1636">
        <v>10000</v>
      </c>
      <c r="AX1636">
        <v>10000</v>
      </c>
      <c r="AY1636">
        <v>10000</v>
      </c>
      <c r="AZ1636">
        <v>10000</v>
      </c>
      <c r="BA1636">
        <v>10000</v>
      </c>
      <c r="BB1636">
        <v>10000</v>
      </c>
      <c r="BC1636">
        <v>10000</v>
      </c>
      <c r="BD1636">
        <v>10000</v>
      </c>
      <c r="BE1636">
        <v>10000</v>
      </c>
      <c r="BF1636">
        <v>10000</v>
      </c>
      <c r="BG1636">
        <v>10000</v>
      </c>
      <c r="BH1636">
        <v>10000</v>
      </c>
      <c r="BI1636">
        <v>10000</v>
      </c>
      <c r="BJ1636">
        <v>10000</v>
      </c>
      <c r="BK1636">
        <v>0</v>
      </c>
      <c r="BL1636">
        <v>0</v>
      </c>
      <c r="BM1636">
        <v>0</v>
      </c>
      <c r="BN1636">
        <v>0</v>
      </c>
      <c r="BO1636">
        <v>0</v>
      </c>
      <c r="BP1636">
        <v>0</v>
      </c>
      <c r="BQ1636">
        <v>0</v>
      </c>
      <c r="BR1636">
        <v>0</v>
      </c>
      <c r="BS1636">
        <v>0</v>
      </c>
      <c r="BT1636">
        <v>0</v>
      </c>
      <c r="BU1636">
        <v>0</v>
      </c>
      <c r="BV1636">
        <v>0</v>
      </c>
      <c r="BW1636">
        <v>0</v>
      </c>
      <c r="BX1636">
        <v>0</v>
      </c>
      <c r="BY1636">
        <v>0</v>
      </c>
      <c r="BZ1636">
        <v>0</v>
      </c>
      <c r="CA1636">
        <v>0</v>
      </c>
      <c r="CB1636">
        <v>0</v>
      </c>
      <c r="CC1636">
        <v>0</v>
      </c>
      <c r="CD1636">
        <v>0</v>
      </c>
      <c r="CE1636">
        <v>0</v>
      </c>
      <c r="CF1636">
        <v>0</v>
      </c>
      <c r="CG1636">
        <v>0</v>
      </c>
      <c r="CH1636">
        <v>0</v>
      </c>
      <c r="CI1636">
        <v>0</v>
      </c>
      <c r="CJ1636">
        <v>0</v>
      </c>
      <c r="CK1636">
        <v>0</v>
      </c>
      <c r="CL1636">
        <v>0</v>
      </c>
      <c r="CM1636">
        <v>0</v>
      </c>
      <c r="CN1636">
        <v>0</v>
      </c>
      <c r="CO1636">
        <v>0</v>
      </c>
      <c r="CP1636">
        <v>0</v>
      </c>
      <c r="CQ1636">
        <v>0</v>
      </c>
      <c r="CR1636">
        <v>0</v>
      </c>
      <c r="CS1636">
        <v>0</v>
      </c>
      <c r="CT1636">
        <v>0</v>
      </c>
      <c r="CU1636">
        <v>0</v>
      </c>
      <c r="CV1636">
        <v>0</v>
      </c>
      <c r="CW1636">
        <v>0</v>
      </c>
      <c r="CX1636">
        <v>0</v>
      </c>
      <c r="CY1636">
        <v>0</v>
      </c>
      <c r="CZ1636">
        <v>0</v>
      </c>
      <c r="DA1636">
        <v>0</v>
      </c>
      <c r="DB1636">
        <v>0</v>
      </c>
      <c r="DC1636">
        <v>0</v>
      </c>
      <c r="DD1636">
        <v>0</v>
      </c>
      <c r="DE1636">
        <v>0</v>
      </c>
      <c r="DF1636">
        <v>0</v>
      </c>
      <c r="DG1636">
        <v>0</v>
      </c>
      <c r="DH1636">
        <v>0</v>
      </c>
      <c r="DI1636">
        <v>0</v>
      </c>
      <c r="DJ1636">
        <v>0</v>
      </c>
      <c r="DK1636">
        <v>0</v>
      </c>
      <c r="DL1636">
        <v>0</v>
      </c>
      <c r="DM1636">
        <v>0</v>
      </c>
      <c r="DN1636">
        <v>0</v>
      </c>
      <c r="DO1636">
        <v>0</v>
      </c>
      <c r="DP1636">
        <v>0</v>
      </c>
      <c r="DQ1636">
        <v>0</v>
      </c>
      <c r="DR1636">
        <v>0</v>
      </c>
      <c r="DS1636">
        <v>0</v>
      </c>
      <c r="DT1636">
        <v>0</v>
      </c>
      <c r="DU1636">
        <v>0</v>
      </c>
      <c r="DV1636">
        <v>0</v>
      </c>
      <c r="DW1636">
        <v>0</v>
      </c>
      <c r="DX1636">
        <v>0</v>
      </c>
    </row>
    <row r="1637" spans="14:128" hidden="1">
      <c r="N1637" t="s">
        <v>1025</v>
      </c>
      <c r="O1637">
        <v>1</v>
      </c>
      <c r="P1637">
        <v>25</v>
      </c>
      <c r="Q1637" s="183" t="str">
        <f t="shared" si="54"/>
        <v>SDH300125</v>
      </c>
      <c r="R1637">
        <v>10000</v>
      </c>
      <c r="S1637">
        <v>10000</v>
      </c>
      <c r="T1637">
        <v>10000</v>
      </c>
      <c r="U1637">
        <v>10000</v>
      </c>
      <c r="V1637">
        <v>10000</v>
      </c>
      <c r="W1637">
        <v>10000</v>
      </c>
      <c r="X1637">
        <v>10000</v>
      </c>
      <c r="Y1637">
        <v>10000</v>
      </c>
      <c r="Z1637">
        <v>10000</v>
      </c>
      <c r="AA1637">
        <v>10000</v>
      </c>
      <c r="AB1637">
        <v>10000</v>
      </c>
      <c r="AC1637">
        <v>10000</v>
      </c>
      <c r="AD1637">
        <v>10000</v>
      </c>
      <c r="AE1637">
        <v>10000</v>
      </c>
      <c r="AF1637">
        <v>10000</v>
      </c>
      <c r="AG1637">
        <v>10000</v>
      </c>
      <c r="AH1637">
        <v>10000</v>
      </c>
      <c r="AI1637">
        <v>10000</v>
      </c>
      <c r="AJ1637">
        <v>10000</v>
      </c>
      <c r="AK1637">
        <v>10000</v>
      </c>
      <c r="AL1637">
        <v>10000</v>
      </c>
      <c r="AM1637">
        <v>10000</v>
      </c>
      <c r="AN1637">
        <v>10000</v>
      </c>
      <c r="AO1637">
        <v>10000</v>
      </c>
      <c r="AP1637">
        <v>10000</v>
      </c>
      <c r="AQ1637">
        <v>10000</v>
      </c>
      <c r="AR1637">
        <v>10000</v>
      </c>
      <c r="AS1637">
        <v>10000</v>
      </c>
      <c r="AT1637">
        <v>10000</v>
      </c>
      <c r="AU1637">
        <v>10000</v>
      </c>
      <c r="AV1637">
        <v>10000</v>
      </c>
      <c r="AW1637">
        <v>10000</v>
      </c>
      <c r="AX1637">
        <v>10000</v>
      </c>
      <c r="AY1637">
        <v>10000</v>
      </c>
      <c r="AZ1637">
        <v>10000</v>
      </c>
      <c r="BA1637">
        <v>10000</v>
      </c>
      <c r="BB1637">
        <v>10000</v>
      </c>
      <c r="BC1637">
        <v>10000</v>
      </c>
      <c r="BD1637">
        <v>10000</v>
      </c>
      <c r="BE1637">
        <v>10000</v>
      </c>
      <c r="BF1637">
        <v>10000</v>
      </c>
      <c r="BG1637">
        <v>10000</v>
      </c>
      <c r="BH1637">
        <v>10000</v>
      </c>
      <c r="BI1637">
        <v>10000</v>
      </c>
      <c r="BJ1637">
        <v>10000</v>
      </c>
      <c r="BK1637">
        <v>0</v>
      </c>
      <c r="BL1637">
        <v>0</v>
      </c>
      <c r="BM1637">
        <v>0</v>
      </c>
      <c r="BN1637">
        <v>0</v>
      </c>
      <c r="BO1637">
        <v>0</v>
      </c>
      <c r="BP1637">
        <v>0</v>
      </c>
      <c r="BQ1637">
        <v>0</v>
      </c>
      <c r="BR1637">
        <v>0</v>
      </c>
      <c r="BS1637">
        <v>0</v>
      </c>
      <c r="BT1637">
        <v>0</v>
      </c>
      <c r="BU1637">
        <v>0</v>
      </c>
      <c r="BV1637">
        <v>0</v>
      </c>
      <c r="BW1637">
        <v>0</v>
      </c>
      <c r="BX1637">
        <v>0</v>
      </c>
      <c r="BY1637">
        <v>0</v>
      </c>
      <c r="BZ1637">
        <v>0</v>
      </c>
      <c r="CA1637">
        <v>0</v>
      </c>
      <c r="CB1637">
        <v>0</v>
      </c>
      <c r="CC1637">
        <v>0</v>
      </c>
      <c r="CD1637">
        <v>0</v>
      </c>
      <c r="CE1637">
        <v>0</v>
      </c>
      <c r="CF1637">
        <v>0</v>
      </c>
      <c r="CG1637">
        <v>0</v>
      </c>
      <c r="CH1637">
        <v>0</v>
      </c>
      <c r="CI1637">
        <v>0</v>
      </c>
      <c r="CJ1637">
        <v>0</v>
      </c>
      <c r="CK1637">
        <v>0</v>
      </c>
      <c r="CL1637">
        <v>0</v>
      </c>
      <c r="CM1637">
        <v>0</v>
      </c>
      <c r="CN1637">
        <v>0</v>
      </c>
      <c r="CO1637">
        <v>0</v>
      </c>
      <c r="CP1637">
        <v>0</v>
      </c>
      <c r="CQ1637">
        <v>0</v>
      </c>
      <c r="CR1637">
        <v>0</v>
      </c>
      <c r="CS1637">
        <v>0</v>
      </c>
      <c r="CT1637">
        <v>0</v>
      </c>
      <c r="CU1637">
        <v>0</v>
      </c>
      <c r="CV1637">
        <v>0</v>
      </c>
      <c r="CW1637">
        <v>0</v>
      </c>
      <c r="CX1637">
        <v>0</v>
      </c>
      <c r="CY1637">
        <v>0</v>
      </c>
      <c r="CZ1637">
        <v>0</v>
      </c>
      <c r="DA1637">
        <v>0</v>
      </c>
      <c r="DB1637">
        <v>0</v>
      </c>
      <c r="DC1637">
        <v>0</v>
      </c>
      <c r="DD1637">
        <v>0</v>
      </c>
      <c r="DE1637">
        <v>0</v>
      </c>
      <c r="DF1637">
        <v>0</v>
      </c>
      <c r="DG1637">
        <v>0</v>
      </c>
      <c r="DH1637">
        <v>0</v>
      </c>
      <c r="DI1637">
        <v>0</v>
      </c>
      <c r="DJ1637">
        <v>0</v>
      </c>
      <c r="DK1637">
        <v>0</v>
      </c>
      <c r="DL1637">
        <v>0</v>
      </c>
      <c r="DM1637">
        <v>0</v>
      </c>
      <c r="DN1637">
        <v>0</v>
      </c>
      <c r="DO1637">
        <v>0</v>
      </c>
      <c r="DP1637">
        <v>0</v>
      </c>
      <c r="DQ1637">
        <v>0</v>
      </c>
      <c r="DR1637">
        <v>0</v>
      </c>
      <c r="DS1637">
        <v>0</v>
      </c>
      <c r="DT1637">
        <v>0</v>
      </c>
      <c r="DU1637">
        <v>0</v>
      </c>
      <c r="DV1637">
        <v>0</v>
      </c>
      <c r="DW1637">
        <v>0</v>
      </c>
      <c r="DX1637">
        <v>0</v>
      </c>
    </row>
    <row r="1638" spans="14:128" hidden="1">
      <c r="N1638" t="s">
        <v>1025</v>
      </c>
      <c r="O1638">
        <v>1</v>
      </c>
      <c r="P1638">
        <v>26</v>
      </c>
      <c r="Q1638" s="183" t="str">
        <f t="shared" si="54"/>
        <v>SDH300126</v>
      </c>
      <c r="R1638">
        <v>10000</v>
      </c>
      <c r="S1638">
        <v>10000</v>
      </c>
      <c r="T1638">
        <v>10000</v>
      </c>
      <c r="U1638">
        <v>10000</v>
      </c>
      <c r="V1638">
        <v>10000</v>
      </c>
      <c r="W1638">
        <v>10000</v>
      </c>
      <c r="X1638">
        <v>10000</v>
      </c>
      <c r="Y1638">
        <v>10000</v>
      </c>
      <c r="Z1638">
        <v>10000</v>
      </c>
      <c r="AA1638">
        <v>10000</v>
      </c>
      <c r="AB1638">
        <v>10000</v>
      </c>
      <c r="AC1638">
        <v>10000</v>
      </c>
      <c r="AD1638">
        <v>10000</v>
      </c>
      <c r="AE1638">
        <v>10000</v>
      </c>
      <c r="AF1638">
        <v>10000</v>
      </c>
      <c r="AG1638">
        <v>10000</v>
      </c>
      <c r="AH1638">
        <v>10000</v>
      </c>
      <c r="AI1638">
        <v>10000</v>
      </c>
      <c r="AJ1638">
        <v>10000</v>
      </c>
      <c r="AK1638">
        <v>10000</v>
      </c>
      <c r="AL1638">
        <v>10000</v>
      </c>
      <c r="AM1638">
        <v>10000</v>
      </c>
      <c r="AN1638">
        <v>10000</v>
      </c>
      <c r="AO1638">
        <v>10000</v>
      </c>
      <c r="AP1638">
        <v>10000</v>
      </c>
      <c r="AQ1638">
        <v>10000</v>
      </c>
      <c r="AR1638">
        <v>10000</v>
      </c>
      <c r="AS1638">
        <v>10000</v>
      </c>
      <c r="AT1638">
        <v>10000</v>
      </c>
      <c r="AU1638">
        <v>10000</v>
      </c>
      <c r="AV1638">
        <v>10000</v>
      </c>
      <c r="AW1638">
        <v>10000</v>
      </c>
      <c r="AX1638">
        <v>10000</v>
      </c>
      <c r="AY1638">
        <v>10000</v>
      </c>
      <c r="AZ1638">
        <v>10000</v>
      </c>
      <c r="BA1638">
        <v>10000</v>
      </c>
      <c r="BB1638">
        <v>10000</v>
      </c>
      <c r="BC1638">
        <v>10000</v>
      </c>
      <c r="BD1638">
        <v>10000</v>
      </c>
      <c r="BE1638">
        <v>10000</v>
      </c>
      <c r="BF1638">
        <v>10000</v>
      </c>
      <c r="BG1638">
        <v>10000</v>
      </c>
      <c r="BH1638">
        <v>10000</v>
      </c>
      <c r="BI1638">
        <v>10000</v>
      </c>
      <c r="BJ1638">
        <v>10000</v>
      </c>
      <c r="BK1638">
        <v>0</v>
      </c>
      <c r="BL1638">
        <v>0</v>
      </c>
      <c r="BM1638">
        <v>0</v>
      </c>
      <c r="BN1638">
        <v>0</v>
      </c>
      <c r="BO1638">
        <v>0</v>
      </c>
      <c r="BP1638">
        <v>0</v>
      </c>
      <c r="BQ1638">
        <v>0</v>
      </c>
      <c r="BR1638">
        <v>0</v>
      </c>
      <c r="BS1638">
        <v>0</v>
      </c>
      <c r="BT1638">
        <v>0</v>
      </c>
      <c r="BU1638">
        <v>0</v>
      </c>
      <c r="BV1638">
        <v>0</v>
      </c>
      <c r="BW1638">
        <v>0</v>
      </c>
      <c r="BX1638">
        <v>0</v>
      </c>
      <c r="BY1638">
        <v>0</v>
      </c>
      <c r="BZ1638">
        <v>0</v>
      </c>
      <c r="CA1638">
        <v>0</v>
      </c>
      <c r="CB1638">
        <v>0</v>
      </c>
      <c r="CC1638">
        <v>0</v>
      </c>
      <c r="CD1638">
        <v>0</v>
      </c>
      <c r="CE1638">
        <v>0</v>
      </c>
      <c r="CF1638">
        <v>0</v>
      </c>
      <c r="CG1638">
        <v>0</v>
      </c>
      <c r="CH1638">
        <v>0</v>
      </c>
      <c r="CI1638">
        <v>0</v>
      </c>
      <c r="CJ1638">
        <v>0</v>
      </c>
      <c r="CK1638">
        <v>0</v>
      </c>
      <c r="CL1638">
        <v>0</v>
      </c>
      <c r="CM1638">
        <v>0</v>
      </c>
      <c r="CN1638">
        <v>0</v>
      </c>
      <c r="CO1638">
        <v>0</v>
      </c>
      <c r="CP1638">
        <v>0</v>
      </c>
      <c r="CQ1638">
        <v>0</v>
      </c>
      <c r="CR1638">
        <v>0</v>
      </c>
      <c r="CS1638">
        <v>0</v>
      </c>
      <c r="CT1638">
        <v>0</v>
      </c>
      <c r="CU1638">
        <v>0</v>
      </c>
      <c r="CV1638">
        <v>0</v>
      </c>
      <c r="CW1638">
        <v>0</v>
      </c>
      <c r="CX1638">
        <v>0</v>
      </c>
      <c r="CY1638">
        <v>0</v>
      </c>
      <c r="CZ1638">
        <v>0</v>
      </c>
      <c r="DA1638">
        <v>0</v>
      </c>
      <c r="DB1638">
        <v>0</v>
      </c>
      <c r="DC1638">
        <v>0</v>
      </c>
      <c r="DD1638">
        <v>0</v>
      </c>
      <c r="DE1638">
        <v>0</v>
      </c>
      <c r="DF1638">
        <v>0</v>
      </c>
      <c r="DG1638">
        <v>0</v>
      </c>
      <c r="DH1638">
        <v>0</v>
      </c>
      <c r="DI1638">
        <v>0</v>
      </c>
      <c r="DJ1638">
        <v>0</v>
      </c>
      <c r="DK1638">
        <v>0</v>
      </c>
      <c r="DL1638">
        <v>0</v>
      </c>
      <c r="DM1638">
        <v>0</v>
      </c>
      <c r="DN1638">
        <v>0</v>
      </c>
      <c r="DO1638">
        <v>0</v>
      </c>
      <c r="DP1638">
        <v>0</v>
      </c>
      <c r="DQ1638">
        <v>0</v>
      </c>
      <c r="DR1638">
        <v>0</v>
      </c>
      <c r="DS1638">
        <v>0</v>
      </c>
      <c r="DT1638">
        <v>0</v>
      </c>
      <c r="DU1638">
        <v>0</v>
      </c>
      <c r="DV1638">
        <v>0</v>
      </c>
      <c r="DW1638">
        <v>0</v>
      </c>
      <c r="DX1638">
        <v>0</v>
      </c>
    </row>
    <row r="1639" spans="14:128" hidden="1">
      <c r="N1639" t="s">
        <v>1025</v>
      </c>
      <c r="O1639">
        <v>1</v>
      </c>
      <c r="P1639">
        <v>27</v>
      </c>
      <c r="Q1639" s="183" t="str">
        <f t="shared" si="54"/>
        <v>SDH300127</v>
      </c>
      <c r="R1639">
        <v>10000</v>
      </c>
      <c r="S1639">
        <v>10000</v>
      </c>
      <c r="T1639">
        <v>10000</v>
      </c>
      <c r="U1639">
        <v>10000</v>
      </c>
      <c r="V1639">
        <v>10000</v>
      </c>
      <c r="W1639">
        <v>10000</v>
      </c>
      <c r="X1639">
        <v>10000</v>
      </c>
      <c r="Y1639">
        <v>10000</v>
      </c>
      <c r="Z1639">
        <v>10000</v>
      </c>
      <c r="AA1639">
        <v>10000</v>
      </c>
      <c r="AB1639">
        <v>10000</v>
      </c>
      <c r="AC1639">
        <v>10000</v>
      </c>
      <c r="AD1639">
        <v>10000</v>
      </c>
      <c r="AE1639">
        <v>10000</v>
      </c>
      <c r="AF1639">
        <v>10000</v>
      </c>
      <c r="AG1639">
        <v>10000</v>
      </c>
      <c r="AH1639">
        <v>10000</v>
      </c>
      <c r="AI1639">
        <v>10000</v>
      </c>
      <c r="AJ1639">
        <v>10000</v>
      </c>
      <c r="AK1639">
        <v>10000</v>
      </c>
      <c r="AL1639">
        <v>10000</v>
      </c>
      <c r="AM1639">
        <v>10000</v>
      </c>
      <c r="AN1639">
        <v>10000</v>
      </c>
      <c r="AO1639">
        <v>10000</v>
      </c>
      <c r="AP1639">
        <v>10000</v>
      </c>
      <c r="AQ1639">
        <v>10000</v>
      </c>
      <c r="AR1639">
        <v>10000</v>
      </c>
      <c r="AS1639">
        <v>10000</v>
      </c>
      <c r="AT1639">
        <v>10000</v>
      </c>
      <c r="AU1639">
        <v>10000</v>
      </c>
      <c r="AV1639">
        <v>10000</v>
      </c>
      <c r="AW1639">
        <v>10000</v>
      </c>
      <c r="AX1639">
        <v>10000</v>
      </c>
      <c r="AY1639">
        <v>10000</v>
      </c>
      <c r="AZ1639">
        <v>10000</v>
      </c>
      <c r="BA1639">
        <v>10000</v>
      </c>
      <c r="BB1639">
        <v>10000</v>
      </c>
      <c r="BC1639">
        <v>10000</v>
      </c>
      <c r="BD1639">
        <v>10000</v>
      </c>
      <c r="BE1639">
        <v>10000</v>
      </c>
      <c r="BF1639">
        <v>10000</v>
      </c>
      <c r="BG1639">
        <v>10000</v>
      </c>
      <c r="BH1639">
        <v>10000</v>
      </c>
      <c r="BI1639">
        <v>10000</v>
      </c>
      <c r="BJ1639">
        <v>10000</v>
      </c>
      <c r="BK1639">
        <v>0</v>
      </c>
      <c r="BL1639">
        <v>0</v>
      </c>
      <c r="BM1639">
        <v>0</v>
      </c>
      <c r="BN1639">
        <v>0</v>
      </c>
      <c r="BO1639">
        <v>0</v>
      </c>
      <c r="BP1639">
        <v>0</v>
      </c>
      <c r="BQ1639">
        <v>0</v>
      </c>
      <c r="BR1639">
        <v>0</v>
      </c>
      <c r="BS1639">
        <v>0</v>
      </c>
      <c r="BT1639">
        <v>0</v>
      </c>
      <c r="BU1639">
        <v>0</v>
      </c>
      <c r="BV1639">
        <v>0</v>
      </c>
      <c r="BW1639">
        <v>0</v>
      </c>
      <c r="BX1639">
        <v>0</v>
      </c>
      <c r="BY1639">
        <v>0</v>
      </c>
      <c r="BZ1639">
        <v>0</v>
      </c>
      <c r="CA1639">
        <v>0</v>
      </c>
      <c r="CB1639">
        <v>0</v>
      </c>
      <c r="CC1639">
        <v>0</v>
      </c>
      <c r="CD1639">
        <v>0</v>
      </c>
      <c r="CE1639">
        <v>0</v>
      </c>
      <c r="CF1639">
        <v>0</v>
      </c>
      <c r="CG1639">
        <v>0</v>
      </c>
      <c r="CH1639">
        <v>0</v>
      </c>
      <c r="CI1639">
        <v>0</v>
      </c>
      <c r="CJ1639">
        <v>0</v>
      </c>
      <c r="CK1639">
        <v>0</v>
      </c>
      <c r="CL1639">
        <v>0</v>
      </c>
      <c r="CM1639">
        <v>0</v>
      </c>
      <c r="CN1639">
        <v>0</v>
      </c>
      <c r="CO1639">
        <v>0</v>
      </c>
      <c r="CP1639">
        <v>0</v>
      </c>
      <c r="CQ1639">
        <v>0</v>
      </c>
      <c r="CR1639">
        <v>0</v>
      </c>
      <c r="CS1639">
        <v>0</v>
      </c>
      <c r="CT1639">
        <v>0</v>
      </c>
      <c r="CU1639">
        <v>0</v>
      </c>
      <c r="CV1639">
        <v>0</v>
      </c>
      <c r="CW1639">
        <v>0</v>
      </c>
      <c r="CX1639">
        <v>0</v>
      </c>
      <c r="CY1639">
        <v>0</v>
      </c>
      <c r="CZ1639">
        <v>0</v>
      </c>
      <c r="DA1639">
        <v>0</v>
      </c>
      <c r="DB1639">
        <v>0</v>
      </c>
      <c r="DC1639">
        <v>0</v>
      </c>
      <c r="DD1639">
        <v>0</v>
      </c>
      <c r="DE1639">
        <v>0</v>
      </c>
      <c r="DF1639">
        <v>0</v>
      </c>
      <c r="DG1639">
        <v>0</v>
      </c>
      <c r="DH1639">
        <v>0</v>
      </c>
      <c r="DI1639">
        <v>0</v>
      </c>
      <c r="DJ1639">
        <v>0</v>
      </c>
      <c r="DK1639">
        <v>0</v>
      </c>
      <c r="DL1639">
        <v>0</v>
      </c>
      <c r="DM1639">
        <v>0</v>
      </c>
      <c r="DN1639">
        <v>0</v>
      </c>
      <c r="DO1639">
        <v>0</v>
      </c>
      <c r="DP1639">
        <v>0</v>
      </c>
      <c r="DQ1639">
        <v>0</v>
      </c>
      <c r="DR1639">
        <v>0</v>
      </c>
      <c r="DS1639">
        <v>0</v>
      </c>
      <c r="DT1639">
        <v>0</v>
      </c>
      <c r="DU1639">
        <v>0</v>
      </c>
      <c r="DV1639">
        <v>0</v>
      </c>
      <c r="DW1639">
        <v>0</v>
      </c>
      <c r="DX1639">
        <v>0</v>
      </c>
    </row>
    <row r="1640" spans="14:128" hidden="1">
      <c r="N1640" t="s">
        <v>1025</v>
      </c>
      <c r="O1640">
        <v>1</v>
      </c>
      <c r="P1640">
        <v>28</v>
      </c>
      <c r="Q1640" s="183" t="str">
        <f t="shared" si="54"/>
        <v>SDH300128</v>
      </c>
      <c r="R1640">
        <v>10000</v>
      </c>
      <c r="S1640">
        <v>10000</v>
      </c>
      <c r="T1640">
        <v>10000</v>
      </c>
      <c r="U1640">
        <v>10000</v>
      </c>
      <c r="V1640">
        <v>10000</v>
      </c>
      <c r="W1640">
        <v>10000</v>
      </c>
      <c r="X1640">
        <v>10000</v>
      </c>
      <c r="Y1640">
        <v>10000</v>
      </c>
      <c r="Z1640">
        <v>10000</v>
      </c>
      <c r="AA1640">
        <v>10000</v>
      </c>
      <c r="AB1640">
        <v>10000</v>
      </c>
      <c r="AC1640">
        <v>10000</v>
      </c>
      <c r="AD1640">
        <v>10000</v>
      </c>
      <c r="AE1640">
        <v>10000</v>
      </c>
      <c r="AF1640">
        <v>10000</v>
      </c>
      <c r="AG1640">
        <v>10000</v>
      </c>
      <c r="AH1640">
        <v>10000</v>
      </c>
      <c r="AI1640">
        <v>10000</v>
      </c>
      <c r="AJ1640">
        <v>10000</v>
      </c>
      <c r="AK1640">
        <v>10000</v>
      </c>
      <c r="AL1640">
        <v>10000</v>
      </c>
      <c r="AM1640">
        <v>10000</v>
      </c>
      <c r="AN1640">
        <v>10000</v>
      </c>
      <c r="AO1640">
        <v>10000</v>
      </c>
      <c r="AP1640">
        <v>10000</v>
      </c>
      <c r="AQ1640">
        <v>10000</v>
      </c>
      <c r="AR1640">
        <v>10000</v>
      </c>
      <c r="AS1640">
        <v>10000</v>
      </c>
      <c r="AT1640">
        <v>10000</v>
      </c>
      <c r="AU1640">
        <v>10000</v>
      </c>
      <c r="AV1640">
        <v>10000</v>
      </c>
      <c r="AW1640">
        <v>10000</v>
      </c>
      <c r="AX1640">
        <v>10000</v>
      </c>
      <c r="AY1640">
        <v>10000</v>
      </c>
      <c r="AZ1640">
        <v>10000</v>
      </c>
      <c r="BA1640">
        <v>10000</v>
      </c>
      <c r="BB1640">
        <v>10000</v>
      </c>
      <c r="BC1640">
        <v>10000</v>
      </c>
      <c r="BD1640">
        <v>10000</v>
      </c>
      <c r="BE1640">
        <v>10000</v>
      </c>
      <c r="BF1640">
        <v>10000</v>
      </c>
      <c r="BG1640">
        <v>10000</v>
      </c>
      <c r="BH1640">
        <v>10000</v>
      </c>
      <c r="BI1640">
        <v>10000</v>
      </c>
      <c r="BJ1640">
        <v>10000</v>
      </c>
      <c r="BK1640">
        <v>0</v>
      </c>
      <c r="BL1640">
        <v>0</v>
      </c>
      <c r="BM1640">
        <v>0</v>
      </c>
      <c r="BN1640">
        <v>0</v>
      </c>
      <c r="BO1640">
        <v>0</v>
      </c>
      <c r="BP1640">
        <v>0</v>
      </c>
      <c r="BQ1640">
        <v>0</v>
      </c>
      <c r="BR1640">
        <v>0</v>
      </c>
      <c r="BS1640">
        <v>0</v>
      </c>
      <c r="BT1640">
        <v>0</v>
      </c>
      <c r="BU1640">
        <v>0</v>
      </c>
      <c r="BV1640">
        <v>0</v>
      </c>
      <c r="BW1640">
        <v>0</v>
      </c>
      <c r="BX1640">
        <v>0</v>
      </c>
      <c r="BY1640">
        <v>0</v>
      </c>
      <c r="BZ1640">
        <v>0</v>
      </c>
      <c r="CA1640">
        <v>0</v>
      </c>
      <c r="CB1640">
        <v>0</v>
      </c>
      <c r="CC1640">
        <v>0</v>
      </c>
      <c r="CD1640">
        <v>0</v>
      </c>
      <c r="CE1640">
        <v>0</v>
      </c>
      <c r="CF1640">
        <v>0</v>
      </c>
      <c r="CG1640">
        <v>0</v>
      </c>
      <c r="CH1640">
        <v>0</v>
      </c>
      <c r="CI1640">
        <v>0</v>
      </c>
      <c r="CJ1640">
        <v>0</v>
      </c>
      <c r="CK1640">
        <v>0</v>
      </c>
      <c r="CL1640">
        <v>0</v>
      </c>
      <c r="CM1640">
        <v>0</v>
      </c>
      <c r="CN1640">
        <v>0</v>
      </c>
      <c r="CO1640">
        <v>0</v>
      </c>
      <c r="CP1640">
        <v>0</v>
      </c>
      <c r="CQ1640">
        <v>0</v>
      </c>
      <c r="CR1640">
        <v>0</v>
      </c>
      <c r="CS1640">
        <v>0</v>
      </c>
      <c r="CT1640">
        <v>0</v>
      </c>
      <c r="CU1640">
        <v>0</v>
      </c>
      <c r="CV1640">
        <v>0</v>
      </c>
      <c r="CW1640">
        <v>0</v>
      </c>
      <c r="CX1640">
        <v>0</v>
      </c>
      <c r="CY1640">
        <v>0</v>
      </c>
      <c r="CZ1640">
        <v>0</v>
      </c>
      <c r="DA1640">
        <v>0</v>
      </c>
      <c r="DB1640">
        <v>0</v>
      </c>
      <c r="DC1640">
        <v>0</v>
      </c>
      <c r="DD1640">
        <v>0</v>
      </c>
      <c r="DE1640">
        <v>0</v>
      </c>
      <c r="DF1640">
        <v>0</v>
      </c>
      <c r="DG1640">
        <v>0</v>
      </c>
      <c r="DH1640">
        <v>0</v>
      </c>
      <c r="DI1640">
        <v>0</v>
      </c>
      <c r="DJ1640">
        <v>0</v>
      </c>
      <c r="DK1640">
        <v>0</v>
      </c>
      <c r="DL1640">
        <v>0</v>
      </c>
      <c r="DM1640">
        <v>0</v>
      </c>
      <c r="DN1640">
        <v>0</v>
      </c>
      <c r="DO1640">
        <v>0</v>
      </c>
      <c r="DP1640">
        <v>0</v>
      </c>
      <c r="DQ1640">
        <v>0</v>
      </c>
      <c r="DR1640">
        <v>0</v>
      </c>
      <c r="DS1640">
        <v>0</v>
      </c>
      <c r="DT1640">
        <v>0</v>
      </c>
      <c r="DU1640">
        <v>0</v>
      </c>
      <c r="DV1640">
        <v>0</v>
      </c>
      <c r="DW1640">
        <v>0</v>
      </c>
      <c r="DX1640">
        <v>0</v>
      </c>
    </row>
    <row r="1641" spans="14:128" hidden="1">
      <c r="N1641" t="s">
        <v>1025</v>
      </c>
      <c r="O1641">
        <v>1</v>
      </c>
      <c r="P1641">
        <v>29</v>
      </c>
      <c r="Q1641" s="183" t="str">
        <f t="shared" si="54"/>
        <v>SDH300129</v>
      </c>
      <c r="R1641">
        <v>10000</v>
      </c>
      <c r="S1641">
        <v>10000</v>
      </c>
      <c r="T1641">
        <v>10000</v>
      </c>
      <c r="U1641">
        <v>10000</v>
      </c>
      <c r="V1641">
        <v>10000</v>
      </c>
      <c r="W1641">
        <v>10000</v>
      </c>
      <c r="X1641">
        <v>10000</v>
      </c>
      <c r="Y1641">
        <v>10000</v>
      </c>
      <c r="Z1641">
        <v>10000</v>
      </c>
      <c r="AA1641">
        <v>10000</v>
      </c>
      <c r="AB1641">
        <v>10000</v>
      </c>
      <c r="AC1641">
        <v>10000</v>
      </c>
      <c r="AD1641">
        <v>10000</v>
      </c>
      <c r="AE1641">
        <v>10000</v>
      </c>
      <c r="AF1641">
        <v>10000</v>
      </c>
      <c r="AG1641">
        <v>10000</v>
      </c>
      <c r="AH1641">
        <v>10000</v>
      </c>
      <c r="AI1641">
        <v>10000</v>
      </c>
      <c r="AJ1641">
        <v>10000</v>
      </c>
      <c r="AK1641">
        <v>10000</v>
      </c>
      <c r="AL1641">
        <v>10000</v>
      </c>
      <c r="AM1641">
        <v>10000</v>
      </c>
      <c r="AN1641">
        <v>10000</v>
      </c>
      <c r="AO1641">
        <v>10000</v>
      </c>
      <c r="AP1641">
        <v>10000</v>
      </c>
      <c r="AQ1641">
        <v>10000</v>
      </c>
      <c r="AR1641">
        <v>10000</v>
      </c>
      <c r="AS1641">
        <v>10000</v>
      </c>
      <c r="AT1641">
        <v>10000</v>
      </c>
      <c r="AU1641">
        <v>10000</v>
      </c>
      <c r="AV1641">
        <v>10000</v>
      </c>
      <c r="AW1641">
        <v>10000</v>
      </c>
      <c r="AX1641">
        <v>10000</v>
      </c>
      <c r="AY1641">
        <v>10000</v>
      </c>
      <c r="AZ1641">
        <v>10000</v>
      </c>
      <c r="BA1641">
        <v>10000</v>
      </c>
      <c r="BB1641">
        <v>10000</v>
      </c>
      <c r="BC1641">
        <v>10000</v>
      </c>
      <c r="BD1641">
        <v>10000</v>
      </c>
      <c r="BE1641">
        <v>10000</v>
      </c>
      <c r="BF1641">
        <v>10000</v>
      </c>
      <c r="BG1641">
        <v>10000</v>
      </c>
      <c r="BH1641">
        <v>10000</v>
      </c>
      <c r="BI1641">
        <v>10000</v>
      </c>
      <c r="BJ1641">
        <v>10000</v>
      </c>
      <c r="BK1641">
        <v>0</v>
      </c>
      <c r="BL1641">
        <v>0</v>
      </c>
      <c r="BM1641">
        <v>0</v>
      </c>
      <c r="BN1641">
        <v>0</v>
      </c>
      <c r="BO1641">
        <v>0</v>
      </c>
      <c r="BP1641">
        <v>0</v>
      </c>
      <c r="BQ1641">
        <v>0</v>
      </c>
      <c r="BR1641">
        <v>0</v>
      </c>
      <c r="BS1641">
        <v>0</v>
      </c>
      <c r="BT1641">
        <v>0</v>
      </c>
      <c r="BU1641">
        <v>0</v>
      </c>
      <c r="BV1641">
        <v>0</v>
      </c>
      <c r="BW1641">
        <v>0</v>
      </c>
      <c r="BX1641">
        <v>0</v>
      </c>
      <c r="BY1641">
        <v>0</v>
      </c>
      <c r="BZ1641">
        <v>0</v>
      </c>
      <c r="CA1641">
        <v>0</v>
      </c>
      <c r="CB1641">
        <v>0</v>
      </c>
      <c r="CC1641">
        <v>0</v>
      </c>
      <c r="CD1641">
        <v>0</v>
      </c>
      <c r="CE1641">
        <v>0</v>
      </c>
      <c r="CF1641">
        <v>0</v>
      </c>
      <c r="CG1641">
        <v>0</v>
      </c>
      <c r="CH1641">
        <v>0</v>
      </c>
      <c r="CI1641">
        <v>0</v>
      </c>
      <c r="CJ1641">
        <v>0</v>
      </c>
      <c r="CK1641">
        <v>0</v>
      </c>
      <c r="CL1641">
        <v>0</v>
      </c>
      <c r="CM1641">
        <v>0</v>
      </c>
      <c r="CN1641">
        <v>0</v>
      </c>
      <c r="CO1641">
        <v>0</v>
      </c>
      <c r="CP1641">
        <v>0</v>
      </c>
      <c r="CQ1641">
        <v>0</v>
      </c>
      <c r="CR1641">
        <v>0</v>
      </c>
      <c r="CS1641">
        <v>0</v>
      </c>
      <c r="CT1641">
        <v>0</v>
      </c>
      <c r="CU1641">
        <v>0</v>
      </c>
      <c r="CV1641">
        <v>0</v>
      </c>
      <c r="CW1641">
        <v>0</v>
      </c>
      <c r="CX1641">
        <v>0</v>
      </c>
      <c r="CY1641">
        <v>0</v>
      </c>
      <c r="CZ1641">
        <v>0</v>
      </c>
      <c r="DA1641">
        <v>0</v>
      </c>
      <c r="DB1641">
        <v>0</v>
      </c>
      <c r="DC1641">
        <v>0</v>
      </c>
      <c r="DD1641">
        <v>0</v>
      </c>
      <c r="DE1641">
        <v>0</v>
      </c>
      <c r="DF1641">
        <v>0</v>
      </c>
      <c r="DG1641">
        <v>0</v>
      </c>
      <c r="DH1641">
        <v>0</v>
      </c>
      <c r="DI1641">
        <v>0</v>
      </c>
      <c r="DJ1641">
        <v>0</v>
      </c>
      <c r="DK1641">
        <v>0</v>
      </c>
      <c r="DL1641">
        <v>0</v>
      </c>
      <c r="DM1641">
        <v>0</v>
      </c>
      <c r="DN1641">
        <v>0</v>
      </c>
      <c r="DO1641">
        <v>0</v>
      </c>
      <c r="DP1641">
        <v>0</v>
      </c>
      <c r="DQ1641">
        <v>0</v>
      </c>
      <c r="DR1641">
        <v>0</v>
      </c>
      <c r="DS1641">
        <v>0</v>
      </c>
      <c r="DT1641">
        <v>0</v>
      </c>
      <c r="DU1641">
        <v>0</v>
      </c>
      <c r="DV1641">
        <v>0</v>
      </c>
      <c r="DW1641">
        <v>0</v>
      </c>
      <c r="DX1641">
        <v>0</v>
      </c>
    </row>
    <row r="1642" spans="14:128" hidden="1">
      <c r="N1642" t="s">
        <v>1025</v>
      </c>
      <c r="O1642">
        <v>1</v>
      </c>
      <c r="P1642">
        <v>30</v>
      </c>
      <c r="Q1642" s="183" t="str">
        <f t="shared" si="54"/>
        <v>SDH300130</v>
      </c>
      <c r="R1642">
        <v>10000</v>
      </c>
      <c r="S1642">
        <v>10000</v>
      </c>
      <c r="T1642">
        <v>10000</v>
      </c>
      <c r="U1642">
        <v>10000</v>
      </c>
      <c r="V1642">
        <v>10000</v>
      </c>
      <c r="W1642">
        <v>10000</v>
      </c>
      <c r="X1642">
        <v>10000</v>
      </c>
      <c r="Y1642">
        <v>10000</v>
      </c>
      <c r="Z1642">
        <v>10000</v>
      </c>
      <c r="AA1642">
        <v>10000</v>
      </c>
      <c r="AB1642">
        <v>10000</v>
      </c>
      <c r="AC1642">
        <v>10000</v>
      </c>
      <c r="AD1642">
        <v>10000</v>
      </c>
      <c r="AE1642">
        <v>10000</v>
      </c>
      <c r="AF1642">
        <v>10000</v>
      </c>
      <c r="AG1642">
        <v>10000</v>
      </c>
      <c r="AH1642">
        <v>10000</v>
      </c>
      <c r="AI1642">
        <v>10000</v>
      </c>
      <c r="AJ1642">
        <v>10000</v>
      </c>
      <c r="AK1642">
        <v>10000</v>
      </c>
      <c r="AL1642">
        <v>10000</v>
      </c>
      <c r="AM1642">
        <v>10000</v>
      </c>
      <c r="AN1642">
        <v>10000</v>
      </c>
      <c r="AO1642">
        <v>10000</v>
      </c>
      <c r="AP1642">
        <v>10000</v>
      </c>
      <c r="AQ1642">
        <v>10000</v>
      </c>
      <c r="AR1642">
        <v>10000</v>
      </c>
      <c r="AS1642">
        <v>10000</v>
      </c>
      <c r="AT1642">
        <v>10000</v>
      </c>
      <c r="AU1642">
        <v>10000</v>
      </c>
      <c r="AV1642">
        <v>10000</v>
      </c>
      <c r="AW1642">
        <v>10000</v>
      </c>
      <c r="AX1642">
        <v>10000</v>
      </c>
      <c r="AY1642">
        <v>10000</v>
      </c>
      <c r="AZ1642">
        <v>10000</v>
      </c>
      <c r="BA1642">
        <v>10000</v>
      </c>
      <c r="BB1642">
        <v>10000</v>
      </c>
      <c r="BC1642">
        <v>10000</v>
      </c>
      <c r="BD1642">
        <v>10000</v>
      </c>
      <c r="BE1642">
        <v>10000</v>
      </c>
      <c r="BF1642">
        <v>10000</v>
      </c>
      <c r="BG1642">
        <v>10000</v>
      </c>
      <c r="BH1642">
        <v>10000</v>
      </c>
      <c r="BI1642">
        <v>10000</v>
      </c>
      <c r="BJ1642">
        <v>10000</v>
      </c>
      <c r="BK1642">
        <v>0</v>
      </c>
      <c r="BL1642">
        <v>0</v>
      </c>
      <c r="BM1642">
        <v>0</v>
      </c>
      <c r="BN1642">
        <v>0</v>
      </c>
      <c r="BO1642">
        <v>0</v>
      </c>
      <c r="BP1642">
        <v>0</v>
      </c>
      <c r="BQ1642">
        <v>0</v>
      </c>
      <c r="BR1642">
        <v>0</v>
      </c>
      <c r="BS1642">
        <v>0</v>
      </c>
      <c r="BT1642">
        <v>0</v>
      </c>
      <c r="BU1642">
        <v>0</v>
      </c>
      <c r="BV1642">
        <v>0</v>
      </c>
      <c r="BW1642">
        <v>0</v>
      </c>
      <c r="BX1642">
        <v>0</v>
      </c>
      <c r="BY1642">
        <v>0</v>
      </c>
      <c r="BZ1642">
        <v>0</v>
      </c>
      <c r="CA1642">
        <v>0</v>
      </c>
      <c r="CB1642">
        <v>0</v>
      </c>
      <c r="CC1642">
        <v>0</v>
      </c>
      <c r="CD1642">
        <v>0</v>
      </c>
      <c r="CE1642">
        <v>0</v>
      </c>
      <c r="CF1642">
        <v>0</v>
      </c>
      <c r="CG1642">
        <v>0</v>
      </c>
      <c r="CH1642">
        <v>0</v>
      </c>
      <c r="CI1642">
        <v>0</v>
      </c>
      <c r="CJ1642">
        <v>0</v>
      </c>
      <c r="CK1642">
        <v>0</v>
      </c>
      <c r="CL1642">
        <v>0</v>
      </c>
      <c r="CM1642">
        <v>0</v>
      </c>
      <c r="CN1642">
        <v>0</v>
      </c>
      <c r="CO1642">
        <v>0</v>
      </c>
      <c r="CP1642">
        <v>0</v>
      </c>
      <c r="CQ1642">
        <v>0</v>
      </c>
      <c r="CR1642">
        <v>0</v>
      </c>
      <c r="CS1642">
        <v>0</v>
      </c>
      <c r="CT1642">
        <v>0</v>
      </c>
      <c r="CU1642">
        <v>0</v>
      </c>
      <c r="CV1642">
        <v>0</v>
      </c>
      <c r="CW1642">
        <v>0</v>
      </c>
      <c r="CX1642">
        <v>0</v>
      </c>
      <c r="CY1642">
        <v>0</v>
      </c>
      <c r="CZ1642">
        <v>0</v>
      </c>
      <c r="DA1642">
        <v>0</v>
      </c>
      <c r="DB1642">
        <v>0</v>
      </c>
      <c r="DC1642">
        <v>0</v>
      </c>
      <c r="DD1642">
        <v>0</v>
      </c>
      <c r="DE1642">
        <v>0</v>
      </c>
      <c r="DF1642">
        <v>0</v>
      </c>
      <c r="DG1642">
        <v>0</v>
      </c>
      <c r="DH1642">
        <v>0</v>
      </c>
      <c r="DI1642">
        <v>0</v>
      </c>
      <c r="DJ1642">
        <v>0</v>
      </c>
      <c r="DK1642">
        <v>0</v>
      </c>
      <c r="DL1642">
        <v>0</v>
      </c>
      <c r="DM1642">
        <v>0</v>
      </c>
      <c r="DN1642">
        <v>0</v>
      </c>
      <c r="DO1642">
        <v>0</v>
      </c>
      <c r="DP1642">
        <v>0</v>
      </c>
      <c r="DQ1642">
        <v>0</v>
      </c>
      <c r="DR1642">
        <v>0</v>
      </c>
      <c r="DS1642">
        <v>0</v>
      </c>
      <c r="DT1642">
        <v>0</v>
      </c>
      <c r="DU1642">
        <v>0</v>
      </c>
      <c r="DV1642">
        <v>0</v>
      </c>
      <c r="DW1642">
        <v>0</v>
      </c>
      <c r="DX1642">
        <v>0</v>
      </c>
    </row>
    <row r="1643" spans="14:128" hidden="1">
      <c r="N1643" t="s">
        <v>1025</v>
      </c>
      <c r="O1643">
        <v>1</v>
      </c>
      <c r="P1643">
        <v>31</v>
      </c>
      <c r="Q1643" s="183" t="str">
        <f t="shared" si="54"/>
        <v>SDH300131</v>
      </c>
      <c r="R1643">
        <v>10000</v>
      </c>
      <c r="S1643">
        <v>10000</v>
      </c>
      <c r="T1643">
        <v>10000</v>
      </c>
      <c r="U1643">
        <v>10000</v>
      </c>
      <c r="V1643">
        <v>10000</v>
      </c>
      <c r="W1643">
        <v>10000</v>
      </c>
      <c r="X1643">
        <v>10000</v>
      </c>
      <c r="Y1643">
        <v>10000</v>
      </c>
      <c r="Z1643">
        <v>10000</v>
      </c>
      <c r="AA1643">
        <v>10000</v>
      </c>
      <c r="AB1643">
        <v>10000</v>
      </c>
      <c r="AC1643">
        <v>10000</v>
      </c>
      <c r="AD1643">
        <v>10000</v>
      </c>
      <c r="AE1643">
        <v>10000</v>
      </c>
      <c r="AF1643">
        <v>10000</v>
      </c>
      <c r="AG1643">
        <v>10000</v>
      </c>
      <c r="AH1643">
        <v>10000</v>
      </c>
      <c r="AI1643">
        <v>10000</v>
      </c>
      <c r="AJ1643">
        <v>10000</v>
      </c>
      <c r="AK1643">
        <v>10000</v>
      </c>
      <c r="AL1643">
        <v>10000</v>
      </c>
      <c r="AM1643">
        <v>10000</v>
      </c>
      <c r="AN1643">
        <v>10000</v>
      </c>
      <c r="AO1643">
        <v>10000</v>
      </c>
      <c r="AP1643">
        <v>10000</v>
      </c>
      <c r="AQ1643">
        <v>10000</v>
      </c>
      <c r="AR1643">
        <v>10000</v>
      </c>
      <c r="AS1643">
        <v>10000</v>
      </c>
      <c r="AT1643">
        <v>10000</v>
      </c>
      <c r="AU1643">
        <v>10000</v>
      </c>
      <c r="AV1643">
        <v>10000</v>
      </c>
      <c r="AW1643">
        <v>10000</v>
      </c>
      <c r="AX1643">
        <v>10000</v>
      </c>
      <c r="AY1643">
        <v>10000</v>
      </c>
      <c r="AZ1643">
        <v>10000</v>
      </c>
      <c r="BA1643">
        <v>10000</v>
      </c>
      <c r="BB1643">
        <v>10000</v>
      </c>
      <c r="BC1643">
        <v>10000</v>
      </c>
      <c r="BD1643">
        <v>10000</v>
      </c>
      <c r="BE1643">
        <v>10000</v>
      </c>
      <c r="BF1643">
        <v>10000</v>
      </c>
      <c r="BG1643">
        <v>10000</v>
      </c>
      <c r="BH1643">
        <v>10000</v>
      </c>
      <c r="BI1643">
        <v>10000</v>
      </c>
      <c r="BJ1643">
        <v>10000</v>
      </c>
      <c r="BK1643">
        <v>0</v>
      </c>
      <c r="BL1643">
        <v>0</v>
      </c>
      <c r="BM1643">
        <v>0</v>
      </c>
      <c r="BN1643">
        <v>0</v>
      </c>
      <c r="BO1643">
        <v>0</v>
      </c>
      <c r="BP1643">
        <v>0</v>
      </c>
      <c r="BQ1643">
        <v>0</v>
      </c>
      <c r="BR1643">
        <v>0</v>
      </c>
      <c r="BS1643">
        <v>0</v>
      </c>
      <c r="BT1643">
        <v>0</v>
      </c>
      <c r="BU1643">
        <v>0</v>
      </c>
      <c r="BV1643">
        <v>0</v>
      </c>
      <c r="BW1643">
        <v>0</v>
      </c>
      <c r="BX1643">
        <v>0</v>
      </c>
      <c r="BY1643">
        <v>0</v>
      </c>
      <c r="BZ1643">
        <v>0</v>
      </c>
      <c r="CA1643">
        <v>0</v>
      </c>
      <c r="CB1643">
        <v>0</v>
      </c>
      <c r="CC1643">
        <v>0</v>
      </c>
      <c r="CD1643">
        <v>0</v>
      </c>
      <c r="CE1643">
        <v>0</v>
      </c>
      <c r="CF1643">
        <v>0</v>
      </c>
      <c r="CG1643">
        <v>0</v>
      </c>
      <c r="CH1643">
        <v>0</v>
      </c>
      <c r="CI1643">
        <v>0</v>
      </c>
      <c r="CJ1643">
        <v>0</v>
      </c>
      <c r="CK1643">
        <v>0</v>
      </c>
      <c r="CL1643">
        <v>0</v>
      </c>
      <c r="CM1643">
        <v>0</v>
      </c>
      <c r="CN1643">
        <v>0</v>
      </c>
      <c r="CO1643">
        <v>0</v>
      </c>
      <c r="CP1643">
        <v>0</v>
      </c>
      <c r="CQ1643">
        <v>0</v>
      </c>
      <c r="CR1643">
        <v>0</v>
      </c>
      <c r="CS1643">
        <v>0</v>
      </c>
      <c r="CT1643">
        <v>0</v>
      </c>
      <c r="CU1643">
        <v>0</v>
      </c>
      <c r="CV1643">
        <v>0</v>
      </c>
      <c r="CW1643">
        <v>0</v>
      </c>
      <c r="CX1643">
        <v>0</v>
      </c>
      <c r="CY1643">
        <v>0</v>
      </c>
      <c r="CZ1643">
        <v>0</v>
      </c>
      <c r="DA1643">
        <v>0</v>
      </c>
      <c r="DB1643">
        <v>0</v>
      </c>
      <c r="DC1643">
        <v>0</v>
      </c>
      <c r="DD1643">
        <v>0</v>
      </c>
      <c r="DE1643">
        <v>0</v>
      </c>
      <c r="DF1643">
        <v>0</v>
      </c>
      <c r="DG1643">
        <v>0</v>
      </c>
      <c r="DH1643">
        <v>0</v>
      </c>
      <c r="DI1643">
        <v>0</v>
      </c>
      <c r="DJ1643">
        <v>0</v>
      </c>
      <c r="DK1643">
        <v>0</v>
      </c>
      <c r="DL1643">
        <v>0</v>
      </c>
      <c r="DM1643">
        <v>0</v>
      </c>
      <c r="DN1643">
        <v>0</v>
      </c>
      <c r="DO1643">
        <v>0</v>
      </c>
      <c r="DP1643">
        <v>0</v>
      </c>
      <c r="DQ1643">
        <v>0</v>
      </c>
      <c r="DR1643">
        <v>0</v>
      </c>
      <c r="DS1643">
        <v>0</v>
      </c>
      <c r="DT1643">
        <v>0</v>
      </c>
      <c r="DU1643">
        <v>0</v>
      </c>
      <c r="DV1643">
        <v>0</v>
      </c>
      <c r="DW1643">
        <v>0</v>
      </c>
      <c r="DX1643">
        <v>0</v>
      </c>
    </row>
    <row r="1644" spans="14:128" hidden="1">
      <c r="N1644" t="s">
        <v>1025</v>
      </c>
      <c r="O1644">
        <v>1</v>
      </c>
      <c r="P1644">
        <v>32</v>
      </c>
      <c r="Q1644" s="183" t="str">
        <f t="shared" si="54"/>
        <v>SDH300132</v>
      </c>
      <c r="R1644">
        <v>10000</v>
      </c>
      <c r="S1644">
        <v>10000</v>
      </c>
      <c r="T1644">
        <v>10000</v>
      </c>
      <c r="U1644">
        <v>10000</v>
      </c>
      <c r="V1644">
        <v>10000</v>
      </c>
      <c r="W1644">
        <v>10000</v>
      </c>
      <c r="X1644">
        <v>10000</v>
      </c>
      <c r="Y1644">
        <v>10000</v>
      </c>
      <c r="Z1644">
        <v>10000</v>
      </c>
      <c r="AA1644">
        <v>10000</v>
      </c>
      <c r="AB1644">
        <v>10000</v>
      </c>
      <c r="AC1644">
        <v>10000</v>
      </c>
      <c r="AD1644">
        <v>10000</v>
      </c>
      <c r="AE1644">
        <v>10000</v>
      </c>
      <c r="AF1644">
        <v>10000</v>
      </c>
      <c r="AG1644">
        <v>10000</v>
      </c>
      <c r="AH1644">
        <v>10000</v>
      </c>
      <c r="AI1644">
        <v>10000</v>
      </c>
      <c r="AJ1644">
        <v>10000</v>
      </c>
      <c r="AK1644">
        <v>10000</v>
      </c>
      <c r="AL1644">
        <v>10000</v>
      </c>
      <c r="AM1644">
        <v>10000</v>
      </c>
      <c r="AN1644">
        <v>10000</v>
      </c>
      <c r="AO1644">
        <v>10000</v>
      </c>
      <c r="AP1644">
        <v>10000</v>
      </c>
      <c r="AQ1644">
        <v>10000</v>
      </c>
      <c r="AR1644">
        <v>10000</v>
      </c>
      <c r="AS1644">
        <v>10000</v>
      </c>
      <c r="AT1644">
        <v>10000</v>
      </c>
      <c r="AU1644">
        <v>10176</v>
      </c>
      <c r="AV1644">
        <v>10176</v>
      </c>
      <c r="AW1644">
        <v>10176</v>
      </c>
      <c r="AX1644">
        <v>10176</v>
      </c>
      <c r="AY1644">
        <v>10176</v>
      </c>
      <c r="AZ1644">
        <v>10176</v>
      </c>
      <c r="BA1644">
        <v>10176</v>
      </c>
      <c r="BB1644">
        <v>10176</v>
      </c>
      <c r="BC1644">
        <v>10176</v>
      </c>
      <c r="BD1644">
        <v>10176</v>
      </c>
      <c r="BE1644">
        <v>10176</v>
      </c>
      <c r="BF1644">
        <v>10176</v>
      </c>
      <c r="BG1644">
        <v>10176</v>
      </c>
      <c r="BH1644">
        <v>10176</v>
      </c>
      <c r="BI1644">
        <v>10176</v>
      </c>
      <c r="BJ1644">
        <v>10176</v>
      </c>
      <c r="BK1644">
        <v>0</v>
      </c>
      <c r="BL1644">
        <v>0</v>
      </c>
      <c r="BM1644">
        <v>0</v>
      </c>
      <c r="BN1644">
        <v>0</v>
      </c>
      <c r="BO1644">
        <v>0</v>
      </c>
      <c r="BP1644">
        <v>0</v>
      </c>
      <c r="BQ1644">
        <v>0</v>
      </c>
      <c r="BR1644">
        <v>0</v>
      </c>
      <c r="BS1644">
        <v>0</v>
      </c>
      <c r="BT1644">
        <v>0</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0</v>
      </c>
      <c r="CP1644">
        <v>0</v>
      </c>
      <c r="CQ1644">
        <v>0</v>
      </c>
      <c r="CR1644">
        <v>0</v>
      </c>
      <c r="CS1644">
        <v>0</v>
      </c>
      <c r="CT1644">
        <v>0</v>
      </c>
      <c r="CU1644">
        <v>0</v>
      </c>
      <c r="CV1644">
        <v>0</v>
      </c>
      <c r="CW1644">
        <v>0</v>
      </c>
      <c r="CX1644">
        <v>0</v>
      </c>
      <c r="CY1644">
        <v>0</v>
      </c>
      <c r="CZ1644">
        <v>0</v>
      </c>
      <c r="DA1644">
        <v>0</v>
      </c>
      <c r="DB1644">
        <v>0</v>
      </c>
      <c r="DC1644">
        <v>0</v>
      </c>
      <c r="DD1644">
        <v>0</v>
      </c>
      <c r="DE1644">
        <v>0</v>
      </c>
      <c r="DF1644">
        <v>0</v>
      </c>
      <c r="DG1644">
        <v>0</v>
      </c>
      <c r="DH1644">
        <v>0</v>
      </c>
      <c r="DI1644">
        <v>0</v>
      </c>
      <c r="DJ1644">
        <v>0</v>
      </c>
      <c r="DK1644">
        <v>0</v>
      </c>
      <c r="DL1644">
        <v>0</v>
      </c>
      <c r="DM1644">
        <v>0</v>
      </c>
      <c r="DN1644">
        <v>0</v>
      </c>
      <c r="DO1644">
        <v>0</v>
      </c>
      <c r="DP1644">
        <v>0</v>
      </c>
      <c r="DQ1644">
        <v>0</v>
      </c>
      <c r="DR1644">
        <v>0</v>
      </c>
      <c r="DS1644">
        <v>0</v>
      </c>
      <c r="DT1644">
        <v>0</v>
      </c>
      <c r="DU1644">
        <v>0</v>
      </c>
      <c r="DV1644">
        <v>0</v>
      </c>
      <c r="DW1644">
        <v>0</v>
      </c>
      <c r="DX1644">
        <v>0</v>
      </c>
    </row>
    <row r="1645" spans="14:128" hidden="1">
      <c r="N1645" t="s">
        <v>1025</v>
      </c>
      <c r="O1645">
        <v>1</v>
      </c>
      <c r="P1645">
        <v>33</v>
      </c>
      <c r="Q1645" s="183" t="str">
        <f t="shared" si="54"/>
        <v>SDH300133</v>
      </c>
      <c r="R1645">
        <v>10000</v>
      </c>
      <c r="S1645">
        <v>10000</v>
      </c>
      <c r="T1645">
        <v>10000</v>
      </c>
      <c r="U1645">
        <v>10000</v>
      </c>
      <c r="V1645">
        <v>10000</v>
      </c>
      <c r="W1645">
        <v>10000</v>
      </c>
      <c r="X1645">
        <v>10000</v>
      </c>
      <c r="Y1645">
        <v>10000</v>
      </c>
      <c r="Z1645">
        <v>10000</v>
      </c>
      <c r="AA1645">
        <v>10000</v>
      </c>
      <c r="AB1645">
        <v>10000</v>
      </c>
      <c r="AC1645">
        <v>10000</v>
      </c>
      <c r="AD1645">
        <v>10000</v>
      </c>
      <c r="AE1645">
        <v>10000</v>
      </c>
      <c r="AF1645">
        <v>10000</v>
      </c>
      <c r="AG1645">
        <v>10000</v>
      </c>
      <c r="AH1645">
        <v>10000</v>
      </c>
      <c r="AI1645">
        <v>10000</v>
      </c>
      <c r="AJ1645">
        <v>10000</v>
      </c>
      <c r="AK1645">
        <v>10000</v>
      </c>
      <c r="AL1645">
        <v>10000</v>
      </c>
      <c r="AM1645">
        <v>10000</v>
      </c>
      <c r="AN1645">
        <v>10000</v>
      </c>
      <c r="AO1645">
        <v>10000</v>
      </c>
      <c r="AP1645">
        <v>10000</v>
      </c>
      <c r="AQ1645">
        <v>10000</v>
      </c>
      <c r="AR1645">
        <v>10000</v>
      </c>
      <c r="AS1645">
        <v>10000</v>
      </c>
      <c r="AT1645">
        <v>10144.200000000001</v>
      </c>
      <c r="AU1645">
        <v>10494</v>
      </c>
      <c r="AV1645">
        <v>10494</v>
      </c>
      <c r="AW1645">
        <v>10494</v>
      </c>
      <c r="AX1645">
        <v>10494</v>
      </c>
      <c r="AY1645">
        <v>10494</v>
      </c>
      <c r="AZ1645">
        <v>10494</v>
      </c>
      <c r="BA1645">
        <v>10494</v>
      </c>
      <c r="BB1645">
        <v>10494</v>
      </c>
      <c r="BC1645">
        <v>10494</v>
      </c>
      <c r="BD1645">
        <v>10494</v>
      </c>
      <c r="BE1645">
        <v>10494</v>
      </c>
      <c r="BF1645">
        <v>10494</v>
      </c>
      <c r="BG1645">
        <v>10494</v>
      </c>
      <c r="BH1645">
        <v>10494</v>
      </c>
      <c r="BI1645">
        <v>10494</v>
      </c>
      <c r="BJ1645">
        <v>10494</v>
      </c>
      <c r="BK1645">
        <v>0</v>
      </c>
      <c r="BL1645">
        <v>0</v>
      </c>
      <c r="BM1645">
        <v>0</v>
      </c>
      <c r="BN1645">
        <v>0</v>
      </c>
      <c r="BO1645">
        <v>0</v>
      </c>
      <c r="BP1645">
        <v>0</v>
      </c>
      <c r="BQ1645">
        <v>0</v>
      </c>
      <c r="BR1645">
        <v>0</v>
      </c>
      <c r="BS1645">
        <v>0</v>
      </c>
      <c r="BT1645">
        <v>0</v>
      </c>
      <c r="BU1645">
        <v>0</v>
      </c>
      <c r="BV1645">
        <v>0</v>
      </c>
      <c r="BW1645">
        <v>0</v>
      </c>
      <c r="BX1645">
        <v>0</v>
      </c>
      <c r="BY1645">
        <v>0</v>
      </c>
      <c r="BZ1645">
        <v>0</v>
      </c>
      <c r="CA1645">
        <v>0</v>
      </c>
      <c r="CB1645">
        <v>0</v>
      </c>
      <c r="CC1645">
        <v>0</v>
      </c>
      <c r="CD1645">
        <v>0</v>
      </c>
      <c r="CE1645">
        <v>0</v>
      </c>
      <c r="CF1645">
        <v>0</v>
      </c>
      <c r="CG1645">
        <v>0</v>
      </c>
      <c r="CH1645">
        <v>0</v>
      </c>
      <c r="CI1645">
        <v>0</v>
      </c>
      <c r="CJ1645">
        <v>0</v>
      </c>
      <c r="CK1645">
        <v>0</v>
      </c>
      <c r="CL1645">
        <v>0</v>
      </c>
      <c r="CM1645">
        <v>0</v>
      </c>
      <c r="CN1645">
        <v>0</v>
      </c>
      <c r="CO1645">
        <v>0</v>
      </c>
      <c r="CP1645">
        <v>0</v>
      </c>
      <c r="CQ1645">
        <v>0</v>
      </c>
      <c r="CR1645">
        <v>0</v>
      </c>
      <c r="CS1645">
        <v>0</v>
      </c>
      <c r="CT1645">
        <v>0</v>
      </c>
      <c r="CU1645">
        <v>0</v>
      </c>
      <c r="CV1645">
        <v>0</v>
      </c>
      <c r="CW1645">
        <v>0</v>
      </c>
      <c r="CX1645">
        <v>0</v>
      </c>
      <c r="CY1645">
        <v>0</v>
      </c>
      <c r="CZ1645">
        <v>0</v>
      </c>
      <c r="DA1645">
        <v>0</v>
      </c>
      <c r="DB1645">
        <v>0</v>
      </c>
      <c r="DC1645">
        <v>0</v>
      </c>
      <c r="DD1645">
        <v>0</v>
      </c>
      <c r="DE1645">
        <v>0</v>
      </c>
      <c r="DF1645">
        <v>0</v>
      </c>
      <c r="DG1645">
        <v>0</v>
      </c>
      <c r="DH1645">
        <v>0</v>
      </c>
      <c r="DI1645">
        <v>0</v>
      </c>
      <c r="DJ1645">
        <v>0</v>
      </c>
      <c r="DK1645">
        <v>0</v>
      </c>
      <c r="DL1645">
        <v>0</v>
      </c>
      <c r="DM1645">
        <v>0</v>
      </c>
      <c r="DN1645">
        <v>0</v>
      </c>
      <c r="DO1645">
        <v>0</v>
      </c>
      <c r="DP1645">
        <v>0</v>
      </c>
      <c r="DQ1645">
        <v>0</v>
      </c>
      <c r="DR1645">
        <v>0</v>
      </c>
      <c r="DS1645">
        <v>0</v>
      </c>
      <c r="DT1645">
        <v>0</v>
      </c>
      <c r="DU1645">
        <v>0</v>
      </c>
      <c r="DV1645">
        <v>0</v>
      </c>
      <c r="DW1645">
        <v>0</v>
      </c>
      <c r="DX1645">
        <v>0</v>
      </c>
    </row>
    <row r="1646" spans="14:128" hidden="1">
      <c r="N1646" t="s">
        <v>1025</v>
      </c>
      <c r="O1646">
        <v>1</v>
      </c>
      <c r="P1646">
        <v>34</v>
      </c>
      <c r="Q1646" s="183" t="str">
        <f t="shared" si="54"/>
        <v>SDH300134</v>
      </c>
      <c r="R1646">
        <v>10000</v>
      </c>
      <c r="S1646">
        <v>10000</v>
      </c>
      <c r="T1646">
        <v>10000</v>
      </c>
      <c r="U1646">
        <v>10000</v>
      </c>
      <c r="V1646">
        <v>10000</v>
      </c>
      <c r="W1646">
        <v>10000</v>
      </c>
      <c r="X1646">
        <v>10000</v>
      </c>
      <c r="Y1646">
        <v>10000</v>
      </c>
      <c r="Z1646">
        <v>10000</v>
      </c>
      <c r="AA1646">
        <v>10000</v>
      </c>
      <c r="AB1646">
        <v>10000</v>
      </c>
      <c r="AC1646">
        <v>10000</v>
      </c>
      <c r="AD1646">
        <v>10000</v>
      </c>
      <c r="AE1646">
        <v>10000</v>
      </c>
      <c r="AF1646">
        <v>10000</v>
      </c>
      <c r="AG1646">
        <v>10000</v>
      </c>
      <c r="AH1646">
        <v>10000</v>
      </c>
      <c r="AI1646">
        <v>10000</v>
      </c>
      <c r="AJ1646">
        <v>10000</v>
      </c>
      <c r="AK1646">
        <v>10000</v>
      </c>
      <c r="AL1646">
        <v>10000</v>
      </c>
      <c r="AM1646">
        <v>10000</v>
      </c>
      <c r="AN1646">
        <v>10000</v>
      </c>
      <c r="AO1646">
        <v>10000</v>
      </c>
      <c r="AP1646">
        <v>10000</v>
      </c>
      <c r="AQ1646">
        <v>10000</v>
      </c>
      <c r="AR1646">
        <v>10000</v>
      </c>
      <c r="AS1646">
        <v>10239.6</v>
      </c>
      <c r="AT1646">
        <v>10605.3</v>
      </c>
      <c r="AU1646">
        <v>10971</v>
      </c>
      <c r="AV1646">
        <v>10971</v>
      </c>
      <c r="AW1646">
        <v>10971</v>
      </c>
      <c r="AX1646">
        <v>10971</v>
      </c>
      <c r="AY1646">
        <v>10971</v>
      </c>
      <c r="AZ1646">
        <v>10971</v>
      </c>
      <c r="BA1646">
        <v>10971</v>
      </c>
      <c r="BB1646">
        <v>10971</v>
      </c>
      <c r="BC1646">
        <v>10971</v>
      </c>
      <c r="BD1646">
        <v>10971</v>
      </c>
      <c r="BE1646">
        <v>10971</v>
      </c>
      <c r="BF1646">
        <v>10971</v>
      </c>
      <c r="BG1646">
        <v>10971</v>
      </c>
      <c r="BH1646">
        <v>10971</v>
      </c>
      <c r="BI1646">
        <v>10971</v>
      </c>
      <c r="BJ1646">
        <v>10971</v>
      </c>
      <c r="BK1646">
        <v>0</v>
      </c>
      <c r="BL1646">
        <v>0</v>
      </c>
      <c r="BM1646">
        <v>0</v>
      </c>
      <c r="BN1646">
        <v>0</v>
      </c>
      <c r="BO1646">
        <v>0</v>
      </c>
      <c r="BP1646">
        <v>0</v>
      </c>
      <c r="BQ1646">
        <v>0</v>
      </c>
      <c r="BR1646">
        <v>0</v>
      </c>
      <c r="BS1646">
        <v>0</v>
      </c>
      <c r="BT1646">
        <v>0</v>
      </c>
      <c r="BU1646">
        <v>0</v>
      </c>
      <c r="BV1646">
        <v>0</v>
      </c>
      <c r="BW1646">
        <v>0</v>
      </c>
      <c r="BX1646">
        <v>0</v>
      </c>
      <c r="BY1646">
        <v>0</v>
      </c>
      <c r="BZ1646">
        <v>0</v>
      </c>
      <c r="CA1646">
        <v>0</v>
      </c>
      <c r="CB1646">
        <v>0</v>
      </c>
      <c r="CC1646">
        <v>0</v>
      </c>
      <c r="CD1646">
        <v>0</v>
      </c>
      <c r="CE1646">
        <v>0</v>
      </c>
      <c r="CF1646">
        <v>0</v>
      </c>
      <c r="CG1646">
        <v>0</v>
      </c>
      <c r="CH1646">
        <v>0</v>
      </c>
      <c r="CI1646">
        <v>0</v>
      </c>
      <c r="CJ1646">
        <v>0</v>
      </c>
      <c r="CK1646">
        <v>0</v>
      </c>
      <c r="CL1646">
        <v>0</v>
      </c>
      <c r="CM1646">
        <v>0</v>
      </c>
      <c r="CN1646">
        <v>0</v>
      </c>
      <c r="CO1646">
        <v>0</v>
      </c>
      <c r="CP1646">
        <v>0</v>
      </c>
      <c r="CQ1646">
        <v>0</v>
      </c>
      <c r="CR1646">
        <v>0</v>
      </c>
      <c r="CS1646">
        <v>0</v>
      </c>
      <c r="CT1646">
        <v>0</v>
      </c>
      <c r="CU1646">
        <v>0</v>
      </c>
      <c r="CV1646">
        <v>0</v>
      </c>
      <c r="CW1646">
        <v>0</v>
      </c>
      <c r="CX1646">
        <v>0</v>
      </c>
      <c r="CY1646">
        <v>0</v>
      </c>
      <c r="CZ1646">
        <v>0</v>
      </c>
      <c r="DA1646">
        <v>0</v>
      </c>
      <c r="DB1646">
        <v>0</v>
      </c>
      <c r="DC1646">
        <v>0</v>
      </c>
      <c r="DD1646">
        <v>0</v>
      </c>
      <c r="DE1646">
        <v>0</v>
      </c>
      <c r="DF1646">
        <v>0</v>
      </c>
      <c r="DG1646">
        <v>0</v>
      </c>
      <c r="DH1646">
        <v>0</v>
      </c>
      <c r="DI1646">
        <v>0</v>
      </c>
      <c r="DJ1646">
        <v>0</v>
      </c>
      <c r="DK1646">
        <v>0</v>
      </c>
      <c r="DL1646">
        <v>0</v>
      </c>
      <c r="DM1646">
        <v>0</v>
      </c>
      <c r="DN1646">
        <v>0</v>
      </c>
      <c r="DO1646">
        <v>0</v>
      </c>
      <c r="DP1646">
        <v>0</v>
      </c>
      <c r="DQ1646">
        <v>0</v>
      </c>
      <c r="DR1646">
        <v>0</v>
      </c>
      <c r="DS1646">
        <v>0</v>
      </c>
      <c r="DT1646">
        <v>0</v>
      </c>
      <c r="DU1646">
        <v>0</v>
      </c>
      <c r="DV1646">
        <v>0</v>
      </c>
      <c r="DW1646">
        <v>0</v>
      </c>
      <c r="DX1646">
        <v>0</v>
      </c>
    </row>
    <row r="1647" spans="14:128" hidden="1">
      <c r="N1647" t="s">
        <v>1025</v>
      </c>
      <c r="O1647">
        <v>1</v>
      </c>
      <c r="P1647">
        <v>35</v>
      </c>
      <c r="Q1647" s="183" t="str">
        <f t="shared" si="54"/>
        <v>SDH300135</v>
      </c>
      <c r="R1647">
        <v>10000</v>
      </c>
      <c r="S1647">
        <v>10000</v>
      </c>
      <c r="T1647">
        <v>10000</v>
      </c>
      <c r="U1647">
        <v>10000</v>
      </c>
      <c r="V1647">
        <v>10000</v>
      </c>
      <c r="W1647">
        <v>10000</v>
      </c>
      <c r="X1647">
        <v>10000</v>
      </c>
      <c r="Y1647">
        <v>10000</v>
      </c>
      <c r="Z1647">
        <v>10000</v>
      </c>
      <c r="AA1647">
        <v>10000</v>
      </c>
      <c r="AB1647">
        <v>10000</v>
      </c>
      <c r="AC1647">
        <v>10000</v>
      </c>
      <c r="AD1647">
        <v>10000</v>
      </c>
      <c r="AE1647">
        <v>10000</v>
      </c>
      <c r="AF1647">
        <v>10000</v>
      </c>
      <c r="AG1647">
        <v>10000</v>
      </c>
      <c r="AH1647">
        <v>10000</v>
      </c>
      <c r="AI1647">
        <v>10000</v>
      </c>
      <c r="AJ1647">
        <v>10000</v>
      </c>
      <c r="AK1647">
        <v>10000</v>
      </c>
      <c r="AL1647">
        <v>10000</v>
      </c>
      <c r="AM1647">
        <v>10000</v>
      </c>
      <c r="AN1647">
        <v>10000</v>
      </c>
      <c r="AO1647">
        <v>10000</v>
      </c>
      <c r="AP1647">
        <v>10000</v>
      </c>
      <c r="AQ1647">
        <v>10059.4</v>
      </c>
      <c r="AR1647">
        <v>10446.299999999999</v>
      </c>
      <c r="AS1647">
        <v>10833.2</v>
      </c>
      <c r="AT1647">
        <v>11220.1</v>
      </c>
      <c r="AU1647">
        <v>11607</v>
      </c>
      <c r="AV1647">
        <v>11607</v>
      </c>
      <c r="AW1647">
        <v>11607</v>
      </c>
      <c r="AX1647">
        <v>11607</v>
      </c>
      <c r="AY1647">
        <v>11607</v>
      </c>
      <c r="AZ1647">
        <v>11607</v>
      </c>
      <c r="BA1647">
        <v>11607</v>
      </c>
      <c r="BB1647">
        <v>11607</v>
      </c>
      <c r="BC1647">
        <v>11607</v>
      </c>
      <c r="BD1647">
        <v>11607</v>
      </c>
      <c r="BE1647">
        <v>11607</v>
      </c>
      <c r="BF1647">
        <v>11607</v>
      </c>
      <c r="BG1647">
        <v>11607</v>
      </c>
      <c r="BH1647">
        <v>11607</v>
      </c>
      <c r="BI1647">
        <v>11607</v>
      </c>
      <c r="BJ1647">
        <v>11607</v>
      </c>
      <c r="BK1647">
        <v>0</v>
      </c>
      <c r="BL1647">
        <v>0</v>
      </c>
      <c r="BM1647">
        <v>0</v>
      </c>
      <c r="BN1647">
        <v>0</v>
      </c>
      <c r="BO1647">
        <v>0</v>
      </c>
      <c r="BP1647">
        <v>0</v>
      </c>
      <c r="BQ1647">
        <v>0</v>
      </c>
      <c r="BR1647">
        <v>0</v>
      </c>
      <c r="BS1647">
        <v>0</v>
      </c>
      <c r="BT1647">
        <v>0</v>
      </c>
      <c r="BU1647">
        <v>0</v>
      </c>
      <c r="BV1647">
        <v>0</v>
      </c>
      <c r="BW1647">
        <v>0</v>
      </c>
      <c r="BX1647">
        <v>0</v>
      </c>
      <c r="BY1647">
        <v>0</v>
      </c>
      <c r="BZ1647">
        <v>0</v>
      </c>
      <c r="CA1647">
        <v>0</v>
      </c>
      <c r="CB1647">
        <v>0</v>
      </c>
      <c r="CC1647">
        <v>0</v>
      </c>
      <c r="CD1647">
        <v>0</v>
      </c>
      <c r="CE1647">
        <v>0</v>
      </c>
      <c r="CF1647">
        <v>0</v>
      </c>
      <c r="CG1647">
        <v>0</v>
      </c>
      <c r="CH1647">
        <v>0</v>
      </c>
      <c r="CI1647">
        <v>0</v>
      </c>
      <c r="CJ1647">
        <v>0</v>
      </c>
      <c r="CK1647">
        <v>0</v>
      </c>
      <c r="CL1647">
        <v>0</v>
      </c>
      <c r="CM1647">
        <v>0</v>
      </c>
      <c r="CN1647">
        <v>0</v>
      </c>
      <c r="CO1647">
        <v>0</v>
      </c>
      <c r="CP1647">
        <v>0</v>
      </c>
      <c r="CQ1647">
        <v>0</v>
      </c>
      <c r="CR1647">
        <v>0</v>
      </c>
      <c r="CS1647">
        <v>0</v>
      </c>
      <c r="CT1647">
        <v>0</v>
      </c>
      <c r="CU1647">
        <v>0</v>
      </c>
      <c r="CV1647">
        <v>0</v>
      </c>
      <c r="CW1647">
        <v>0</v>
      </c>
      <c r="CX1647">
        <v>0</v>
      </c>
      <c r="CY1647">
        <v>0</v>
      </c>
      <c r="CZ1647">
        <v>0</v>
      </c>
      <c r="DA1647">
        <v>0</v>
      </c>
      <c r="DB1647">
        <v>0</v>
      </c>
      <c r="DC1647">
        <v>0</v>
      </c>
      <c r="DD1647">
        <v>0</v>
      </c>
      <c r="DE1647">
        <v>0</v>
      </c>
      <c r="DF1647">
        <v>0</v>
      </c>
      <c r="DG1647">
        <v>0</v>
      </c>
      <c r="DH1647">
        <v>0</v>
      </c>
      <c r="DI1647">
        <v>0</v>
      </c>
      <c r="DJ1647">
        <v>0</v>
      </c>
      <c r="DK1647">
        <v>0</v>
      </c>
      <c r="DL1647">
        <v>0</v>
      </c>
      <c r="DM1647">
        <v>0</v>
      </c>
      <c r="DN1647">
        <v>0</v>
      </c>
      <c r="DO1647">
        <v>0</v>
      </c>
      <c r="DP1647">
        <v>0</v>
      </c>
      <c r="DQ1647">
        <v>0</v>
      </c>
      <c r="DR1647">
        <v>0</v>
      </c>
      <c r="DS1647">
        <v>0</v>
      </c>
      <c r="DT1647">
        <v>0</v>
      </c>
      <c r="DU1647">
        <v>0</v>
      </c>
      <c r="DV1647">
        <v>0</v>
      </c>
      <c r="DW1647">
        <v>0</v>
      </c>
      <c r="DX1647">
        <v>0</v>
      </c>
    </row>
    <row r="1648" spans="14:128" hidden="1">
      <c r="N1648" t="s">
        <v>1025</v>
      </c>
      <c r="O1648">
        <v>1</v>
      </c>
      <c r="P1648">
        <v>36</v>
      </c>
      <c r="Q1648" s="183" t="str">
        <f t="shared" si="54"/>
        <v>SDH300136</v>
      </c>
      <c r="R1648">
        <v>10000</v>
      </c>
      <c r="S1648">
        <v>10000</v>
      </c>
      <c r="T1648">
        <v>10000</v>
      </c>
      <c r="U1648">
        <v>10000</v>
      </c>
      <c r="V1648">
        <v>10000</v>
      </c>
      <c r="W1648">
        <v>10000</v>
      </c>
      <c r="X1648">
        <v>10000</v>
      </c>
      <c r="Y1648">
        <v>10000</v>
      </c>
      <c r="Z1648">
        <v>10000</v>
      </c>
      <c r="AA1648">
        <v>10000</v>
      </c>
      <c r="AB1648">
        <v>10000</v>
      </c>
      <c r="AC1648">
        <v>10000</v>
      </c>
      <c r="AD1648">
        <v>10000</v>
      </c>
      <c r="AE1648">
        <v>10000</v>
      </c>
      <c r="AF1648">
        <v>10000</v>
      </c>
      <c r="AG1648">
        <v>10000</v>
      </c>
      <c r="AH1648">
        <v>10000</v>
      </c>
      <c r="AI1648">
        <v>10000</v>
      </c>
      <c r="AJ1648">
        <v>10000</v>
      </c>
      <c r="AK1648">
        <v>10000</v>
      </c>
      <c r="AL1648">
        <v>10000</v>
      </c>
      <c r="AM1648">
        <v>10000</v>
      </c>
      <c r="AN1648">
        <v>10000</v>
      </c>
      <c r="AO1648">
        <v>10000</v>
      </c>
      <c r="AP1648">
        <v>10070</v>
      </c>
      <c r="AQ1648">
        <v>10472.799999999999</v>
      </c>
      <c r="AR1648">
        <v>10875.6</v>
      </c>
      <c r="AS1648">
        <v>11278.4</v>
      </c>
      <c r="AT1648">
        <v>11681.2</v>
      </c>
      <c r="AU1648">
        <v>12084</v>
      </c>
      <c r="AV1648">
        <v>12084</v>
      </c>
      <c r="AW1648">
        <v>12084</v>
      </c>
      <c r="AX1648">
        <v>12084</v>
      </c>
      <c r="AY1648">
        <v>12084</v>
      </c>
      <c r="AZ1648">
        <v>12084</v>
      </c>
      <c r="BA1648">
        <v>12084</v>
      </c>
      <c r="BB1648">
        <v>12084</v>
      </c>
      <c r="BC1648">
        <v>12084</v>
      </c>
      <c r="BD1648">
        <v>12084</v>
      </c>
      <c r="BE1648">
        <v>12084</v>
      </c>
      <c r="BF1648">
        <v>12084</v>
      </c>
      <c r="BG1648">
        <v>12084</v>
      </c>
      <c r="BH1648">
        <v>12084</v>
      </c>
      <c r="BI1648">
        <v>12084</v>
      </c>
      <c r="BJ1648">
        <v>12084</v>
      </c>
      <c r="BK1648">
        <v>0</v>
      </c>
      <c r="BL1648">
        <v>0</v>
      </c>
      <c r="BM1648">
        <v>0</v>
      </c>
      <c r="BN1648">
        <v>0</v>
      </c>
      <c r="BO1648">
        <v>0</v>
      </c>
      <c r="BP1648">
        <v>0</v>
      </c>
      <c r="BQ1648">
        <v>0</v>
      </c>
      <c r="BR1648">
        <v>0</v>
      </c>
      <c r="BS1648">
        <v>0</v>
      </c>
      <c r="BT1648">
        <v>0</v>
      </c>
      <c r="BU1648">
        <v>0</v>
      </c>
      <c r="BV1648">
        <v>0</v>
      </c>
      <c r="BW1648">
        <v>0</v>
      </c>
      <c r="BX1648">
        <v>0</v>
      </c>
      <c r="BY1648">
        <v>0</v>
      </c>
      <c r="BZ1648">
        <v>0</v>
      </c>
      <c r="CA1648">
        <v>0</v>
      </c>
      <c r="CB1648">
        <v>0</v>
      </c>
      <c r="CC1648">
        <v>0</v>
      </c>
      <c r="CD1648">
        <v>0</v>
      </c>
      <c r="CE1648">
        <v>0</v>
      </c>
      <c r="CF1648">
        <v>0</v>
      </c>
      <c r="CG1648">
        <v>0</v>
      </c>
      <c r="CH1648">
        <v>0</v>
      </c>
      <c r="CI1648">
        <v>0</v>
      </c>
      <c r="CJ1648">
        <v>0</v>
      </c>
      <c r="CK1648">
        <v>0</v>
      </c>
      <c r="CL1648">
        <v>0</v>
      </c>
      <c r="CM1648">
        <v>0</v>
      </c>
      <c r="CN1648">
        <v>0</v>
      </c>
      <c r="CO1648">
        <v>0</v>
      </c>
      <c r="CP1648">
        <v>0</v>
      </c>
      <c r="CQ1648">
        <v>0</v>
      </c>
      <c r="CR1648">
        <v>0</v>
      </c>
      <c r="CS1648">
        <v>0</v>
      </c>
      <c r="CT1648">
        <v>0</v>
      </c>
      <c r="CU1648">
        <v>0</v>
      </c>
      <c r="CV1648">
        <v>0</v>
      </c>
      <c r="CW1648">
        <v>0</v>
      </c>
      <c r="CX1648">
        <v>0</v>
      </c>
      <c r="CY1648">
        <v>0</v>
      </c>
      <c r="CZ1648">
        <v>0</v>
      </c>
      <c r="DA1648">
        <v>0</v>
      </c>
      <c r="DB1648">
        <v>0</v>
      </c>
      <c r="DC1648">
        <v>0</v>
      </c>
      <c r="DD1648">
        <v>0</v>
      </c>
      <c r="DE1648">
        <v>0</v>
      </c>
      <c r="DF1648">
        <v>0</v>
      </c>
      <c r="DG1648">
        <v>0</v>
      </c>
      <c r="DH1648">
        <v>0</v>
      </c>
      <c r="DI1648">
        <v>0</v>
      </c>
      <c r="DJ1648">
        <v>0</v>
      </c>
      <c r="DK1648">
        <v>0</v>
      </c>
      <c r="DL1648">
        <v>0</v>
      </c>
      <c r="DM1648">
        <v>0</v>
      </c>
      <c r="DN1648">
        <v>0</v>
      </c>
      <c r="DO1648">
        <v>0</v>
      </c>
      <c r="DP1648">
        <v>0</v>
      </c>
      <c r="DQ1648">
        <v>0</v>
      </c>
      <c r="DR1648">
        <v>0</v>
      </c>
      <c r="DS1648">
        <v>0</v>
      </c>
      <c r="DT1648">
        <v>0</v>
      </c>
      <c r="DU1648">
        <v>0</v>
      </c>
      <c r="DV1648">
        <v>0</v>
      </c>
      <c r="DW1648">
        <v>0</v>
      </c>
      <c r="DX1648">
        <v>0</v>
      </c>
    </row>
    <row r="1649" spans="14:128" hidden="1">
      <c r="N1649" t="s">
        <v>1025</v>
      </c>
      <c r="O1649">
        <v>1</v>
      </c>
      <c r="P1649">
        <v>37</v>
      </c>
      <c r="Q1649" s="183" t="str">
        <f t="shared" si="54"/>
        <v>SDH300137</v>
      </c>
      <c r="R1649">
        <v>10000</v>
      </c>
      <c r="S1649">
        <v>10000</v>
      </c>
      <c r="T1649">
        <v>10000</v>
      </c>
      <c r="U1649">
        <v>10000</v>
      </c>
      <c r="V1649">
        <v>10000</v>
      </c>
      <c r="W1649">
        <v>10000</v>
      </c>
      <c r="X1649">
        <v>10000</v>
      </c>
      <c r="Y1649">
        <v>10000</v>
      </c>
      <c r="Z1649">
        <v>10000</v>
      </c>
      <c r="AA1649">
        <v>10000</v>
      </c>
      <c r="AB1649">
        <v>10000</v>
      </c>
      <c r="AC1649">
        <v>10000</v>
      </c>
      <c r="AD1649">
        <v>10000</v>
      </c>
      <c r="AE1649">
        <v>10000</v>
      </c>
      <c r="AF1649">
        <v>10000</v>
      </c>
      <c r="AG1649">
        <v>10000</v>
      </c>
      <c r="AH1649">
        <v>10000</v>
      </c>
      <c r="AI1649">
        <v>10000</v>
      </c>
      <c r="AJ1649">
        <v>10000</v>
      </c>
      <c r="AK1649">
        <v>10000</v>
      </c>
      <c r="AL1649">
        <v>10000</v>
      </c>
      <c r="AM1649">
        <v>10000</v>
      </c>
      <c r="AN1649">
        <v>10000</v>
      </c>
      <c r="AO1649">
        <v>10176</v>
      </c>
      <c r="AP1649">
        <v>10600</v>
      </c>
      <c r="AQ1649">
        <v>11024</v>
      </c>
      <c r="AR1649">
        <v>11448</v>
      </c>
      <c r="AS1649">
        <v>11872</v>
      </c>
      <c r="AT1649">
        <v>12296</v>
      </c>
      <c r="AU1649">
        <v>12720</v>
      </c>
      <c r="AV1649">
        <v>12720</v>
      </c>
      <c r="AW1649">
        <v>12720</v>
      </c>
      <c r="AX1649">
        <v>12720</v>
      </c>
      <c r="AY1649">
        <v>12720</v>
      </c>
      <c r="AZ1649">
        <v>12720</v>
      </c>
      <c r="BA1649">
        <v>12720</v>
      </c>
      <c r="BB1649">
        <v>12720</v>
      </c>
      <c r="BC1649">
        <v>12720</v>
      </c>
      <c r="BD1649">
        <v>12720</v>
      </c>
      <c r="BE1649">
        <v>12720</v>
      </c>
      <c r="BF1649">
        <v>12720</v>
      </c>
      <c r="BG1649">
        <v>12720</v>
      </c>
      <c r="BH1649">
        <v>12720</v>
      </c>
      <c r="BI1649">
        <v>12720</v>
      </c>
      <c r="BJ1649">
        <v>12720</v>
      </c>
      <c r="BK1649">
        <v>0</v>
      </c>
      <c r="BL1649">
        <v>0</v>
      </c>
      <c r="BM1649">
        <v>0</v>
      </c>
      <c r="BN1649">
        <v>0</v>
      </c>
      <c r="BO1649">
        <v>0</v>
      </c>
      <c r="BP1649">
        <v>0</v>
      </c>
      <c r="BQ1649">
        <v>0</v>
      </c>
      <c r="BR1649">
        <v>0</v>
      </c>
      <c r="BS1649">
        <v>0</v>
      </c>
      <c r="BT1649">
        <v>0</v>
      </c>
      <c r="BU1649">
        <v>0</v>
      </c>
      <c r="BV1649">
        <v>0</v>
      </c>
      <c r="BW1649">
        <v>0</v>
      </c>
      <c r="BX1649">
        <v>0</v>
      </c>
      <c r="BY1649">
        <v>0</v>
      </c>
      <c r="BZ1649">
        <v>0</v>
      </c>
      <c r="CA1649">
        <v>0</v>
      </c>
      <c r="CB1649">
        <v>0</v>
      </c>
      <c r="CC1649">
        <v>0</v>
      </c>
      <c r="CD1649">
        <v>0</v>
      </c>
      <c r="CE1649">
        <v>0</v>
      </c>
      <c r="CF1649">
        <v>0</v>
      </c>
      <c r="CG1649">
        <v>0</v>
      </c>
      <c r="CH1649">
        <v>0</v>
      </c>
      <c r="CI1649">
        <v>0</v>
      </c>
      <c r="CJ1649">
        <v>0</v>
      </c>
      <c r="CK1649">
        <v>0</v>
      </c>
      <c r="CL1649">
        <v>0</v>
      </c>
      <c r="CM1649">
        <v>0</v>
      </c>
      <c r="CN1649">
        <v>0</v>
      </c>
      <c r="CO1649">
        <v>0</v>
      </c>
      <c r="CP1649">
        <v>0</v>
      </c>
      <c r="CQ1649">
        <v>0</v>
      </c>
      <c r="CR1649">
        <v>0</v>
      </c>
      <c r="CS1649">
        <v>0</v>
      </c>
      <c r="CT1649">
        <v>0</v>
      </c>
      <c r="CU1649">
        <v>0</v>
      </c>
      <c r="CV1649">
        <v>0</v>
      </c>
      <c r="CW1649">
        <v>0</v>
      </c>
      <c r="CX1649">
        <v>0</v>
      </c>
      <c r="CY1649">
        <v>0</v>
      </c>
      <c r="CZ1649">
        <v>0</v>
      </c>
      <c r="DA1649">
        <v>0</v>
      </c>
      <c r="DB1649">
        <v>0</v>
      </c>
      <c r="DC1649">
        <v>0</v>
      </c>
      <c r="DD1649">
        <v>0</v>
      </c>
      <c r="DE1649">
        <v>0</v>
      </c>
      <c r="DF1649">
        <v>0</v>
      </c>
      <c r="DG1649">
        <v>0</v>
      </c>
      <c r="DH1649">
        <v>0</v>
      </c>
      <c r="DI1649">
        <v>0</v>
      </c>
      <c r="DJ1649">
        <v>0</v>
      </c>
      <c r="DK1649">
        <v>0</v>
      </c>
      <c r="DL1649">
        <v>0</v>
      </c>
      <c r="DM1649">
        <v>0</v>
      </c>
      <c r="DN1649">
        <v>0</v>
      </c>
      <c r="DO1649">
        <v>0</v>
      </c>
      <c r="DP1649">
        <v>0</v>
      </c>
      <c r="DQ1649">
        <v>0</v>
      </c>
      <c r="DR1649">
        <v>0</v>
      </c>
      <c r="DS1649">
        <v>0</v>
      </c>
      <c r="DT1649">
        <v>0</v>
      </c>
      <c r="DU1649">
        <v>0</v>
      </c>
      <c r="DV1649">
        <v>0</v>
      </c>
      <c r="DW1649">
        <v>0</v>
      </c>
      <c r="DX1649">
        <v>0</v>
      </c>
    </row>
    <row r="1650" spans="14:128" hidden="1">
      <c r="N1650" t="s">
        <v>1025</v>
      </c>
      <c r="O1650">
        <v>1</v>
      </c>
      <c r="P1650">
        <v>38</v>
      </c>
      <c r="Q1650" s="183" t="str">
        <f t="shared" si="54"/>
        <v>SDH300138</v>
      </c>
      <c r="R1650">
        <v>10000</v>
      </c>
      <c r="S1650">
        <v>10000</v>
      </c>
      <c r="T1650">
        <v>10000</v>
      </c>
      <c r="U1650">
        <v>10000</v>
      </c>
      <c r="V1650">
        <v>10000</v>
      </c>
      <c r="W1650">
        <v>10000</v>
      </c>
      <c r="X1650">
        <v>10000</v>
      </c>
      <c r="Y1650">
        <v>10000</v>
      </c>
      <c r="Z1650">
        <v>10000</v>
      </c>
      <c r="AA1650">
        <v>10000</v>
      </c>
      <c r="AB1650">
        <v>10000</v>
      </c>
      <c r="AC1650">
        <v>10000</v>
      </c>
      <c r="AD1650">
        <v>10000</v>
      </c>
      <c r="AE1650">
        <v>10000</v>
      </c>
      <c r="AF1650">
        <v>10000</v>
      </c>
      <c r="AG1650">
        <v>10000</v>
      </c>
      <c r="AH1650">
        <v>10000</v>
      </c>
      <c r="AI1650">
        <v>10000</v>
      </c>
      <c r="AJ1650">
        <v>10000</v>
      </c>
      <c r="AK1650">
        <v>10000</v>
      </c>
      <c r="AL1650">
        <v>10000</v>
      </c>
      <c r="AM1650">
        <v>10000</v>
      </c>
      <c r="AN1650">
        <v>10361.5</v>
      </c>
      <c r="AO1650">
        <v>10812</v>
      </c>
      <c r="AP1650">
        <v>11262.5</v>
      </c>
      <c r="AQ1650">
        <v>11713</v>
      </c>
      <c r="AR1650">
        <v>12163.5</v>
      </c>
      <c r="AS1650">
        <v>12614</v>
      </c>
      <c r="AT1650">
        <v>13064.5</v>
      </c>
      <c r="AU1650">
        <v>13515</v>
      </c>
      <c r="AV1650">
        <v>13515</v>
      </c>
      <c r="AW1650">
        <v>13515</v>
      </c>
      <c r="AX1650">
        <v>13515</v>
      </c>
      <c r="AY1650">
        <v>13515</v>
      </c>
      <c r="AZ1650">
        <v>13515</v>
      </c>
      <c r="BA1650">
        <v>13515</v>
      </c>
      <c r="BB1650">
        <v>13515</v>
      </c>
      <c r="BC1650">
        <v>13515</v>
      </c>
      <c r="BD1650">
        <v>13515</v>
      </c>
      <c r="BE1650">
        <v>13515</v>
      </c>
      <c r="BF1650">
        <v>13515</v>
      </c>
      <c r="BG1650">
        <v>13515</v>
      </c>
      <c r="BH1650">
        <v>13515</v>
      </c>
      <c r="BI1650">
        <v>13515</v>
      </c>
      <c r="BJ1650">
        <v>13515</v>
      </c>
      <c r="BK1650">
        <v>0</v>
      </c>
      <c r="BL1650">
        <v>0</v>
      </c>
      <c r="BM1650">
        <v>0</v>
      </c>
      <c r="BN1650">
        <v>0</v>
      </c>
      <c r="BO1650">
        <v>0</v>
      </c>
      <c r="BP1650">
        <v>0</v>
      </c>
      <c r="BQ1650">
        <v>0</v>
      </c>
      <c r="BR1650">
        <v>0</v>
      </c>
      <c r="BS1650">
        <v>0</v>
      </c>
      <c r="BT1650">
        <v>0</v>
      </c>
      <c r="BU1650">
        <v>0</v>
      </c>
      <c r="BV1650">
        <v>0</v>
      </c>
      <c r="BW1650">
        <v>0</v>
      </c>
      <c r="BX1650">
        <v>0</v>
      </c>
      <c r="BY1650">
        <v>0</v>
      </c>
      <c r="BZ1650">
        <v>0</v>
      </c>
      <c r="CA1650">
        <v>0</v>
      </c>
      <c r="CB1650">
        <v>0</v>
      </c>
      <c r="CC1650">
        <v>0</v>
      </c>
      <c r="CD1650">
        <v>0</v>
      </c>
      <c r="CE1650">
        <v>0</v>
      </c>
      <c r="CF1650">
        <v>0</v>
      </c>
      <c r="CG1650">
        <v>0</v>
      </c>
      <c r="CH1650">
        <v>0</v>
      </c>
      <c r="CI1650">
        <v>0</v>
      </c>
      <c r="CJ1650">
        <v>0</v>
      </c>
      <c r="CK1650">
        <v>0</v>
      </c>
      <c r="CL1650">
        <v>0</v>
      </c>
      <c r="CM1650">
        <v>0</v>
      </c>
      <c r="CN1650">
        <v>0</v>
      </c>
      <c r="CO1650">
        <v>0</v>
      </c>
      <c r="CP1650">
        <v>0</v>
      </c>
      <c r="CQ1650">
        <v>0</v>
      </c>
      <c r="CR1650">
        <v>0</v>
      </c>
      <c r="CS1650">
        <v>0</v>
      </c>
      <c r="CT1650">
        <v>0</v>
      </c>
      <c r="CU1650">
        <v>0</v>
      </c>
      <c r="CV1650">
        <v>0</v>
      </c>
      <c r="CW1650">
        <v>0</v>
      </c>
      <c r="CX1650">
        <v>0</v>
      </c>
      <c r="CY1650">
        <v>0</v>
      </c>
      <c r="CZ1650">
        <v>0</v>
      </c>
      <c r="DA1650">
        <v>0</v>
      </c>
      <c r="DB1650">
        <v>0</v>
      </c>
      <c r="DC1650">
        <v>0</v>
      </c>
      <c r="DD1650">
        <v>0</v>
      </c>
      <c r="DE1650">
        <v>0</v>
      </c>
      <c r="DF1650">
        <v>0</v>
      </c>
      <c r="DG1650">
        <v>0</v>
      </c>
      <c r="DH1650">
        <v>0</v>
      </c>
      <c r="DI1650">
        <v>0</v>
      </c>
      <c r="DJ1650">
        <v>0</v>
      </c>
      <c r="DK1650">
        <v>0</v>
      </c>
      <c r="DL1650">
        <v>0</v>
      </c>
      <c r="DM1650">
        <v>0</v>
      </c>
      <c r="DN1650">
        <v>0</v>
      </c>
      <c r="DO1650">
        <v>0</v>
      </c>
      <c r="DP1650">
        <v>0</v>
      </c>
      <c r="DQ1650">
        <v>0</v>
      </c>
      <c r="DR1650">
        <v>0</v>
      </c>
      <c r="DS1650">
        <v>0</v>
      </c>
      <c r="DT1650">
        <v>0</v>
      </c>
      <c r="DU1650">
        <v>0</v>
      </c>
      <c r="DV1650">
        <v>0</v>
      </c>
      <c r="DW1650">
        <v>0</v>
      </c>
      <c r="DX1650">
        <v>0</v>
      </c>
    </row>
    <row r="1651" spans="14:128" hidden="1">
      <c r="N1651" t="s">
        <v>1025</v>
      </c>
      <c r="O1651">
        <v>1</v>
      </c>
      <c r="P1651">
        <v>39</v>
      </c>
      <c r="Q1651" s="183" t="str">
        <f t="shared" si="54"/>
        <v>SDH300139</v>
      </c>
      <c r="R1651">
        <v>10000</v>
      </c>
      <c r="S1651">
        <v>10000</v>
      </c>
      <c r="T1651">
        <v>10000</v>
      </c>
      <c r="U1651">
        <v>10000</v>
      </c>
      <c r="V1651">
        <v>10000</v>
      </c>
      <c r="W1651">
        <v>10000</v>
      </c>
      <c r="X1651">
        <v>10000</v>
      </c>
      <c r="Y1651">
        <v>10000</v>
      </c>
      <c r="Z1651">
        <v>10000</v>
      </c>
      <c r="AA1651">
        <v>10000</v>
      </c>
      <c r="AB1651">
        <v>10000</v>
      </c>
      <c r="AC1651">
        <v>10000</v>
      </c>
      <c r="AD1651">
        <v>10000</v>
      </c>
      <c r="AE1651">
        <v>10000</v>
      </c>
      <c r="AF1651">
        <v>10000</v>
      </c>
      <c r="AG1651">
        <v>10000</v>
      </c>
      <c r="AH1651">
        <v>10000</v>
      </c>
      <c r="AI1651">
        <v>10000</v>
      </c>
      <c r="AJ1651">
        <v>10000</v>
      </c>
      <c r="AK1651">
        <v>10000</v>
      </c>
      <c r="AL1651">
        <v>10000</v>
      </c>
      <c r="AM1651">
        <v>10027.6</v>
      </c>
      <c r="AN1651">
        <v>10483.4</v>
      </c>
      <c r="AO1651">
        <v>10939.2</v>
      </c>
      <c r="AP1651">
        <v>11395</v>
      </c>
      <c r="AQ1651">
        <v>11850.8</v>
      </c>
      <c r="AR1651">
        <v>12306.6</v>
      </c>
      <c r="AS1651">
        <v>12762.4</v>
      </c>
      <c r="AT1651">
        <v>13218.2</v>
      </c>
      <c r="AU1651">
        <v>13674</v>
      </c>
      <c r="AV1651">
        <v>13674</v>
      </c>
      <c r="AW1651">
        <v>13674</v>
      </c>
      <c r="AX1651">
        <v>13674</v>
      </c>
      <c r="AY1651">
        <v>13674</v>
      </c>
      <c r="AZ1651">
        <v>13674</v>
      </c>
      <c r="BA1651">
        <v>13674</v>
      </c>
      <c r="BB1651">
        <v>13674</v>
      </c>
      <c r="BC1651">
        <v>13674</v>
      </c>
      <c r="BD1651">
        <v>13674</v>
      </c>
      <c r="BE1651">
        <v>13674</v>
      </c>
      <c r="BF1651">
        <v>13674</v>
      </c>
      <c r="BG1651">
        <v>13674</v>
      </c>
      <c r="BH1651">
        <v>13674</v>
      </c>
      <c r="BI1651">
        <v>13674</v>
      </c>
      <c r="BJ1651">
        <v>13674</v>
      </c>
      <c r="BK1651">
        <v>0</v>
      </c>
      <c r="BL1651">
        <v>0</v>
      </c>
      <c r="BM1651">
        <v>0</v>
      </c>
      <c r="BN1651">
        <v>0</v>
      </c>
      <c r="BO1651">
        <v>0</v>
      </c>
      <c r="BP1651">
        <v>0</v>
      </c>
      <c r="BQ1651">
        <v>0</v>
      </c>
      <c r="BR1651">
        <v>0</v>
      </c>
      <c r="BS1651">
        <v>0</v>
      </c>
      <c r="BT1651">
        <v>0</v>
      </c>
      <c r="BU1651">
        <v>0</v>
      </c>
      <c r="BV1651">
        <v>0</v>
      </c>
      <c r="BW1651">
        <v>0</v>
      </c>
      <c r="BX1651">
        <v>0</v>
      </c>
      <c r="BY1651">
        <v>0</v>
      </c>
      <c r="BZ1651">
        <v>0</v>
      </c>
      <c r="CA1651">
        <v>0</v>
      </c>
      <c r="CB1651">
        <v>0</v>
      </c>
      <c r="CC1651">
        <v>0</v>
      </c>
      <c r="CD1651">
        <v>0</v>
      </c>
      <c r="CE1651">
        <v>0</v>
      </c>
      <c r="CF1651">
        <v>0</v>
      </c>
      <c r="CG1651">
        <v>0</v>
      </c>
      <c r="CH1651">
        <v>0</v>
      </c>
      <c r="CI1651">
        <v>0</v>
      </c>
      <c r="CJ1651">
        <v>0</v>
      </c>
      <c r="CK1651">
        <v>0</v>
      </c>
      <c r="CL1651">
        <v>0</v>
      </c>
      <c r="CM1651">
        <v>0</v>
      </c>
      <c r="CN1651">
        <v>0</v>
      </c>
      <c r="CO1651">
        <v>0</v>
      </c>
      <c r="CP1651">
        <v>0</v>
      </c>
      <c r="CQ1651">
        <v>0</v>
      </c>
      <c r="CR1651">
        <v>0</v>
      </c>
      <c r="CS1651">
        <v>0</v>
      </c>
      <c r="CT1651">
        <v>0</v>
      </c>
      <c r="CU1651">
        <v>0</v>
      </c>
      <c r="CV1651">
        <v>0</v>
      </c>
      <c r="CW1651">
        <v>0</v>
      </c>
      <c r="CX1651">
        <v>0</v>
      </c>
      <c r="CY1651">
        <v>0</v>
      </c>
      <c r="CZ1651">
        <v>0</v>
      </c>
      <c r="DA1651">
        <v>0</v>
      </c>
      <c r="DB1651">
        <v>0</v>
      </c>
      <c r="DC1651">
        <v>0</v>
      </c>
      <c r="DD1651">
        <v>0</v>
      </c>
      <c r="DE1651">
        <v>0</v>
      </c>
      <c r="DF1651">
        <v>0</v>
      </c>
      <c r="DG1651">
        <v>0</v>
      </c>
      <c r="DH1651">
        <v>0</v>
      </c>
      <c r="DI1651">
        <v>0</v>
      </c>
      <c r="DJ1651">
        <v>0</v>
      </c>
      <c r="DK1651">
        <v>0</v>
      </c>
      <c r="DL1651">
        <v>0</v>
      </c>
      <c r="DM1651">
        <v>0</v>
      </c>
      <c r="DN1651">
        <v>0</v>
      </c>
      <c r="DO1651">
        <v>0</v>
      </c>
      <c r="DP1651">
        <v>0</v>
      </c>
      <c r="DQ1651">
        <v>0</v>
      </c>
      <c r="DR1651">
        <v>0</v>
      </c>
      <c r="DS1651">
        <v>0</v>
      </c>
      <c r="DT1651">
        <v>0</v>
      </c>
      <c r="DU1651">
        <v>0</v>
      </c>
      <c r="DV1651">
        <v>0</v>
      </c>
      <c r="DW1651">
        <v>0</v>
      </c>
      <c r="DX1651">
        <v>0</v>
      </c>
    </row>
    <row r="1652" spans="14:128" hidden="1">
      <c r="N1652" t="s">
        <v>1025</v>
      </c>
      <c r="O1652">
        <v>1</v>
      </c>
      <c r="P1652">
        <v>40</v>
      </c>
      <c r="Q1652" s="183" t="str">
        <f t="shared" si="54"/>
        <v>SDH300140</v>
      </c>
      <c r="R1652">
        <v>10000</v>
      </c>
      <c r="S1652">
        <v>10000</v>
      </c>
      <c r="T1652">
        <v>10000</v>
      </c>
      <c r="U1652">
        <v>10000</v>
      </c>
      <c r="V1652">
        <v>10000</v>
      </c>
      <c r="W1652">
        <v>10000</v>
      </c>
      <c r="X1652">
        <v>10000</v>
      </c>
      <c r="Y1652">
        <v>10000</v>
      </c>
      <c r="Z1652">
        <v>10000</v>
      </c>
      <c r="AA1652">
        <v>10000</v>
      </c>
      <c r="AB1652">
        <v>10000</v>
      </c>
      <c r="AC1652">
        <v>10000</v>
      </c>
      <c r="AD1652">
        <v>10000</v>
      </c>
      <c r="AE1652">
        <v>10000</v>
      </c>
      <c r="AF1652">
        <v>10000</v>
      </c>
      <c r="AG1652">
        <v>10000</v>
      </c>
      <c r="AH1652">
        <v>10000</v>
      </c>
      <c r="AI1652">
        <v>10000</v>
      </c>
      <c r="AJ1652">
        <v>10000</v>
      </c>
      <c r="AK1652">
        <v>10000</v>
      </c>
      <c r="AL1652">
        <v>10000</v>
      </c>
      <c r="AM1652">
        <v>10027.6</v>
      </c>
      <c r="AN1652">
        <v>10483.4</v>
      </c>
      <c r="AO1652">
        <v>10939.2</v>
      </c>
      <c r="AP1652">
        <v>11395</v>
      </c>
      <c r="AQ1652">
        <v>11850.8</v>
      </c>
      <c r="AR1652">
        <v>12306.6</v>
      </c>
      <c r="AS1652">
        <v>12762.4</v>
      </c>
      <c r="AT1652">
        <v>13218.2</v>
      </c>
      <c r="AU1652">
        <v>13674</v>
      </c>
      <c r="AV1652">
        <v>13674</v>
      </c>
      <c r="AW1652">
        <v>13674</v>
      </c>
      <c r="AX1652">
        <v>13674</v>
      </c>
      <c r="AY1652">
        <v>13674</v>
      </c>
      <c r="AZ1652">
        <v>13674</v>
      </c>
      <c r="BA1652">
        <v>13674</v>
      </c>
      <c r="BB1652">
        <v>13674</v>
      </c>
      <c r="BC1652">
        <v>13674</v>
      </c>
      <c r="BD1652">
        <v>13674</v>
      </c>
      <c r="BE1652">
        <v>13674</v>
      </c>
      <c r="BF1652">
        <v>13674</v>
      </c>
      <c r="BG1652">
        <v>13674</v>
      </c>
      <c r="BH1652">
        <v>13674</v>
      </c>
      <c r="BI1652">
        <v>13674</v>
      </c>
      <c r="BJ1652">
        <v>13674</v>
      </c>
      <c r="BK1652">
        <v>0</v>
      </c>
      <c r="BL1652">
        <v>0</v>
      </c>
      <c r="BM1652">
        <v>0</v>
      </c>
      <c r="BN1652">
        <v>0</v>
      </c>
      <c r="BO1652">
        <v>0</v>
      </c>
      <c r="BP1652">
        <v>0</v>
      </c>
      <c r="BQ1652">
        <v>0</v>
      </c>
      <c r="BR1652">
        <v>0</v>
      </c>
      <c r="BS1652">
        <v>0</v>
      </c>
      <c r="BT1652">
        <v>0</v>
      </c>
      <c r="BU1652">
        <v>0</v>
      </c>
      <c r="BV1652">
        <v>0</v>
      </c>
      <c r="BW1652">
        <v>0</v>
      </c>
      <c r="BX1652">
        <v>0</v>
      </c>
      <c r="BY1652">
        <v>0</v>
      </c>
      <c r="BZ1652">
        <v>0</v>
      </c>
      <c r="CA1652">
        <v>0</v>
      </c>
      <c r="CB1652">
        <v>0</v>
      </c>
      <c r="CC1652">
        <v>0</v>
      </c>
      <c r="CD1652">
        <v>0</v>
      </c>
      <c r="CE1652">
        <v>0</v>
      </c>
      <c r="CF1652">
        <v>0</v>
      </c>
      <c r="CG1652">
        <v>0</v>
      </c>
      <c r="CH1652">
        <v>0</v>
      </c>
      <c r="CI1652">
        <v>0</v>
      </c>
      <c r="CJ1652">
        <v>0</v>
      </c>
      <c r="CK1652">
        <v>0</v>
      </c>
      <c r="CL1652">
        <v>0</v>
      </c>
      <c r="CM1652">
        <v>0</v>
      </c>
      <c r="CN1652">
        <v>0</v>
      </c>
      <c r="CO1652">
        <v>0</v>
      </c>
      <c r="CP1652">
        <v>0</v>
      </c>
      <c r="CQ1652">
        <v>0</v>
      </c>
      <c r="CR1652">
        <v>0</v>
      </c>
      <c r="CS1652">
        <v>0</v>
      </c>
      <c r="CT1652">
        <v>0</v>
      </c>
      <c r="CU1652">
        <v>0</v>
      </c>
      <c r="CV1652">
        <v>0</v>
      </c>
      <c r="CW1652">
        <v>0</v>
      </c>
      <c r="CX1652">
        <v>0</v>
      </c>
      <c r="CY1652">
        <v>0</v>
      </c>
      <c r="CZ1652">
        <v>0</v>
      </c>
      <c r="DA1652">
        <v>0</v>
      </c>
      <c r="DB1652">
        <v>0</v>
      </c>
      <c r="DC1652">
        <v>0</v>
      </c>
      <c r="DD1652">
        <v>0</v>
      </c>
      <c r="DE1652">
        <v>0</v>
      </c>
      <c r="DF1652">
        <v>0</v>
      </c>
      <c r="DG1652">
        <v>0</v>
      </c>
      <c r="DH1652">
        <v>0</v>
      </c>
      <c r="DI1652">
        <v>0</v>
      </c>
      <c r="DJ1652">
        <v>0</v>
      </c>
      <c r="DK1652">
        <v>0</v>
      </c>
      <c r="DL1652">
        <v>0</v>
      </c>
      <c r="DM1652">
        <v>0</v>
      </c>
      <c r="DN1652">
        <v>0</v>
      </c>
      <c r="DO1652">
        <v>0</v>
      </c>
      <c r="DP1652">
        <v>0</v>
      </c>
      <c r="DQ1652">
        <v>0</v>
      </c>
      <c r="DR1652">
        <v>0</v>
      </c>
      <c r="DS1652">
        <v>0</v>
      </c>
      <c r="DT1652">
        <v>0</v>
      </c>
      <c r="DU1652">
        <v>0</v>
      </c>
      <c r="DV1652">
        <v>0</v>
      </c>
      <c r="DW1652">
        <v>0</v>
      </c>
      <c r="DX1652">
        <v>0</v>
      </c>
    </row>
    <row r="1653" spans="14:128" hidden="1">
      <c r="N1653" t="s">
        <v>1025</v>
      </c>
      <c r="O1653">
        <v>2</v>
      </c>
      <c r="P1653">
        <v>0</v>
      </c>
      <c r="Q1653" s="183" t="str">
        <f t="shared" si="54"/>
        <v>SDH300200</v>
      </c>
      <c r="R1653">
        <v>10000</v>
      </c>
      <c r="S1653">
        <v>10000</v>
      </c>
      <c r="T1653">
        <v>10000</v>
      </c>
      <c r="U1653">
        <v>10000</v>
      </c>
      <c r="V1653">
        <v>10000</v>
      </c>
      <c r="W1653">
        <v>10000</v>
      </c>
      <c r="X1653">
        <v>10000</v>
      </c>
      <c r="Y1653">
        <v>10000</v>
      </c>
      <c r="Z1653">
        <v>10000</v>
      </c>
      <c r="AA1653">
        <v>10000</v>
      </c>
      <c r="AB1653">
        <v>10000</v>
      </c>
      <c r="AC1653">
        <v>10000</v>
      </c>
      <c r="AD1653">
        <v>10000</v>
      </c>
      <c r="AE1653">
        <v>10000</v>
      </c>
      <c r="AF1653">
        <v>10000</v>
      </c>
      <c r="AG1653">
        <v>10000</v>
      </c>
      <c r="AH1653">
        <v>10000</v>
      </c>
      <c r="AI1653">
        <v>10000</v>
      </c>
      <c r="AJ1653">
        <v>10000</v>
      </c>
      <c r="AK1653">
        <v>10000</v>
      </c>
      <c r="AL1653">
        <v>10000</v>
      </c>
      <c r="AM1653">
        <v>10000</v>
      </c>
      <c r="AN1653">
        <v>10000</v>
      </c>
      <c r="AO1653">
        <v>10000</v>
      </c>
      <c r="AP1653">
        <v>10000</v>
      </c>
      <c r="AQ1653">
        <v>10000</v>
      </c>
      <c r="AR1653">
        <v>10000</v>
      </c>
      <c r="AS1653">
        <v>10000</v>
      </c>
      <c r="AT1653">
        <v>10000</v>
      </c>
      <c r="AU1653">
        <v>10000</v>
      </c>
      <c r="AV1653">
        <v>10000</v>
      </c>
      <c r="AW1653">
        <v>10000</v>
      </c>
      <c r="AX1653">
        <v>10000</v>
      </c>
      <c r="AY1653">
        <v>10000</v>
      </c>
      <c r="AZ1653">
        <v>10000</v>
      </c>
      <c r="BA1653">
        <v>10000</v>
      </c>
      <c r="BB1653">
        <v>10000</v>
      </c>
      <c r="BC1653">
        <v>10000</v>
      </c>
      <c r="BD1653">
        <v>10000</v>
      </c>
      <c r="BE1653">
        <v>10000</v>
      </c>
      <c r="BF1653">
        <v>10000</v>
      </c>
      <c r="BG1653">
        <v>10000</v>
      </c>
      <c r="BH1653">
        <v>10000</v>
      </c>
      <c r="BI1653">
        <v>10000</v>
      </c>
      <c r="BJ1653">
        <v>10000</v>
      </c>
      <c r="BK1653">
        <v>0</v>
      </c>
      <c r="BL1653">
        <v>0</v>
      </c>
      <c r="BM1653">
        <v>0</v>
      </c>
      <c r="BN1653">
        <v>0</v>
      </c>
      <c r="BO1653">
        <v>0</v>
      </c>
      <c r="BP1653">
        <v>0</v>
      </c>
      <c r="BQ1653">
        <v>0</v>
      </c>
      <c r="BR1653">
        <v>0</v>
      </c>
      <c r="BS1653">
        <v>0</v>
      </c>
      <c r="BT1653">
        <v>0</v>
      </c>
      <c r="BU1653">
        <v>0</v>
      </c>
      <c r="BV1653">
        <v>0</v>
      </c>
      <c r="BW1653">
        <v>0</v>
      </c>
      <c r="BX1653">
        <v>0</v>
      </c>
      <c r="BY1653">
        <v>0</v>
      </c>
      <c r="BZ1653">
        <v>0</v>
      </c>
      <c r="CA1653">
        <v>0</v>
      </c>
      <c r="CB1653">
        <v>0</v>
      </c>
      <c r="CC1653">
        <v>0</v>
      </c>
      <c r="CD1653">
        <v>0</v>
      </c>
      <c r="CE1653">
        <v>0</v>
      </c>
      <c r="CF1653">
        <v>0</v>
      </c>
      <c r="CG1653">
        <v>0</v>
      </c>
      <c r="CH1653">
        <v>0</v>
      </c>
      <c r="CI1653">
        <v>0</v>
      </c>
      <c r="CJ1653">
        <v>0</v>
      </c>
      <c r="CK1653">
        <v>0</v>
      </c>
      <c r="CL1653">
        <v>0</v>
      </c>
      <c r="CM1653">
        <v>0</v>
      </c>
      <c r="CN1653">
        <v>0</v>
      </c>
      <c r="CO1653">
        <v>0</v>
      </c>
      <c r="CP1653">
        <v>0</v>
      </c>
      <c r="CQ1653">
        <v>0</v>
      </c>
      <c r="CR1653">
        <v>0</v>
      </c>
      <c r="CS1653">
        <v>0</v>
      </c>
      <c r="CT1653">
        <v>0</v>
      </c>
      <c r="CU1653">
        <v>0</v>
      </c>
      <c r="CV1653">
        <v>0</v>
      </c>
      <c r="CW1653">
        <v>0</v>
      </c>
      <c r="CX1653">
        <v>0</v>
      </c>
      <c r="CY1653">
        <v>0</v>
      </c>
      <c r="CZ1653">
        <v>0</v>
      </c>
      <c r="DA1653">
        <v>0</v>
      </c>
      <c r="DB1653">
        <v>0</v>
      </c>
      <c r="DC1653">
        <v>0</v>
      </c>
      <c r="DD1653">
        <v>0</v>
      </c>
      <c r="DE1653">
        <v>0</v>
      </c>
      <c r="DF1653">
        <v>0</v>
      </c>
      <c r="DG1653">
        <v>0</v>
      </c>
      <c r="DH1653">
        <v>0</v>
      </c>
      <c r="DI1653">
        <v>0</v>
      </c>
      <c r="DJ1653">
        <v>0</v>
      </c>
      <c r="DK1653">
        <v>0</v>
      </c>
      <c r="DL1653">
        <v>0</v>
      </c>
      <c r="DM1653">
        <v>0</v>
      </c>
      <c r="DN1653">
        <v>0</v>
      </c>
      <c r="DO1653">
        <v>0</v>
      </c>
      <c r="DP1653">
        <v>0</v>
      </c>
      <c r="DQ1653">
        <v>0</v>
      </c>
      <c r="DR1653">
        <v>0</v>
      </c>
      <c r="DS1653">
        <v>0</v>
      </c>
      <c r="DT1653">
        <v>0</v>
      </c>
      <c r="DU1653">
        <v>0</v>
      </c>
      <c r="DV1653">
        <v>0</v>
      </c>
      <c r="DW1653">
        <v>0</v>
      </c>
      <c r="DX1653">
        <v>0</v>
      </c>
    </row>
    <row r="1654" spans="14:128" hidden="1">
      <c r="N1654" t="s">
        <v>1025</v>
      </c>
      <c r="O1654">
        <v>2</v>
      </c>
      <c r="P1654">
        <v>1</v>
      </c>
      <c r="Q1654" s="183" t="str">
        <f t="shared" si="54"/>
        <v>SDH300201</v>
      </c>
      <c r="R1654">
        <v>10000</v>
      </c>
      <c r="S1654">
        <v>10000</v>
      </c>
      <c r="T1654">
        <v>10000</v>
      </c>
      <c r="U1654">
        <v>10000</v>
      </c>
      <c r="V1654">
        <v>10000</v>
      </c>
      <c r="W1654">
        <v>10000</v>
      </c>
      <c r="X1654">
        <v>10000</v>
      </c>
      <c r="Y1654">
        <v>10000</v>
      </c>
      <c r="Z1654">
        <v>10000</v>
      </c>
      <c r="AA1654">
        <v>10000</v>
      </c>
      <c r="AB1654">
        <v>10000</v>
      </c>
      <c r="AC1654">
        <v>10000</v>
      </c>
      <c r="AD1654">
        <v>10000</v>
      </c>
      <c r="AE1654">
        <v>10000</v>
      </c>
      <c r="AF1654">
        <v>10000</v>
      </c>
      <c r="AG1654">
        <v>10000</v>
      </c>
      <c r="AH1654">
        <v>10000</v>
      </c>
      <c r="AI1654">
        <v>10000</v>
      </c>
      <c r="AJ1654">
        <v>10000</v>
      </c>
      <c r="AK1654">
        <v>10000</v>
      </c>
      <c r="AL1654">
        <v>10000</v>
      </c>
      <c r="AM1654">
        <v>10000</v>
      </c>
      <c r="AN1654">
        <v>10000</v>
      </c>
      <c r="AO1654">
        <v>10000</v>
      </c>
      <c r="AP1654">
        <v>10000</v>
      </c>
      <c r="AQ1654">
        <v>10000</v>
      </c>
      <c r="AR1654">
        <v>10000</v>
      </c>
      <c r="AS1654">
        <v>10000</v>
      </c>
      <c r="AT1654">
        <v>10000</v>
      </c>
      <c r="AU1654">
        <v>10000</v>
      </c>
      <c r="AV1654">
        <v>10000</v>
      </c>
      <c r="AW1654">
        <v>10000</v>
      </c>
      <c r="AX1654">
        <v>10000</v>
      </c>
      <c r="AY1654">
        <v>10000</v>
      </c>
      <c r="AZ1654">
        <v>10000</v>
      </c>
      <c r="BA1654">
        <v>10000</v>
      </c>
      <c r="BB1654">
        <v>10000</v>
      </c>
      <c r="BC1654">
        <v>10000</v>
      </c>
      <c r="BD1654">
        <v>10000</v>
      </c>
      <c r="BE1654">
        <v>10000</v>
      </c>
      <c r="BF1654">
        <v>10000</v>
      </c>
      <c r="BG1654">
        <v>10000</v>
      </c>
      <c r="BH1654">
        <v>10000</v>
      </c>
      <c r="BI1654">
        <v>10000</v>
      </c>
      <c r="BJ1654">
        <v>10000</v>
      </c>
      <c r="BK1654">
        <v>0</v>
      </c>
      <c r="BL1654">
        <v>0</v>
      </c>
      <c r="BM1654">
        <v>0</v>
      </c>
      <c r="BN1654">
        <v>0</v>
      </c>
      <c r="BO1654">
        <v>0</v>
      </c>
      <c r="BP1654">
        <v>0</v>
      </c>
      <c r="BQ1654">
        <v>0</v>
      </c>
      <c r="BR1654">
        <v>0</v>
      </c>
      <c r="BS1654">
        <v>0</v>
      </c>
      <c r="BT1654">
        <v>0</v>
      </c>
      <c r="BU1654">
        <v>0</v>
      </c>
      <c r="BV1654">
        <v>0</v>
      </c>
      <c r="BW1654">
        <v>0</v>
      </c>
      <c r="BX1654">
        <v>0</v>
      </c>
      <c r="BY1654">
        <v>0</v>
      </c>
      <c r="BZ1654">
        <v>0</v>
      </c>
      <c r="CA1654">
        <v>0</v>
      </c>
      <c r="CB1654">
        <v>0</v>
      </c>
      <c r="CC1654">
        <v>0</v>
      </c>
      <c r="CD1654">
        <v>0</v>
      </c>
      <c r="CE1654">
        <v>0</v>
      </c>
      <c r="CF1654">
        <v>0</v>
      </c>
      <c r="CG1654">
        <v>0</v>
      </c>
      <c r="CH1654">
        <v>0</v>
      </c>
      <c r="CI1654">
        <v>0</v>
      </c>
      <c r="CJ1654">
        <v>0</v>
      </c>
      <c r="CK1654">
        <v>0</v>
      </c>
      <c r="CL1654">
        <v>0</v>
      </c>
      <c r="CM1654">
        <v>0</v>
      </c>
      <c r="CN1654">
        <v>0</v>
      </c>
      <c r="CO1654">
        <v>0</v>
      </c>
      <c r="CP1654">
        <v>0</v>
      </c>
      <c r="CQ1654">
        <v>0</v>
      </c>
      <c r="CR1654">
        <v>0</v>
      </c>
      <c r="CS1654">
        <v>0</v>
      </c>
      <c r="CT1654">
        <v>0</v>
      </c>
      <c r="CU1654">
        <v>0</v>
      </c>
      <c r="CV1654">
        <v>0</v>
      </c>
      <c r="CW1654">
        <v>0</v>
      </c>
      <c r="CX1654">
        <v>0</v>
      </c>
      <c r="CY1654">
        <v>0</v>
      </c>
      <c r="CZ1654">
        <v>0</v>
      </c>
      <c r="DA1654">
        <v>0</v>
      </c>
      <c r="DB1654">
        <v>0</v>
      </c>
      <c r="DC1654">
        <v>0</v>
      </c>
      <c r="DD1654">
        <v>0</v>
      </c>
      <c r="DE1654">
        <v>0</v>
      </c>
      <c r="DF1654">
        <v>0</v>
      </c>
      <c r="DG1654">
        <v>0</v>
      </c>
      <c r="DH1654">
        <v>0</v>
      </c>
      <c r="DI1654">
        <v>0</v>
      </c>
      <c r="DJ1654">
        <v>0</v>
      </c>
      <c r="DK1654">
        <v>0</v>
      </c>
      <c r="DL1654">
        <v>0</v>
      </c>
      <c r="DM1654">
        <v>0</v>
      </c>
      <c r="DN1654">
        <v>0</v>
      </c>
      <c r="DO1654">
        <v>0</v>
      </c>
      <c r="DP1654">
        <v>0</v>
      </c>
      <c r="DQ1654">
        <v>0</v>
      </c>
      <c r="DR1654">
        <v>0</v>
      </c>
      <c r="DS1654">
        <v>0</v>
      </c>
      <c r="DT1654">
        <v>0</v>
      </c>
      <c r="DU1654">
        <v>0</v>
      </c>
      <c r="DV1654">
        <v>0</v>
      </c>
      <c r="DW1654">
        <v>0</v>
      </c>
      <c r="DX1654">
        <v>0</v>
      </c>
    </row>
    <row r="1655" spans="14:128" hidden="1">
      <c r="N1655" t="s">
        <v>1025</v>
      </c>
      <c r="O1655">
        <v>2</v>
      </c>
      <c r="P1655">
        <v>2</v>
      </c>
      <c r="Q1655" s="183" t="str">
        <f t="shared" si="54"/>
        <v>SDH300202</v>
      </c>
      <c r="R1655">
        <v>10000</v>
      </c>
      <c r="S1655">
        <v>10000</v>
      </c>
      <c r="T1655">
        <v>10000</v>
      </c>
      <c r="U1655">
        <v>10000</v>
      </c>
      <c r="V1655">
        <v>10000</v>
      </c>
      <c r="W1655">
        <v>10000</v>
      </c>
      <c r="X1655">
        <v>10000</v>
      </c>
      <c r="Y1655">
        <v>10000</v>
      </c>
      <c r="Z1655">
        <v>10000</v>
      </c>
      <c r="AA1655">
        <v>10000</v>
      </c>
      <c r="AB1655">
        <v>10000</v>
      </c>
      <c r="AC1655">
        <v>10000</v>
      </c>
      <c r="AD1655">
        <v>10000</v>
      </c>
      <c r="AE1655">
        <v>10000</v>
      </c>
      <c r="AF1655">
        <v>10000</v>
      </c>
      <c r="AG1655">
        <v>10000</v>
      </c>
      <c r="AH1655">
        <v>10000</v>
      </c>
      <c r="AI1655">
        <v>10000</v>
      </c>
      <c r="AJ1655">
        <v>10000</v>
      </c>
      <c r="AK1655">
        <v>10000</v>
      </c>
      <c r="AL1655">
        <v>10000</v>
      </c>
      <c r="AM1655">
        <v>10000</v>
      </c>
      <c r="AN1655">
        <v>10000</v>
      </c>
      <c r="AO1655">
        <v>10000</v>
      </c>
      <c r="AP1655">
        <v>10000</v>
      </c>
      <c r="AQ1655">
        <v>10000</v>
      </c>
      <c r="AR1655">
        <v>10000</v>
      </c>
      <c r="AS1655">
        <v>10000</v>
      </c>
      <c r="AT1655">
        <v>10000</v>
      </c>
      <c r="AU1655">
        <v>10000</v>
      </c>
      <c r="AV1655">
        <v>10000</v>
      </c>
      <c r="AW1655">
        <v>10000</v>
      </c>
      <c r="AX1655">
        <v>10000</v>
      </c>
      <c r="AY1655">
        <v>10000</v>
      </c>
      <c r="AZ1655">
        <v>10000</v>
      </c>
      <c r="BA1655">
        <v>10000</v>
      </c>
      <c r="BB1655">
        <v>10000</v>
      </c>
      <c r="BC1655">
        <v>10000</v>
      </c>
      <c r="BD1655">
        <v>10000</v>
      </c>
      <c r="BE1655">
        <v>10000</v>
      </c>
      <c r="BF1655">
        <v>10000</v>
      </c>
      <c r="BG1655">
        <v>10000</v>
      </c>
      <c r="BH1655">
        <v>10000</v>
      </c>
      <c r="BI1655">
        <v>10000</v>
      </c>
      <c r="BJ1655">
        <v>10000</v>
      </c>
      <c r="BK1655">
        <v>0</v>
      </c>
      <c r="BL1655">
        <v>0</v>
      </c>
      <c r="BM1655">
        <v>0</v>
      </c>
      <c r="BN1655">
        <v>0</v>
      </c>
      <c r="BO1655">
        <v>0</v>
      </c>
      <c r="BP1655">
        <v>0</v>
      </c>
      <c r="BQ1655">
        <v>0</v>
      </c>
      <c r="BR1655">
        <v>0</v>
      </c>
      <c r="BS1655">
        <v>0</v>
      </c>
      <c r="BT1655">
        <v>0</v>
      </c>
      <c r="BU1655">
        <v>0</v>
      </c>
      <c r="BV1655">
        <v>0</v>
      </c>
      <c r="BW1655">
        <v>0</v>
      </c>
      <c r="BX1655">
        <v>0</v>
      </c>
      <c r="BY1655">
        <v>0</v>
      </c>
      <c r="BZ1655">
        <v>0</v>
      </c>
      <c r="CA1655">
        <v>0</v>
      </c>
      <c r="CB1655">
        <v>0</v>
      </c>
      <c r="CC1655">
        <v>0</v>
      </c>
      <c r="CD1655">
        <v>0</v>
      </c>
      <c r="CE1655">
        <v>0</v>
      </c>
      <c r="CF1655">
        <v>0</v>
      </c>
      <c r="CG1655">
        <v>0</v>
      </c>
      <c r="CH1655">
        <v>0</v>
      </c>
      <c r="CI1655">
        <v>0</v>
      </c>
      <c r="CJ1655">
        <v>0</v>
      </c>
      <c r="CK1655">
        <v>0</v>
      </c>
      <c r="CL1655">
        <v>0</v>
      </c>
      <c r="CM1655">
        <v>0</v>
      </c>
      <c r="CN1655">
        <v>0</v>
      </c>
      <c r="CO1655">
        <v>0</v>
      </c>
      <c r="CP1655">
        <v>0</v>
      </c>
      <c r="CQ1655">
        <v>0</v>
      </c>
      <c r="CR1655">
        <v>0</v>
      </c>
      <c r="CS1655">
        <v>0</v>
      </c>
      <c r="CT1655">
        <v>0</v>
      </c>
      <c r="CU1655">
        <v>0</v>
      </c>
      <c r="CV1655">
        <v>0</v>
      </c>
      <c r="CW1655">
        <v>0</v>
      </c>
      <c r="CX1655">
        <v>0</v>
      </c>
      <c r="CY1655">
        <v>0</v>
      </c>
      <c r="CZ1655">
        <v>0</v>
      </c>
      <c r="DA1655">
        <v>0</v>
      </c>
      <c r="DB1655">
        <v>0</v>
      </c>
      <c r="DC1655">
        <v>0</v>
      </c>
      <c r="DD1655">
        <v>0</v>
      </c>
      <c r="DE1655">
        <v>0</v>
      </c>
      <c r="DF1655">
        <v>0</v>
      </c>
      <c r="DG1655">
        <v>0</v>
      </c>
      <c r="DH1655">
        <v>0</v>
      </c>
      <c r="DI1655">
        <v>0</v>
      </c>
      <c r="DJ1655">
        <v>0</v>
      </c>
      <c r="DK1655">
        <v>0</v>
      </c>
      <c r="DL1655">
        <v>0</v>
      </c>
      <c r="DM1655">
        <v>0</v>
      </c>
      <c r="DN1655">
        <v>0</v>
      </c>
      <c r="DO1655">
        <v>0</v>
      </c>
      <c r="DP1655">
        <v>0</v>
      </c>
      <c r="DQ1655">
        <v>0</v>
      </c>
      <c r="DR1655">
        <v>0</v>
      </c>
      <c r="DS1655">
        <v>0</v>
      </c>
      <c r="DT1655">
        <v>0</v>
      </c>
      <c r="DU1655">
        <v>0</v>
      </c>
      <c r="DV1655">
        <v>0</v>
      </c>
      <c r="DW1655">
        <v>0</v>
      </c>
      <c r="DX1655">
        <v>0</v>
      </c>
    </row>
    <row r="1656" spans="14:128" hidden="1">
      <c r="N1656" t="s">
        <v>1025</v>
      </c>
      <c r="O1656">
        <v>2</v>
      </c>
      <c r="P1656">
        <v>3</v>
      </c>
      <c r="Q1656" s="183" t="str">
        <f t="shared" si="54"/>
        <v>SDH300203</v>
      </c>
      <c r="R1656">
        <v>10000</v>
      </c>
      <c r="S1656">
        <v>10000</v>
      </c>
      <c r="T1656">
        <v>10000</v>
      </c>
      <c r="U1656">
        <v>10000</v>
      </c>
      <c r="V1656">
        <v>10000</v>
      </c>
      <c r="W1656">
        <v>10000</v>
      </c>
      <c r="X1656">
        <v>10000</v>
      </c>
      <c r="Y1656">
        <v>10000</v>
      </c>
      <c r="Z1656">
        <v>10000</v>
      </c>
      <c r="AA1656">
        <v>10000</v>
      </c>
      <c r="AB1656">
        <v>10000</v>
      </c>
      <c r="AC1656">
        <v>10000</v>
      </c>
      <c r="AD1656">
        <v>10000</v>
      </c>
      <c r="AE1656">
        <v>10000</v>
      </c>
      <c r="AF1656">
        <v>10000</v>
      </c>
      <c r="AG1656">
        <v>10000</v>
      </c>
      <c r="AH1656">
        <v>10000</v>
      </c>
      <c r="AI1656">
        <v>10000</v>
      </c>
      <c r="AJ1656">
        <v>10000</v>
      </c>
      <c r="AK1656">
        <v>10000</v>
      </c>
      <c r="AL1656">
        <v>10000</v>
      </c>
      <c r="AM1656">
        <v>10000</v>
      </c>
      <c r="AN1656">
        <v>10000</v>
      </c>
      <c r="AO1656">
        <v>10000</v>
      </c>
      <c r="AP1656">
        <v>10000</v>
      </c>
      <c r="AQ1656">
        <v>10000</v>
      </c>
      <c r="AR1656">
        <v>10000</v>
      </c>
      <c r="AS1656">
        <v>10000</v>
      </c>
      <c r="AT1656">
        <v>10000</v>
      </c>
      <c r="AU1656">
        <v>10000</v>
      </c>
      <c r="AV1656">
        <v>10000</v>
      </c>
      <c r="AW1656">
        <v>10000</v>
      </c>
      <c r="AX1656">
        <v>10000</v>
      </c>
      <c r="AY1656">
        <v>10000</v>
      </c>
      <c r="AZ1656">
        <v>10000</v>
      </c>
      <c r="BA1656">
        <v>10000</v>
      </c>
      <c r="BB1656">
        <v>10000</v>
      </c>
      <c r="BC1656">
        <v>10000</v>
      </c>
      <c r="BD1656">
        <v>10000</v>
      </c>
      <c r="BE1656">
        <v>10000</v>
      </c>
      <c r="BF1656">
        <v>10000</v>
      </c>
      <c r="BG1656">
        <v>10000</v>
      </c>
      <c r="BH1656">
        <v>10000</v>
      </c>
      <c r="BI1656">
        <v>10000</v>
      </c>
      <c r="BJ1656">
        <v>10000</v>
      </c>
      <c r="BK1656">
        <v>0</v>
      </c>
      <c r="BL1656">
        <v>0</v>
      </c>
      <c r="BM1656">
        <v>0</v>
      </c>
      <c r="BN1656">
        <v>0</v>
      </c>
      <c r="BO1656">
        <v>0</v>
      </c>
      <c r="BP1656">
        <v>0</v>
      </c>
      <c r="BQ1656">
        <v>0</v>
      </c>
      <c r="BR1656">
        <v>0</v>
      </c>
      <c r="BS1656">
        <v>0</v>
      </c>
      <c r="BT1656">
        <v>0</v>
      </c>
      <c r="BU1656">
        <v>0</v>
      </c>
      <c r="BV1656">
        <v>0</v>
      </c>
      <c r="BW1656">
        <v>0</v>
      </c>
      <c r="BX1656">
        <v>0</v>
      </c>
      <c r="BY1656">
        <v>0</v>
      </c>
      <c r="BZ1656">
        <v>0</v>
      </c>
      <c r="CA1656">
        <v>0</v>
      </c>
      <c r="CB1656">
        <v>0</v>
      </c>
      <c r="CC1656">
        <v>0</v>
      </c>
      <c r="CD1656">
        <v>0</v>
      </c>
      <c r="CE1656">
        <v>0</v>
      </c>
      <c r="CF1656">
        <v>0</v>
      </c>
      <c r="CG1656">
        <v>0</v>
      </c>
      <c r="CH1656">
        <v>0</v>
      </c>
      <c r="CI1656">
        <v>0</v>
      </c>
      <c r="CJ1656">
        <v>0</v>
      </c>
      <c r="CK1656">
        <v>0</v>
      </c>
      <c r="CL1656">
        <v>0</v>
      </c>
      <c r="CM1656">
        <v>0</v>
      </c>
      <c r="CN1656">
        <v>0</v>
      </c>
      <c r="CO1656">
        <v>0</v>
      </c>
      <c r="CP1656">
        <v>0</v>
      </c>
      <c r="CQ1656">
        <v>0</v>
      </c>
      <c r="CR1656">
        <v>0</v>
      </c>
      <c r="CS1656">
        <v>0</v>
      </c>
      <c r="CT1656">
        <v>0</v>
      </c>
      <c r="CU1656">
        <v>0</v>
      </c>
      <c r="CV1656">
        <v>0</v>
      </c>
      <c r="CW1656">
        <v>0</v>
      </c>
      <c r="CX1656">
        <v>0</v>
      </c>
      <c r="CY1656">
        <v>0</v>
      </c>
      <c r="CZ1656">
        <v>0</v>
      </c>
      <c r="DA1656">
        <v>0</v>
      </c>
      <c r="DB1656">
        <v>0</v>
      </c>
      <c r="DC1656">
        <v>0</v>
      </c>
      <c r="DD1656">
        <v>0</v>
      </c>
      <c r="DE1656">
        <v>0</v>
      </c>
      <c r="DF1656">
        <v>0</v>
      </c>
      <c r="DG1656">
        <v>0</v>
      </c>
      <c r="DH1656">
        <v>0</v>
      </c>
      <c r="DI1656">
        <v>0</v>
      </c>
      <c r="DJ1656">
        <v>0</v>
      </c>
      <c r="DK1656">
        <v>0</v>
      </c>
      <c r="DL1656">
        <v>0</v>
      </c>
      <c r="DM1656">
        <v>0</v>
      </c>
      <c r="DN1656">
        <v>0</v>
      </c>
      <c r="DO1656">
        <v>0</v>
      </c>
      <c r="DP1656">
        <v>0</v>
      </c>
      <c r="DQ1656">
        <v>0</v>
      </c>
      <c r="DR1656">
        <v>0</v>
      </c>
      <c r="DS1656">
        <v>0</v>
      </c>
      <c r="DT1656">
        <v>0</v>
      </c>
      <c r="DU1656">
        <v>0</v>
      </c>
      <c r="DV1656">
        <v>0</v>
      </c>
      <c r="DW1656">
        <v>0</v>
      </c>
      <c r="DX1656">
        <v>0</v>
      </c>
    </row>
    <row r="1657" spans="14:128" hidden="1">
      <c r="N1657" t="s">
        <v>1025</v>
      </c>
      <c r="O1657">
        <v>2</v>
      </c>
      <c r="P1657">
        <v>4</v>
      </c>
      <c r="Q1657" s="183" t="str">
        <f t="shared" si="54"/>
        <v>SDH300204</v>
      </c>
      <c r="R1657">
        <v>10000</v>
      </c>
      <c r="S1657">
        <v>10000</v>
      </c>
      <c r="T1657">
        <v>10000</v>
      </c>
      <c r="U1657">
        <v>10000</v>
      </c>
      <c r="V1657">
        <v>10000</v>
      </c>
      <c r="W1657">
        <v>10000</v>
      </c>
      <c r="X1657">
        <v>10000</v>
      </c>
      <c r="Y1657">
        <v>10000</v>
      </c>
      <c r="Z1657">
        <v>10000</v>
      </c>
      <c r="AA1657">
        <v>10000</v>
      </c>
      <c r="AB1657">
        <v>10000</v>
      </c>
      <c r="AC1657">
        <v>10000</v>
      </c>
      <c r="AD1657">
        <v>10000</v>
      </c>
      <c r="AE1657">
        <v>10000</v>
      </c>
      <c r="AF1657">
        <v>10000</v>
      </c>
      <c r="AG1657">
        <v>10000</v>
      </c>
      <c r="AH1657">
        <v>10000</v>
      </c>
      <c r="AI1657">
        <v>10000</v>
      </c>
      <c r="AJ1657">
        <v>10000</v>
      </c>
      <c r="AK1657">
        <v>10000</v>
      </c>
      <c r="AL1657">
        <v>10000</v>
      </c>
      <c r="AM1657">
        <v>10000</v>
      </c>
      <c r="AN1657">
        <v>10000</v>
      </c>
      <c r="AO1657">
        <v>10000</v>
      </c>
      <c r="AP1657">
        <v>10000</v>
      </c>
      <c r="AQ1657">
        <v>10000</v>
      </c>
      <c r="AR1657">
        <v>10000</v>
      </c>
      <c r="AS1657">
        <v>10000</v>
      </c>
      <c r="AT1657">
        <v>10000</v>
      </c>
      <c r="AU1657">
        <v>10000</v>
      </c>
      <c r="AV1657">
        <v>10000</v>
      </c>
      <c r="AW1657">
        <v>10000</v>
      </c>
      <c r="AX1657">
        <v>10000</v>
      </c>
      <c r="AY1657">
        <v>10000</v>
      </c>
      <c r="AZ1657">
        <v>10000</v>
      </c>
      <c r="BA1657">
        <v>10000</v>
      </c>
      <c r="BB1657">
        <v>10000</v>
      </c>
      <c r="BC1657">
        <v>10000</v>
      </c>
      <c r="BD1657">
        <v>10000</v>
      </c>
      <c r="BE1657">
        <v>10000</v>
      </c>
      <c r="BF1657">
        <v>10000</v>
      </c>
      <c r="BG1657">
        <v>10000</v>
      </c>
      <c r="BH1657">
        <v>10000</v>
      </c>
      <c r="BI1657">
        <v>10000</v>
      </c>
      <c r="BJ1657">
        <v>10000</v>
      </c>
      <c r="BK1657">
        <v>0</v>
      </c>
      <c r="BL1657">
        <v>0</v>
      </c>
      <c r="BM1657">
        <v>0</v>
      </c>
      <c r="BN1657">
        <v>0</v>
      </c>
      <c r="BO1657">
        <v>0</v>
      </c>
      <c r="BP1657">
        <v>0</v>
      </c>
      <c r="BQ1657">
        <v>0</v>
      </c>
      <c r="BR1657">
        <v>0</v>
      </c>
      <c r="BS1657">
        <v>0</v>
      </c>
      <c r="BT1657">
        <v>0</v>
      </c>
      <c r="BU1657">
        <v>0</v>
      </c>
      <c r="BV1657">
        <v>0</v>
      </c>
      <c r="BW1657">
        <v>0</v>
      </c>
      <c r="BX1657">
        <v>0</v>
      </c>
      <c r="BY1657">
        <v>0</v>
      </c>
      <c r="BZ1657">
        <v>0</v>
      </c>
      <c r="CA1657">
        <v>0</v>
      </c>
      <c r="CB1657">
        <v>0</v>
      </c>
      <c r="CC1657">
        <v>0</v>
      </c>
      <c r="CD1657">
        <v>0</v>
      </c>
      <c r="CE1657">
        <v>0</v>
      </c>
      <c r="CF1657">
        <v>0</v>
      </c>
      <c r="CG1657">
        <v>0</v>
      </c>
      <c r="CH1657">
        <v>0</v>
      </c>
      <c r="CI1657">
        <v>0</v>
      </c>
      <c r="CJ1657">
        <v>0</v>
      </c>
      <c r="CK1657">
        <v>0</v>
      </c>
      <c r="CL1657">
        <v>0</v>
      </c>
      <c r="CM1657">
        <v>0</v>
      </c>
      <c r="CN1657">
        <v>0</v>
      </c>
      <c r="CO1657">
        <v>0</v>
      </c>
      <c r="CP1657">
        <v>0</v>
      </c>
      <c r="CQ1657">
        <v>0</v>
      </c>
      <c r="CR1657">
        <v>0</v>
      </c>
      <c r="CS1657">
        <v>0</v>
      </c>
      <c r="CT1657">
        <v>0</v>
      </c>
      <c r="CU1657">
        <v>0</v>
      </c>
      <c r="CV1657">
        <v>0</v>
      </c>
      <c r="CW1657">
        <v>0</v>
      </c>
      <c r="CX1657">
        <v>0</v>
      </c>
      <c r="CY1657">
        <v>0</v>
      </c>
      <c r="CZ1657">
        <v>0</v>
      </c>
      <c r="DA1657">
        <v>0</v>
      </c>
      <c r="DB1657">
        <v>0</v>
      </c>
      <c r="DC1657">
        <v>0</v>
      </c>
      <c r="DD1657">
        <v>0</v>
      </c>
      <c r="DE1657">
        <v>0</v>
      </c>
      <c r="DF1657">
        <v>0</v>
      </c>
      <c r="DG1657">
        <v>0</v>
      </c>
      <c r="DH1657">
        <v>0</v>
      </c>
      <c r="DI1657">
        <v>0</v>
      </c>
      <c r="DJ1657">
        <v>0</v>
      </c>
      <c r="DK1657">
        <v>0</v>
      </c>
      <c r="DL1657">
        <v>0</v>
      </c>
      <c r="DM1657">
        <v>0</v>
      </c>
      <c r="DN1657">
        <v>0</v>
      </c>
      <c r="DO1657">
        <v>0</v>
      </c>
      <c r="DP1657">
        <v>0</v>
      </c>
      <c r="DQ1657">
        <v>0</v>
      </c>
      <c r="DR1657">
        <v>0</v>
      </c>
      <c r="DS1657">
        <v>0</v>
      </c>
      <c r="DT1657">
        <v>0</v>
      </c>
      <c r="DU1657">
        <v>0</v>
      </c>
      <c r="DV1657">
        <v>0</v>
      </c>
      <c r="DW1657">
        <v>0</v>
      </c>
      <c r="DX1657">
        <v>0</v>
      </c>
    </row>
    <row r="1658" spans="14:128" hidden="1">
      <c r="N1658" t="s">
        <v>1025</v>
      </c>
      <c r="O1658">
        <v>2</v>
      </c>
      <c r="P1658">
        <v>5</v>
      </c>
      <c r="Q1658" s="183" t="str">
        <f t="shared" ref="Q1658:Q1693" si="55">N1658&amp;TEXT(O1658,"00")&amp;TEXT(P1658,"00")</f>
        <v>SDH300205</v>
      </c>
      <c r="R1658">
        <v>10000</v>
      </c>
      <c r="S1658">
        <v>10000</v>
      </c>
      <c r="T1658">
        <v>10000</v>
      </c>
      <c r="U1658">
        <v>10000</v>
      </c>
      <c r="V1658">
        <v>10000</v>
      </c>
      <c r="W1658">
        <v>10000</v>
      </c>
      <c r="X1658">
        <v>10000</v>
      </c>
      <c r="Y1658">
        <v>10000</v>
      </c>
      <c r="Z1658">
        <v>10000</v>
      </c>
      <c r="AA1658">
        <v>10000</v>
      </c>
      <c r="AB1658">
        <v>10000</v>
      </c>
      <c r="AC1658">
        <v>10000</v>
      </c>
      <c r="AD1658">
        <v>10000</v>
      </c>
      <c r="AE1658">
        <v>10000</v>
      </c>
      <c r="AF1658">
        <v>10000</v>
      </c>
      <c r="AG1658">
        <v>10000</v>
      </c>
      <c r="AH1658">
        <v>10000</v>
      </c>
      <c r="AI1658">
        <v>10000</v>
      </c>
      <c r="AJ1658">
        <v>10000</v>
      </c>
      <c r="AK1658">
        <v>10000</v>
      </c>
      <c r="AL1658">
        <v>10000</v>
      </c>
      <c r="AM1658">
        <v>10000</v>
      </c>
      <c r="AN1658">
        <v>10000</v>
      </c>
      <c r="AO1658">
        <v>10000</v>
      </c>
      <c r="AP1658">
        <v>10000</v>
      </c>
      <c r="AQ1658">
        <v>10000</v>
      </c>
      <c r="AR1658">
        <v>10000</v>
      </c>
      <c r="AS1658">
        <v>10000</v>
      </c>
      <c r="AT1658">
        <v>10000</v>
      </c>
      <c r="AU1658">
        <v>10000</v>
      </c>
      <c r="AV1658">
        <v>10000</v>
      </c>
      <c r="AW1658">
        <v>10000</v>
      </c>
      <c r="AX1658">
        <v>10000</v>
      </c>
      <c r="AY1658">
        <v>10000</v>
      </c>
      <c r="AZ1658">
        <v>10000</v>
      </c>
      <c r="BA1658">
        <v>10000</v>
      </c>
      <c r="BB1658">
        <v>10000</v>
      </c>
      <c r="BC1658">
        <v>10000</v>
      </c>
      <c r="BD1658">
        <v>10000</v>
      </c>
      <c r="BE1658">
        <v>10000</v>
      </c>
      <c r="BF1658">
        <v>10000</v>
      </c>
      <c r="BG1658">
        <v>10000</v>
      </c>
      <c r="BH1658">
        <v>10000</v>
      </c>
      <c r="BI1658">
        <v>10000</v>
      </c>
      <c r="BJ1658">
        <v>10000</v>
      </c>
      <c r="BK1658">
        <v>0</v>
      </c>
      <c r="BL1658">
        <v>0</v>
      </c>
      <c r="BM1658">
        <v>0</v>
      </c>
      <c r="BN1658">
        <v>0</v>
      </c>
      <c r="BO1658">
        <v>0</v>
      </c>
      <c r="BP1658">
        <v>0</v>
      </c>
      <c r="BQ1658">
        <v>0</v>
      </c>
      <c r="BR1658">
        <v>0</v>
      </c>
      <c r="BS1658">
        <v>0</v>
      </c>
      <c r="BT1658">
        <v>0</v>
      </c>
      <c r="BU1658">
        <v>0</v>
      </c>
      <c r="BV1658">
        <v>0</v>
      </c>
      <c r="BW1658">
        <v>0</v>
      </c>
      <c r="BX1658">
        <v>0</v>
      </c>
      <c r="BY1658">
        <v>0</v>
      </c>
      <c r="BZ1658">
        <v>0</v>
      </c>
      <c r="CA1658">
        <v>0</v>
      </c>
      <c r="CB1658">
        <v>0</v>
      </c>
      <c r="CC1658">
        <v>0</v>
      </c>
      <c r="CD1658">
        <v>0</v>
      </c>
      <c r="CE1658">
        <v>0</v>
      </c>
      <c r="CF1658">
        <v>0</v>
      </c>
      <c r="CG1658">
        <v>0</v>
      </c>
      <c r="CH1658">
        <v>0</v>
      </c>
      <c r="CI1658">
        <v>0</v>
      </c>
      <c r="CJ1658">
        <v>0</v>
      </c>
      <c r="CK1658">
        <v>0</v>
      </c>
      <c r="CL1658">
        <v>0</v>
      </c>
      <c r="CM1658">
        <v>0</v>
      </c>
      <c r="CN1658">
        <v>0</v>
      </c>
      <c r="CO1658">
        <v>0</v>
      </c>
      <c r="CP1658">
        <v>0</v>
      </c>
      <c r="CQ1658">
        <v>0</v>
      </c>
      <c r="CR1658">
        <v>0</v>
      </c>
      <c r="CS1658">
        <v>0</v>
      </c>
      <c r="CT1658">
        <v>0</v>
      </c>
      <c r="CU1658">
        <v>0</v>
      </c>
      <c r="CV1658">
        <v>0</v>
      </c>
      <c r="CW1658">
        <v>0</v>
      </c>
      <c r="CX1658">
        <v>0</v>
      </c>
      <c r="CY1658">
        <v>0</v>
      </c>
      <c r="CZ1658">
        <v>0</v>
      </c>
      <c r="DA1658">
        <v>0</v>
      </c>
      <c r="DB1658">
        <v>0</v>
      </c>
      <c r="DC1658">
        <v>0</v>
      </c>
      <c r="DD1658">
        <v>0</v>
      </c>
      <c r="DE1658">
        <v>0</v>
      </c>
      <c r="DF1658">
        <v>0</v>
      </c>
      <c r="DG1658">
        <v>0</v>
      </c>
      <c r="DH1658">
        <v>0</v>
      </c>
      <c r="DI1658">
        <v>0</v>
      </c>
      <c r="DJ1658">
        <v>0</v>
      </c>
      <c r="DK1658">
        <v>0</v>
      </c>
      <c r="DL1658">
        <v>0</v>
      </c>
      <c r="DM1658">
        <v>0</v>
      </c>
      <c r="DN1658">
        <v>0</v>
      </c>
      <c r="DO1658">
        <v>0</v>
      </c>
      <c r="DP1658">
        <v>0</v>
      </c>
      <c r="DQ1658">
        <v>0</v>
      </c>
      <c r="DR1658">
        <v>0</v>
      </c>
      <c r="DS1658">
        <v>0</v>
      </c>
      <c r="DT1658">
        <v>0</v>
      </c>
      <c r="DU1658">
        <v>0</v>
      </c>
      <c r="DV1658">
        <v>0</v>
      </c>
      <c r="DW1658">
        <v>0</v>
      </c>
      <c r="DX1658">
        <v>0</v>
      </c>
    </row>
    <row r="1659" spans="14:128" hidden="1">
      <c r="N1659" t="s">
        <v>1025</v>
      </c>
      <c r="O1659">
        <v>2</v>
      </c>
      <c r="P1659">
        <v>6</v>
      </c>
      <c r="Q1659" s="183" t="str">
        <f t="shared" si="55"/>
        <v>SDH300206</v>
      </c>
      <c r="R1659">
        <v>10000</v>
      </c>
      <c r="S1659">
        <v>10000</v>
      </c>
      <c r="T1659">
        <v>10000</v>
      </c>
      <c r="U1659">
        <v>10000</v>
      </c>
      <c r="V1659">
        <v>10000</v>
      </c>
      <c r="W1659">
        <v>10000</v>
      </c>
      <c r="X1659">
        <v>10000</v>
      </c>
      <c r="Y1659">
        <v>10000</v>
      </c>
      <c r="Z1659">
        <v>10000</v>
      </c>
      <c r="AA1659">
        <v>10000</v>
      </c>
      <c r="AB1659">
        <v>10000</v>
      </c>
      <c r="AC1659">
        <v>10000</v>
      </c>
      <c r="AD1659">
        <v>10000</v>
      </c>
      <c r="AE1659">
        <v>10000</v>
      </c>
      <c r="AF1659">
        <v>10000</v>
      </c>
      <c r="AG1659">
        <v>10000</v>
      </c>
      <c r="AH1659">
        <v>10000</v>
      </c>
      <c r="AI1659">
        <v>10000</v>
      </c>
      <c r="AJ1659">
        <v>10000</v>
      </c>
      <c r="AK1659">
        <v>10000</v>
      </c>
      <c r="AL1659">
        <v>10000</v>
      </c>
      <c r="AM1659">
        <v>10000</v>
      </c>
      <c r="AN1659">
        <v>10000</v>
      </c>
      <c r="AO1659">
        <v>10000</v>
      </c>
      <c r="AP1659">
        <v>10000</v>
      </c>
      <c r="AQ1659">
        <v>10000</v>
      </c>
      <c r="AR1659">
        <v>10000</v>
      </c>
      <c r="AS1659">
        <v>10000</v>
      </c>
      <c r="AT1659">
        <v>10000</v>
      </c>
      <c r="AU1659">
        <v>10000</v>
      </c>
      <c r="AV1659">
        <v>10000</v>
      </c>
      <c r="AW1659">
        <v>10000</v>
      </c>
      <c r="AX1659">
        <v>10000</v>
      </c>
      <c r="AY1659">
        <v>10000</v>
      </c>
      <c r="AZ1659">
        <v>10000</v>
      </c>
      <c r="BA1659">
        <v>10000</v>
      </c>
      <c r="BB1659">
        <v>10000</v>
      </c>
      <c r="BC1659">
        <v>10000</v>
      </c>
      <c r="BD1659">
        <v>10000</v>
      </c>
      <c r="BE1659">
        <v>10000</v>
      </c>
      <c r="BF1659">
        <v>10000</v>
      </c>
      <c r="BG1659">
        <v>10000</v>
      </c>
      <c r="BH1659">
        <v>10000</v>
      </c>
      <c r="BI1659">
        <v>10000</v>
      </c>
      <c r="BJ1659">
        <v>10000</v>
      </c>
      <c r="BK1659">
        <v>0</v>
      </c>
      <c r="BL1659">
        <v>0</v>
      </c>
      <c r="BM1659">
        <v>0</v>
      </c>
      <c r="BN1659">
        <v>0</v>
      </c>
      <c r="BO1659">
        <v>0</v>
      </c>
      <c r="BP1659">
        <v>0</v>
      </c>
      <c r="BQ1659">
        <v>0</v>
      </c>
      <c r="BR1659">
        <v>0</v>
      </c>
      <c r="BS1659">
        <v>0</v>
      </c>
      <c r="BT1659">
        <v>0</v>
      </c>
      <c r="BU1659">
        <v>0</v>
      </c>
      <c r="BV1659">
        <v>0</v>
      </c>
      <c r="BW1659">
        <v>0</v>
      </c>
      <c r="BX1659">
        <v>0</v>
      </c>
      <c r="BY1659">
        <v>0</v>
      </c>
      <c r="BZ1659">
        <v>0</v>
      </c>
      <c r="CA1659">
        <v>0</v>
      </c>
      <c r="CB1659">
        <v>0</v>
      </c>
      <c r="CC1659">
        <v>0</v>
      </c>
      <c r="CD1659">
        <v>0</v>
      </c>
      <c r="CE1659">
        <v>0</v>
      </c>
      <c r="CF1659">
        <v>0</v>
      </c>
      <c r="CG1659">
        <v>0</v>
      </c>
      <c r="CH1659">
        <v>0</v>
      </c>
      <c r="CI1659">
        <v>0</v>
      </c>
      <c r="CJ1659">
        <v>0</v>
      </c>
      <c r="CK1659">
        <v>0</v>
      </c>
      <c r="CL1659">
        <v>0</v>
      </c>
      <c r="CM1659">
        <v>0</v>
      </c>
      <c r="CN1659">
        <v>0</v>
      </c>
      <c r="CO1659">
        <v>0</v>
      </c>
      <c r="CP1659">
        <v>0</v>
      </c>
      <c r="CQ1659">
        <v>0</v>
      </c>
      <c r="CR1659">
        <v>0</v>
      </c>
      <c r="CS1659">
        <v>0</v>
      </c>
      <c r="CT1659">
        <v>0</v>
      </c>
      <c r="CU1659">
        <v>0</v>
      </c>
      <c r="CV1659">
        <v>0</v>
      </c>
      <c r="CW1659">
        <v>0</v>
      </c>
      <c r="CX1659">
        <v>0</v>
      </c>
      <c r="CY1659">
        <v>0</v>
      </c>
      <c r="CZ1659">
        <v>0</v>
      </c>
      <c r="DA1659">
        <v>0</v>
      </c>
      <c r="DB1659">
        <v>0</v>
      </c>
      <c r="DC1659">
        <v>0</v>
      </c>
      <c r="DD1659">
        <v>0</v>
      </c>
      <c r="DE1659">
        <v>0</v>
      </c>
      <c r="DF1659">
        <v>0</v>
      </c>
      <c r="DG1659">
        <v>0</v>
      </c>
      <c r="DH1659">
        <v>0</v>
      </c>
      <c r="DI1659">
        <v>0</v>
      </c>
      <c r="DJ1659">
        <v>0</v>
      </c>
      <c r="DK1659">
        <v>0</v>
      </c>
      <c r="DL1659">
        <v>0</v>
      </c>
      <c r="DM1659">
        <v>0</v>
      </c>
      <c r="DN1659">
        <v>0</v>
      </c>
      <c r="DO1659">
        <v>0</v>
      </c>
      <c r="DP1659">
        <v>0</v>
      </c>
      <c r="DQ1659">
        <v>0</v>
      </c>
      <c r="DR1659">
        <v>0</v>
      </c>
      <c r="DS1659">
        <v>0</v>
      </c>
      <c r="DT1659">
        <v>0</v>
      </c>
      <c r="DU1659">
        <v>0</v>
      </c>
      <c r="DV1659">
        <v>0</v>
      </c>
      <c r="DW1659">
        <v>0</v>
      </c>
      <c r="DX1659">
        <v>0</v>
      </c>
    </row>
    <row r="1660" spans="14:128" hidden="1">
      <c r="N1660" t="s">
        <v>1025</v>
      </c>
      <c r="O1660">
        <v>2</v>
      </c>
      <c r="P1660">
        <v>7</v>
      </c>
      <c r="Q1660" s="183" t="str">
        <f t="shared" si="55"/>
        <v>SDH300207</v>
      </c>
      <c r="R1660">
        <v>10000</v>
      </c>
      <c r="S1660">
        <v>10000</v>
      </c>
      <c r="T1660">
        <v>10000</v>
      </c>
      <c r="U1660">
        <v>10000</v>
      </c>
      <c r="V1660">
        <v>10000</v>
      </c>
      <c r="W1660">
        <v>10000</v>
      </c>
      <c r="X1660">
        <v>10000</v>
      </c>
      <c r="Y1660">
        <v>10000</v>
      </c>
      <c r="Z1660">
        <v>10000</v>
      </c>
      <c r="AA1660">
        <v>10000</v>
      </c>
      <c r="AB1660">
        <v>10000</v>
      </c>
      <c r="AC1660">
        <v>10000</v>
      </c>
      <c r="AD1660">
        <v>10000</v>
      </c>
      <c r="AE1660">
        <v>10000</v>
      </c>
      <c r="AF1660">
        <v>10000</v>
      </c>
      <c r="AG1660">
        <v>10000</v>
      </c>
      <c r="AH1660">
        <v>10000</v>
      </c>
      <c r="AI1660">
        <v>10000</v>
      </c>
      <c r="AJ1660">
        <v>10000</v>
      </c>
      <c r="AK1660">
        <v>10000</v>
      </c>
      <c r="AL1660">
        <v>10000</v>
      </c>
      <c r="AM1660">
        <v>10000</v>
      </c>
      <c r="AN1660">
        <v>10000</v>
      </c>
      <c r="AO1660">
        <v>10000</v>
      </c>
      <c r="AP1660">
        <v>10000</v>
      </c>
      <c r="AQ1660">
        <v>10000</v>
      </c>
      <c r="AR1660">
        <v>10000</v>
      </c>
      <c r="AS1660">
        <v>10000</v>
      </c>
      <c r="AT1660">
        <v>10000</v>
      </c>
      <c r="AU1660">
        <v>10000</v>
      </c>
      <c r="AV1660">
        <v>10000</v>
      </c>
      <c r="AW1660">
        <v>10000</v>
      </c>
      <c r="AX1660">
        <v>10000</v>
      </c>
      <c r="AY1660">
        <v>10000</v>
      </c>
      <c r="AZ1660">
        <v>10000</v>
      </c>
      <c r="BA1660">
        <v>10000</v>
      </c>
      <c r="BB1660">
        <v>10000</v>
      </c>
      <c r="BC1660">
        <v>10000</v>
      </c>
      <c r="BD1660">
        <v>10000</v>
      </c>
      <c r="BE1660">
        <v>10000</v>
      </c>
      <c r="BF1660">
        <v>10000</v>
      </c>
      <c r="BG1660">
        <v>10000</v>
      </c>
      <c r="BH1660">
        <v>10000</v>
      </c>
      <c r="BI1660">
        <v>10000</v>
      </c>
      <c r="BJ1660">
        <v>10000</v>
      </c>
      <c r="BK1660">
        <v>0</v>
      </c>
      <c r="BL1660">
        <v>0</v>
      </c>
      <c r="BM1660">
        <v>0</v>
      </c>
      <c r="BN1660">
        <v>0</v>
      </c>
      <c r="BO1660">
        <v>0</v>
      </c>
      <c r="BP1660">
        <v>0</v>
      </c>
      <c r="BQ1660">
        <v>0</v>
      </c>
      <c r="BR1660">
        <v>0</v>
      </c>
      <c r="BS1660">
        <v>0</v>
      </c>
      <c r="BT1660">
        <v>0</v>
      </c>
      <c r="BU1660">
        <v>0</v>
      </c>
      <c r="BV1660">
        <v>0</v>
      </c>
      <c r="BW1660">
        <v>0</v>
      </c>
      <c r="BX1660">
        <v>0</v>
      </c>
      <c r="BY1660">
        <v>0</v>
      </c>
      <c r="BZ1660">
        <v>0</v>
      </c>
      <c r="CA1660">
        <v>0</v>
      </c>
      <c r="CB1660">
        <v>0</v>
      </c>
      <c r="CC1660">
        <v>0</v>
      </c>
      <c r="CD1660">
        <v>0</v>
      </c>
      <c r="CE1660">
        <v>0</v>
      </c>
      <c r="CF1660">
        <v>0</v>
      </c>
      <c r="CG1660">
        <v>0</v>
      </c>
      <c r="CH1660">
        <v>0</v>
      </c>
      <c r="CI1660">
        <v>0</v>
      </c>
      <c r="CJ1660">
        <v>0</v>
      </c>
      <c r="CK1660">
        <v>0</v>
      </c>
      <c r="CL1660">
        <v>0</v>
      </c>
      <c r="CM1660">
        <v>0</v>
      </c>
      <c r="CN1660">
        <v>0</v>
      </c>
      <c r="CO1660">
        <v>0</v>
      </c>
      <c r="CP1660">
        <v>0</v>
      </c>
      <c r="CQ1660">
        <v>0</v>
      </c>
      <c r="CR1660">
        <v>0</v>
      </c>
      <c r="CS1660">
        <v>0</v>
      </c>
      <c r="CT1660">
        <v>0</v>
      </c>
      <c r="CU1660">
        <v>0</v>
      </c>
      <c r="CV1660">
        <v>0</v>
      </c>
      <c r="CW1660">
        <v>0</v>
      </c>
      <c r="CX1660">
        <v>0</v>
      </c>
      <c r="CY1660">
        <v>0</v>
      </c>
      <c r="CZ1660">
        <v>0</v>
      </c>
      <c r="DA1660">
        <v>0</v>
      </c>
      <c r="DB1660">
        <v>0</v>
      </c>
      <c r="DC1660">
        <v>0</v>
      </c>
      <c r="DD1660">
        <v>0</v>
      </c>
      <c r="DE1660">
        <v>0</v>
      </c>
      <c r="DF1660">
        <v>0</v>
      </c>
      <c r="DG1660">
        <v>0</v>
      </c>
      <c r="DH1660">
        <v>0</v>
      </c>
      <c r="DI1660">
        <v>0</v>
      </c>
      <c r="DJ1660">
        <v>0</v>
      </c>
      <c r="DK1660">
        <v>0</v>
      </c>
      <c r="DL1660">
        <v>0</v>
      </c>
      <c r="DM1660">
        <v>0</v>
      </c>
      <c r="DN1660">
        <v>0</v>
      </c>
      <c r="DO1660">
        <v>0</v>
      </c>
      <c r="DP1660">
        <v>0</v>
      </c>
      <c r="DQ1660">
        <v>0</v>
      </c>
      <c r="DR1660">
        <v>0</v>
      </c>
      <c r="DS1660">
        <v>0</v>
      </c>
      <c r="DT1660">
        <v>0</v>
      </c>
      <c r="DU1660">
        <v>0</v>
      </c>
      <c r="DV1660">
        <v>0</v>
      </c>
      <c r="DW1660">
        <v>0</v>
      </c>
      <c r="DX1660">
        <v>0</v>
      </c>
    </row>
    <row r="1661" spans="14:128" hidden="1">
      <c r="N1661" t="s">
        <v>1025</v>
      </c>
      <c r="O1661">
        <v>2</v>
      </c>
      <c r="P1661">
        <v>8</v>
      </c>
      <c r="Q1661" s="183" t="str">
        <f t="shared" si="55"/>
        <v>SDH300208</v>
      </c>
      <c r="R1661">
        <v>10000</v>
      </c>
      <c r="S1661">
        <v>10000</v>
      </c>
      <c r="T1661">
        <v>10000</v>
      </c>
      <c r="U1661">
        <v>10000</v>
      </c>
      <c r="V1661">
        <v>10000</v>
      </c>
      <c r="W1661">
        <v>10000</v>
      </c>
      <c r="X1661">
        <v>10000</v>
      </c>
      <c r="Y1661">
        <v>10000</v>
      </c>
      <c r="Z1661">
        <v>10000</v>
      </c>
      <c r="AA1661">
        <v>10000</v>
      </c>
      <c r="AB1661">
        <v>10000</v>
      </c>
      <c r="AC1661">
        <v>10000</v>
      </c>
      <c r="AD1661">
        <v>10000</v>
      </c>
      <c r="AE1661">
        <v>10000</v>
      </c>
      <c r="AF1661">
        <v>10000</v>
      </c>
      <c r="AG1661">
        <v>10000</v>
      </c>
      <c r="AH1661">
        <v>10000</v>
      </c>
      <c r="AI1661">
        <v>10000</v>
      </c>
      <c r="AJ1661">
        <v>10000</v>
      </c>
      <c r="AK1661">
        <v>10000</v>
      </c>
      <c r="AL1661">
        <v>10000</v>
      </c>
      <c r="AM1661">
        <v>10000</v>
      </c>
      <c r="AN1661">
        <v>10000</v>
      </c>
      <c r="AO1661">
        <v>10000</v>
      </c>
      <c r="AP1661">
        <v>10000</v>
      </c>
      <c r="AQ1661">
        <v>10000</v>
      </c>
      <c r="AR1661">
        <v>10000</v>
      </c>
      <c r="AS1661">
        <v>10000</v>
      </c>
      <c r="AT1661">
        <v>10000</v>
      </c>
      <c r="AU1661">
        <v>10000</v>
      </c>
      <c r="AV1661">
        <v>10000</v>
      </c>
      <c r="AW1661">
        <v>10000</v>
      </c>
      <c r="AX1661">
        <v>10000</v>
      </c>
      <c r="AY1661">
        <v>10000</v>
      </c>
      <c r="AZ1661">
        <v>10000</v>
      </c>
      <c r="BA1661">
        <v>10000</v>
      </c>
      <c r="BB1661">
        <v>10000</v>
      </c>
      <c r="BC1661">
        <v>10000</v>
      </c>
      <c r="BD1661">
        <v>10000</v>
      </c>
      <c r="BE1661">
        <v>10000</v>
      </c>
      <c r="BF1661">
        <v>10000</v>
      </c>
      <c r="BG1661">
        <v>10000</v>
      </c>
      <c r="BH1661">
        <v>10000</v>
      </c>
      <c r="BI1661">
        <v>10000</v>
      </c>
      <c r="BJ1661">
        <v>10000</v>
      </c>
      <c r="BK1661">
        <v>0</v>
      </c>
      <c r="BL1661">
        <v>0</v>
      </c>
      <c r="BM1661">
        <v>0</v>
      </c>
      <c r="BN1661">
        <v>0</v>
      </c>
      <c r="BO1661">
        <v>0</v>
      </c>
      <c r="BP1661">
        <v>0</v>
      </c>
      <c r="BQ1661">
        <v>0</v>
      </c>
      <c r="BR1661">
        <v>0</v>
      </c>
      <c r="BS1661">
        <v>0</v>
      </c>
      <c r="BT1661">
        <v>0</v>
      </c>
      <c r="BU1661">
        <v>0</v>
      </c>
      <c r="BV1661">
        <v>0</v>
      </c>
      <c r="BW1661">
        <v>0</v>
      </c>
      <c r="BX1661">
        <v>0</v>
      </c>
      <c r="BY1661">
        <v>0</v>
      </c>
      <c r="BZ1661">
        <v>0</v>
      </c>
      <c r="CA1661">
        <v>0</v>
      </c>
      <c r="CB1661">
        <v>0</v>
      </c>
      <c r="CC1661">
        <v>0</v>
      </c>
      <c r="CD1661">
        <v>0</v>
      </c>
      <c r="CE1661">
        <v>0</v>
      </c>
      <c r="CF1661">
        <v>0</v>
      </c>
      <c r="CG1661">
        <v>0</v>
      </c>
      <c r="CH1661">
        <v>0</v>
      </c>
      <c r="CI1661">
        <v>0</v>
      </c>
      <c r="CJ1661">
        <v>0</v>
      </c>
      <c r="CK1661">
        <v>0</v>
      </c>
      <c r="CL1661">
        <v>0</v>
      </c>
      <c r="CM1661">
        <v>0</v>
      </c>
      <c r="CN1661">
        <v>0</v>
      </c>
      <c r="CO1661">
        <v>0</v>
      </c>
      <c r="CP1661">
        <v>0</v>
      </c>
      <c r="CQ1661">
        <v>0</v>
      </c>
      <c r="CR1661">
        <v>0</v>
      </c>
      <c r="CS1661">
        <v>0</v>
      </c>
      <c r="CT1661">
        <v>0</v>
      </c>
      <c r="CU1661">
        <v>0</v>
      </c>
      <c r="CV1661">
        <v>0</v>
      </c>
      <c r="CW1661">
        <v>0</v>
      </c>
      <c r="CX1661">
        <v>0</v>
      </c>
      <c r="CY1661">
        <v>0</v>
      </c>
      <c r="CZ1661">
        <v>0</v>
      </c>
      <c r="DA1661">
        <v>0</v>
      </c>
      <c r="DB1661">
        <v>0</v>
      </c>
      <c r="DC1661">
        <v>0</v>
      </c>
      <c r="DD1661">
        <v>0</v>
      </c>
      <c r="DE1661">
        <v>0</v>
      </c>
      <c r="DF1661">
        <v>0</v>
      </c>
      <c r="DG1661">
        <v>0</v>
      </c>
      <c r="DH1661">
        <v>0</v>
      </c>
      <c r="DI1661">
        <v>0</v>
      </c>
      <c r="DJ1661">
        <v>0</v>
      </c>
      <c r="DK1661">
        <v>0</v>
      </c>
      <c r="DL1661">
        <v>0</v>
      </c>
      <c r="DM1661">
        <v>0</v>
      </c>
      <c r="DN1661">
        <v>0</v>
      </c>
      <c r="DO1661">
        <v>0</v>
      </c>
      <c r="DP1661">
        <v>0</v>
      </c>
      <c r="DQ1661">
        <v>0</v>
      </c>
      <c r="DR1661">
        <v>0</v>
      </c>
      <c r="DS1661">
        <v>0</v>
      </c>
      <c r="DT1661">
        <v>0</v>
      </c>
      <c r="DU1661">
        <v>0</v>
      </c>
      <c r="DV1661">
        <v>0</v>
      </c>
      <c r="DW1661">
        <v>0</v>
      </c>
      <c r="DX1661">
        <v>0</v>
      </c>
    </row>
    <row r="1662" spans="14:128" hidden="1">
      <c r="N1662" t="s">
        <v>1025</v>
      </c>
      <c r="O1662">
        <v>2</v>
      </c>
      <c r="P1662">
        <v>9</v>
      </c>
      <c r="Q1662" s="183" t="str">
        <f t="shared" si="55"/>
        <v>SDH300209</v>
      </c>
      <c r="R1662">
        <v>10000</v>
      </c>
      <c r="S1662">
        <v>10000</v>
      </c>
      <c r="T1662">
        <v>10000</v>
      </c>
      <c r="U1662">
        <v>10000</v>
      </c>
      <c r="V1662">
        <v>10000</v>
      </c>
      <c r="W1662">
        <v>10000</v>
      </c>
      <c r="X1662">
        <v>10000</v>
      </c>
      <c r="Y1662">
        <v>10000</v>
      </c>
      <c r="Z1662">
        <v>10000</v>
      </c>
      <c r="AA1662">
        <v>10000</v>
      </c>
      <c r="AB1662">
        <v>10000</v>
      </c>
      <c r="AC1662">
        <v>10000</v>
      </c>
      <c r="AD1662">
        <v>10000</v>
      </c>
      <c r="AE1662">
        <v>10000</v>
      </c>
      <c r="AF1662">
        <v>10000</v>
      </c>
      <c r="AG1662">
        <v>10000</v>
      </c>
      <c r="AH1662">
        <v>10000</v>
      </c>
      <c r="AI1662">
        <v>10000</v>
      </c>
      <c r="AJ1662">
        <v>10000</v>
      </c>
      <c r="AK1662">
        <v>10000</v>
      </c>
      <c r="AL1662">
        <v>10000</v>
      </c>
      <c r="AM1662">
        <v>10000</v>
      </c>
      <c r="AN1662">
        <v>10000</v>
      </c>
      <c r="AO1662">
        <v>10000</v>
      </c>
      <c r="AP1662">
        <v>10000</v>
      </c>
      <c r="AQ1662">
        <v>10000</v>
      </c>
      <c r="AR1662">
        <v>10000</v>
      </c>
      <c r="AS1662">
        <v>10000</v>
      </c>
      <c r="AT1662">
        <v>10000</v>
      </c>
      <c r="AU1662">
        <v>10000</v>
      </c>
      <c r="AV1662">
        <v>10000</v>
      </c>
      <c r="AW1662">
        <v>10000</v>
      </c>
      <c r="AX1662">
        <v>10000</v>
      </c>
      <c r="AY1662">
        <v>10000</v>
      </c>
      <c r="AZ1662">
        <v>10000</v>
      </c>
      <c r="BA1662">
        <v>10000</v>
      </c>
      <c r="BB1662">
        <v>10000</v>
      </c>
      <c r="BC1662">
        <v>10000</v>
      </c>
      <c r="BD1662">
        <v>10000</v>
      </c>
      <c r="BE1662">
        <v>10000</v>
      </c>
      <c r="BF1662">
        <v>10000</v>
      </c>
      <c r="BG1662">
        <v>10000</v>
      </c>
      <c r="BH1662">
        <v>10000</v>
      </c>
      <c r="BI1662">
        <v>10000</v>
      </c>
      <c r="BJ1662">
        <v>10000</v>
      </c>
      <c r="BK1662">
        <v>0</v>
      </c>
      <c r="BL1662">
        <v>0</v>
      </c>
      <c r="BM1662">
        <v>0</v>
      </c>
      <c r="BN1662">
        <v>0</v>
      </c>
      <c r="BO1662">
        <v>0</v>
      </c>
      <c r="BP1662">
        <v>0</v>
      </c>
      <c r="BQ1662">
        <v>0</v>
      </c>
      <c r="BR1662">
        <v>0</v>
      </c>
      <c r="BS1662">
        <v>0</v>
      </c>
      <c r="BT1662">
        <v>0</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v>
      </c>
      <c r="CP1662">
        <v>0</v>
      </c>
      <c r="CQ1662">
        <v>0</v>
      </c>
      <c r="CR1662">
        <v>0</v>
      </c>
      <c r="CS1662">
        <v>0</v>
      </c>
      <c r="CT1662">
        <v>0</v>
      </c>
      <c r="CU1662">
        <v>0</v>
      </c>
      <c r="CV1662">
        <v>0</v>
      </c>
      <c r="CW1662">
        <v>0</v>
      </c>
      <c r="CX1662">
        <v>0</v>
      </c>
      <c r="CY1662">
        <v>0</v>
      </c>
      <c r="CZ1662">
        <v>0</v>
      </c>
      <c r="DA1662">
        <v>0</v>
      </c>
      <c r="DB1662">
        <v>0</v>
      </c>
      <c r="DC1662">
        <v>0</v>
      </c>
      <c r="DD1662">
        <v>0</v>
      </c>
      <c r="DE1662">
        <v>0</v>
      </c>
      <c r="DF1662">
        <v>0</v>
      </c>
      <c r="DG1662">
        <v>0</v>
      </c>
      <c r="DH1662">
        <v>0</v>
      </c>
      <c r="DI1662">
        <v>0</v>
      </c>
      <c r="DJ1662">
        <v>0</v>
      </c>
      <c r="DK1662">
        <v>0</v>
      </c>
      <c r="DL1662">
        <v>0</v>
      </c>
      <c r="DM1662">
        <v>0</v>
      </c>
      <c r="DN1662">
        <v>0</v>
      </c>
      <c r="DO1662">
        <v>0</v>
      </c>
      <c r="DP1662">
        <v>0</v>
      </c>
      <c r="DQ1662">
        <v>0</v>
      </c>
      <c r="DR1662">
        <v>0</v>
      </c>
      <c r="DS1662">
        <v>0</v>
      </c>
      <c r="DT1662">
        <v>0</v>
      </c>
      <c r="DU1662">
        <v>0</v>
      </c>
      <c r="DV1662">
        <v>0</v>
      </c>
      <c r="DW1662">
        <v>0</v>
      </c>
      <c r="DX1662">
        <v>0</v>
      </c>
    </row>
    <row r="1663" spans="14:128" hidden="1">
      <c r="N1663" t="s">
        <v>1025</v>
      </c>
      <c r="O1663">
        <v>2</v>
      </c>
      <c r="P1663">
        <v>10</v>
      </c>
      <c r="Q1663" s="183" t="str">
        <f t="shared" si="55"/>
        <v>SDH300210</v>
      </c>
      <c r="R1663">
        <v>10000</v>
      </c>
      <c r="S1663">
        <v>10000</v>
      </c>
      <c r="T1663">
        <v>10000</v>
      </c>
      <c r="U1663">
        <v>10000</v>
      </c>
      <c r="V1663">
        <v>10000</v>
      </c>
      <c r="W1663">
        <v>10000</v>
      </c>
      <c r="X1663">
        <v>10000</v>
      </c>
      <c r="Y1663">
        <v>10000</v>
      </c>
      <c r="Z1663">
        <v>10000</v>
      </c>
      <c r="AA1663">
        <v>10000</v>
      </c>
      <c r="AB1663">
        <v>10000</v>
      </c>
      <c r="AC1663">
        <v>10000</v>
      </c>
      <c r="AD1663">
        <v>10000</v>
      </c>
      <c r="AE1663">
        <v>10000</v>
      </c>
      <c r="AF1663">
        <v>10000</v>
      </c>
      <c r="AG1663">
        <v>10000</v>
      </c>
      <c r="AH1663">
        <v>10000</v>
      </c>
      <c r="AI1663">
        <v>10000</v>
      </c>
      <c r="AJ1663">
        <v>10000</v>
      </c>
      <c r="AK1663">
        <v>10000</v>
      </c>
      <c r="AL1663">
        <v>10000</v>
      </c>
      <c r="AM1663">
        <v>10000</v>
      </c>
      <c r="AN1663">
        <v>10000</v>
      </c>
      <c r="AO1663">
        <v>10000</v>
      </c>
      <c r="AP1663">
        <v>10000</v>
      </c>
      <c r="AQ1663">
        <v>10000</v>
      </c>
      <c r="AR1663">
        <v>10000</v>
      </c>
      <c r="AS1663">
        <v>10000</v>
      </c>
      <c r="AT1663">
        <v>10000</v>
      </c>
      <c r="AU1663">
        <v>10000</v>
      </c>
      <c r="AV1663">
        <v>10000</v>
      </c>
      <c r="AW1663">
        <v>10000</v>
      </c>
      <c r="AX1663">
        <v>10000</v>
      </c>
      <c r="AY1663">
        <v>10000</v>
      </c>
      <c r="AZ1663">
        <v>10000</v>
      </c>
      <c r="BA1663">
        <v>10000</v>
      </c>
      <c r="BB1663">
        <v>10000</v>
      </c>
      <c r="BC1663">
        <v>10000</v>
      </c>
      <c r="BD1663">
        <v>10000</v>
      </c>
      <c r="BE1663">
        <v>10000</v>
      </c>
      <c r="BF1663">
        <v>10000</v>
      </c>
      <c r="BG1663">
        <v>10000</v>
      </c>
      <c r="BH1663">
        <v>10000</v>
      </c>
      <c r="BI1663">
        <v>10000</v>
      </c>
      <c r="BJ1663">
        <v>10000</v>
      </c>
      <c r="BK1663">
        <v>0</v>
      </c>
      <c r="BL1663">
        <v>0</v>
      </c>
      <c r="BM1663">
        <v>0</v>
      </c>
      <c r="BN1663">
        <v>0</v>
      </c>
      <c r="BO1663">
        <v>0</v>
      </c>
      <c r="BP1663">
        <v>0</v>
      </c>
      <c r="BQ1663">
        <v>0</v>
      </c>
      <c r="BR1663">
        <v>0</v>
      </c>
      <c r="BS1663">
        <v>0</v>
      </c>
      <c r="BT1663">
        <v>0</v>
      </c>
      <c r="BU1663">
        <v>0</v>
      </c>
      <c r="BV1663">
        <v>0</v>
      </c>
      <c r="BW1663">
        <v>0</v>
      </c>
      <c r="BX1663">
        <v>0</v>
      </c>
      <c r="BY1663">
        <v>0</v>
      </c>
      <c r="BZ1663">
        <v>0</v>
      </c>
      <c r="CA1663">
        <v>0</v>
      </c>
      <c r="CB1663">
        <v>0</v>
      </c>
      <c r="CC1663">
        <v>0</v>
      </c>
      <c r="CD1663">
        <v>0</v>
      </c>
      <c r="CE1663">
        <v>0</v>
      </c>
      <c r="CF1663">
        <v>0</v>
      </c>
      <c r="CG1663">
        <v>0</v>
      </c>
      <c r="CH1663">
        <v>0</v>
      </c>
      <c r="CI1663">
        <v>0</v>
      </c>
      <c r="CJ1663">
        <v>0</v>
      </c>
      <c r="CK1663">
        <v>0</v>
      </c>
      <c r="CL1663">
        <v>0</v>
      </c>
      <c r="CM1663">
        <v>0</v>
      </c>
      <c r="CN1663">
        <v>0</v>
      </c>
      <c r="CO1663">
        <v>0</v>
      </c>
      <c r="CP1663">
        <v>0</v>
      </c>
      <c r="CQ1663">
        <v>0</v>
      </c>
      <c r="CR1663">
        <v>0</v>
      </c>
      <c r="CS1663">
        <v>0</v>
      </c>
      <c r="CT1663">
        <v>0</v>
      </c>
      <c r="CU1663">
        <v>0</v>
      </c>
      <c r="CV1663">
        <v>0</v>
      </c>
      <c r="CW1663">
        <v>0</v>
      </c>
      <c r="CX1663">
        <v>0</v>
      </c>
      <c r="CY1663">
        <v>0</v>
      </c>
      <c r="CZ1663">
        <v>0</v>
      </c>
      <c r="DA1663">
        <v>0</v>
      </c>
      <c r="DB1663">
        <v>0</v>
      </c>
      <c r="DC1663">
        <v>0</v>
      </c>
      <c r="DD1663">
        <v>0</v>
      </c>
      <c r="DE1663">
        <v>0</v>
      </c>
      <c r="DF1663">
        <v>0</v>
      </c>
      <c r="DG1663">
        <v>0</v>
      </c>
      <c r="DH1663">
        <v>0</v>
      </c>
      <c r="DI1663">
        <v>0</v>
      </c>
      <c r="DJ1663">
        <v>0</v>
      </c>
      <c r="DK1663">
        <v>0</v>
      </c>
      <c r="DL1663">
        <v>0</v>
      </c>
      <c r="DM1663">
        <v>0</v>
      </c>
      <c r="DN1663">
        <v>0</v>
      </c>
      <c r="DO1663">
        <v>0</v>
      </c>
      <c r="DP1663">
        <v>0</v>
      </c>
      <c r="DQ1663">
        <v>0</v>
      </c>
      <c r="DR1663">
        <v>0</v>
      </c>
      <c r="DS1663">
        <v>0</v>
      </c>
      <c r="DT1663">
        <v>0</v>
      </c>
      <c r="DU1663">
        <v>0</v>
      </c>
      <c r="DV1663">
        <v>0</v>
      </c>
      <c r="DW1663">
        <v>0</v>
      </c>
      <c r="DX1663">
        <v>0</v>
      </c>
    </row>
    <row r="1664" spans="14:128" hidden="1">
      <c r="N1664" t="s">
        <v>1025</v>
      </c>
      <c r="O1664">
        <v>2</v>
      </c>
      <c r="P1664">
        <v>11</v>
      </c>
      <c r="Q1664" s="183" t="str">
        <f t="shared" si="55"/>
        <v>SDH300211</v>
      </c>
      <c r="R1664">
        <v>10000</v>
      </c>
      <c r="S1664">
        <v>10000</v>
      </c>
      <c r="T1664">
        <v>10000</v>
      </c>
      <c r="U1664">
        <v>10000</v>
      </c>
      <c r="V1664">
        <v>10000</v>
      </c>
      <c r="W1664">
        <v>10000</v>
      </c>
      <c r="X1664">
        <v>10000</v>
      </c>
      <c r="Y1664">
        <v>10000</v>
      </c>
      <c r="Z1664">
        <v>10000</v>
      </c>
      <c r="AA1664">
        <v>10000</v>
      </c>
      <c r="AB1664">
        <v>10000</v>
      </c>
      <c r="AC1664">
        <v>10000</v>
      </c>
      <c r="AD1664">
        <v>10000</v>
      </c>
      <c r="AE1664">
        <v>10000</v>
      </c>
      <c r="AF1664">
        <v>10000</v>
      </c>
      <c r="AG1664">
        <v>10000</v>
      </c>
      <c r="AH1664">
        <v>10000</v>
      </c>
      <c r="AI1664">
        <v>10000</v>
      </c>
      <c r="AJ1664">
        <v>10000</v>
      </c>
      <c r="AK1664">
        <v>10000</v>
      </c>
      <c r="AL1664">
        <v>10000</v>
      </c>
      <c r="AM1664">
        <v>10000</v>
      </c>
      <c r="AN1664">
        <v>10000</v>
      </c>
      <c r="AO1664">
        <v>10000</v>
      </c>
      <c r="AP1664">
        <v>10000</v>
      </c>
      <c r="AQ1664">
        <v>10000</v>
      </c>
      <c r="AR1664">
        <v>10000</v>
      </c>
      <c r="AS1664">
        <v>10000</v>
      </c>
      <c r="AT1664">
        <v>10000</v>
      </c>
      <c r="AU1664">
        <v>10000</v>
      </c>
      <c r="AV1664">
        <v>10000</v>
      </c>
      <c r="AW1664">
        <v>10000</v>
      </c>
      <c r="AX1664">
        <v>10000</v>
      </c>
      <c r="AY1664">
        <v>10000</v>
      </c>
      <c r="AZ1664">
        <v>10000</v>
      </c>
      <c r="BA1664">
        <v>10000</v>
      </c>
      <c r="BB1664">
        <v>10000</v>
      </c>
      <c r="BC1664">
        <v>10000</v>
      </c>
      <c r="BD1664">
        <v>10000</v>
      </c>
      <c r="BE1664">
        <v>10000</v>
      </c>
      <c r="BF1664">
        <v>10000</v>
      </c>
      <c r="BG1664">
        <v>10000</v>
      </c>
      <c r="BH1664">
        <v>10000</v>
      </c>
      <c r="BI1664">
        <v>10000</v>
      </c>
      <c r="BJ1664">
        <v>10000</v>
      </c>
      <c r="BK1664">
        <v>0</v>
      </c>
      <c r="BL1664">
        <v>0</v>
      </c>
      <c r="BM1664">
        <v>0</v>
      </c>
      <c r="BN1664">
        <v>0</v>
      </c>
      <c r="BO1664">
        <v>0</v>
      </c>
      <c r="BP1664">
        <v>0</v>
      </c>
      <c r="BQ1664">
        <v>0</v>
      </c>
      <c r="BR1664">
        <v>0</v>
      </c>
      <c r="BS1664">
        <v>0</v>
      </c>
      <c r="BT1664">
        <v>0</v>
      </c>
      <c r="BU1664">
        <v>0</v>
      </c>
      <c r="BV1664">
        <v>0</v>
      </c>
      <c r="BW1664">
        <v>0</v>
      </c>
      <c r="BX1664">
        <v>0</v>
      </c>
      <c r="BY1664">
        <v>0</v>
      </c>
      <c r="BZ1664">
        <v>0</v>
      </c>
      <c r="CA1664">
        <v>0</v>
      </c>
      <c r="CB1664">
        <v>0</v>
      </c>
      <c r="CC1664">
        <v>0</v>
      </c>
      <c r="CD1664">
        <v>0</v>
      </c>
      <c r="CE1664">
        <v>0</v>
      </c>
      <c r="CF1664">
        <v>0</v>
      </c>
      <c r="CG1664">
        <v>0</v>
      </c>
      <c r="CH1664">
        <v>0</v>
      </c>
      <c r="CI1664">
        <v>0</v>
      </c>
      <c r="CJ1664">
        <v>0</v>
      </c>
      <c r="CK1664">
        <v>0</v>
      </c>
      <c r="CL1664">
        <v>0</v>
      </c>
      <c r="CM1664">
        <v>0</v>
      </c>
      <c r="CN1664">
        <v>0</v>
      </c>
      <c r="CO1664">
        <v>0</v>
      </c>
      <c r="CP1664">
        <v>0</v>
      </c>
      <c r="CQ1664">
        <v>0</v>
      </c>
      <c r="CR1664">
        <v>0</v>
      </c>
      <c r="CS1664">
        <v>0</v>
      </c>
      <c r="CT1664">
        <v>0</v>
      </c>
      <c r="CU1664">
        <v>0</v>
      </c>
      <c r="CV1664">
        <v>0</v>
      </c>
      <c r="CW1664">
        <v>0</v>
      </c>
      <c r="CX1664">
        <v>0</v>
      </c>
      <c r="CY1664">
        <v>0</v>
      </c>
      <c r="CZ1664">
        <v>0</v>
      </c>
      <c r="DA1664">
        <v>0</v>
      </c>
      <c r="DB1664">
        <v>0</v>
      </c>
      <c r="DC1664">
        <v>0</v>
      </c>
      <c r="DD1664">
        <v>0</v>
      </c>
      <c r="DE1664">
        <v>0</v>
      </c>
      <c r="DF1664">
        <v>0</v>
      </c>
      <c r="DG1664">
        <v>0</v>
      </c>
      <c r="DH1664">
        <v>0</v>
      </c>
      <c r="DI1664">
        <v>0</v>
      </c>
      <c r="DJ1664">
        <v>0</v>
      </c>
      <c r="DK1664">
        <v>0</v>
      </c>
      <c r="DL1664">
        <v>0</v>
      </c>
      <c r="DM1664">
        <v>0</v>
      </c>
      <c r="DN1664">
        <v>0</v>
      </c>
      <c r="DO1664">
        <v>0</v>
      </c>
      <c r="DP1664">
        <v>0</v>
      </c>
      <c r="DQ1664">
        <v>0</v>
      </c>
      <c r="DR1664">
        <v>0</v>
      </c>
      <c r="DS1664">
        <v>0</v>
      </c>
      <c r="DT1664">
        <v>0</v>
      </c>
      <c r="DU1664">
        <v>0</v>
      </c>
      <c r="DV1664">
        <v>0</v>
      </c>
      <c r="DW1664">
        <v>0</v>
      </c>
      <c r="DX1664">
        <v>0</v>
      </c>
    </row>
    <row r="1665" spans="14:128" hidden="1">
      <c r="N1665" t="s">
        <v>1025</v>
      </c>
      <c r="O1665">
        <v>2</v>
      </c>
      <c r="P1665">
        <v>12</v>
      </c>
      <c r="Q1665" s="183" t="str">
        <f t="shared" si="55"/>
        <v>SDH300212</v>
      </c>
      <c r="R1665">
        <v>10000</v>
      </c>
      <c r="S1665">
        <v>10000</v>
      </c>
      <c r="T1665">
        <v>10000</v>
      </c>
      <c r="U1665">
        <v>10000</v>
      </c>
      <c r="V1665">
        <v>10000</v>
      </c>
      <c r="W1665">
        <v>10000</v>
      </c>
      <c r="X1665">
        <v>10000</v>
      </c>
      <c r="Y1665">
        <v>10000</v>
      </c>
      <c r="Z1665">
        <v>10000</v>
      </c>
      <c r="AA1665">
        <v>10000</v>
      </c>
      <c r="AB1665">
        <v>10000</v>
      </c>
      <c r="AC1665">
        <v>10000</v>
      </c>
      <c r="AD1665">
        <v>10000</v>
      </c>
      <c r="AE1665">
        <v>10000</v>
      </c>
      <c r="AF1665">
        <v>10000</v>
      </c>
      <c r="AG1665">
        <v>10000</v>
      </c>
      <c r="AH1665">
        <v>10000</v>
      </c>
      <c r="AI1665">
        <v>10000</v>
      </c>
      <c r="AJ1665">
        <v>10000</v>
      </c>
      <c r="AK1665">
        <v>10000</v>
      </c>
      <c r="AL1665">
        <v>10000</v>
      </c>
      <c r="AM1665">
        <v>10000</v>
      </c>
      <c r="AN1665">
        <v>10000</v>
      </c>
      <c r="AO1665">
        <v>10000</v>
      </c>
      <c r="AP1665">
        <v>10000</v>
      </c>
      <c r="AQ1665">
        <v>10000</v>
      </c>
      <c r="AR1665">
        <v>10000</v>
      </c>
      <c r="AS1665">
        <v>10000</v>
      </c>
      <c r="AT1665">
        <v>10000</v>
      </c>
      <c r="AU1665">
        <v>10000</v>
      </c>
      <c r="AV1665">
        <v>10000</v>
      </c>
      <c r="AW1665">
        <v>10000</v>
      </c>
      <c r="AX1665">
        <v>10000</v>
      </c>
      <c r="AY1665">
        <v>10000</v>
      </c>
      <c r="AZ1665">
        <v>10000</v>
      </c>
      <c r="BA1665">
        <v>10000</v>
      </c>
      <c r="BB1665">
        <v>10000</v>
      </c>
      <c r="BC1665">
        <v>10000</v>
      </c>
      <c r="BD1665">
        <v>10000</v>
      </c>
      <c r="BE1665">
        <v>10000</v>
      </c>
      <c r="BF1665">
        <v>10000</v>
      </c>
      <c r="BG1665">
        <v>10000</v>
      </c>
      <c r="BH1665">
        <v>10000</v>
      </c>
      <c r="BI1665">
        <v>10000</v>
      </c>
      <c r="BJ1665">
        <v>10000</v>
      </c>
      <c r="BK1665">
        <v>0</v>
      </c>
      <c r="BL1665">
        <v>0</v>
      </c>
      <c r="BM1665">
        <v>0</v>
      </c>
      <c r="BN1665">
        <v>0</v>
      </c>
      <c r="BO1665">
        <v>0</v>
      </c>
      <c r="BP1665">
        <v>0</v>
      </c>
      <c r="BQ1665">
        <v>0</v>
      </c>
      <c r="BR1665">
        <v>0</v>
      </c>
      <c r="BS1665">
        <v>0</v>
      </c>
      <c r="BT1665">
        <v>0</v>
      </c>
      <c r="BU1665">
        <v>0</v>
      </c>
      <c r="BV1665">
        <v>0</v>
      </c>
      <c r="BW1665">
        <v>0</v>
      </c>
      <c r="BX1665">
        <v>0</v>
      </c>
      <c r="BY1665">
        <v>0</v>
      </c>
      <c r="BZ1665">
        <v>0</v>
      </c>
      <c r="CA1665">
        <v>0</v>
      </c>
      <c r="CB1665">
        <v>0</v>
      </c>
      <c r="CC1665">
        <v>0</v>
      </c>
      <c r="CD1665">
        <v>0</v>
      </c>
      <c r="CE1665">
        <v>0</v>
      </c>
      <c r="CF1665">
        <v>0</v>
      </c>
      <c r="CG1665">
        <v>0</v>
      </c>
      <c r="CH1665">
        <v>0</v>
      </c>
      <c r="CI1665">
        <v>0</v>
      </c>
      <c r="CJ1665">
        <v>0</v>
      </c>
      <c r="CK1665">
        <v>0</v>
      </c>
      <c r="CL1665">
        <v>0</v>
      </c>
      <c r="CM1665">
        <v>0</v>
      </c>
      <c r="CN1665">
        <v>0</v>
      </c>
      <c r="CO1665">
        <v>0</v>
      </c>
      <c r="CP1665">
        <v>0</v>
      </c>
      <c r="CQ1665">
        <v>0</v>
      </c>
      <c r="CR1665">
        <v>0</v>
      </c>
      <c r="CS1665">
        <v>0</v>
      </c>
      <c r="CT1665">
        <v>0</v>
      </c>
      <c r="CU1665">
        <v>0</v>
      </c>
      <c r="CV1665">
        <v>0</v>
      </c>
      <c r="CW1665">
        <v>0</v>
      </c>
      <c r="CX1665">
        <v>0</v>
      </c>
      <c r="CY1665">
        <v>0</v>
      </c>
      <c r="CZ1665">
        <v>0</v>
      </c>
      <c r="DA1665">
        <v>0</v>
      </c>
      <c r="DB1665">
        <v>0</v>
      </c>
      <c r="DC1665">
        <v>0</v>
      </c>
      <c r="DD1665">
        <v>0</v>
      </c>
      <c r="DE1665">
        <v>0</v>
      </c>
      <c r="DF1665">
        <v>0</v>
      </c>
      <c r="DG1665">
        <v>0</v>
      </c>
      <c r="DH1665">
        <v>0</v>
      </c>
      <c r="DI1665">
        <v>0</v>
      </c>
      <c r="DJ1665">
        <v>0</v>
      </c>
      <c r="DK1665">
        <v>0</v>
      </c>
      <c r="DL1665">
        <v>0</v>
      </c>
      <c r="DM1665">
        <v>0</v>
      </c>
      <c r="DN1665">
        <v>0</v>
      </c>
      <c r="DO1665">
        <v>0</v>
      </c>
      <c r="DP1665">
        <v>0</v>
      </c>
      <c r="DQ1665">
        <v>0</v>
      </c>
      <c r="DR1665">
        <v>0</v>
      </c>
      <c r="DS1665">
        <v>0</v>
      </c>
      <c r="DT1665">
        <v>0</v>
      </c>
      <c r="DU1665">
        <v>0</v>
      </c>
      <c r="DV1665">
        <v>0</v>
      </c>
      <c r="DW1665">
        <v>0</v>
      </c>
      <c r="DX1665">
        <v>0</v>
      </c>
    </row>
    <row r="1666" spans="14:128" hidden="1">
      <c r="N1666" t="s">
        <v>1025</v>
      </c>
      <c r="O1666">
        <v>2</v>
      </c>
      <c r="P1666">
        <v>13</v>
      </c>
      <c r="Q1666" s="183" t="str">
        <f t="shared" si="55"/>
        <v>SDH300213</v>
      </c>
      <c r="R1666">
        <v>10000</v>
      </c>
      <c r="S1666">
        <v>10000</v>
      </c>
      <c r="T1666">
        <v>10000</v>
      </c>
      <c r="U1666">
        <v>10000</v>
      </c>
      <c r="V1666">
        <v>10000</v>
      </c>
      <c r="W1666">
        <v>10000</v>
      </c>
      <c r="X1666">
        <v>10000</v>
      </c>
      <c r="Y1666">
        <v>10000</v>
      </c>
      <c r="Z1666">
        <v>10000</v>
      </c>
      <c r="AA1666">
        <v>10000</v>
      </c>
      <c r="AB1666">
        <v>10000</v>
      </c>
      <c r="AC1666">
        <v>10000</v>
      </c>
      <c r="AD1666">
        <v>10000</v>
      </c>
      <c r="AE1666">
        <v>10000</v>
      </c>
      <c r="AF1666">
        <v>10000</v>
      </c>
      <c r="AG1666">
        <v>10000</v>
      </c>
      <c r="AH1666">
        <v>10000</v>
      </c>
      <c r="AI1666">
        <v>10000</v>
      </c>
      <c r="AJ1666">
        <v>10000</v>
      </c>
      <c r="AK1666">
        <v>10000</v>
      </c>
      <c r="AL1666">
        <v>10000</v>
      </c>
      <c r="AM1666">
        <v>10000</v>
      </c>
      <c r="AN1666">
        <v>10000</v>
      </c>
      <c r="AO1666">
        <v>10000</v>
      </c>
      <c r="AP1666">
        <v>10000</v>
      </c>
      <c r="AQ1666">
        <v>10000</v>
      </c>
      <c r="AR1666">
        <v>10000</v>
      </c>
      <c r="AS1666">
        <v>10000</v>
      </c>
      <c r="AT1666">
        <v>10000</v>
      </c>
      <c r="AU1666">
        <v>10000</v>
      </c>
      <c r="AV1666">
        <v>10000</v>
      </c>
      <c r="AW1666">
        <v>10000</v>
      </c>
      <c r="AX1666">
        <v>10000</v>
      </c>
      <c r="AY1666">
        <v>10000</v>
      </c>
      <c r="AZ1666">
        <v>10000</v>
      </c>
      <c r="BA1666">
        <v>10000</v>
      </c>
      <c r="BB1666">
        <v>10000</v>
      </c>
      <c r="BC1666">
        <v>10000</v>
      </c>
      <c r="BD1666">
        <v>10000</v>
      </c>
      <c r="BE1666">
        <v>10000</v>
      </c>
      <c r="BF1666">
        <v>10000</v>
      </c>
      <c r="BG1666">
        <v>10000</v>
      </c>
      <c r="BH1666">
        <v>10000</v>
      </c>
      <c r="BI1666">
        <v>10000</v>
      </c>
      <c r="BJ1666">
        <v>10000</v>
      </c>
      <c r="BK1666">
        <v>0</v>
      </c>
      <c r="BL1666">
        <v>0</v>
      </c>
      <c r="BM1666">
        <v>0</v>
      </c>
      <c r="BN1666">
        <v>0</v>
      </c>
      <c r="BO1666">
        <v>0</v>
      </c>
      <c r="BP1666">
        <v>0</v>
      </c>
      <c r="BQ1666">
        <v>0</v>
      </c>
      <c r="BR1666">
        <v>0</v>
      </c>
      <c r="BS1666">
        <v>0</v>
      </c>
      <c r="BT1666">
        <v>0</v>
      </c>
      <c r="BU1666">
        <v>0</v>
      </c>
      <c r="BV1666">
        <v>0</v>
      </c>
      <c r="BW1666">
        <v>0</v>
      </c>
      <c r="BX1666">
        <v>0</v>
      </c>
      <c r="BY1666">
        <v>0</v>
      </c>
      <c r="BZ1666">
        <v>0</v>
      </c>
      <c r="CA1666">
        <v>0</v>
      </c>
      <c r="CB1666">
        <v>0</v>
      </c>
      <c r="CC1666">
        <v>0</v>
      </c>
      <c r="CD1666">
        <v>0</v>
      </c>
      <c r="CE1666">
        <v>0</v>
      </c>
      <c r="CF1666">
        <v>0</v>
      </c>
      <c r="CG1666">
        <v>0</v>
      </c>
      <c r="CH1666">
        <v>0</v>
      </c>
      <c r="CI1666">
        <v>0</v>
      </c>
      <c r="CJ1666">
        <v>0</v>
      </c>
      <c r="CK1666">
        <v>0</v>
      </c>
      <c r="CL1666">
        <v>0</v>
      </c>
      <c r="CM1666">
        <v>0</v>
      </c>
      <c r="CN1666">
        <v>0</v>
      </c>
      <c r="CO1666">
        <v>0</v>
      </c>
      <c r="CP1666">
        <v>0</v>
      </c>
      <c r="CQ1666">
        <v>0</v>
      </c>
      <c r="CR1666">
        <v>0</v>
      </c>
      <c r="CS1666">
        <v>0</v>
      </c>
      <c r="CT1666">
        <v>0</v>
      </c>
      <c r="CU1666">
        <v>0</v>
      </c>
      <c r="CV1666">
        <v>0</v>
      </c>
      <c r="CW1666">
        <v>0</v>
      </c>
      <c r="CX1666">
        <v>0</v>
      </c>
      <c r="CY1666">
        <v>0</v>
      </c>
      <c r="CZ1666">
        <v>0</v>
      </c>
      <c r="DA1666">
        <v>0</v>
      </c>
      <c r="DB1666">
        <v>0</v>
      </c>
      <c r="DC1666">
        <v>0</v>
      </c>
      <c r="DD1666">
        <v>0</v>
      </c>
      <c r="DE1666">
        <v>0</v>
      </c>
      <c r="DF1666">
        <v>0</v>
      </c>
      <c r="DG1666">
        <v>0</v>
      </c>
      <c r="DH1666">
        <v>0</v>
      </c>
      <c r="DI1666">
        <v>0</v>
      </c>
      <c r="DJ1666">
        <v>0</v>
      </c>
      <c r="DK1666">
        <v>0</v>
      </c>
      <c r="DL1666">
        <v>0</v>
      </c>
      <c r="DM1666">
        <v>0</v>
      </c>
      <c r="DN1666">
        <v>0</v>
      </c>
      <c r="DO1666">
        <v>0</v>
      </c>
      <c r="DP1666">
        <v>0</v>
      </c>
      <c r="DQ1666">
        <v>0</v>
      </c>
      <c r="DR1666">
        <v>0</v>
      </c>
      <c r="DS1666">
        <v>0</v>
      </c>
      <c r="DT1666">
        <v>0</v>
      </c>
      <c r="DU1666">
        <v>0</v>
      </c>
      <c r="DV1666">
        <v>0</v>
      </c>
      <c r="DW1666">
        <v>0</v>
      </c>
      <c r="DX1666">
        <v>0</v>
      </c>
    </row>
    <row r="1667" spans="14:128" hidden="1">
      <c r="N1667" t="s">
        <v>1025</v>
      </c>
      <c r="O1667">
        <v>2</v>
      </c>
      <c r="P1667">
        <v>14</v>
      </c>
      <c r="Q1667" s="183" t="str">
        <f t="shared" si="55"/>
        <v>SDH300214</v>
      </c>
      <c r="R1667">
        <v>10000</v>
      </c>
      <c r="S1667">
        <v>10000</v>
      </c>
      <c r="T1667">
        <v>10000</v>
      </c>
      <c r="U1667">
        <v>10000</v>
      </c>
      <c r="V1667">
        <v>10000</v>
      </c>
      <c r="W1667">
        <v>10000</v>
      </c>
      <c r="X1667">
        <v>10000</v>
      </c>
      <c r="Y1667">
        <v>10000</v>
      </c>
      <c r="Z1667">
        <v>10000</v>
      </c>
      <c r="AA1667">
        <v>10000</v>
      </c>
      <c r="AB1667">
        <v>10000</v>
      </c>
      <c r="AC1667">
        <v>10000</v>
      </c>
      <c r="AD1667">
        <v>10000</v>
      </c>
      <c r="AE1667">
        <v>10000</v>
      </c>
      <c r="AF1667">
        <v>10000</v>
      </c>
      <c r="AG1667">
        <v>10000</v>
      </c>
      <c r="AH1667">
        <v>10000</v>
      </c>
      <c r="AI1667">
        <v>10000</v>
      </c>
      <c r="AJ1667">
        <v>10000</v>
      </c>
      <c r="AK1667">
        <v>10000</v>
      </c>
      <c r="AL1667">
        <v>10000</v>
      </c>
      <c r="AM1667">
        <v>10000</v>
      </c>
      <c r="AN1667">
        <v>10000</v>
      </c>
      <c r="AO1667">
        <v>10000</v>
      </c>
      <c r="AP1667">
        <v>10000</v>
      </c>
      <c r="AQ1667">
        <v>10000</v>
      </c>
      <c r="AR1667">
        <v>10000</v>
      </c>
      <c r="AS1667">
        <v>10000</v>
      </c>
      <c r="AT1667">
        <v>10000</v>
      </c>
      <c r="AU1667">
        <v>10000</v>
      </c>
      <c r="AV1667">
        <v>10000</v>
      </c>
      <c r="AW1667">
        <v>10000</v>
      </c>
      <c r="AX1667">
        <v>10000</v>
      </c>
      <c r="AY1667">
        <v>10000</v>
      </c>
      <c r="AZ1667">
        <v>10000</v>
      </c>
      <c r="BA1667">
        <v>10000</v>
      </c>
      <c r="BB1667">
        <v>10000</v>
      </c>
      <c r="BC1667">
        <v>10000</v>
      </c>
      <c r="BD1667">
        <v>10000</v>
      </c>
      <c r="BE1667">
        <v>10000</v>
      </c>
      <c r="BF1667">
        <v>10000</v>
      </c>
      <c r="BG1667">
        <v>10000</v>
      </c>
      <c r="BH1667">
        <v>10000</v>
      </c>
      <c r="BI1667">
        <v>10000</v>
      </c>
      <c r="BJ1667">
        <v>10000</v>
      </c>
      <c r="BK1667">
        <v>0</v>
      </c>
      <c r="BL1667">
        <v>0</v>
      </c>
      <c r="BM1667">
        <v>0</v>
      </c>
      <c r="BN1667">
        <v>0</v>
      </c>
      <c r="BO1667">
        <v>0</v>
      </c>
      <c r="BP1667">
        <v>0</v>
      </c>
      <c r="BQ1667">
        <v>0</v>
      </c>
      <c r="BR1667">
        <v>0</v>
      </c>
      <c r="BS1667">
        <v>0</v>
      </c>
      <c r="BT1667">
        <v>0</v>
      </c>
      <c r="BU1667">
        <v>0</v>
      </c>
      <c r="BV1667">
        <v>0</v>
      </c>
      <c r="BW1667">
        <v>0</v>
      </c>
      <c r="BX1667">
        <v>0</v>
      </c>
      <c r="BY1667">
        <v>0</v>
      </c>
      <c r="BZ1667">
        <v>0</v>
      </c>
      <c r="CA1667">
        <v>0</v>
      </c>
      <c r="CB1667">
        <v>0</v>
      </c>
      <c r="CC1667">
        <v>0</v>
      </c>
      <c r="CD1667">
        <v>0</v>
      </c>
      <c r="CE1667">
        <v>0</v>
      </c>
      <c r="CF1667">
        <v>0</v>
      </c>
      <c r="CG1667">
        <v>0</v>
      </c>
      <c r="CH1667">
        <v>0</v>
      </c>
      <c r="CI1667">
        <v>0</v>
      </c>
      <c r="CJ1667">
        <v>0</v>
      </c>
      <c r="CK1667">
        <v>0</v>
      </c>
      <c r="CL1667">
        <v>0</v>
      </c>
      <c r="CM1667">
        <v>0</v>
      </c>
      <c r="CN1667">
        <v>0</v>
      </c>
      <c r="CO1667">
        <v>0</v>
      </c>
      <c r="CP1667">
        <v>0</v>
      </c>
      <c r="CQ1667">
        <v>0</v>
      </c>
      <c r="CR1667">
        <v>0</v>
      </c>
      <c r="CS1667">
        <v>0</v>
      </c>
      <c r="CT1667">
        <v>0</v>
      </c>
      <c r="CU1667">
        <v>0</v>
      </c>
      <c r="CV1667">
        <v>0</v>
      </c>
      <c r="CW1667">
        <v>0</v>
      </c>
      <c r="CX1667">
        <v>0</v>
      </c>
      <c r="CY1667">
        <v>0</v>
      </c>
      <c r="CZ1667">
        <v>0</v>
      </c>
      <c r="DA1667">
        <v>0</v>
      </c>
      <c r="DB1667">
        <v>0</v>
      </c>
      <c r="DC1667">
        <v>0</v>
      </c>
      <c r="DD1667">
        <v>0</v>
      </c>
      <c r="DE1667">
        <v>0</v>
      </c>
      <c r="DF1667">
        <v>0</v>
      </c>
      <c r="DG1667">
        <v>0</v>
      </c>
      <c r="DH1667">
        <v>0</v>
      </c>
      <c r="DI1667">
        <v>0</v>
      </c>
      <c r="DJ1667">
        <v>0</v>
      </c>
      <c r="DK1667">
        <v>0</v>
      </c>
      <c r="DL1667">
        <v>0</v>
      </c>
      <c r="DM1667">
        <v>0</v>
      </c>
      <c r="DN1667">
        <v>0</v>
      </c>
      <c r="DO1667">
        <v>0</v>
      </c>
      <c r="DP1667">
        <v>0</v>
      </c>
      <c r="DQ1667">
        <v>0</v>
      </c>
      <c r="DR1667">
        <v>0</v>
      </c>
      <c r="DS1667">
        <v>0</v>
      </c>
      <c r="DT1667">
        <v>0</v>
      </c>
      <c r="DU1667">
        <v>0</v>
      </c>
      <c r="DV1667">
        <v>0</v>
      </c>
      <c r="DW1667">
        <v>0</v>
      </c>
      <c r="DX1667">
        <v>0</v>
      </c>
    </row>
    <row r="1668" spans="14:128" hidden="1">
      <c r="N1668" t="s">
        <v>1025</v>
      </c>
      <c r="O1668">
        <v>2</v>
      </c>
      <c r="P1668">
        <v>15</v>
      </c>
      <c r="Q1668" s="183" t="str">
        <f t="shared" si="55"/>
        <v>SDH300215</v>
      </c>
      <c r="R1668">
        <v>10000</v>
      </c>
      <c r="S1668">
        <v>10000</v>
      </c>
      <c r="T1668">
        <v>10000</v>
      </c>
      <c r="U1668">
        <v>10000</v>
      </c>
      <c r="V1668">
        <v>10000</v>
      </c>
      <c r="W1668">
        <v>10000</v>
      </c>
      <c r="X1668">
        <v>10000</v>
      </c>
      <c r="Y1668">
        <v>10000</v>
      </c>
      <c r="Z1668">
        <v>10000</v>
      </c>
      <c r="AA1668">
        <v>10000</v>
      </c>
      <c r="AB1668">
        <v>10000</v>
      </c>
      <c r="AC1668">
        <v>10000</v>
      </c>
      <c r="AD1668">
        <v>10000</v>
      </c>
      <c r="AE1668">
        <v>10000</v>
      </c>
      <c r="AF1668">
        <v>10000</v>
      </c>
      <c r="AG1668">
        <v>10000</v>
      </c>
      <c r="AH1668">
        <v>10000</v>
      </c>
      <c r="AI1668">
        <v>10000</v>
      </c>
      <c r="AJ1668">
        <v>10000</v>
      </c>
      <c r="AK1668">
        <v>10000</v>
      </c>
      <c r="AL1668">
        <v>10000</v>
      </c>
      <c r="AM1668">
        <v>10000</v>
      </c>
      <c r="AN1668">
        <v>10000</v>
      </c>
      <c r="AO1668">
        <v>10000</v>
      </c>
      <c r="AP1668">
        <v>10000</v>
      </c>
      <c r="AQ1668">
        <v>10000</v>
      </c>
      <c r="AR1668">
        <v>10000</v>
      </c>
      <c r="AS1668">
        <v>10000</v>
      </c>
      <c r="AT1668">
        <v>10000</v>
      </c>
      <c r="AU1668">
        <v>10000</v>
      </c>
      <c r="AV1668">
        <v>10000</v>
      </c>
      <c r="AW1668">
        <v>10000</v>
      </c>
      <c r="AX1668">
        <v>10000</v>
      </c>
      <c r="AY1668">
        <v>10000</v>
      </c>
      <c r="AZ1668">
        <v>10000</v>
      </c>
      <c r="BA1668">
        <v>10000</v>
      </c>
      <c r="BB1668">
        <v>10000</v>
      </c>
      <c r="BC1668">
        <v>10000</v>
      </c>
      <c r="BD1668">
        <v>10000</v>
      </c>
      <c r="BE1668">
        <v>10000</v>
      </c>
      <c r="BF1668">
        <v>10000</v>
      </c>
      <c r="BG1668">
        <v>10000</v>
      </c>
      <c r="BH1668">
        <v>10000</v>
      </c>
      <c r="BI1668">
        <v>10000</v>
      </c>
      <c r="BJ1668">
        <v>10000</v>
      </c>
      <c r="BK1668">
        <v>0</v>
      </c>
      <c r="BL1668">
        <v>0</v>
      </c>
      <c r="BM1668">
        <v>0</v>
      </c>
      <c r="BN1668">
        <v>0</v>
      </c>
      <c r="BO1668">
        <v>0</v>
      </c>
      <c r="BP1668">
        <v>0</v>
      </c>
      <c r="BQ1668">
        <v>0</v>
      </c>
      <c r="BR1668">
        <v>0</v>
      </c>
      <c r="BS1668">
        <v>0</v>
      </c>
      <c r="BT1668">
        <v>0</v>
      </c>
      <c r="BU1668">
        <v>0</v>
      </c>
      <c r="BV1668">
        <v>0</v>
      </c>
      <c r="BW1668">
        <v>0</v>
      </c>
      <c r="BX1668">
        <v>0</v>
      </c>
      <c r="BY1668">
        <v>0</v>
      </c>
      <c r="BZ1668">
        <v>0</v>
      </c>
      <c r="CA1668">
        <v>0</v>
      </c>
      <c r="CB1668">
        <v>0</v>
      </c>
      <c r="CC1668">
        <v>0</v>
      </c>
      <c r="CD1668">
        <v>0</v>
      </c>
      <c r="CE1668">
        <v>0</v>
      </c>
      <c r="CF1668">
        <v>0</v>
      </c>
      <c r="CG1668">
        <v>0</v>
      </c>
      <c r="CH1668">
        <v>0</v>
      </c>
      <c r="CI1668">
        <v>0</v>
      </c>
      <c r="CJ1668">
        <v>0</v>
      </c>
      <c r="CK1668">
        <v>0</v>
      </c>
      <c r="CL1668">
        <v>0</v>
      </c>
      <c r="CM1668">
        <v>0</v>
      </c>
      <c r="CN1668">
        <v>0</v>
      </c>
      <c r="CO1668">
        <v>0</v>
      </c>
      <c r="CP1668">
        <v>0</v>
      </c>
      <c r="CQ1668">
        <v>0</v>
      </c>
      <c r="CR1668">
        <v>0</v>
      </c>
      <c r="CS1668">
        <v>0</v>
      </c>
      <c r="CT1668">
        <v>0</v>
      </c>
      <c r="CU1668">
        <v>0</v>
      </c>
      <c r="CV1668">
        <v>0</v>
      </c>
      <c r="CW1668">
        <v>0</v>
      </c>
      <c r="CX1668">
        <v>0</v>
      </c>
      <c r="CY1668">
        <v>0</v>
      </c>
      <c r="CZ1668">
        <v>0</v>
      </c>
      <c r="DA1668">
        <v>0</v>
      </c>
      <c r="DB1668">
        <v>0</v>
      </c>
      <c r="DC1668">
        <v>0</v>
      </c>
      <c r="DD1668">
        <v>0</v>
      </c>
      <c r="DE1668">
        <v>0</v>
      </c>
      <c r="DF1668">
        <v>0</v>
      </c>
      <c r="DG1668">
        <v>0</v>
      </c>
      <c r="DH1668">
        <v>0</v>
      </c>
      <c r="DI1668">
        <v>0</v>
      </c>
      <c r="DJ1668">
        <v>0</v>
      </c>
      <c r="DK1668">
        <v>0</v>
      </c>
      <c r="DL1668">
        <v>0</v>
      </c>
      <c r="DM1668">
        <v>0</v>
      </c>
      <c r="DN1668">
        <v>0</v>
      </c>
      <c r="DO1668">
        <v>0</v>
      </c>
      <c r="DP1668">
        <v>0</v>
      </c>
      <c r="DQ1668">
        <v>0</v>
      </c>
      <c r="DR1668">
        <v>0</v>
      </c>
      <c r="DS1668">
        <v>0</v>
      </c>
      <c r="DT1668">
        <v>0</v>
      </c>
      <c r="DU1668">
        <v>0</v>
      </c>
      <c r="DV1668">
        <v>0</v>
      </c>
      <c r="DW1668">
        <v>0</v>
      </c>
      <c r="DX1668">
        <v>0</v>
      </c>
    </row>
    <row r="1669" spans="14:128" hidden="1">
      <c r="N1669" t="s">
        <v>1025</v>
      </c>
      <c r="O1669">
        <v>2</v>
      </c>
      <c r="P1669">
        <v>16</v>
      </c>
      <c r="Q1669" s="183" t="str">
        <f t="shared" si="55"/>
        <v>SDH300216</v>
      </c>
      <c r="R1669">
        <v>10000</v>
      </c>
      <c r="S1669">
        <v>10000</v>
      </c>
      <c r="T1669">
        <v>10000</v>
      </c>
      <c r="U1669">
        <v>10000</v>
      </c>
      <c r="V1669">
        <v>10000</v>
      </c>
      <c r="W1669">
        <v>10000</v>
      </c>
      <c r="X1669">
        <v>10000</v>
      </c>
      <c r="Y1669">
        <v>10000</v>
      </c>
      <c r="Z1669">
        <v>10000</v>
      </c>
      <c r="AA1669">
        <v>10000</v>
      </c>
      <c r="AB1669">
        <v>10000</v>
      </c>
      <c r="AC1669">
        <v>10000</v>
      </c>
      <c r="AD1669">
        <v>10000</v>
      </c>
      <c r="AE1669">
        <v>10000</v>
      </c>
      <c r="AF1669">
        <v>10000</v>
      </c>
      <c r="AG1669">
        <v>10000</v>
      </c>
      <c r="AH1669">
        <v>10000</v>
      </c>
      <c r="AI1669">
        <v>10000</v>
      </c>
      <c r="AJ1669">
        <v>10000</v>
      </c>
      <c r="AK1669">
        <v>10000</v>
      </c>
      <c r="AL1669">
        <v>10000</v>
      </c>
      <c r="AM1669">
        <v>10000</v>
      </c>
      <c r="AN1669">
        <v>10000</v>
      </c>
      <c r="AO1669">
        <v>10000</v>
      </c>
      <c r="AP1669">
        <v>10000</v>
      </c>
      <c r="AQ1669">
        <v>10000</v>
      </c>
      <c r="AR1669">
        <v>10000</v>
      </c>
      <c r="AS1669">
        <v>10000</v>
      </c>
      <c r="AT1669">
        <v>10000</v>
      </c>
      <c r="AU1669">
        <v>10000</v>
      </c>
      <c r="AV1669">
        <v>10000</v>
      </c>
      <c r="AW1669">
        <v>10000</v>
      </c>
      <c r="AX1669">
        <v>10000</v>
      </c>
      <c r="AY1669">
        <v>10000</v>
      </c>
      <c r="AZ1669">
        <v>10000</v>
      </c>
      <c r="BA1669">
        <v>10000</v>
      </c>
      <c r="BB1669">
        <v>10000</v>
      </c>
      <c r="BC1669">
        <v>10000</v>
      </c>
      <c r="BD1669">
        <v>10000</v>
      </c>
      <c r="BE1669">
        <v>10000</v>
      </c>
      <c r="BF1669">
        <v>10000</v>
      </c>
      <c r="BG1669">
        <v>10000</v>
      </c>
      <c r="BH1669">
        <v>10000</v>
      </c>
      <c r="BI1669">
        <v>10000</v>
      </c>
      <c r="BJ1669">
        <v>10000</v>
      </c>
      <c r="BK1669">
        <v>0</v>
      </c>
      <c r="BL1669">
        <v>0</v>
      </c>
      <c r="BM1669">
        <v>0</v>
      </c>
      <c r="BN1669">
        <v>0</v>
      </c>
      <c r="BO1669">
        <v>0</v>
      </c>
      <c r="BP1669">
        <v>0</v>
      </c>
      <c r="BQ1669">
        <v>0</v>
      </c>
      <c r="BR1669">
        <v>0</v>
      </c>
      <c r="BS1669">
        <v>0</v>
      </c>
      <c r="BT1669">
        <v>0</v>
      </c>
      <c r="BU1669">
        <v>0</v>
      </c>
      <c r="BV1669">
        <v>0</v>
      </c>
      <c r="BW1669">
        <v>0</v>
      </c>
      <c r="BX1669">
        <v>0</v>
      </c>
      <c r="BY1669">
        <v>0</v>
      </c>
      <c r="BZ1669">
        <v>0</v>
      </c>
      <c r="CA1669">
        <v>0</v>
      </c>
      <c r="CB1669">
        <v>0</v>
      </c>
      <c r="CC1669">
        <v>0</v>
      </c>
      <c r="CD1669">
        <v>0</v>
      </c>
      <c r="CE1669">
        <v>0</v>
      </c>
      <c r="CF1669">
        <v>0</v>
      </c>
      <c r="CG1669">
        <v>0</v>
      </c>
      <c r="CH1669">
        <v>0</v>
      </c>
      <c r="CI1669">
        <v>0</v>
      </c>
      <c r="CJ1669">
        <v>0</v>
      </c>
      <c r="CK1669">
        <v>0</v>
      </c>
      <c r="CL1669">
        <v>0</v>
      </c>
      <c r="CM1669">
        <v>0</v>
      </c>
      <c r="CN1669">
        <v>0</v>
      </c>
      <c r="CO1669">
        <v>0</v>
      </c>
      <c r="CP1669">
        <v>0</v>
      </c>
      <c r="CQ1669">
        <v>0</v>
      </c>
      <c r="CR1669">
        <v>0</v>
      </c>
      <c r="CS1669">
        <v>0</v>
      </c>
      <c r="CT1669">
        <v>0</v>
      </c>
      <c r="CU1669">
        <v>0</v>
      </c>
      <c r="CV1669">
        <v>0</v>
      </c>
      <c r="CW1669">
        <v>0</v>
      </c>
      <c r="CX1669">
        <v>0</v>
      </c>
      <c r="CY1669">
        <v>0</v>
      </c>
      <c r="CZ1669">
        <v>0</v>
      </c>
      <c r="DA1669">
        <v>0</v>
      </c>
      <c r="DB1669">
        <v>0</v>
      </c>
      <c r="DC1669">
        <v>0</v>
      </c>
      <c r="DD1669">
        <v>0</v>
      </c>
      <c r="DE1669">
        <v>0</v>
      </c>
      <c r="DF1669">
        <v>0</v>
      </c>
      <c r="DG1669">
        <v>0</v>
      </c>
      <c r="DH1669">
        <v>0</v>
      </c>
      <c r="DI1669">
        <v>0</v>
      </c>
      <c r="DJ1669">
        <v>0</v>
      </c>
      <c r="DK1669">
        <v>0</v>
      </c>
      <c r="DL1669">
        <v>0</v>
      </c>
      <c r="DM1669">
        <v>0</v>
      </c>
      <c r="DN1669">
        <v>0</v>
      </c>
      <c r="DO1669">
        <v>0</v>
      </c>
      <c r="DP1669">
        <v>0</v>
      </c>
      <c r="DQ1669">
        <v>0</v>
      </c>
      <c r="DR1669">
        <v>0</v>
      </c>
      <c r="DS1669">
        <v>0</v>
      </c>
      <c r="DT1669">
        <v>0</v>
      </c>
      <c r="DU1669">
        <v>0</v>
      </c>
      <c r="DV1669">
        <v>0</v>
      </c>
      <c r="DW1669">
        <v>0</v>
      </c>
      <c r="DX1669">
        <v>0</v>
      </c>
    </row>
    <row r="1670" spans="14:128" hidden="1">
      <c r="N1670" t="s">
        <v>1025</v>
      </c>
      <c r="O1670">
        <v>2</v>
      </c>
      <c r="P1670">
        <v>17</v>
      </c>
      <c r="Q1670" s="183" t="str">
        <f t="shared" si="55"/>
        <v>SDH300217</v>
      </c>
      <c r="R1670">
        <v>10000</v>
      </c>
      <c r="S1670">
        <v>10000</v>
      </c>
      <c r="T1670">
        <v>10000</v>
      </c>
      <c r="U1670">
        <v>10000</v>
      </c>
      <c r="V1670">
        <v>10000</v>
      </c>
      <c r="W1670">
        <v>10000</v>
      </c>
      <c r="X1670">
        <v>10000</v>
      </c>
      <c r="Y1670">
        <v>10000</v>
      </c>
      <c r="Z1670">
        <v>10000</v>
      </c>
      <c r="AA1670">
        <v>10000</v>
      </c>
      <c r="AB1670">
        <v>10000</v>
      </c>
      <c r="AC1670">
        <v>10000</v>
      </c>
      <c r="AD1670">
        <v>10000</v>
      </c>
      <c r="AE1670">
        <v>10000</v>
      </c>
      <c r="AF1670">
        <v>10000</v>
      </c>
      <c r="AG1670">
        <v>10000</v>
      </c>
      <c r="AH1670">
        <v>10000</v>
      </c>
      <c r="AI1670">
        <v>10000</v>
      </c>
      <c r="AJ1670">
        <v>10000</v>
      </c>
      <c r="AK1670">
        <v>10000</v>
      </c>
      <c r="AL1670">
        <v>10000</v>
      </c>
      <c r="AM1670">
        <v>10000</v>
      </c>
      <c r="AN1670">
        <v>10000</v>
      </c>
      <c r="AO1670">
        <v>10000</v>
      </c>
      <c r="AP1670">
        <v>10000</v>
      </c>
      <c r="AQ1670">
        <v>10000</v>
      </c>
      <c r="AR1670">
        <v>10000</v>
      </c>
      <c r="AS1670">
        <v>10000</v>
      </c>
      <c r="AT1670">
        <v>10000</v>
      </c>
      <c r="AU1670">
        <v>10000</v>
      </c>
      <c r="AV1670">
        <v>10000</v>
      </c>
      <c r="AW1670">
        <v>10000</v>
      </c>
      <c r="AX1670">
        <v>10000</v>
      </c>
      <c r="AY1670">
        <v>10000</v>
      </c>
      <c r="AZ1670">
        <v>10000</v>
      </c>
      <c r="BA1670">
        <v>10000</v>
      </c>
      <c r="BB1670">
        <v>10000</v>
      </c>
      <c r="BC1670">
        <v>10000</v>
      </c>
      <c r="BD1670">
        <v>10000</v>
      </c>
      <c r="BE1670">
        <v>10000</v>
      </c>
      <c r="BF1670">
        <v>10000</v>
      </c>
      <c r="BG1670">
        <v>10000</v>
      </c>
      <c r="BH1670">
        <v>10000</v>
      </c>
      <c r="BI1670">
        <v>10000</v>
      </c>
      <c r="BJ1670">
        <v>10000</v>
      </c>
      <c r="BK1670">
        <v>0</v>
      </c>
      <c r="BL1670">
        <v>0</v>
      </c>
      <c r="BM1670">
        <v>0</v>
      </c>
      <c r="BN1670">
        <v>0</v>
      </c>
      <c r="BO1670">
        <v>0</v>
      </c>
      <c r="BP1670">
        <v>0</v>
      </c>
      <c r="BQ1670">
        <v>0</v>
      </c>
      <c r="BR1670">
        <v>0</v>
      </c>
      <c r="BS1670">
        <v>0</v>
      </c>
      <c r="BT1670">
        <v>0</v>
      </c>
      <c r="BU1670">
        <v>0</v>
      </c>
      <c r="BV1670">
        <v>0</v>
      </c>
      <c r="BW1670">
        <v>0</v>
      </c>
      <c r="BX1670">
        <v>0</v>
      </c>
      <c r="BY1670">
        <v>0</v>
      </c>
      <c r="BZ1670">
        <v>0</v>
      </c>
      <c r="CA1670">
        <v>0</v>
      </c>
      <c r="CB1670">
        <v>0</v>
      </c>
      <c r="CC1670">
        <v>0</v>
      </c>
      <c r="CD1670">
        <v>0</v>
      </c>
      <c r="CE1670">
        <v>0</v>
      </c>
      <c r="CF1670">
        <v>0</v>
      </c>
      <c r="CG1670">
        <v>0</v>
      </c>
      <c r="CH1670">
        <v>0</v>
      </c>
      <c r="CI1670">
        <v>0</v>
      </c>
      <c r="CJ1670">
        <v>0</v>
      </c>
      <c r="CK1670">
        <v>0</v>
      </c>
      <c r="CL1670">
        <v>0</v>
      </c>
      <c r="CM1670">
        <v>0</v>
      </c>
      <c r="CN1670">
        <v>0</v>
      </c>
      <c r="CO1670">
        <v>0</v>
      </c>
      <c r="CP1670">
        <v>0</v>
      </c>
      <c r="CQ1670">
        <v>0</v>
      </c>
      <c r="CR1670">
        <v>0</v>
      </c>
      <c r="CS1670">
        <v>0</v>
      </c>
      <c r="CT1670">
        <v>0</v>
      </c>
      <c r="CU1670">
        <v>0</v>
      </c>
      <c r="CV1670">
        <v>0</v>
      </c>
      <c r="CW1670">
        <v>0</v>
      </c>
      <c r="CX1670">
        <v>0</v>
      </c>
      <c r="CY1670">
        <v>0</v>
      </c>
      <c r="CZ1670">
        <v>0</v>
      </c>
      <c r="DA1670">
        <v>0</v>
      </c>
      <c r="DB1670">
        <v>0</v>
      </c>
      <c r="DC1670">
        <v>0</v>
      </c>
      <c r="DD1670">
        <v>0</v>
      </c>
      <c r="DE1670">
        <v>0</v>
      </c>
      <c r="DF1670">
        <v>0</v>
      </c>
      <c r="DG1670">
        <v>0</v>
      </c>
      <c r="DH1670">
        <v>0</v>
      </c>
      <c r="DI1670">
        <v>0</v>
      </c>
      <c r="DJ1670">
        <v>0</v>
      </c>
      <c r="DK1670">
        <v>0</v>
      </c>
      <c r="DL1670">
        <v>0</v>
      </c>
      <c r="DM1670">
        <v>0</v>
      </c>
      <c r="DN1670">
        <v>0</v>
      </c>
      <c r="DO1670">
        <v>0</v>
      </c>
      <c r="DP1670">
        <v>0</v>
      </c>
      <c r="DQ1670">
        <v>0</v>
      </c>
      <c r="DR1670">
        <v>0</v>
      </c>
      <c r="DS1670">
        <v>0</v>
      </c>
      <c r="DT1670">
        <v>0</v>
      </c>
      <c r="DU1670">
        <v>0</v>
      </c>
      <c r="DV1670">
        <v>0</v>
      </c>
      <c r="DW1670">
        <v>0</v>
      </c>
      <c r="DX1670">
        <v>0</v>
      </c>
    </row>
    <row r="1671" spans="14:128" hidden="1">
      <c r="N1671" t="s">
        <v>1025</v>
      </c>
      <c r="O1671">
        <v>2</v>
      </c>
      <c r="P1671">
        <v>18</v>
      </c>
      <c r="Q1671" s="183" t="str">
        <f t="shared" si="55"/>
        <v>SDH300218</v>
      </c>
      <c r="R1671">
        <v>10000</v>
      </c>
      <c r="S1671">
        <v>10000</v>
      </c>
      <c r="T1671">
        <v>10000</v>
      </c>
      <c r="U1671">
        <v>10000</v>
      </c>
      <c r="V1671">
        <v>10000</v>
      </c>
      <c r="W1671">
        <v>10000</v>
      </c>
      <c r="X1671">
        <v>10000</v>
      </c>
      <c r="Y1671">
        <v>10000</v>
      </c>
      <c r="Z1671">
        <v>10000</v>
      </c>
      <c r="AA1671">
        <v>10000</v>
      </c>
      <c r="AB1671">
        <v>10000</v>
      </c>
      <c r="AC1671">
        <v>10000</v>
      </c>
      <c r="AD1671">
        <v>10000</v>
      </c>
      <c r="AE1671">
        <v>10000</v>
      </c>
      <c r="AF1671">
        <v>10000</v>
      </c>
      <c r="AG1671">
        <v>10000</v>
      </c>
      <c r="AH1671">
        <v>10000</v>
      </c>
      <c r="AI1671">
        <v>10000</v>
      </c>
      <c r="AJ1671">
        <v>10000</v>
      </c>
      <c r="AK1671">
        <v>10000</v>
      </c>
      <c r="AL1671">
        <v>10000</v>
      </c>
      <c r="AM1671">
        <v>10000</v>
      </c>
      <c r="AN1671">
        <v>10000</v>
      </c>
      <c r="AO1671">
        <v>10000</v>
      </c>
      <c r="AP1671">
        <v>10000</v>
      </c>
      <c r="AQ1671">
        <v>10000</v>
      </c>
      <c r="AR1671">
        <v>10000</v>
      </c>
      <c r="AS1671">
        <v>10000</v>
      </c>
      <c r="AT1671">
        <v>10000</v>
      </c>
      <c r="AU1671">
        <v>10000</v>
      </c>
      <c r="AV1671">
        <v>10000</v>
      </c>
      <c r="AW1671">
        <v>10000</v>
      </c>
      <c r="AX1671">
        <v>10000</v>
      </c>
      <c r="AY1671">
        <v>10000</v>
      </c>
      <c r="AZ1671">
        <v>10000</v>
      </c>
      <c r="BA1671">
        <v>10000</v>
      </c>
      <c r="BB1671">
        <v>10000</v>
      </c>
      <c r="BC1671">
        <v>10000</v>
      </c>
      <c r="BD1671">
        <v>10000</v>
      </c>
      <c r="BE1671">
        <v>10000</v>
      </c>
      <c r="BF1671">
        <v>10000</v>
      </c>
      <c r="BG1671">
        <v>10000</v>
      </c>
      <c r="BH1671">
        <v>10000</v>
      </c>
      <c r="BI1671">
        <v>10000</v>
      </c>
      <c r="BJ1671">
        <v>10000</v>
      </c>
      <c r="BK1671">
        <v>0</v>
      </c>
      <c r="BL1671">
        <v>0</v>
      </c>
      <c r="BM1671">
        <v>0</v>
      </c>
      <c r="BN1671">
        <v>0</v>
      </c>
      <c r="BO1671">
        <v>0</v>
      </c>
      <c r="BP1671">
        <v>0</v>
      </c>
      <c r="BQ1671">
        <v>0</v>
      </c>
      <c r="BR1671">
        <v>0</v>
      </c>
      <c r="BS1671">
        <v>0</v>
      </c>
      <c r="BT1671">
        <v>0</v>
      </c>
      <c r="BU1671">
        <v>0</v>
      </c>
      <c r="BV1671">
        <v>0</v>
      </c>
      <c r="BW1671">
        <v>0</v>
      </c>
      <c r="BX1671">
        <v>0</v>
      </c>
      <c r="BY1671">
        <v>0</v>
      </c>
      <c r="BZ1671">
        <v>0</v>
      </c>
      <c r="CA1671">
        <v>0</v>
      </c>
      <c r="CB1671">
        <v>0</v>
      </c>
      <c r="CC1671">
        <v>0</v>
      </c>
      <c r="CD1671">
        <v>0</v>
      </c>
      <c r="CE1671">
        <v>0</v>
      </c>
      <c r="CF1671">
        <v>0</v>
      </c>
      <c r="CG1671">
        <v>0</v>
      </c>
      <c r="CH1671">
        <v>0</v>
      </c>
      <c r="CI1671">
        <v>0</v>
      </c>
      <c r="CJ1671">
        <v>0</v>
      </c>
      <c r="CK1671">
        <v>0</v>
      </c>
      <c r="CL1671">
        <v>0</v>
      </c>
      <c r="CM1671">
        <v>0</v>
      </c>
      <c r="CN1671">
        <v>0</v>
      </c>
      <c r="CO1671">
        <v>0</v>
      </c>
      <c r="CP1671">
        <v>0</v>
      </c>
      <c r="CQ1671">
        <v>0</v>
      </c>
      <c r="CR1671">
        <v>0</v>
      </c>
      <c r="CS1671">
        <v>0</v>
      </c>
      <c r="CT1671">
        <v>0</v>
      </c>
      <c r="CU1671">
        <v>0</v>
      </c>
      <c r="CV1671">
        <v>0</v>
      </c>
      <c r="CW1671">
        <v>0</v>
      </c>
      <c r="CX1671">
        <v>0</v>
      </c>
      <c r="CY1671">
        <v>0</v>
      </c>
      <c r="CZ1671">
        <v>0</v>
      </c>
      <c r="DA1671">
        <v>0</v>
      </c>
      <c r="DB1671">
        <v>0</v>
      </c>
      <c r="DC1671">
        <v>0</v>
      </c>
      <c r="DD1671">
        <v>0</v>
      </c>
      <c r="DE1671">
        <v>0</v>
      </c>
      <c r="DF1671">
        <v>0</v>
      </c>
      <c r="DG1671">
        <v>0</v>
      </c>
      <c r="DH1671">
        <v>0</v>
      </c>
      <c r="DI1671">
        <v>0</v>
      </c>
      <c r="DJ1671">
        <v>0</v>
      </c>
      <c r="DK1671">
        <v>0</v>
      </c>
      <c r="DL1671">
        <v>0</v>
      </c>
      <c r="DM1671">
        <v>0</v>
      </c>
      <c r="DN1671">
        <v>0</v>
      </c>
      <c r="DO1671">
        <v>0</v>
      </c>
      <c r="DP1671">
        <v>0</v>
      </c>
      <c r="DQ1671">
        <v>0</v>
      </c>
      <c r="DR1671">
        <v>0</v>
      </c>
      <c r="DS1671">
        <v>0</v>
      </c>
      <c r="DT1671">
        <v>0</v>
      </c>
      <c r="DU1671">
        <v>0</v>
      </c>
      <c r="DV1671">
        <v>0</v>
      </c>
      <c r="DW1671">
        <v>0</v>
      </c>
      <c r="DX1671">
        <v>0</v>
      </c>
    </row>
    <row r="1672" spans="14:128" hidden="1">
      <c r="N1672" t="s">
        <v>1025</v>
      </c>
      <c r="O1672">
        <v>2</v>
      </c>
      <c r="P1672">
        <v>19</v>
      </c>
      <c r="Q1672" s="183" t="str">
        <f t="shared" si="55"/>
        <v>SDH300219</v>
      </c>
      <c r="R1672">
        <v>10000</v>
      </c>
      <c r="S1672">
        <v>10000</v>
      </c>
      <c r="T1672">
        <v>10000</v>
      </c>
      <c r="U1672">
        <v>10000</v>
      </c>
      <c r="V1672">
        <v>10000</v>
      </c>
      <c r="W1672">
        <v>10000</v>
      </c>
      <c r="X1672">
        <v>10000</v>
      </c>
      <c r="Y1672">
        <v>10000</v>
      </c>
      <c r="Z1672">
        <v>10000</v>
      </c>
      <c r="AA1672">
        <v>10000</v>
      </c>
      <c r="AB1672">
        <v>10000</v>
      </c>
      <c r="AC1672">
        <v>10000</v>
      </c>
      <c r="AD1672">
        <v>10000</v>
      </c>
      <c r="AE1672">
        <v>10000</v>
      </c>
      <c r="AF1672">
        <v>10000</v>
      </c>
      <c r="AG1672">
        <v>10000</v>
      </c>
      <c r="AH1672">
        <v>10000</v>
      </c>
      <c r="AI1672">
        <v>10000</v>
      </c>
      <c r="AJ1672">
        <v>10000</v>
      </c>
      <c r="AK1672">
        <v>10000</v>
      </c>
      <c r="AL1672">
        <v>10000</v>
      </c>
      <c r="AM1672">
        <v>10000</v>
      </c>
      <c r="AN1672">
        <v>10000</v>
      </c>
      <c r="AO1672">
        <v>10000</v>
      </c>
      <c r="AP1672">
        <v>10000</v>
      </c>
      <c r="AQ1672">
        <v>10000</v>
      </c>
      <c r="AR1672">
        <v>10000</v>
      </c>
      <c r="AS1672">
        <v>10000</v>
      </c>
      <c r="AT1672">
        <v>10000</v>
      </c>
      <c r="AU1672">
        <v>10000</v>
      </c>
      <c r="AV1672">
        <v>10000</v>
      </c>
      <c r="AW1672">
        <v>10000</v>
      </c>
      <c r="AX1672">
        <v>10000</v>
      </c>
      <c r="AY1672">
        <v>10000</v>
      </c>
      <c r="AZ1672">
        <v>10000</v>
      </c>
      <c r="BA1672">
        <v>10000</v>
      </c>
      <c r="BB1672">
        <v>10000</v>
      </c>
      <c r="BC1672">
        <v>10000</v>
      </c>
      <c r="BD1672">
        <v>10000</v>
      </c>
      <c r="BE1672">
        <v>10000</v>
      </c>
      <c r="BF1672">
        <v>10000</v>
      </c>
      <c r="BG1672">
        <v>10000</v>
      </c>
      <c r="BH1672">
        <v>10000</v>
      </c>
      <c r="BI1672">
        <v>10000</v>
      </c>
      <c r="BJ1672">
        <v>10000</v>
      </c>
      <c r="BK1672">
        <v>0</v>
      </c>
      <c r="BL1672">
        <v>0</v>
      </c>
      <c r="BM1672">
        <v>0</v>
      </c>
      <c r="BN1672">
        <v>0</v>
      </c>
      <c r="BO1672">
        <v>0</v>
      </c>
      <c r="BP1672">
        <v>0</v>
      </c>
      <c r="BQ1672">
        <v>0</v>
      </c>
      <c r="BR1672">
        <v>0</v>
      </c>
      <c r="BS1672">
        <v>0</v>
      </c>
      <c r="BT1672">
        <v>0</v>
      </c>
      <c r="BU1672">
        <v>0</v>
      </c>
      <c r="BV1672">
        <v>0</v>
      </c>
      <c r="BW1672">
        <v>0</v>
      </c>
      <c r="BX1672">
        <v>0</v>
      </c>
      <c r="BY1672">
        <v>0</v>
      </c>
      <c r="BZ1672">
        <v>0</v>
      </c>
      <c r="CA1672">
        <v>0</v>
      </c>
      <c r="CB1672">
        <v>0</v>
      </c>
      <c r="CC1672">
        <v>0</v>
      </c>
      <c r="CD1672">
        <v>0</v>
      </c>
      <c r="CE1672">
        <v>0</v>
      </c>
      <c r="CF1672">
        <v>0</v>
      </c>
      <c r="CG1672">
        <v>0</v>
      </c>
      <c r="CH1672">
        <v>0</v>
      </c>
      <c r="CI1672">
        <v>0</v>
      </c>
      <c r="CJ1672">
        <v>0</v>
      </c>
      <c r="CK1672">
        <v>0</v>
      </c>
      <c r="CL1672">
        <v>0</v>
      </c>
      <c r="CM1672">
        <v>0</v>
      </c>
      <c r="CN1672">
        <v>0</v>
      </c>
      <c r="CO1672">
        <v>0</v>
      </c>
      <c r="CP1672">
        <v>0</v>
      </c>
      <c r="CQ1672">
        <v>0</v>
      </c>
      <c r="CR1672">
        <v>0</v>
      </c>
      <c r="CS1672">
        <v>0</v>
      </c>
      <c r="CT1672">
        <v>0</v>
      </c>
      <c r="CU1672">
        <v>0</v>
      </c>
      <c r="CV1672">
        <v>0</v>
      </c>
      <c r="CW1672">
        <v>0</v>
      </c>
      <c r="CX1672">
        <v>0</v>
      </c>
      <c r="CY1672">
        <v>0</v>
      </c>
      <c r="CZ1672">
        <v>0</v>
      </c>
      <c r="DA1672">
        <v>0</v>
      </c>
      <c r="DB1672">
        <v>0</v>
      </c>
      <c r="DC1672">
        <v>0</v>
      </c>
      <c r="DD1672">
        <v>0</v>
      </c>
      <c r="DE1672">
        <v>0</v>
      </c>
      <c r="DF1672">
        <v>0</v>
      </c>
      <c r="DG1672">
        <v>0</v>
      </c>
      <c r="DH1672">
        <v>0</v>
      </c>
      <c r="DI1672">
        <v>0</v>
      </c>
      <c r="DJ1672">
        <v>0</v>
      </c>
      <c r="DK1672">
        <v>0</v>
      </c>
      <c r="DL1672">
        <v>0</v>
      </c>
      <c r="DM1672">
        <v>0</v>
      </c>
      <c r="DN1672">
        <v>0</v>
      </c>
      <c r="DO1672">
        <v>0</v>
      </c>
      <c r="DP1672">
        <v>0</v>
      </c>
      <c r="DQ1672">
        <v>0</v>
      </c>
      <c r="DR1672">
        <v>0</v>
      </c>
      <c r="DS1672">
        <v>0</v>
      </c>
      <c r="DT1672">
        <v>0</v>
      </c>
      <c r="DU1672">
        <v>0</v>
      </c>
      <c r="DV1672">
        <v>0</v>
      </c>
      <c r="DW1672">
        <v>0</v>
      </c>
      <c r="DX1672">
        <v>0</v>
      </c>
    </row>
    <row r="1673" spans="14:128" hidden="1">
      <c r="N1673" t="s">
        <v>1025</v>
      </c>
      <c r="O1673">
        <v>2</v>
      </c>
      <c r="P1673">
        <v>20</v>
      </c>
      <c r="Q1673" s="183" t="str">
        <f t="shared" si="55"/>
        <v>SDH300220</v>
      </c>
      <c r="R1673">
        <v>10000</v>
      </c>
      <c r="S1673">
        <v>10000</v>
      </c>
      <c r="T1673">
        <v>10000</v>
      </c>
      <c r="U1673">
        <v>10000</v>
      </c>
      <c r="V1673">
        <v>10000</v>
      </c>
      <c r="W1673">
        <v>10000</v>
      </c>
      <c r="X1673">
        <v>10000</v>
      </c>
      <c r="Y1673">
        <v>10000</v>
      </c>
      <c r="Z1673">
        <v>10000</v>
      </c>
      <c r="AA1673">
        <v>10000</v>
      </c>
      <c r="AB1673">
        <v>10000</v>
      </c>
      <c r="AC1673">
        <v>10000</v>
      </c>
      <c r="AD1673">
        <v>10000</v>
      </c>
      <c r="AE1673">
        <v>10000</v>
      </c>
      <c r="AF1673">
        <v>10000</v>
      </c>
      <c r="AG1673">
        <v>10000</v>
      </c>
      <c r="AH1673">
        <v>10000</v>
      </c>
      <c r="AI1673">
        <v>10000</v>
      </c>
      <c r="AJ1673">
        <v>10000</v>
      </c>
      <c r="AK1673">
        <v>10000</v>
      </c>
      <c r="AL1673">
        <v>10000</v>
      </c>
      <c r="AM1673">
        <v>10000</v>
      </c>
      <c r="AN1673">
        <v>10000</v>
      </c>
      <c r="AO1673">
        <v>10000</v>
      </c>
      <c r="AP1673">
        <v>10000</v>
      </c>
      <c r="AQ1673">
        <v>10000</v>
      </c>
      <c r="AR1673">
        <v>10000</v>
      </c>
      <c r="AS1673">
        <v>10000</v>
      </c>
      <c r="AT1673">
        <v>10000</v>
      </c>
      <c r="AU1673">
        <v>10000</v>
      </c>
      <c r="AV1673">
        <v>10000</v>
      </c>
      <c r="AW1673">
        <v>10000</v>
      </c>
      <c r="AX1673">
        <v>10000</v>
      </c>
      <c r="AY1673">
        <v>10000</v>
      </c>
      <c r="AZ1673">
        <v>10000</v>
      </c>
      <c r="BA1673">
        <v>10000</v>
      </c>
      <c r="BB1673">
        <v>10000</v>
      </c>
      <c r="BC1673">
        <v>10000</v>
      </c>
      <c r="BD1673">
        <v>10000</v>
      </c>
      <c r="BE1673">
        <v>10000</v>
      </c>
      <c r="BF1673">
        <v>10000</v>
      </c>
      <c r="BG1673">
        <v>10000</v>
      </c>
      <c r="BH1673">
        <v>10000</v>
      </c>
      <c r="BI1673">
        <v>10000</v>
      </c>
      <c r="BJ1673">
        <v>10000</v>
      </c>
      <c r="BK1673">
        <v>0</v>
      </c>
      <c r="BL1673">
        <v>0</v>
      </c>
      <c r="BM1673">
        <v>0</v>
      </c>
      <c r="BN1673">
        <v>0</v>
      </c>
      <c r="BO1673">
        <v>0</v>
      </c>
      <c r="BP1673">
        <v>0</v>
      </c>
      <c r="BQ1673">
        <v>0</v>
      </c>
      <c r="BR1673">
        <v>0</v>
      </c>
      <c r="BS1673">
        <v>0</v>
      </c>
      <c r="BT1673">
        <v>0</v>
      </c>
      <c r="BU1673">
        <v>0</v>
      </c>
      <c r="BV1673">
        <v>0</v>
      </c>
      <c r="BW1673">
        <v>0</v>
      </c>
      <c r="BX1673">
        <v>0</v>
      </c>
      <c r="BY1673">
        <v>0</v>
      </c>
      <c r="BZ1673">
        <v>0</v>
      </c>
      <c r="CA1673">
        <v>0</v>
      </c>
      <c r="CB1673">
        <v>0</v>
      </c>
      <c r="CC1673">
        <v>0</v>
      </c>
      <c r="CD1673">
        <v>0</v>
      </c>
      <c r="CE1673">
        <v>0</v>
      </c>
      <c r="CF1673">
        <v>0</v>
      </c>
      <c r="CG1673">
        <v>0</v>
      </c>
      <c r="CH1673">
        <v>0</v>
      </c>
      <c r="CI1673">
        <v>0</v>
      </c>
      <c r="CJ1673">
        <v>0</v>
      </c>
      <c r="CK1673">
        <v>0</v>
      </c>
      <c r="CL1673">
        <v>0</v>
      </c>
      <c r="CM1673">
        <v>0</v>
      </c>
      <c r="CN1673">
        <v>0</v>
      </c>
      <c r="CO1673">
        <v>0</v>
      </c>
      <c r="CP1673">
        <v>0</v>
      </c>
      <c r="CQ1673">
        <v>0</v>
      </c>
      <c r="CR1673">
        <v>0</v>
      </c>
      <c r="CS1673">
        <v>0</v>
      </c>
      <c r="CT1673">
        <v>0</v>
      </c>
      <c r="CU1673">
        <v>0</v>
      </c>
      <c r="CV1673">
        <v>0</v>
      </c>
      <c r="CW1673">
        <v>0</v>
      </c>
      <c r="CX1673">
        <v>0</v>
      </c>
      <c r="CY1673">
        <v>0</v>
      </c>
      <c r="CZ1673">
        <v>0</v>
      </c>
      <c r="DA1673">
        <v>0</v>
      </c>
      <c r="DB1673">
        <v>0</v>
      </c>
      <c r="DC1673">
        <v>0</v>
      </c>
      <c r="DD1673">
        <v>0</v>
      </c>
      <c r="DE1673">
        <v>0</v>
      </c>
      <c r="DF1673">
        <v>0</v>
      </c>
      <c r="DG1673">
        <v>0</v>
      </c>
      <c r="DH1673">
        <v>0</v>
      </c>
      <c r="DI1673">
        <v>0</v>
      </c>
      <c r="DJ1673">
        <v>0</v>
      </c>
      <c r="DK1673">
        <v>0</v>
      </c>
      <c r="DL1673">
        <v>0</v>
      </c>
      <c r="DM1673">
        <v>0</v>
      </c>
      <c r="DN1673">
        <v>0</v>
      </c>
      <c r="DO1673">
        <v>0</v>
      </c>
      <c r="DP1673">
        <v>0</v>
      </c>
      <c r="DQ1673">
        <v>0</v>
      </c>
      <c r="DR1673">
        <v>0</v>
      </c>
      <c r="DS1673">
        <v>0</v>
      </c>
      <c r="DT1673">
        <v>0</v>
      </c>
      <c r="DU1673">
        <v>0</v>
      </c>
      <c r="DV1673">
        <v>0</v>
      </c>
      <c r="DW1673">
        <v>0</v>
      </c>
      <c r="DX1673">
        <v>0</v>
      </c>
    </row>
    <row r="1674" spans="14:128" hidden="1">
      <c r="N1674" t="s">
        <v>1025</v>
      </c>
      <c r="O1674">
        <v>2</v>
      </c>
      <c r="P1674">
        <v>21</v>
      </c>
      <c r="Q1674" s="183" t="str">
        <f t="shared" si="55"/>
        <v>SDH300221</v>
      </c>
      <c r="R1674">
        <v>10000</v>
      </c>
      <c r="S1674">
        <v>10000</v>
      </c>
      <c r="T1674">
        <v>10000</v>
      </c>
      <c r="U1674">
        <v>10000</v>
      </c>
      <c r="V1674">
        <v>10000</v>
      </c>
      <c r="W1674">
        <v>10000</v>
      </c>
      <c r="X1674">
        <v>10000</v>
      </c>
      <c r="Y1674">
        <v>10000</v>
      </c>
      <c r="Z1674">
        <v>10000</v>
      </c>
      <c r="AA1674">
        <v>10000</v>
      </c>
      <c r="AB1674">
        <v>10000</v>
      </c>
      <c r="AC1674">
        <v>10000</v>
      </c>
      <c r="AD1674">
        <v>10000</v>
      </c>
      <c r="AE1674">
        <v>10000</v>
      </c>
      <c r="AF1674">
        <v>10000</v>
      </c>
      <c r="AG1674">
        <v>10000</v>
      </c>
      <c r="AH1674">
        <v>10000</v>
      </c>
      <c r="AI1674">
        <v>10000</v>
      </c>
      <c r="AJ1674">
        <v>10000</v>
      </c>
      <c r="AK1674">
        <v>10000</v>
      </c>
      <c r="AL1674">
        <v>10000</v>
      </c>
      <c r="AM1674">
        <v>10000</v>
      </c>
      <c r="AN1674">
        <v>10000</v>
      </c>
      <c r="AO1674">
        <v>10000</v>
      </c>
      <c r="AP1674">
        <v>10000</v>
      </c>
      <c r="AQ1674">
        <v>10000</v>
      </c>
      <c r="AR1674">
        <v>10000</v>
      </c>
      <c r="AS1674">
        <v>10000</v>
      </c>
      <c r="AT1674">
        <v>10000</v>
      </c>
      <c r="AU1674">
        <v>10000</v>
      </c>
      <c r="AV1674">
        <v>10000</v>
      </c>
      <c r="AW1674">
        <v>10000</v>
      </c>
      <c r="AX1674">
        <v>10000</v>
      </c>
      <c r="AY1674">
        <v>10000</v>
      </c>
      <c r="AZ1674">
        <v>10000</v>
      </c>
      <c r="BA1674">
        <v>10000</v>
      </c>
      <c r="BB1674">
        <v>10000</v>
      </c>
      <c r="BC1674">
        <v>10000</v>
      </c>
      <c r="BD1674">
        <v>10000</v>
      </c>
      <c r="BE1674">
        <v>10000</v>
      </c>
      <c r="BF1674">
        <v>10000</v>
      </c>
      <c r="BG1674">
        <v>10000</v>
      </c>
      <c r="BH1674">
        <v>10000</v>
      </c>
      <c r="BI1674">
        <v>10000</v>
      </c>
      <c r="BJ1674">
        <v>10000</v>
      </c>
      <c r="BK1674">
        <v>0</v>
      </c>
      <c r="BL1674">
        <v>0</v>
      </c>
      <c r="BM1674">
        <v>0</v>
      </c>
      <c r="BN1674">
        <v>0</v>
      </c>
      <c r="BO1674">
        <v>0</v>
      </c>
      <c r="BP1674">
        <v>0</v>
      </c>
      <c r="BQ1674">
        <v>0</v>
      </c>
      <c r="BR1674">
        <v>0</v>
      </c>
      <c r="BS1674">
        <v>0</v>
      </c>
      <c r="BT1674">
        <v>0</v>
      </c>
      <c r="BU1674">
        <v>0</v>
      </c>
      <c r="BV1674">
        <v>0</v>
      </c>
      <c r="BW1674">
        <v>0</v>
      </c>
      <c r="BX1674">
        <v>0</v>
      </c>
      <c r="BY1674">
        <v>0</v>
      </c>
      <c r="BZ1674">
        <v>0</v>
      </c>
      <c r="CA1674">
        <v>0</v>
      </c>
      <c r="CB1674">
        <v>0</v>
      </c>
      <c r="CC1674">
        <v>0</v>
      </c>
      <c r="CD1674">
        <v>0</v>
      </c>
      <c r="CE1674">
        <v>0</v>
      </c>
      <c r="CF1674">
        <v>0</v>
      </c>
      <c r="CG1674">
        <v>0</v>
      </c>
      <c r="CH1674">
        <v>0</v>
      </c>
      <c r="CI1674">
        <v>0</v>
      </c>
      <c r="CJ1674">
        <v>0</v>
      </c>
      <c r="CK1674">
        <v>0</v>
      </c>
      <c r="CL1674">
        <v>0</v>
      </c>
      <c r="CM1674">
        <v>0</v>
      </c>
      <c r="CN1674">
        <v>0</v>
      </c>
      <c r="CO1674">
        <v>0</v>
      </c>
      <c r="CP1674">
        <v>0</v>
      </c>
      <c r="CQ1674">
        <v>0</v>
      </c>
      <c r="CR1674">
        <v>0</v>
      </c>
      <c r="CS1674">
        <v>0</v>
      </c>
      <c r="CT1674">
        <v>0</v>
      </c>
      <c r="CU1674">
        <v>0</v>
      </c>
      <c r="CV1674">
        <v>0</v>
      </c>
      <c r="CW1674">
        <v>0</v>
      </c>
      <c r="CX1674">
        <v>0</v>
      </c>
      <c r="CY1674">
        <v>0</v>
      </c>
      <c r="CZ1674">
        <v>0</v>
      </c>
      <c r="DA1674">
        <v>0</v>
      </c>
      <c r="DB1674">
        <v>0</v>
      </c>
      <c r="DC1674">
        <v>0</v>
      </c>
      <c r="DD1674">
        <v>0</v>
      </c>
      <c r="DE1674">
        <v>0</v>
      </c>
      <c r="DF1674">
        <v>0</v>
      </c>
      <c r="DG1674">
        <v>0</v>
      </c>
      <c r="DH1674">
        <v>0</v>
      </c>
      <c r="DI1674">
        <v>0</v>
      </c>
      <c r="DJ1674">
        <v>0</v>
      </c>
      <c r="DK1674">
        <v>0</v>
      </c>
      <c r="DL1674">
        <v>0</v>
      </c>
      <c r="DM1674">
        <v>0</v>
      </c>
      <c r="DN1674">
        <v>0</v>
      </c>
      <c r="DO1674">
        <v>0</v>
      </c>
      <c r="DP1674">
        <v>0</v>
      </c>
      <c r="DQ1674">
        <v>0</v>
      </c>
      <c r="DR1674">
        <v>0</v>
      </c>
      <c r="DS1674">
        <v>0</v>
      </c>
      <c r="DT1674">
        <v>0</v>
      </c>
      <c r="DU1674">
        <v>0</v>
      </c>
      <c r="DV1674">
        <v>0</v>
      </c>
      <c r="DW1674">
        <v>0</v>
      </c>
      <c r="DX1674">
        <v>0</v>
      </c>
    </row>
    <row r="1675" spans="14:128" hidden="1">
      <c r="N1675" t="s">
        <v>1025</v>
      </c>
      <c r="O1675">
        <v>2</v>
      </c>
      <c r="P1675">
        <v>22</v>
      </c>
      <c r="Q1675" s="183" t="str">
        <f t="shared" si="55"/>
        <v>SDH300222</v>
      </c>
      <c r="R1675">
        <v>10000</v>
      </c>
      <c r="S1675">
        <v>10000</v>
      </c>
      <c r="T1675">
        <v>10000</v>
      </c>
      <c r="U1675">
        <v>10000</v>
      </c>
      <c r="V1675">
        <v>10000</v>
      </c>
      <c r="W1675">
        <v>10000</v>
      </c>
      <c r="X1675">
        <v>10000</v>
      </c>
      <c r="Y1675">
        <v>10000</v>
      </c>
      <c r="Z1675">
        <v>10000</v>
      </c>
      <c r="AA1675">
        <v>10000</v>
      </c>
      <c r="AB1675">
        <v>10000</v>
      </c>
      <c r="AC1675">
        <v>10000</v>
      </c>
      <c r="AD1675">
        <v>10000</v>
      </c>
      <c r="AE1675">
        <v>10000</v>
      </c>
      <c r="AF1675">
        <v>10000</v>
      </c>
      <c r="AG1675">
        <v>10000</v>
      </c>
      <c r="AH1675">
        <v>10000</v>
      </c>
      <c r="AI1675">
        <v>10000</v>
      </c>
      <c r="AJ1675">
        <v>10000</v>
      </c>
      <c r="AK1675">
        <v>10000</v>
      </c>
      <c r="AL1675">
        <v>10000</v>
      </c>
      <c r="AM1675">
        <v>10000</v>
      </c>
      <c r="AN1675">
        <v>10000</v>
      </c>
      <c r="AO1675">
        <v>10000</v>
      </c>
      <c r="AP1675">
        <v>10000</v>
      </c>
      <c r="AQ1675">
        <v>10000</v>
      </c>
      <c r="AR1675">
        <v>10000</v>
      </c>
      <c r="AS1675">
        <v>10000</v>
      </c>
      <c r="AT1675">
        <v>10000</v>
      </c>
      <c r="AU1675">
        <v>10000</v>
      </c>
      <c r="AV1675">
        <v>10000</v>
      </c>
      <c r="AW1675">
        <v>10000</v>
      </c>
      <c r="AX1675">
        <v>10000</v>
      </c>
      <c r="AY1675">
        <v>10000</v>
      </c>
      <c r="AZ1675">
        <v>10000</v>
      </c>
      <c r="BA1675">
        <v>10000</v>
      </c>
      <c r="BB1675">
        <v>10000</v>
      </c>
      <c r="BC1675">
        <v>10000</v>
      </c>
      <c r="BD1675">
        <v>10000</v>
      </c>
      <c r="BE1675">
        <v>10000</v>
      </c>
      <c r="BF1675">
        <v>10000</v>
      </c>
      <c r="BG1675">
        <v>10000</v>
      </c>
      <c r="BH1675">
        <v>10000</v>
      </c>
      <c r="BI1675">
        <v>10000</v>
      </c>
      <c r="BJ1675">
        <v>10000</v>
      </c>
      <c r="BK1675">
        <v>0</v>
      </c>
      <c r="BL1675">
        <v>0</v>
      </c>
      <c r="BM1675">
        <v>0</v>
      </c>
      <c r="BN1675">
        <v>0</v>
      </c>
      <c r="BO1675">
        <v>0</v>
      </c>
      <c r="BP1675">
        <v>0</v>
      </c>
      <c r="BQ1675">
        <v>0</v>
      </c>
      <c r="BR1675">
        <v>0</v>
      </c>
      <c r="BS1675">
        <v>0</v>
      </c>
      <c r="BT1675">
        <v>0</v>
      </c>
      <c r="BU1675">
        <v>0</v>
      </c>
      <c r="BV1675">
        <v>0</v>
      </c>
      <c r="BW1675">
        <v>0</v>
      </c>
      <c r="BX1675">
        <v>0</v>
      </c>
      <c r="BY1675">
        <v>0</v>
      </c>
      <c r="BZ1675">
        <v>0</v>
      </c>
      <c r="CA1675">
        <v>0</v>
      </c>
      <c r="CB1675">
        <v>0</v>
      </c>
      <c r="CC1675">
        <v>0</v>
      </c>
      <c r="CD1675">
        <v>0</v>
      </c>
      <c r="CE1675">
        <v>0</v>
      </c>
      <c r="CF1675">
        <v>0</v>
      </c>
      <c r="CG1675">
        <v>0</v>
      </c>
      <c r="CH1675">
        <v>0</v>
      </c>
      <c r="CI1675">
        <v>0</v>
      </c>
      <c r="CJ1675">
        <v>0</v>
      </c>
      <c r="CK1675">
        <v>0</v>
      </c>
      <c r="CL1675">
        <v>0</v>
      </c>
      <c r="CM1675">
        <v>0</v>
      </c>
      <c r="CN1675">
        <v>0</v>
      </c>
      <c r="CO1675">
        <v>0</v>
      </c>
      <c r="CP1675">
        <v>0</v>
      </c>
      <c r="CQ1675">
        <v>0</v>
      </c>
      <c r="CR1675">
        <v>0</v>
      </c>
      <c r="CS1675">
        <v>0</v>
      </c>
      <c r="CT1675">
        <v>0</v>
      </c>
      <c r="CU1675">
        <v>0</v>
      </c>
      <c r="CV1675">
        <v>0</v>
      </c>
      <c r="CW1675">
        <v>0</v>
      </c>
      <c r="CX1675">
        <v>0</v>
      </c>
      <c r="CY1675">
        <v>0</v>
      </c>
      <c r="CZ1675">
        <v>0</v>
      </c>
      <c r="DA1675">
        <v>0</v>
      </c>
      <c r="DB1675">
        <v>0</v>
      </c>
      <c r="DC1675">
        <v>0</v>
      </c>
      <c r="DD1675">
        <v>0</v>
      </c>
      <c r="DE1675">
        <v>0</v>
      </c>
      <c r="DF1675">
        <v>0</v>
      </c>
      <c r="DG1675">
        <v>0</v>
      </c>
      <c r="DH1675">
        <v>0</v>
      </c>
      <c r="DI1675">
        <v>0</v>
      </c>
      <c r="DJ1675">
        <v>0</v>
      </c>
      <c r="DK1675">
        <v>0</v>
      </c>
      <c r="DL1675">
        <v>0</v>
      </c>
      <c r="DM1675">
        <v>0</v>
      </c>
      <c r="DN1675">
        <v>0</v>
      </c>
      <c r="DO1675">
        <v>0</v>
      </c>
      <c r="DP1675">
        <v>0</v>
      </c>
      <c r="DQ1675">
        <v>0</v>
      </c>
      <c r="DR1675">
        <v>0</v>
      </c>
      <c r="DS1675">
        <v>0</v>
      </c>
      <c r="DT1675">
        <v>0</v>
      </c>
      <c r="DU1675">
        <v>0</v>
      </c>
      <c r="DV1675">
        <v>0</v>
      </c>
      <c r="DW1675">
        <v>0</v>
      </c>
      <c r="DX1675">
        <v>0</v>
      </c>
    </row>
    <row r="1676" spans="14:128" hidden="1">
      <c r="N1676" t="s">
        <v>1025</v>
      </c>
      <c r="O1676">
        <v>2</v>
      </c>
      <c r="P1676">
        <v>23</v>
      </c>
      <c r="Q1676" s="183" t="str">
        <f t="shared" si="55"/>
        <v>SDH300223</v>
      </c>
      <c r="R1676">
        <v>10000</v>
      </c>
      <c r="S1676">
        <v>10000</v>
      </c>
      <c r="T1676">
        <v>10000</v>
      </c>
      <c r="U1676">
        <v>10000</v>
      </c>
      <c r="V1676">
        <v>10000</v>
      </c>
      <c r="W1676">
        <v>10000</v>
      </c>
      <c r="X1676">
        <v>10000</v>
      </c>
      <c r="Y1676">
        <v>10000</v>
      </c>
      <c r="Z1676">
        <v>10000</v>
      </c>
      <c r="AA1676">
        <v>10000</v>
      </c>
      <c r="AB1676">
        <v>10000</v>
      </c>
      <c r="AC1676">
        <v>10000</v>
      </c>
      <c r="AD1676">
        <v>10000</v>
      </c>
      <c r="AE1676">
        <v>10000</v>
      </c>
      <c r="AF1676">
        <v>10000</v>
      </c>
      <c r="AG1676">
        <v>10000</v>
      </c>
      <c r="AH1676">
        <v>10000</v>
      </c>
      <c r="AI1676">
        <v>10000</v>
      </c>
      <c r="AJ1676">
        <v>10000</v>
      </c>
      <c r="AK1676">
        <v>10000</v>
      </c>
      <c r="AL1676">
        <v>10000</v>
      </c>
      <c r="AM1676">
        <v>10000</v>
      </c>
      <c r="AN1676">
        <v>10000</v>
      </c>
      <c r="AO1676">
        <v>10000</v>
      </c>
      <c r="AP1676">
        <v>10000</v>
      </c>
      <c r="AQ1676">
        <v>10000</v>
      </c>
      <c r="AR1676">
        <v>10000</v>
      </c>
      <c r="AS1676">
        <v>10000</v>
      </c>
      <c r="AT1676">
        <v>10000</v>
      </c>
      <c r="AU1676">
        <v>10000</v>
      </c>
      <c r="AV1676">
        <v>10000</v>
      </c>
      <c r="AW1676">
        <v>10000</v>
      </c>
      <c r="AX1676">
        <v>10000</v>
      </c>
      <c r="AY1676">
        <v>10000</v>
      </c>
      <c r="AZ1676">
        <v>10000</v>
      </c>
      <c r="BA1676">
        <v>10000</v>
      </c>
      <c r="BB1676">
        <v>10000</v>
      </c>
      <c r="BC1676">
        <v>10000</v>
      </c>
      <c r="BD1676">
        <v>10000</v>
      </c>
      <c r="BE1676">
        <v>10000</v>
      </c>
      <c r="BF1676">
        <v>10000</v>
      </c>
      <c r="BG1676">
        <v>10000</v>
      </c>
      <c r="BH1676">
        <v>10000</v>
      </c>
      <c r="BI1676">
        <v>10000</v>
      </c>
      <c r="BJ1676">
        <v>10000</v>
      </c>
      <c r="BK1676">
        <v>0</v>
      </c>
      <c r="BL1676">
        <v>0</v>
      </c>
      <c r="BM1676">
        <v>0</v>
      </c>
      <c r="BN1676">
        <v>0</v>
      </c>
      <c r="BO1676">
        <v>0</v>
      </c>
      <c r="BP1676">
        <v>0</v>
      </c>
      <c r="BQ1676">
        <v>0</v>
      </c>
      <c r="BR1676">
        <v>0</v>
      </c>
      <c r="BS1676">
        <v>0</v>
      </c>
      <c r="BT1676">
        <v>0</v>
      </c>
      <c r="BU1676">
        <v>0</v>
      </c>
      <c r="BV1676">
        <v>0</v>
      </c>
      <c r="BW1676">
        <v>0</v>
      </c>
      <c r="BX1676">
        <v>0</v>
      </c>
      <c r="BY1676">
        <v>0</v>
      </c>
      <c r="BZ1676">
        <v>0</v>
      </c>
      <c r="CA1676">
        <v>0</v>
      </c>
      <c r="CB1676">
        <v>0</v>
      </c>
      <c r="CC1676">
        <v>0</v>
      </c>
      <c r="CD1676">
        <v>0</v>
      </c>
      <c r="CE1676">
        <v>0</v>
      </c>
      <c r="CF1676">
        <v>0</v>
      </c>
      <c r="CG1676">
        <v>0</v>
      </c>
      <c r="CH1676">
        <v>0</v>
      </c>
      <c r="CI1676">
        <v>0</v>
      </c>
      <c r="CJ1676">
        <v>0</v>
      </c>
      <c r="CK1676">
        <v>0</v>
      </c>
      <c r="CL1676">
        <v>0</v>
      </c>
      <c r="CM1676">
        <v>0</v>
      </c>
      <c r="CN1676">
        <v>0</v>
      </c>
      <c r="CO1676">
        <v>0</v>
      </c>
      <c r="CP1676">
        <v>0</v>
      </c>
      <c r="CQ1676">
        <v>0</v>
      </c>
      <c r="CR1676">
        <v>0</v>
      </c>
      <c r="CS1676">
        <v>0</v>
      </c>
      <c r="CT1676">
        <v>0</v>
      </c>
      <c r="CU1676">
        <v>0</v>
      </c>
      <c r="CV1676">
        <v>0</v>
      </c>
      <c r="CW1676">
        <v>0</v>
      </c>
      <c r="CX1676">
        <v>0</v>
      </c>
      <c r="CY1676">
        <v>0</v>
      </c>
      <c r="CZ1676">
        <v>0</v>
      </c>
      <c r="DA1676">
        <v>0</v>
      </c>
      <c r="DB1676">
        <v>0</v>
      </c>
      <c r="DC1676">
        <v>0</v>
      </c>
      <c r="DD1676">
        <v>0</v>
      </c>
      <c r="DE1676">
        <v>0</v>
      </c>
      <c r="DF1676">
        <v>0</v>
      </c>
      <c r="DG1676">
        <v>0</v>
      </c>
      <c r="DH1676">
        <v>0</v>
      </c>
      <c r="DI1676">
        <v>0</v>
      </c>
      <c r="DJ1676">
        <v>0</v>
      </c>
      <c r="DK1676">
        <v>0</v>
      </c>
      <c r="DL1676">
        <v>0</v>
      </c>
      <c r="DM1676">
        <v>0</v>
      </c>
      <c r="DN1676">
        <v>0</v>
      </c>
      <c r="DO1676">
        <v>0</v>
      </c>
      <c r="DP1676">
        <v>0</v>
      </c>
      <c r="DQ1676">
        <v>0</v>
      </c>
      <c r="DR1676">
        <v>0</v>
      </c>
      <c r="DS1676">
        <v>0</v>
      </c>
      <c r="DT1676">
        <v>0</v>
      </c>
      <c r="DU1676">
        <v>0</v>
      </c>
      <c r="DV1676">
        <v>0</v>
      </c>
      <c r="DW1676">
        <v>0</v>
      </c>
      <c r="DX1676">
        <v>0</v>
      </c>
    </row>
    <row r="1677" spans="14:128" hidden="1">
      <c r="N1677" t="s">
        <v>1025</v>
      </c>
      <c r="O1677">
        <v>2</v>
      </c>
      <c r="P1677">
        <v>24</v>
      </c>
      <c r="Q1677" s="183" t="str">
        <f t="shared" si="55"/>
        <v>SDH300224</v>
      </c>
      <c r="R1677">
        <v>10000</v>
      </c>
      <c r="S1677">
        <v>10000</v>
      </c>
      <c r="T1677">
        <v>10000</v>
      </c>
      <c r="U1677">
        <v>10000</v>
      </c>
      <c r="V1677">
        <v>10000</v>
      </c>
      <c r="W1677">
        <v>10000</v>
      </c>
      <c r="X1677">
        <v>10000</v>
      </c>
      <c r="Y1677">
        <v>10000</v>
      </c>
      <c r="Z1677">
        <v>10000</v>
      </c>
      <c r="AA1677">
        <v>10000</v>
      </c>
      <c r="AB1677">
        <v>10000</v>
      </c>
      <c r="AC1677">
        <v>10000</v>
      </c>
      <c r="AD1677">
        <v>10000</v>
      </c>
      <c r="AE1677">
        <v>10000</v>
      </c>
      <c r="AF1677">
        <v>10000</v>
      </c>
      <c r="AG1677">
        <v>10000</v>
      </c>
      <c r="AH1677">
        <v>10000</v>
      </c>
      <c r="AI1677">
        <v>10000</v>
      </c>
      <c r="AJ1677">
        <v>10000</v>
      </c>
      <c r="AK1677">
        <v>10000</v>
      </c>
      <c r="AL1677">
        <v>10000</v>
      </c>
      <c r="AM1677">
        <v>10000</v>
      </c>
      <c r="AN1677">
        <v>10000</v>
      </c>
      <c r="AO1677">
        <v>10000</v>
      </c>
      <c r="AP1677">
        <v>10000</v>
      </c>
      <c r="AQ1677">
        <v>10000</v>
      </c>
      <c r="AR1677">
        <v>10000</v>
      </c>
      <c r="AS1677">
        <v>10000</v>
      </c>
      <c r="AT1677">
        <v>10000</v>
      </c>
      <c r="AU1677">
        <v>10000</v>
      </c>
      <c r="AV1677">
        <v>10000</v>
      </c>
      <c r="AW1677">
        <v>10000</v>
      </c>
      <c r="AX1677">
        <v>10000</v>
      </c>
      <c r="AY1677">
        <v>10000</v>
      </c>
      <c r="AZ1677">
        <v>10000</v>
      </c>
      <c r="BA1677">
        <v>10000</v>
      </c>
      <c r="BB1677">
        <v>10000</v>
      </c>
      <c r="BC1677">
        <v>10000</v>
      </c>
      <c r="BD1677">
        <v>10000</v>
      </c>
      <c r="BE1677">
        <v>10000</v>
      </c>
      <c r="BF1677">
        <v>10000</v>
      </c>
      <c r="BG1677">
        <v>10000</v>
      </c>
      <c r="BH1677">
        <v>10000</v>
      </c>
      <c r="BI1677">
        <v>10000</v>
      </c>
      <c r="BJ1677">
        <v>10000</v>
      </c>
      <c r="BK1677">
        <v>0</v>
      </c>
      <c r="BL1677">
        <v>0</v>
      </c>
      <c r="BM1677">
        <v>0</v>
      </c>
      <c r="BN1677">
        <v>0</v>
      </c>
      <c r="BO1677">
        <v>0</v>
      </c>
      <c r="BP1677">
        <v>0</v>
      </c>
      <c r="BQ1677">
        <v>0</v>
      </c>
      <c r="BR1677">
        <v>0</v>
      </c>
      <c r="BS1677">
        <v>0</v>
      </c>
      <c r="BT1677">
        <v>0</v>
      </c>
      <c r="BU1677">
        <v>0</v>
      </c>
      <c r="BV1677">
        <v>0</v>
      </c>
      <c r="BW1677">
        <v>0</v>
      </c>
      <c r="BX1677">
        <v>0</v>
      </c>
      <c r="BY1677">
        <v>0</v>
      </c>
      <c r="BZ1677">
        <v>0</v>
      </c>
      <c r="CA1677">
        <v>0</v>
      </c>
      <c r="CB1677">
        <v>0</v>
      </c>
      <c r="CC1677">
        <v>0</v>
      </c>
      <c r="CD1677">
        <v>0</v>
      </c>
      <c r="CE1677">
        <v>0</v>
      </c>
      <c r="CF1677">
        <v>0</v>
      </c>
      <c r="CG1677">
        <v>0</v>
      </c>
      <c r="CH1677">
        <v>0</v>
      </c>
      <c r="CI1677">
        <v>0</v>
      </c>
      <c r="CJ1677">
        <v>0</v>
      </c>
      <c r="CK1677">
        <v>0</v>
      </c>
      <c r="CL1677">
        <v>0</v>
      </c>
      <c r="CM1677">
        <v>0</v>
      </c>
      <c r="CN1677">
        <v>0</v>
      </c>
      <c r="CO1677">
        <v>0</v>
      </c>
      <c r="CP1677">
        <v>0</v>
      </c>
      <c r="CQ1677">
        <v>0</v>
      </c>
      <c r="CR1677">
        <v>0</v>
      </c>
      <c r="CS1677">
        <v>0</v>
      </c>
      <c r="CT1677">
        <v>0</v>
      </c>
      <c r="CU1677">
        <v>0</v>
      </c>
      <c r="CV1677">
        <v>0</v>
      </c>
      <c r="CW1677">
        <v>0</v>
      </c>
      <c r="CX1677">
        <v>0</v>
      </c>
      <c r="CY1677">
        <v>0</v>
      </c>
      <c r="CZ1677">
        <v>0</v>
      </c>
      <c r="DA1677">
        <v>0</v>
      </c>
      <c r="DB1677">
        <v>0</v>
      </c>
      <c r="DC1677">
        <v>0</v>
      </c>
      <c r="DD1677">
        <v>0</v>
      </c>
      <c r="DE1677">
        <v>0</v>
      </c>
      <c r="DF1677">
        <v>0</v>
      </c>
      <c r="DG1677">
        <v>0</v>
      </c>
      <c r="DH1677">
        <v>0</v>
      </c>
      <c r="DI1677">
        <v>0</v>
      </c>
      <c r="DJ1677">
        <v>0</v>
      </c>
      <c r="DK1677">
        <v>0</v>
      </c>
      <c r="DL1677">
        <v>0</v>
      </c>
      <c r="DM1677">
        <v>0</v>
      </c>
      <c r="DN1677">
        <v>0</v>
      </c>
      <c r="DO1677">
        <v>0</v>
      </c>
      <c r="DP1677">
        <v>0</v>
      </c>
      <c r="DQ1677">
        <v>0</v>
      </c>
      <c r="DR1677">
        <v>0</v>
      </c>
      <c r="DS1677">
        <v>0</v>
      </c>
      <c r="DT1677">
        <v>0</v>
      </c>
      <c r="DU1677">
        <v>0</v>
      </c>
      <c r="DV1677">
        <v>0</v>
      </c>
      <c r="DW1677">
        <v>0</v>
      </c>
      <c r="DX1677">
        <v>0</v>
      </c>
    </row>
    <row r="1678" spans="14:128" hidden="1">
      <c r="N1678" t="s">
        <v>1025</v>
      </c>
      <c r="O1678">
        <v>2</v>
      </c>
      <c r="P1678">
        <v>25</v>
      </c>
      <c r="Q1678" s="183" t="str">
        <f t="shared" si="55"/>
        <v>SDH300225</v>
      </c>
      <c r="R1678">
        <v>10000</v>
      </c>
      <c r="S1678">
        <v>10000</v>
      </c>
      <c r="T1678">
        <v>10000</v>
      </c>
      <c r="U1678">
        <v>10000</v>
      </c>
      <c r="V1678">
        <v>10000</v>
      </c>
      <c r="W1678">
        <v>10000</v>
      </c>
      <c r="X1678">
        <v>10000</v>
      </c>
      <c r="Y1678">
        <v>10000</v>
      </c>
      <c r="Z1678">
        <v>10000</v>
      </c>
      <c r="AA1678">
        <v>10000</v>
      </c>
      <c r="AB1678">
        <v>10000</v>
      </c>
      <c r="AC1678">
        <v>10000</v>
      </c>
      <c r="AD1678">
        <v>10000</v>
      </c>
      <c r="AE1678">
        <v>10000</v>
      </c>
      <c r="AF1678">
        <v>10000</v>
      </c>
      <c r="AG1678">
        <v>10000</v>
      </c>
      <c r="AH1678">
        <v>10000</v>
      </c>
      <c r="AI1678">
        <v>10000</v>
      </c>
      <c r="AJ1678">
        <v>10000</v>
      </c>
      <c r="AK1678">
        <v>10000</v>
      </c>
      <c r="AL1678">
        <v>10000</v>
      </c>
      <c r="AM1678">
        <v>10000</v>
      </c>
      <c r="AN1678">
        <v>10000</v>
      </c>
      <c r="AO1678">
        <v>10000</v>
      </c>
      <c r="AP1678">
        <v>10000</v>
      </c>
      <c r="AQ1678">
        <v>10000</v>
      </c>
      <c r="AR1678">
        <v>10000</v>
      </c>
      <c r="AS1678">
        <v>10000</v>
      </c>
      <c r="AT1678">
        <v>10000</v>
      </c>
      <c r="AU1678">
        <v>10000</v>
      </c>
      <c r="AV1678">
        <v>10000</v>
      </c>
      <c r="AW1678">
        <v>10000</v>
      </c>
      <c r="AX1678">
        <v>10000</v>
      </c>
      <c r="AY1678">
        <v>10000</v>
      </c>
      <c r="AZ1678">
        <v>10000</v>
      </c>
      <c r="BA1678">
        <v>10000</v>
      </c>
      <c r="BB1678">
        <v>10000</v>
      </c>
      <c r="BC1678">
        <v>10000</v>
      </c>
      <c r="BD1678">
        <v>10000</v>
      </c>
      <c r="BE1678">
        <v>10000</v>
      </c>
      <c r="BF1678">
        <v>10000</v>
      </c>
      <c r="BG1678">
        <v>10000</v>
      </c>
      <c r="BH1678">
        <v>10000</v>
      </c>
      <c r="BI1678">
        <v>10000</v>
      </c>
      <c r="BJ1678">
        <v>10000</v>
      </c>
      <c r="BK1678">
        <v>0</v>
      </c>
      <c r="BL1678">
        <v>0</v>
      </c>
      <c r="BM1678">
        <v>0</v>
      </c>
      <c r="BN1678">
        <v>0</v>
      </c>
      <c r="BO1678">
        <v>0</v>
      </c>
      <c r="BP1678">
        <v>0</v>
      </c>
      <c r="BQ1678">
        <v>0</v>
      </c>
      <c r="BR1678">
        <v>0</v>
      </c>
      <c r="BS1678">
        <v>0</v>
      </c>
      <c r="BT1678">
        <v>0</v>
      </c>
      <c r="BU1678">
        <v>0</v>
      </c>
      <c r="BV1678">
        <v>0</v>
      </c>
      <c r="BW1678">
        <v>0</v>
      </c>
      <c r="BX1678">
        <v>0</v>
      </c>
      <c r="BY1678">
        <v>0</v>
      </c>
      <c r="BZ1678">
        <v>0</v>
      </c>
      <c r="CA1678">
        <v>0</v>
      </c>
      <c r="CB1678">
        <v>0</v>
      </c>
      <c r="CC1678">
        <v>0</v>
      </c>
      <c r="CD1678">
        <v>0</v>
      </c>
      <c r="CE1678">
        <v>0</v>
      </c>
      <c r="CF1678">
        <v>0</v>
      </c>
      <c r="CG1678">
        <v>0</v>
      </c>
      <c r="CH1678">
        <v>0</v>
      </c>
      <c r="CI1678">
        <v>0</v>
      </c>
      <c r="CJ1678">
        <v>0</v>
      </c>
      <c r="CK1678">
        <v>0</v>
      </c>
      <c r="CL1678">
        <v>0</v>
      </c>
      <c r="CM1678">
        <v>0</v>
      </c>
      <c r="CN1678">
        <v>0</v>
      </c>
      <c r="CO1678">
        <v>0</v>
      </c>
      <c r="CP1678">
        <v>0</v>
      </c>
      <c r="CQ1678">
        <v>0</v>
      </c>
      <c r="CR1678">
        <v>0</v>
      </c>
      <c r="CS1678">
        <v>0</v>
      </c>
      <c r="CT1678">
        <v>0</v>
      </c>
      <c r="CU1678">
        <v>0</v>
      </c>
      <c r="CV1678">
        <v>0</v>
      </c>
      <c r="CW1678">
        <v>0</v>
      </c>
      <c r="CX1678">
        <v>0</v>
      </c>
      <c r="CY1678">
        <v>0</v>
      </c>
      <c r="CZ1678">
        <v>0</v>
      </c>
      <c r="DA1678">
        <v>0</v>
      </c>
      <c r="DB1678">
        <v>0</v>
      </c>
      <c r="DC1678">
        <v>0</v>
      </c>
      <c r="DD1678">
        <v>0</v>
      </c>
      <c r="DE1678">
        <v>0</v>
      </c>
      <c r="DF1678">
        <v>0</v>
      </c>
      <c r="DG1678">
        <v>0</v>
      </c>
      <c r="DH1678">
        <v>0</v>
      </c>
      <c r="DI1678">
        <v>0</v>
      </c>
      <c r="DJ1678">
        <v>0</v>
      </c>
      <c r="DK1678">
        <v>0</v>
      </c>
      <c r="DL1678">
        <v>0</v>
      </c>
      <c r="DM1678">
        <v>0</v>
      </c>
      <c r="DN1678">
        <v>0</v>
      </c>
      <c r="DO1678">
        <v>0</v>
      </c>
      <c r="DP1678">
        <v>0</v>
      </c>
      <c r="DQ1678">
        <v>0</v>
      </c>
      <c r="DR1678">
        <v>0</v>
      </c>
      <c r="DS1678">
        <v>0</v>
      </c>
      <c r="DT1678">
        <v>0</v>
      </c>
      <c r="DU1678">
        <v>0</v>
      </c>
      <c r="DV1678">
        <v>0</v>
      </c>
      <c r="DW1678">
        <v>0</v>
      </c>
      <c r="DX1678">
        <v>0</v>
      </c>
    </row>
    <row r="1679" spans="14:128" hidden="1">
      <c r="N1679" t="s">
        <v>1025</v>
      </c>
      <c r="O1679">
        <v>2</v>
      </c>
      <c r="P1679">
        <v>26</v>
      </c>
      <c r="Q1679" s="183" t="str">
        <f t="shared" si="55"/>
        <v>SDH300226</v>
      </c>
      <c r="R1679">
        <v>10000</v>
      </c>
      <c r="S1679">
        <v>10000</v>
      </c>
      <c r="T1679">
        <v>10000</v>
      </c>
      <c r="U1679">
        <v>10000</v>
      </c>
      <c r="V1679">
        <v>10000</v>
      </c>
      <c r="W1679">
        <v>10000</v>
      </c>
      <c r="X1679">
        <v>10000</v>
      </c>
      <c r="Y1679">
        <v>10000</v>
      </c>
      <c r="Z1679">
        <v>10000</v>
      </c>
      <c r="AA1679">
        <v>10000</v>
      </c>
      <c r="AB1679">
        <v>10000</v>
      </c>
      <c r="AC1679">
        <v>10000</v>
      </c>
      <c r="AD1679">
        <v>10000</v>
      </c>
      <c r="AE1679">
        <v>10000</v>
      </c>
      <c r="AF1679">
        <v>10000</v>
      </c>
      <c r="AG1679">
        <v>10000</v>
      </c>
      <c r="AH1679">
        <v>10000</v>
      </c>
      <c r="AI1679">
        <v>10000</v>
      </c>
      <c r="AJ1679">
        <v>10000</v>
      </c>
      <c r="AK1679">
        <v>10000</v>
      </c>
      <c r="AL1679">
        <v>10000</v>
      </c>
      <c r="AM1679">
        <v>10000</v>
      </c>
      <c r="AN1679">
        <v>10000</v>
      </c>
      <c r="AO1679">
        <v>10000</v>
      </c>
      <c r="AP1679">
        <v>10000</v>
      </c>
      <c r="AQ1679">
        <v>10000</v>
      </c>
      <c r="AR1679">
        <v>10000</v>
      </c>
      <c r="AS1679">
        <v>10000</v>
      </c>
      <c r="AT1679">
        <v>10000</v>
      </c>
      <c r="AU1679">
        <v>10000</v>
      </c>
      <c r="AV1679">
        <v>10000</v>
      </c>
      <c r="AW1679">
        <v>10000</v>
      </c>
      <c r="AX1679">
        <v>10000</v>
      </c>
      <c r="AY1679">
        <v>10000</v>
      </c>
      <c r="AZ1679">
        <v>10000</v>
      </c>
      <c r="BA1679">
        <v>10000</v>
      </c>
      <c r="BB1679">
        <v>10000</v>
      </c>
      <c r="BC1679">
        <v>10000</v>
      </c>
      <c r="BD1679">
        <v>10000</v>
      </c>
      <c r="BE1679">
        <v>10000</v>
      </c>
      <c r="BF1679">
        <v>10000</v>
      </c>
      <c r="BG1679">
        <v>10000</v>
      </c>
      <c r="BH1679">
        <v>10000</v>
      </c>
      <c r="BI1679">
        <v>10000</v>
      </c>
      <c r="BJ1679">
        <v>10000</v>
      </c>
      <c r="BK1679">
        <v>0</v>
      </c>
      <c r="BL1679">
        <v>0</v>
      </c>
      <c r="BM1679">
        <v>0</v>
      </c>
      <c r="BN1679">
        <v>0</v>
      </c>
      <c r="BO1679">
        <v>0</v>
      </c>
      <c r="BP1679">
        <v>0</v>
      </c>
      <c r="BQ1679">
        <v>0</v>
      </c>
      <c r="BR1679">
        <v>0</v>
      </c>
      <c r="BS1679">
        <v>0</v>
      </c>
      <c r="BT1679">
        <v>0</v>
      </c>
      <c r="BU1679">
        <v>0</v>
      </c>
      <c r="BV1679">
        <v>0</v>
      </c>
      <c r="BW1679">
        <v>0</v>
      </c>
      <c r="BX1679">
        <v>0</v>
      </c>
      <c r="BY1679">
        <v>0</v>
      </c>
      <c r="BZ1679">
        <v>0</v>
      </c>
      <c r="CA1679">
        <v>0</v>
      </c>
      <c r="CB1679">
        <v>0</v>
      </c>
      <c r="CC1679">
        <v>0</v>
      </c>
      <c r="CD1679">
        <v>0</v>
      </c>
      <c r="CE1679">
        <v>0</v>
      </c>
      <c r="CF1679">
        <v>0</v>
      </c>
      <c r="CG1679">
        <v>0</v>
      </c>
      <c r="CH1679">
        <v>0</v>
      </c>
      <c r="CI1679">
        <v>0</v>
      </c>
      <c r="CJ1679">
        <v>0</v>
      </c>
      <c r="CK1679">
        <v>0</v>
      </c>
      <c r="CL1679">
        <v>0</v>
      </c>
      <c r="CM1679">
        <v>0</v>
      </c>
      <c r="CN1679">
        <v>0</v>
      </c>
      <c r="CO1679">
        <v>0</v>
      </c>
      <c r="CP1679">
        <v>0</v>
      </c>
      <c r="CQ1679">
        <v>0</v>
      </c>
      <c r="CR1679">
        <v>0</v>
      </c>
      <c r="CS1679">
        <v>0</v>
      </c>
      <c r="CT1679">
        <v>0</v>
      </c>
      <c r="CU1679">
        <v>0</v>
      </c>
      <c r="CV1679">
        <v>0</v>
      </c>
      <c r="CW1679">
        <v>0</v>
      </c>
      <c r="CX1679">
        <v>0</v>
      </c>
      <c r="CY1679">
        <v>0</v>
      </c>
      <c r="CZ1679">
        <v>0</v>
      </c>
      <c r="DA1679">
        <v>0</v>
      </c>
      <c r="DB1679">
        <v>0</v>
      </c>
      <c r="DC1679">
        <v>0</v>
      </c>
      <c r="DD1679">
        <v>0</v>
      </c>
      <c r="DE1679">
        <v>0</v>
      </c>
      <c r="DF1679">
        <v>0</v>
      </c>
      <c r="DG1679">
        <v>0</v>
      </c>
      <c r="DH1679">
        <v>0</v>
      </c>
      <c r="DI1679">
        <v>0</v>
      </c>
      <c r="DJ1679">
        <v>0</v>
      </c>
      <c r="DK1679">
        <v>0</v>
      </c>
      <c r="DL1679">
        <v>0</v>
      </c>
      <c r="DM1679">
        <v>0</v>
      </c>
      <c r="DN1679">
        <v>0</v>
      </c>
      <c r="DO1679">
        <v>0</v>
      </c>
      <c r="DP1679">
        <v>0</v>
      </c>
      <c r="DQ1679">
        <v>0</v>
      </c>
      <c r="DR1679">
        <v>0</v>
      </c>
      <c r="DS1679">
        <v>0</v>
      </c>
      <c r="DT1679">
        <v>0</v>
      </c>
      <c r="DU1679">
        <v>0</v>
      </c>
      <c r="DV1679">
        <v>0</v>
      </c>
      <c r="DW1679">
        <v>0</v>
      </c>
      <c r="DX1679">
        <v>0</v>
      </c>
    </row>
    <row r="1680" spans="14:128" hidden="1">
      <c r="N1680" t="s">
        <v>1025</v>
      </c>
      <c r="O1680">
        <v>2</v>
      </c>
      <c r="P1680">
        <v>27</v>
      </c>
      <c r="Q1680" s="183" t="str">
        <f t="shared" si="55"/>
        <v>SDH300227</v>
      </c>
      <c r="R1680">
        <v>10000</v>
      </c>
      <c r="S1680">
        <v>10000</v>
      </c>
      <c r="T1680">
        <v>10000</v>
      </c>
      <c r="U1680">
        <v>10000</v>
      </c>
      <c r="V1680">
        <v>10000</v>
      </c>
      <c r="W1680">
        <v>10000</v>
      </c>
      <c r="X1680">
        <v>10000</v>
      </c>
      <c r="Y1680">
        <v>10000</v>
      </c>
      <c r="Z1680">
        <v>10000</v>
      </c>
      <c r="AA1680">
        <v>10000</v>
      </c>
      <c r="AB1680">
        <v>10000</v>
      </c>
      <c r="AC1680">
        <v>10000</v>
      </c>
      <c r="AD1680">
        <v>10000</v>
      </c>
      <c r="AE1680">
        <v>10000</v>
      </c>
      <c r="AF1680">
        <v>10000</v>
      </c>
      <c r="AG1680">
        <v>10000</v>
      </c>
      <c r="AH1680">
        <v>10000</v>
      </c>
      <c r="AI1680">
        <v>10000</v>
      </c>
      <c r="AJ1680">
        <v>10000</v>
      </c>
      <c r="AK1680">
        <v>10000</v>
      </c>
      <c r="AL1680">
        <v>10000</v>
      </c>
      <c r="AM1680">
        <v>10000</v>
      </c>
      <c r="AN1680">
        <v>10000</v>
      </c>
      <c r="AO1680">
        <v>10000</v>
      </c>
      <c r="AP1680">
        <v>10000</v>
      </c>
      <c r="AQ1680">
        <v>10000</v>
      </c>
      <c r="AR1680">
        <v>10000</v>
      </c>
      <c r="AS1680">
        <v>10000</v>
      </c>
      <c r="AT1680">
        <v>10000</v>
      </c>
      <c r="AU1680">
        <v>10000</v>
      </c>
      <c r="AV1680">
        <v>10000</v>
      </c>
      <c r="AW1680">
        <v>10000</v>
      </c>
      <c r="AX1680">
        <v>10000</v>
      </c>
      <c r="AY1680">
        <v>10000</v>
      </c>
      <c r="AZ1680">
        <v>10000</v>
      </c>
      <c r="BA1680">
        <v>10000</v>
      </c>
      <c r="BB1680">
        <v>10000</v>
      </c>
      <c r="BC1680">
        <v>10000</v>
      </c>
      <c r="BD1680">
        <v>10000</v>
      </c>
      <c r="BE1680">
        <v>10000</v>
      </c>
      <c r="BF1680">
        <v>10000</v>
      </c>
      <c r="BG1680">
        <v>10000</v>
      </c>
      <c r="BH1680">
        <v>10000</v>
      </c>
      <c r="BI1680">
        <v>10000</v>
      </c>
      <c r="BJ1680">
        <v>10000</v>
      </c>
      <c r="BK1680">
        <v>0</v>
      </c>
      <c r="BL1680">
        <v>0</v>
      </c>
      <c r="BM1680">
        <v>0</v>
      </c>
      <c r="BN1680">
        <v>0</v>
      </c>
      <c r="BO1680">
        <v>0</v>
      </c>
      <c r="BP1680">
        <v>0</v>
      </c>
      <c r="BQ1680">
        <v>0</v>
      </c>
      <c r="BR1680">
        <v>0</v>
      </c>
      <c r="BS1680">
        <v>0</v>
      </c>
      <c r="BT1680">
        <v>0</v>
      </c>
      <c r="BU1680">
        <v>0</v>
      </c>
      <c r="BV1680">
        <v>0</v>
      </c>
      <c r="BW1680">
        <v>0</v>
      </c>
      <c r="BX1680">
        <v>0</v>
      </c>
      <c r="BY1680">
        <v>0</v>
      </c>
      <c r="BZ1680">
        <v>0</v>
      </c>
      <c r="CA1680">
        <v>0</v>
      </c>
      <c r="CB1680">
        <v>0</v>
      </c>
      <c r="CC1680">
        <v>0</v>
      </c>
      <c r="CD1680">
        <v>0</v>
      </c>
      <c r="CE1680">
        <v>0</v>
      </c>
      <c r="CF1680">
        <v>0</v>
      </c>
      <c r="CG1680">
        <v>0</v>
      </c>
      <c r="CH1680">
        <v>0</v>
      </c>
      <c r="CI1680">
        <v>0</v>
      </c>
      <c r="CJ1680">
        <v>0</v>
      </c>
      <c r="CK1680">
        <v>0</v>
      </c>
      <c r="CL1680">
        <v>0</v>
      </c>
      <c r="CM1680">
        <v>0</v>
      </c>
      <c r="CN1680">
        <v>0</v>
      </c>
      <c r="CO1680">
        <v>0</v>
      </c>
      <c r="CP1680">
        <v>0</v>
      </c>
      <c r="CQ1680">
        <v>0</v>
      </c>
      <c r="CR1680">
        <v>0</v>
      </c>
      <c r="CS1680">
        <v>0</v>
      </c>
      <c r="CT1680">
        <v>0</v>
      </c>
      <c r="CU1680">
        <v>0</v>
      </c>
      <c r="CV1680">
        <v>0</v>
      </c>
      <c r="CW1680">
        <v>0</v>
      </c>
      <c r="CX1680">
        <v>0</v>
      </c>
      <c r="CY1680">
        <v>0</v>
      </c>
      <c r="CZ1680">
        <v>0</v>
      </c>
      <c r="DA1680">
        <v>0</v>
      </c>
      <c r="DB1680">
        <v>0</v>
      </c>
      <c r="DC1680">
        <v>0</v>
      </c>
      <c r="DD1680">
        <v>0</v>
      </c>
      <c r="DE1680">
        <v>0</v>
      </c>
      <c r="DF1680">
        <v>0</v>
      </c>
      <c r="DG1680">
        <v>0</v>
      </c>
      <c r="DH1680">
        <v>0</v>
      </c>
      <c r="DI1680">
        <v>0</v>
      </c>
      <c r="DJ1680">
        <v>0</v>
      </c>
      <c r="DK1680">
        <v>0</v>
      </c>
      <c r="DL1680">
        <v>0</v>
      </c>
      <c r="DM1680">
        <v>0</v>
      </c>
      <c r="DN1680">
        <v>0</v>
      </c>
      <c r="DO1680">
        <v>0</v>
      </c>
      <c r="DP1680">
        <v>0</v>
      </c>
      <c r="DQ1680">
        <v>0</v>
      </c>
      <c r="DR1680">
        <v>0</v>
      </c>
      <c r="DS1680">
        <v>0</v>
      </c>
      <c r="DT1680">
        <v>0</v>
      </c>
      <c r="DU1680">
        <v>0</v>
      </c>
      <c r="DV1680">
        <v>0</v>
      </c>
      <c r="DW1680">
        <v>0</v>
      </c>
      <c r="DX1680">
        <v>0</v>
      </c>
    </row>
    <row r="1681" spans="14:128" hidden="1">
      <c r="N1681" t="s">
        <v>1025</v>
      </c>
      <c r="O1681">
        <v>2</v>
      </c>
      <c r="P1681">
        <v>28</v>
      </c>
      <c r="Q1681" s="183" t="str">
        <f t="shared" si="55"/>
        <v>SDH300228</v>
      </c>
      <c r="R1681">
        <v>10000</v>
      </c>
      <c r="S1681">
        <v>10000</v>
      </c>
      <c r="T1681">
        <v>10000</v>
      </c>
      <c r="U1681">
        <v>10000</v>
      </c>
      <c r="V1681">
        <v>10000</v>
      </c>
      <c r="W1681">
        <v>10000</v>
      </c>
      <c r="X1681">
        <v>10000</v>
      </c>
      <c r="Y1681">
        <v>10000</v>
      </c>
      <c r="Z1681">
        <v>10000</v>
      </c>
      <c r="AA1681">
        <v>10000</v>
      </c>
      <c r="AB1681">
        <v>10000</v>
      </c>
      <c r="AC1681">
        <v>10000</v>
      </c>
      <c r="AD1681">
        <v>10000</v>
      </c>
      <c r="AE1681">
        <v>10000</v>
      </c>
      <c r="AF1681">
        <v>10000</v>
      </c>
      <c r="AG1681">
        <v>10000</v>
      </c>
      <c r="AH1681">
        <v>10000</v>
      </c>
      <c r="AI1681">
        <v>10000</v>
      </c>
      <c r="AJ1681">
        <v>10000</v>
      </c>
      <c r="AK1681">
        <v>10000</v>
      </c>
      <c r="AL1681">
        <v>10000</v>
      </c>
      <c r="AM1681">
        <v>10000</v>
      </c>
      <c r="AN1681">
        <v>10000</v>
      </c>
      <c r="AO1681">
        <v>10000</v>
      </c>
      <c r="AP1681">
        <v>10000</v>
      </c>
      <c r="AQ1681">
        <v>10000</v>
      </c>
      <c r="AR1681">
        <v>10000</v>
      </c>
      <c r="AS1681">
        <v>10000</v>
      </c>
      <c r="AT1681">
        <v>10000</v>
      </c>
      <c r="AU1681">
        <v>10000</v>
      </c>
      <c r="AV1681">
        <v>10000</v>
      </c>
      <c r="AW1681">
        <v>10000</v>
      </c>
      <c r="AX1681">
        <v>10000</v>
      </c>
      <c r="AY1681">
        <v>10000</v>
      </c>
      <c r="AZ1681">
        <v>10000</v>
      </c>
      <c r="BA1681">
        <v>10000</v>
      </c>
      <c r="BB1681">
        <v>10000</v>
      </c>
      <c r="BC1681">
        <v>10000</v>
      </c>
      <c r="BD1681">
        <v>10000</v>
      </c>
      <c r="BE1681">
        <v>10000</v>
      </c>
      <c r="BF1681">
        <v>10000</v>
      </c>
      <c r="BG1681">
        <v>10000</v>
      </c>
      <c r="BH1681">
        <v>10000</v>
      </c>
      <c r="BI1681">
        <v>10000</v>
      </c>
      <c r="BJ1681">
        <v>10000</v>
      </c>
      <c r="BK1681">
        <v>0</v>
      </c>
      <c r="BL1681">
        <v>0</v>
      </c>
      <c r="BM1681">
        <v>0</v>
      </c>
      <c r="BN1681">
        <v>0</v>
      </c>
      <c r="BO1681">
        <v>0</v>
      </c>
      <c r="BP1681">
        <v>0</v>
      </c>
      <c r="BQ1681">
        <v>0</v>
      </c>
      <c r="BR1681">
        <v>0</v>
      </c>
      <c r="BS1681">
        <v>0</v>
      </c>
      <c r="BT1681">
        <v>0</v>
      </c>
      <c r="BU1681">
        <v>0</v>
      </c>
      <c r="BV1681">
        <v>0</v>
      </c>
      <c r="BW1681">
        <v>0</v>
      </c>
      <c r="BX1681">
        <v>0</v>
      </c>
      <c r="BY1681">
        <v>0</v>
      </c>
      <c r="BZ1681">
        <v>0</v>
      </c>
      <c r="CA1681">
        <v>0</v>
      </c>
      <c r="CB1681">
        <v>0</v>
      </c>
      <c r="CC1681">
        <v>0</v>
      </c>
      <c r="CD1681">
        <v>0</v>
      </c>
      <c r="CE1681">
        <v>0</v>
      </c>
      <c r="CF1681">
        <v>0</v>
      </c>
      <c r="CG1681">
        <v>0</v>
      </c>
      <c r="CH1681">
        <v>0</v>
      </c>
      <c r="CI1681">
        <v>0</v>
      </c>
      <c r="CJ1681">
        <v>0</v>
      </c>
      <c r="CK1681">
        <v>0</v>
      </c>
      <c r="CL1681">
        <v>0</v>
      </c>
      <c r="CM1681">
        <v>0</v>
      </c>
      <c r="CN1681">
        <v>0</v>
      </c>
      <c r="CO1681">
        <v>0</v>
      </c>
      <c r="CP1681">
        <v>0</v>
      </c>
      <c r="CQ1681">
        <v>0</v>
      </c>
      <c r="CR1681">
        <v>0</v>
      </c>
      <c r="CS1681">
        <v>0</v>
      </c>
      <c r="CT1681">
        <v>0</v>
      </c>
      <c r="CU1681">
        <v>0</v>
      </c>
      <c r="CV1681">
        <v>0</v>
      </c>
      <c r="CW1681">
        <v>0</v>
      </c>
      <c r="CX1681">
        <v>0</v>
      </c>
      <c r="CY1681">
        <v>0</v>
      </c>
      <c r="CZ1681">
        <v>0</v>
      </c>
      <c r="DA1681">
        <v>0</v>
      </c>
      <c r="DB1681">
        <v>0</v>
      </c>
      <c r="DC1681">
        <v>0</v>
      </c>
      <c r="DD1681">
        <v>0</v>
      </c>
      <c r="DE1681">
        <v>0</v>
      </c>
      <c r="DF1681">
        <v>0</v>
      </c>
      <c r="DG1681">
        <v>0</v>
      </c>
      <c r="DH1681">
        <v>0</v>
      </c>
      <c r="DI1681">
        <v>0</v>
      </c>
      <c r="DJ1681">
        <v>0</v>
      </c>
      <c r="DK1681">
        <v>0</v>
      </c>
      <c r="DL1681">
        <v>0</v>
      </c>
      <c r="DM1681">
        <v>0</v>
      </c>
      <c r="DN1681">
        <v>0</v>
      </c>
      <c r="DO1681">
        <v>0</v>
      </c>
      <c r="DP1681">
        <v>0</v>
      </c>
      <c r="DQ1681">
        <v>0</v>
      </c>
      <c r="DR1681">
        <v>0</v>
      </c>
      <c r="DS1681">
        <v>0</v>
      </c>
      <c r="DT1681">
        <v>0</v>
      </c>
      <c r="DU1681">
        <v>0</v>
      </c>
      <c r="DV1681">
        <v>0</v>
      </c>
      <c r="DW1681">
        <v>0</v>
      </c>
      <c r="DX1681">
        <v>0</v>
      </c>
    </row>
    <row r="1682" spans="14:128" hidden="1">
      <c r="N1682" t="s">
        <v>1025</v>
      </c>
      <c r="O1682">
        <v>2</v>
      </c>
      <c r="P1682">
        <v>29</v>
      </c>
      <c r="Q1682" s="183" t="str">
        <f t="shared" si="55"/>
        <v>SDH300229</v>
      </c>
      <c r="R1682">
        <v>10000</v>
      </c>
      <c r="S1682">
        <v>10000</v>
      </c>
      <c r="T1682">
        <v>10000</v>
      </c>
      <c r="U1682">
        <v>10000</v>
      </c>
      <c r="V1682">
        <v>10000</v>
      </c>
      <c r="W1682">
        <v>10000</v>
      </c>
      <c r="X1682">
        <v>10000</v>
      </c>
      <c r="Y1682">
        <v>10000</v>
      </c>
      <c r="Z1682">
        <v>10000</v>
      </c>
      <c r="AA1682">
        <v>10000</v>
      </c>
      <c r="AB1682">
        <v>10000</v>
      </c>
      <c r="AC1682">
        <v>10000</v>
      </c>
      <c r="AD1682">
        <v>10000</v>
      </c>
      <c r="AE1682">
        <v>10000</v>
      </c>
      <c r="AF1682">
        <v>10000</v>
      </c>
      <c r="AG1682">
        <v>10000</v>
      </c>
      <c r="AH1682">
        <v>10000</v>
      </c>
      <c r="AI1682">
        <v>10000</v>
      </c>
      <c r="AJ1682">
        <v>10000</v>
      </c>
      <c r="AK1682">
        <v>10000</v>
      </c>
      <c r="AL1682">
        <v>10000</v>
      </c>
      <c r="AM1682">
        <v>10000</v>
      </c>
      <c r="AN1682">
        <v>10000</v>
      </c>
      <c r="AO1682">
        <v>10000</v>
      </c>
      <c r="AP1682">
        <v>10000</v>
      </c>
      <c r="AQ1682">
        <v>10000</v>
      </c>
      <c r="AR1682">
        <v>10000</v>
      </c>
      <c r="AS1682">
        <v>10000</v>
      </c>
      <c r="AT1682">
        <v>10000</v>
      </c>
      <c r="AU1682">
        <v>10000</v>
      </c>
      <c r="AV1682">
        <v>10000</v>
      </c>
      <c r="AW1682">
        <v>10000</v>
      </c>
      <c r="AX1682">
        <v>10000</v>
      </c>
      <c r="AY1682">
        <v>10000</v>
      </c>
      <c r="AZ1682">
        <v>10000</v>
      </c>
      <c r="BA1682">
        <v>10000</v>
      </c>
      <c r="BB1682">
        <v>10000</v>
      </c>
      <c r="BC1682">
        <v>10000</v>
      </c>
      <c r="BD1682">
        <v>10000</v>
      </c>
      <c r="BE1682">
        <v>10000</v>
      </c>
      <c r="BF1682">
        <v>10000</v>
      </c>
      <c r="BG1682">
        <v>10000</v>
      </c>
      <c r="BH1682">
        <v>10000</v>
      </c>
      <c r="BI1682">
        <v>10000</v>
      </c>
      <c r="BJ1682">
        <v>10000</v>
      </c>
      <c r="BK1682">
        <v>0</v>
      </c>
      <c r="BL1682">
        <v>0</v>
      </c>
      <c r="BM1682">
        <v>0</v>
      </c>
      <c r="BN1682">
        <v>0</v>
      </c>
      <c r="BO1682">
        <v>0</v>
      </c>
      <c r="BP1682">
        <v>0</v>
      </c>
      <c r="BQ1682">
        <v>0</v>
      </c>
      <c r="BR1682">
        <v>0</v>
      </c>
      <c r="BS1682">
        <v>0</v>
      </c>
      <c r="BT1682">
        <v>0</v>
      </c>
      <c r="BU1682">
        <v>0</v>
      </c>
      <c r="BV1682">
        <v>0</v>
      </c>
      <c r="BW1682">
        <v>0</v>
      </c>
      <c r="BX1682">
        <v>0</v>
      </c>
      <c r="BY1682">
        <v>0</v>
      </c>
      <c r="BZ1682">
        <v>0</v>
      </c>
      <c r="CA1682">
        <v>0</v>
      </c>
      <c r="CB1682">
        <v>0</v>
      </c>
      <c r="CC1682">
        <v>0</v>
      </c>
      <c r="CD1682">
        <v>0</v>
      </c>
      <c r="CE1682">
        <v>0</v>
      </c>
      <c r="CF1682">
        <v>0</v>
      </c>
      <c r="CG1682">
        <v>0</v>
      </c>
      <c r="CH1682">
        <v>0</v>
      </c>
      <c r="CI1682">
        <v>0</v>
      </c>
      <c r="CJ1682">
        <v>0</v>
      </c>
      <c r="CK1682">
        <v>0</v>
      </c>
      <c r="CL1682">
        <v>0</v>
      </c>
      <c r="CM1682">
        <v>0</v>
      </c>
      <c r="CN1682">
        <v>0</v>
      </c>
      <c r="CO1682">
        <v>0</v>
      </c>
      <c r="CP1682">
        <v>0</v>
      </c>
      <c r="CQ1682">
        <v>0</v>
      </c>
      <c r="CR1682">
        <v>0</v>
      </c>
      <c r="CS1682">
        <v>0</v>
      </c>
      <c r="CT1682">
        <v>0</v>
      </c>
      <c r="CU1682">
        <v>0</v>
      </c>
      <c r="CV1682">
        <v>0</v>
      </c>
      <c r="CW1682">
        <v>0</v>
      </c>
      <c r="CX1682">
        <v>0</v>
      </c>
      <c r="CY1682">
        <v>0</v>
      </c>
      <c r="CZ1682">
        <v>0</v>
      </c>
      <c r="DA1682">
        <v>0</v>
      </c>
      <c r="DB1682">
        <v>0</v>
      </c>
      <c r="DC1682">
        <v>0</v>
      </c>
      <c r="DD1682">
        <v>0</v>
      </c>
      <c r="DE1682">
        <v>0</v>
      </c>
      <c r="DF1682">
        <v>0</v>
      </c>
      <c r="DG1682">
        <v>0</v>
      </c>
      <c r="DH1682">
        <v>0</v>
      </c>
      <c r="DI1682">
        <v>0</v>
      </c>
      <c r="DJ1682">
        <v>0</v>
      </c>
      <c r="DK1682">
        <v>0</v>
      </c>
      <c r="DL1682">
        <v>0</v>
      </c>
      <c r="DM1682">
        <v>0</v>
      </c>
      <c r="DN1682">
        <v>0</v>
      </c>
      <c r="DO1682">
        <v>0</v>
      </c>
      <c r="DP1682">
        <v>0</v>
      </c>
      <c r="DQ1682">
        <v>0</v>
      </c>
      <c r="DR1682">
        <v>0</v>
      </c>
      <c r="DS1682">
        <v>0</v>
      </c>
      <c r="DT1682">
        <v>0</v>
      </c>
      <c r="DU1682">
        <v>0</v>
      </c>
      <c r="DV1682">
        <v>0</v>
      </c>
      <c r="DW1682">
        <v>0</v>
      </c>
      <c r="DX1682">
        <v>0</v>
      </c>
    </row>
    <row r="1683" spans="14:128" hidden="1">
      <c r="N1683" t="s">
        <v>1025</v>
      </c>
      <c r="O1683">
        <v>2</v>
      </c>
      <c r="P1683">
        <v>30</v>
      </c>
      <c r="Q1683" s="183" t="str">
        <f t="shared" si="55"/>
        <v>SDH300230</v>
      </c>
      <c r="R1683">
        <v>10000</v>
      </c>
      <c r="S1683">
        <v>10000</v>
      </c>
      <c r="T1683">
        <v>10000</v>
      </c>
      <c r="U1683">
        <v>10000</v>
      </c>
      <c r="V1683">
        <v>10000</v>
      </c>
      <c r="W1683">
        <v>10000</v>
      </c>
      <c r="X1683">
        <v>10000</v>
      </c>
      <c r="Y1683">
        <v>10000</v>
      </c>
      <c r="Z1683">
        <v>10000</v>
      </c>
      <c r="AA1683">
        <v>10000</v>
      </c>
      <c r="AB1683">
        <v>10000</v>
      </c>
      <c r="AC1683">
        <v>10000</v>
      </c>
      <c r="AD1683">
        <v>10000</v>
      </c>
      <c r="AE1683">
        <v>10000</v>
      </c>
      <c r="AF1683">
        <v>10000</v>
      </c>
      <c r="AG1683">
        <v>10000</v>
      </c>
      <c r="AH1683">
        <v>10000</v>
      </c>
      <c r="AI1683">
        <v>10000</v>
      </c>
      <c r="AJ1683">
        <v>10000</v>
      </c>
      <c r="AK1683">
        <v>10000</v>
      </c>
      <c r="AL1683">
        <v>10000</v>
      </c>
      <c r="AM1683">
        <v>10000</v>
      </c>
      <c r="AN1683">
        <v>10000</v>
      </c>
      <c r="AO1683">
        <v>10000</v>
      </c>
      <c r="AP1683">
        <v>10000</v>
      </c>
      <c r="AQ1683">
        <v>10000</v>
      </c>
      <c r="AR1683">
        <v>10000</v>
      </c>
      <c r="AS1683">
        <v>10000</v>
      </c>
      <c r="AT1683">
        <v>10000</v>
      </c>
      <c r="AU1683">
        <v>10000</v>
      </c>
      <c r="AV1683">
        <v>10000</v>
      </c>
      <c r="AW1683">
        <v>10000</v>
      </c>
      <c r="AX1683">
        <v>10000</v>
      </c>
      <c r="AY1683">
        <v>10000</v>
      </c>
      <c r="AZ1683">
        <v>10000</v>
      </c>
      <c r="BA1683">
        <v>10000</v>
      </c>
      <c r="BB1683">
        <v>10000</v>
      </c>
      <c r="BC1683">
        <v>10000</v>
      </c>
      <c r="BD1683">
        <v>10000</v>
      </c>
      <c r="BE1683">
        <v>10000</v>
      </c>
      <c r="BF1683">
        <v>10000</v>
      </c>
      <c r="BG1683">
        <v>10000</v>
      </c>
      <c r="BH1683">
        <v>10000</v>
      </c>
      <c r="BI1683">
        <v>10000</v>
      </c>
      <c r="BJ1683">
        <v>10000</v>
      </c>
      <c r="BK1683">
        <v>0</v>
      </c>
      <c r="BL1683">
        <v>0</v>
      </c>
      <c r="BM1683">
        <v>0</v>
      </c>
      <c r="BN1683">
        <v>0</v>
      </c>
      <c r="BO1683">
        <v>0</v>
      </c>
      <c r="BP1683">
        <v>0</v>
      </c>
      <c r="BQ1683">
        <v>0</v>
      </c>
      <c r="BR1683">
        <v>0</v>
      </c>
      <c r="BS1683">
        <v>0</v>
      </c>
      <c r="BT1683">
        <v>0</v>
      </c>
      <c r="BU1683">
        <v>0</v>
      </c>
      <c r="BV1683">
        <v>0</v>
      </c>
      <c r="BW1683">
        <v>0</v>
      </c>
      <c r="BX1683">
        <v>0</v>
      </c>
      <c r="BY1683">
        <v>0</v>
      </c>
      <c r="BZ1683">
        <v>0</v>
      </c>
      <c r="CA1683">
        <v>0</v>
      </c>
      <c r="CB1683">
        <v>0</v>
      </c>
      <c r="CC1683">
        <v>0</v>
      </c>
      <c r="CD1683">
        <v>0</v>
      </c>
      <c r="CE1683">
        <v>0</v>
      </c>
      <c r="CF1683">
        <v>0</v>
      </c>
      <c r="CG1683">
        <v>0</v>
      </c>
      <c r="CH1683">
        <v>0</v>
      </c>
      <c r="CI1683">
        <v>0</v>
      </c>
      <c r="CJ1683">
        <v>0</v>
      </c>
      <c r="CK1683">
        <v>0</v>
      </c>
      <c r="CL1683">
        <v>0</v>
      </c>
      <c r="CM1683">
        <v>0</v>
      </c>
      <c r="CN1683">
        <v>0</v>
      </c>
      <c r="CO1683">
        <v>0</v>
      </c>
      <c r="CP1683">
        <v>0</v>
      </c>
      <c r="CQ1683">
        <v>0</v>
      </c>
      <c r="CR1683">
        <v>0</v>
      </c>
      <c r="CS1683">
        <v>0</v>
      </c>
      <c r="CT1683">
        <v>0</v>
      </c>
      <c r="CU1683">
        <v>0</v>
      </c>
      <c r="CV1683">
        <v>0</v>
      </c>
      <c r="CW1683">
        <v>0</v>
      </c>
      <c r="CX1683">
        <v>0</v>
      </c>
      <c r="CY1683">
        <v>0</v>
      </c>
      <c r="CZ1683">
        <v>0</v>
      </c>
      <c r="DA1683">
        <v>0</v>
      </c>
      <c r="DB1683">
        <v>0</v>
      </c>
      <c r="DC1683">
        <v>0</v>
      </c>
      <c r="DD1683">
        <v>0</v>
      </c>
      <c r="DE1683">
        <v>0</v>
      </c>
      <c r="DF1683">
        <v>0</v>
      </c>
      <c r="DG1683">
        <v>0</v>
      </c>
      <c r="DH1683">
        <v>0</v>
      </c>
      <c r="DI1683">
        <v>0</v>
      </c>
      <c r="DJ1683">
        <v>0</v>
      </c>
      <c r="DK1683">
        <v>0</v>
      </c>
      <c r="DL1683">
        <v>0</v>
      </c>
      <c r="DM1683">
        <v>0</v>
      </c>
      <c r="DN1683">
        <v>0</v>
      </c>
      <c r="DO1683">
        <v>0</v>
      </c>
      <c r="DP1683">
        <v>0</v>
      </c>
      <c r="DQ1683">
        <v>0</v>
      </c>
      <c r="DR1683">
        <v>0</v>
      </c>
      <c r="DS1683">
        <v>0</v>
      </c>
      <c r="DT1683">
        <v>0</v>
      </c>
      <c r="DU1683">
        <v>0</v>
      </c>
      <c r="DV1683">
        <v>0</v>
      </c>
      <c r="DW1683">
        <v>0</v>
      </c>
      <c r="DX1683">
        <v>0</v>
      </c>
    </row>
    <row r="1684" spans="14:128" hidden="1">
      <c r="N1684" t="s">
        <v>1025</v>
      </c>
      <c r="O1684">
        <v>2</v>
      </c>
      <c r="P1684">
        <v>31</v>
      </c>
      <c r="Q1684" s="183" t="str">
        <f t="shared" si="55"/>
        <v>SDH300231</v>
      </c>
      <c r="R1684">
        <v>10000</v>
      </c>
      <c r="S1684">
        <v>10000</v>
      </c>
      <c r="T1684">
        <v>10000</v>
      </c>
      <c r="U1684">
        <v>10000</v>
      </c>
      <c r="V1684">
        <v>10000</v>
      </c>
      <c r="W1684">
        <v>10000</v>
      </c>
      <c r="X1684">
        <v>10000</v>
      </c>
      <c r="Y1684">
        <v>10000</v>
      </c>
      <c r="Z1684">
        <v>10000</v>
      </c>
      <c r="AA1684">
        <v>10000</v>
      </c>
      <c r="AB1684">
        <v>10000</v>
      </c>
      <c r="AC1684">
        <v>10000</v>
      </c>
      <c r="AD1684">
        <v>10000</v>
      </c>
      <c r="AE1684">
        <v>10000</v>
      </c>
      <c r="AF1684">
        <v>10000</v>
      </c>
      <c r="AG1684">
        <v>10000</v>
      </c>
      <c r="AH1684">
        <v>10000</v>
      </c>
      <c r="AI1684">
        <v>10000</v>
      </c>
      <c r="AJ1684">
        <v>10000</v>
      </c>
      <c r="AK1684">
        <v>10000</v>
      </c>
      <c r="AL1684">
        <v>10000</v>
      </c>
      <c r="AM1684">
        <v>10000</v>
      </c>
      <c r="AN1684">
        <v>10000</v>
      </c>
      <c r="AO1684">
        <v>10000</v>
      </c>
      <c r="AP1684">
        <v>10000</v>
      </c>
      <c r="AQ1684">
        <v>10000</v>
      </c>
      <c r="AR1684">
        <v>10000</v>
      </c>
      <c r="AS1684">
        <v>10000</v>
      </c>
      <c r="AT1684">
        <v>10000</v>
      </c>
      <c r="AU1684">
        <v>10000</v>
      </c>
      <c r="AV1684">
        <v>10000</v>
      </c>
      <c r="AW1684">
        <v>10000</v>
      </c>
      <c r="AX1684">
        <v>10000</v>
      </c>
      <c r="AY1684">
        <v>10000</v>
      </c>
      <c r="AZ1684">
        <v>10000</v>
      </c>
      <c r="BA1684">
        <v>10000</v>
      </c>
      <c r="BB1684">
        <v>10000</v>
      </c>
      <c r="BC1684">
        <v>10000</v>
      </c>
      <c r="BD1684">
        <v>10000</v>
      </c>
      <c r="BE1684">
        <v>10000</v>
      </c>
      <c r="BF1684">
        <v>10000</v>
      </c>
      <c r="BG1684">
        <v>10000</v>
      </c>
      <c r="BH1684">
        <v>10000</v>
      </c>
      <c r="BI1684">
        <v>10000</v>
      </c>
      <c r="BJ1684">
        <v>10000</v>
      </c>
      <c r="BK1684">
        <v>0</v>
      </c>
      <c r="BL1684">
        <v>0</v>
      </c>
      <c r="BM1684">
        <v>0</v>
      </c>
      <c r="BN1684">
        <v>0</v>
      </c>
      <c r="BO1684">
        <v>0</v>
      </c>
      <c r="BP1684">
        <v>0</v>
      </c>
      <c r="BQ1684">
        <v>0</v>
      </c>
      <c r="BR1684">
        <v>0</v>
      </c>
      <c r="BS1684">
        <v>0</v>
      </c>
      <c r="BT1684">
        <v>0</v>
      </c>
      <c r="BU1684">
        <v>0</v>
      </c>
      <c r="BV1684">
        <v>0</v>
      </c>
      <c r="BW1684">
        <v>0</v>
      </c>
      <c r="BX1684">
        <v>0</v>
      </c>
      <c r="BY1684">
        <v>0</v>
      </c>
      <c r="BZ1684">
        <v>0</v>
      </c>
      <c r="CA1684">
        <v>0</v>
      </c>
      <c r="CB1684">
        <v>0</v>
      </c>
      <c r="CC1684">
        <v>0</v>
      </c>
      <c r="CD1684">
        <v>0</v>
      </c>
      <c r="CE1684">
        <v>0</v>
      </c>
      <c r="CF1684">
        <v>0</v>
      </c>
      <c r="CG1684">
        <v>0</v>
      </c>
      <c r="CH1684">
        <v>0</v>
      </c>
      <c r="CI1684">
        <v>0</v>
      </c>
      <c r="CJ1684">
        <v>0</v>
      </c>
      <c r="CK1684">
        <v>0</v>
      </c>
      <c r="CL1684">
        <v>0</v>
      </c>
      <c r="CM1684">
        <v>0</v>
      </c>
      <c r="CN1684">
        <v>0</v>
      </c>
      <c r="CO1684">
        <v>0</v>
      </c>
      <c r="CP1684">
        <v>0</v>
      </c>
      <c r="CQ1684">
        <v>0</v>
      </c>
      <c r="CR1684">
        <v>0</v>
      </c>
      <c r="CS1684">
        <v>0</v>
      </c>
      <c r="CT1684">
        <v>0</v>
      </c>
      <c r="CU1684">
        <v>0</v>
      </c>
      <c r="CV1684">
        <v>0</v>
      </c>
      <c r="CW1684">
        <v>0</v>
      </c>
      <c r="CX1684">
        <v>0</v>
      </c>
      <c r="CY1684">
        <v>0</v>
      </c>
      <c r="CZ1684">
        <v>0</v>
      </c>
      <c r="DA1684">
        <v>0</v>
      </c>
      <c r="DB1684">
        <v>0</v>
      </c>
      <c r="DC1684">
        <v>0</v>
      </c>
      <c r="DD1684">
        <v>0</v>
      </c>
      <c r="DE1684">
        <v>0</v>
      </c>
      <c r="DF1684">
        <v>0</v>
      </c>
      <c r="DG1684">
        <v>0</v>
      </c>
      <c r="DH1684">
        <v>0</v>
      </c>
      <c r="DI1684">
        <v>0</v>
      </c>
      <c r="DJ1684">
        <v>0</v>
      </c>
      <c r="DK1684">
        <v>0</v>
      </c>
      <c r="DL1684">
        <v>0</v>
      </c>
      <c r="DM1684">
        <v>0</v>
      </c>
      <c r="DN1684">
        <v>0</v>
      </c>
      <c r="DO1684">
        <v>0</v>
      </c>
      <c r="DP1684">
        <v>0</v>
      </c>
      <c r="DQ1684">
        <v>0</v>
      </c>
      <c r="DR1684">
        <v>0</v>
      </c>
      <c r="DS1684">
        <v>0</v>
      </c>
      <c r="DT1684">
        <v>0</v>
      </c>
      <c r="DU1684">
        <v>0</v>
      </c>
      <c r="DV1684">
        <v>0</v>
      </c>
      <c r="DW1684">
        <v>0</v>
      </c>
      <c r="DX1684">
        <v>0</v>
      </c>
    </row>
    <row r="1685" spans="14:128" hidden="1">
      <c r="N1685" t="s">
        <v>1025</v>
      </c>
      <c r="O1685">
        <v>2</v>
      </c>
      <c r="P1685">
        <v>32</v>
      </c>
      <c r="Q1685" s="183" t="str">
        <f t="shared" si="55"/>
        <v>SDH300232</v>
      </c>
      <c r="R1685">
        <v>10000</v>
      </c>
      <c r="S1685">
        <v>10000</v>
      </c>
      <c r="T1685">
        <v>10000</v>
      </c>
      <c r="U1685">
        <v>10000</v>
      </c>
      <c r="V1685">
        <v>10000</v>
      </c>
      <c r="W1685">
        <v>10000</v>
      </c>
      <c r="X1685">
        <v>10000</v>
      </c>
      <c r="Y1685">
        <v>10000</v>
      </c>
      <c r="Z1685">
        <v>10000</v>
      </c>
      <c r="AA1685">
        <v>10000</v>
      </c>
      <c r="AB1685">
        <v>10000</v>
      </c>
      <c r="AC1685">
        <v>10000</v>
      </c>
      <c r="AD1685">
        <v>10000</v>
      </c>
      <c r="AE1685">
        <v>10000</v>
      </c>
      <c r="AF1685">
        <v>10000</v>
      </c>
      <c r="AG1685">
        <v>10000</v>
      </c>
      <c r="AH1685">
        <v>10000</v>
      </c>
      <c r="AI1685">
        <v>10000</v>
      </c>
      <c r="AJ1685">
        <v>10000</v>
      </c>
      <c r="AK1685">
        <v>10000</v>
      </c>
      <c r="AL1685">
        <v>10000</v>
      </c>
      <c r="AM1685">
        <v>10000</v>
      </c>
      <c r="AN1685">
        <v>10000</v>
      </c>
      <c r="AO1685">
        <v>10000</v>
      </c>
      <c r="AP1685">
        <v>10000</v>
      </c>
      <c r="AQ1685">
        <v>10000</v>
      </c>
      <c r="AR1685">
        <v>10000</v>
      </c>
      <c r="AS1685">
        <v>10000</v>
      </c>
      <c r="AT1685">
        <v>10000</v>
      </c>
      <c r="AU1685">
        <v>10000</v>
      </c>
      <c r="AV1685">
        <v>10000</v>
      </c>
      <c r="AW1685">
        <v>10000</v>
      </c>
      <c r="AX1685">
        <v>10000</v>
      </c>
      <c r="AY1685">
        <v>10000</v>
      </c>
      <c r="AZ1685">
        <v>10000</v>
      </c>
      <c r="BA1685">
        <v>10000</v>
      </c>
      <c r="BB1685">
        <v>10000</v>
      </c>
      <c r="BC1685">
        <v>10000</v>
      </c>
      <c r="BD1685">
        <v>10000</v>
      </c>
      <c r="BE1685">
        <v>10000</v>
      </c>
      <c r="BF1685">
        <v>10000</v>
      </c>
      <c r="BG1685">
        <v>10000</v>
      </c>
      <c r="BH1685">
        <v>10000</v>
      </c>
      <c r="BI1685">
        <v>10000</v>
      </c>
      <c r="BJ1685">
        <v>10000</v>
      </c>
      <c r="BK1685">
        <v>0</v>
      </c>
      <c r="BL1685">
        <v>0</v>
      </c>
      <c r="BM1685">
        <v>0</v>
      </c>
      <c r="BN1685">
        <v>0</v>
      </c>
      <c r="BO1685">
        <v>0</v>
      </c>
      <c r="BP1685">
        <v>0</v>
      </c>
      <c r="BQ1685">
        <v>0</v>
      </c>
      <c r="BR1685">
        <v>0</v>
      </c>
      <c r="BS1685">
        <v>0</v>
      </c>
      <c r="BT1685">
        <v>0</v>
      </c>
      <c r="BU1685">
        <v>0</v>
      </c>
      <c r="BV1685">
        <v>0</v>
      </c>
      <c r="BW1685">
        <v>0</v>
      </c>
      <c r="BX1685">
        <v>0</v>
      </c>
      <c r="BY1685">
        <v>0</v>
      </c>
      <c r="BZ1685">
        <v>0</v>
      </c>
      <c r="CA1685">
        <v>0</v>
      </c>
      <c r="CB1685">
        <v>0</v>
      </c>
      <c r="CC1685">
        <v>0</v>
      </c>
      <c r="CD1685">
        <v>0</v>
      </c>
      <c r="CE1685">
        <v>0</v>
      </c>
      <c r="CF1685">
        <v>0</v>
      </c>
      <c r="CG1685">
        <v>0</v>
      </c>
      <c r="CH1685">
        <v>0</v>
      </c>
      <c r="CI1685">
        <v>0</v>
      </c>
      <c r="CJ1685">
        <v>0</v>
      </c>
      <c r="CK1685">
        <v>0</v>
      </c>
      <c r="CL1685">
        <v>0</v>
      </c>
      <c r="CM1685">
        <v>0</v>
      </c>
      <c r="CN1685">
        <v>0</v>
      </c>
      <c r="CO1685">
        <v>0</v>
      </c>
      <c r="CP1685">
        <v>0</v>
      </c>
      <c r="CQ1685">
        <v>0</v>
      </c>
      <c r="CR1685">
        <v>0</v>
      </c>
      <c r="CS1685">
        <v>0</v>
      </c>
      <c r="CT1685">
        <v>0</v>
      </c>
      <c r="CU1685">
        <v>0</v>
      </c>
      <c r="CV1685">
        <v>0</v>
      </c>
      <c r="CW1685">
        <v>0</v>
      </c>
      <c r="CX1685">
        <v>0</v>
      </c>
      <c r="CY1685">
        <v>0</v>
      </c>
      <c r="CZ1685">
        <v>0</v>
      </c>
      <c r="DA1685">
        <v>0</v>
      </c>
      <c r="DB1685">
        <v>0</v>
      </c>
      <c r="DC1685">
        <v>0</v>
      </c>
      <c r="DD1685">
        <v>0</v>
      </c>
      <c r="DE1685">
        <v>0</v>
      </c>
      <c r="DF1685">
        <v>0</v>
      </c>
      <c r="DG1685">
        <v>0</v>
      </c>
      <c r="DH1685">
        <v>0</v>
      </c>
      <c r="DI1685">
        <v>0</v>
      </c>
      <c r="DJ1685">
        <v>0</v>
      </c>
      <c r="DK1685">
        <v>0</v>
      </c>
      <c r="DL1685">
        <v>0</v>
      </c>
      <c r="DM1685">
        <v>0</v>
      </c>
      <c r="DN1685">
        <v>0</v>
      </c>
      <c r="DO1685">
        <v>0</v>
      </c>
      <c r="DP1685">
        <v>0</v>
      </c>
      <c r="DQ1685">
        <v>0</v>
      </c>
      <c r="DR1685">
        <v>0</v>
      </c>
      <c r="DS1685">
        <v>0</v>
      </c>
      <c r="DT1685">
        <v>0</v>
      </c>
      <c r="DU1685">
        <v>0</v>
      </c>
      <c r="DV1685">
        <v>0</v>
      </c>
      <c r="DW1685">
        <v>0</v>
      </c>
      <c r="DX1685">
        <v>0</v>
      </c>
    </row>
    <row r="1686" spans="14:128" hidden="1">
      <c r="N1686" t="s">
        <v>1025</v>
      </c>
      <c r="O1686">
        <v>2</v>
      </c>
      <c r="P1686">
        <v>33</v>
      </c>
      <c r="Q1686" s="183" t="str">
        <f t="shared" si="55"/>
        <v>SDH300233</v>
      </c>
      <c r="R1686">
        <v>10000</v>
      </c>
      <c r="S1686">
        <v>10000</v>
      </c>
      <c r="T1686">
        <v>10000</v>
      </c>
      <c r="U1686">
        <v>10000</v>
      </c>
      <c r="V1686">
        <v>10000</v>
      </c>
      <c r="W1686">
        <v>10000</v>
      </c>
      <c r="X1686">
        <v>10000</v>
      </c>
      <c r="Y1686">
        <v>10000</v>
      </c>
      <c r="Z1686">
        <v>10000</v>
      </c>
      <c r="AA1686">
        <v>10000</v>
      </c>
      <c r="AB1686">
        <v>10000</v>
      </c>
      <c r="AC1686">
        <v>10000</v>
      </c>
      <c r="AD1686">
        <v>10000</v>
      </c>
      <c r="AE1686">
        <v>10000</v>
      </c>
      <c r="AF1686">
        <v>10000</v>
      </c>
      <c r="AG1686">
        <v>10000</v>
      </c>
      <c r="AH1686">
        <v>10000</v>
      </c>
      <c r="AI1686">
        <v>10000</v>
      </c>
      <c r="AJ1686">
        <v>10000</v>
      </c>
      <c r="AK1686">
        <v>10000</v>
      </c>
      <c r="AL1686">
        <v>10000</v>
      </c>
      <c r="AM1686">
        <v>10000</v>
      </c>
      <c r="AN1686">
        <v>10000</v>
      </c>
      <c r="AO1686">
        <v>10000</v>
      </c>
      <c r="AP1686">
        <v>10000</v>
      </c>
      <c r="AQ1686">
        <v>10000</v>
      </c>
      <c r="AR1686">
        <v>10000</v>
      </c>
      <c r="AS1686">
        <v>10000</v>
      </c>
      <c r="AT1686">
        <v>10000</v>
      </c>
      <c r="AU1686">
        <v>10017</v>
      </c>
      <c r="AV1686">
        <v>10017</v>
      </c>
      <c r="AW1686">
        <v>10017</v>
      </c>
      <c r="AX1686">
        <v>10017</v>
      </c>
      <c r="AY1686">
        <v>10017</v>
      </c>
      <c r="AZ1686">
        <v>10017</v>
      </c>
      <c r="BA1686">
        <v>10017</v>
      </c>
      <c r="BB1686">
        <v>10017</v>
      </c>
      <c r="BC1686">
        <v>10017</v>
      </c>
      <c r="BD1686">
        <v>10017</v>
      </c>
      <c r="BE1686">
        <v>10017</v>
      </c>
      <c r="BF1686">
        <v>10017</v>
      </c>
      <c r="BG1686">
        <v>10017</v>
      </c>
      <c r="BH1686">
        <v>10017</v>
      </c>
      <c r="BI1686">
        <v>10017</v>
      </c>
      <c r="BJ1686">
        <v>10017</v>
      </c>
      <c r="BK1686">
        <v>0</v>
      </c>
      <c r="BL1686">
        <v>0</v>
      </c>
      <c r="BM1686">
        <v>0</v>
      </c>
      <c r="BN1686">
        <v>0</v>
      </c>
      <c r="BO1686">
        <v>0</v>
      </c>
      <c r="BP1686">
        <v>0</v>
      </c>
      <c r="BQ1686">
        <v>0</v>
      </c>
      <c r="BR1686">
        <v>0</v>
      </c>
      <c r="BS1686">
        <v>0</v>
      </c>
      <c r="BT1686">
        <v>0</v>
      </c>
      <c r="BU1686">
        <v>0</v>
      </c>
      <c r="BV1686">
        <v>0</v>
      </c>
      <c r="BW1686">
        <v>0</v>
      </c>
      <c r="BX1686">
        <v>0</v>
      </c>
      <c r="BY1686">
        <v>0</v>
      </c>
      <c r="BZ1686">
        <v>0</v>
      </c>
      <c r="CA1686">
        <v>0</v>
      </c>
      <c r="CB1686">
        <v>0</v>
      </c>
      <c r="CC1686">
        <v>0</v>
      </c>
      <c r="CD1686">
        <v>0</v>
      </c>
      <c r="CE1686">
        <v>0</v>
      </c>
      <c r="CF1686">
        <v>0</v>
      </c>
      <c r="CG1686">
        <v>0</v>
      </c>
      <c r="CH1686">
        <v>0</v>
      </c>
      <c r="CI1686">
        <v>0</v>
      </c>
      <c r="CJ1686">
        <v>0</v>
      </c>
      <c r="CK1686">
        <v>0</v>
      </c>
      <c r="CL1686">
        <v>0</v>
      </c>
      <c r="CM1686">
        <v>0</v>
      </c>
      <c r="CN1686">
        <v>0</v>
      </c>
      <c r="CO1686">
        <v>0</v>
      </c>
      <c r="CP1686">
        <v>0</v>
      </c>
      <c r="CQ1686">
        <v>0</v>
      </c>
      <c r="CR1686">
        <v>0</v>
      </c>
      <c r="CS1686">
        <v>0</v>
      </c>
      <c r="CT1686">
        <v>0</v>
      </c>
      <c r="CU1686">
        <v>0</v>
      </c>
      <c r="CV1686">
        <v>0</v>
      </c>
      <c r="CW1686">
        <v>0</v>
      </c>
      <c r="CX1686">
        <v>0</v>
      </c>
      <c r="CY1686">
        <v>0</v>
      </c>
      <c r="CZ1686">
        <v>0</v>
      </c>
      <c r="DA1686">
        <v>0</v>
      </c>
      <c r="DB1686">
        <v>0</v>
      </c>
      <c r="DC1686">
        <v>0</v>
      </c>
      <c r="DD1686">
        <v>0</v>
      </c>
      <c r="DE1686">
        <v>0</v>
      </c>
      <c r="DF1686">
        <v>0</v>
      </c>
      <c r="DG1686">
        <v>0</v>
      </c>
      <c r="DH1686">
        <v>0</v>
      </c>
      <c r="DI1686">
        <v>0</v>
      </c>
      <c r="DJ1686">
        <v>0</v>
      </c>
      <c r="DK1686">
        <v>0</v>
      </c>
      <c r="DL1686">
        <v>0</v>
      </c>
      <c r="DM1686">
        <v>0</v>
      </c>
      <c r="DN1686">
        <v>0</v>
      </c>
      <c r="DO1686">
        <v>0</v>
      </c>
      <c r="DP1686">
        <v>0</v>
      </c>
      <c r="DQ1686">
        <v>0</v>
      </c>
      <c r="DR1686">
        <v>0</v>
      </c>
      <c r="DS1686">
        <v>0</v>
      </c>
      <c r="DT1686">
        <v>0</v>
      </c>
      <c r="DU1686">
        <v>0</v>
      </c>
      <c r="DV1686">
        <v>0</v>
      </c>
      <c r="DW1686">
        <v>0</v>
      </c>
      <c r="DX1686">
        <v>0</v>
      </c>
    </row>
    <row r="1687" spans="14:128" hidden="1">
      <c r="N1687" t="s">
        <v>1025</v>
      </c>
      <c r="O1687">
        <v>2</v>
      </c>
      <c r="P1687">
        <v>34</v>
      </c>
      <c r="Q1687" s="183" t="str">
        <f t="shared" si="55"/>
        <v>SDH300234</v>
      </c>
      <c r="R1687">
        <v>10000</v>
      </c>
      <c r="S1687">
        <v>10000</v>
      </c>
      <c r="T1687">
        <v>10000</v>
      </c>
      <c r="U1687">
        <v>10000</v>
      </c>
      <c r="V1687">
        <v>10000</v>
      </c>
      <c r="W1687">
        <v>10000</v>
      </c>
      <c r="X1687">
        <v>10000</v>
      </c>
      <c r="Y1687">
        <v>10000</v>
      </c>
      <c r="Z1687">
        <v>10000</v>
      </c>
      <c r="AA1687">
        <v>10000</v>
      </c>
      <c r="AB1687">
        <v>10000</v>
      </c>
      <c r="AC1687">
        <v>10000</v>
      </c>
      <c r="AD1687">
        <v>10000</v>
      </c>
      <c r="AE1687">
        <v>10000</v>
      </c>
      <c r="AF1687">
        <v>10000</v>
      </c>
      <c r="AG1687">
        <v>10000</v>
      </c>
      <c r="AH1687">
        <v>10000</v>
      </c>
      <c r="AI1687">
        <v>10000</v>
      </c>
      <c r="AJ1687">
        <v>10000</v>
      </c>
      <c r="AK1687">
        <v>10000</v>
      </c>
      <c r="AL1687">
        <v>10000</v>
      </c>
      <c r="AM1687">
        <v>10000</v>
      </c>
      <c r="AN1687">
        <v>10000</v>
      </c>
      <c r="AO1687">
        <v>10000</v>
      </c>
      <c r="AP1687">
        <v>10000</v>
      </c>
      <c r="AQ1687">
        <v>10000</v>
      </c>
      <c r="AR1687">
        <v>10000</v>
      </c>
      <c r="AS1687">
        <v>10000</v>
      </c>
      <c r="AT1687">
        <v>10000</v>
      </c>
      <c r="AU1687">
        <v>10335</v>
      </c>
      <c r="AV1687">
        <v>10335</v>
      </c>
      <c r="AW1687">
        <v>10335</v>
      </c>
      <c r="AX1687">
        <v>10335</v>
      </c>
      <c r="AY1687">
        <v>10335</v>
      </c>
      <c r="AZ1687">
        <v>10335</v>
      </c>
      <c r="BA1687">
        <v>10335</v>
      </c>
      <c r="BB1687">
        <v>10335</v>
      </c>
      <c r="BC1687">
        <v>10335</v>
      </c>
      <c r="BD1687">
        <v>10335</v>
      </c>
      <c r="BE1687">
        <v>10335</v>
      </c>
      <c r="BF1687">
        <v>10335</v>
      </c>
      <c r="BG1687">
        <v>10335</v>
      </c>
      <c r="BH1687">
        <v>10335</v>
      </c>
      <c r="BI1687">
        <v>10335</v>
      </c>
      <c r="BJ1687">
        <v>10335</v>
      </c>
      <c r="BK1687">
        <v>0</v>
      </c>
      <c r="BL1687">
        <v>0</v>
      </c>
      <c r="BM1687">
        <v>0</v>
      </c>
      <c r="BN1687">
        <v>0</v>
      </c>
      <c r="BO1687">
        <v>0</v>
      </c>
      <c r="BP1687">
        <v>0</v>
      </c>
      <c r="BQ1687">
        <v>0</v>
      </c>
      <c r="BR1687">
        <v>0</v>
      </c>
      <c r="BS1687">
        <v>0</v>
      </c>
      <c r="BT1687">
        <v>0</v>
      </c>
      <c r="BU1687">
        <v>0</v>
      </c>
      <c r="BV1687">
        <v>0</v>
      </c>
      <c r="BW1687">
        <v>0</v>
      </c>
      <c r="BX1687">
        <v>0</v>
      </c>
      <c r="BY1687">
        <v>0</v>
      </c>
      <c r="BZ1687">
        <v>0</v>
      </c>
      <c r="CA1687">
        <v>0</v>
      </c>
      <c r="CB1687">
        <v>0</v>
      </c>
      <c r="CC1687">
        <v>0</v>
      </c>
      <c r="CD1687">
        <v>0</v>
      </c>
      <c r="CE1687">
        <v>0</v>
      </c>
      <c r="CF1687">
        <v>0</v>
      </c>
      <c r="CG1687">
        <v>0</v>
      </c>
      <c r="CH1687">
        <v>0</v>
      </c>
      <c r="CI1687">
        <v>0</v>
      </c>
      <c r="CJ1687">
        <v>0</v>
      </c>
      <c r="CK1687">
        <v>0</v>
      </c>
      <c r="CL1687">
        <v>0</v>
      </c>
      <c r="CM1687">
        <v>0</v>
      </c>
      <c r="CN1687">
        <v>0</v>
      </c>
      <c r="CO1687">
        <v>0</v>
      </c>
      <c r="CP1687">
        <v>0</v>
      </c>
      <c r="CQ1687">
        <v>0</v>
      </c>
      <c r="CR1687">
        <v>0</v>
      </c>
      <c r="CS1687">
        <v>0</v>
      </c>
      <c r="CT1687">
        <v>0</v>
      </c>
      <c r="CU1687">
        <v>0</v>
      </c>
      <c r="CV1687">
        <v>0</v>
      </c>
      <c r="CW1687">
        <v>0</v>
      </c>
      <c r="CX1687">
        <v>0</v>
      </c>
      <c r="CY1687">
        <v>0</v>
      </c>
      <c r="CZ1687">
        <v>0</v>
      </c>
      <c r="DA1687">
        <v>0</v>
      </c>
      <c r="DB1687">
        <v>0</v>
      </c>
      <c r="DC1687">
        <v>0</v>
      </c>
      <c r="DD1687">
        <v>0</v>
      </c>
      <c r="DE1687">
        <v>0</v>
      </c>
      <c r="DF1687">
        <v>0</v>
      </c>
      <c r="DG1687">
        <v>0</v>
      </c>
      <c r="DH1687">
        <v>0</v>
      </c>
      <c r="DI1687">
        <v>0</v>
      </c>
      <c r="DJ1687">
        <v>0</v>
      </c>
      <c r="DK1687">
        <v>0</v>
      </c>
      <c r="DL1687">
        <v>0</v>
      </c>
      <c r="DM1687">
        <v>0</v>
      </c>
      <c r="DN1687">
        <v>0</v>
      </c>
      <c r="DO1687">
        <v>0</v>
      </c>
      <c r="DP1687">
        <v>0</v>
      </c>
      <c r="DQ1687">
        <v>0</v>
      </c>
      <c r="DR1687">
        <v>0</v>
      </c>
      <c r="DS1687">
        <v>0</v>
      </c>
      <c r="DT1687">
        <v>0</v>
      </c>
      <c r="DU1687">
        <v>0</v>
      </c>
      <c r="DV1687">
        <v>0</v>
      </c>
      <c r="DW1687">
        <v>0</v>
      </c>
      <c r="DX1687">
        <v>0</v>
      </c>
    </row>
    <row r="1688" spans="14:128" hidden="1">
      <c r="N1688" t="s">
        <v>1025</v>
      </c>
      <c r="O1688">
        <v>2</v>
      </c>
      <c r="P1688">
        <v>35</v>
      </c>
      <c r="Q1688" s="183" t="str">
        <f t="shared" si="55"/>
        <v>SDH300235</v>
      </c>
      <c r="R1688">
        <v>10000</v>
      </c>
      <c r="S1688">
        <v>10000</v>
      </c>
      <c r="T1688">
        <v>10000</v>
      </c>
      <c r="U1688">
        <v>10000</v>
      </c>
      <c r="V1688">
        <v>10000</v>
      </c>
      <c r="W1688">
        <v>10000</v>
      </c>
      <c r="X1688">
        <v>10000</v>
      </c>
      <c r="Y1688">
        <v>10000</v>
      </c>
      <c r="Z1688">
        <v>10000</v>
      </c>
      <c r="AA1688">
        <v>10000</v>
      </c>
      <c r="AB1688">
        <v>10000</v>
      </c>
      <c r="AC1688">
        <v>10000</v>
      </c>
      <c r="AD1688">
        <v>10000</v>
      </c>
      <c r="AE1688">
        <v>10000</v>
      </c>
      <c r="AF1688">
        <v>10000</v>
      </c>
      <c r="AG1688">
        <v>10000</v>
      </c>
      <c r="AH1688">
        <v>10000</v>
      </c>
      <c r="AI1688">
        <v>10000</v>
      </c>
      <c r="AJ1688">
        <v>10000</v>
      </c>
      <c r="AK1688">
        <v>10000</v>
      </c>
      <c r="AL1688">
        <v>10000</v>
      </c>
      <c r="AM1688">
        <v>10000</v>
      </c>
      <c r="AN1688">
        <v>10000</v>
      </c>
      <c r="AO1688">
        <v>10000</v>
      </c>
      <c r="AP1688">
        <v>10000</v>
      </c>
      <c r="AQ1688">
        <v>10000</v>
      </c>
      <c r="AR1688">
        <v>10000</v>
      </c>
      <c r="AS1688">
        <v>10000</v>
      </c>
      <c r="AT1688">
        <v>10144.200000000001</v>
      </c>
      <c r="AU1688">
        <v>10494</v>
      </c>
      <c r="AV1688">
        <v>10494</v>
      </c>
      <c r="AW1688">
        <v>10494</v>
      </c>
      <c r="AX1688">
        <v>10494</v>
      </c>
      <c r="AY1688">
        <v>10494</v>
      </c>
      <c r="AZ1688">
        <v>10494</v>
      </c>
      <c r="BA1688">
        <v>10494</v>
      </c>
      <c r="BB1688">
        <v>10494</v>
      </c>
      <c r="BC1688">
        <v>10494</v>
      </c>
      <c r="BD1688">
        <v>10494</v>
      </c>
      <c r="BE1688">
        <v>10494</v>
      </c>
      <c r="BF1688">
        <v>10494</v>
      </c>
      <c r="BG1688">
        <v>10494</v>
      </c>
      <c r="BH1688">
        <v>10494</v>
      </c>
      <c r="BI1688">
        <v>10494</v>
      </c>
      <c r="BJ1688">
        <v>10494</v>
      </c>
      <c r="BK1688">
        <v>0</v>
      </c>
      <c r="BL1688">
        <v>0</v>
      </c>
      <c r="BM1688">
        <v>0</v>
      </c>
      <c r="BN1688">
        <v>0</v>
      </c>
      <c r="BO1688">
        <v>0</v>
      </c>
      <c r="BP1688">
        <v>0</v>
      </c>
      <c r="BQ1688">
        <v>0</v>
      </c>
      <c r="BR1688">
        <v>0</v>
      </c>
      <c r="BS1688">
        <v>0</v>
      </c>
      <c r="BT1688">
        <v>0</v>
      </c>
      <c r="BU1688">
        <v>0</v>
      </c>
      <c r="BV1688">
        <v>0</v>
      </c>
      <c r="BW1688">
        <v>0</v>
      </c>
      <c r="BX1688">
        <v>0</v>
      </c>
      <c r="BY1688">
        <v>0</v>
      </c>
      <c r="BZ1688">
        <v>0</v>
      </c>
      <c r="CA1688">
        <v>0</v>
      </c>
      <c r="CB1688">
        <v>0</v>
      </c>
      <c r="CC1688">
        <v>0</v>
      </c>
      <c r="CD1688">
        <v>0</v>
      </c>
      <c r="CE1688">
        <v>0</v>
      </c>
      <c r="CF1688">
        <v>0</v>
      </c>
      <c r="CG1688">
        <v>0</v>
      </c>
      <c r="CH1688">
        <v>0</v>
      </c>
      <c r="CI1688">
        <v>0</v>
      </c>
      <c r="CJ1688">
        <v>0</v>
      </c>
      <c r="CK1688">
        <v>0</v>
      </c>
      <c r="CL1688">
        <v>0</v>
      </c>
      <c r="CM1688">
        <v>0</v>
      </c>
      <c r="CN1688">
        <v>0</v>
      </c>
      <c r="CO1688">
        <v>0</v>
      </c>
      <c r="CP1688">
        <v>0</v>
      </c>
      <c r="CQ1688">
        <v>0</v>
      </c>
      <c r="CR1688">
        <v>0</v>
      </c>
      <c r="CS1688">
        <v>0</v>
      </c>
      <c r="CT1688">
        <v>0</v>
      </c>
      <c r="CU1688">
        <v>0</v>
      </c>
      <c r="CV1688">
        <v>0</v>
      </c>
      <c r="CW1688">
        <v>0</v>
      </c>
      <c r="CX1688">
        <v>0</v>
      </c>
      <c r="CY1688">
        <v>0</v>
      </c>
      <c r="CZ1688">
        <v>0</v>
      </c>
      <c r="DA1688">
        <v>0</v>
      </c>
      <c r="DB1688">
        <v>0</v>
      </c>
      <c r="DC1688">
        <v>0</v>
      </c>
      <c r="DD1688">
        <v>0</v>
      </c>
      <c r="DE1688">
        <v>0</v>
      </c>
      <c r="DF1688">
        <v>0</v>
      </c>
      <c r="DG1688">
        <v>0</v>
      </c>
      <c r="DH1688">
        <v>0</v>
      </c>
      <c r="DI1688">
        <v>0</v>
      </c>
      <c r="DJ1688">
        <v>0</v>
      </c>
      <c r="DK1688">
        <v>0</v>
      </c>
      <c r="DL1688">
        <v>0</v>
      </c>
      <c r="DM1688">
        <v>0</v>
      </c>
      <c r="DN1688">
        <v>0</v>
      </c>
      <c r="DO1688">
        <v>0</v>
      </c>
      <c r="DP1688">
        <v>0</v>
      </c>
      <c r="DQ1688">
        <v>0</v>
      </c>
      <c r="DR1688">
        <v>0</v>
      </c>
      <c r="DS1688">
        <v>0</v>
      </c>
      <c r="DT1688">
        <v>0</v>
      </c>
      <c r="DU1688">
        <v>0</v>
      </c>
      <c r="DV1688">
        <v>0</v>
      </c>
      <c r="DW1688">
        <v>0</v>
      </c>
      <c r="DX1688">
        <v>0</v>
      </c>
    </row>
    <row r="1689" spans="14:128" hidden="1">
      <c r="N1689" t="s">
        <v>1025</v>
      </c>
      <c r="O1689">
        <v>2</v>
      </c>
      <c r="P1689">
        <v>36</v>
      </c>
      <c r="Q1689" s="183" t="str">
        <f t="shared" si="55"/>
        <v>SDH300236</v>
      </c>
      <c r="R1689">
        <v>10000</v>
      </c>
      <c r="S1689">
        <v>10000</v>
      </c>
      <c r="T1689">
        <v>10000</v>
      </c>
      <c r="U1689">
        <v>10000</v>
      </c>
      <c r="V1689">
        <v>10000</v>
      </c>
      <c r="W1689">
        <v>10000</v>
      </c>
      <c r="X1689">
        <v>10000</v>
      </c>
      <c r="Y1689">
        <v>10000</v>
      </c>
      <c r="Z1689">
        <v>10000</v>
      </c>
      <c r="AA1689">
        <v>10000</v>
      </c>
      <c r="AB1689">
        <v>10000</v>
      </c>
      <c r="AC1689">
        <v>10000</v>
      </c>
      <c r="AD1689">
        <v>10000</v>
      </c>
      <c r="AE1689">
        <v>10000</v>
      </c>
      <c r="AF1689">
        <v>10000</v>
      </c>
      <c r="AG1689">
        <v>10000</v>
      </c>
      <c r="AH1689">
        <v>10000</v>
      </c>
      <c r="AI1689">
        <v>10000</v>
      </c>
      <c r="AJ1689">
        <v>10000</v>
      </c>
      <c r="AK1689">
        <v>10000</v>
      </c>
      <c r="AL1689">
        <v>10000</v>
      </c>
      <c r="AM1689">
        <v>10000</v>
      </c>
      <c r="AN1689">
        <v>10000</v>
      </c>
      <c r="AO1689">
        <v>10000</v>
      </c>
      <c r="AP1689">
        <v>10000</v>
      </c>
      <c r="AQ1689">
        <v>10000</v>
      </c>
      <c r="AR1689">
        <v>10000</v>
      </c>
      <c r="AS1689">
        <v>10239.6</v>
      </c>
      <c r="AT1689">
        <v>10605.3</v>
      </c>
      <c r="AU1689">
        <v>10971</v>
      </c>
      <c r="AV1689">
        <v>10971</v>
      </c>
      <c r="AW1689">
        <v>10971</v>
      </c>
      <c r="AX1689">
        <v>10971</v>
      </c>
      <c r="AY1689">
        <v>10971</v>
      </c>
      <c r="AZ1689">
        <v>10971</v>
      </c>
      <c r="BA1689">
        <v>10971</v>
      </c>
      <c r="BB1689">
        <v>10971</v>
      </c>
      <c r="BC1689">
        <v>10971</v>
      </c>
      <c r="BD1689">
        <v>10971</v>
      </c>
      <c r="BE1689">
        <v>10971</v>
      </c>
      <c r="BF1689">
        <v>10971</v>
      </c>
      <c r="BG1689">
        <v>10971</v>
      </c>
      <c r="BH1689">
        <v>10971</v>
      </c>
      <c r="BI1689">
        <v>10971</v>
      </c>
      <c r="BJ1689">
        <v>10971</v>
      </c>
      <c r="BK1689">
        <v>0</v>
      </c>
      <c r="BL1689">
        <v>0</v>
      </c>
      <c r="BM1689">
        <v>0</v>
      </c>
      <c r="BN1689">
        <v>0</v>
      </c>
      <c r="BO1689">
        <v>0</v>
      </c>
      <c r="BP1689">
        <v>0</v>
      </c>
      <c r="BQ1689">
        <v>0</v>
      </c>
      <c r="BR1689">
        <v>0</v>
      </c>
      <c r="BS1689">
        <v>0</v>
      </c>
      <c r="BT1689">
        <v>0</v>
      </c>
      <c r="BU1689">
        <v>0</v>
      </c>
      <c r="BV1689">
        <v>0</v>
      </c>
      <c r="BW1689">
        <v>0</v>
      </c>
      <c r="BX1689">
        <v>0</v>
      </c>
      <c r="BY1689">
        <v>0</v>
      </c>
      <c r="BZ1689">
        <v>0</v>
      </c>
      <c r="CA1689">
        <v>0</v>
      </c>
      <c r="CB1689">
        <v>0</v>
      </c>
      <c r="CC1689">
        <v>0</v>
      </c>
      <c r="CD1689">
        <v>0</v>
      </c>
      <c r="CE1689">
        <v>0</v>
      </c>
      <c r="CF1689">
        <v>0</v>
      </c>
      <c r="CG1689">
        <v>0</v>
      </c>
      <c r="CH1689">
        <v>0</v>
      </c>
      <c r="CI1689">
        <v>0</v>
      </c>
      <c r="CJ1689">
        <v>0</v>
      </c>
      <c r="CK1689">
        <v>0</v>
      </c>
      <c r="CL1689">
        <v>0</v>
      </c>
      <c r="CM1689">
        <v>0</v>
      </c>
      <c r="CN1689">
        <v>0</v>
      </c>
      <c r="CO1689">
        <v>0</v>
      </c>
      <c r="CP1689">
        <v>0</v>
      </c>
      <c r="CQ1689">
        <v>0</v>
      </c>
      <c r="CR1689">
        <v>0</v>
      </c>
      <c r="CS1689">
        <v>0</v>
      </c>
      <c r="CT1689">
        <v>0</v>
      </c>
      <c r="CU1689">
        <v>0</v>
      </c>
      <c r="CV1689">
        <v>0</v>
      </c>
      <c r="CW1689">
        <v>0</v>
      </c>
      <c r="CX1689">
        <v>0</v>
      </c>
      <c r="CY1689">
        <v>0</v>
      </c>
      <c r="CZ1689">
        <v>0</v>
      </c>
      <c r="DA1689">
        <v>0</v>
      </c>
      <c r="DB1689">
        <v>0</v>
      </c>
      <c r="DC1689">
        <v>0</v>
      </c>
      <c r="DD1689">
        <v>0</v>
      </c>
      <c r="DE1689">
        <v>0</v>
      </c>
      <c r="DF1689">
        <v>0</v>
      </c>
      <c r="DG1689">
        <v>0</v>
      </c>
      <c r="DH1689">
        <v>0</v>
      </c>
      <c r="DI1689">
        <v>0</v>
      </c>
      <c r="DJ1689">
        <v>0</v>
      </c>
      <c r="DK1689">
        <v>0</v>
      </c>
      <c r="DL1689">
        <v>0</v>
      </c>
      <c r="DM1689">
        <v>0</v>
      </c>
      <c r="DN1689">
        <v>0</v>
      </c>
      <c r="DO1689">
        <v>0</v>
      </c>
      <c r="DP1689">
        <v>0</v>
      </c>
      <c r="DQ1689">
        <v>0</v>
      </c>
      <c r="DR1689">
        <v>0</v>
      </c>
      <c r="DS1689">
        <v>0</v>
      </c>
      <c r="DT1689">
        <v>0</v>
      </c>
      <c r="DU1689">
        <v>0</v>
      </c>
      <c r="DV1689">
        <v>0</v>
      </c>
      <c r="DW1689">
        <v>0</v>
      </c>
      <c r="DX1689">
        <v>0</v>
      </c>
    </row>
    <row r="1690" spans="14:128" hidden="1">
      <c r="N1690" t="s">
        <v>1025</v>
      </c>
      <c r="O1690">
        <v>2</v>
      </c>
      <c r="P1690">
        <v>37</v>
      </c>
      <c r="Q1690" s="183" t="str">
        <f t="shared" si="55"/>
        <v>SDH300237</v>
      </c>
      <c r="R1690">
        <v>10000</v>
      </c>
      <c r="S1690">
        <v>10000</v>
      </c>
      <c r="T1690">
        <v>10000</v>
      </c>
      <c r="U1690">
        <v>10000</v>
      </c>
      <c r="V1690">
        <v>10000</v>
      </c>
      <c r="W1690">
        <v>10000</v>
      </c>
      <c r="X1690">
        <v>10000</v>
      </c>
      <c r="Y1690">
        <v>10000</v>
      </c>
      <c r="Z1690">
        <v>10000</v>
      </c>
      <c r="AA1690">
        <v>10000</v>
      </c>
      <c r="AB1690">
        <v>10000</v>
      </c>
      <c r="AC1690">
        <v>10000</v>
      </c>
      <c r="AD1690">
        <v>10000</v>
      </c>
      <c r="AE1690">
        <v>10000</v>
      </c>
      <c r="AF1690">
        <v>10000</v>
      </c>
      <c r="AG1690">
        <v>10000</v>
      </c>
      <c r="AH1690">
        <v>10000</v>
      </c>
      <c r="AI1690">
        <v>10000</v>
      </c>
      <c r="AJ1690">
        <v>10000</v>
      </c>
      <c r="AK1690">
        <v>10000</v>
      </c>
      <c r="AL1690">
        <v>10000</v>
      </c>
      <c r="AM1690">
        <v>10000</v>
      </c>
      <c r="AN1690">
        <v>10000</v>
      </c>
      <c r="AO1690">
        <v>10000</v>
      </c>
      <c r="AP1690">
        <v>10000</v>
      </c>
      <c r="AQ1690">
        <v>10000</v>
      </c>
      <c r="AR1690">
        <v>10017</v>
      </c>
      <c r="AS1690">
        <v>10388</v>
      </c>
      <c r="AT1690">
        <v>10759</v>
      </c>
      <c r="AU1690">
        <v>11130</v>
      </c>
      <c r="AV1690">
        <v>11130</v>
      </c>
      <c r="AW1690">
        <v>11130</v>
      </c>
      <c r="AX1690">
        <v>11130</v>
      </c>
      <c r="AY1690">
        <v>11130</v>
      </c>
      <c r="AZ1690">
        <v>11130</v>
      </c>
      <c r="BA1690">
        <v>11130</v>
      </c>
      <c r="BB1690">
        <v>11130</v>
      </c>
      <c r="BC1690">
        <v>11130</v>
      </c>
      <c r="BD1690">
        <v>11130</v>
      </c>
      <c r="BE1690">
        <v>11130</v>
      </c>
      <c r="BF1690">
        <v>11130</v>
      </c>
      <c r="BG1690">
        <v>11130</v>
      </c>
      <c r="BH1690">
        <v>11130</v>
      </c>
      <c r="BI1690">
        <v>11130</v>
      </c>
      <c r="BJ1690">
        <v>11130</v>
      </c>
      <c r="BK1690">
        <v>0</v>
      </c>
      <c r="BL1690">
        <v>0</v>
      </c>
      <c r="BM1690">
        <v>0</v>
      </c>
      <c r="BN1690">
        <v>0</v>
      </c>
      <c r="BO1690">
        <v>0</v>
      </c>
      <c r="BP1690">
        <v>0</v>
      </c>
      <c r="BQ1690">
        <v>0</v>
      </c>
      <c r="BR1690">
        <v>0</v>
      </c>
      <c r="BS1690">
        <v>0</v>
      </c>
      <c r="BT1690">
        <v>0</v>
      </c>
      <c r="BU1690">
        <v>0</v>
      </c>
      <c r="BV1690">
        <v>0</v>
      </c>
      <c r="BW1690">
        <v>0</v>
      </c>
      <c r="BX1690">
        <v>0</v>
      </c>
      <c r="BY1690">
        <v>0</v>
      </c>
      <c r="BZ1690">
        <v>0</v>
      </c>
      <c r="CA1690">
        <v>0</v>
      </c>
      <c r="CB1690">
        <v>0</v>
      </c>
      <c r="CC1690">
        <v>0</v>
      </c>
      <c r="CD1690">
        <v>0</v>
      </c>
      <c r="CE1690">
        <v>0</v>
      </c>
      <c r="CF1690">
        <v>0</v>
      </c>
      <c r="CG1690">
        <v>0</v>
      </c>
      <c r="CH1690">
        <v>0</v>
      </c>
      <c r="CI1690">
        <v>0</v>
      </c>
      <c r="CJ1690">
        <v>0</v>
      </c>
      <c r="CK1690">
        <v>0</v>
      </c>
      <c r="CL1690">
        <v>0</v>
      </c>
      <c r="CM1690">
        <v>0</v>
      </c>
      <c r="CN1690">
        <v>0</v>
      </c>
      <c r="CO1690">
        <v>0</v>
      </c>
      <c r="CP1690">
        <v>0</v>
      </c>
      <c r="CQ1690">
        <v>0</v>
      </c>
      <c r="CR1690">
        <v>0</v>
      </c>
      <c r="CS1690">
        <v>0</v>
      </c>
      <c r="CT1690">
        <v>0</v>
      </c>
      <c r="CU1690">
        <v>0</v>
      </c>
      <c r="CV1690">
        <v>0</v>
      </c>
      <c r="CW1690">
        <v>0</v>
      </c>
      <c r="CX1690">
        <v>0</v>
      </c>
      <c r="CY1690">
        <v>0</v>
      </c>
      <c r="CZ1690">
        <v>0</v>
      </c>
      <c r="DA1690">
        <v>0</v>
      </c>
      <c r="DB1690">
        <v>0</v>
      </c>
      <c r="DC1690">
        <v>0</v>
      </c>
      <c r="DD1690">
        <v>0</v>
      </c>
      <c r="DE1690">
        <v>0</v>
      </c>
      <c r="DF1690">
        <v>0</v>
      </c>
      <c r="DG1690">
        <v>0</v>
      </c>
      <c r="DH1690">
        <v>0</v>
      </c>
      <c r="DI1690">
        <v>0</v>
      </c>
      <c r="DJ1690">
        <v>0</v>
      </c>
      <c r="DK1690">
        <v>0</v>
      </c>
      <c r="DL1690">
        <v>0</v>
      </c>
      <c r="DM1690">
        <v>0</v>
      </c>
      <c r="DN1690">
        <v>0</v>
      </c>
      <c r="DO1690">
        <v>0</v>
      </c>
      <c r="DP1690">
        <v>0</v>
      </c>
      <c r="DQ1690">
        <v>0</v>
      </c>
      <c r="DR1690">
        <v>0</v>
      </c>
      <c r="DS1690">
        <v>0</v>
      </c>
      <c r="DT1690">
        <v>0</v>
      </c>
      <c r="DU1690">
        <v>0</v>
      </c>
      <c r="DV1690">
        <v>0</v>
      </c>
      <c r="DW1690">
        <v>0</v>
      </c>
      <c r="DX1690">
        <v>0</v>
      </c>
    </row>
    <row r="1691" spans="14:128" hidden="1">
      <c r="N1691" t="s">
        <v>1025</v>
      </c>
      <c r="O1691">
        <v>2</v>
      </c>
      <c r="P1691">
        <v>38</v>
      </c>
      <c r="Q1691" s="183" t="str">
        <f t="shared" si="55"/>
        <v>SDH300238</v>
      </c>
      <c r="R1691">
        <v>10000</v>
      </c>
      <c r="S1691">
        <v>10000</v>
      </c>
      <c r="T1691">
        <v>10000</v>
      </c>
      <c r="U1691">
        <v>10000</v>
      </c>
      <c r="V1691">
        <v>10000</v>
      </c>
      <c r="W1691">
        <v>10000</v>
      </c>
      <c r="X1691">
        <v>10000</v>
      </c>
      <c r="Y1691">
        <v>10000</v>
      </c>
      <c r="Z1691">
        <v>10000</v>
      </c>
      <c r="AA1691">
        <v>10000</v>
      </c>
      <c r="AB1691">
        <v>10000</v>
      </c>
      <c r="AC1691">
        <v>10000</v>
      </c>
      <c r="AD1691">
        <v>10000</v>
      </c>
      <c r="AE1691">
        <v>10000</v>
      </c>
      <c r="AF1691">
        <v>10000</v>
      </c>
      <c r="AG1691">
        <v>10000</v>
      </c>
      <c r="AH1691">
        <v>10000</v>
      </c>
      <c r="AI1691">
        <v>10000</v>
      </c>
      <c r="AJ1691">
        <v>10000</v>
      </c>
      <c r="AK1691">
        <v>10000</v>
      </c>
      <c r="AL1691">
        <v>10000</v>
      </c>
      <c r="AM1691">
        <v>10000</v>
      </c>
      <c r="AN1691">
        <v>10000</v>
      </c>
      <c r="AO1691">
        <v>10000</v>
      </c>
      <c r="AP1691">
        <v>10000</v>
      </c>
      <c r="AQ1691">
        <v>10197.200000000001</v>
      </c>
      <c r="AR1691">
        <v>10589.4</v>
      </c>
      <c r="AS1691">
        <v>10981.6</v>
      </c>
      <c r="AT1691">
        <v>11373.8</v>
      </c>
      <c r="AU1691">
        <v>11766</v>
      </c>
      <c r="AV1691">
        <v>11766</v>
      </c>
      <c r="AW1691">
        <v>11766</v>
      </c>
      <c r="AX1691">
        <v>11766</v>
      </c>
      <c r="AY1691">
        <v>11766</v>
      </c>
      <c r="AZ1691">
        <v>11766</v>
      </c>
      <c r="BA1691">
        <v>11766</v>
      </c>
      <c r="BB1691">
        <v>11766</v>
      </c>
      <c r="BC1691">
        <v>11766</v>
      </c>
      <c r="BD1691">
        <v>11766</v>
      </c>
      <c r="BE1691">
        <v>11766</v>
      </c>
      <c r="BF1691">
        <v>11766</v>
      </c>
      <c r="BG1691">
        <v>11766</v>
      </c>
      <c r="BH1691">
        <v>11766</v>
      </c>
      <c r="BI1691">
        <v>11766</v>
      </c>
      <c r="BJ1691">
        <v>11766</v>
      </c>
      <c r="BK1691">
        <v>0</v>
      </c>
      <c r="BL1691">
        <v>0</v>
      </c>
      <c r="BM1691">
        <v>0</v>
      </c>
      <c r="BN1691">
        <v>0</v>
      </c>
      <c r="BO1691">
        <v>0</v>
      </c>
      <c r="BP1691">
        <v>0</v>
      </c>
      <c r="BQ1691">
        <v>0</v>
      </c>
      <c r="BR1691">
        <v>0</v>
      </c>
      <c r="BS1691">
        <v>0</v>
      </c>
      <c r="BT1691">
        <v>0</v>
      </c>
      <c r="BU1691">
        <v>0</v>
      </c>
      <c r="BV1691">
        <v>0</v>
      </c>
      <c r="BW1691">
        <v>0</v>
      </c>
      <c r="BX1691">
        <v>0</v>
      </c>
      <c r="BY1691">
        <v>0</v>
      </c>
      <c r="BZ1691">
        <v>0</v>
      </c>
      <c r="CA1691">
        <v>0</v>
      </c>
      <c r="CB1691">
        <v>0</v>
      </c>
      <c r="CC1691">
        <v>0</v>
      </c>
      <c r="CD1691">
        <v>0</v>
      </c>
      <c r="CE1691">
        <v>0</v>
      </c>
      <c r="CF1691">
        <v>0</v>
      </c>
      <c r="CG1691">
        <v>0</v>
      </c>
      <c r="CH1691">
        <v>0</v>
      </c>
      <c r="CI1691">
        <v>0</v>
      </c>
      <c r="CJ1691">
        <v>0</v>
      </c>
      <c r="CK1691">
        <v>0</v>
      </c>
      <c r="CL1691">
        <v>0</v>
      </c>
      <c r="CM1691">
        <v>0</v>
      </c>
      <c r="CN1691">
        <v>0</v>
      </c>
      <c r="CO1691">
        <v>0</v>
      </c>
      <c r="CP1691">
        <v>0</v>
      </c>
      <c r="CQ1691">
        <v>0</v>
      </c>
      <c r="CR1691">
        <v>0</v>
      </c>
      <c r="CS1691">
        <v>0</v>
      </c>
      <c r="CT1691">
        <v>0</v>
      </c>
      <c r="CU1691">
        <v>0</v>
      </c>
      <c r="CV1691">
        <v>0</v>
      </c>
      <c r="CW1691">
        <v>0</v>
      </c>
      <c r="CX1691">
        <v>0</v>
      </c>
      <c r="CY1691">
        <v>0</v>
      </c>
      <c r="CZ1691">
        <v>0</v>
      </c>
      <c r="DA1691">
        <v>0</v>
      </c>
      <c r="DB1691">
        <v>0</v>
      </c>
      <c r="DC1691">
        <v>0</v>
      </c>
      <c r="DD1691">
        <v>0</v>
      </c>
      <c r="DE1691">
        <v>0</v>
      </c>
      <c r="DF1691">
        <v>0</v>
      </c>
      <c r="DG1691">
        <v>0</v>
      </c>
      <c r="DH1691">
        <v>0</v>
      </c>
      <c r="DI1691">
        <v>0</v>
      </c>
      <c r="DJ1691">
        <v>0</v>
      </c>
      <c r="DK1691">
        <v>0</v>
      </c>
      <c r="DL1691">
        <v>0</v>
      </c>
      <c r="DM1691">
        <v>0</v>
      </c>
      <c r="DN1691">
        <v>0</v>
      </c>
      <c r="DO1691">
        <v>0</v>
      </c>
      <c r="DP1691">
        <v>0</v>
      </c>
      <c r="DQ1691">
        <v>0</v>
      </c>
      <c r="DR1691">
        <v>0</v>
      </c>
      <c r="DS1691">
        <v>0</v>
      </c>
      <c r="DT1691">
        <v>0</v>
      </c>
      <c r="DU1691">
        <v>0</v>
      </c>
      <c r="DV1691">
        <v>0</v>
      </c>
      <c r="DW1691">
        <v>0</v>
      </c>
      <c r="DX1691">
        <v>0</v>
      </c>
    </row>
    <row r="1692" spans="14:128" hidden="1">
      <c r="N1692" t="s">
        <v>1025</v>
      </c>
      <c r="O1692">
        <v>2</v>
      </c>
      <c r="P1692">
        <v>39</v>
      </c>
      <c r="Q1692" s="183" t="str">
        <f t="shared" si="55"/>
        <v>SDH300239</v>
      </c>
      <c r="R1692">
        <v>10000</v>
      </c>
      <c r="S1692">
        <v>10000</v>
      </c>
      <c r="T1692">
        <v>10000</v>
      </c>
      <c r="U1692">
        <v>10000</v>
      </c>
      <c r="V1692">
        <v>10000</v>
      </c>
      <c r="W1692">
        <v>10000</v>
      </c>
      <c r="X1692">
        <v>10000</v>
      </c>
      <c r="Y1692">
        <v>10000</v>
      </c>
      <c r="Z1692">
        <v>10000</v>
      </c>
      <c r="AA1692">
        <v>10000</v>
      </c>
      <c r="AB1692">
        <v>10000</v>
      </c>
      <c r="AC1692">
        <v>10000</v>
      </c>
      <c r="AD1692">
        <v>10000</v>
      </c>
      <c r="AE1692">
        <v>10000</v>
      </c>
      <c r="AF1692">
        <v>10000</v>
      </c>
      <c r="AG1692">
        <v>10000</v>
      </c>
      <c r="AH1692">
        <v>10000</v>
      </c>
      <c r="AI1692">
        <v>10000</v>
      </c>
      <c r="AJ1692">
        <v>10000</v>
      </c>
      <c r="AK1692">
        <v>10000</v>
      </c>
      <c r="AL1692">
        <v>10000</v>
      </c>
      <c r="AM1692">
        <v>10000</v>
      </c>
      <c r="AN1692">
        <v>10000</v>
      </c>
      <c r="AO1692">
        <v>10000</v>
      </c>
      <c r="AP1692">
        <v>10000</v>
      </c>
      <c r="AQ1692">
        <v>10335</v>
      </c>
      <c r="AR1692">
        <v>10732.5</v>
      </c>
      <c r="AS1692">
        <v>11130</v>
      </c>
      <c r="AT1692">
        <v>11527.5</v>
      </c>
      <c r="AU1692">
        <v>11925</v>
      </c>
      <c r="AV1692">
        <v>11925</v>
      </c>
      <c r="AW1692">
        <v>11925</v>
      </c>
      <c r="AX1692">
        <v>11925</v>
      </c>
      <c r="AY1692">
        <v>11925</v>
      </c>
      <c r="AZ1692">
        <v>11925</v>
      </c>
      <c r="BA1692">
        <v>11925</v>
      </c>
      <c r="BB1692">
        <v>11925</v>
      </c>
      <c r="BC1692">
        <v>11925</v>
      </c>
      <c r="BD1692">
        <v>11925</v>
      </c>
      <c r="BE1692">
        <v>11925</v>
      </c>
      <c r="BF1692">
        <v>11925</v>
      </c>
      <c r="BG1692">
        <v>11925</v>
      </c>
      <c r="BH1692">
        <v>11925</v>
      </c>
      <c r="BI1692">
        <v>11925</v>
      </c>
      <c r="BJ1692">
        <v>11925</v>
      </c>
      <c r="BK1692">
        <v>0</v>
      </c>
      <c r="BL1692">
        <v>0</v>
      </c>
      <c r="BM1692">
        <v>0</v>
      </c>
      <c r="BN1692">
        <v>0</v>
      </c>
      <c r="BO1692">
        <v>0</v>
      </c>
      <c r="BP1692">
        <v>0</v>
      </c>
      <c r="BQ1692">
        <v>0</v>
      </c>
      <c r="BR1692">
        <v>0</v>
      </c>
      <c r="BS1692">
        <v>0</v>
      </c>
      <c r="BT1692">
        <v>0</v>
      </c>
      <c r="BU1692">
        <v>0</v>
      </c>
      <c r="BV1692">
        <v>0</v>
      </c>
      <c r="BW1692">
        <v>0</v>
      </c>
      <c r="BX1692">
        <v>0</v>
      </c>
      <c r="BY1692">
        <v>0</v>
      </c>
      <c r="BZ1692">
        <v>0</v>
      </c>
      <c r="CA1692">
        <v>0</v>
      </c>
      <c r="CB1692">
        <v>0</v>
      </c>
      <c r="CC1692">
        <v>0</v>
      </c>
      <c r="CD1692">
        <v>0</v>
      </c>
      <c r="CE1692">
        <v>0</v>
      </c>
      <c r="CF1692">
        <v>0</v>
      </c>
      <c r="CG1692">
        <v>0</v>
      </c>
      <c r="CH1692">
        <v>0</v>
      </c>
      <c r="CI1692">
        <v>0</v>
      </c>
      <c r="CJ1692">
        <v>0</v>
      </c>
      <c r="CK1692">
        <v>0</v>
      </c>
      <c r="CL1692">
        <v>0</v>
      </c>
      <c r="CM1692">
        <v>0</v>
      </c>
      <c r="CN1692">
        <v>0</v>
      </c>
      <c r="CO1692">
        <v>0</v>
      </c>
      <c r="CP1692">
        <v>0</v>
      </c>
      <c r="CQ1692">
        <v>0</v>
      </c>
      <c r="CR1692">
        <v>0</v>
      </c>
      <c r="CS1692">
        <v>0</v>
      </c>
      <c r="CT1692">
        <v>0</v>
      </c>
      <c r="CU1692">
        <v>0</v>
      </c>
      <c r="CV1692">
        <v>0</v>
      </c>
      <c r="CW1692">
        <v>0</v>
      </c>
      <c r="CX1692">
        <v>0</v>
      </c>
      <c r="CY1692">
        <v>0</v>
      </c>
      <c r="CZ1692">
        <v>0</v>
      </c>
      <c r="DA1692">
        <v>0</v>
      </c>
      <c r="DB1692">
        <v>0</v>
      </c>
      <c r="DC1692">
        <v>0</v>
      </c>
      <c r="DD1692">
        <v>0</v>
      </c>
      <c r="DE1692">
        <v>0</v>
      </c>
      <c r="DF1692">
        <v>0</v>
      </c>
      <c r="DG1692">
        <v>0</v>
      </c>
      <c r="DH1692">
        <v>0</v>
      </c>
      <c r="DI1692">
        <v>0</v>
      </c>
      <c r="DJ1692">
        <v>0</v>
      </c>
      <c r="DK1692">
        <v>0</v>
      </c>
      <c r="DL1692">
        <v>0</v>
      </c>
      <c r="DM1692">
        <v>0</v>
      </c>
      <c r="DN1692">
        <v>0</v>
      </c>
      <c r="DO1692">
        <v>0</v>
      </c>
      <c r="DP1692">
        <v>0</v>
      </c>
      <c r="DQ1692">
        <v>0</v>
      </c>
      <c r="DR1692">
        <v>0</v>
      </c>
      <c r="DS1692">
        <v>0</v>
      </c>
      <c r="DT1692">
        <v>0</v>
      </c>
      <c r="DU1692">
        <v>0</v>
      </c>
      <c r="DV1692">
        <v>0</v>
      </c>
      <c r="DW1692">
        <v>0</v>
      </c>
      <c r="DX1692">
        <v>0</v>
      </c>
    </row>
    <row r="1693" spans="14:128" hidden="1">
      <c r="N1693" t="s">
        <v>1025</v>
      </c>
      <c r="O1693">
        <v>2</v>
      </c>
      <c r="P1693">
        <v>40</v>
      </c>
      <c r="Q1693" s="183" t="str">
        <f t="shared" si="55"/>
        <v>SDH300240</v>
      </c>
      <c r="R1693">
        <v>10000</v>
      </c>
      <c r="S1693">
        <v>10000</v>
      </c>
      <c r="T1693">
        <v>10000</v>
      </c>
      <c r="U1693">
        <v>10000</v>
      </c>
      <c r="V1693">
        <v>10000</v>
      </c>
      <c r="W1693">
        <v>10000</v>
      </c>
      <c r="X1693">
        <v>10000</v>
      </c>
      <c r="Y1693">
        <v>10000</v>
      </c>
      <c r="Z1693">
        <v>10000</v>
      </c>
      <c r="AA1693">
        <v>10000</v>
      </c>
      <c r="AB1693">
        <v>10000</v>
      </c>
      <c r="AC1693">
        <v>10000</v>
      </c>
      <c r="AD1693">
        <v>10000</v>
      </c>
      <c r="AE1693">
        <v>10000</v>
      </c>
      <c r="AF1693">
        <v>10000</v>
      </c>
      <c r="AG1693">
        <v>10000</v>
      </c>
      <c r="AH1693">
        <v>10000</v>
      </c>
      <c r="AI1693">
        <v>10000</v>
      </c>
      <c r="AJ1693">
        <v>10000</v>
      </c>
      <c r="AK1693">
        <v>10000</v>
      </c>
      <c r="AL1693">
        <v>10000</v>
      </c>
      <c r="AM1693">
        <v>10000</v>
      </c>
      <c r="AN1693">
        <v>10000</v>
      </c>
      <c r="AO1693">
        <v>10000</v>
      </c>
      <c r="AP1693">
        <v>10335</v>
      </c>
      <c r="AQ1693">
        <v>10748.4</v>
      </c>
      <c r="AR1693">
        <v>11161.8</v>
      </c>
      <c r="AS1693">
        <v>11575.2</v>
      </c>
      <c r="AT1693">
        <v>11988.6</v>
      </c>
      <c r="AU1693">
        <v>12402</v>
      </c>
      <c r="AV1693">
        <v>12402</v>
      </c>
      <c r="AW1693">
        <v>12402</v>
      </c>
      <c r="AX1693">
        <v>12402</v>
      </c>
      <c r="AY1693">
        <v>12402</v>
      </c>
      <c r="AZ1693">
        <v>12402</v>
      </c>
      <c r="BA1693">
        <v>12402</v>
      </c>
      <c r="BB1693">
        <v>12402</v>
      </c>
      <c r="BC1693">
        <v>12402</v>
      </c>
      <c r="BD1693">
        <v>12402</v>
      </c>
      <c r="BE1693">
        <v>12402</v>
      </c>
      <c r="BF1693">
        <v>12402</v>
      </c>
      <c r="BG1693">
        <v>12402</v>
      </c>
      <c r="BH1693">
        <v>12402</v>
      </c>
      <c r="BI1693">
        <v>12402</v>
      </c>
      <c r="BJ1693">
        <v>12402</v>
      </c>
      <c r="BK1693">
        <v>0</v>
      </c>
      <c r="BL1693">
        <v>0</v>
      </c>
      <c r="BM1693">
        <v>0</v>
      </c>
      <c r="BN1693">
        <v>0</v>
      </c>
      <c r="BO1693">
        <v>0</v>
      </c>
      <c r="BP1693">
        <v>0</v>
      </c>
      <c r="BQ1693">
        <v>0</v>
      </c>
      <c r="BR1693">
        <v>0</v>
      </c>
      <c r="BS1693">
        <v>0</v>
      </c>
      <c r="BT1693">
        <v>0</v>
      </c>
      <c r="BU1693">
        <v>0</v>
      </c>
      <c r="BV1693">
        <v>0</v>
      </c>
      <c r="BW1693">
        <v>0</v>
      </c>
      <c r="BX1693">
        <v>0</v>
      </c>
      <c r="BY1693">
        <v>0</v>
      </c>
      <c r="BZ1693">
        <v>0</v>
      </c>
      <c r="CA1693">
        <v>0</v>
      </c>
      <c r="CB1693">
        <v>0</v>
      </c>
      <c r="CC1693">
        <v>0</v>
      </c>
      <c r="CD1693">
        <v>0</v>
      </c>
      <c r="CE1693">
        <v>0</v>
      </c>
      <c r="CF1693">
        <v>0</v>
      </c>
      <c r="CG1693">
        <v>0</v>
      </c>
      <c r="CH1693">
        <v>0</v>
      </c>
      <c r="CI1693">
        <v>0</v>
      </c>
      <c r="CJ1693">
        <v>0</v>
      </c>
      <c r="CK1693">
        <v>0</v>
      </c>
      <c r="CL1693">
        <v>0</v>
      </c>
      <c r="CM1693">
        <v>0</v>
      </c>
      <c r="CN1693">
        <v>0</v>
      </c>
      <c r="CO1693">
        <v>0</v>
      </c>
      <c r="CP1693">
        <v>0</v>
      </c>
      <c r="CQ1693">
        <v>0</v>
      </c>
      <c r="CR1693">
        <v>0</v>
      </c>
      <c r="CS1693">
        <v>0</v>
      </c>
      <c r="CT1693">
        <v>0</v>
      </c>
      <c r="CU1693">
        <v>0</v>
      </c>
      <c r="CV1693">
        <v>0</v>
      </c>
      <c r="CW1693">
        <v>0</v>
      </c>
      <c r="CX1693">
        <v>0</v>
      </c>
      <c r="CY1693">
        <v>0</v>
      </c>
      <c r="CZ1693">
        <v>0</v>
      </c>
      <c r="DA1693">
        <v>0</v>
      </c>
      <c r="DB1693">
        <v>0</v>
      </c>
      <c r="DC1693">
        <v>0</v>
      </c>
      <c r="DD1693">
        <v>0</v>
      </c>
      <c r="DE1693">
        <v>0</v>
      </c>
      <c r="DF1693">
        <v>0</v>
      </c>
      <c r="DG1693">
        <v>0</v>
      </c>
      <c r="DH1693">
        <v>0</v>
      </c>
      <c r="DI1693">
        <v>0</v>
      </c>
      <c r="DJ1693">
        <v>0</v>
      </c>
      <c r="DK1693">
        <v>0</v>
      </c>
      <c r="DL1693">
        <v>0</v>
      </c>
      <c r="DM1693">
        <v>0</v>
      </c>
      <c r="DN1693">
        <v>0</v>
      </c>
      <c r="DO1693">
        <v>0</v>
      </c>
      <c r="DP1693">
        <v>0</v>
      </c>
      <c r="DQ1693">
        <v>0</v>
      </c>
      <c r="DR1693">
        <v>0</v>
      </c>
      <c r="DS1693">
        <v>0</v>
      </c>
      <c r="DT1693">
        <v>0</v>
      </c>
      <c r="DU1693">
        <v>0</v>
      </c>
      <c r="DV1693">
        <v>0</v>
      </c>
      <c r="DW1693">
        <v>0</v>
      </c>
      <c r="DX1693">
        <v>0</v>
      </c>
    </row>
  </sheetData>
  <sheetProtection algorithmName="SHA-512" hashValue="3D8SlufHlxtWD9vm4VGaBNO/siMZdkEgqMpViS6a0nsNZiPB/tr89ybE8NZzZc1Z6dAa9zbfWr6dUwseoMy03g==" saltValue="KJF4z7IJOWbazVQZYlZ/HA==" spinCount="100000" sheet="1" objects="1" scenarios="1"/>
  <phoneticPr fontId="5"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4"/>
  <dimension ref="B2:G48"/>
  <sheetViews>
    <sheetView topLeftCell="XFD1048576" workbookViewId="0"/>
  </sheetViews>
  <sheetFormatPr defaultColWidth="0" defaultRowHeight="16.5" zeroHeight="1"/>
  <cols>
    <col min="1" max="1" width="9.33203125" style="434" hidden="1"/>
    <col min="2" max="2" width="19.5" style="434" hidden="1"/>
    <col min="3" max="3" width="25.1640625" style="434" hidden="1"/>
    <col min="4" max="4" width="31.83203125" style="434" hidden="1"/>
    <col min="5" max="6" width="9.33203125" style="434" hidden="1"/>
    <col min="7" max="7" width="25.1640625" style="434" hidden="1"/>
    <col min="8" max="16384" width="9.33203125" style="434" hidden="1"/>
  </cols>
  <sheetData>
    <row r="2" spans="2:7" hidden="1">
      <c r="B2" s="432" t="s">
        <v>950</v>
      </c>
      <c r="C2" s="433">
        <v>10000</v>
      </c>
    </row>
    <row r="3" spans="2:7" hidden="1">
      <c r="C3" s="435" t="s">
        <v>951</v>
      </c>
      <c r="D3" s="435" t="s">
        <v>952</v>
      </c>
    </row>
    <row r="4" spans="2:7" hidden="1">
      <c r="B4" s="432" t="s">
        <v>953</v>
      </c>
      <c r="C4" s="436">
        <f>MIN(1,ROUND(輸入頁!$G$26,2))</f>
        <v>0</v>
      </c>
      <c r="D4" s="437">
        <f>1-C4</f>
        <v>1</v>
      </c>
      <c r="F4" s="434" t="s">
        <v>954</v>
      </c>
      <c r="G4" s="434">
        <v>1</v>
      </c>
    </row>
    <row r="5" spans="2:7" hidden="1">
      <c r="B5" s="432" t="s">
        <v>955</v>
      </c>
      <c r="C5" s="438">
        <f>$C$38</f>
        <v>20000</v>
      </c>
      <c r="D5" s="439">
        <f>$D$38</f>
        <v>200000</v>
      </c>
      <c r="F5" s="434" t="s">
        <v>956</v>
      </c>
      <c r="G5" s="434">
        <v>2</v>
      </c>
    </row>
    <row r="6" spans="2:7" hidden="1">
      <c r="B6" s="432" t="s">
        <v>1015</v>
      </c>
      <c r="C6" s="440">
        <f>輸入頁!$G$30</f>
        <v>12</v>
      </c>
      <c r="F6" s="434" t="s">
        <v>957</v>
      </c>
      <c r="G6" s="434">
        <v>4</v>
      </c>
    </row>
    <row r="7" spans="2:7" hidden="1">
      <c r="B7" s="432" t="s">
        <v>958</v>
      </c>
      <c r="C7" s="441">
        <f>$B$30</f>
        <v>0.02</v>
      </c>
      <c r="F7" s="434" t="s">
        <v>959</v>
      </c>
      <c r="G7" s="434">
        <v>12</v>
      </c>
    </row>
    <row r="8" spans="2:7" hidden="1">
      <c r="B8" s="432" t="s">
        <v>960</v>
      </c>
      <c r="C8" s="442" t="s">
        <v>1016</v>
      </c>
      <c r="D8" s="432">
        <f>VLOOKUP($C$8,$F$4:$G$7,2,0)</f>
        <v>12</v>
      </c>
    </row>
    <row r="9" spans="2:7" hidden="1">
      <c r="C9" s="443"/>
    </row>
    <row r="10" spans="2:7" hidden="1">
      <c r="B10" s="434" t="s">
        <v>961</v>
      </c>
      <c r="C10" s="444">
        <f>IF(C6=0,,C2*(1-(1+$C$7)^-(1/12))/(1-(1+$C$7)^-($C$6/12)))</f>
        <v>840.91762016138489</v>
      </c>
      <c r="D10" s="445" t="s">
        <v>962</v>
      </c>
    </row>
    <row r="11" spans="2:7" hidden="1">
      <c r="C11" s="446">
        <f>(1-(1+$C$7)^-(1/12))/(1-(1+$C$7)^-($C$6/12))</f>
        <v>8.409176201613848E-2</v>
      </c>
      <c r="D11" s="445" t="s">
        <v>963</v>
      </c>
    </row>
    <row r="12" spans="2:7" hidden="1">
      <c r="C12" s="443"/>
    </row>
    <row r="13" spans="2:7" hidden="1">
      <c r="C13" s="443"/>
    </row>
    <row r="15" spans="2:7" hidden="1">
      <c r="B15" s="434" t="s">
        <v>964</v>
      </c>
    </row>
    <row r="16" spans="2:7" hidden="1">
      <c r="B16" s="432" t="s">
        <v>965</v>
      </c>
      <c r="C16" s="447">
        <f>ROUND(PMT($C$7/$D$8,$C$6*$D$8,-$C$2*$C$4,,1),0)</f>
        <v>0</v>
      </c>
    </row>
    <row r="17" spans="2:5" hidden="1">
      <c r="B17" s="432" t="s">
        <v>966</v>
      </c>
      <c r="C17" s="439">
        <f>C16*C6*D8</f>
        <v>0</v>
      </c>
    </row>
    <row r="18" spans="2:5" hidden="1">
      <c r="B18" s="432" t="s">
        <v>967</v>
      </c>
      <c r="C18" s="448">
        <f>PMT($C$7/$D$8,$C$6*$D$8,-$C$2,,1)/C2</f>
        <v>7.8038305342854695E-3</v>
      </c>
      <c r="D18" s="445" t="s">
        <v>968</v>
      </c>
    </row>
    <row r="20" spans="2:5" hidden="1">
      <c r="B20" s="434" t="s">
        <v>969</v>
      </c>
    </row>
    <row r="21" spans="2:5" hidden="1">
      <c r="B21" s="432" t="s">
        <v>965</v>
      </c>
      <c r="C21" s="449">
        <v>550</v>
      </c>
      <c r="D21" s="445" t="s">
        <v>970</v>
      </c>
    </row>
    <row r="22" spans="2:5" hidden="1">
      <c r="B22" s="432" t="s">
        <v>966</v>
      </c>
      <c r="C22" s="439">
        <f>C21*(($C$26*$D$8)+$C$27)</f>
        <v>9900</v>
      </c>
    </row>
    <row r="23" spans="2:5" hidden="1">
      <c r="B23" s="432" t="s">
        <v>967</v>
      </c>
      <c r="C23" s="450" t="e">
        <f>$C$21/($C$2/$C$4)</f>
        <v>#DIV/0!</v>
      </c>
    </row>
    <row r="24" spans="2:5" hidden="1">
      <c r="B24" s="432" t="s">
        <v>971</v>
      </c>
      <c r="C24" s="451">
        <f>NPER($C$7/$D$8,$C$21,-$C$2,0,1)</f>
        <v>18.447153576397028</v>
      </c>
    </row>
    <row r="25" spans="2:5" hidden="1">
      <c r="B25" s="432" t="s">
        <v>972</v>
      </c>
      <c r="C25" s="452">
        <f>ROUND(C21*($C$24-ROUNDDOWN($C$24,0)),0)</f>
        <v>246</v>
      </c>
    </row>
    <row r="26" spans="2:5" hidden="1">
      <c r="B26" s="432" t="s">
        <v>973</v>
      </c>
      <c r="C26" s="452">
        <f>ROUNDDOWN(ROUNDDOWN($C$24,0)/$D$8,0)</f>
        <v>1</v>
      </c>
      <c r="D26" s="445" t="s">
        <v>974</v>
      </c>
    </row>
    <row r="27" spans="2:5" hidden="1">
      <c r="B27" s="432" t="str">
        <f>"給付"&amp;C8&amp;"次"</f>
        <v>給付月次</v>
      </c>
      <c r="C27" s="452">
        <f>ROUNDDOWN($C$24,0)-($C$26*$D$8)</f>
        <v>6</v>
      </c>
      <c r="D27" s="445" t="str">
        <f>"EX："&amp;$C$26&amp;" 年 "&amp;IF($C$27=0,"",C27&amp;" "&amp;$C$8)</f>
        <v>EX：1 年 6 月</v>
      </c>
    </row>
    <row r="29" spans="2:5" hidden="1">
      <c r="B29" s="432" t="s">
        <v>975</v>
      </c>
      <c r="C29" s="435">
        <f>OP!$C$21</f>
        <v>1</v>
      </c>
      <c r="D29" s="453" t="s">
        <v>758</v>
      </c>
      <c r="E29" s="434" t="s">
        <v>976</v>
      </c>
    </row>
    <row r="30" spans="2:5" hidden="1">
      <c r="B30" s="454">
        <f>IF($C$29=1,$C$31,IF($C$29=2,$D$31,$E$31))</f>
        <v>0.02</v>
      </c>
      <c r="C30" s="435" t="s">
        <v>977</v>
      </c>
      <c r="D30" s="435" t="s">
        <v>978</v>
      </c>
      <c r="E30" s="432" t="s">
        <v>979</v>
      </c>
    </row>
    <row r="31" spans="2:5" hidden="1">
      <c r="B31" s="435"/>
      <c r="C31" s="455">
        <v>0.02</v>
      </c>
      <c r="D31" s="455">
        <v>2.5000000000000001E-2</v>
      </c>
      <c r="E31" s="455">
        <v>2.75E-2</v>
      </c>
    </row>
    <row r="32" spans="2:5" hidden="1">
      <c r="B32" s="435"/>
      <c r="C32" s="455"/>
      <c r="D32" s="455"/>
    </row>
    <row r="33" spans="2:6" hidden="1">
      <c r="B33" s="435"/>
      <c r="C33" s="435"/>
      <c r="D33" s="435"/>
    </row>
    <row r="34" spans="2:6" hidden="1">
      <c r="B34" s="435"/>
      <c r="C34" s="435"/>
      <c r="D34" s="435"/>
    </row>
    <row r="35" spans="2:6" hidden="1">
      <c r="B35" s="435"/>
      <c r="C35" s="435"/>
      <c r="D35" s="435"/>
    </row>
    <row r="37" spans="2:6" hidden="1">
      <c r="B37" s="432" t="s">
        <v>980</v>
      </c>
      <c r="C37" s="432" t="s">
        <v>981</v>
      </c>
      <c r="D37" s="432" t="s">
        <v>982</v>
      </c>
    </row>
    <row r="38" spans="2:6" hidden="1">
      <c r="B38" s="435">
        <f>OP!$C$21</f>
        <v>1</v>
      </c>
      <c r="C38" s="456">
        <f>VLOOKUP(B38,$B$39:$D$40,2,0)</f>
        <v>20000</v>
      </c>
      <c r="D38" s="456">
        <f>VLOOKUP(B38,$B$39:$D$40,3,0)</f>
        <v>200000</v>
      </c>
    </row>
    <row r="39" spans="2:6" hidden="1">
      <c r="B39" s="435">
        <v>2</v>
      </c>
      <c r="C39" s="457">
        <v>3000</v>
      </c>
      <c r="D39" s="457">
        <v>30000</v>
      </c>
      <c r="E39" s="458" t="str">
        <f>NUMBERSTRING(IF(C39/10000&lt;1,C39/1000,C39/10000),3)&amp;RIGHT(NUMBERSTRING(C39,2),1)</f>
        <v>三仟</v>
      </c>
      <c r="F39" s="458" t="str">
        <f>NUMBERSTRING(IF(D39/10000&lt;1,D39/1000,D39/10000),1)&amp;RIGHT(NUMBERSTRING(D39,2),1)</f>
        <v>三萬</v>
      </c>
    </row>
    <row r="40" spans="2:6" hidden="1">
      <c r="B40" s="435">
        <v>1</v>
      </c>
      <c r="C40" s="457">
        <v>20000</v>
      </c>
      <c r="D40" s="457">
        <v>200000</v>
      </c>
      <c r="E40" s="458" t="str">
        <f>NUMBERSTRING(IF(C40/10000&lt;1,C40/1000,C40/10000),3)&amp;RIGHT(NUMBERSTRING(C40,2),1)</f>
        <v>二萬</v>
      </c>
      <c r="F40" s="458" t="str">
        <f>NUMBERSTRING(IF(D40/10000&lt;1,D40/1000,D40/10000),1)&amp;RIGHT(NUMBERSTRING(D40,2),1)</f>
        <v>二十萬</v>
      </c>
    </row>
    <row r="41" spans="2:6" hidden="1">
      <c r="B41" s="435">
        <v>3</v>
      </c>
      <c r="C41" s="432"/>
      <c r="D41" s="432"/>
      <c r="E41" s="458" t="str">
        <f>NUMBERSTRING(IF(C41/10000&lt;1,C41/1000,C41/10000),3)&amp;RIGHT(NUMBERSTRING(C41,2),1)</f>
        <v>○零</v>
      </c>
      <c r="F41" s="458" t="str">
        <f>NUMBERSTRING(IF(D41/10000&lt;1,D41/1000,D41/10000),1)&amp;RIGHT(NUMBERSTRING(D41,2),1)</f>
        <v>○零</v>
      </c>
    </row>
    <row r="42" spans="2:6" hidden="1">
      <c r="B42" s="435">
        <v>4</v>
      </c>
      <c r="C42" s="432"/>
      <c r="D42" s="432"/>
      <c r="E42" s="458" t="str">
        <f>NUMBERSTRING(IF(C42/10000&lt;1,C42/1000,C42/10000),3)&amp;RIGHT(NUMBERSTRING(C42,2),1)</f>
        <v>○零</v>
      </c>
      <c r="F42" s="458" t="str">
        <f>NUMBERSTRING(IF(D42/10000&lt;1,D42/1000,D42/10000),1)&amp;RIGHT(NUMBERSTRING(D42,2),1)</f>
        <v>○零</v>
      </c>
    </row>
    <row r="43" spans="2:6" hidden="1">
      <c r="B43" s="459" t="str">
        <f>IF(OR(AND($D$29=$B$45,$C$29&lt;&gt;1),ISERROR(VLOOKUP($D$29,$B$45:$D$48,3,0))),"商品幣別設定錯誤",VLOOKUP($D$29,$B$45:$D$48,3,0))</f>
        <v>二十萬元或每月給付之分期定期保險金低於二萬元者，</v>
      </c>
      <c r="C43" s="459">
        <f>IF(OR(AND($D$29=$B$45,$C$29&lt;&gt;1),ISERROR(VLOOKUP($D$29,$B$45:$D$48,3,0))),1,0)</f>
        <v>0</v>
      </c>
    </row>
    <row r="45" spans="2:6" hidden="1">
      <c r="B45" s="432" t="s">
        <v>983</v>
      </c>
      <c r="C45" s="432">
        <v>1</v>
      </c>
      <c r="D45" s="432" t="str">
        <f>VLOOKUP($C$45,$B$39:$F$42,5,0)&amp;"元"&amp;"或每月給付之分期定期保險金低於"&amp;VLOOKUP($C$45,$B$39:$F$42,4,0)&amp;"元"&amp;"者，"</f>
        <v>二十萬元或每月給付之分期定期保險金低於二萬元者，</v>
      </c>
    </row>
    <row r="46" spans="2:6" hidden="1">
      <c r="B46" s="432" t="s">
        <v>984</v>
      </c>
      <c r="C46" s="432">
        <v>2</v>
      </c>
      <c r="D46" s="432" t="str">
        <f>VLOOKUP($C$46,$B$39:$F$42,5,0)&amp;$B$46&amp;"或每月給付之分期定期保險金低於"&amp;VLOOKUP($C$46,$B$39:$F$42,4,0)&amp;$B$46&amp;"者，"</f>
        <v>三萬美元或每月給付之分期定期保險金低於三仟美元者，</v>
      </c>
    </row>
    <row r="47" spans="2:6" hidden="1">
      <c r="B47" s="432" t="s">
        <v>985</v>
      </c>
      <c r="C47" s="432">
        <v>3</v>
      </c>
      <c r="D47" s="432" t="str">
        <f>VLOOKUP($C$47,$B$39:$F$42,5,0)&amp;$B$47&amp;"或每月給付之分期定期保險金低於"&amp;VLOOKUP($C$47,$B$39:$F$42,4,0)&amp;$B$47&amp;"者，"</f>
        <v>○零澳幣或每月給付之分期定期保險金低於○零澳幣者，</v>
      </c>
    </row>
    <row r="48" spans="2:6" hidden="1">
      <c r="B48" s="432" t="s">
        <v>986</v>
      </c>
      <c r="C48" s="432">
        <v>4</v>
      </c>
      <c r="D48" s="432" t="str">
        <f>VLOOKUP($C$48,$B$39:$F$42,5,0)&amp;$B$48&amp;"或每月給付之分期定期保險金低於"&amp;VLOOKUP($C$48,$B$39:$F$42,4,0)&amp;$B$48&amp;"者，"</f>
        <v>○零人民幣或每月給付之分期定期保險金低於○零人民幣者，</v>
      </c>
    </row>
  </sheetData>
  <sheetProtection algorithmName="SHA-512" hashValue="KCPcNqGbKBlfOUWnltdUw1DOj+6jvCwFQwYAaYfiAd0SkEwt5GPzaib9YmMpcEMTAuHZq44HqeJB0gvOYMV9OQ==" saltValue="Lgsqc8RYqPtlL/xr3S7yRg==" spinCount="100000" sheet="1" objects="1" scenarios="1"/>
  <phoneticPr fontId="5" type="noConversion"/>
  <dataValidations count="2">
    <dataValidation type="list" allowBlank="1" showInputMessage="1" showErrorMessage="1" sqref="D29" xr:uid="{00000000-0002-0000-0200-000000000000}">
      <formula1>"新臺幣,美元,澳幣,人民幣"</formula1>
    </dataValidation>
    <dataValidation type="list" allowBlank="1" showInputMessage="1" showErrorMessage="1" sqref="C8" xr:uid="{00000000-0002-0000-0200-000001000000}">
      <formula1>$F$4:$F$7</formula1>
    </dataValidation>
  </dataValidation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BM197"/>
  <sheetViews>
    <sheetView topLeftCell="XFD1048576" workbookViewId="0"/>
  </sheetViews>
  <sheetFormatPr defaultColWidth="0" defaultRowHeight="16.5" zeroHeight="1"/>
  <cols>
    <col min="1" max="1" width="2.33203125" style="57" hidden="1"/>
    <col min="2" max="2" width="35.6640625" style="60" hidden="1"/>
    <col min="3" max="3" width="23.83203125" style="60" hidden="1"/>
    <col min="4" max="4" width="18.5" style="57" hidden="1"/>
    <col min="5" max="5" width="12.6640625" style="57" hidden="1"/>
    <col min="6" max="6" width="13.6640625" style="57" hidden="1"/>
    <col min="7" max="7" width="14" style="57" hidden="1"/>
    <col min="8" max="8" width="20.83203125" style="57" hidden="1"/>
    <col min="9" max="9" width="16.33203125" style="57" hidden="1"/>
    <col min="10" max="11" width="16.83203125" style="57" hidden="1"/>
    <col min="12" max="13" width="19.1640625" style="57" hidden="1"/>
    <col min="14" max="42" width="12" style="57" hidden="1"/>
    <col min="43" max="43" width="18.6640625" style="57" hidden="1"/>
    <col min="44" max="63" width="12" style="57" hidden="1"/>
    <col min="64" max="16384" width="9.33203125" style="57" hidden="1"/>
  </cols>
  <sheetData>
    <row r="1" spans="2:63" hidden="1">
      <c r="P1" s="57" t="s">
        <v>18</v>
      </c>
      <c r="AE1" s="61"/>
      <c r="AU1" s="290"/>
      <c r="AV1" s="290"/>
      <c r="AW1" s="290"/>
      <c r="AX1" s="290"/>
      <c r="AY1" s="290"/>
      <c r="AZ1" s="290"/>
      <c r="BA1" s="290"/>
      <c r="BB1" s="290"/>
      <c r="BC1" s="290"/>
      <c r="BD1" s="290"/>
      <c r="BE1" s="290"/>
      <c r="BF1" s="290"/>
      <c r="BG1" s="290"/>
      <c r="BH1" s="290"/>
      <c r="BI1" s="290"/>
      <c r="BJ1" s="290"/>
      <c r="BK1" s="290"/>
    </row>
    <row r="2" spans="2:63" hidden="1">
      <c r="B2" s="52" t="s">
        <v>19</v>
      </c>
      <c r="C2" s="52" t="s">
        <v>20</v>
      </c>
      <c r="D2" s="52" t="s">
        <v>21</v>
      </c>
      <c r="E2" s="52" t="s">
        <v>22</v>
      </c>
      <c r="H2" s="52" t="s">
        <v>23</v>
      </c>
      <c r="I2" s="52">
        <v>1</v>
      </c>
      <c r="J2" s="62">
        <v>1</v>
      </c>
      <c r="K2" s="62">
        <v>1</v>
      </c>
      <c r="P2" s="1">
        <v>0</v>
      </c>
      <c r="Q2" t="s">
        <v>14</v>
      </c>
      <c r="R2" s="1"/>
      <c r="S2" s="1"/>
      <c r="T2" s="1"/>
      <c r="U2" s="1"/>
      <c r="V2" s="1"/>
      <c r="W2" s="1"/>
      <c r="X2" s="1"/>
      <c r="Y2" s="1"/>
      <c r="Z2" s="1"/>
      <c r="AA2" s="1"/>
      <c r="AB2" s="1"/>
      <c r="AC2" s="1"/>
      <c r="AD2" s="16" t="str">
        <f>IF(AE2="","",MAX($AD$1:AD1)+1)</f>
        <v/>
      </c>
      <c r="AE2" s="102"/>
      <c r="AF2" s="1"/>
      <c r="AG2" s="1"/>
      <c r="AL2" s="154" t="str">
        <f>$C$69</f>
        <v>業務、服展、北富銀</v>
      </c>
      <c r="AU2" s="291"/>
      <c r="AV2" s="291"/>
      <c r="AW2" s="292"/>
      <c r="AX2" s="292"/>
      <c r="AY2" s="292"/>
      <c r="AZ2" s="292"/>
      <c r="BA2" s="293"/>
      <c r="BB2" s="292"/>
      <c r="BC2" s="292"/>
      <c r="BD2" s="292"/>
      <c r="BE2" s="292"/>
      <c r="BF2" s="292"/>
      <c r="BG2" s="292"/>
      <c r="BH2" s="292"/>
      <c r="BI2" s="292"/>
      <c r="BJ2" s="292"/>
      <c r="BK2" s="292"/>
    </row>
    <row r="3" spans="2:63" hidden="1">
      <c r="B3" s="52">
        <f>IF(C4=0,0,VALUE(MID(C4,IF(LEN(C4)=7,4,3),2)))</f>
        <v>1</v>
      </c>
      <c r="C3" s="53">
        <f ca="1">IF(TODAY()&lt;DATE(2026,1,1),DATE(2026,1,1),TODAY())</f>
        <v>46023</v>
      </c>
      <c r="D3" s="53">
        <f>IF(C4=0,0,DATE(LEFT(C4,IF(LEN(C4)=7,3,2))+1911,MID(C4,IF(LEN(C4)=7,4,3),2),RIGHT(C4,2)))</f>
        <v>33239</v>
      </c>
      <c r="E3" s="54">
        <f>N(DAY(DATE(LEFT(C4,IF(LEN(C4)=7,3,2))+1911,MID(C4,IF(LEN(C4)=7,4,3),2)+1,0)))</f>
        <v>31</v>
      </c>
      <c r="H3" s="52" t="s">
        <v>25</v>
      </c>
      <c r="I3" s="52">
        <v>1</v>
      </c>
      <c r="J3" s="62">
        <v>1</v>
      </c>
      <c r="K3" s="62">
        <v>1</v>
      </c>
      <c r="P3" s="16">
        <f>IF(Q3="","",MAX($P$2:P2)+1)</f>
        <v>1</v>
      </c>
      <c r="Q3" s="25" t="str">
        <f>IF(AND(C46=0,C47=0),"","‧上表年度實繳保費已扣除保費折扣，繳費期內如不符保費折扣條件，上表將不適用。")</f>
        <v>‧上表年度實繳保費已扣除保費折扣，繳費期內如不符保費折扣條件，上表將不適用。</v>
      </c>
      <c r="R3" s="1"/>
      <c r="S3" s="1"/>
      <c r="T3" s="1"/>
      <c r="U3" s="1"/>
      <c r="V3" s="1"/>
      <c r="W3" s="1"/>
      <c r="X3" s="1"/>
      <c r="Y3" s="1"/>
      <c r="Z3" s="1"/>
      <c r="AA3" s="1"/>
      <c r="AB3" s="1"/>
      <c r="AC3" s="1"/>
      <c r="AD3" s="16" t="str">
        <f>IF(AE3="","",MAX($AD$1:AD2)+1)</f>
        <v/>
      </c>
      <c r="AE3" s="102"/>
      <c r="AF3" s="1"/>
      <c r="AG3" s="1"/>
      <c r="AL3" s="155" t="s">
        <v>275</v>
      </c>
      <c r="AM3" s="155" t="s">
        <v>276</v>
      </c>
      <c r="AN3" s="155" t="s">
        <v>109</v>
      </c>
      <c r="AO3" s="155" t="s">
        <v>277</v>
      </c>
      <c r="AP3" s="155" t="s">
        <v>278</v>
      </c>
      <c r="AQ3" s="155"/>
      <c r="AR3" s="155"/>
      <c r="AU3" s="294"/>
      <c r="AV3" s="294"/>
      <c r="AW3" s="295"/>
      <c r="AX3" s="295"/>
      <c r="AY3" s="295"/>
      <c r="AZ3" s="296"/>
      <c r="BA3" s="297"/>
      <c r="BB3" s="295"/>
      <c r="BC3" s="295"/>
      <c r="BD3" s="295"/>
      <c r="BE3" s="295"/>
      <c r="BF3" s="295"/>
      <c r="BG3" s="295"/>
      <c r="BH3" s="295"/>
      <c r="BI3" s="295"/>
      <c r="BJ3" s="295"/>
      <c r="BK3" s="295"/>
    </row>
    <row r="4" spans="2:63" hidden="1">
      <c r="B4" s="52" t="s">
        <v>21</v>
      </c>
      <c r="C4" s="54">
        <f>IF(C9=1,C10,IF(C9=2,VALUE(C11&amp;TEXT(C12,"00")&amp;TEXT(C13,"00")),""))</f>
        <v>800101</v>
      </c>
      <c r="D4" s="55">
        <f ca="1">DATE(YEAR(C3)-$C$15,MONTH(C3)-6,DAY(C3))</f>
        <v>23924</v>
      </c>
      <c r="E4" s="94" t="str">
        <f>IF(OR(B3&lt;1,B3&gt;12),1,"")</f>
        <v/>
      </c>
      <c r="F4" s="120">
        <f ca="1">YEAR($D$4)-1911</f>
        <v>54</v>
      </c>
      <c r="H4" s="52" t="s">
        <v>26</v>
      </c>
      <c r="I4" s="52">
        <v>1</v>
      </c>
      <c r="J4" s="62">
        <v>1</v>
      </c>
      <c r="K4" s="62">
        <v>1</v>
      </c>
      <c r="P4" s="16">
        <f>IF(Q4="","",MAX($P$2:P3)+1)</f>
        <v>2</v>
      </c>
      <c r="Q4" s="25" t="s">
        <v>228</v>
      </c>
      <c r="R4" s="1"/>
      <c r="S4" s="1"/>
      <c r="T4" s="1"/>
      <c r="U4" s="1"/>
      <c r="V4" s="1"/>
      <c r="W4" s="1"/>
      <c r="X4" s="1"/>
      <c r="Y4" s="1"/>
      <c r="Z4" s="1"/>
      <c r="AA4" s="1"/>
      <c r="AB4" s="1"/>
      <c r="AC4" s="1"/>
      <c r="AD4" s="16" t="str">
        <f>IF(AE4="","",MAX($AD$1:AD3)+1)</f>
        <v/>
      </c>
      <c r="AE4" s="102"/>
      <c r="AF4" s="1"/>
      <c r="AG4" s="1"/>
      <c r="AK4" s="156">
        <f>IF(OR($AL4="",COUNTIF($AL$3:$AR$3,$AL$2)=0),"",MAX($AK$3:AK3)+1)</f>
        <v>1</v>
      </c>
      <c r="AL4" s="156" t="s">
        <v>250</v>
      </c>
      <c r="AU4" s="294"/>
      <c r="AV4" s="294"/>
      <c r="AW4" s="295"/>
      <c r="AX4" s="295"/>
      <c r="AY4" s="295"/>
      <c r="AZ4" s="296"/>
      <c r="BA4" s="297"/>
      <c r="BB4" s="295"/>
      <c r="BC4" s="295"/>
      <c r="BD4" s="295"/>
      <c r="BE4" s="295"/>
      <c r="BF4" s="295"/>
      <c r="BG4" s="295"/>
      <c r="BH4" s="295"/>
      <c r="BI4" s="295"/>
      <c r="BJ4" s="295"/>
      <c r="BK4" s="295"/>
    </row>
    <row r="5" spans="2:63" hidden="1">
      <c r="B5" s="52" t="s">
        <v>27</v>
      </c>
      <c r="C5" s="56" t="s">
        <v>28</v>
      </c>
      <c r="D5" s="56">
        <f ca="1">IF(SUM(E6,D10:D13)&gt;=1,"生日格式錯誤",IF(D3&gt;C3,"被保險人未出生",IF(MONTH(C3)&lt;B3,IF(OR(MONTH(C3)+12-B3&gt;6,AND(MONTH(C3)+12-B3=6,DAY(C3)&gt;DAY(D3))),YEAR(C3)-1-YEAR(D3)+1,IF(OR(MONTH(C3)+12-B3&lt;6,AND(MONTH(C3)+12-B3=6,DAY(C3)&lt;=DAY(D3))),YEAR(C3)-1-YEAR(D3))),IF(OR(MONTH(C3)-B3&gt;6,AND(MONTH(C3)-B3=6,DAY(C3)&gt;DAY(D3))),YEAR(C3)-YEAR(D3)+1,IF(OR(MONTH(C3)-B3&lt;=6,AND(MONTH(C3)-B3=6,DAY(C3)&lt;=DAY(D3))),YEAR(C3)-YEAR(D3),)))))</f>
        <v>35</v>
      </c>
      <c r="E5" s="94" t="str">
        <f>IF(OR(VALUE(RIGHT(C4,2))&lt;1,VALUE(RIGHT(C4,2))&gt;E3),1,"")</f>
        <v/>
      </c>
      <c r="F5" s="120">
        <f ca="1">MONTH($D$4)</f>
        <v>7</v>
      </c>
      <c r="H5" s="52" t="s">
        <v>29</v>
      </c>
      <c r="I5" s="52">
        <v>0.52</v>
      </c>
      <c r="J5" s="62">
        <v>0.5</v>
      </c>
      <c r="K5" s="62">
        <v>2</v>
      </c>
      <c r="P5" s="16">
        <f>IF(Q5="","",MAX($P$2:P4)+1)</f>
        <v>3</v>
      </c>
      <c r="Q5" s="111" t="s">
        <v>229</v>
      </c>
      <c r="R5" s="1"/>
      <c r="S5" s="1"/>
      <c r="T5" s="1"/>
      <c r="U5" s="1"/>
      <c r="V5" s="1"/>
      <c r="W5" s="1"/>
      <c r="X5" s="1"/>
      <c r="Y5" s="1"/>
      <c r="Z5" s="1"/>
      <c r="AA5" s="1"/>
      <c r="AB5" s="1"/>
      <c r="AC5" s="1"/>
      <c r="AD5" s="16" t="str">
        <f>IF(AE5="","",MAX($AD$1:AD4)+1)</f>
        <v/>
      </c>
      <c r="AE5" s="102"/>
      <c r="AF5" s="1"/>
      <c r="AG5" s="1"/>
      <c r="AK5" s="156">
        <f>IF(OR($AL5="",COUNTIF($AL$3:$AR$3,$AL$2)=0),"",MAX($AK$3:AK4)+1)</f>
        <v>2</v>
      </c>
      <c r="AL5" s="156" t="s">
        <v>251</v>
      </c>
      <c r="AU5" s="294"/>
      <c r="AV5" s="294"/>
      <c r="AW5" s="295"/>
      <c r="AX5" s="295"/>
      <c r="AY5" s="295"/>
      <c r="AZ5" s="296"/>
      <c r="BA5" s="297"/>
      <c r="BB5" s="295"/>
      <c r="BC5" s="295"/>
      <c r="BD5" s="295"/>
      <c r="BE5" s="295"/>
      <c r="BF5" s="295"/>
      <c r="BG5" s="295"/>
      <c r="BH5" s="295"/>
      <c r="BI5" s="295"/>
      <c r="BJ5" s="295"/>
      <c r="BK5" s="295"/>
    </row>
    <row r="6" spans="2:63" hidden="1">
      <c r="B6" s="52"/>
      <c r="C6" s="56" t="s">
        <v>30</v>
      </c>
      <c r="D6" s="56">
        <f ca="1">IF(SUM(E6,D10:D13)&gt;=1,"生日格式錯誤",IF(D3&gt;C3,"被保險人未出生",DATEDIF(D3,C3,"y")))</f>
        <v>35</v>
      </c>
      <c r="E6" s="119" t="str">
        <f>IF(OR(E4=1,E5=1),1,"")</f>
        <v/>
      </c>
      <c r="F6" s="120">
        <f ca="1">DAY($D$4)</f>
        <v>1</v>
      </c>
      <c r="H6" s="52" t="s">
        <v>31</v>
      </c>
      <c r="I6" s="52">
        <v>0.26200000000000001</v>
      </c>
      <c r="J6" s="62">
        <v>0.25</v>
      </c>
      <c r="K6" s="62">
        <v>4</v>
      </c>
      <c r="P6" s="16">
        <f>IF(Q6="","",MAX($P$2:P5)+1)</f>
        <v>4</v>
      </c>
      <c r="Q6" s="25" t="s">
        <v>230</v>
      </c>
      <c r="R6" s="1"/>
      <c r="S6" s="1"/>
      <c r="T6" s="1"/>
      <c r="U6" s="1"/>
      <c r="V6" s="1"/>
      <c r="W6" s="1"/>
      <c r="X6" s="1"/>
      <c r="Y6" s="1"/>
      <c r="Z6" s="1"/>
      <c r="AA6" s="1"/>
      <c r="AB6" s="1"/>
      <c r="AC6" s="1"/>
      <c r="AD6" s="16" t="str">
        <f>IF(AE6="","",MAX($AD$1:AD5)+1)</f>
        <v/>
      </c>
      <c r="AE6" s="102"/>
      <c r="AG6" s="1"/>
      <c r="AK6" s="156">
        <f>IF(OR($AL6="",COUNTIF($AL$3:$AR$3,$AL$2)=0),"",MAX($AK$3:AK5)+1)</f>
        <v>3</v>
      </c>
      <c r="AL6" s="156" t="s">
        <v>252</v>
      </c>
      <c r="AU6" s="294"/>
      <c r="AV6" s="294"/>
      <c r="AW6" s="295"/>
      <c r="AX6" s="295"/>
      <c r="AY6" s="295"/>
      <c r="AZ6" s="296"/>
      <c r="BA6" s="297"/>
      <c r="BB6" s="295"/>
      <c r="BC6" s="295"/>
      <c r="BD6" s="295"/>
      <c r="BE6" s="295"/>
      <c r="BF6" s="295"/>
      <c r="BG6" s="295"/>
      <c r="BH6" s="295"/>
      <c r="BI6" s="295"/>
      <c r="BJ6" s="295"/>
      <c r="BK6" s="295"/>
    </row>
    <row r="7" spans="2:63" hidden="1">
      <c r="F7" s="120" t="str">
        <f ca="1">F4&amp;TEXT(F5,"00")&amp;TEXT(F6,"00")</f>
        <v>540701</v>
      </c>
      <c r="H7" s="52" t="s">
        <v>32</v>
      </c>
      <c r="I7" s="52">
        <v>8.7999999999999995E-2</v>
      </c>
      <c r="J7" s="62">
        <v>8.3333329999999997E-2</v>
      </c>
      <c r="K7" s="62">
        <v>12</v>
      </c>
      <c r="P7" s="16">
        <f>IF(Q7="","",MAX($P$2:P6)+1)</f>
        <v>5</v>
      </c>
      <c r="Q7" s="25" t="s">
        <v>95</v>
      </c>
      <c r="R7" s="1"/>
      <c r="S7" s="1"/>
      <c r="T7" s="1"/>
      <c r="U7" s="1"/>
      <c r="V7" s="1"/>
      <c r="W7" s="1"/>
      <c r="X7" s="1"/>
      <c r="Y7" s="1"/>
      <c r="Z7" s="1"/>
      <c r="AA7" s="1"/>
      <c r="AB7" s="1"/>
      <c r="AC7" s="1"/>
      <c r="AD7" s="16" t="str">
        <f>IF(AE7="","",MAX($AD$1:AD6)+1)</f>
        <v/>
      </c>
      <c r="AE7" s="102"/>
      <c r="AF7" s="1"/>
      <c r="AG7" s="1"/>
      <c r="AK7" s="156">
        <f>IF(OR($AL7="",COUNTIF($AL$3:$AR$3,$AL$2)=0),"",MAX($AK$3:AK6)+1)</f>
        <v>4</v>
      </c>
      <c r="AL7" s="156" t="s">
        <v>253</v>
      </c>
      <c r="AU7" s="294"/>
      <c r="AV7" s="294"/>
      <c r="AW7" s="295"/>
      <c r="AX7" s="295"/>
      <c r="AY7" s="295"/>
      <c r="AZ7" s="296"/>
      <c r="BA7" s="297"/>
      <c r="BB7" s="295"/>
      <c r="BC7" s="295"/>
      <c r="BD7" s="295"/>
      <c r="BE7" s="295"/>
      <c r="BF7" s="295"/>
      <c r="BG7" s="295"/>
      <c r="BH7" s="295"/>
      <c r="BI7" s="295"/>
      <c r="BJ7" s="295"/>
      <c r="BK7" s="295"/>
    </row>
    <row r="8" spans="2:63" hidden="1">
      <c r="K8" s="57" t="s">
        <v>245</v>
      </c>
      <c r="L8" s="57" t="s">
        <v>246</v>
      </c>
      <c r="M8" s="57">
        <f>COUNTA(L11:L12)</f>
        <v>2</v>
      </c>
      <c r="N8" s="1"/>
      <c r="P8" s="16">
        <f>IF(Q8="","",MAX($P$2:P7)+1)</f>
        <v>6</v>
      </c>
      <c r="Q8" s="25" t="s">
        <v>311</v>
      </c>
      <c r="R8" s="1"/>
      <c r="S8" s="1"/>
      <c r="T8" s="1"/>
      <c r="U8" s="1"/>
      <c r="V8" s="1"/>
      <c r="W8" s="1"/>
      <c r="X8" s="1"/>
      <c r="Y8" s="1"/>
      <c r="Z8" s="1"/>
      <c r="AA8" s="1"/>
      <c r="AB8" s="1"/>
      <c r="AC8" s="1"/>
      <c r="AD8" s="16" t="str">
        <f>IF(AE8="","",MAX($AD$1:AD7)+1)</f>
        <v/>
      </c>
      <c r="AE8" s="102"/>
      <c r="AF8" s="1"/>
      <c r="AG8" s="1"/>
      <c r="AK8" s="156">
        <f>IF(OR($AL8="",COUNTIF($AL$3:$AR$3,$AL$2)=0),"",MAX($AK$3:AK7)+1)</f>
        <v>5</v>
      </c>
      <c r="AL8" s="156" t="s">
        <v>254</v>
      </c>
      <c r="AU8" s="294"/>
      <c r="AV8" s="294"/>
      <c r="AW8" s="295"/>
      <c r="AX8" s="295"/>
      <c r="AY8" s="295"/>
      <c r="AZ8" s="296"/>
      <c r="BA8" s="297"/>
      <c r="BB8" s="295"/>
      <c r="BC8" s="295"/>
      <c r="BD8" s="295"/>
      <c r="BE8" s="295"/>
      <c r="BF8" s="295"/>
      <c r="BG8" s="295"/>
      <c r="BH8" s="295"/>
      <c r="BI8" s="295"/>
      <c r="BJ8" s="295"/>
      <c r="BK8" s="295"/>
    </row>
    <row r="9" spans="2:63" hidden="1">
      <c r="B9" s="60" t="s">
        <v>33</v>
      </c>
      <c r="C9" s="63">
        <v>1</v>
      </c>
      <c r="D9" s="60" t="s">
        <v>34</v>
      </c>
      <c r="H9" s="62" t="s">
        <v>234</v>
      </c>
      <c r="I9" s="62" t="s">
        <v>235</v>
      </c>
      <c r="J9" s="62" t="s">
        <v>236</v>
      </c>
      <c r="K9" s="62" t="str">
        <f>K10&amp;M10&amp;K11&amp;M11&amp;K12&amp;M12&amp;K13&amp;M13&amp;"。"&amp;D47</f>
        <v>首、續期繳費方式 1%折扣。</v>
      </c>
      <c r="L9" s="62" t="str">
        <f>L10&amp;M10&amp;L11&amp;M11&amp;L12&amp;M12&amp;L13&amp;"折扣"</f>
        <v>繳費方式折扣</v>
      </c>
      <c r="P9" s="16">
        <f>IF(Q9="","",MAX($P$2:P8)+1)</f>
        <v>7</v>
      </c>
      <c r="Q9" s="111" t="s">
        <v>106</v>
      </c>
      <c r="R9" s="1"/>
      <c r="S9" s="1"/>
      <c r="T9" s="1"/>
      <c r="U9" s="1"/>
      <c r="V9" s="1"/>
      <c r="W9" s="1"/>
      <c r="X9" s="1"/>
      <c r="Y9" s="1"/>
      <c r="Z9" s="1"/>
      <c r="AA9" s="1"/>
      <c r="AB9" s="1"/>
      <c r="AC9" s="1"/>
      <c r="AD9" s="16" t="str">
        <f>IF(AE9="","",MAX($AD$1:AD8)+1)</f>
        <v/>
      </c>
      <c r="AE9" s="102"/>
      <c r="AF9" s="1"/>
      <c r="AG9" s="1"/>
      <c r="AK9" s="156">
        <f>IF(OR($AL9="",COUNTIF($AL$3:$AR$3,$AL$2)=0),"",MAX($AK$3:AK8)+1)</f>
        <v>6</v>
      </c>
      <c r="AL9" s="156" t="s">
        <v>255</v>
      </c>
      <c r="AU9" s="294"/>
      <c r="AV9" s="294"/>
      <c r="AW9" s="295"/>
      <c r="AX9" s="295"/>
      <c r="AY9" s="295"/>
      <c r="AZ9" s="296"/>
      <c r="BA9" s="297"/>
      <c r="BB9" s="295"/>
      <c r="BC9" s="295"/>
      <c r="BD9" s="295"/>
      <c r="BE9" s="295"/>
      <c r="BF9" s="295"/>
      <c r="BG9" s="295"/>
      <c r="BH9" s="295"/>
      <c r="BI9" s="295"/>
      <c r="BJ9" s="295"/>
      <c r="BK9" s="295"/>
    </row>
    <row r="10" spans="2:63" hidden="1">
      <c r="B10" s="60" t="s">
        <v>35</v>
      </c>
      <c r="C10" s="56">
        <f>BD</f>
        <v>800101</v>
      </c>
      <c r="D10" s="64" t="str">
        <f>IF(AND($C$9=1,OR(C10="",C10=0)),1,"")</f>
        <v/>
      </c>
      <c r="G10" s="57">
        <v>1</v>
      </c>
      <c r="H10" s="140" t="s">
        <v>237</v>
      </c>
      <c r="I10" s="141">
        <f>$C$42</f>
        <v>0.01</v>
      </c>
      <c r="J10" s="141">
        <f>$C$44</f>
        <v>0.01</v>
      </c>
      <c r="K10" s="62" t="str">
        <f>IF(AND(I10&gt;0,J10&gt;0),"首、續期"&amp;H10&amp;TEXT(I10," 0%")&amp;"折扣",IF(AND(I10&gt;0,J10=0),"首期"&amp;H10&amp;TEXT(I10," 0%")&amp;"折扣",IF(AND(I10=0,J10&gt;0),"續期"&amp;H10&amp;TEXT(J10," 0%")&amp;"折扣","")))</f>
        <v>首、續期繳費方式 1%折扣</v>
      </c>
      <c r="L10" s="62" t="str">
        <f>IF(SUM(I10:J10)&gt;0,H10,"")</f>
        <v>繳費方式</v>
      </c>
      <c r="M10" s="62" t="str">
        <f>IF(L10="","",IF(SUM(N11:N13)&gt;=2,"、",IF(SUM(N11:N13)=1,"及","")))</f>
        <v/>
      </c>
      <c r="N10" s="57">
        <f>IF(L10&lt;&gt;"",1,0)</f>
        <v>1</v>
      </c>
      <c r="P10" s="16" t="str">
        <f>IF(Q10="","",MAX($P$2:P9)+1)</f>
        <v/>
      </c>
      <c r="Q10"/>
      <c r="R10" s="1"/>
      <c r="S10" s="1"/>
      <c r="T10" s="1"/>
      <c r="U10" s="1"/>
      <c r="V10" s="1"/>
      <c r="W10" s="1"/>
      <c r="X10" s="1"/>
      <c r="Y10" s="1"/>
      <c r="Z10" s="1"/>
      <c r="AA10" s="1"/>
      <c r="AB10" s="1"/>
      <c r="AC10" s="1"/>
      <c r="AD10" s="16" t="str">
        <f>IF(AE10="","",MAX($AD$1:AD9)+1)</f>
        <v/>
      </c>
      <c r="AE10" s="102"/>
      <c r="AF10" s="1"/>
      <c r="AG10" s="1"/>
      <c r="AK10" s="156">
        <f>IF(OR($AL10="",COUNTIF($AL$3:$AR$3,$AL$2)=0),"",MAX($AK$3:AK9)+1)</f>
        <v>7</v>
      </c>
      <c r="AL10" s="156" t="s">
        <v>256</v>
      </c>
      <c r="AU10" s="294"/>
      <c r="AV10" s="294"/>
      <c r="AW10" s="295"/>
      <c r="AX10" s="295"/>
      <c r="AY10" s="295"/>
      <c r="AZ10" s="296"/>
      <c r="BA10" s="297"/>
      <c r="BB10" s="295"/>
      <c r="BC10" s="295"/>
      <c r="BD10" s="295"/>
      <c r="BE10" s="295"/>
      <c r="BF10" s="295"/>
      <c r="BG10" s="295"/>
      <c r="BH10" s="295"/>
      <c r="BI10" s="295"/>
      <c r="BJ10" s="295"/>
      <c r="BK10" s="295"/>
    </row>
    <row r="11" spans="2:63" hidden="1">
      <c r="B11" s="60" t="s">
        <v>36</v>
      </c>
      <c r="C11" s="56"/>
      <c r="D11" s="64" t="str">
        <f>IF(AND($C$9=2,OR(C11="",C11=0)),1,"")</f>
        <v/>
      </c>
      <c r="G11" s="57">
        <v>2</v>
      </c>
      <c r="H11" s="62" t="s">
        <v>238</v>
      </c>
      <c r="I11" s="141">
        <f>$C$37</f>
        <v>0</v>
      </c>
      <c r="J11" s="141">
        <f>$C$37</f>
        <v>0</v>
      </c>
      <c r="K11" s="62" t="str">
        <f>IF(AND(I11&gt;0,J11&gt;0),"首、續期"&amp;H11&amp;TEXT(I11," 0%")&amp;"折扣",IF(AND(I11&gt;0,J11=0),"首期"&amp;H11&amp;TEXT(I11," 0%")&amp;"折扣",IF(AND(I11=0,J11&gt;0),"續期"&amp;H11&amp;TEXT(J11," 0%")&amp;"折扣","")))</f>
        <v/>
      </c>
      <c r="L11" s="62" t="str">
        <f>IF(SUM(I11:J11)&gt;0,H11,"")</f>
        <v/>
      </c>
      <c r="M11" s="62" t="str">
        <f>IF(L11="","",IF(SUM(N12:N14)&gt;=2,"、",IF(SUM(N12:N14)=1,"及","")))</f>
        <v/>
      </c>
      <c r="N11" s="57">
        <f>IF(L11&lt;&gt;"",1,0)</f>
        <v>0</v>
      </c>
      <c r="P11" s="16" t="str">
        <f>IF(Q11="","",MAX($P$2:P10)+1)</f>
        <v/>
      </c>
      <c r="Q11"/>
      <c r="R11" s="1"/>
      <c r="S11" s="1"/>
      <c r="T11" s="1"/>
      <c r="U11" s="1"/>
      <c r="V11" s="1"/>
      <c r="W11" s="1"/>
      <c r="X11" s="1"/>
      <c r="Y11" s="1"/>
      <c r="Z11" s="1"/>
      <c r="AA11" s="1"/>
      <c r="AB11" s="1"/>
      <c r="AC11" s="1"/>
      <c r="AD11" s="16" t="str">
        <f>IF(AE11="","",MAX($AD$1:AD10)+1)</f>
        <v/>
      </c>
      <c r="AE11" s="102"/>
      <c r="AF11" s="1"/>
      <c r="AG11" s="1"/>
      <c r="AK11" s="156">
        <f>IF(OR($AL11="",COUNTIF($AL$3:$AR$3,$AL$2)=0),"",MAX($AK$3:AK10)+1)</f>
        <v>8</v>
      </c>
      <c r="AL11" s="156" t="s">
        <v>257</v>
      </c>
      <c r="AU11" s="294"/>
      <c r="AV11" s="294"/>
      <c r="AW11" s="295"/>
      <c r="AX11" s="295"/>
      <c r="AY11" s="295"/>
      <c r="AZ11" s="296"/>
      <c r="BA11" s="297"/>
      <c r="BB11" s="295"/>
      <c r="BC11" s="295"/>
      <c r="BD11" s="295"/>
      <c r="BE11" s="295"/>
      <c r="BF11" s="295"/>
      <c r="BG11" s="295"/>
      <c r="BH11" s="295"/>
      <c r="BI11" s="295"/>
      <c r="BJ11" s="295"/>
      <c r="BK11" s="295"/>
    </row>
    <row r="12" spans="2:63" hidden="1">
      <c r="C12" s="56"/>
      <c r="D12" s="64" t="str">
        <f>IF(AND($C$9=2,OR(C12="",C12&lt;1,C12&gt;12)),1,"")</f>
        <v/>
      </c>
      <c r="G12" s="57">
        <v>3</v>
      </c>
      <c r="H12" s="62" t="s">
        <v>247</v>
      </c>
      <c r="I12" s="141">
        <f>$C$38</f>
        <v>0</v>
      </c>
      <c r="J12" s="141">
        <f>$C$39</f>
        <v>0</v>
      </c>
      <c r="K12" s="62" t="str">
        <f>IF(AND(I12&gt;0,J12&gt;0),"首、續期"&amp;H12&amp;TEXT(I12," 0%")&amp;"折扣",IF(AND(I12&gt;0,J12=0),"首期"&amp;H12&amp;TEXT(I12," 0%")&amp;"折扣",IF(AND(I12=0,J12&gt;0),"續期"&amp;H12&amp;TEXT(J12," 0%")&amp;"折扣","")))</f>
        <v/>
      </c>
      <c r="L12" s="62" t="str">
        <f>IF(SUM(I12:J12)&gt;0,H12,"")</f>
        <v/>
      </c>
      <c r="M12" s="62" t="str">
        <f>IF(L12="","",IF(SUM(N13:N15)&gt;=2,"、",IF(SUM(N13:N15)=1,"及","")))</f>
        <v/>
      </c>
      <c r="N12" s="57">
        <f>IF(L12&lt;&gt;"",1,0)</f>
        <v>0</v>
      </c>
      <c r="P12" s="16" t="str">
        <f>IF(Q12="","",MAX($P$2:P11)+1)</f>
        <v/>
      </c>
      <c r="Q12"/>
      <c r="R12" s="1"/>
      <c r="S12" s="1"/>
      <c r="T12" s="1"/>
      <c r="U12" s="1"/>
      <c r="V12" s="2"/>
      <c r="W12" s="1"/>
      <c r="X12" s="1"/>
      <c r="Y12" s="1"/>
      <c r="Z12" s="1"/>
      <c r="AA12" s="1"/>
      <c r="AB12" s="1"/>
      <c r="AC12" s="1"/>
      <c r="AD12" s="16" t="str">
        <f>IF(AE12="","",MAX($AD$1:AD11)+1)</f>
        <v/>
      </c>
      <c r="AE12" s="102"/>
      <c r="AG12" s="1"/>
      <c r="AK12" s="156">
        <f>IF(OR($AL12="",COUNTIF($AL$3:$AR$3,$AL$2)=0),"",MAX($AK$3:AK11)+1)</f>
        <v>9</v>
      </c>
      <c r="AL12" s="156" t="s">
        <v>258</v>
      </c>
      <c r="AU12" s="294"/>
      <c r="AV12" s="294"/>
      <c r="AW12" s="295"/>
      <c r="AX12" s="295"/>
      <c r="AY12" s="295"/>
      <c r="AZ12" s="296"/>
      <c r="BA12" s="297"/>
      <c r="BB12" s="295"/>
      <c r="BC12" s="295"/>
      <c r="BD12" s="295"/>
      <c r="BE12" s="295"/>
      <c r="BF12" s="295"/>
      <c r="BG12" s="295"/>
      <c r="BH12" s="295"/>
      <c r="BI12" s="295"/>
      <c r="BJ12" s="295"/>
      <c r="BK12" s="295"/>
    </row>
    <row r="13" spans="2:63" hidden="1">
      <c r="C13" s="67"/>
      <c r="D13" s="68" t="str">
        <f>IF(AND($C$9=2,OR(C13="",C13&lt;1,C13&gt;E3)),1,"")</f>
        <v/>
      </c>
      <c r="G13" s="57">
        <v>4</v>
      </c>
      <c r="H13" s="62" t="s">
        <v>239</v>
      </c>
      <c r="I13" s="141">
        <f>$C$40</f>
        <v>0</v>
      </c>
      <c r="J13" s="141">
        <f>$C$40</f>
        <v>0</v>
      </c>
      <c r="K13" s="62" t="str">
        <f>IF(AND(I13&gt;0,J13&gt;0),"首、續期"&amp;H13&amp;TEXT(I13," 0%")&amp;"折扣",IF(AND(I13&gt;0,J13=0),"首期"&amp;H13&amp;TEXT(I13," 0%")&amp;"折扣",IF(AND(I13=0,J13&gt;0),"續期"&amp;H13&amp;TEXT(J13," 0%")&amp;"折扣","")))</f>
        <v/>
      </c>
      <c r="L13" s="62" t="str">
        <f>IF(SUM(I13:J13)&gt;0,H13,"")</f>
        <v/>
      </c>
      <c r="M13" s="62" t="str">
        <f>IF(L13="","",IF(SUM(N14:N16)&gt;=2,"、",IF(SUM(N14:N16)=1,"及","")))</f>
        <v/>
      </c>
      <c r="N13" s="57">
        <f>IF(L13&lt;&gt;"",1,0)</f>
        <v>0</v>
      </c>
      <c r="P13" s="16" t="str">
        <f>IF(Q13="","",MAX($P$2:P12)+1)</f>
        <v/>
      </c>
      <c r="Q13"/>
      <c r="R13" s="1"/>
      <c r="S13" s="1"/>
      <c r="T13" s="1"/>
      <c r="U13" s="1"/>
      <c r="V13" s="2"/>
      <c r="W13" s="1"/>
      <c r="X13" s="1"/>
      <c r="Y13" s="1"/>
      <c r="Z13" s="1"/>
      <c r="AA13" s="1"/>
      <c r="AB13" s="1"/>
      <c r="AC13" s="1"/>
      <c r="AD13" s="16" t="str">
        <f>IF(AE13="","",MAX($AD$1:AD12)+1)</f>
        <v/>
      </c>
      <c r="AE13" s="102"/>
      <c r="AG13" s="1"/>
      <c r="AK13" s="156">
        <f>IF(OR($AL13="",COUNTIF($AL$3:$AR$3,$AL$2)=0),"",MAX($AK$3:AK12)+1)</f>
        <v>10</v>
      </c>
      <c r="AL13" s="156" t="s">
        <v>259</v>
      </c>
      <c r="AU13" s="294"/>
      <c r="AV13" s="294"/>
      <c r="AW13" s="295"/>
      <c r="AX13" s="295"/>
      <c r="AY13" s="295"/>
      <c r="AZ13" s="296"/>
      <c r="BA13" s="297"/>
      <c r="BB13" s="295"/>
      <c r="BC13" s="295"/>
      <c r="BD13" s="295"/>
      <c r="BE13" s="295"/>
      <c r="BF13" s="295"/>
      <c r="BG13" s="295"/>
      <c r="BH13" s="295"/>
      <c r="BI13" s="295"/>
      <c r="BJ13" s="295"/>
      <c r="BK13" s="295"/>
    </row>
    <row r="14" spans="2:63" hidden="1">
      <c r="B14" s="69" t="s">
        <v>37</v>
      </c>
      <c r="C14" s="69"/>
      <c r="D14" s="70" t="str">
        <f>IF(SUM(E6,D10:D13)&gt;=1,"*日期空白或格式錯誤*","")</f>
        <v/>
      </c>
      <c r="H14" s="52"/>
      <c r="I14" s="65"/>
      <c r="J14" s="66"/>
      <c r="P14" s="16" t="str">
        <f>IF(Q14="","",MAX($P$2:P13)+1)</f>
        <v/>
      </c>
      <c r="Q14"/>
      <c r="R14" s="1"/>
      <c r="S14" s="1"/>
      <c r="T14" s="1"/>
      <c r="U14" s="1"/>
      <c r="V14" s="1"/>
      <c r="W14" s="1"/>
      <c r="X14" s="1"/>
      <c r="Y14" s="1"/>
      <c r="Z14" s="1"/>
      <c r="AA14" s="1"/>
      <c r="AB14" s="1"/>
      <c r="AC14" s="1"/>
      <c r="AD14" s="16" t="str">
        <f>IF(AE14="","",MAX($AD$1:AD13)+1)</f>
        <v/>
      </c>
      <c r="AE14" s="102"/>
      <c r="AF14" s="48"/>
      <c r="AG14" s="1"/>
      <c r="AK14" s="156">
        <f>IF(OR($AL14="",COUNTIF($AL$3:$AR$3,$AL$2)=0),"",MAX($AK$3:AK13)+1)</f>
        <v>11</v>
      </c>
      <c r="AL14" s="156" t="s">
        <v>260</v>
      </c>
      <c r="AU14" s="294"/>
      <c r="AV14" s="294"/>
      <c r="AW14" s="295"/>
      <c r="AX14" s="295"/>
      <c r="AY14" s="295"/>
      <c r="AZ14" s="296"/>
      <c r="BA14" s="297"/>
      <c r="BB14" s="295"/>
      <c r="BC14" s="295"/>
      <c r="BD14" s="295"/>
      <c r="BE14" s="295"/>
      <c r="BF14" s="295"/>
      <c r="BG14" s="295"/>
      <c r="BH14" s="295"/>
      <c r="BI14" s="295"/>
      <c r="BJ14" s="295"/>
      <c r="BK14" s="295"/>
    </row>
    <row r="15" spans="2:63" hidden="1">
      <c r="B15" s="71" t="s">
        <v>38</v>
      </c>
      <c r="C15" s="63">
        <f>IF($C$22="",,VLOOKUP($C$24,$H$51:$J$54,3,FALSE))</f>
        <v>60</v>
      </c>
      <c r="D15" s="64" t="str">
        <f ca="1">IF(D5&gt;C15,1,"")</f>
        <v/>
      </c>
      <c r="H15" s="52"/>
      <c r="I15" s="65"/>
      <c r="J15" s="66"/>
      <c r="K15" s="57" t="s">
        <v>240</v>
      </c>
      <c r="P15" s="16" t="str">
        <f>IF(Q15="","",MAX($P$2:P14)+1)</f>
        <v/>
      </c>
      <c r="Q15"/>
      <c r="R15" s="1"/>
      <c r="S15" s="1"/>
      <c r="T15" s="1"/>
      <c r="U15" s="1"/>
      <c r="V15" s="1"/>
      <c r="W15" s="1"/>
      <c r="X15" s="1"/>
      <c r="Y15" s="1"/>
      <c r="Z15" s="1"/>
      <c r="AA15" s="1"/>
      <c r="AB15" s="1"/>
      <c r="AC15" s="1"/>
      <c r="AD15" s="16" t="str">
        <f>IF(AE15="","",MAX($AD$1:AD14)+1)</f>
        <v/>
      </c>
      <c r="AE15" s="102"/>
      <c r="AF15"/>
      <c r="AG15" s="1"/>
      <c r="AK15" s="156">
        <f>IF(OR($AL15="",COUNTIF($AL$3:$AR$3,$AL$2)=0),"",MAX($AK$3:AK14)+1)</f>
        <v>12</v>
      </c>
      <c r="AL15" s="156" t="s">
        <v>306</v>
      </c>
      <c r="AU15" s="294"/>
      <c r="AV15" s="294"/>
      <c r="AW15" s="298"/>
      <c r="AX15" s="298"/>
      <c r="AY15" s="298"/>
      <c r="AZ15" s="299"/>
      <c r="BA15" s="297"/>
      <c r="BB15" s="298"/>
      <c r="BC15" s="298"/>
      <c r="BD15" s="298"/>
      <c r="BE15" s="298"/>
      <c r="BF15" s="298"/>
      <c r="BG15" s="298"/>
      <c r="BH15" s="298"/>
      <c r="BI15" s="298"/>
      <c r="BJ15" s="298"/>
      <c r="BK15" s="298"/>
    </row>
    <row r="16" spans="2:63" hidden="1">
      <c r="B16" s="72" t="str">
        <f>"最低承保"&amp;IF(E16=1,"(足歲)","(保險年齡)")</f>
        <v>最低承保(保險年齡)</v>
      </c>
      <c r="C16" s="63">
        <f>IF($C$22="",,VLOOKUP($C$24,H51:J54,2,FALSE))</f>
        <v>0</v>
      </c>
      <c r="D16" s="64" t="str">
        <f ca="1">IF(IF(E16=1,D6,IF(E16=2,D5,0))&lt;C16,1,"")</f>
        <v/>
      </c>
      <c r="E16" s="63">
        <v>2</v>
      </c>
      <c r="K16" s="57" t="s">
        <v>241</v>
      </c>
      <c r="P16" s="16" t="str">
        <f>IF(Q16="","",MAX($P$2:P15)+1)</f>
        <v/>
      </c>
      <c r="Q16"/>
      <c r="R16" s="1"/>
      <c r="S16" s="1"/>
      <c r="T16" s="1"/>
      <c r="U16" s="1"/>
      <c r="V16" s="1"/>
      <c r="W16" s="1"/>
      <c r="X16" s="1"/>
      <c r="Y16" s="1"/>
      <c r="Z16" s="1"/>
      <c r="AA16" s="1"/>
      <c r="AB16" s="1"/>
      <c r="AC16" s="1"/>
      <c r="AD16" s="16" t="str">
        <f>IF(AE16="","",MAX($AD$1:AD15)+1)</f>
        <v/>
      </c>
      <c r="AE16" s="112"/>
      <c r="AF16" s="48"/>
      <c r="AG16" s="1"/>
      <c r="AK16" s="156">
        <f>IF(OR($AL16="",COUNTIF($AL$3:$AR$3,$AL$2)=0),"",MAX($AK$3:AK15)+1)</f>
        <v>13</v>
      </c>
      <c r="AL16" s="156" t="s">
        <v>307</v>
      </c>
      <c r="AU16" s="294"/>
      <c r="AV16" s="294"/>
      <c r="AW16" s="298"/>
      <c r="AX16" s="298"/>
      <c r="AY16" s="298"/>
      <c r="AZ16" s="299"/>
      <c r="BA16" s="297"/>
      <c r="BB16" s="298"/>
      <c r="BC16" s="298"/>
      <c r="BD16" s="298"/>
      <c r="BE16" s="298"/>
      <c r="BF16" s="298"/>
      <c r="BG16" s="298"/>
      <c r="BH16" s="298"/>
      <c r="BI16" s="298"/>
      <c r="BJ16" s="298"/>
      <c r="BK16" s="298"/>
    </row>
    <row r="17" spans="2:65" hidden="1">
      <c r="B17" s="69" t="s">
        <v>39</v>
      </c>
      <c r="C17" s="69"/>
      <c r="D17" s="70" t="str">
        <f ca="1">IF(SUM(D15:D16)&gt;=1,"*年齡不符專案投保區間*","")</f>
        <v/>
      </c>
      <c r="H17" s="56" t="str">
        <f>IF($C$24=1,"躉繳","躉繳")</f>
        <v>躉繳</v>
      </c>
      <c r="I17" s="52"/>
      <c r="J17" s="52"/>
      <c r="K17" s="57" t="s">
        <v>242</v>
      </c>
      <c r="P17" s="16" t="str">
        <f>IF(Q17="","",MAX($P$2:P16)+1)</f>
        <v/>
      </c>
      <c r="Q17"/>
      <c r="R17" s="1"/>
      <c r="S17" s="1"/>
      <c r="T17" s="1"/>
      <c r="U17" s="1"/>
      <c r="V17" s="1"/>
      <c r="W17" s="1"/>
      <c r="X17" s="1"/>
      <c r="Y17" s="1"/>
      <c r="Z17" s="1"/>
      <c r="AA17" s="1"/>
      <c r="AB17" s="1"/>
      <c r="AC17" s="1"/>
      <c r="AD17" s="16" t="str">
        <f>IF(AE17="","",MAX($AD$1:AD16)+1)</f>
        <v/>
      </c>
      <c r="AE17" s="102"/>
      <c r="AF17" s="48"/>
      <c r="AG17" s="1"/>
      <c r="AK17" s="156">
        <f>IF(OR($AL17="",COUNTIF($AL$3:$AR$3,$AL$2)=0),"",MAX($AK$3:AK16)+1)</f>
        <v>14</v>
      </c>
      <c r="AL17" s="156" t="s">
        <v>261</v>
      </c>
      <c r="AU17" s="294"/>
      <c r="AV17" s="294"/>
      <c r="AW17" s="298"/>
      <c r="AX17" s="298"/>
      <c r="AY17" s="298"/>
      <c r="AZ17" s="299"/>
      <c r="BA17" s="297"/>
      <c r="BB17" s="298"/>
      <c r="BC17" s="298"/>
      <c r="BD17" s="298"/>
      <c r="BE17" s="298"/>
      <c r="BF17" s="298"/>
      <c r="BG17" s="298"/>
      <c r="BH17" s="298"/>
      <c r="BI17" s="298"/>
      <c r="BJ17" s="298"/>
      <c r="BK17" s="298"/>
    </row>
    <row r="18" spans="2:65" hidden="1">
      <c r="B18" s="60" t="s">
        <v>40</v>
      </c>
      <c r="C18" s="73">
        <f>IF(輸入頁!$K$5="男",1,IF(輸入頁!$K$5="女",2,0))</f>
        <v>2</v>
      </c>
      <c r="D18" s="74" t="str">
        <f>IF(OR(C18="",C18&lt;=0,C18&gt;=3),1,"")</f>
        <v/>
      </c>
      <c r="H18" s="56" t="str">
        <f>IF($C$24=1,"年繳","年繳")</f>
        <v>年繳</v>
      </c>
      <c r="I18" s="52"/>
      <c r="J18" s="52"/>
      <c r="K18" s="57" t="s">
        <v>243</v>
      </c>
      <c r="P18" s="16" t="str">
        <f>IF(Q18="","",MAX($P$2:P17)+1)</f>
        <v/>
      </c>
      <c r="Q18" s="75"/>
      <c r="V18" s="1"/>
      <c r="W18" s="1"/>
      <c r="X18" s="1"/>
      <c r="Y18" s="1"/>
      <c r="Z18" s="1"/>
      <c r="AA18" s="1"/>
      <c r="AB18" s="1"/>
      <c r="AC18" s="1"/>
      <c r="AD18" s="16" t="str">
        <f>IF(AE18="","",MAX($AD$1:AD17)+1)</f>
        <v/>
      </c>
      <c r="AE18" s="102"/>
      <c r="AF18" s="1"/>
      <c r="AG18" s="1"/>
      <c r="AK18" s="156">
        <f>IF(OR($AL18="",COUNTIF($AL$3:$AR$3,$AL$2)=0),"",MAX($AK$3:AK17)+1)</f>
        <v>15</v>
      </c>
      <c r="AL18" s="156" t="s">
        <v>807</v>
      </c>
      <c r="AU18" s="294"/>
      <c r="AV18" s="294"/>
      <c r="AW18" s="298"/>
      <c r="AX18" s="298"/>
      <c r="AY18" s="298"/>
      <c r="AZ18" s="299"/>
      <c r="BA18" s="297"/>
      <c r="BB18" s="298"/>
      <c r="BC18" s="298"/>
      <c r="BD18" s="298"/>
      <c r="BE18" s="298"/>
      <c r="BF18" s="298"/>
      <c r="BG18" s="298"/>
      <c r="BH18" s="298"/>
      <c r="BI18" s="298"/>
      <c r="BJ18" s="298"/>
      <c r="BK18" s="298"/>
    </row>
    <row r="19" spans="2:65" hidden="1">
      <c r="B19" s="76" t="s">
        <v>41</v>
      </c>
      <c r="C19" s="76"/>
      <c r="D19" s="77" t="str">
        <f>IF(D18=1,"*性別輸入錯誤*","")</f>
        <v/>
      </c>
      <c r="H19" s="56" t="str">
        <f>IF($C$24=1,"半年繳","半年繳")</f>
        <v>半年繳</v>
      </c>
      <c r="I19" s="52"/>
      <c r="J19" s="66"/>
      <c r="K19" s="57" t="s">
        <v>244</v>
      </c>
      <c r="P19" s="16" t="str">
        <f>IF(Q19="","",MAX($P$2:P18)+1)</f>
        <v/>
      </c>
      <c r="Q19" s="24"/>
      <c r="V19" s="1"/>
      <c r="W19" s="1"/>
      <c r="X19" s="1"/>
      <c r="Y19" s="1"/>
      <c r="Z19" s="1"/>
      <c r="AA19" s="1"/>
      <c r="AB19" s="1"/>
      <c r="AC19" s="1"/>
      <c r="AD19" s="16" t="str">
        <f>IF(AE19="","",MAX($AD$1:AD18)+1)</f>
        <v/>
      </c>
      <c r="AE19" s="102"/>
      <c r="AF19" s="1"/>
      <c r="AG19" s="1"/>
      <c r="AK19" s="156">
        <f>IF(OR($AL19="",COUNTIF($AL$3:$AR$3,$AL$2)=0),"",MAX($AK$3:AK18)+1)</f>
        <v>16</v>
      </c>
      <c r="AL19" s="156" t="s">
        <v>808</v>
      </c>
      <c r="AU19" s="294"/>
      <c r="AV19" s="294"/>
      <c r="AW19" s="298"/>
      <c r="AX19" s="298"/>
      <c r="AY19" s="298"/>
      <c r="AZ19" s="299"/>
      <c r="BA19" s="297"/>
      <c r="BB19" s="298"/>
      <c r="BC19" s="298"/>
      <c r="BD19" s="298"/>
      <c r="BE19" s="298"/>
      <c r="BF19" s="298"/>
      <c r="BG19" s="298"/>
      <c r="BH19" s="298"/>
      <c r="BI19" s="298"/>
      <c r="BJ19" s="298"/>
      <c r="BK19" s="298"/>
    </row>
    <row r="20" spans="2:65" hidden="1">
      <c r="B20" s="76" t="s">
        <v>42</v>
      </c>
      <c r="C20" s="76"/>
      <c r="D20" s="64" t="str">
        <f>IF(SUM(E6,D10:D13,D18)&gt;=1,1,"")</f>
        <v/>
      </c>
      <c r="H20" s="56" t="str">
        <f>IF($C$24=1,"季繳","季繳")</f>
        <v>季繳</v>
      </c>
      <c r="I20" s="52"/>
      <c r="J20" s="66"/>
      <c r="P20" s="16" t="str">
        <f>IF(Q20="","",MAX($P$2:P19)+1)</f>
        <v/>
      </c>
      <c r="Q20" s="25"/>
      <c r="V20" s="1"/>
      <c r="W20" s="1"/>
      <c r="X20" s="1"/>
      <c r="Y20" s="1"/>
      <c r="Z20" s="1"/>
      <c r="AA20" s="1"/>
      <c r="AB20" s="1"/>
      <c r="AC20" s="1"/>
      <c r="AD20" s="16" t="str">
        <f>IF(AE20="","",MAX($AD$1:AD19)+1)</f>
        <v/>
      </c>
      <c r="AE20" s="102"/>
      <c r="AF20" s="1"/>
      <c r="AG20" s="1"/>
      <c r="AK20" s="156">
        <f>IF(OR($AL20="",COUNTIF($AL$3:$AR$3,$AL$2)=0),"",MAX($AK$3:AK19)+1)</f>
        <v>17</v>
      </c>
      <c r="AL20" s="156" t="s">
        <v>809</v>
      </c>
      <c r="AU20" s="294"/>
      <c r="AV20" s="294"/>
      <c r="AW20" s="298"/>
      <c r="AX20" s="298"/>
      <c r="AY20" s="298"/>
      <c r="AZ20" s="299"/>
      <c r="BA20" s="297"/>
      <c r="BB20" s="298"/>
      <c r="BC20" s="298"/>
      <c r="BD20" s="298"/>
      <c r="BE20" s="298"/>
      <c r="BF20" s="298"/>
      <c r="BG20" s="298"/>
      <c r="BH20" s="298"/>
      <c r="BI20" s="298"/>
      <c r="BJ20" s="298"/>
      <c r="BK20" s="298"/>
    </row>
    <row r="21" spans="2:65" hidden="1">
      <c r="B21" s="60" t="s">
        <v>43</v>
      </c>
      <c r="C21" s="63">
        <v>1</v>
      </c>
      <c r="D21" s="64" t="str">
        <f>IF(OR(C21="",C21&lt;=0,C21&gt;=3),1,"")</f>
        <v/>
      </c>
      <c r="E21" s="238" t="s">
        <v>758</v>
      </c>
      <c r="H21" s="56" t="str">
        <f>IF($C$24=1,"月繳","月繳")</f>
        <v>月繳</v>
      </c>
      <c r="I21" s="52"/>
      <c r="J21" s="66"/>
      <c r="P21" s="16" t="str">
        <f>IF(Q21="","",MAX($P$2:P20)+1)</f>
        <v/>
      </c>
      <c r="Q21" s="26"/>
      <c r="V21" s="1"/>
      <c r="W21" s="1"/>
      <c r="X21" s="1"/>
      <c r="Y21" s="1"/>
      <c r="Z21" s="1"/>
      <c r="AA21" s="1"/>
      <c r="AB21" s="1"/>
      <c r="AC21" s="1"/>
      <c r="AD21" s="16" t="str">
        <f>IF(AE21="","",MAX($AD$1:AD20)+1)</f>
        <v/>
      </c>
      <c r="AE21" s="102"/>
      <c r="AF21" s="1"/>
      <c r="AG21" s="1"/>
      <c r="AK21" s="156">
        <f>IF(OR($AL21="",COUNTIF($AL$3:$AR$3,$AL$2)=0),"",MAX($AK$3:AK20)+1)</f>
        <v>18</v>
      </c>
      <c r="AL21" s="156" t="s">
        <v>810</v>
      </c>
      <c r="AU21" s="294"/>
      <c r="AV21" s="294"/>
      <c r="AW21" s="298"/>
      <c r="AX21" s="298"/>
      <c r="AY21" s="298"/>
      <c r="AZ21" s="299"/>
      <c r="BA21" s="297"/>
      <c r="BB21" s="298"/>
      <c r="BC21" s="298"/>
      <c r="BD21" s="298"/>
      <c r="BE21" s="298"/>
      <c r="BF21" s="298"/>
      <c r="BG21" s="298"/>
      <c r="BH21" s="298"/>
      <c r="BI21" s="298"/>
      <c r="BJ21" s="298"/>
      <c r="BK21" s="298"/>
    </row>
    <row r="22" spans="2:65" hidden="1">
      <c r="B22" s="60" t="s">
        <v>44</v>
      </c>
      <c r="C22" s="63" t="str">
        <f>IF(YPN&lt;&gt;I58,"",YPN)</f>
        <v>SDH</v>
      </c>
      <c r="D22" s="64" t="str">
        <f>IF(OR(C22="",C22=0,AND(C22&lt;&gt;K39,C22&lt;&gt;K40)),1,"")</f>
        <v/>
      </c>
      <c r="H22" s="52"/>
      <c r="I22" s="52"/>
      <c r="J22" s="66"/>
      <c r="P22" s="16" t="str">
        <f>IF(Q22="","",MAX($P$2:P21)+1)</f>
        <v/>
      </c>
      <c r="Q22" s="25"/>
      <c r="V22" s="1"/>
      <c r="W22" s="1"/>
      <c r="X22" s="1"/>
      <c r="Y22" s="1"/>
      <c r="Z22" s="1"/>
      <c r="AA22" s="1"/>
      <c r="AB22" s="1"/>
      <c r="AC22" s="1"/>
      <c r="AD22" s="16" t="str">
        <f>IF(AE22="","",MAX($AD$1:AD21)+1)</f>
        <v/>
      </c>
      <c r="AE22" s="102"/>
      <c r="AF22" s="1"/>
      <c r="AG22" s="1"/>
      <c r="AK22" s="156" t="str">
        <f>IF(OR($AL22="",COUNTIF($AL$3:$AR$3,$AL$2)=0),"",MAX($AK$3:AK21)+1)</f>
        <v/>
      </c>
      <c r="AL22" s="156"/>
      <c r="AU22" s="294"/>
      <c r="AV22" s="294"/>
      <c r="AW22" s="298"/>
      <c r="AX22" s="298"/>
      <c r="AY22" s="298"/>
      <c r="AZ22" s="299"/>
      <c r="BA22" s="297"/>
      <c r="BB22" s="298"/>
      <c r="BC22" s="298"/>
      <c r="BD22" s="298"/>
      <c r="BE22" s="298"/>
      <c r="BF22" s="298"/>
      <c r="BG22" s="298"/>
      <c r="BH22" s="298"/>
      <c r="BI22" s="298"/>
      <c r="BJ22" s="298"/>
      <c r="BK22" s="298"/>
    </row>
    <row r="23" spans="2:65" hidden="1">
      <c r="B23" s="60" t="s">
        <v>45</v>
      </c>
      <c r="C23" s="63" t="s">
        <v>943</v>
      </c>
      <c r="D23" s="64"/>
      <c r="E23" s="57" t="s">
        <v>198</v>
      </c>
      <c r="H23" s="52"/>
      <c r="I23" s="52"/>
      <c r="J23" s="66"/>
      <c r="P23" s="1"/>
      <c r="Q23" s="25"/>
      <c r="R23" s="1"/>
      <c r="S23" s="1"/>
      <c r="T23" s="1"/>
      <c r="U23" s="1"/>
      <c r="V23" s="1"/>
      <c r="W23" s="1"/>
      <c r="X23" s="1"/>
      <c r="Y23" s="1"/>
      <c r="Z23" s="1"/>
      <c r="AA23" s="1"/>
      <c r="AB23" s="1"/>
      <c r="AC23" s="1"/>
      <c r="AD23" s="16" t="str">
        <f>IF(AE23="","",MAX($AD$1:AD22)+1)</f>
        <v/>
      </c>
      <c r="AE23" s="102"/>
      <c r="AF23" s="1"/>
      <c r="AG23" s="1"/>
      <c r="AK23" s="156">
        <f>IF(OR($AL23="",COUNTIF($AL$3:$AR$3,$AL$2)=0),"",MAX($AK$3:AK22)+1)</f>
        <v>19</v>
      </c>
      <c r="AL23" s="156" t="s">
        <v>262</v>
      </c>
      <c r="AU23" s="294"/>
      <c r="AV23" s="294"/>
      <c r="AW23" s="298"/>
      <c r="AX23" s="298"/>
      <c r="AY23" s="298"/>
      <c r="AZ23" s="299"/>
      <c r="BA23" s="297"/>
      <c r="BB23" s="298"/>
      <c r="BC23" s="298"/>
      <c r="BD23" s="298"/>
      <c r="BE23" s="298"/>
      <c r="BF23" s="298"/>
      <c r="BG23" s="298"/>
      <c r="BH23" s="298"/>
      <c r="BI23" s="298"/>
      <c r="BJ23" s="298"/>
      <c r="BK23" s="298"/>
    </row>
    <row r="24" spans="2:65" hidden="1">
      <c r="B24" s="60" t="s">
        <v>46</v>
      </c>
      <c r="C24" s="56">
        <f>IF($C$22="",,輸入頁!$D$33)</f>
        <v>10</v>
      </c>
      <c r="D24" s="64" t="str">
        <f>IF(OR(C24="",C24=0,COUNTIF(H39:J41,C24)=0),1,"")</f>
        <v/>
      </c>
      <c r="E24" s="56" t="str">
        <f>IF($C$22="",,IF(OP!C24=1,"(躉繳)",IF(OP!$C$24&gt;40,"繳費至"&amp;OP!$C$24&amp;"歲滿期","繳費"&amp;OP!$C$24&amp;"年")))</f>
        <v>繳費10年</v>
      </c>
      <c r="P24" s="1"/>
      <c r="Q24" s="78"/>
      <c r="R24" s="1"/>
      <c r="S24" s="1"/>
      <c r="T24" s="1"/>
      <c r="U24" s="1"/>
      <c r="V24" s="1"/>
      <c r="W24" s="1"/>
      <c r="X24" s="1"/>
      <c r="Y24" s="1"/>
      <c r="Z24" s="1"/>
      <c r="AA24" s="1"/>
      <c r="AB24" s="1"/>
      <c r="AC24" s="1"/>
      <c r="AD24" s="16" t="str">
        <f>IF(AE24="","",MAX($AD$1:AD23)+1)</f>
        <v/>
      </c>
      <c r="AE24" s="102"/>
      <c r="AF24" s="1"/>
      <c r="AG24" s="1"/>
      <c r="AK24" s="156">
        <f>IF(OR($AL24="",COUNTIF($AL$3:$AR$3,$AL$2)=0),"",MAX($AK$3:AK23)+1)</f>
        <v>20</v>
      </c>
      <c r="AL24" s="156" t="s">
        <v>263</v>
      </c>
      <c r="AU24" s="294"/>
      <c r="AV24" s="294"/>
      <c r="AW24" s="298"/>
      <c r="AX24" s="298"/>
      <c r="AY24" s="298"/>
      <c r="AZ24" s="299"/>
      <c r="BA24" s="297"/>
      <c r="BB24" s="298"/>
      <c r="BC24" s="298"/>
      <c r="BD24" s="298"/>
      <c r="BE24" s="298"/>
      <c r="BF24" s="298"/>
      <c r="BG24" s="298"/>
      <c r="BH24" s="298"/>
      <c r="BI24" s="298"/>
      <c r="BJ24" s="298"/>
      <c r="BK24" s="298"/>
    </row>
    <row r="25" spans="2:65" hidden="1">
      <c r="B25" s="76" t="s">
        <v>47</v>
      </c>
      <c r="C25" s="79"/>
      <c r="D25" s="70" t="str">
        <f>IF(SUM(D24)&gt;=1,"*年期選擇錯誤*","")</f>
        <v/>
      </c>
      <c r="E25" s="57">
        <f>COUNTIF(H39:J41,C24)</f>
        <v>1</v>
      </c>
      <c r="H25" s="52" t="str">
        <f>輸入頁!$E$20</f>
        <v>無</v>
      </c>
      <c r="I25" s="161">
        <f>VLOOKUP(H25,H26:I28,2,0)</f>
        <v>1</v>
      </c>
      <c r="J25" s="52"/>
      <c r="P25" s="1"/>
      <c r="Q25" s="78"/>
      <c r="R25" s="1"/>
      <c r="S25" s="1"/>
      <c r="T25" s="1"/>
      <c r="U25" s="1"/>
      <c r="V25" s="1"/>
      <c r="W25" s="1"/>
      <c r="X25" s="1"/>
      <c r="Y25" s="1"/>
      <c r="Z25" s="1"/>
      <c r="AA25" s="1"/>
      <c r="AB25" s="1"/>
      <c r="AC25" s="1"/>
      <c r="AD25" s="16" t="str">
        <f>IF(AE25="","",MAX($AD$1:AD24)+1)</f>
        <v/>
      </c>
      <c r="AE25" s="102"/>
      <c r="AF25" s="1"/>
      <c r="AG25" s="1"/>
      <c r="AK25" s="156">
        <f>IF(OR($AL25="",COUNTIF($AL$3:$AR$3,$AL$2)=0),"",MAX($AK$3:AK24)+1)</f>
        <v>21</v>
      </c>
      <c r="AL25" s="156" t="s">
        <v>264</v>
      </c>
      <c r="AU25" s="294"/>
      <c r="AV25" s="294"/>
      <c r="AW25" s="298"/>
      <c r="AX25" s="298"/>
      <c r="AY25" s="298"/>
      <c r="AZ25" s="299"/>
      <c r="BA25" s="297"/>
      <c r="BB25" s="298"/>
      <c r="BC25" s="298"/>
      <c r="BD25" s="298"/>
      <c r="BE25" s="298"/>
      <c r="BF25" s="298"/>
      <c r="BG25" s="298"/>
      <c r="BH25" s="298"/>
      <c r="BI25" s="298"/>
      <c r="BJ25" s="298"/>
      <c r="BK25" s="298"/>
    </row>
    <row r="26" spans="2:65" hidden="1">
      <c r="B26" s="60" t="s">
        <v>48</v>
      </c>
      <c r="C26" s="63">
        <f>IF($C$22="",,VLOOKUP($C$24,$H$61:$L$64,$H$58+1,FALSE))</f>
        <v>10</v>
      </c>
      <c r="D26" s="80"/>
      <c r="H26" s="52" t="s">
        <v>279</v>
      </c>
      <c r="I26" s="52">
        <v>1</v>
      </c>
      <c r="J26" s="52"/>
      <c r="P26" s="1"/>
      <c r="Q26" s="78"/>
      <c r="R26" s="1"/>
      <c r="S26" s="1"/>
      <c r="T26" s="1"/>
      <c r="U26" s="1"/>
      <c r="V26" s="1"/>
      <c r="W26" s="1"/>
      <c r="X26" s="1"/>
      <c r="Y26" s="1"/>
      <c r="Z26" s="1"/>
      <c r="AA26" s="1"/>
      <c r="AB26" s="1"/>
      <c r="AC26" s="1"/>
      <c r="AD26" s="16" t="str">
        <f>IF(AE26="","",MAX($AD$1:AD25)+1)</f>
        <v/>
      </c>
      <c r="AE26" s="102"/>
      <c r="AF26" s="1"/>
      <c r="AG26" s="1"/>
      <c r="AK26" s="156">
        <f>IF(OR($AL26="",COUNTIF($AL$3:$AR$3,$AL$2)=0),"",MAX($AK$3:AK25)+1)</f>
        <v>22</v>
      </c>
      <c r="AL26" s="156" t="s">
        <v>265</v>
      </c>
      <c r="AU26" s="294"/>
      <c r="AV26" s="294"/>
      <c r="AW26" s="298"/>
      <c r="AX26" s="298"/>
      <c r="AY26" s="298"/>
      <c r="AZ26" s="299"/>
      <c r="BA26" s="297"/>
      <c r="BB26" s="298"/>
      <c r="BC26" s="298"/>
      <c r="BD26" s="298"/>
      <c r="BE26" s="298"/>
      <c r="BF26" s="298"/>
      <c r="BG26" s="298"/>
      <c r="BH26" s="298"/>
      <c r="BI26" s="298"/>
      <c r="BJ26" s="298"/>
      <c r="BK26" s="298"/>
    </row>
    <row r="27" spans="2:65" hidden="1">
      <c r="B27" s="60" t="s">
        <v>49</v>
      </c>
      <c r="C27" s="63">
        <f ca="1">IF($C$22="",,VLOOKUP($C$24,$H$61:$L$64,$H$58+2,FALSE))</f>
        <v>500</v>
      </c>
      <c r="D27" s="81"/>
      <c r="E27" s="57" t="s">
        <v>757</v>
      </c>
      <c r="H27" s="52" t="s">
        <v>280</v>
      </c>
      <c r="I27" s="52">
        <v>2</v>
      </c>
      <c r="J27" s="66"/>
      <c r="P27" s="1"/>
      <c r="Q27" s="78"/>
      <c r="R27" s="1"/>
      <c r="S27" s="1"/>
      <c r="T27" s="1"/>
      <c r="U27" s="1"/>
      <c r="V27" s="1"/>
      <c r="W27" s="1"/>
      <c r="X27" s="1"/>
      <c r="Y27" s="1"/>
      <c r="Z27" s="1"/>
      <c r="AA27" s="1"/>
      <c r="AB27" s="1"/>
      <c r="AC27" s="1"/>
      <c r="AD27" s="16" t="str">
        <f>IF(AE27="","",MAX($AD$1:AD26)+1)</f>
        <v/>
      </c>
      <c r="AE27" s="102"/>
      <c r="AF27" s="1"/>
      <c r="AG27" s="1"/>
      <c r="AK27" s="156">
        <f>IF(OR($AL27="",COUNTIF($AL$3:$AR$3,$AL$2)=0),"",MAX($AK$3:AK26)+1)</f>
        <v>23</v>
      </c>
      <c r="AL27" s="156" t="s">
        <v>266</v>
      </c>
      <c r="AU27" s="290"/>
      <c r="AV27" s="290"/>
    </row>
    <row r="28" spans="2:65" hidden="1">
      <c r="B28" s="60" t="s">
        <v>50</v>
      </c>
      <c r="C28" s="184">
        <f>ROUND(輸入頁!J35,1)</f>
        <v>500</v>
      </c>
      <c r="D28" s="64" t="str">
        <f ca="1">IF(OR(C28="",C28=0,C28&lt;C26,C28&gt;C27),1,"")</f>
        <v/>
      </c>
      <c r="E28" s="155">
        <v>1</v>
      </c>
      <c r="H28" s="52" t="s">
        <v>239</v>
      </c>
      <c r="I28" s="52">
        <v>3</v>
      </c>
      <c r="J28" s="66"/>
      <c r="P28" s="1"/>
      <c r="Q28" s="78"/>
      <c r="R28" s="1"/>
      <c r="S28" s="1"/>
      <c r="T28" s="1"/>
      <c r="U28" s="1"/>
      <c r="V28" s="1"/>
      <c r="W28" s="1"/>
      <c r="X28" s="1"/>
      <c r="Y28" s="1"/>
      <c r="Z28" s="1"/>
      <c r="AA28" s="1"/>
      <c r="AB28" s="1"/>
      <c r="AC28" s="1"/>
      <c r="AD28" s="16" t="str">
        <f>IF(AE28="","",MAX($AD$1:AD27)+1)</f>
        <v/>
      </c>
      <c r="AE28" s="102"/>
      <c r="AG28" s="1"/>
      <c r="AK28" s="156">
        <f>IF(OR($AL28="",COUNTIF($AL$3:$AR$3,$AL$2)=0),"",MAX($AK$3:AK27)+1)</f>
        <v>24</v>
      </c>
      <c r="AL28" s="156" t="s">
        <v>267</v>
      </c>
      <c r="AU28" s="290"/>
      <c r="AV28" s="290"/>
    </row>
    <row r="29" spans="2:65" hidden="1">
      <c r="B29" s="76" t="s">
        <v>51</v>
      </c>
      <c r="C29" s="76"/>
      <c r="D29" s="70" t="str">
        <f ca="1">IF(SUM(D28)&gt;=1,"*保額錯誤*","")</f>
        <v/>
      </c>
      <c r="P29" s="1"/>
      <c r="Q29" s="78"/>
      <c r="R29" s="1"/>
      <c r="S29" s="1"/>
      <c r="T29" s="1"/>
      <c r="U29" s="1"/>
      <c r="V29" s="1"/>
      <c r="W29" s="1"/>
      <c r="X29" s="1"/>
      <c r="Y29" s="1"/>
      <c r="Z29" s="1"/>
      <c r="AA29" s="1"/>
      <c r="AB29" s="1"/>
      <c r="AC29" s="1"/>
      <c r="AD29" s="16" t="str">
        <f>IF(AE29="","",MAX($AD$1:AD28)+1)</f>
        <v/>
      </c>
      <c r="AE29" s="102"/>
      <c r="AG29" s="1"/>
      <c r="AK29" s="156">
        <f>IF(OR($AL29="",COUNTIF($AL$3:$AR$3,$AL$2)=0),"",MAX($AK$3:AK28)+1)</f>
        <v>25</v>
      </c>
      <c r="AL29" s="156" t="s">
        <v>268</v>
      </c>
      <c r="AU29" s="290"/>
      <c r="AV29" s="290"/>
    </row>
    <row r="30" spans="2:65" ht="17.25" hidden="1" thickBot="1">
      <c r="B30" s="60" t="s">
        <v>52</v>
      </c>
      <c r="C30" s="82">
        <f ca="1">IF(OR(C18=0,C22=0,D28=1),0,IF(ISNA(VLOOKUP($C$55,GP,2,0)),0,VLOOKUP($C$55,GP,2,0)))</f>
        <v>910</v>
      </c>
      <c r="H30" s="83" t="s">
        <v>53</v>
      </c>
      <c r="I30" s="52" t="s">
        <v>54</v>
      </c>
      <c r="L30" s="62" t="s">
        <v>227</v>
      </c>
      <c r="M30" s="62" t="s">
        <v>13</v>
      </c>
      <c r="P30" s="1"/>
      <c r="Q30" s="78"/>
      <c r="R30" s="1"/>
      <c r="S30" s="1"/>
      <c r="T30" s="1"/>
      <c r="U30" s="1"/>
      <c r="V30" s="1"/>
      <c r="W30" s="1"/>
      <c r="X30" s="1"/>
      <c r="Y30" s="1"/>
      <c r="Z30" s="1"/>
      <c r="AA30" s="1"/>
      <c r="AB30" s="1"/>
      <c r="AC30" s="1"/>
      <c r="AD30" s="16" t="str">
        <f>IF(AE30="","",MAX($AD$1:AD29)+1)</f>
        <v/>
      </c>
      <c r="AE30" s="102"/>
      <c r="AG30" s="1"/>
      <c r="AK30" s="156">
        <f>IF(OR($AL30="",COUNTIF($AL$3:$AR$3,$AL$2)=0),"",MAX($AK$3:AK29)+1)</f>
        <v>26</v>
      </c>
      <c r="AL30" s="156" t="s">
        <v>269</v>
      </c>
      <c r="AU30" s="290"/>
      <c r="AW30" s="300"/>
      <c r="AX30" s="300"/>
      <c r="AY30" s="300"/>
      <c r="AZ30" s="300"/>
      <c r="BA30" s="300"/>
      <c r="BB30" s="300"/>
      <c r="BC30" s="300"/>
      <c r="BD30" s="300"/>
      <c r="BE30" s="300"/>
      <c r="BF30" s="300"/>
      <c r="BG30" s="294"/>
      <c r="BH30" s="294"/>
      <c r="BI30" s="294"/>
      <c r="BJ30" s="294"/>
      <c r="BK30" s="294"/>
      <c r="BL30" s="108"/>
      <c r="BM30" s="108"/>
    </row>
    <row r="31" spans="2:65" ht="17.25" hidden="1" thickTop="1">
      <c r="B31" s="60" t="s">
        <v>55</v>
      </c>
      <c r="C31" s="82">
        <f ca="1">IF($C$21=1,ROUND($C28*BGP,1),IF(C21=2,ROUND($C28*BGP,1),""))</f>
        <v>455000</v>
      </c>
      <c r="D31" s="84"/>
      <c r="H31" s="85" t="s">
        <v>56</v>
      </c>
      <c r="I31" s="86">
        <f>IF($C$24=1,0,1%)</f>
        <v>0.01</v>
      </c>
      <c r="J31" s="57" t="s">
        <v>57</v>
      </c>
      <c r="L31" s="62" t="s">
        <v>56</v>
      </c>
      <c r="M31" s="62" t="str">
        <f>IF($C$24=1,"","金融機構轉帳")</f>
        <v>金融機構轉帳</v>
      </c>
      <c r="P31" s="1"/>
      <c r="Q31" s="78"/>
      <c r="R31" s="1"/>
      <c r="S31" s="1"/>
      <c r="T31" s="1"/>
      <c r="U31" s="1"/>
      <c r="V31" s="1"/>
      <c r="W31" s="1"/>
      <c r="X31" s="1"/>
      <c r="Y31" s="1"/>
      <c r="Z31" s="1"/>
      <c r="AA31" s="1"/>
      <c r="AB31" s="1"/>
      <c r="AC31" s="1"/>
      <c r="AD31" s="16" t="str">
        <f>IF(AE31="","",MAX($AD$1:AD30)+1)</f>
        <v/>
      </c>
      <c r="AE31" s="102"/>
      <c r="AG31" s="1"/>
      <c r="AK31" s="156">
        <f>IF(OR($AL31="",COUNTIF($AL$3:$AR$3,$AL$2)=0),"",MAX($AK$3:AK30)+1)</f>
        <v>27</v>
      </c>
      <c r="AL31" s="156" t="s">
        <v>270</v>
      </c>
      <c r="AU31" s="290"/>
      <c r="AW31" s="289"/>
      <c r="AX31" s="289"/>
      <c r="AY31" s="289"/>
      <c r="AZ31" s="289"/>
      <c r="BA31" s="289"/>
      <c r="BB31" s="289"/>
      <c r="BC31" s="289"/>
      <c r="BD31" s="289"/>
      <c r="BE31" s="289"/>
      <c r="BF31" s="289"/>
      <c r="BG31" s="294"/>
      <c r="BH31" s="294"/>
      <c r="BI31" s="294"/>
      <c r="BJ31" s="294"/>
      <c r="BK31" s="294"/>
      <c r="BL31" s="108"/>
      <c r="BM31" s="108"/>
    </row>
    <row r="32" spans="2:65" hidden="1">
      <c r="B32" s="60" t="s">
        <v>53</v>
      </c>
      <c r="C32" s="63" t="str">
        <f>IF(PM="","",PM)</f>
        <v>年繳</v>
      </c>
      <c r="D32" s="64" t="str">
        <f>IF(OR(C32="",C32=0,COUNTIF(繳,$C$32)&lt;1),1,"")</f>
        <v/>
      </c>
      <c r="E32" s="57" t="str">
        <f>IF($D$32=1,"繳別錯誤","")</f>
        <v/>
      </c>
      <c r="H32" s="87" t="s">
        <v>93</v>
      </c>
      <c r="I32" s="86">
        <f>IF($C$24=1,0,1%)</f>
        <v>0.01</v>
      </c>
      <c r="J32" s="88" t="s">
        <v>58</v>
      </c>
      <c r="L32" s="62" t="s">
        <v>93</v>
      </c>
      <c r="M32" s="62" t="str">
        <f>IF($C$24=1,"","富邦信用卡")</f>
        <v>富邦信用卡</v>
      </c>
      <c r="P32" s="1"/>
      <c r="Q32" s="78"/>
      <c r="R32" s="1"/>
      <c r="S32" s="1"/>
      <c r="T32" s="1"/>
      <c r="U32" s="1"/>
      <c r="V32" s="1"/>
      <c r="W32" s="1"/>
      <c r="X32" s="1"/>
      <c r="Y32" s="1"/>
      <c r="Z32" s="1"/>
      <c r="AA32" s="1"/>
      <c r="AB32" s="1"/>
      <c r="AC32" s="1"/>
      <c r="AD32" s="16" t="str">
        <f>IF(AE32="","",MAX($AD$1:AD31)+1)</f>
        <v/>
      </c>
      <c r="AE32" s="102"/>
      <c r="AG32" s="1"/>
      <c r="AK32" s="156">
        <f>IF(OR($AL32="",COUNTIF($AL$3:$AR$3,$AL$2)=0),"",MAX($AK$3:AK31)+1)</f>
        <v>28</v>
      </c>
      <c r="AL32" s="156" t="s">
        <v>811</v>
      </c>
      <c r="AU32" s="290"/>
      <c r="AW32" s="289"/>
      <c r="AX32" s="289"/>
      <c r="AY32" s="289"/>
      <c r="AZ32" s="289"/>
      <c r="BA32" s="289"/>
      <c r="BB32" s="289"/>
      <c r="BC32" s="289"/>
      <c r="BD32" s="289"/>
      <c r="BE32" s="289"/>
      <c r="BF32" s="289"/>
      <c r="BG32" s="294"/>
      <c r="BH32" s="294"/>
      <c r="BI32" s="294"/>
      <c r="BJ32" s="294"/>
      <c r="BK32" s="294"/>
      <c r="BL32" s="108"/>
      <c r="BM32" s="108"/>
    </row>
    <row r="33" spans="2:65" hidden="1">
      <c r="B33" s="60" t="s">
        <v>59</v>
      </c>
      <c r="C33" s="63">
        <v>1</v>
      </c>
      <c r="D33" s="64" t="str">
        <f>IF(OR(C33="",C33=0),1,"")</f>
        <v/>
      </c>
      <c r="H33" s="89" t="s">
        <v>60</v>
      </c>
      <c r="I33" s="86">
        <f>IF($C$24=1,0,1%)</f>
        <v>0.01</v>
      </c>
      <c r="L33" s="62" t="str">
        <f>IF($C$24=1,"支票","富邦信用卡")</f>
        <v>富邦信用卡</v>
      </c>
      <c r="M33" s="62" t="str">
        <f>IF($C$24=1,"","一般信用卡")</f>
        <v>一般信用卡</v>
      </c>
      <c r="P33" s="1"/>
      <c r="Q33" s="78"/>
      <c r="R33" s="1"/>
      <c r="S33" s="1"/>
      <c r="T33" s="1"/>
      <c r="U33" s="1"/>
      <c r="V33" s="1"/>
      <c r="W33" s="1"/>
      <c r="X33" s="1"/>
      <c r="Y33" s="1"/>
      <c r="Z33" s="1"/>
      <c r="AA33" s="1"/>
      <c r="AB33" s="1"/>
      <c r="AC33" s="1"/>
      <c r="AD33" s="16" t="str">
        <f>IF(AE33="","",MAX($AD$1:AD32)+1)</f>
        <v/>
      </c>
      <c r="AE33" s="102"/>
      <c r="AF33" s="1"/>
      <c r="AK33" s="156" t="str">
        <f>IF(OR($AL33="",COUNTIF($AL$3:$AR$3,$AL$2)=0),"",MAX($AK$3:AK32)+1)</f>
        <v/>
      </c>
      <c r="AL33" s="156"/>
      <c r="AU33" s="290"/>
      <c r="AW33" s="289"/>
      <c r="AX33" s="286"/>
      <c r="AY33" s="286"/>
      <c r="AZ33" s="286"/>
      <c r="BA33" s="286"/>
      <c r="BB33" s="286"/>
      <c r="BC33" s="286"/>
      <c r="BD33" s="286"/>
      <c r="BE33" s="286"/>
      <c r="BF33" s="289"/>
      <c r="BG33" s="294"/>
      <c r="BH33" s="294"/>
      <c r="BI33" s="294"/>
      <c r="BJ33" s="294"/>
      <c r="BK33" s="294"/>
      <c r="BL33" s="108"/>
      <c r="BM33" s="108"/>
    </row>
    <row r="34" spans="2:65" hidden="1">
      <c r="B34" s="60" t="s">
        <v>61</v>
      </c>
      <c r="C34" s="60">
        <f>IF(D32=1,,VLOOKUP(C32,H2:K7,1+C33,FALSE))</f>
        <v>1</v>
      </c>
      <c r="D34" s="90"/>
      <c r="H34" s="113" t="s">
        <v>94</v>
      </c>
      <c r="I34" s="114">
        <f>IF($C$24=1,0,0%)</f>
        <v>0</v>
      </c>
      <c r="J34" s="57" t="s">
        <v>62</v>
      </c>
      <c r="L34" s="62" t="str">
        <f>IF($C$24=1,"","一般信用卡")</f>
        <v>一般信用卡</v>
      </c>
      <c r="M34" s="62" t="str">
        <f>IF($C$24=1,"","收費")</f>
        <v>收費</v>
      </c>
      <c r="P34" s="1"/>
      <c r="Q34" s="78"/>
      <c r="R34" s="1"/>
      <c r="S34" s="1"/>
      <c r="T34" s="1"/>
      <c r="U34" s="1"/>
      <c r="V34" s="1"/>
      <c r="W34" s="1"/>
      <c r="X34" s="1"/>
      <c r="Y34" s="1"/>
      <c r="Z34" s="1"/>
      <c r="AA34" s="1"/>
      <c r="AB34" s="1"/>
      <c r="AC34" s="1"/>
      <c r="AD34" s="16" t="str">
        <f>IF(AE34="","",MAX($AD$1:AD33)+1)</f>
        <v/>
      </c>
      <c r="AE34" s="102"/>
      <c r="AF34" s="1"/>
      <c r="AK34" s="156">
        <f>IF(OR($AL34="",COUNTIF($AL$3:$AR$3,$AL$2)=0),"",MAX($AK$3:AK33)+1)</f>
        <v>29</v>
      </c>
      <c r="AL34" s="156" t="s">
        <v>812</v>
      </c>
      <c r="AW34" s="289"/>
      <c r="AX34" s="286"/>
      <c r="AY34" s="287"/>
      <c r="AZ34" s="287"/>
      <c r="BA34" s="287"/>
      <c r="BB34" s="287"/>
      <c r="BC34" s="287"/>
      <c r="BD34" s="287"/>
      <c r="BE34" s="287"/>
      <c r="BF34" s="289"/>
      <c r="BG34" s="294"/>
      <c r="BH34" s="294"/>
      <c r="BI34" s="294"/>
      <c r="BJ34" s="294"/>
      <c r="BK34" s="294"/>
      <c r="BL34" s="108"/>
      <c r="BM34" s="108"/>
    </row>
    <row r="35" spans="2:65" hidden="1">
      <c r="B35" s="60" t="s">
        <v>63</v>
      </c>
      <c r="C35" s="82">
        <f ca="1">IF($C$21=1,ROUND(C31*C34,0),IF($C$21=2,ROUNDDOWN(C31*C34,0),""))</f>
        <v>455000</v>
      </c>
      <c r="D35" s="57">
        <f ca="1">IF($C$50=12,$C$35*2,$C$35*1)</f>
        <v>455000</v>
      </c>
      <c r="E35" s="57" t="s">
        <v>800</v>
      </c>
      <c r="H35" s="62" t="s">
        <v>226</v>
      </c>
      <c r="I35" s="66">
        <f>IF($C$24=1,0,0%)</f>
        <v>0</v>
      </c>
      <c r="L35" s="62" t="str">
        <f>IF($C$24=1,"","支票")</f>
        <v>支票</v>
      </c>
      <c r="M35" s="62" t="str">
        <f>IF($C$24=1,"","自行繳費")</f>
        <v>自行繳費</v>
      </c>
      <c r="P35" s="1"/>
      <c r="Q35" s="78"/>
      <c r="R35" s="1"/>
      <c r="S35" s="1"/>
      <c r="T35" s="1"/>
      <c r="U35" s="1"/>
      <c r="V35" s="1"/>
      <c r="W35" s="1"/>
      <c r="X35" s="1"/>
      <c r="Y35" s="1"/>
      <c r="Z35" s="1"/>
      <c r="AA35" s="1"/>
      <c r="AB35" s="1"/>
      <c r="AC35" s="1"/>
      <c r="AD35" s="16" t="str">
        <f>IF(AE35="","",MAX($AD$1:AD34)+1)</f>
        <v/>
      </c>
      <c r="AE35" s="102"/>
      <c r="AF35" s="1"/>
      <c r="AK35" s="156">
        <f>IF(OR($AL35="",COUNTIF($AL$3:$AR$3,$AL$2)=0),"",MAX($AK$3:AK34)+1)</f>
        <v>30</v>
      </c>
      <c r="AL35" s="156" t="s">
        <v>271</v>
      </c>
      <c r="AW35" s="289"/>
      <c r="AX35" s="286"/>
      <c r="AY35" s="287"/>
      <c r="AZ35" s="287"/>
      <c r="BA35" s="287"/>
      <c r="BB35" s="287"/>
      <c r="BC35" s="287"/>
      <c r="BD35" s="287"/>
      <c r="BE35" s="287"/>
      <c r="BF35" s="289"/>
      <c r="BG35" s="294"/>
      <c r="BH35" s="294"/>
      <c r="BI35" s="294"/>
      <c r="BJ35" s="294"/>
      <c r="BK35" s="301"/>
      <c r="BL35" s="109"/>
      <c r="BM35" s="109"/>
    </row>
    <row r="36" spans="2:65" hidden="1">
      <c r="B36" s="60" t="s">
        <v>65</v>
      </c>
      <c r="C36" s="91"/>
      <c r="D36" s="57" t="s">
        <v>66</v>
      </c>
      <c r="H36" s="115" t="s">
        <v>64</v>
      </c>
      <c r="I36" s="116">
        <f>IF($C$24=1,0,1%)</f>
        <v>0.01</v>
      </c>
      <c r="J36" s="88" t="s">
        <v>68</v>
      </c>
      <c r="L36" s="62"/>
      <c r="M36" s="62"/>
      <c r="P36" s="1"/>
      <c r="Q36" s="78"/>
      <c r="R36" s="1"/>
      <c r="S36" s="1"/>
      <c r="T36" s="1"/>
      <c r="U36" s="1"/>
      <c r="V36" s="1"/>
      <c r="W36" s="1"/>
      <c r="X36" s="1"/>
      <c r="Y36" s="1"/>
      <c r="Z36" s="1"/>
      <c r="AA36" s="1"/>
      <c r="AB36" s="1"/>
      <c r="AC36" s="1"/>
      <c r="AD36" s="16" t="str">
        <f>IF(AE36="","",MAX($AD$1:AD35)+1)</f>
        <v/>
      </c>
      <c r="AE36" s="102"/>
      <c r="AF36" s="1"/>
      <c r="AK36" s="156">
        <f>IF(OR($AL36="",COUNTIF($AL$3:$AR$3,$AL$2)=0),"",MAX($AK$3:AK35)+1)</f>
        <v>31</v>
      </c>
      <c r="AL36" s="156" t="s">
        <v>272</v>
      </c>
      <c r="AW36" s="289"/>
      <c r="AX36" s="286"/>
      <c r="AY36" s="287"/>
      <c r="AZ36" s="287"/>
      <c r="BA36" s="287"/>
      <c r="BB36" s="287"/>
      <c r="BC36" s="287"/>
      <c r="BD36" s="287"/>
      <c r="BE36" s="287"/>
      <c r="BF36" s="289"/>
      <c r="BK36" s="294"/>
      <c r="BL36" s="108"/>
      <c r="BM36" s="108"/>
    </row>
    <row r="37" spans="2:65" ht="17.25" hidden="1" thickBot="1">
      <c r="B37" s="60" t="s">
        <v>69</v>
      </c>
      <c r="C37" s="117">
        <v>0</v>
      </c>
      <c r="H37" s="92" t="s">
        <v>67</v>
      </c>
      <c r="I37" s="86">
        <f>IF($C$24=1,0,0%)</f>
        <v>0</v>
      </c>
      <c r="L37" s="62"/>
      <c r="M37" s="62"/>
      <c r="P37" s="1"/>
      <c r="Q37" s="78"/>
      <c r="R37" s="1"/>
      <c r="S37" s="1"/>
      <c r="T37" s="1"/>
      <c r="U37" s="1"/>
      <c r="V37" s="1"/>
      <c r="W37" s="1"/>
      <c r="X37" s="1"/>
      <c r="Y37" s="1"/>
      <c r="Z37" s="1"/>
      <c r="AA37" s="1"/>
      <c r="AB37" s="1"/>
      <c r="AC37" s="1"/>
      <c r="AD37" s="16" t="str">
        <f>IF(AE37="","",MAX($AD$1:AD36)+1)</f>
        <v/>
      </c>
      <c r="AE37" s="102"/>
      <c r="AF37" s="1"/>
      <c r="AK37" s="156" t="str">
        <f>IF(OR($AL37="",COUNTIF($AL$3:$AR$3,$AL$2)=0),"",MAX($AK$3:AK36)+1)</f>
        <v/>
      </c>
      <c r="AL37" s="156"/>
      <c r="AW37" s="289"/>
      <c r="AX37" s="286"/>
      <c r="AY37" s="287"/>
      <c r="AZ37" s="287"/>
      <c r="BA37" s="287"/>
      <c r="BB37" s="287"/>
      <c r="BC37" s="287"/>
      <c r="BD37" s="287"/>
      <c r="BE37" s="287"/>
      <c r="BF37" s="289"/>
      <c r="BG37" s="294"/>
      <c r="BK37" s="294"/>
      <c r="BL37" s="108"/>
      <c r="BM37" s="108"/>
    </row>
    <row r="38" spans="2:65" ht="17.25" hidden="1" thickTop="1">
      <c r="B38" s="60" t="s">
        <v>232</v>
      </c>
      <c r="C38" s="91">
        <f>IF(AND($C$24&lt;&gt;1,$I$25=2,OR(AND(OR(C41=H31,C41=H35),OR(C43=H32,C43=H33,C43=H34,C43=H36)),$C$41=$H$32,$C$41=$H$33,$C$41=$H$34)),2%,0%)</f>
        <v>0</v>
      </c>
      <c r="D38" s="62" t="str">
        <f>IF(C38&gt;0,"本主約首期保費享有 "&amp;TEXT(C38,"0%")&amp;" 集體彙繳折扣","")</f>
        <v/>
      </c>
      <c r="E38" s="139"/>
      <c r="H38" s="62" t="s">
        <v>46</v>
      </c>
      <c r="K38" s="52" t="s">
        <v>70</v>
      </c>
      <c r="P38" s="1"/>
      <c r="Q38" s="78"/>
      <c r="R38" s="1"/>
      <c r="S38" s="1"/>
      <c r="T38" s="1"/>
      <c r="U38" s="1"/>
      <c r="V38" s="1"/>
      <c r="W38" s="1"/>
      <c r="X38" s="1"/>
      <c r="Y38" s="1"/>
      <c r="Z38" s="1"/>
      <c r="AA38" s="1"/>
      <c r="AB38" s="1"/>
      <c r="AC38" s="1"/>
      <c r="AD38" s="16" t="str">
        <f>IF(AE38="","",MAX($AD$1:AD37)+1)</f>
        <v/>
      </c>
      <c r="AE38" s="102"/>
      <c r="AG38" s="1"/>
      <c r="AK38" s="156" t="str">
        <f>IF(OR($AL38="",COUNTIF($AL$3:$AR$3,$AL$2)=0),"",MAX($AK$3:AK37)+1)</f>
        <v/>
      </c>
      <c r="AL38" s="156"/>
      <c r="AW38" s="289"/>
      <c r="AX38" s="286"/>
      <c r="AY38" s="288"/>
      <c r="AZ38" s="288"/>
      <c r="BA38" s="288"/>
      <c r="BB38" s="288"/>
      <c r="BC38" s="288"/>
      <c r="BD38" s="288"/>
      <c r="BE38" s="288"/>
      <c r="BF38" s="289"/>
      <c r="BG38" s="294"/>
      <c r="BK38" s="294"/>
      <c r="BL38" s="108"/>
      <c r="BM38" s="108"/>
    </row>
    <row r="39" spans="2:65" hidden="1">
      <c r="B39" s="60" t="s">
        <v>233</v>
      </c>
      <c r="C39" s="91">
        <f>IF(AND($C$24&lt;&gt;1,$I$25=2,OR($C$43=$H$32,$C$43=$H$33,$C$43=$H$34,$C$43=$H$36)),2%,0%)</f>
        <v>0</v>
      </c>
      <c r="D39" s="62" t="str">
        <f>IF(C39&gt;0,"本主約續期保費享有 "&amp;TEXT(C39,"0%")&amp;" 集體彙繳折扣","")</f>
        <v/>
      </c>
      <c r="E39" s="62" t="str">
        <f>IF(C24=1,"",IF(AND(I25=3,OR(C41&lt;&gt;H32,AND(C43&lt;&gt;H32,C43&lt;&gt;H36))),1,""))</f>
        <v/>
      </c>
      <c r="F39" s="57" t="str">
        <f>IF($E$39=1,"已選定員工轉帳件資格，請確認繳費方式是否符合規定","")</f>
        <v/>
      </c>
      <c r="H39" s="52">
        <v>10</v>
      </c>
      <c r="I39" s="93">
        <v>15</v>
      </c>
      <c r="J39" s="94">
        <v>20</v>
      </c>
      <c r="K39" s="52" t="s">
        <v>945</v>
      </c>
      <c r="P39" s="1"/>
      <c r="Q39" s="78"/>
      <c r="R39" s="1"/>
      <c r="S39" s="1"/>
      <c r="T39" s="1"/>
      <c r="U39" s="1"/>
      <c r="V39" s="1"/>
      <c r="W39" s="1"/>
      <c r="X39" s="1"/>
      <c r="Y39" s="1"/>
      <c r="Z39" s="1"/>
      <c r="AA39" s="1"/>
      <c r="AB39" s="1"/>
      <c r="AC39" s="1"/>
      <c r="AD39" s="16" t="str">
        <f>IF(AE39="","",MAX($AD$1:AD38)+1)</f>
        <v/>
      </c>
      <c r="AE39" s="102"/>
      <c r="AG39" s="1"/>
      <c r="AK39" s="156" t="str">
        <f>IF(OR($AL39="",COUNTIF($AL$3:$AR$3,$AL$2)=0),"",MAX($AK$3:AK38)+1)</f>
        <v/>
      </c>
      <c r="AL39" s="156"/>
      <c r="AW39" s="289"/>
      <c r="AX39" s="286"/>
      <c r="AY39" s="288"/>
      <c r="AZ39" s="288"/>
      <c r="BA39" s="288"/>
      <c r="BB39" s="288"/>
      <c r="BC39" s="288"/>
      <c r="BD39" s="288"/>
      <c r="BE39" s="288"/>
      <c r="BF39" s="289"/>
      <c r="BG39" s="294"/>
      <c r="BK39" s="294"/>
      <c r="BL39" s="108"/>
      <c r="BM39" s="108"/>
    </row>
    <row r="40" spans="2:65" hidden="1">
      <c r="B40" s="60" t="s">
        <v>107</v>
      </c>
      <c r="C40" s="91">
        <f>IF(AND($I$25=3,C41=H32,OR(C43=H32,C43=H36)),IF($C$24=10,6%,IF(OR($C$24=15,$C$24=20),5%,3%)),0%)</f>
        <v>0</v>
      </c>
      <c r="D40" s="62" t="str">
        <f>IF(C40&gt;0,"本保件享有 "&amp;TEXT(C40,"0%")&amp;" 員工轉帳件折扣","")</f>
        <v/>
      </c>
      <c r="H40" s="52">
        <v>30</v>
      </c>
      <c r="I40" s="52"/>
      <c r="J40" s="94"/>
      <c r="K40" s="52"/>
      <c r="P40" s="1"/>
      <c r="Q40" s="78"/>
      <c r="R40" s="1"/>
      <c r="S40" s="1"/>
      <c r="T40" s="1"/>
      <c r="U40" s="1"/>
      <c r="V40" s="1"/>
      <c r="W40" s="1"/>
      <c r="X40" s="1"/>
      <c r="Y40" s="1"/>
      <c r="Z40" s="1"/>
      <c r="AA40" s="1"/>
      <c r="AB40" s="1"/>
      <c r="AC40" s="1"/>
      <c r="AD40" s="16" t="str">
        <f>IF(AE40="","",MAX($AD$1:AD39)+1)</f>
        <v/>
      </c>
      <c r="AE40" s="102"/>
      <c r="AF40" s="1"/>
      <c r="AG40" s="1"/>
      <c r="AK40" s="156" t="str">
        <f>IF(OR($AL40="",COUNTIF($AL$3:$AR$3,$AL$2)=0),"",MAX($AK$3:AK39)+1)</f>
        <v/>
      </c>
      <c r="AL40" s="156"/>
      <c r="AW40" s="289"/>
      <c r="AX40" s="286"/>
      <c r="AY40" s="288"/>
      <c r="AZ40" s="288"/>
      <c r="BA40" s="288"/>
      <c r="BB40" s="288"/>
      <c r="BC40" s="288"/>
      <c r="BD40" s="288"/>
      <c r="BE40" s="288"/>
      <c r="BF40" s="289"/>
      <c r="BG40" s="294"/>
      <c r="BK40" s="294"/>
      <c r="BL40" s="108"/>
      <c r="BM40" s="108"/>
    </row>
    <row r="41" spans="2:65" hidden="1">
      <c r="B41" s="60" t="s">
        <v>71</v>
      </c>
      <c r="C41" s="63" t="str">
        <f>輸入頁!Q17</f>
        <v>匯款</v>
      </c>
      <c r="D41" s="64"/>
      <c r="H41" s="52"/>
      <c r="I41" s="52"/>
      <c r="J41" s="94"/>
      <c r="K41" s="52"/>
      <c r="P41" s="1"/>
      <c r="Q41" s="78"/>
      <c r="R41" s="1"/>
      <c r="S41" s="1"/>
      <c r="T41" s="1"/>
      <c r="U41" s="1"/>
      <c r="V41" s="1"/>
      <c r="W41" s="1"/>
      <c r="X41" s="1"/>
      <c r="Y41" s="1"/>
      <c r="Z41" s="1"/>
      <c r="AA41" s="1"/>
      <c r="AB41" s="1"/>
      <c r="AC41" s="1"/>
      <c r="AD41" s="16" t="str">
        <f>IF(AE41="","",MAX($AD$1:AD40)+1)</f>
        <v/>
      </c>
      <c r="AE41" s="102"/>
      <c r="AF41" s="1"/>
      <c r="AG41" s="1"/>
      <c r="AK41" s="156" t="str">
        <f>IF(OR($AL41="",COUNTIF($AL$3:$AR$3,$AL$2)=0),"",MAX($AK$3:AK40)+1)</f>
        <v/>
      </c>
      <c r="AL41" s="156"/>
      <c r="AW41" s="289"/>
      <c r="AX41" s="286"/>
      <c r="AY41" s="288"/>
      <c r="AZ41" s="288"/>
      <c r="BA41" s="288"/>
      <c r="BB41" s="288"/>
      <c r="BC41" s="288"/>
      <c r="BD41" s="288"/>
      <c r="BE41" s="288"/>
      <c r="BF41" s="289"/>
      <c r="BG41" s="294"/>
      <c r="BK41" s="294"/>
      <c r="BL41" s="108"/>
      <c r="BM41" s="108"/>
    </row>
    <row r="42" spans="2:65" hidden="1">
      <c r="B42" s="60" t="s">
        <v>72</v>
      </c>
      <c r="C42" s="91">
        <f>IF(OR(ISNA(VLOOKUP(C41,$H$30:$I$37,2,FALSE)),$C$40&gt;0),0,VLOOKUP(C41,$H$30:$I$37,2,FALSE))</f>
        <v>0.01</v>
      </c>
      <c r="D42" s="95" t="str">
        <f>IF(C42&gt;0,"-首期享有1%繳別折扣-","")</f>
        <v>-首期享有1%繳別折扣-</v>
      </c>
      <c r="H42" s="418" t="s">
        <v>198</v>
      </c>
      <c r="I42" s="418" t="s">
        <v>947</v>
      </c>
      <c r="J42" s="425"/>
      <c r="Q42" s="78"/>
      <c r="AD42" s="16" t="str">
        <f>IF(AE42="","",MAX($AD$1:AD41)+1)</f>
        <v/>
      </c>
      <c r="AE42" s="59"/>
      <c r="AK42" s="156" t="str">
        <f>IF(OR($AL42="",COUNTIF($AL$3:$AR$3,$AL$2)=0),"",MAX($AK$3:AK41)+1)</f>
        <v/>
      </c>
      <c r="AL42" s="156"/>
      <c r="AW42" s="289"/>
      <c r="AX42" s="289"/>
      <c r="AY42" s="289"/>
      <c r="AZ42" s="289"/>
      <c r="BA42" s="289"/>
      <c r="BB42" s="289"/>
      <c r="BC42" s="289"/>
      <c r="BD42" s="289"/>
      <c r="BE42" s="289"/>
      <c r="BF42" s="289"/>
      <c r="BG42" s="301"/>
      <c r="BK42" s="294"/>
      <c r="BL42" s="108"/>
      <c r="BM42" s="108"/>
    </row>
    <row r="43" spans="2:65" hidden="1">
      <c r="B43" s="60" t="s">
        <v>73</v>
      </c>
      <c r="C43" s="63" t="str">
        <f>輸入頁!Q19</f>
        <v>金融機構轉帳</v>
      </c>
      <c r="D43" s="64"/>
      <c r="H43" s="418">
        <v>10</v>
      </c>
      <c r="I43" s="418">
        <v>25</v>
      </c>
      <c r="J43" s="425"/>
      <c r="L43" s="243" t="s">
        <v>627</v>
      </c>
      <c r="M43" s="62" t="s">
        <v>946</v>
      </c>
      <c r="N43" s="62" t="str">
        <f>"SDH續年度折扣後實繳保費"&amp;IF($C$47&gt;0,"(含續期繳費方式折扣"&amp;TEXT($C$47,"0%")&amp;")","")</f>
        <v>SDH續年度折扣後實繳保費(含續期繳費方式折扣1%)</v>
      </c>
      <c r="Q43" s="78"/>
      <c r="AD43" s="16" t="str">
        <f>IF(AE43="","",MAX($AD$1:AD42)+1)</f>
        <v/>
      </c>
      <c r="AE43" s="59"/>
      <c r="AK43" s="156" t="str">
        <f>IF(OR($AL43="",COUNTIF($AL$3:$AR$3,$AL$2)=0),"",MAX($AK$3:AK42)+1)</f>
        <v/>
      </c>
      <c r="AL43" s="156"/>
      <c r="AW43" s="289"/>
      <c r="AX43" s="289"/>
      <c r="AY43" s="289"/>
      <c r="AZ43" s="289"/>
      <c r="BA43" s="289"/>
      <c r="BB43" s="289"/>
      <c r="BC43" s="289"/>
      <c r="BD43" s="289"/>
      <c r="BE43" s="289"/>
      <c r="BF43" s="289"/>
      <c r="BG43" s="294"/>
      <c r="BK43" s="294"/>
      <c r="BL43" s="108"/>
      <c r="BM43" s="108"/>
    </row>
    <row r="44" spans="2:65" hidden="1">
      <c r="B44" s="60" t="s">
        <v>74</v>
      </c>
      <c r="C44" s="91">
        <f>IF(OR(ISNA(VLOOKUP(C43,$H$30:$I$37,2,FALSE)),$C$40&gt;0),0,VLOOKUP(C43,$H$30:$I$37,2,FALSE))</f>
        <v>0.01</v>
      </c>
      <c r="D44" s="95" t="str">
        <f>IF(C44&gt;0,"-續期享有1%繳別折扣-","")</f>
        <v>-續期享有1%繳別折扣-</v>
      </c>
      <c r="H44" s="418">
        <v>15</v>
      </c>
      <c r="I44" s="418">
        <v>30</v>
      </c>
      <c r="J44" s="425"/>
      <c r="L44" s="353" t="s">
        <v>765</v>
      </c>
      <c r="M44" s="356">
        <v>0.01</v>
      </c>
      <c r="N44" s="62">
        <f ca="1">ROUND($C$35*(1-($C$47+$M$44)),0)</f>
        <v>445900</v>
      </c>
      <c r="AD44" s="16" t="str">
        <f>IF(AE44="","",MAX($AD$1:AD43)+1)</f>
        <v/>
      </c>
      <c r="AE44" s="59"/>
      <c r="AK44" s="156" t="str">
        <f>IF(OR($AL44="",COUNTIF($AL$3:$AR$3,$AL$2)=0),"",MAX($AK$3:AK43)+1)</f>
        <v/>
      </c>
      <c r="AL44" s="156"/>
      <c r="AW44" s="289"/>
      <c r="AX44" s="289"/>
      <c r="AY44" s="289"/>
      <c r="AZ44" s="289"/>
      <c r="BA44" s="289"/>
      <c r="BB44" s="289"/>
      <c r="BC44" s="289"/>
      <c r="BD44" s="289"/>
      <c r="BE44" s="289"/>
      <c r="BF44" s="289"/>
      <c r="BG44" s="294"/>
    </row>
    <row r="45" spans="2:65" hidden="1">
      <c r="B45" s="60" t="s">
        <v>75</v>
      </c>
      <c r="C45" s="96">
        <f>IF($I$25=3,IF($C$24=10,6%,IF(OR($C$24=15,$C$24=20),5%,3%)),1%)</f>
        <v>0.01</v>
      </c>
      <c r="D45" s="64" t="str">
        <f>IF(OR(C45="",),1,"")</f>
        <v/>
      </c>
      <c r="H45" s="418">
        <v>20</v>
      </c>
      <c r="I45" s="418">
        <v>35</v>
      </c>
      <c r="J45" s="425"/>
      <c r="L45" s="62"/>
      <c r="M45" s="356"/>
      <c r="N45" s="62"/>
      <c r="AD45" s="16" t="str">
        <f>IF(AE45="","",MAX($AD$1:AD44)+1)</f>
        <v/>
      </c>
      <c r="AE45" s="59"/>
      <c r="AK45" s="156" t="str">
        <f>IF(OR($AL45="",COUNTIF($AL$3:$AR$3,$AL$2)=0),"",MAX($AK$3:AK44)+1)</f>
        <v/>
      </c>
      <c r="AL45" s="156"/>
      <c r="AW45" s="289"/>
      <c r="AX45" s="289"/>
      <c r="AY45" s="289"/>
      <c r="AZ45" s="289"/>
      <c r="BA45" s="289"/>
      <c r="BB45" s="289"/>
      <c r="BC45" s="289"/>
      <c r="BD45" s="289"/>
      <c r="BE45" s="289"/>
      <c r="BF45" s="289"/>
      <c r="BG45" s="294"/>
    </row>
    <row r="46" spans="2:65" hidden="1">
      <c r="B46" s="60" t="s">
        <v>76</v>
      </c>
      <c r="C46" s="97">
        <f>MIN(SUM(C36:C37,C38,C40,C42),C45)</f>
        <v>0.01</v>
      </c>
      <c r="D46" s="142" t="str">
        <f>IF(OR(C42&gt;0,C44&gt;0),"繳費方式折扣‧","")&amp;IF(C37&gt;0,"高保額折扣‧","")&amp;IF(OR(C38&gt;0,C39&gt;0),"集體彙繳件折扣‧","")&amp;IF(OR(C40&gt;0),"員工轉帳件折扣‧","")</f>
        <v>繳費方式折扣‧</v>
      </c>
      <c r="H46" s="426">
        <v>30</v>
      </c>
      <c r="I46" s="418">
        <v>45</v>
      </c>
      <c r="J46" s="425"/>
      <c r="L46" s="62"/>
      <c r="M46" s="356"/>
      <c r="N46" s="62"/>
      <c r="AD46" s="16" t="str">
        <f>IF(AE46="","",MAX($AD$1:AD45)+1)</f>
        <v/>
      </c>
      <c r="AE46" s="59"/>
      <c r="AL46" s="155" t="s">
        <v>273</v>
      </c>
      <c r="AM46" s="155" t="s">
        <v>304</v>
      </c>
      <c r="AN46" s="155" t="s">
        <v>791</v>
      </c>
      <c r="AO46" s="155"/>
      <c r="AP46" s="155"/>
      <c r="AQ46" s="155"/>
      <c r="AR46" s="155"/>
      <c r="BG46" s="294"/>
    </row>
    <row r="47" spans="2:65" hidden="1">
      <c r="B47" s="60" t="s">
        <v>77</v>
      </c>
      <c r="C47" s="97">
        <f>MIN(SUM(C37,C39,C40,C44),C45)</f>
        <v>0.01</v>
      </c>
      <c r="D47" s="142" t="str">
        <f>IF(OR(C37+C38+C40+C42&gt;C45,C37+C39+C44&gt;C45),"本商品折扣率上限"&amp;TEXT($C$45,"0%。"),"")</f>
        <v/>
      </c>
      <c r="H47" s="425"/>
      <c r="I47" s="425"/>
      <c r="J47" s="425"/>
      <c r="L47" s="62"/>
      <c r="M47" s="356"/>
      <c r="N47" s="62"/>
      <c r="AD47" s="16" t="str">
        <f>IF(AE47="","",MAX($AD$1:AD46)+1)</f>
        <v/>
      </c>
      <c r="AE47" s="59"/>
      <c r="AK47" s="156" t="str">
        <f>IF(OR($AL47="",COUNTIF($AL$46:$AR$46,$AL$2)=0),"",MAX($AK$3:AK46)+1)</f>
        <v/>
      </c>
      <c r="AL47" s="156" t="s">
        <v>250</v>
      </c>
      <c r="AW47" s="289"/>
      <c r="AX47" s="289"/>
      <c r="AY47" s="289"/>
      <c r="AZ47" s="289"/>
      <c r="BA47" s="289"/>
      <c r="BB47" s="302"/>
      <c r="BG47" s="294"/>
    </row>
    <row r="48" spans="2:65" hidden="1">
      <c r="B48" s="60" t="s">
        <v>78</v>
      </c>
      <c r="C48" s="82">
        <f ca="1">ROUND(MGP*(1-C46),0)</f>
        <v>450450</v>
      </c>
      <c r="D48" s="70"/>
      <c r="H48" s="62"/>
      <c r="I48" s="62"/>
      <c r="J48" s="62"/>
      <c r="L48" s="62"/>
      <c r="M48" s="356"/>
      <c r="N48" s="62"/>
      <c r="AD48" s="16" t="str">
        <f>IF(AE48="","",MAX($AD$1:AD47)+1)</f>
        <v/>
      </c>
      <c r="AE48" s="59"/>
      <c r="AK48" s="156" t="str">
        <f>IF(OR($AL48="",COUNTIF($AL$46:$AR$46,$AL$2)=0),"",MAX($AK$3:AK47)+1)</f>
        <v/>
      </c>
      <c r="AL48" s="156" t="s">
        <v>251</v>
      </c>
      <c r="AW48" s="289"/>
      <c r="AX48" s="289"/>
      <c r="AY48" s="289"/>
      <c r="AZ48" s="289"/>
      <c r="BA48" s="289"/>
      <c r="BB48" s="302"/>
      <c r="BG48" s="294"/>
    </row>
    <row r="49" spans="2:59" hidden="1">
      <c r="B49" s="60" t="s">
        <v>79</v>
      </c>
      <c r="C49" s="82">
        <f ca="1">ROUND(MGP*(1-C47),0)</f>
        <v>450450</v>
      </c>
      <c r="D49" s="70" t="str">
        <f>IF($C$50=12,"-月繳首期須繳 2個月 "&amp;TEXT($C$48*2,"#,##0 元-"),"")</f>
        <v/>
      </c>
      <c r="L49" s="62"/>
      <c r="M49" s="356"/>
      <c r="N49" s="62"/>
      <c r="AD49" s="16" t="str">
        <f>IF(AE49="","",MAX($AD$1:AD48)+1)</f>
        <v/>
      </c>
      <c r="AE49" s="59"/>
      <c r="AK49" s="156" t="str">
        <f>IF(OR($AL49="",COUNTIF($AL$46:$AR$46,$AL$2)=0),"",MAX($AK$3:AK48)+1)</f>
        <v/>
      </c>
      <c r="AL49" s="156" t="s">
        <v>252</v>
      </c>
      <c r="AW49" s="303"/>
      <c r="AX49" s="289"/>
      <c r="AY49" s="289"/>
      <c r="AZ49" s="289"/>
      <c r="BA49" s="289"/>
      <c r="BB49" s="304"/>
      <c r="BG49" s="294"/>
    </row>
    <row r="50" spans="2:59" hidden="1">
      <c r="B50" s="60" t="s">
        <v>80</v>
      </c>
      <c r="C50" s="60">
        <f>IF(D32=1,,VLOOKUP(C32,H2:K7,4,FALSE))</f>
        <v>1</v>
      </c>
      <c r="D50" s="64"/>
      <c r="E50" s="57" t="s">
        <v>81</v>
      </c>
      <c r="H50" s="418" t="s">
        <v>198</v>
      </c>
      <c r="I50" s="62" t="s">
        <v>82</v>
      </c>
      <c r="J50" s="62" t="s">
        <v>83</v>
      </c>
      <c r="AD50" s="16" t="str">
        <f>IF(AE50="","",MAX($AD$1:AD49)+1)</f>
        <v/>
      </c>
      <c r="AE50" s="98"/>
      <c r="AK50" s="156" t="str">
        <f>IF(OR($AL50="",COUNTIF($AL$46:$AR$46,$AL$2)=0),"",MAX($AK$3:AK49)+1)</f>
        <v/>
      </c>
      <c r="AL50" s="156" t="s">
        <v>253</v>
      </c>
      <c r="AW50" s="289"/>
      <c r="AX50" s="289"/>
      <c r="AY50" s="289"/>
      <c r="AZ50" s="303"/>
      <c r="BA50" s="289"/>
      <c r="BB50" s="302"/>
      <c r="BG50" s="294"/>
    </row>
    <row r="51" spans="2:59" hidden="1">
      <c r="B51" s="60" t="s">
        <v>84</v>
      </c>
      <c r="C51" s="82">
        <f ca="1">IF(C50=12,C48*2+C49*10,C48*1+C49*(C50-1))</f>
        <v>450450</v>
      </c>
      <c r="D51" s="107">
        <v>40831</v>
      </c>
      <c r="H51" s="52">
        <v>10</v>
      </c>
      <c r="I51" s="52">
        <v>0</v>
      </c>
      <c r="J51" s="52">
        <v>60</v>
      </c>
      <c r="AD51" s="16" t="str">
        <f>IF(AE51="","",MAX($AD$1:AD50)+1)</f>
        <v/>
      </c>
      <c r="AE51" s="98"/>
      <c r="AK51" s="156" t="str">
        <f>IF(OR($AL51="",COUNTIF($AL$46:$AR$46,$AL$2)=0),"",MAX($AK$3:AK50)+1)</f>
        <v/>
      </c>
      <c r="AL51" s="156" t="s">
        <v>254</v>
      </c>
      <c r="AW51" s="289"/>
      <c r="AX51" s="289"/>
      <c r="AY51" s="289"/>
      <c r="AZ51" s="303"/>
      <c r="BA51" s="289"/>
      <c r="BB51" s="302"/>
    </row>
    <row r="52" spans="2:59" hidden="1">
      <c r="B52" s="60" t="s">
        <v>85</v>
      </c>
      <c r="C52" s="82">
        <f ca="1">C49*C50</f>
        <v>450450</v>
      </c>
      <c r="H52" s="52">
        <v>15</v>
      </c>
      <c r="I52" s="52">
        <v>0</v>
      </c>
      <c r="J52" s="52">
        <v>55</v>
      </c>
      <c r="AD52" s="16" t="str">
        <f>IF(AE52="","",MAX($AD$1:AD51)+1)</f>
        <v/>
      </c>
      <c r="AE52" s="98"/>
      <c r="AK52" s="156" t="str">
        <f>IF(OR($AL52="",COUNTIF($AL$46:$AR$46,$AL$2)=0),"",MAX($AK$3:AK51)+1)</f>
        <v/>
      </c>
      <c r="AL52" s="156" t="s">
        <v>255</v>
      </c>
      <c r="AW52" s="289"/>
      <c r="AX52" s="289"/>
      <c r="AY52" s="289"/>
      <c r="AZ52" s="303"/>
      <c r="BA52" s="289"/>
      <c r="BB52" s="302"/>
    </row>
    <row r="53" spans="2:59" hidden="1">
      <c r="B53" s="76" t="s">
        <v>86</v>
      </c>
      <c r="C53" s="76"/>
      <c r="D53" s="64" t="str">
        <f ca="1">IF(SUM(D15:D16,D28,D32:D33,D40:D41,D43,D45,D50,D24,D64,E39)&gt;=1,1,"")</f>
        <v/>
      </c>
      <c r="H53" s="52">
        <v>20</v>
      </c>
      <c r="I53" s="52">
        <v>0</v>
      </c>
      <c r="J53" s="52">
        <v>50</v>
      </c>
      <c r="AD53" s="16" t="str">
        <f>IF(AE53="","",MAX($AD$1:AD52)+1)</f>
        <v/>
      </c>
      <c r="AE53" s="98"/>
      <c r="AK53" s="156" t="str">
        <f>IF(OR($AL53="",COUNTIF($AL$46:$AR$46,$AL$2)=0),"",MAX($AK$3:AK52)+1)</f>
        <v/>
      </c>
      <c r="AL53" s="156" t="s">
        <v>256</v>
      </c>
      <c r="AW53" s="289"/>
      <c r="AX53" s="289"/>
      <c r="AY53" s="289"/>
      <c r="AZ53" s="303"/>
      <c r="BA53" s="289"/>
      <c r="BB53" s="302"/>
    </row>
    <row r="54" spans="2:59" hidden="1">
      <c r="B54" s="60" t="s">
        <v>87</v>
      </c>
      <c r="C54" s="99" t="s">
        <v>1062</v>
      </c>
      <c r="H54" s="426">
        <v>30</v>
      </c>
      <c r="I54" s="418">
        <v>0</v>
      </c>
      <c r="J54" s="418">
        <v>40</v>
      </c>
      <c r="AD54" s="16" t="str">
        <f>IF(AE54="","",MAX($AD$1:AD53)+1)</f>
        <v/>
      </c>
      <c r="AE54" s="98"/>
      <c r="AK54" s="156" t="str">
        <f>IF(OR($AL54="",COUNTIF($AL$46:$AR$46,$AL$2)=0),"",MAX($AK$3:AK53)+1)</f>
        <v/>
      </c>
      <c r="AL54" s="156" t="s">
        <v>257</v>
      </c>
      <c r="AW54" s="289"/>
      <c r="AX54" s="289"/>
      <c r="AY54" s="289"/>
      <c r="AZ54" s="303"/>
      <c r="BA54" s="289"/>
      <c r="BB54" s="302"/>
    </row>
    <row r="55" spans="2:59" hidden="1">
      <c r="B55" s="60" t="s">
        <v>24</v>
      </c>
      <c r="C55" s="60" t="str">
        <f ca="1">$C$22&amp;$C$24&amp;TEXT($C$18,"00")&amp;TEXT($D$5,"00")</f>
        <v>SDH100235</v>
      </c>
      <c r="D55" s="57" t="s">
        <v>88</v>
      </c>
      <c r="H55" s="425"/>
      <c r="I55" s="425"/>
      <c r="J55" s="425"/>
      <c r="AD55" s="16" t="str">
        <f>IF(AE55="","",MAX($AD$1:AD54)+1)</f>
        <v/>
      </c>
      <c r="AE55" s="98"/>
      <c r="AK55" s="156" t="str">
        <f>IF(OR($AL55="",COUNTIF($AL$46:$AR$46,$AL$2)=0),"",MAX($AK$3:AK54)+1)</f>
        <v/>
      </c>
      <c r="AL55" s="156" t="s">
        <v>258</v>
      </c>
      <c r="AW55" s="289"/>
      <c r="AX55" s="289"/>
      <c r="AY55" s="289"/>
      <c r="AZ55" s="303"/>
      <c r="BA55" s="289"/>
      <c r="BB55" s="302"/>
    </row>
    <row r="56" spans="2:59" hidden="1">
      <c r="B56" s="60" t="s">
        <v>89</v>
      </c>
      <c r="C56" s="60" t="str">
        <f>IF($C$24=1,$C$22,C22&amp;TEXT($C$24,"00"))</f>
        <v>SDH10</v>
      </c>
      <c r="D56" s="100" t="s">
        <v>90</v>
      </c>
      <c r="H56" s="425"/>
      <c r="I56" s="425"/>
      <c r="J56" s="425"/>
      <c r="AD56" s="16" t="str">
        <f>IF(AE56="","",MAX($AD$1:AD55)+1)</f>
        <v/>
      </c>
      <c r="AE56" s="98"/>
      <c r="AK56" s="156" t="str">
        <f>IF(OR($AL56="",COUNTIF($AL$46:$AR$46,$AL$2)=0),"",MAX($AK$3:AK55)+1)</f>
        <v/>
      </c>
      <c r="AL56" s="156" t="s">
        <v>259</v>
      </c>
      <c r="AW56" s="289"/>
      <c r="AX56" s="289"/>
      <c r="AY56" s="289"/>
      <c r="AZ56" s="303"/>
      <c r="BA56" s="289"/>
      <c r="BB56" s="302"/>
    </row>
    <row r="57" spans="2:59" hidden="1">
      <c r="B57" s="60" t="s">
        <v>98</v>
      </c>
      <c r="C57" s="60">
        <f ca="1">$F$57+D5-1</f>
        <v>59</v>
      </c>
      <c r="D57" s="276"/>
      <c r="E57" s="57" t="s">
        <v>948</v>
      </c>
      <c r="F57" s="155">
        <f>IF($D$24=1,0,VLOOKUP($C$24,$H$43:$I$48,2,0))</f>
        <v>25</v>
      </c>
      <c r="AD57" s="16" t="str">
        <f>IF(AE57="","",MAX($AD$1:AD56)+1)</f>
        <v/>
      </c>
      <c r="AE57" s="98"/>
      <c r="AK57" s="156" t="str">
        <f>IF(OR($AL57="",COUNTIF($AL$46:$AR$46,$AL$2)=0),"",MAX($AK$3:AK56)+1)</f>
        <v/>
      </c>
      <c r="AL57" s="156" t="s">
        <v>260</v>
      </c>
      <c r="AW57" s="289"/>
      <c r="AX57" s="289"/>
      <c r="AY57" s="289"/>
      <c r="AZ57" s="303"/>
      <c r="BA57" s="289"/>
      <c r="BB57" s="302"/>
    </row>
    <row r="58" spans="2:59" hidden="1">
      <c r="H58" s="56">
        <f>IF(C22=I58,1,3)</f>
        <v>1</v>
      </c>
      <c r="I58" s="62" t="s">
        <v>945</v>
      </c>
      <c r="J58" s="62"/>
      <c r="K58" s="62"/>
      <c r="L58" s="62"/>
      <c r="AD58" s="16" t="str">
        <f>IF(AE58="","",MAX($AD$1:AD57)+1)</f>
        <v/>
      </c>
      <c r="AE58" s="98"/>
      <c r="AK58" s="156" t="str">
        <f>IF(OR($AL58="",COUNTIF($AL$46:$AR$46,$AL$2)=0),"",MAX($AK$3:AK57)+1)</f>
        <v/>
      </c>
      <c r="AL58" s="156" t="s">
        <v>306</v>
      </c>
      <c r="AW58" s="289"/>
      <c r="AX58" s="289"/>
      <c r="AY58" s="289"/>
      <c r="AZ58" s="303"/>
      <c r="BA58" s="289"/>
      <c r="BB58" s="302"/>
    </row>
    <row r="59" spans="2:59" hidden="1">
      <c r="AD59" s="16" t="str">
        <f>IF(AE59="","",MAX($AD$1:AD58)+1)</f>
        <v/>
      </c>
      <c r="AE59" s="98"/>
      <c r="AK59" s="156" t="str">
        <f>IF(OR($AL59="",COUNTIF($AL$46:$AR$46,$AL$2)=0),"",MAX($AK$3:AK58)+1)</f>
        <v/>
      </c>
      <c r="AL59" s="156" t="s">
        <v>307</v>
      </c>
      <c r="AW59" s="289"/>
      <c r="AX59" s="289"/>
      <c r="AY59" s="289"/>
      <c r="AZ59" s="303"/>
      <c r="BA59" s="289"/>
      <c r="BB59" s="302"/>
    </row>
    <row r="60" spans="2:59" hidden="1">
      <c r="H60" s="418" t="s">
        <v>198</v>
      </c>
      <c r="I60" s="62" t="s">
        <v>48</v>
      </c>
      <c r="J60" s="62" t="s">
        <v>49</v>
      </c>
      <c r="K60" s="62"/>
      <c r="L60" s="62"/>
      <c r="AD60" s="16" t="str">
        <f>IF(AE60="","",MAX($AD$1:AD59)+1)</f>
        <v/>
      </c>
      <c r="AE60" s="98"/>
      <c r="AK60" s="156" t="str">
        <f>IF(OR($AL60="",COUNTIF($AL$46:$AR$46,$AL$2)=0),"",MAX($AK$3:AK59)+1)</f>
        <v/>
      </c>
      <c r="AL60" s="156" t="s">
        <v>261</v>
      </c>
      <c r="AW60" s="289"/>
      <c r="AX60" s="289"/>
      <c r="AY60" s="289"/>
      <c r="AZ60" s="303"/>
      <c r="BA60" s="289"/>
      <c r="BB60" s="302"/>
    </row>
    <row r="61" spans="2:59" hidden="1">
      <c r="B61" s="418" t="s">
        <v>819</v>
      </c>
      <c r="C61" s="418">
        <f>輸入頁!$E$48</f>
        <v>50000</v>
      </c>
      <c r="H61" s="52">
        <v>10</v>
      </c>
      <c r="I61" s="52">
        <v>10</v>
      </c>
      <c r="J61" s="52">
        <f ca="1">IF($D$16=1,0,VLOOKUP($D$5,$H$72:$I$146,2,0))</f>
        <v>500</v>
      </c>
      <c r="K61" s="52"/>
      <c r="L61" s="52"/>
      <c r="AD61" s="16" t="str">
        <f>IF(AE61="","",MAX($AD$1:AD60)+1)</f>
        <v/>
      </c>
      <c r="AE61" s="98"/>
      <c r="AK61" s="156" t="str">
        <f>IF(OR($AL61="",COUNTIF($AL$46:$AR$46,$AL$2)=0),"",MAX($AK$3:AK60)+1)</f>
        <v/>
      </c>
      <c r="AL61" s="156" t="s">
        <v>807</v>
      </c>
      <c r="AW61" s="289"/>
      <c r="AX61" s="289"/>
      <c r="AY61" s="289"/>
      <c r="AZ61" s="303"/>
      <c r="BA61" s="289"/>
      <c r="BB61" s="302"/>
    </row>
    <row r="62" spans="2:59" hidden="1">
      <c r="B62" s="418" t="s">
        <v>820</v>
      </c>
      <c r="C62" s="418">
        <f ca="1">ROUNDDOWN(C61/C30,$E$28)</f>
        <v>54.9</v>
      </c>
      <c r="H62" s="52">
        <v>15</v>
      </c>
      <c r="I62" s="52">
        <v>10</v>
      </c>
      <c r="J62" s="52">
        <f t="shared" ref="J62:J64" ca="1" si="0">IF($D$16=1,0,VLOOKUP($D$5,$H$72:$I$146,2,0))</f>
        <v>500</v>
      </c>
      <c r="K62" s="52"/>
      <c r="L62" s="52"/>
      <c r="AD62" s="16" t="str">
        <f>IF(AE62="","",MAX($AD$1:AD61)+1)</f>
        <v/>
      </c>
      <c r="AE62" s="98"/>
      <c r="AK62" s="156" t="str">
        <f>IF(OR($AL62="",COUNTIF($AL$46:$AR$46,$AL$2)=0),"",MAX($AK$3:AK61)+1)</f>
        <v/>
      </c>
      <c r="AL62" s="156" t="s">
        <v>808</v>
      </c>
      <c r="AW62" s="289"/>
      <c r="AX62" s="289"/>
      <c r="AY62" s="289"/>
      <c r="AZ62" s="303"/>
      <c r="BA62" s="289"/>
      <c r="BB62" s="302"/>
    </row>
    <row r="63" spans="2:59" hidden="1">
      <c r="B63" s="418" t="s">
        <v>821</v>
      </c>
      <c r="C63" s="418">
        <f ca="1">ROUNDDOWN((C61*(1+C46))/C30,$E$28)</f>
        <v>55.4</v>
      </c>
      <c r="H63" s="52">
        <v>20</v>
      </c>
      <c r="I63" s="52">
        <v>10</v>
      </c>
      <c r="J63" s="52">
        <f t="shared" ca="1" si="0"/>
        <v>500</v>
      </c>
      <c r="K63" s="52"/>
      <c r="L63" s="52"/>
      <c r="AD63" s="16" t="str">
        <f>IF(AE63="","",MAX($AD$1:AD62)+1)</f>
        <v/>
      </c>
      <c r="AE63" s="98"/>
      <c r="AK63" s="156" t="str">
        <f>IF(OR($AL63="",COUNTIF($AL$46:$AR$46,$AL$2)=0),"",MAX($AK$3:AK62)+1)</f>
        <v/>
      </c>
      <c r="AL63" s="156" t="s">
        <v>809</v>
      </c>
      <c r="AW63" s="289"/>
      <c r="AX63" s="289"/>
      <c r="AY63" s="289"/>
      <c r="AZ63" s="303"/>
      <c r="BA63" s="289"/>
      <c r="BB63" s="302"/>
    </row>
    <row r="64" spans="2:59" hidden="1">
      <c r="B64" s="419" t="s">
        <v>822</v>
      </c>
      <c r="C64" s="420">
        <f>輸入頁!$J$35</f>
        <v>500</v>
      </c>
      <c r="D64" s="421" t="str">
        <f>IF(ROUND($C$64,$E$28)&lt;&gt;$C$64,1,"")</f>
        <v/>
      </c>
      <c r="E64" s="421" t="str">
        <f>IF(D64=1,"保額輸入"&amp;C64&amp;"不符投保規則，請重新輸入","")</f>
        <v/>
      </c>
      <c r="H64" s="424">
        <v>30</v>
      </c>
      <c r="I64" s="52">
        <v>10</v>
      </c>
      <c r="J64" s="52">
        <f t="shared" ca="1" si="0"/>
        <v>500</v>
      </c>
      <c r="K64" s="62"/>
      <c r="L64" s="62"/>
      <c r="AD64" s="16" t="str">
        <f>IF(AE64="","",MAX($AD$1:AD63)+1)</f>
        <v/>
      </c>
      <c r="AE64" s="98"/>
      <c r="AK64" s="156" t="str">
        <f>IF(OR($AL64="",COUNTIF($AL$46:$AR$46,$AL$2)=0),"",MAX($AK$3:AK63)+1)</f>
        <v/>
      </c>
      <c r="AL64" s="156" t="s">
        <v>274</v>
      </c>
      <c r="AW64" s="289"/>
      <c r="AX64" s="289"/>
      <c r="AY64" s="289"/>
      <c r="AZ64" s="303"/>
      <c r="BA64" s="289"/>
      <c r="BB64" s="302"/>
    </row>
    <row r="65" spans="2:63" hidden="1">
      <c r="H65" s="425"/>
      <c r="I65" s="425"/>
      <c r="J65" s="425"/>
      <c r="K65" s="425"/>
      <c r="L65" s="425"/>
      <c r="AD65" s="16" t="str">
        <f>IF(AE65="","",MAX($AD$1:AD64)+1)</f>
        <v/>
      </c>
      <c r="AK65" s="156" t="str">
        <f>IF(OR($AL65="",COUNTIF($AL$46:$AR$46,$AL$2)=0),"",MAX($AK$3:AK64)+1)</f>
        <v/>
      </c>
      <c r="AL65" s="156" t="s">
        <v>262</v>
      </c>
      <c r="AW65" s="289"/>
      <c r="AX65" s="289"/>
      <c r="AY65" s="289"/>
      <c r="AZ65" s="303"/>
      <c r="BA65" s="289"/>
      <c r="BB65" s="302"/>
    </row>
    <row r="66" spans="2:63" hidden="1">
      <c r="H66" s="425"/>
      <c r="I66" s="425"/>
      <c r="J66" s="425"/>
      <c r="K66" s="425"/>
      <c r="L66" s="425"/>
      <c r="AD66" s="16" t="str">
        <f>IF(AE66="","",MAX($AD$1:AD65)+1)</f>
        <v/>
      </c>
      <c r="AK66" s="156" t="str">
        <f>IF(OR($AL66="",COUNTIF($AL$46:$AR$46,$AL$2)=0),"",MAX($AK$3:AK65)+1)</f>
        <v/>
      </c>
      <c r="AL66" s="156" t="s">
        <v>263</v>
      </c>
      <c r="AW66" s="289"/>
      <c r="AX66" s="289"/>
      <c r="AY66" s="289"/>
      <c r="AZ66" s="303"/>
      <c r="BA66" s="289"/>
      <c r="BB66" s="302"/>
    </row>
    <row r="67" spans="2:63" hidden="1">
      <c r="H67" s="418"/>
      <c r="I67" s="418"/>
      <c r="J67" s="425"/>
      <c r="K67" s="425"/>
      <c r="L67" s="425"/>
      <c r="AD67" s="16" t="str">
        <f>IF(AE67="","",MAX($AD$1:AD66)+1)</f>
        <v/>
      </c>
      <c r="AK67" s="156" t="str">
        <f>IF(OR($AL67="",COUNTIF($AL$46:$AR$46,$AL$2)=0),"",MAX($AK$3:AK66)+1)</f>
        <v/>
      </c>
      <c r="AL67" s="156" t="s">
        <v>264</v>
      </c>
      <c r="AW67" s="289"/>
      <c r="AX67" s="289"/>
      <c r="AY67" s="289"/>
      <c r="AZ67" s="303"/>
      <c r="BA67" s="289"/>
      <c r="BB67" s="302"/>
    </row>
    <row r="68" spans="2:63" hidden="1">
      <c r="AD68" s="16" t="str">
        <f>IF(AE68="","",MAX($AD$1:AD67)+1)</f>
        <v/>
      </c>
      <c r="AK68" s="156" t="str">
        <f>IF(OR($AL68="",COUNTIF($AL$46:$AR$46,$AL$2)=0),"",MAX($AK$3:AK67)+1)</f>
        <v/>
      </c>
      <c r="AL68" s="156" t="s">
        <v>265</v>
      </c>
      <c r="AW68" s="289"/>
      <c r="AX68" s="289"/>
      <c r="AY68" s="289"/>
      <c r="AZ68" s="303"/>
      <c r="BA68" s="289"/>
      <c r="BB68" s="302"/>
    </row>
    <row r="69" spans="2:63" hidden="1">
      <c r="B69" s="52" t="s">
        <v>249</v>
      </c>
      <c r="C69" s="146" t="s">
        <v>1061</v>
      </c>
      <c r="D69" s="57" t="s">
        <v>365</v>
      </c>
      <c r="E69" s="275"/>
      <c r="F69" s="57" t="s">
        <v>366</v>
      </c>
      <c r="AD69" s="16" t="str">
        <f>IF(AE69="","",MAX($AD$1:AD68)+1)</f>
        <v/>
      </c>
      <c r="AK69" s="156" t="str">
        <f>IF(OR($AL69="",COUNTIF($AL$46:$AR$46,$AL$2)=0),"",MAX($AK$3:AK68)+1)</f>
        <v/>
      </c>
      <c r="AL69" s="156" t="s">
        <v>266</v>
      </c>
      <c r="AW69" s="289"/>
      <c r="AX69" s="289"/>
      <c r="AY69" s="289"/>
      <c r="AZ69" s="303"/>
      <c r="BA69" s="289"/>
      <c r="BB69" s="302"/>
    </row>
    <row r="70" spans="2:63" hidden="1">
      <c r="AK70" s="156" t="str">
        <f>IF(OR($AL70="",COUNTIF($AL$46:$AR$46,$AL$2)=0),"",MAX($AK$3:AK69)+1)</f>
        <v/>
      </c>
      <c r="AL70" s="156" t="s">
        <v>267</v>
      </c>
    </row>
    <row r="71" spans="2:63" hidden="1">
      <c r="B71" s="193" t="s">
        <v>286</v>
      </c>
      <c r="C71" s="193"/>
      <c r="D71" s="193"/>
      <c r="E71" s="193"/>
      <c r="H71" s="306" t="s">
        <v>376</v>
      </c>
      <c r="I71" s="307" t="s">
        <v>377</v>
      </c>
      <c r="AK71" s="156" t="str">
        <f>IF(OR($AL71="",COUNTIF($AL$46:$AR$46,$AL$2)=0),"",MAX($AK$3:AK70)+1)</f>
        <v/>
      </c>
      <c r="AL71" s="156" t="s">
        <v>268</v>
      </c>
      <c r="AW71" s="292"/>
      <c r="AX71" s="292"/>
      <c r="AY71" s="292"/>
      <c r="AZ71" s="292"/>
      <c r="BA71" s="292"/>
      <c r="BB71" s="292"/>
      <c r="BC71" s="292"/>
      <c r="BD71" s="292"/>
      <c r="BE71" s="292"/>
      <c r="BF71" s="292"/>
      <c r="BG71" s="292"/>
      <c r="BH71" s="292"/>
      <c r="BI71" s="292"/>
      <c r="BJ71" s="292"/>
      <c r="BK71" s="305"/>
    </row>
    <row r="72" spans="2:63" hidden="1">
      <c r="B72" s="193" t="s">
        <v>287</v>
      </c>
      <c r="C72" s="194" t="str">
        <f>IN</f>
        <v>客戶</v>
      </c>
      <c r="D72" s="193" t="s">
        <v>288</v>
      </c>
      <c r="E72" s="195">
        <v>0</v>
      </c>
      <c r="H72" s="62">
        <v>0</v>
      </c>
      <c r="I72" s="62">
        <v>500</v>
      </c>
      <c r="AK72" s="156" t="str">
        <f>IF(OR($AL72="",COUNTIF($AL$46:$AR$46,$AL$2)=0),"",MAX($AK$3:AK71)+1)</f>
        <v/>
      </c>
      <c r="AL72" s="156" t="s">
        <v>269</v>
      </c>
      <c r="AW72" s="295"/>
      <c r="AX72" s="295"/>
      <c r="AY72" s="295"/>
      <c r="AZ72" s="296"/>
      <c r="BA72" s="295"/>
      <c r="BB72" s="295"/>
      <c r="BC72" s="295"/>
      <c r="BD72" s="295"/>
      <c r="BE72" s="295"/>
      <c r="BF72" s="295"/>
      <c r="BG72" s="295"/>
      <c r="BH72" s="295"/>
      <c r="BI72" s="295"/>
      <c r="BJ72" s="295"/>
      <c r="BK72" s="298"/>
    </row>
    <row r="73" spans="2:63" hidden="1">
      <c r="B73" s="193" t="s">
        <v>289</v>
      </c>
      <c r="C73" s="196" t="str">
        <f>IF(E72=0,C72,IF(OR(E73=1,C72="",C72=0)," ",IF(AND(E82=0),C74&amp;MID(C72,7,50),IF(LEN(C72)=1,C72,LEFT(C72,LEN(C72)-2)&amp;"○"&amp;RIGHT(C72,1)))))</f>
        <v>客戶</v>
      </c>
      <c r="D73" s="197" t="s">
        <v>290</v>
      </c>
      <c r="E73" s="197"/>
      <c r="H73" s="62">
        <v>1</v>
      </c>
      <c r="I73" s="62">
        <v>500</v>
      </c>
      <c r="AK73" s="156" t="str">
        <f>IF(OR($AL73="",COUNTIF($AL$46:$AR$46,$AL$2)=0),"",MAX($AK$3:AK72)+1)</f>
        <v/>
      </c>
      <c r="AL73" s="156" t="s">
        <v>270</v>
      </c>
      <c r="AW73" s="295"/>
      <c r="AX73" s="295"/>
      <c r="AY73" s="295"/>
      <c r="AZ73" s="296"/>
      <c r="BA73" s="295"/>
      <c r="BB73" s="295"/>
      <c r="BC73" s="295"/>
      <c r="BD73" s="295"/>
      <c r="BE73" s="295"/>
      <c r="BF73" s="295"/>
      <c r="BG73" s="295"/>
      <c r="BH73" s="295"/>
      <c r="BI73" s="295"/>
      <c r="BJ73" s="295"/>
      <c r="BK73" s="298"/>
    </row>
    <row r="74" spans="2:63" hidden="1">
      <c r="B74" s="197" t="str">
        <f>IF(OR(E73=1,C72="",C72=0),"",IF(AND(E82=0),LEN(C72),""))</f>
        <v/>
      </c>
      <c r="C74" s="198" t="str">
        <f>IF(OR(B74=""),"",IF(ISERROR(VLOOKUP(B74,B75:C80,2,0)),C80,VLOOKUP(B74,B75:C80,2,0)))</f>
        <v/>
      </c>
      <c r="D74" s="199" t="s">
        <v>291</v>
      </c>
      <c r="E74" s="200">
        <f>IF(AND(ISNUMBER(C72),LEN(C72)=11),1,0)</f>
        <v>0</v>
      </c>
      <c r="H74" s="62">
        <v>2</v>
      </c>
      <c r="I74" s="62">
        <v>500</v>
      </c>
      <c r="AK74" s="156" t="str">
        <f>IF(OR($AL74="",COUNTIF($AL$46:$AR$46,$AL$2)=0),"",MAX($AK$3:AK73)+1)</f>
        <v/>
      </c>
      <c r="AL74" s="156" t="s">
        <v>811</v>
      </c>
      <c r="AW74" s="295"/>
      <c r="AX74" s="295"/>
      <c r="AY74" s="295"/>
      <c r="AZ74" s="296"/>
      <c r="BA74" s="295"/>
      <c r="BB74" s="295"/>
      <c r="BC74" s="295"/>
      <c r="BD74" s="295"/>
      <c r="BE74" s="295"/>
      <c r="BF74" s="295"/>
      <c r="BG74" s="295"/>
      <c r="BH74" s="295"/>
      <c r="BI74" s="295"/>
      <c r="BJ74" s="295"/>
      <c r="BK74" s="298"/>
    </row>
    <row r="75" spans="2:63" hidden="1">
      <c r="B75" s="201">
        <v>1</v>
      </c>
      <c r="C75" s="201" t="s">
        <v>292</v>
      </c>
      <c r="D75" s="199" t="s">
        <v>293</v>
      </c>
      <c r="E75" s="200">
        <f>IF(AND(LEN(C72)=10,ISTEXT(LEFT(C72,1)),ISNUMBER(RIGHT(C72,1)*1)),1,0)</f>
        <v>0</v>
      </c>
      <c r="H75" s="62">
        <v>3</v>
      </c>
      <c r="I75" s="62">
        <v>500</v>
      </c>
      <c r="AK75" s="156" t="str">
        <f>IF(OR($AL75="",COUNTIF($AL$46:$AR$46,$AL$2)=0),"",MAX($AK$3:AK74)+1)</f>
        <v/>
      </c>
      <c r="AL75" s="156"/>
      <c r="AW75" s="295"/>
      <c r="AX75" s="295"/>
      <c r="AY75" s="295"/>
      <c r="AZ75" s="296"/>
      <c r="BA75" s="295"/>
      <c r="BB75" s="295"/>
      <c r="BC75" s="295"/>
      <c r="BD75" s="295"/>
      <c r="BE75" s="295"/>
      <c r="BF75" s="295"/>
      <c r="BG75" s="295"/>
      <c r="BH75" s="295"/>
      <c r="BI75" s="295"/>
      <c r="BJ75" s="295"/>
      <c r="BK75" s="298"/>
    </row>
    <row r="76" spans="2:63" hidden="1">
      <c r="B76" s="201">
        <v>2</v>
      </c>
      <c r="C76" s="201" t="s">
        <v>294</v>
      </c>
      <c r="D76" s="199" t="s">
        <v>295</v>
      </c>
      <c r="E76" s="200">
        <f>IF(AND(ISNUMBER(C72),LEN(C72)=9),1,0)</f>
        <v>0</v>
      </c>
      <c r="H76" s="62">
        <v>4</v>
      </c>
      <c r="I76" s="62">
        <v>500</v>
      </c>
      <c r="AK76" s="156" t="str">
        <f>IF(OR($AL76="",COUNTIF($AL$46:$AR$46,$AL$2)=0),"",MAX($AK$3:AK75)+1)</f>
        <v/>
      </c>
      <c r="AL76" s="156" t="s">
        <v>812</v>
      </c>
      <c r="AW76" s="295"/>
      <c r="AX76" s="295"/>
      <c r="AY76" s="295"/>
      <c r="AZ76" s="296"/>
      <c r="BA76" s="295"/>
      <c r="BB76" s="295"/>
      <c r="BC76" s="295"/>
      <c r="BD76" s="295"/>
      <c r="BE76" s="295"/>
      <c r="BF76" s="295"/>
      <c r="BG76" s="295"/>
      <c r="BH76" s="295"/>
      <c r="BI76" s="295"/>
      <c r="BJ76" s="295"/>
      <c r="BK76" s="298"/>
    </row>
    <row r="77" spans="2:63" hidden="1">
      <c r="B77" s="201">
        <v>3</v>
      </c>
      <c r="C77" s="201" t="s">
        <v>296</v>
      </c>
      <c r="D77" s="200"/>
      <c r="E77" s="200"/>
      <c r="H77" s="62">
        <v>5</v>
      </c>
      <c r="I77" s="62">
        <v>500</v>
      </c>
      <c r="AK77" s="156" t="str">
        <f>IF(OR($AL77="",COUNTIF($AL$46:$AR$46,$AL$2)=0),"",MAX($AK$3:AK76)+1)</f>
        <v/>
      </c>
      <c r="AL77" s="156" t="s">
        <v>271</v>
      </c>
      <c r="AW77" s="295"/>
      <c r="AX77" s="295"/>
      <c r="AY77" s="295"/>
      <c r="AZ77" s="296"/>
      <c r="BA77" s="295"/>
      <c r="BB77" s="295"/>
      <c r="BC77" s="295"/>
      <c r="BD77" s="295"/>
      <c r="BE77" s="295"/>
      <c r="BF77" s="295"/>
      <c r="BG77" s="295"/>
      <c r="BH77" s="295"/>
      <c r="BI77" s="295"/>
      <c r="BJ77" s="295"/>
      <c r="BK77" s="298"/>
    </row>
    <row r="78" spans="2:63" hidden="1">
      <c r="B78" s="201">
        <v>4</v>
      </c>
      <c r="C78" s="201" t="s">
        <v>297</v>
      </c>
      <c r="D78" s="200"/>
      <c r="E78" s="200"/>
      <c r="H78" s="62">
        <v>6</v>
      </c>
      <c r="I78" s="62">
        <v>500</v>
      </c>
      <c r="AK78" s="156" t="str">
        <f>IF(OR($AL78="",COUNTIF($AL$46:$AR$46,$AL$2)=0),"",MAX($AK$3:AK77)+1)</f>
        <v/>
      </c>
      <c r="AL78" s="156" t="s">
        <v>272</v>
      </c>
      <c r="AW78" s="295"/>
      <c r="AX78" s="295"/>
      <c r="AY78" s="295"/>
      <c r="AZ78" s="296"/>
      <c r="BA78" s="295"/>
      <c r="BB78" s="295"/>
      <c r="BC78" s="295"/>
      <c r="BD78" s="295"/>
      <c r="BE78" s="295"/>
      <c r="BF78" s="295"/>
      <c r="BG78" s="295"/>
      <c r="BH78" s="295"/>
      <c r="BI78" s="295"/>
      <c r="BJ78" s="295"/>
      <c r="BK78" s="298"/>
    </row>
    <row r="79" spans="2:63" hidden="1">
      <c r="B79" s="201">
        <v>5</v>
      </c>
      <c r="C79" s="201" t="s">
        <v>298</v>
      </c>
      <c r="D79" s="200"/>
      <c r="E79" s="200"/>
      <c r="H79" s="62">
        <v>7</v>
      </c>
      <c r="I79" s="62">
        <v>500</v>
      </c>
      <c r="AK79" s="156" t="str">
        <f>IF(OR($AL79="",COUNTIF($AL$46:$AR$46,$AL$2)=0),"",MAX($AK$3:AK78)+1)</f>
        <v/>
      </c>
      <c r="AL79" s="156"/>
      <c r="AW79" s="295"/>
      <c r="AX79" s="295"/>
      <c r="AY79" s="295"/>
      <c r="AZ79" s="296"/>
      <c r="BA79" s="295"/>
      <c r="BB79" s="295"/>
      <c r="BC79" s="295"/>
      <c r="BD79" s="295"/>
      <c r="BE79" s="295"/>
      <c r="BF79" s="295"/>
      <c r="BG79" s="295"/>
      <c r="BH79" s="295"/>
      <c r="BI79" s="295"/>
      <c r="BJ79" s="295"/>
      <c r="BK79" s="298"/>
    </row>
    <row r="80" spans="2:63" hidden="1">
      <c r="B80" s="201">
        <v>6</v>
      </c>
      <c r="C80" s="201" t="s">
        <v>299</v>
      </c>
      <c r="D80" s="200"/>
      <c r="E80" s="200"/>
      <c r="H80" s="62">
        <v>8</v>
      </c>
      <c r="I80" s="62">
        <v>500</v>
      </c>
      <c r="AK80" s="156" t="str">
        <f>IF(OR($AL80="",COUNTIF($AL$46:$AR$46,$AL$2)=0),"",MAX($AK$3:AK79)+1)</f>
        <v/>
      </c>
      <c r="AL80" s="156"/>
      <c r="AW80" s="295"/>
      <c r="AX80" s="295"/>
      <c r="AY80" s="295"/>
      <c r="AZ80" s="296"/>
      <c r="BA80" s="295"/>
      <c r="BB80" s="295"/>
      <c r="BC80" s="295"/>
      <c r="BD80" s="295"/>
      <c r="BE80" s="295"/>
      <c r="BF80" s="295"/>
      <c r="BG80" s="295"/>
      <c r="BH80" s="295"/>
      <c r="BI80" s="295"/>
      <c r="BJ80" s="295"/>
      <c r="BK80" s="298"/>
    </row>
    <row r="81" spans="2:63" hidden="1">
      <c r="B81" s="202" t="s">
        <v>300</v>
      </c>
      <c r="C81" s="203" t="str">
        <f>IF(OR(ISERROR(SEARCH(" ",C72)),CODE(C72)&gt;255),"",SEARCH(" ",C72))</f>
        <v/>
      </c>
      <c r="D81" s="200"/>
      <c r="E81" s="200"/>
      <c r="H81" s="62">
        <v>9</v>
      </c>
      <c r="I81" s="62">
        <v>500</v>
      </c>
      <c r="AK81" s="156" t="str">
        <f>IF(OR($AL81="",COUNTIF($AL$46:$AR$46,$AL$2)=0),"",MAX($AK$3:AK80)+1)</f>
        <v/>
      </c>
      <c r="AL81" s="156"/>
      <c r="AW81" s="295"/>
      <c r="AX81" s="295"/>
      <c r="AY81" s="295"/>
      <c r="AZ81" s="296"/>
      <c r="BA81" s="295"/>
      <c r="BB81" s="295"/>
      <c r="BC81" s="295"/>
      <c r="BD81" s="295"/>
      <c r="BE81" s="295"/>
      <c r="BF81" s="295"/>
      <c r="BG81" s="295"/>
      <c r="BH81" s="295"/>
      <c r="BI81" s="295"/>
      <c r="BJ81" s="295"/>
      <c r="BK81" s="298"/>
    </row>
    <row r="82" spans="2:63" hidden="1">
      <c r="B82" s="202" t="s">
        <v>301</v>
      </c>
      <c r="C82" s="203" t="str">
        <f>IF(OR(ISERROR(SEARCH(" ",C72)),CODE(C72)&gt;255),"",UPPER(LEFT(C72,1)&amp;"."&amp;MID(C72,C81+1,1)))</f>
        <v/>
      </c>
      <c r="D82" s="197" t="s">
        <v>302</v>
      </c>
      <c r="E82" s="197">
        <f>IF(LEN(C72)*2=LENB(C72),1,0)</f>
        <v>1</v>
      </c>
      <c r="H82" s="62">
        <v>10</v>
      </c>
      <c r="I82" s="62">
        <v>500</v>
      </c>
      <c r="AK82" s="156" t="str">
        <f>IF(OR($AL82="",COUNTIF($AL$46:$AR$46,$AL$2)=0),"",MAX($AK$3:AK81)+1)</f>
        <v/>
      </c>
      <c r="AL82" s="156"/>
      <c r="AW82" s="295"/>
      <c r="AX82" s="295"/>
      <c r="AY82" s="295"/>
      <c r="AZ82" s="296"/>
      <c r="BA82" s="295"/>
      <c r="BB82" s="295"/>
      <c r="BC82" s="295"/>
      <c r="BD82" s="295"/>
      <c r="BE82" s="295"/>
      <c r="BF82" s="295"/>
      <c r="BG82" s="295"/>
      <c r="BH82" s="295"/>
      <c r="BI82" s="295"/>
      <c r="BJ82" s="295"/>
      <c r="BK82" s="298"/>
    </row>
    <row r="83" spans="2:63" hidden="1">
      <c r="H83" s="62">
        <v>11</v>
      </c>
      <c r="I83" s="62">
        <v>500</v>
      </c>
      <c r="AK83" s="156" t="str">
        <f>IF(OR($AL83="",COUNTIF($AL$46:$AR$46,$AL$2)=0),"",MAX($AK$3:AK82)+1)</f>
        <v/>
      </c>
      <c r="AL83" s="156"/>
      <c r="AW83" s="295"/>
      <c r="AX83" s="295"/>
      <c r="AY83" s="295"/>
      <c r="AZ83" s="296"/>
      <c r="BA83" s="295"/>
      <c r="BB83" s="295"/>
      <c r="BC83" s="295"/>
      <c r="BD83" s="295"/>
      <c r="BE83" s="295"/>
      <c r="BF83" s="295"/>
      <c r="BG83" s="295"/>
      <c r="BH83" s="295"/>
      <c r="BI83" s="295"/>
      <c r="BJ83" s="295"/>
      <c r="BK83" s="298"/>
    </row>
    <row r="84" spans="2:63" hidden="1">
      <c r="H84" s="62">
        <v>12</v>
      </c>
      <c r="I84" s="62">
        <v>500</v>
      </c>
      <c r="AK84" s="156" t="str">
        <f>IF(OR($AL84="",COUNTIF($AL$46:$AR$46,$AL$2)=0),"",MAX($AK$3:AK83)+1)</f>
        <v/>
      </c>
      <c r="AL84" s="156"/>
      <c r="AW84" s="298"/>
      <c r="AX84" s="298"/>
      <c r="AY84" s="298"/>
      <c r="AZ84" s="299"/>
      <c r="BA84" s="298"/>
      <c r="BB84" s="298"/>
      <c r="BC84" s="298"/>
      <c r="BD84" s="298"/>
      <c r="BE84" s="298"/>
      <c r="BF84" s="298"/>
      <c r="BG84" s="298"/>
      <c r="BH84" s="298"/>
      <c r="BI84" s="298"/>
      <c r="BJ84" s="298"/>
      <c r="BK84" s="298"/>
    </row>
    <row r="85" spans="2:63" hidden="1">
      <c r="B85" s="237" t="s">
        <v>318</v>
      </c>
      <c r="C85" s="238">
        <v>1</v>
      </c>
      <c r="D85" s="238">
        <v>0</v>
      </c>
      <c r="H85" s="62">
        <v>13</v>
      </c>
      <c r="I85" s="62">
        <v>500</v>
      </c>
      <c r="AK85" s="156" t="str">
        <f>IF(OR($AL85="",COUNTIF($AL$46:$AR$46,$AL$2)=0),"",MAX($AK$3:AK84)+1)</f>
        <v/>
      </c>
      <c r="AL85" s="156"/>
      <c r="AW85" s="298"/>
      <c r="AX85" s="298"/>
      <c r="AY85" s="298"/>
      <c r="AZ85" s="299"/>
      <c r="BA85" s="298"/>
      <c r="BB85" s="298"/>
      <c r="BC85" s="298"/>
      <c r="BD85" s="298"/>
      <c r="BE85" s="298"/>
      <c r="BF85" s="298"/>
      <c r="BG85" s="298"/>
      <c r="BH85" s="298"/>
      <c r="BI85" s="298"/>
      <c r="BJ85" s="298"/>
      <c r="BK85" s="298"/>
    </row>
    <row r="86" spans="2:63" hidden="1">
      <c r="B86" s="239" t="s">
        <v>319</v>
      </c>
      <c r="C86" s="240">
        <f ca="1">IF($D$53=1,"",DATE(YEAR($D$3)+$D$6,MONTH($D$3)+6,MIN(DAY($D$3),$E$86)+1))</f>
        <v>46205</v>
      </c>
      <c r="D86" s="241">
        <f>MONTH($D$3)+IF(MONTH($D$3)&lt;=6,6,-6)</f>
        <v>7</v>
      </c>
      <c r="E86" s="242">
        <f>IF(OR($D$86=1,$D$86=3,$D$86=5,$D$86=7,$D$86=8,$D$86=10,$D$86=12),31,IF(OR($D$86=4,$D$86=6,$D$86=9,$D$86=11),30,IF(AND($D$86=2,YEAR($C$3)/4=INT(YEAR($C$3)/4),YEAR($C$3)/400&lt;&gt;INT(YEAR($C$3)/400)),29,28)))</f>
        <v>31</v>
      </c>
      <c r="H86" s="62">
        <v>14</v>
      </c>
      <c r="I86" s="62">
        <v>500</v>
      </c>
      <c r="AK86" s="156" t="str">
        <f>IF(OR($AL86="",COUNTIF($AL$46:$AR$46,$AL$2)=0),"",MAX($AK$3:AK85)+1)</f>
        <v/>
      </c>
      <c r="AL86" s="156"/>
      <c r="AW86" s="298"/>
      <c r="AX86" s="298"/>
      <c r="AY86" s="298"/>
      <c r="AZ86" s="299"/>
      <c r="BA86" s="298"/>
      <c r="BB86" s="298"/>
      <c r="BC86" s="298"/>
      <c r="BD86" s="298"/>
      <c r="BE86" s="298"/>
      <c r="BF86" s="298"/>
      <c r="BG86" s="298"/>
      <c r="BH86" s="298"/>
      <c r="BI86" s="298"/>
      <c r="BJ86" s="298"/>
      <c r="BK86" s="298"/>
    </row>
    <row r="87" spans="2:63" hidden="1">
      <c r="B87" s="52"/>
      <c r="C87" s="242">
        <f ca="1">IF($D$53=1,"",IF(C86&lt;$C$3,"",C86-$C$3))</f>
        <v>182</v>
      </c>
      <c r="D87" s="242" t="str">
        <f ca="1">IF(C85=0,"",IF(OR($D$53=1,C87=""),"",IF(AND(C87&gt;=1,C87&lt;=30),"提醒您：被保險人將於 "&amp;MONTH(C86)&amp;" 月 "&amp;DAY(C86)&amp;" 日 ( "&amp;C87&amp;"天後 ) 保險年齡增加一歲"&amp;IF(D85=0,"。","，"&amp;$C$22&amp;$C$32&amp;"保險費"&amp;IF($C$32="躉繳","","每期")&amp;IF(E88&gt;=0,"增加 ","減少 ")&amp;TEXT(E88,"#,##0 元")&amp;"。"),"")))</f>
        <v/>
      </c>
      <c r="E87" s="242"/>
      <c r="H87" s="62">
        <v>15</v>
      </c>
      <c r="I87" s="62">
        <v>500</v>
      </c>
      <c r="AK87" s="156" t="str">
        <f>IF(OR($AL87="",COUNTIF($AL$46:$AR$46,$AL$2)=0),"",MAX($AK$3:AK86)+1)</f>
        <v/>
      </c>
      <c r="AL87" s="156"/>
      <c r="AW87" s="298"/>
      <c r="AX87" s="298"/>
      <c r="AY87" s="298"/>
      <c r="AZ87" s="299"/>
      <c r="BA87" s="298"/>
      <c r="BB87" s="298"/>
      <c r="BC87" s="298"/>
      <c r="BD87" s="298"/>
      <c r="BE87" s="298"/>
      <c r="BF87" s="298"/>
      <c r="BG87" s="298"/>
      <c r="BH87" s="298"/>
      <c r="BI87" s="298"/>
      <c r="BJ87" s="298"/>
      <c r="BK87" s="298"/>
    </row>
    <row r="88" spans="2:63" hidden="1">
      <c r="B88" s="243" t="s">
        <v>320</v>
      </c>
      <c r="C88" s="242" t="str">
        <f ca="1">C22&amp;TEXT($C$24,"00")&amp;TEXT($C$18,"00")&amp;TEXT($D$5,"00")</f>
        <v>SDH100235</v>
      </c>
      <c r="D88" s="244">
        <f ca="1">IF(ISNA(VLOOKUP(C88,GP,2,0)),0,ROUND((VLOOKUP(C88,GP,2,0)*$C$28)*$C$34,0))</f>
        <v>455000</v>
      </c>
      <c r="E88" s="244">
        <f ca="1">D88-$C$35</f>
        <v>0</v>
      </c>
      <c r="H88" s="62">
        <v>16</v>
      </c>
      <c r="I88" s="62">
        <v>500</v>
      </c>
      <c r="AK88" s="156" t="str">
        <f>IF(OR($AL88="",COUNTIF($AL$46:$AR$46,$AL$2)=0),"",MAX($AK$3:AK87)+1)</f>
        <v/>
      </c>
      <c r="AL88" s="156"/>
      <c r="AW88" s="298"/>
      <c r="AX88" s="298"/>
      <c r="AY88" s="298"/>
      <c r="AZ88" s="299"/>
      <c r="BA88" s="298"/>
      <c r="BB88" s="298"/>
      <c r="BC88" s="298"/>
      <c r="BD88" s="298"/>
      <c r="BE88" s="298"/>
      <c r="BF88" s="298"/>
      <c r="BG88" s="298"/>
      <c r="BH88" s="298"/>
      <c r="BI88" s="298"/>
      <c r="BJ88" s="298"/>
      <c r="BK88" s="298"/>
    </row>
    <row r="89" spans="2:63" hidden="1">
      <c r="B89"/>
      <c r="C89" s="245"/>
      <c r="H89" s="62">
        <v>17</v>
      </c>
      <c r="I89" s="62">
        <v>500</v>
      </c>
      <c r="AK89" s="156" t="str">
        <f>IF(OR($AL89="",COUNTIF($AL$46:$AR$46,$AL$2)=0),"",MAX($AK$3:AK88)+1)</f>
        <v/>
      </c>
      <c r="AL89" s="156"/>
    </row>
    <row r="90" spans="2:63" hidden="1">
      <c r="B90" s="246" t="s">
        <v>321</v>
      </c>
      <c r="C90" s="247" t="s">
        <v>322</v>
      </c>
      <c r="D90" s="248" t="s">
        <v>323</v>
      </c>
      <c r="E90" s="65" t="s">
        <v>324</v>
      </c>
      <c r="H90" s="62">
        <v>18</v>
      </c>
      <c r="I90" s="62">
        <v>500</v>
      </c>
      <c r="AK90" s="156" t="str">
        <f>IF(OR($AL90="",COUNTIF($AL$46:$AR$46,$AL$2)=0),"",MAX($AK$3:AK89)+1)</f>
        <v/>
      </c>
      <c r="AL90" s="156"/>
    </row>
    <row r="91" spans="2:63" hidden="1">
      <c r="B91" s="249" t="s">
        <v>325</v>
      </c>
      <c r="C91" s="52"/>
      <c r="D91" s="155" t="str">
        <f ca="1">IF(OR(OP!$D$53=1,AND(OP!C46=0,OP!C47=0)),"","本保件符合保費折扣條件："&amp;OP!$K$9)</f>
        <v>本保件符合保費折扣條件：首、續期繳費方式 1%折扣。</v>
      </c>
      <c r="E91" s="62"/>
      <c r="H91" s="62">
        <v>19</v>
      </c>
      <c r="I91" s="62">
        <v>500</v>
      </c>
    </row>
    <row r="92" spans="2:63" hidden="1">
      <c r="B92" s="249" t="s">
        <v>326</v>
      </c>
      <c r="C92" s="52"/>
      <c r="D92" s="155" t="str">
        <f ca="1">IF(OR(OP!$D$53=1),"",$C$32&amp;"總保費 "&amp;TEXT($C$35,"#,##0元")&amp;IF(AND($C$46=0,$C$47=0),"","，"&amp;IF($C$24=1,IF(OP!$C$46&gt;0,"躉繳折扣後保費 "&amp;TEXT($C$48,"#,##0 元"),""),IF($C$46&gt;0,"首期折扣後保費 "&amp;TEXT($C$48,"#,##0 元 "),"首期保費 "&amp;TEXT($C$48,"#,##0 元 "))&amp;"，"&amp;IF($C$47&gt;0,"續期折扣後保費 "&amp;TEXT($C$49,"#,##0 元 "),"續期保費 "&amp;TEXT($C$49,"#,##0 元 "))))&amp;$D$49)</f>
        <v xml:space="preserve">年繳總保費 455,000元，首期折扣後保費 450,450 元 ，續期折扣後保費 450,450 元 </v>
      </c>
      <c r="E92" s="62"/>
      <c r="H92" s="62">
        <v>20</v>
      </c>
      <c r="I92" s="62">
        <v>500</v>
      </c>
    </row>
    <row r="93" spans="2:63" hidden="1">
      <c r="B93" s="249" t="s">
        <v>327</v>
      </c>
      <c r="C93" s="52"/>
      <c r="D93" s="155" t="str">
        <f ca="1">IF(OP!$D$53=1,"",OP!$C$23&amp;IF(OP!C24=1,"(躉繳)",IF(OP!$C$24=65,"(繳費至"&amp;OP!$C$24&amp;"歲滿期)","(繳費"&amp;OP!$C$24&amp;"年)")))</f>
        <v>富邦人壽金卡安心重大傷病保險(繳費10年)</v>
      </c>
      <c r="E93" s="62"/>
      <c r="H93" s="62">
        <v>21</v>
      </c>
      <c r="I93" s="62">
        <v>500</v>
      </c>
    </row>
    <row r="94" spans="2:63" hidden="1">
      <c r="B94" s="249" t="s">
        <v>767</v>
      </c>
      <c r="C94" s="238" t="str">
        <f>$E$21</f>
        <v>新臺幣</v>
      </c>
      <c r="D94" s="258" t="str">
        <f>$B$94&amp;$C$94</f>
        <v>本保單計價幣別：新臺幣</v>
      </c>
      <c r="E94" s="62"/>
      <c r="H94" s="62">
        <v>22</v>
      </c>
      <c r="I94" s="62">
        <v>500</v>
      </c>
    </row>
    <row r="95" spans="2:63" hidden="1">
      <c r="B95" s="250" t="str">
        <f ca="1">IF(OP!$C$105="停售","宣告利率：",YEAR(OP!$C$3)-1911&amp;" / "&amp;MONTH(OP!$C$3)&amp;" 宣告利率：")</f>
        <v>115 / 1 宣告利率：</v>
      </c>
      <c r="C95" s="52"/>
      <c r="D95" s="251" t="str">
        <f ca="1">$B$95&amp;$C$95</f>
        <v>115 / 1 宣告利率：</v>
      </c>
      <c r="E95" s="62"/>
      <c r="H95" s="62">
        <v>23</v>
      </c>
      <c r="I95" s="62">
        <v>500</v>
      </c>
    </row>
    <row r="96" spans="2:63" hidden="1">
      <c r="B96" s="249" t="s">
        <v>328</v>
      </c>
      <c r="C96" s="52"/>
      <c r="D96" s="251" t="str">
        <f>$B$96&amp;$C$96</f>
        <v>增值回饋分享金給付方式：</v>
      </c>
      <c r="E96" s="62"/>
      <c r="H96" s="62">
        <v>24</v>
      </c>
      <c r="I96" s="62">
        <v>500</v>
      </c>
    </row>
    <row r="97" spans="2:9" hidden="1">
      <c r="B97" s="249" t="s">
        <v>329</v>
      </c>
      <c r="C97" s="52"/>
      <c r="D97" s="155" t="str">
        <f ca="1">$D$95&amp;"，"&amp;$D$96</f>
        <v>115 / 1 宣告利率：，增值回饋分享金給付方式：</v>
      </c>
      <c r="E97" s="52" t="s">
        <v>330</v>
      </c>
      <c r="H97" s="62">
        <v>25</v>
      </c>
      <c r="I97" s="62">
        <v>500</v>
      </c>
    </row>
    <row r="98" spans="2:9" hidden="1">
      <c r="B98" s="249" t="s">
        <v>329</v>
      </c>
      <c r="C98" s="52"/>
      <c r="D98" s="252" t="str">
        <f ca="1">$D$95&amp;"，"&amp;$C$98</f>
        <v>115 / 1 宣告利率：，</v>
      </c>
      <c r="E98" s="52" t="s">
        <v>331</v>
      </c>
      <c r="H98" s="62">
        <v>26</v>
      </c>
      <c r="I98" s="62">
        <v>500</v>
      </c>
    </row>
    <row r="99" spans="2:9" hidden="1">
      <c r="B99" s="52"/>
      <c r="C99" s="52"/>
      <c r="D99" s="62"/>
      <c r="E99" s="62"/>
      <c r="H99" s="62">
        <v>27</v>
      </c>
      <c r="I99" s="62">
        <v>500</v>
      </c>
    </row>
    <row r="100" spans="2:9" hidden="1">
      <c r="B100" s="249" t="s">
        <v>332</v>
      </c>
      <c r="C100" s="238" t="s">
        <v>367</v>
      </c>
      <c r="D100" s="155" t="str">
        <f>$B$100&amp;$C$100</f>
        <v>商品文號：105.11.14富壽商精字第 1050003499 號函備查、110.07.26富壽商精字第1100001366號函備查</v>
      </c>
      <c r="E100" s="62"/>
      <c r="H100" s="62">
        <v>28</v>
      </c>
      <c r="I100" s="62">
        <v>500</v>
      </c>
    </row>
    <row r="101" spans="2:9" hidden="1">
      <c r="B101" s="249" t="s">
        <v>333</v>
      </c>
      <c r="C101" s="238" t="s">
        <v>1022</v>
      </c>
      <c r="D101" s="155" t="str">
        <f>$C$101</f>
        <v>最高28.39%，最低18.49%</v>
      </c>
      <c r="E101" s="253"/>
      <c r="H101" s="62">
        <v>29</v>
      </c>
      <c r="I101" s="62">
        <v>500</v>
      </c>
    </row>
    <row r="102" spans="2:9" hidden="1">
      <c r="B102" s="52"/>
      <c r="C102" s="238"/>
      <c r="D102" s="155"/>
      <c r="E102" s="253"/>
      <c r="H102" s="62">
        <v>30</v>
      </c>
      <c r="I102" s="62">
        <v>500</v>
      </c>
    </row>
    <row r="103" spans="2:9" hidden="1">
      <c r="B103" s="256"/>
      <c r="C103" s="257"/>
      <c r="D103" s="62"/>
      <c r="E103" s="62"/>
      <c r="H103" s="62">
        <v>31</v>
      </c>
      <c r="I103" s="62">
        <v>500</v>
      </c>
    </row>
    <row r="104" spans="2:9" hidden="1">
      <c r="B104" s="256"/>
      <c r="C104" s="257"/>
      <c r="D104" s="62"/>
      <c r="E104" s="62"/>
      <c r="H104" s="62">
        <v>32</v>
      </c>
      <c r="I104" s="62">
        <v>500</v>
      </c>
    </row>
    <row r="105" spans="2:9" hidden="1">
      <c r="B105" s="249" t="s">
        <v>334</v>
      </c>
      <c r="C105" s="238" t="s">
        <v>784</v>
      </c>
      <c r="D105" s="155" t="str">
        <f ca="1">IF($C$105="停售","停售-","")&amp;OP!$C$54&amp;" 試算日："&amp;TEXT(YEAR(OP!$C$3)-1911,"000")&amp;TEXT(MONTH(OP!$C$3),"00")&amp;TEXT(DAY(OP!$C$3),"00")</f>
        <v>V1.2-1150101 試算日：1150101</v>
      </c>
      <c r="E105" s="62"/>
      <c r="H105" s="62">
        <v>33</v>
      </c>
      <c r="I105" s="62">
        <v>500</v>
      </c>
    </row>
    <row r="106" spans="2:9" hidden="1">
      <c r="B106" s="249" t="s">
        <v>335</v>
      </c>
      <c r="C106" s="258" t="s">
        <v>761</v>
      </c>
      <c r="D106" s="258" t="str">
        <f>$C$106</f>
        <v xml:space="preserve"> ※本契約條款樣張須於訂立契約前提供要保人至少三日審閱期間</v>
      </c>
      <c r="E106" s="253"/>
      <c r="H106" s="62">
        <v>34</v>
      </c>
      <c r="I106" s="62">
        <v>500</v>
      </c>
    </row>
    <row r="107" spans="2:9" hidden="1">
      <c r="B107" s="249" t="s">
        <v>336</v>
      </c>
      <c r="C107" s="258" t="s">
        <v>942</v>
      </c>
      <c r="D107" s="252" t="str">
        <f>$C$107</f>
        <v>本建議書僅供參考，詳細商品內容及其變更，應以投保當時保單條款內容及本公司核保、保全作業規定為準</v>
      </c>
      <c r="E107" s="253"/>
      <c r="H107" s="62">
        <v>35</v>
      </c>
      <c r="I107" s="62">
        <v>500</v>
      </c>
    </row>
    <row r="108" spans="2:9" hidden="1">
      <c r="B108" s="249"/>
      <c r="C108" s="52"/>
      <c r="D108" s="255"/>
      <c r="E108" s="253"/>
      <c r="H108" s="62">
        <v>36</v>
      </c>
      <c r="I108" s="62">
        <v>500</v>
      </c>
    </row>
    <row r="109" spans="2:9" hidden="1">
      <c r="B109" s="249"/>
      <c r="C109" s="52"/>
      <c r="D109" s="255"/>
      <c r="E109" s="253"/>
      <c r="H109" s="62">
        <v>37</v>
      </c>
      <c r="I109" s="62">
        <v>500</v>
      </c>
    </row>
    <row r="110" spans="2:9" hidden="1">
      <c r="B110" s="249"/>
      <c r="C110" s="254"/>
      <c r="D110" s="255"/>
      <c r="E110" s="253"/>
      <c r="H110" s="62">
        <v>38</v>
      </c>
      <c r="I110" s="62">
        <v>500</v>
      </c>
    </row>
    <row r="111" spans="2:9" hidden="1">
      <c r="B111"/>
      <c r="C111" s="245"/>
      <c r="H111" s="62">
        <v>39</v>
      </c>
      <c r="I111" s="62">
        <v>500</v>
      </c>
    </row>
    <row r="112" spans="2:9" hidden="1">
      <c r="B112" s="259" t="s">
        <v>337</v>
      </c>
      <c r="C112" s="247" t="s">
        <v>322</v>
      </c>
      <c r="D112" s="248" t="s">
        <v>323</v>
      </c>
      <c r="E112" s="65" t="s">
        <v>324</v>
      </c>
      <c r="H112" s="62">
        <v>40</v>
      </c>
      <c r="I112" s="62">
        <v>500</v>
      </c>
    </row>
    <row r="113" spans="2:9" hidden="1">
      <c r="B113" s="249" t="s">
        <v>338</v>
      </c>
      <c r="C113" s="62"/>
      <c r="D113" s="62" t="str">
        <f ca="1">IF(OP!$D$5&lt;15,IF(OP!$C$24=1,"16歲前限儲存生息","16歲前限抵繳保費後儲存生息"),"")</f>
        <v/>
      </c>
      <c r="E113" s="62"/>
      <c r="H113" s="62">
        <v>41</v>
      </c>
      <c r="I113" s="62">
        <v>500</v>
      </c>
    </row>
    <row r="114" spans="2:9" hidden="1">
      <c r="B114" s="249" t="s">
        <v>339</v>
      </c>
      <c r="C114" s="260"/>
      <c r="D114" s="62" t="str">
        <f ca="1">IF(OP!$D$5&lt;15,"16歲前無保額以年度增值回饋分享金加總顯示","")</f>
        <v/>
      </c>
      <c r="E114" s="62"/>
      <c r="H114" s="62">
        <v>42</v>
      </c>
      <c r="I114" s="62">
        <v>500</v>
      </c>
    </row>
    <row r="115" spans="2:9" hidden="1">
      <c r="B115" s="249" t="s">
        <v>340</v>
      </c>
      <c r="C115" s="260"/>
      <c r="D115" s="62" t="str">
        <f ca="1">IF(OP!$D$5&lt;15,"16歲前無保額以累計年度增值回饋分享金顯示","")</f>
        <v/>
      </c>
      <c r="E115" s="62"/>
      <c r="H115" s="62">
        <v>43</v>
      </c>
      <c r="I115" s="62">
        <v>500</v>
      </c>
    </row>
    <row r="116" spans="2:9" hidden="1">
      <c r="B116" s="249"/>
      <c r="C116" s="260"/>
      <c r="D116" s="62"/>
      <c r="E116" s="62"/>
      <c r="H116" s="62">
        <v>44</v>
      </c>
      <c r="I116" s="62">
        <v>500</v>
      </c>
    </row>
    <row r="117" spans="2:9" hidden="1">
      <c r="B117" s="249"/>
      <c r="C117" s="260"/>
      <c r="D117" s="62"/>
      <c r="E117" s="62"/>
      <c r="H117" s="62">
        <v>45</v>
      </c>
      <c r="I117" s="62">
        <v>500</v>
      </c>
    </row>
    <row r="118" spans="2:9" hidden="1">
      <c r="B118" s="52"/>
      <c r="C118" s="260"/>
      <c r="D118" s="62"/>
      <c r="E118" s="62"/>
      <c r="H118" s="62">
        <v>46</v>
      </c>
      <c r="I118" s="62">
        <v>500</v>
      </c>
    </row>
    <row r="119" spans="2:9" hidden="1">
      <c r="H119" s="62">
        <v>47</v>
      </c>
      <c r="I119" s="62">
        <v>500</v>
      </c>
    </row>
    <row r="120" spans="2:9" hidden="1">
      <c r="B120" s="246" t="s">
        <v>341</v>
      </c>
      <c r="C120" s="247" t="s">
        <v>322</v>
      </c>
      <c r="D120" s="248" t="s">
        <v>323</v>
      </c>
      <c r="E120" s="65" t="s">
        <v>324</v>
      </c>
      <c r="H120" s="62">
        <v>48</v>
      </c>
      <c r="I120" s="62">
        <v>500</v>
      </c>
    </row>
    <row r="121" spans="2:9" hidden="1">
      <c r="B121" s="249" t="s">
        <v>342</v>
      </c>
      <c r="C121" s="52"/>
      <c r="D121" s="261" t="str">
        <f ca="1">TEXT(YEAR(OP!$C$3)-1911,"000")&amp;TEXT(MONTH(OP!$C$3),"00")&amp;TEXT(DAY(OP!$C$3),"00")</f>
        <v>1150101</v>
      </c>
      <c r="E121" s="62"/>
      <c r="H121" s="62">
        <v>49</v>
      </c>
      <c r="I121" s="62">
        <v>500</v>
      </c>
    </row>
    <row r="122" spans="2:9" hidden="1">
      <c r="B122" s="249" t="s">
        <v>343</v>
      </c>
      <c r="C122" s="258" t="s">
        <v>344</v>
      </c>
      <c r="D122" s="258" t="str">
        <f ca="1">IF($D$6&lt;15,$C$122,"")</f>
        <v/>
      </c>
      <c r="E122" s="62"/>
      <c r="H122" s="62">
        <v>50</v>
      </c>
      <c r="I122" s="62">
        <v>500</v>
      </c>
    </row>
    <row r="123" spans="2:9" hidden="1">
      <c r="B123" s="52"/>
      <c r="C123" s="254"/>
      <c r="D123" s="62"/>
      <c r="E123" s="62"/>
      <c r="H123" s="62">
        <v>51</v>
      </c>
      <c r="I123" s="62">
        <v>500</v>
      </c>
    </row>
    <row r="124" spans="2:9" hidden="1">
      <c r="B124" s="52"/>
      <c r="C124" s="52"/>
      <c r="D124" s="62"/>
      <c r="E124" s="62"/>
      <c r="H124" s="62">
        <v>52</v>
      </c>
      <c r="I124" s="62">
        <v>500</v>
      </c>
    </row>
    <row r="125" spans="2:9" hidden="1">
      <c r="B125"/>
      <c r="C125" s="245"/>
      <c r="H125" s="62">
        <v>53</v>
      </c>
      <c r="I125" s="62">
        <v>500</v>
      </c>
    </row>
    <row r="126" spans="2:9" hidden="1">
      <c r="B126" s="246" t="s">
        <v>345</v>
      </c>
      <c r="C126" s="247" t="s">
        <v>322</v>
      </c>
      <c r="D126" s="248" t="s">
        <v>323</v>
      </c>
      <c r="E126" s="65" t="s">
        <v>324</v>
      </c>
      <c r="H126" s="62">
        <v>54</v>
      </c>
      <c r="I126" s="62">
        <v>500</v>
      </c>
    </row>
    <row r="127" spans="2:9" hidden="1">
      <c r="B127" s="249" t="s">
        <v>346</v>
      </c>
      <c r="D127" s="258" t="s">
        <v>347</v>
      </c>
      <c r="E127" s="253"/>
      <c r="H127" s="62">
        <v>55</v>
      </c>
      <c r="I127" s="62">
        <v>500</v>
      </c>
    </row>
    <row r="128" spans="2:9" hidden="1">
      <c r="B128" s="52"/>
      <c r="C128" s="254"/>
      <c r="D128" s="255"/>
      <c r="E128" s="253"/>
      <c r="H128" s="62">
        <v>56</v>
      </c>
      <c r="I128" s="62">
        <v>500</v>
      </c>
    </row>
    <row r="129" spans="2:9" hidden="1">
      <c r="B129" s="52"/>
      <c r="C129" s="254"/>
      <c r="D129" s="255"/>
      <c r="E129" s="253"/>
      <c r="H129" s="62">
        <v>57</v>
      </c>
      <c r="I129" s="62">
        <v>500</v>
      </c>
    </row>
    <row r="130" spans="2:9" hidden="1">
      <c r="B130" s="52"/>
      <c r="C130" s="52"/>
      <c r="D130" s="255"/>
      <c r="E130" s="253"/>
      <c r="H130" s="62">
        <v>58</v>
      </c>
      <c r="I130" s="62">
        <v>500</v>
      </c>
    </row>
    <row r="131" spans="2:9" hidden="1">
      <c r="B131"/>
      <c r="C131" s="245"/>
      <c r="H131" s="62">
        <v>59</v>
      </c>
      <c r="I131" s="62">
        <v>500</v>
      </c>
    </row>
    <row r="132" spans="2:9" hidden="1">
      <c r="B132" s="246" t="s">
        <v>348</v>
      </c>
      <c r="C132" s="247" t="s">
        <v>322</v>
      </c>
      <c r="D132" s="248" t="s">
        <v>323</v>
      </c>
      <c r="E132" s="65" t="s">
        <v>324</v>
      </c>
      <c r="H132" s="62">
        <v>60</v>
      </c>
      <c r="I132" s="62">
        <v>500</v>
      </c>
    </row>
    <row r="133" spans="2:9" hidden="1">
      <c r="B133" s="249" t="s">
        <v>349</v>
      </c>
      <c r="C133" s="262">
        <f ca="1">VLOOKUP(OP!$C$55,EXP,OP!$C$57+1,0)*OP!$C$28</f>
        <v>0</v>
      </c>
      <c r="D133" s="258" t="str">
        <f ca="1">$B$133&amp;TEXT($C$133,"#,##0 元")</f>
        <v>祝壽保險金：0 元</v>
      </c>
      <c r="E133" s="253"/>
      <c r="H133" s="62"/>
      <c r="I133" s="62"/>
    </row>
    <row r="134" spans="2:9" hidden="1">
      <c r="B134" s="249" t="s">
        <v>350</v>
      </c>
      <c r="C134" s="262"/>
      <c r="D134" s="258" t="str">
        <f>$B$134&amp;TEXT($C$134,"#,##0 元")</f>
        <v>增額繳清保險金額祝壽保險金：0 元</v>
      </c>
      <c r="E134" s="253"/>
      <c r="H134" s="62"/>
      <c r="I134" s="62"/>
    </row>
    <row r="135" spans="2:9" hidden="1">
      <c r="B135" s="249" t="s">
        <v>351</v>
      </c>
      <c r="C135" s="262">
        <f ca="1">$C$133+$C$134</f>
        <v>0</v>
      </c>
      <c r="D135" s="258" t="str">
        <f ca="1">$B$135&amp;TEXT($C$135,"#,##0 元")</f>
        <v>總保險金額祝壽保險金：0 元</v>
      </c>
      <c r="E135" s="253"/>
      <c r="H135" s="62"/>
      <c r="I135" s="62"/>
    </row>
    <row r="136" spans="2:9" hidden="1">
      <c r="B136" s="52"/>
      <c r="C136" s="257"/>
      <c r="D136" s="263"/>
      <c r="E136" s="253"/>
      <c r="H136" s="62"/>
      <c r="I136" s="62"/>
    </row>
    <row r="137" spans="2:9" hidden="1">
      <c r="B137" s="52"/>
      <c r="C137" s="257"/>
      <c r="D137" s="263"/>
      <c r="E137" s="253"/>
      <c r="H137" s="62"/>
      <c r="I137" s="62"/>
    </row>
    <row r="138" spans="2:9" hidden="1">
      <c r="B138" s="52"/>
      <c r="C138" s="257"/>
      <c r="D138" s="62"/>
      <c r="E138" s="253"/>
      <c r="H138" s="62"/>
      <c r="I138" s="62"/>
    </row>
    <row r="139" spans="2:9" hidden="1">
      <c r="H139" s="62"/>
      <c r="I139" s="62"/>
    </row>
    <row r="140" spans="2:9" hidden="1">
      <c r="H140" s="62"/>
      <c r="I140" s="62"/>
    </row>
    <row r="141" spans="2:9" hidden="1">
      <c r="H141" s="62"/>
      <c r="I141" s="62"/>
    </row>
    <row r="142" spans="2:9" hidden="1">
      <c r="B142" s="52" t="str">
        <f>IF($C$142=1,"要保人、被保險人、繳款人皆為 "&amp;OP!$D$143&amp;" 君  ",IF(AND($D$145=1),"要保人："&amp;OP!$D$142&amp;" 君  ","")&amp;IF(AND($D$146=1),"被保險人："&amp;OP!$D$143&amp;" 君  ","")&amp;IF(AND($D$147=1),"繳款人："&amp;OP!$D$144&amp;" 君  ",""))</f>
        <v xml:space="preserve">要保人、被保險人、繳款人皆為 客戶 君  </v>
      </c>
      <c r="C142" s="52">
        <f>IF(OR(E150=0,E150=""),"請選擇",VLOOKUP($E$150,$B$143:$C$147,2,0))</f>
        <v>1</v>
      </c>
      <c r="D142" s="62" t="str">
        <f>IF(OR(OP!$C$142=1,OP!$C$142=2),TEXT(輸入頁!$E$5,"#"),TEXT(輸入頁!$E$13,"#"))</f>
        <v>客戶</v>
      </c>
      <c r="E142" s="62" t="s">
        <v>797</v>
      </c>
      <c r="H142" s="62"/>
      <c r="I142" s="62"/>
    </row>
    <row r="143" spans="2:9" hidden="1">
      <c r="B143" s="52" t="s">
        <v>792</v>
      </c>
      <c r="C143" s="52">
        <v>1</v>
      </c>
      <c r="D143" s="62" t="str">
        <f>TEXT(輸入頁!$E$5,"#")</f>
        <v>客戶</v>
      </c>
      <c r="E143" s="62" t="s">
        <v>798</v>
      </c>
      <c r="H143" s="62"/>
      <c r="I143" s="62"/>
    </row>
    <row r="144" spans="2:9" hidden="1">
      <c r="B144" s="52" t="s">
        <v>793</v>
      </c>
      <c r="C144" s="52">
        <v>2</v>
      </c>
      <c r="D144" s="62" t="str">
        <f>IF(OR(OP!$C$142=1,OP!$C$142=3),TEXT(輸入頁!$E$5,"#"),IF(OR(OP!$C$142=4),TEXT(輸入頁!$E$13,"#"),TEXT(輸入頁!$O$13,"#")))</f>
        <v>客戶</v>
      </c>
      <c r="E144" s="62" t="s">
        <v>799</v>
      </c>
      <c r="H144" s="62"/>
      <c r="I144" s="62"/>
    </row>
    <row r="145" spans="2:9" hidden="1">
      <c r="B145" s="52" t="s">
        <v>794</v>
      </c>
      <c r="C145" s="52">
        <v>3</v>
      </c>
      <c r="D145" s="62" t="str">
        <f>IF($C$142=1,"",IF(OR(AND($E$155&lt;&gt;1,$D$154&gt;=$B$156+1),$D$146=1,$D$147=1),1,""))</f>
        <v/>
      </c>
      <c r="E145" s="62" t="s">
        <v>797</v>
      </c>
      <c r="H145" s="62"/>
      <c r="I145" s="62"/>
    </row>
    <row r="146" spans="2:9" hidden="1">
      <c r="B146" s="52" t="s">
        <v>795</v>
      </c>
      <c r="C146" s="52">
        <v>4</v>
      </c>
      <c r="D146" s="62" t="str">
        <f>IF($C$142=1,"",IF(OR(AND($E$6&lt;&gt;1,$D$5&gt;=$B$156+1)),1,""))</f>
        <v/>
      </c>
      <c r="E146" s="62" t="s">
        <v>798</v>
      </c>
      <c r="H146" s="62"/>
      <c r="I146" s="62"/>
    </row>
    <row r="147" spans="2:9" hidden="1">
      <c r="B147" s="52" t="s">
        <v>796</v>
      </c>
      <c r="C147" s="52">
        <v>5</v>
      </c>
      <c r="D147" s="62" t="str">
        <f>IF($C$142=1,"",IF($D$159=1,1,""))</f>
        <v/>
      </c>
      <c r="E147" s="62" t="s">
        <v>799</v>
      </c>
    </row>
    <row r="150" spans="2:9" hidden="1">
      <c r="B150" s="2" t="s">
        <v>352</v>
      </c>
      <c r="C150" s="1" t="str">
        <f>IF($E$150="同被保險人",$C$73,輸入頁!$E$13)</f>
        <v>客戶</v>
      </c>
      <c r="E150" s="264" t="str">
        <f>輸入頁!$E$12</f>
        <v>同被保險人</v>
      </c>
    </row>
    <row r="151" spans="2:9" hidden="1">
      <c r="B151" s="243" t="s">
        <v>353</v>
      </c>
      <c r="C151" s="243" t="s">
        <v>354</v>
      </c>
      <c r="D151" s="243" t="s">
        <v>355</v>
      </c>
      <c r="E151" s="243" t="s">
        <v>356</v>
      </c>
    </row>
    <row r="152" spans="2:9" hidden="1">
      <c r="B152" s="243">
        <f>IF(C153=0,0,VALUE(MID(C153,IF(LEN(C153)=7,4,3),2)))</f>
        <v>1</v>
      </c>
      <c r="C152" s="265">
        <f ca="1">$C$3</f>
        <v>46023</v>
      </c>
      <c r="D152" s="265">
        <f>IF(C153=0,0,DATE(LEFT(C153,IF(LEN(C153)=7,3,2))+1911,MID(C153,IF(LEN(C153)=7,4,3),2),RIGHT(C153,2)))</f>
        <v>33239</v>
      </c>
      <c r="E152" s="266">
        <f>IF(E153=1,0,IF(OR(B152=1,B152=3,B152=5,B152=7,B152=8,B152=10,B152=12),31,IF(OR(B152=4,B152=6,B152=9,B152=11),30,IF(AND(B152=2,YEAR(D152)/4=INT(YEAR(D152)/4),YEAR(D152)/400&lt;&gt;INT(YEAR(D152)/400)),29,28))))</f>
        <v>31</v>
      </c>
    </row>
    <row r="153" spans="2:9" hidden="1">
      <c r="B153" s="243" t="s">
        <v>355</v>
      </c>
      <c r="C153" s="266">
        <f>IF(OR($C$142=1,$C$142=2),$C$10,輸入頁!$E$14)</f>
        <v>800101</v>
      </c>
      <c r="D153" s="267"/>
      <c r="E153" s="243" t="str">
        <f>IF(OR(B152&lt;1,B152&gt;12),1,"")</f>
        <v/>
      </c>
    </row>
    <row r="154" spans="2:9" hidden="1">
      <c r="B154" s="243" t="s">
        <v>357</v>
      </c>
      <c r="C154" s="268" t="s">
        <v>358</v>
      </c>
      <c r="D154" s="268">
        <f ca="1">IF(SUM(E155)&gt;=1,0,IF(D152&gt;C152,0,IF(MONTH(C152)&lt;B152,IF(OR(MONTH(C152)+12-B152&gt;6,AND(MONTH(C152)+12-B152=6,DAY(C152)&gt;DAY(D152))),YEAR(C152)-1-YEAR(D152)+1,IF(OR(MONTH(C152)+12-B152&lt;6,AND(MONTH(C152)+12-B152=6,DAY(C152)&lt;=DAY(D152))),YEAR(C152)-1-YEAR(D152))),IF(OR(MONTH(C152)-B152&gt;6,AND(MONTH(C152)-B152=6,DAY(C152)&gt;DAY(D152))),YEAR(C152)-YEAR(D152)+1,IF(OR(MONTH(C152)-B152&lt;=6,AND(MONTH(C152)-B152=6,DAY(C152)&lt;=DAY(D152))),YEAR(C152)-YEAR(D152),)))))</f>
        <v>35</v>
      </c>
      <c r="E154" s="243" t="str">
        <f>IF(OR(VALUE(RIGHT(C153,2))&lt;1,VALUE(RIGHT(C153,2))&gt;E152),1,"")</f>
        <v/>
      </c>
    </row>
    <row r="155" spans="2:9" hidden="1">
      <c r="B155" s="269" t="str">
        <f ca="1">IF(OR(AND($E$155&lt;&gt;1,$D$154&gt;=$B$156+1),AND($E$6&lt;&gt;1,$D$5&gt;=$B$156+1),$D$159=1),"本件需進行錄音","")&amp;$B$157&amp;$B$158</f>
        <v/>
      </c>
      <c r="C155" s="268" t="s">
        <v>359</v>
      </c>
      <c r="D155" s="268">
        <f ca="1">IF(SUM(E155)&gt;=1,"生日格式錯誤",IF(D152&gt;C152,"被保險人未出生",DATEDIF(D152,C152,"y")))</f>
        <v>35</v>
      </c>
      <c r="E155" s="270" t="str">
        <f>IF(OR(E153=1,E154=1),1,"")</f>
        <v/>
      </c>
    </row>
    <row r="156" spans="2:9" hidden="1">
      <c r="B156" s="271">
        <f>IF(D158=0,100,64)</f>
        <v>100</v>
      </c>
      <c r="C156" s="271">
        <f>IF($D$158=0,0,((LEFT(TEXT(DATE(YEAR($C$3)-$B$156,MONTH($C$3)-6,DAY($C$3)-1),"yyyymmdd"),4)*1)-IF(LEN($C$10)=8,0,1911)&amp;TEXT(MID(TEXT(DATE(YEAR($C$3)-$B$156,MONTH($C$3)-6,DAY($C$3)-1),"yyyymmdd"),5,2),"00")&amp;TEXT(RIGHT(TEXT(DATE(YEAR($C$3)-$B$156,MONTH($C$3)-6,DAY($C$3)-1),"yyyymmdd"),2),"00"))*1)</f>
        <v>0</v>
      </c>
      <c r="D156" s="272" t="str">
        <f ca="1">TEXT(DATE(YEAR($C$3)-$B$156,MONTH($C$3)-6,DAY($C$3)),"yyyy/m/d")</f>
        <v>1925/7/1</v>
      </c>
      <c r="E156" s="220" t="str">
        <f>IF($E$69="一銀",IF(OR(AND($E$155&lt;&gt;1,$D$154&gt;=$B$156+1),AND($E$6&lt;&gt;1,$D$5&gt;=$B$156+1),$D$159=1),1,""),"")</f>
        <v/>
      </c>
    </row>
    <row r="157" spans="2:9" hidden="1">
      <c r="B157" s="52" t="str">
        <f ca="1">IF(AND(C153&gt;$C$156,$C$153&lt;=$E$157),"*請注意要保人將於"&amp;D152-D156+1&amp;"天後達"&amp;$B$156+1&amp;"歲*","")</f>
        <v/>
      </c>
      <c r="C157" s="52" t="s">
        <v>360</v>
      </c>
      <c r="D157" s="52">
        <v>7</v>
      </c>
      <c r="E157" s="62">
        <f ca="1">((LEFT(TEXT(DATE(YEAR($C$3)-$B$156,MONTH($C$3)-6,DAY($C$3)+$D$157),"yyyymmdd"),4)*1)-IF(LEN($C$10)=8,0,1911)&amp;TEXT(MID(TEXT(DATE(YEAR($C$3)-$B$156,MONTH($C$3)-6,DAY($C$3)+$D$157),"yyyymmdd"),5,2),"00")&amp;TEXT(RIGHT(TEXT(DATE(YEAR($C$3)-$B$156,MONTH($C$3)-6,DAY($C$3)+$D$157),"yyyymmdd"),2),"00"))*1</f>
        <v>140708</v>
      </c>
    </row>
    <row r="158" spans="2:9" hidden="1">
      <c r="B158" s="52" t="str">
        <f ca="1">IF(AND($C$4&gt;$C$156,$C$4&lt;=$E$157),"*請注意被保人將於"&amp;$D$3-$D$156+1&amp;"天後達"&amp;$B$156+1&amp;"歲*","")</f>
        <v/>
      </c>
      <c r="C158" s="52" t="s">
        <v>361</v>
      </c>
      <c r="D158" s="243">
        <f>IF($E$69&lt;&gt;"",1,0)</f>
        <v>0</v>
      </c>
      <c r="E158" s="62" t="s">
        <v>362</v>
      </c>
    </row>
    <row r="159" spans="2:9" hidden="1">
      <c r="B159" s="273" t="s">
        <v>363</v>
      </c>
      <c r="C159" s="273">
        <f>IF(OR($C$142=1,$C$142=3),$C$10,IF(OR($C$142=4),$C$153,輸入頁!$O$14))</f>
        <v>800101</v>
      </c>
      <c r="D159" s="273" t="str">
        <f>IF(OR($D$158=0,$C$159=0,$C$159=""),"",IF($C$159*1&lt;=$C$156*1,1,""))</f>
        <v/>
      </c>
    </row>
    <row r="160" spans="2:9" hidden="1">
      <c r="B160" s="243" t="s">
        <v>364</v>
      </c>
      <c r="C160" s="274" t="s">
        <v>108</v>
      </c>
    </row>
    <row r="161" spans="2:3" hidden="1">
      <c r="B161"/>
      <c r="C161" s="121"/>
    </row>
    <row r="162" spans="2:3" hidden="1">
      <c r="B162"/>
      <c r="C162" s="121"/>
    </row>
    <row r="163" spans="2:3" hidden="1">
      <c r="B163"/>
      <c r="C163" s="121"/>
    </row>
    <row r="164" spans="2:3" hidden="1">
      <c r="B164"/>
      <c r="C164" s="121"/>
    </row>
    <row r="165" spans="2:3" hidden="1">
      <c r="B165"/>
      <c r="C165" s="121"/>
    </row>
    <row r="166" spans="2:3" hidden="1">
      <c r="B166"/>
      <c r="C166" s="121"/>
    </row>
    <row r="167" spans="2:3" hidden="1">
      <c r="B167"/>
      <c r="C167" s="121"/>
    </row>
    <row r="168" spans="2:3" hidden="1">
      <c r="B168"/>
      <c r="C168" s="121"/>
    </row>
    <row r="169" spans="2:3" hidden="1">
      <c r="B169"/>
      <c r="C169" s="121"/>
    </row>
    <row r="170" spans="2:3" hidden="1">
      <c r="B170"/>
      <c r="C170" s="121"/>
    </row>
    <row r="171" spans="2:3" hidden="1">
      <c r="B171"/>
      <c r="C171" s="121"/>
    </row>
    <row r="172" spans="2:3" hidden="1">
      <c r="B172"/>
      <c r="C172" s="121"/>
    </row>
    <row r="173" spans="2:3" hidden="1">
      <c r="B173"/>
      <c r="C173" s="121"/>
    </row>
    <row r="174" spans="2:3" hidden="1">
      <c r="B174"/>
      <c r="C174" s="121"/>
    </row>
    <row r="175" spans="2:3" hidden="1">
      <c r="B175"/>
      <c r="C175" s="121"/>
    </row>
    <row r="176" spans="2:3" hidden="1">
      <c r="B176"/>
      <c r="C176" s="121"/>
    </row>
    <row r="177" spans="2:3" hidden="1">
      <c r="B177"/>
      <c r="C177" s="121"/>
    </row>
    <row r="178" spans="2:3" hidden="1">
      <c r="B178"/>
      <c r="C178" s="121"/>
    </row>
    <row r="179" spans="2:3" hidden="1">
      <c r="B179"/>
      <c r="C179" s="121"/>
    </row>
    <row r="180" spans="2:3" hidden="1">
      <c r="B180"/>
      <c r="C180" s="121"/>
    </row>
    <row r="181" spans="2:3" hidden="1">
      <c r="B181"/>
      <c r="C181" s="121"/>
    </row>
    <row r="182" spans="2:3" hidden="1">
      <c r="B182"/>
      <c r="C182" s="121"/>
    </row>
    <row r="183" spans="2:3" hidden="1">
      <c r="B183"/>
      <c r="C183" s="121"/>
    </row>
    <row r="184" spans="2:3" hidden="1">
      <c r="B184"/>
      <c r="C184" s="121"/>
    </row>
    <row r="185" spans="2:3" hidden="1">
      <c r="B185"/>
      <c r="C185" s="121"/>
    </row>
    <row r="186" spans="2:3" hidden="1">
      <c r="B186"/>
      <c r="C186" s="121"/>
    </row>
    <row r="187" spans="2:3" hidden="1">
      <c r="B187"/>
      <c r="C187" s="121"/>
    </row>
    <row r="188" spans="2:3" hidden="1">
      <c r="B188"/>
      <c r="C188" s="121"/>
    </row>
    <row r="189" spans="2:3" hidden="1">
      <c r="B189"/>
      <c r="C189" s="121"/>
    </row>
    <row r="190" spans="2:3" hidden="1">
      <c r="B190"/>
      <c r="C190" s="121"/>
    </row>
    <row r="191" spans="2:3" hidden="1">
      <c r="B191"/>
      <c r="C191" s="121"/>
    </row>
    <row r="192" spans="2:3" hidden="1">
      <c r="B192"/>
      <c r="C192" s="121"/>
    </row>
    <row r="193" spans="2:3" hidden="1">
      <c r="B193"/>
      <c r="C193" s="121"/>
    </row>
    <row r="194" spans="2:3" hidden="1">
      <c r="B194"/>
      <c r="C194" s="121"/>
    </row>
    <row r="195" spans="2:3" hidden="1">
      <c r="B195"/>
      <c r="C195" s="121"/>
    </row>
    <row r="196" spans="2:3" hidden="1">
      <c r="B196"/>
      <c r="C196" s="121"/>
    </row>
    <row r="197" spans="2:3" hidden="1">
      <c r="B197"/>
      <c r="C197" s="121"/>
    </row>
  </sheetData>
  <sheetProtection algorithmName="SHA-512" hashValue="/CmBffrfovA2HOoOe2bdVFIh4rW4y2JM5nSVkpK/1EWQSubmUAMfdLZ+YwFbYtOd6n7aX5fs3IVkr7Ro7zNwUA==" saltValue="d3B2OEMcUjT8yStPKA0Rqg==" spinCount="100000" sheet="1" objects="1" scenarios="1"/>
  <phoneticPr fontId="5" type="noConversion"/>
  <conditionalFormatting sqref="B150 B155">
    <cfRule type="expression" dxfId="31" priority="1" stopIfTrue="1">
      <formula>$A$46=1</formula>
    </cfRule>
  </conditionalFormatting>
  <conditionalFormatting sqref="Q2 Q10:Q13">
    <cfRule type="expression" dxfId="30" priority="2" stopIfTrue="1">
      <formula>$A$50=1</formula>
    </cfRule>
  </conditionalFormatting>
  <conditionalFormatting sqref="Q3:Q4 Q6">
    <cfRule type="expression" dxfId="29" priority="3" stopIfTrue="1">
      <formula>#REF!=1</formula>
    </cfRule>
  </conditionalFormatting>
  <dataValidations count="17">
    <dataValidation type="list" allowBlank="1" showInputMessage="1" showErrorMessage="1" prompt="1.足歲、2.保險年齡" sqref="E16" xr:uid="{00000000-0002-0000-0300-000000000000}">
      <formula1>"1,2"</formula1>
    </dataValidation>
    <dataValidation allowBlank="1" showInputMessage="1" showErrorMessage="1" prompt="生日-月" sqref="B3 B152" xr:uid="{00000000-0002-0000-0300-000001000000}"/>
    <dataValidation allowBlank="1" showInputMessage="1" showErrorMessage="1" prompt="生日月份最終日" sqref="E3 E152" xr:uid="{00000000-0002-0000-0300-000002000000}"/>
    <dataValidation allowBlank="1" showInputMessage="1" showErrorMessage="1" prompt="月驗證" sqref="E4 E153" xr:uid="{00000000-0002-0000-0300-000003000000}"/>
    <dataValidation allowBlank="1" showInputMessage="1" showErrorMessage="1" prompt="日驗證" sqref="E5 E154" xr:uid="{00000000-0002-0000-0300-000004000000}"/>
    <dataValidation allowBlank="1" showInputMessage="1" showErrorMessage="1" prompt="台幣小數點下四捨五入，外幣小數點下1位四捨五入" sqref="C31" xr:uid="{00000000-0002-0000-0300-000005000000}"/>
    <dataValidation allowBlank="1" showInputMessage="1" showErrorMessage="1" prompt="台幣小數點下四捨五入，外幣小數點下捨去" sqref="C35" xr:uid="{00000000-0002-0000-0300-000006000000}"/>
    <dataValidation type="list" allowBlank="1" showInputMessage="1" showErrorMessage="1" sqref="H25" xr:uid="{00000000-0002-0000-0300-000007000000}">
      <formula1>"無,集體彙繳件,員工轉帳件"</formula1>
    </dataValidation>
    <dataValidation allowBlank="1" showInputMessage="1" showErrorMessage="1" prompt="0-不遮_x000a_1-遮" sqref="E72" xr:uid="{00000000-0002-0000-0300-000008000000}"/>
    <dataValidation type="list" allowBlank="1" showInputMessage="1" showErrorMessage="1" sqref="C69" xr:uid="{00000000-0002-0000-0300-000009000000}">
      <formula1>"業務、服展、北富銀,保經代,業務,業務、服展,北富銀,整銷,多元,銀保,錠嵂保經"</formula1>
    </dataValidation>
    <dataValidation type="list" allowBlank="1" showInputMessage="1" showErrorMessage="1" sqref="C160" xr:uid="{00000000-0002-0000-0300-00000A000000}">
      <formula1>"公版,兆豐,台新"</formula1>
    </dataValidation>
    <dataValidation type="list" allowBlank="1" showInputMessage="1" showErrorMessage="1" sqref="C105" xr:uid="{00000000-0002-0000-0300-00000B000000}">
      <formula1>"現售,停售"</formula1>
    </dataValidation>
    <dataValidation allowBlank="1" showInputMessage="1" showErrorMessage="1" prompt="輸入頁E8_x000a_顯示文字" sqref="D87" xr:uid="{00000000-0002-0000-0300-00000C000000}"/>
    <dataValidation allowBlank="1" showInputMessage="1" showErrorMessage="1" prompt="跳歲_x000a_1=提醒_x000a_0=不提醒" sqref="C85" xr:uid="{00000000-0002-0000-0300-00000D000000}"/>
    <dataValidation allowBlank="1" showInputMessage="1" showErrorMessage="1" prompt="保費_x000a_1=提醒_x000a_0=不提醒" sqref="D85" xr:uid="{00000000-0002-0000-0300-00000E000000}"/>
    <dataValidation type="list" allowBlank="1" showInputMessage="1" showErrorMessage="1" sqref="E69" xr:uid="{00000000-0002-0000-0300-00000F000000}">
      <formula1>"銀保通路,一銀,花旗"</formula1>
    </dataValidation>
    <dataValidation type="list" allowBlank="1" showInputMessage="1" showErrorMessage="1" sqref="E21" xr:uid="{00000000-0002-0000-0300-000010000000}">
      <formula1>"新臺幣,美元,澳幣,人民幣"</formula1>
    </dataValidation>
  </dataValidations>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AS208"/>
  <sheetViews>
    <sheetView showGridLines="0" showRowColHeaders="0" tabSelected="1" zoomScaleNormal="100" workbookViewId="0">
      <selection activeCell="E5" sqref="E5:H5"/>
    </sheetView>
  </sheetViews>
  <sheetFormatPr defaultColWidth="0" defaultRowHeight="16.5" zeroHeight="1"/>
  <cols>
    <col min="1" max="1" width="2.33203125" style="3" customWidth="1"/>
    <col min="2" max="2" width="9.5" style="4" customWidth="1"/>
    <col min="3" max="3" width="10.1640625" style="4" customWidth="1"/>
    <col min="4" max="4" width="13.6640625" style="4" customWidth="1"/>
    <col min="5" max="11" width="5.83203125" style="4" customWidth="1"/>
    <col min="12" max="12" width="7.6640625" style="3" customWidth="1"/>
    <col min="13" max="13" width="15.83203125" style="3" customWidth="1"/>
    <col min="14" max="18" width="15.83203125" style="4" customWidth="1"/>
    <col min="19" max="19" width="3.1640625" style="4" customWidth="1"/>
    <col min="20" max="20" width="2.33203125" style="4" customWidth="1"/>
    <col min="21" max="239" width="3.1640625" style="4" hidden="1" customWidth="1"/>
    <col min="240" max="16384" width="3.1640625" style="4" hidden="1"/>
  </cols>
  <sheetData>
    <row r="1" spans="1:45" ht="6" customHeight="1">
      <c r="B1" s="3"/>
      <c r="C1" s="3"/>
      <c r="D1" s="3"/>
      <c r="E1" s="3"/>
      <c r="F1" s="3"/>
      <c r="G1" s="3"/>
      <c r="H1" s="3"/>
      <c r="I1" s="3"/>
      <c r="J1" s="3"/>
      <c r="K1" s="3"/>
      <c r="AS1" s="122">
        <v>0</v>
      </c>
    </row>
    <row r="2" spans="1:45" ht="32.25">
      <c r="A2" s="5" t="str">
        <f ca="1">OP!D53</f>
        <v/>
      </c>
      <c r="B2" s="516" t="str">
        <f>OP!$C$23&amp;"建議書"</f>
        <v>富邦人壽金卡安心重大傷病保險建議書</v>
      </c>
      <c r="C2" s="517"/>
      <c r="D2" s="517"/>
      <c r="E2" s="517"/>
      <c r="F2" s="517"/>
      <c r="G2" s="517"/>
      <c r="H2" s="517"/>
      <c r="I2" s="517"/>
      <c r="J2" s="517"/>
      <c r="K2" s="517"/>
      <c r="L2" s="517"/>
      <c r="M2" s="517"/>
      <c r="N2" s="517"/>
      <c r="O2" s="517"/>
      <c r="P2" s="517"/>
      <c r="Q2" s="517"/>
      <c r="R2" s="517"/>
      <c r="S2" s="518"/>
    </row>
    <row r="3" spans="1:45" ht="23.1" customHeight="1">
      <c r="A3" s="5"/>
      <c r="B3" s="375" t="s">
        <v>939</v>
      </c>
      <c r="C3" s="221"/>
      <c r="D3" s="221"/>
      <c r="E3" s="221"/>
      <c r="F3" s="221"/>
      <c r="G3" s="221"/>
      <c r="H3" s="221"/>
      <c r="I3" s="221"/>
      <c r="J3" s="221"/>
      <c r="K3" s="221"/>
      <c r="L3" s="221"/>
      <c r="M3" s="221"/>
      <c r="N3" s="221"/>
      <c r="O3" s="221"/>
      <c r="P3" s="221"/>
      <c r="Q3" s="221"/>
      <c r="R3" s="221"/>
      <c r="S3" s="390"/>
    </row>
    <row r="4" spans="1:45" ht="6" customHeight="1">
      <c r="B4" s="376"/>
      <c r="C4" s="163"/>
      <c r="D4" s="163"/>
      <c r="E4" s="163"/>
      <c r="F4" s="163"/>
      <c r="G4" s="163"/>
      <c r="H4" s="163"/>
      <c r="I4" s="163"/>
      <c r="J4" s="163"/>
      <c r="K4" s="163"/>
      <c r="L4" s="163"/>
      <c r="M4" s="163"/>
      <c r="N4" s="163"/>
      <c r="O4" s="163"/>
      <c r="P4" s="163"/>
      <c r="Q4" s="163"/>
      <c r="R4" s="163"/>
      <c r="S4" s="391"/>
    </row>
    <row r="5" spans="1:45" ht="17.25" customHeight="1">
      <c r="A5" s="5"/>
      <c r="B5" s="523" t="s">
        <v>4</v>
      </c>
      <c r="C5" s="524"/>
      <c r="D5" s="30" t="s">
        <v>5</v>
      </c>
      <c r="E5" s="521" t="s">
        <v>375</v>
      </c>
      <c r="F5" s="522"/>
      <c r="G5" s="522"/>
      <c r="H5" s="522"/>
      <c r="I5" s="31"/>
      <c r="J5" s="118" t="s">
        <v>6</v>
      </c>
      <c r="K5" s="521" t="s">
        <v>1051</v>
      </c>
      <c r="L5" s="522"/>
      <c r="M5" s="12"/>
      <c r="N5" s="123" t="s">
        <v>1017</v>
      </c>
      <c r="O5" s="519" t="str">
        <f ca="1">IF(OR(K5="",E17="",Q17=""),"",OP!$C$16&amp;" 歲  ~  "&amp;OP!$C$15&amp;"歲 "&amp;"("&amp;OP!F7&amp;")")</f>
        <v>0 歲  ~  60歲 (540701)</v>
      </c>
      <c r="P5" s="520"/>
      <c r="Q5" s="58"/>
      <c r="R5" s="285" t="str">
        <f>IF(OP!$C$105="停售","本商品已停售","")</f>
        <v/>
      </c>
      <c r="S5" s="392"/>
      <c r="T5" s="3"/>
    </row>
    <row r="6" spans="1:45" ht="6" customHeight="1">
      <c r="A6" s="5"/>
      <c r="B6" s="525"/>
      <c r="C6" s="524"/>
      <c r="D6" s="36"/>
      <c r="E6" s="36"/>
      <c r="F6" s="36"/>
      <c r="G6" s="36"/>
      <c r="H6" s="36"/>
      <c r="I6" s="36"/>
      <c r="J6" s="36"/>
      <c r="K6" s="36"/>
      <c r="L6" s="36"/>
      <c r="M6" s="36"/>
      <c r="N6" s="36"/>
      <c r="O6" s="36"/>
      <c r="P6" s="36"/>
      <c r="Q6" s="36"/>
      <c r="R6" s="36"/>
      <c r="S6" s="393"/>
      <c r="T6" s="3"/>
    </row>
    <row r="7" spans="1:45" ht="17.25" customHeight="1">
      <c r="A7" s="5"/>
      <c r="B7" s="525"/>
      <c r="C7" s="524"/>
      <c r="D7" s="30" t="s">
        <v>7</v>
      </c>
      <c r="E7" s="522">
        <v>800101</v>
      </c>
      <c r="F7" s="522"/>
      <c r="G7" s="522"/>
      <c r="H7" s="522"/>
      <c r="I7" s="527" t="str">
        <f ca="1">IF(OP!$E$6=1,"生日日期錯誤",OP!$D$17)</f>
        <v/>
      </c>
      <c r="J7" s="527"/>
      <c r="K7" s="527"/>
      <c r="L7" s="527"/>
      <c r="M7" s="527"/>
      <c r="N7" s="118" t="s">
        <v>8</v>
      </c>
      <c r="O7" s="101">
        <f ca="1">IF(OR(K5="",E7="",E17="",Q17=""),"",OP!$D$5)</f>
        <v>35</v>
      </c>
      <c r="P7" s="32"/>
      <c r="Q7" s="30" t="s">
        <v>9</v>
      </c>
      <c r="R7" s="50">
        <f ca="1">IF(OP!$E$6=1,"",OP!$D$6)</f>
        <v>35</v>
      </c>
      <c r="S7" s="393"/>
      <c r="T7" s="3"/>
    </row>
    <row r="8" spans="1:45" ht="6" customHeight="1">
      <c r="A8" s="5"/>
      <c r="B8" s="377"/>
      <c r="C8" s="35"/>
      <c r="D8" s="30"/>
      <c r="E8" s="31"/>
      <c r="F8" s="31"/>
      <c r="G8" s="31"/>
      <c r="H8" s="31"/>
      <c r="I8" s="29"/>
      <c r="J8" s="29"/>
      <c r="K8" s="29"/>
      <c r="L8" s="29"/>
      <c r="M8" s="29"/>
      <c r="N8" s="30"/>
      <c r="O8" s="32"/>
      <c r="P8" s="32"/>
      <c r="Q8" s="30"/>
      <c r="R8" s="37"/>
      <c r="S8" s="393"/>
      <c r="T8" s="3"/>
    </row>
    <row r="9" spans="1:45">
      <c r="A9" s="5"/>
      <c r="B9" s="378"/>
      <c r="D9" s="205"/>
      <c r="E9" s="406" t="str">
        <f ca="1">IF(OP!$E$6=1,"生日日期錯誤",IF($A$2=1,"部分內容空白或錯誤",OP!$D$17))&amp;OP!$B$155&amp;"  "&amp;OP!$D$87</f>
        <v xml:space="preserve">  </v>
      </c>
      <c r="I9" s="36"/>
      <c r="J9" s="36"/>
      <c r="K9" s="36"/>
      <c r="L9" s="38"/>
      <c r="M9" s="38"/>
      <c r="N9" s="46"/>
      <c r="O9" s="29"/>
      <c r="P9" s="38"/>
      <c r="Q9" s="206"/>
      <c r="R9" s="38"/>
      <c r="S9" s="394"/>
      <c r="T9" s="3"/>
    </row>
    <row r="10" spans="1:45" ht="6" hidden="1" customHeight="1">
      <c r="A10" s="5"/>
      <c r="B10" s="379"/>
      <c r="C10" s="36"/>
      <c r="D10" s="36"/>
      <c r="E10" s="36"/>
      <c r="F10" s="36"/>
      <c r="G10" s="36"/>
      <c r="H10" s="36"/>
      <c r="I10" s="36"/>
      <c r="J10" s="36"/>
      <c r="K10" s="36"/>
      <c r="L10" s="36"/>
      <c r="M10" s="36"/>
      <c r="N10" s="36"/>
      <c r="O10" s="36"/>
      <c r="P10" s="36"/>
      <c r="Q10" s="36"/>
      <c r="R10" s="36"/>
      <c r="S10" s="393"/>
      <c r="T10" s="3"/>
    </row>
    <row r="11" spans="1:45" s="7" customFormat="1" ht="6" hidden="1" customHeight="1">
      <c r="A11" s="277"/>
      <c r="B11" s="379"/>
      <c r="C11" s="278"/>
      <c r="D11" s="278"/>
      <c r="E11" s="278"/>
      <c r="F11" s="278"/>
      <c r="G11" s="278"/>
      <c r="H11" s="278"/>
      <c r="I11" s="278"/>
      <c r="J11" s="278"/>
      <c r="K11" s="278"/>
      <c r="L11" s="278"/>
      <c r="M11" s="278"/>
      <c r="N11" s="278"/>
      <c r="O11" s="278"/>
      <c r="P11" s="278"/>
      <c r="Q11" s="278"/>
      <c r="R11" s="278"/>
      <c r="S11" s="393"/>
      <c r="T11" s="279"/>
    </row>
    <row r="12" spans="1:45" s="7" customFormat="1" ht="16.5" hidden="1" customHeight="1">
      <c r="A12" s="277"/>
      <c r="B12" s="380"/>
      <c r="C12" s="280"/>
      <c r="D12" s="373" t="s">
        <v>806</v>
      </c>
      <c r="E12" s="528" t="s">
        <v>1214</v>
      </c>
      <c r="F12" s="528"/>
      <c r="G12" s="528"/>
      <c r="H12" s="528"/>
      <c r="I12" s="374" t="str">
        <f>IF(OP!$C$142&lt;10,"",OP!$C$142)</f>
        <v/>
      </c>
      <c r="J12" s="31"/>
      <c r="K12" s="514" t="str">
        <f>"請確認右方內容："&amp;IF(OP!$C$142=1,"要保人、被保險人、繳款人皆為 "&amp;OP!$D$143,"要保人："&amp;IF(OR(OP!$C$142=1,OP!$C$142=2),OP!$D$143,OP!$D$142)&amp;"  "&amp;"被保險人："&amp;OP!$D$143&amp;"  "&amp;"繳款人："&amp;IF(OR(OP!$C$142=1,OP!$C$142=3),OP!$D$143,IF(OR(OP!$C$142=4),OP!$D$142,OP!$D$144)))</f>
        <v>請確認右方內容：要保人、被保險人、繳款人皆為 客戶</v>
      </c>
      <c r="L12" s="515"/>
      <c r="M12" s="515"/>
      <c r="N12" s="515"/>
      <c r="O12" s="515"/>
      <c r="P12" s="515"/>
      <c r="Q12" s="515"/>
      <c r="R12" s="515"/>
      <c r="S12" s="393"/>
      <c r="T12" s="279"/>
    </row>
    <row r="13" spans="1:45" s="7" customFormat="1" ht="16.5" hidden="1" customHeight="1">
      <c r="A13" s="277"/>
      <c r="B13" s="381"/>
      <c r="C13" s="51"/>
      <c r="D13" s="280" t="str">
        <f>IF(OR(OP!$C$142=1,OP!$C$142=2),"","要保人姓名：")</f>
        <v/>
      </c>
      <c r="E13" s="529"/>
      <c r="F13" s="529"/>
      <c r="G13" s="529"/>
      <c r="H13" s="529"/>
      <c r="I13" s="36"/>
      <c r="J13" s="36"/>
      <c r="K13" s="36"/>
      <c r="L13" s="36"/>
      <c r="M13" s="36"/>
      <c r="N13" s="44" t="str">
        <f>IF(OR(OP!$C$142=1,OP!$C$142=3,OP!$C$142=4),"","繳款人姓名：")</f>
        <v/>
      </c>
      <c r="O13" s="536"/>
      <c r="P13" s="537"/>
      <c r="Q13" s="36"/>
      <c r="R13" s="36"/>
      <c r="S13" s="393"/>
      <c r="T13" s="279"/>
    </row>
    <row r="14" spans="1:45" s="7" customFormat="1" ht="16.5" hidden="1" customHeight="1">
      <c r="A14" s="277"/>
      <c r="B14" s="380"/>
      <c r="C14" s="280"/>
      <c r="D14" s="280" t="str">
        <f>IF(OR($D$13=""),"","要保人生日(民國)：")</f>
        <v/>
      </c>
      <c r="E14" s="530"/>
      <c r="F14" s="531"/>
      <c r="G14" s="531"/>
      <c r="H14" s="532"/>
      <c r="I14" s="533" t="str">
        <f>IF(OR($D$13=""),"","保險年齡："&amp;OP!$D$154&amp;"歲")</f>
        <v/>
      </c>
      <c r="J14" s="533"/>
      <c r="K14" s="533"/>
      <c r="L14" s="533"/>
      <c r="N14" s="280" t="str">
        <f>IF(OR($N$13=""),"","繳款人生日(民國)：")</f>
        <v/>
      </c>
      <c r="O14" s="534"/>
      <c r="P14" s="535"/>
      <c r="Q14" s="29" t="s">
        <v>344</v>
      </c>
      <c r="R14" s="31"/>
      <c r="S14" s="393"/>
      <c r="T14" s="279"/>
    </row>
    <row r="15" spans="1:45" s="7" customFormat="1" ht="16.5" hidden="1" customHeight="1">
      <c r="A15" s="277"/>
      <c r="B15" s="382"/>
      <c r="C15" s="281"/>
      <c r="D15" s="282"/>
      <c r="E15" s="283" t="str">
        <f ca="1">IF(AND($E$14&lt;&gt;"",OP!$E$155=1),"要保人生日日期錯誤","")&amp;OP!$B$155</f>
        <v/>
      </c>
      <c r="F15" s="281"/>
      <c r="G15" s="281"/>
      <c r="H15" s="281"/>
      <c r="I15" s="281"/>
      <c r="J15" s="281"/>
      <c r="K15" s="281"/>
      <c r="L15" s="281"/>
      <c r="M15" s="281"/>
      <c r="N15" s="281"/>
      <c r="O15" s="284" t="str">
        <f>IF(AND($O$14&lt;&gt;"",OP!$D$159=1),"本件需進行錄音","")</f>
        <v/>
      </c>
      <c r="P15" s="281"/>
      <c r="Q15" s="281"/>
      <c r="R15" s="281"/>
      <c r="S15" s="395"/>
      <c r="T15" s="279"/>
    </row>
    <row r="16" spans="1:45" s="7" customFormat="1" ht="5.25" customHeight="1">
      <c r="A16" s="277"/>
      <c r="B16" s="379"/>
      <c r="C16" s="36"/>
      <c r="D16" s="460"/>
      <c r="E16" s="283"/>
      <c r="F16" s="281"/>
      <c r="G16" s="281"/>
      <c r="H16" s="36"/>
      <c r="I16" s="36"/>
      <c r="J16" s="36"/>
      <c r="K16" s="36"/>
      <c r="L16" s="36"/>
      <c r="M16" s="36"/>
      <c r="N16" s="36"/>
      <c r="O16" s="430"/>
      <c r="P16" s="36"/>
      <c r="Q16" s="281"/>
      <c r="R16" s="281"/>
      <c r="S16" s="393"/>
      <c r="T16" s="279"/>
    </row>
    <row r="17" spans="1:20" ht="17.25" customHeight="1">
      <c r="A17" s="5" t="str">
        <f>OP!$D$32</f>
        <v/>
      </c>
      <c r="B17" s="378"/>
      <c r="C17" s="138"/>
      <c r="D17" s="30" t="s">
        <v>91</v>
      </c>
      <c r="E17" s="521" t="s">
        <v>787</v>
      </c>
      <c r="F17" s="521"/>
      <c r="G17" s="521"/>
      <c r="H17" s="539" t="str">
        <f ca="1">IF(M35="","",OP!D49&amp;OP!$E$32)</f>
        <v/>
      </c>
      <c r="I17" s="539"/>
      <c r="J17" s="539"/>
      <c r="K17" s="539"/>
      <c r="L17" s="539"/>
      <c r="M17" s="539"/>
      <c r="N17" s="539"/>
      <c r="O17" s="30" t="s">
        <v>92</v>
      </c>
      <c r="P17" s="30" t="str">
        <f>IF(OP!$C$24=1,"","首期")</f>
        <v>首期</v>
      </c>
      <c r="Q17" s="526" t="s">
        <v>1217</v>
      </c>
      <c r="R17" s="526"/>
      <c r="S17" s="396"/>
      <c r="T17" s="5" t="str">
        <f>IF(COUNTIF(OP!$L$31:$L$37,OP!$C$41)&lt;1,1,"")</f>
        <v/>
      </c>
    </row>
    <row r="18" spans="1:20" ht="6" customHeight="1">
      <c r="A18" s="5"/>
      <c r="B18" s="383"/>
      <c r="C18" s="31"/>
      <c r="D18" s="31"/>
      <c r="E18" s="30"/>
      <c r="F18" s="30"/>
      <c r="G18" s="30"/>
      <c r="H18" s="29"/>
      <c r="I18" s="29"/>
      <c r="J18" s="29"/>
      <c r="K18" s="29"/>
      <c r="L18" s="29"/>
      <c r="M18" s="29"/>
      <c r="N18" s="46"/>
      <c r="O18" s="30"/>
      <c r="P18" s="30"/>
      <c r="Q18" s="49"/>
      <c r="R18" s="49"/>
      <c r="S18" s="396"/>
      <c r="T18" s="3"/>
    </row>
    <row r="19" spans="1:20" ht="17.25" customHeight="1">
      <c r="A19" s="5"/>
      <c r="B19" s="384"/>
      <c r="C19" s="547"/>
      <c r="D19" s="547"/>
      <c r="E19" s="547"/>
      <c r="F19" s="547"/>
      <c r="G19" s="547"/>
      <c r="H19" s="547"/>
      <c r="I19" s="547"/>
      <c r="J19" s="547"/>
      <c r="K19" s="547"/>
      <c r="L19" s="547"/>
      <c r="M19" s="547"/>
      <c r="N19" s="547"/>
      <c r="O19" s="33"/>
      <c r="P19" s="39" t="str">
        <f>IF(OP!$C$24=1,"","續期")</f>
        <v>續期</v>
      </c>
      <c r="Q19" s="526" t="s">
        <v>248</v>
      </c>
      <c r="R19" s="526"/>
      <c r="S19" s="396"/>
      <c r="T19" s="5" t="str">
        <f>IF(AND(OP!$C$24&lt;&gt;1,COUNTIF(OP!$M$31:$M$37,OP!$C$43)&lt;1),1,"")</f>
        <v/>
      </c>
    </row>
    <row r="20" spans="1:20" ht="17.25" customHeight="1">
      <c r="A20" s="5" t="str">
        <f>OP!$E$39</f>
        <v/>
      </c>
      <c r="B20" s="384"/>
      <c r="C20" s="126"/>
      <c r="D20" s="44" t="s">
        <v>285</v>
      </c>
      <c r="E20" s="496" t="s">
        <v>1052</v>
      </c>
      <c r="F20" s="497"/>
      <c r="G20" s="498"/>
      <c r="H20" s="460"/>
      <c r="I20" s="460"/>
      <c r="J20" s="126"/>
      <c r="K20" s="126"/>
      <c r="L20" s="126"/>
      <c r="M20" s="126"/>
      <c r="N20" s="548" t="str">
        <f ca="1">IF($A$2=1,"",IF(OR(OP!$C$42&gt;0,OP!$C$44&gt;0),"本保件如符合本公司保費折扣條件，","")&amp;IF(AND(OP!$C$42&gt;0,OP!$C$44&gt;0),"首、續期享有1%保費折扣",IF(AND(OP!$C$42=0,OP!$C$44&gt;0),"續期享有1%保費折扣",IF(AND(OP!$C$42&gt;0,OP!$C$44=0),"首期享有1%保費折扣",""))))</f>
        <v>本保件如符合本公司保費折扣條件，首、續期享有1%保費折扣</v>
      </c>
      <c r="O20" s="548"/>
      <c r="P20" s="548"/>
      <c r="Q20" s="548"/>
      <c r="R20" s="548"/>
      <c r="S20" s="549"/>
      <c r="T20" s="3"/>
    </row>
    <row r="21" spans="1:20" ht="17.25" customHeight="1">
      <c r="A21" s="5"/>
      <c r="B21" s="385"/>
      <c r="C21" s="168" t="str">
        <f ca="1">IF($A$2=1,"",OP!K12&amp;OP!K13)</f>
        <v/>
      </c>
      <c r="D21" s="168"/>
      <c r="E21" s="168"/>
      <c r="F21" s="168"/>
      <c r="G21" s="168"/>
      <c r="H21" s="168"/>
      <c r="I21" s="168"/>
      <c r="J21" s="168"/>
      <c r="K21" s="168"/>
      <c r="L21" s="168"/>
      <c r="M21" s="168"/>
      <c r="N21" s="169"/>
      <c r="O21" s="169"/>
      <c r="P21" s="169"/>
      <c r="Q21" s="169"/>
      <c r="R21" s="170" t="str">
        <f>OP!$F$39</f>
        <v/>
      </c>
      <c r="S21" s="397"/>
      <c r="T21" s="3"/>
    </row>
    <row r="22" spans="1:20" ht="6" customHeight="1">
      <c r="A22" s="5"/>
      <c r="B22" s="388"/>
      <c r="C22" s="278"/>
      <c r="D22" s="278"/>
      <c r="E22" s="278"/>
      <c r="F22" s="278"/>
      <c r="G22" s="278"/>
      <c r="H22" s="278"/>
      <c r="I22" s="278"/>
      <c r="J22" s="278"/>
      <c r="K22" s="427"/>
      <c r="L22" s="278"/>
      <c r="M22" s="278"/>
      <c r="N22" s="428"/>
      <c r="O22" s="428"/>
      <c r="P22" s="428"/>
      <c r="Q22" s="428"/>
      <c r="R22" s="428"/>
      <c r="S22" s="400"/>
      <c r="T22" s="3"/>
    </row>
    <row r="23" spans="1:20" ht="6" customHeight="1">
      <c r="A23" s="5"/>
      <c r="B23" s="379"/>
      <c r="C23" s="36"/>
      <c r="D23" s="36"/>
      <c r="E23" s="36"/>
      <c r="F23" s="36"/>
      <c r="G23" s="36"/>
      <c r="H23" s="36"/>
      <c r="I23" s="36"/>
      <c r="J23" s="36"/>
      <c r="K23" s="41"/>
      <c r="L23" s="36"/>
      <c r="M23" s="36"/>
      <c r="N23" s="33"/>
      <c r="O23" s="33"/>
      <c r="P23" s="33"/>
      <c r="Q23" s="33"/>
      <c r="R23" s="33"/>
      <c r="S23" s="398"/>
      <c r="T23" s="3"/>
    </row>
    <row r="24" spans="1:20" ht="17.25" customHeight="1">
      <c r="A24" s="5"/>
      <c r="B24" s="379"/>
      <c r="C24" s="429"/>
      <c r="D24" s="36"/>
      <c r="E24" s="36"/>
      <c r="F24" s="44" t="s">
        <v>987</v>
      </c>
      <c r="G24" s="36"/>
      <c r="H24" s="36"/>
      <c r="I24" s="36"/>
      <c r="J24" s="36"/>
      <c r="K24" s="41"/>
      <c r="L24" s="36"/>
      <c r="M24" s="36"/>
      <c r="N24" s="33"/>
      <c r="O24" s="33"/>
      <c r="P24" s="33"/>
      <c r="Q24" s="33"/>
      <c r="R24" s="33"/>
      <c r="S24" s="398"/>
      <c r="T24" s="3"/>
    </row>
    <row r="25" spans="1:20" ht="6" customHeight="1">
      <c r="A25" s="5"/>
      <c r="B25" s="379"/>
      <c r="C25" s="36"/>
      <c r="D25" s="36"/>
      <c r="E25" s="36"/>
      <c r="F25" s="36"/>
      <c r="G25" s="36"/>
      <c r="H25" s="36"/>
      <c r="I25" s="36"/>
      <c r="J25" s="36"/>
      <c r="K25" s="41"/>
      <c r="L25" s="36"/>
      <c r="M25" s="36"/>
      <c r="N25" s="33"/>
      <c r="O25" s="33"/>
      <c r="P25" s="33"/>
      <c r="Q25" s="33"/>
      <c r="R25" s="33"/>
      <c r="S25" s="398"/>
      <c r="T25" s="3"/>
    </row>
    <row r="26" spans="1:20" ht="17.25" customHeight="1">
      <c r="A26" s="5"/>
      <c r="B26" s="379"/>
      <c r="C26" s="36"/>
      <c r="D26" s="7"/>
      <c r="E26" s="36"/>
      <c r="F26" s="44" t="s">
        <v>949</v>
      </c>
      <c r="G26" s="541">
        <v>0</v>
      </c>
      <c r="H26" s="541"/>
      <c r="I26" s="541"/>
      <c r="J26" s="430" t="str">
        <f>"  0% ~ 100%"&amp;"       約定分期給付換算比例："&amp;TEXT(PY!$C$4,"0%")</f>
        <v xml:space="preserve">  0% ~ 100%       約定分期給付換算比例：0%</v>
      </c>
      <c r="K26" s="41"/>
      <c r="L26" s="36"/>
      <c r="M26" s="431"/>
      <c r="N26" s="33"/>
      <c r="O26" s="33"/>
      <c r="P26" s="33"/>
      <c r="Q26" s="33"/>
      <c r="R26" s="33"/>
      <c r="S26" s="398"/>
      <c r="T26" s="3"/>
    </row>
    <row r="27" spans="1:20" ht="6" customHeight="1">
      <c r="A27" s="5"/>
      <c r="B27" s="379"/>
      <c r="C27" s="36"/>
      <c r="D27" s="36"/>
      <c r="E27" s="36"/>
      <c r="F27" s="36"/>
      <c r="G27" s="36"/>
      <c r="H27" s="36"/>
      <c r="I27" s="36"/>
      <c r="J27" s="36"/>
      <c r="K27" s="41"/>
      <c r="L27" s="36"/>
      <c r="M27" s="36"/>
      <c r="N27" s="33"/>
      <c r="O27" s="33"/>
      <c r="P27" s="33"/>
      <c r="Q27" s="33"/>
      <c r="R27" s="33"/>
      <c r="S27" s="398"/>
      <c r="T27" s="3"/>
    </row>
    <row r="28" spans="1:20" ht="17.25" customHeight="1">
      <c r="A28" s="5"/>
      <c r="B28" s="379"/>
      <c r="C28" s="36"/>
      <c r="D28" s="7"/>
      <c r="E28" s="36"/>
      <c r="F28" s="44" t="str">
        <f>IF(OR($G$28&lt;=0,$G$28="",$G$28&gt;1),"","假設分期定期保險金預定利率：")</f>
        <v/>
      </c>
      <c r="G28" s="542" t="str">
        <f>IF(OR($G$26&lt;=0,$G$26="",$G$26&gt;1),"",PY!$C$7)</f>
        <v/>
      </c>
      <c r="H28" s="542"/>
      <c r="I28" s="542"/>
      <c r="J28" s="423" t="str">
        <f>IF(OR($G$28&lt;=0,$G$28="",$G$28&gt;1),"","   計算分期給付金額之利率")</f>
        <v/>
      </c>
      <c r="K28" s="41"/>
      <c r="L28" s="36"/>
      <c r="M28" s="36"/>
      <c r="N28" s="33"/>
      <c r="O28" s="33"/>
      <c r="P28" s="33"/>
      <c r="Q28" s="33"/>
      <c r="R28" s="33"/>
      <c r="S28" s="398"/>
      <c r="T28" s="3"/>
    </row>
    <row r="29" spans="1:20" ht="6" customHeight="1">
      <c r="A29" s="5"/>
      <c r="B29" s="379"/>
      <c r="C29" s="36"/>
      <c r="D29" s="36"/>
      <c r="E29" s="36"/>
      <c r="F29" s="36"/>
      <c r="G29" s="36"/>
      <c r="H29" s="36"/>
      <c r="I29" s="36"/>
      <c r="J29" s="36"/>
      <c r="K29" s="41"/>
      <c r="L29" s="36"/>
      <c r="M29" s="36"/>
      <c r="N29" s="33"/>
      <c r="O29" s="33"/>
      <c r="P29" s="33"/>
      <c r="Q29" s="33"/>
      <c r="R29" s="33"/>
      <c r="S29" s="398"/>
      <c r="T29" s="3"/>
    </row>
    <row r="30" spans="1:20" ht="17.25" customHeight="1">
      <c r="A30" s="5"/>
      <c r="B30" s="379"/>
      <c r="C30" s="36"/>
      <c r="D30" s="36"/>
      <c r="E30" s="36"/>
      <c r="F30" s="44" t="str">
        <f>IF(OR($G$28&lt;=0,$G$28="",$G$28&gt;1),"","分期定期保險金給付期間：")</f>
        <v/>
      </c>
      <c r="G30" s="543">
        <v>12</v>
      </c>
      <c r="H30" s="543"/>
      <c r="I30" s="543"/>
      <c r="J30" s="36"/>
      <c r="K30" s="41"/>
      <c r="L30" s="36"/>
      <c r="M30" s="36"/>
      <c r="N30" s="33"/>
      <c r="O30" s="33"/>
      <c r="P30" s="33"/>
      <c r="Q30" s="33"/>
      <c r="R30" s="33"/>
      <c r="S30" s="398"/>
      <c r="T30" s="3"/>
    </row>
    <row r="31" spans="1:20" ht="6" customHeight="1">
      <c r="A31" s="5"/>
      <c r="B31" s="379"/>
      <c r="C31" s="36"/>
      <c r="D31" s="36"/>
      <c r="E31" s="36"/>
      <c r="F31" s="36"/>
      <c r="G31" s="36"/>
      <c r="H31" s="36"/>
      <c r="I31" s="36"/>
      <c r="J31" s="36"/>
      <c r="K31" s="41"/>
      <c r="L31" s="36"/>
      <c r="M31" s="36"/>
      <c r="N31" s="33"/>
      <c r="O31" s="33"/>
      <c r="P31" s="33"/>
      <c r="Q31" s="33"/>
      <c r="R31" s="33"/>
      <c r="S31" s="398"/>
      <c r="T31" s="3"/>
    </row>
    <row r="32" spans="1:20" ht="6" customHeight="1">
      <c r="A32" s="5"/>
      <c r="B32" s="388"/>
      <c r="C32" s="278"/>
      <c r="D32" s="278"/>
      <c r="E32" s="278"/>
      <c r="F32" s="278"/>
      <c r="G32" s="278"/>
      <c r="H32" s="278"/>
      <c r="I32" s="278"/>
      <c r="J32" s="278"/>
      <c r="K32" s="427"/>
      <c r="L32" s="278"/>
      <c r="M32" s="278"/>
      <c r="N32" s="428"/>
      <c r="O32" s="428"/>
      <c r="P32" s="428"/>
      <c r="Q32" s="428"/>
      <c r="R32" s="428"/>
      <c r="S32" s="400"/>
      <c r="T32" s="3"/>
    </row>
    <row r="33" spans="1:20" ht="17.25" customHeight="1">
      <c r="A33" s="5" t="str">
        <f>OP!$D$24</f>
        <v/>
      </c>
      <c r="B33" s="386"/>
      <c r="C33" s="44" t="s">
        <v>316</v>
      </c>
      <c r="D33" s="508">
        <v>10</v>
      </c>
      <c r="E33" s="508"/>
      <c r="F33" s="508"/>
      <c r="G33" s="502"/>
      <c r="H33" s="502"/>
      <c r="I33" s="502"/>
      <c r="J33" s="502"/>
      <c r="K33" s="502"/>
      <c r="L33" s="502"/>
      <c r="M33" s="191" t="s">
        <v>282</v>
      </c>
      <c r="N33" s="40"/>
      <c r="O33" s="46"/>
      <c r="P33" s="538" t="str">
        <f ca="1">IF(OR($A$2=1),"",OP!$C$32&amp;"保費：")</f>
        <v>年繳保費：</v>
      </c>
      <c r="Q33" s="538"/>
      <c r="R33" s="127">
        <f ca="1">IF($A$2=1,"",OP!$C$35)</f>
        <v>455000</v>
      </c>
      <c r="S33" s="393"/>
      <c r="T33" s="3"/>
    </row>
    <row r="34" spans="1:20" ht="6" customHeight="1">
      <c r="A34" s="5"/>
      <c r="B34" s="386"/>
      <c r="C34" s="45"/>
      <c r="D34" s="36"/>
      <c r="E34" s="36"/>
      <c r="F34" s="36"/>
      <c r="G34" s="36"/>
      <c r="H34" s="36"/>
      <c r="I34" s="36"/>
      <c r="J34" s="36"/>
      <c r="K34" s="41"/>
      <c r="L34" s="36"/>
      <c r="M34" s="36"/>
      <c r="N34" s="33"/>
      <c r="O34" s="33"/>
      <c r="P34" s="33"/>
      <c r="Q34" s="33"/>
      <c r="R34" s="33"/>
      <c r="S34" s="393"/>
      <c r="T34" s="3"/>
    </row>
    <row r="35" spans="1:20" ht="17.25" customHeight="1">
      <c r="A35" s="5" t="str">
        <f ca="1">IF(OR(OP!$C$28&lt;J36,OP!$C$28&gt;K36),1,"")</f>
        <v/>
      </c>
      <c r="B35" s="506" t="s">
        <v>317</v>
      </c>
      <c r="C35" s="507"/>
      <c r="D35" s="509" t="s">
        <v>945</v>
      </c>
      <c r="E35" s="509"/>
      <c r="F35" s="509"/>
      <c r="G35" s="552" t="s">
        <v>11</v>
      </c>
      <c r="H35" s="553"/>
      <c r="I35" s="553"/>
      <c r="J35" s="495">
        <v>500</v>
      </c>
      <c r="K35" s="495"/>
      <c r="L35" s="495"/>
      <c r="M35" s="539" t="str">
        <f ca="1">IF(OR(D35="",K36&lt;J36),"",TEXT(J36,IF(OP!$E$28=0,"#,##0 ","#,##0.0 ")&amp;"萬")&amp;" ~ "&amp;TEXT(K36,IF(OP!$E$28=0,"#,##0 ","#,##0.0 ")&amp;"萬"))</f>
        <v>10.0 萬 ~ 500.0 萬</v>
      </c>
      <c r="N35" s="539"/>
      <c r="O35" s="539" t="str">
        <f ca="1">IF(OP!$D$64=1,OP!$E$64,IF(OR($A$2=1),"",IF(OP!$C$37&gt;0,"本保件享 "&amp;TEXT(OP!$C$37,"0.0%")&amp;OP!$B$37,"")&amp;IF(OP!I25=3,OP!D40,"")))</f>
        <v/>
      </c>
      <c r="P35" s="539"/>
      <c r="Q35" s="539"/>
      <c r="R35" s="539"/>
      <c r="S35" s="540"/>
      <c r="T35" s="3"/>
    </row>
    <row r="36" spans="1:20" ht="6" customHeight="1">
      <c r="B36" s="386"/>
      <c r="C36" s="45"/>
      <c r="D36" s="36"/>
      <c r="E36" s="36"/>
      <c r="F36" s="36"/>
      <c r="G36" s="42"/>
      <c r="H36" s="42"/>
      <c r="I36" s="42"/>
      <c r="J36" s="43">
        <f>OP!$C$26</f>
        <v>10</v>
      </c>
      <c r="K36" s="12">
        <f ca="1">OP!$C$27</f>
        <v>500</v>
      </c>
      <c r="L36" s="42"/>
      <c r="M36" s="33"/>
      <c r="N36" s="33"/>
      <c r="O36" s="33"/>
      <c r="P36" s="33"/>
      <c r="Q36" s="33"/>
      <c r="R36" s="33"/>
      <c r="S36" s="393"/>
      <c r="T36" s="3"/>
    </row>
    <row r="37" spans="1:20" s="5" customFormat="1" ht="17.25" customHeight="1">
      <c r="B37" s="386"/>
      <c r="C37" s="280" t="str">
        <f ca="1">IF(OR(O7&gt;O5,D35="",M35="保額超過限制，請修正"),"","保險年期：")</f>
        <v>保險年期：</v>
      </c>
      <c r="D37" s="504" t="str">
        <f ca="1">IF(OR(O7&gt;O5,D35="",M35="保額超過限制，請修正"),"",OP!$F$57&amp;"年")</f>
        <v>25年</v>
      </c>
      <c r="E37" s="504"/>
      <c r="F37" s="504"/>
      <c r="G37" s="504"/>
      <c r="H37" s="504"/>
      <c r="I37" s="504"/>
      <c r="J37" s="504"/>
      <c r="K37" s="504"/>
      <c r="L37" s="504"/>
      <c r="M37" s="36"/>
      <c r="N37" s="33"/>
      <c r="O37" s="505" t="str">
        <f ca="1">IF(OR(OP!$C$24=1,$A$2=1),"",IF(OP!$C$46&gt;0,"折扣後","")&amp;OP!$C$32&amp;"首期保費：")</f>
        <v>折扣後年繳首期保費：</v>
      </c>
      <c r="P37" s="505"/>
      <c r="Q37" s="505"/>
      <c r="R37" s="127">
        <f ca="1">IF(OR($A$2=1,OP!$C$24=1),"",OP!$C$48)</f>
        <v>450450</v>
      </c>
      <c r="S37" s="393"/>
    </row>
    <row r="38" spans="1:20" s="5" customFormat="1" ht="6" customHeight="1">
      <c r="B38" s="379"/>
      <c r="C38" s="31"/>
      <c r="D38" s="38"/>
      <c r="E38" s="38"/>
      <c r="F38" s="38"/>
      <c r="G38" s="36"/>
      <c r="H38" s="36"/>
      <c r="I38" s="36"/>
      <c r="J38" s="36"/>
      <c r="K38" s="41"/>
      <c r="L38" s="36"/>
      <c r="M38" s="36"/>
      <c r="N38" s="33"/>
      <c r="O38" s="33"/>
      <c r="P38" s="30"/>
      <c r="Q38" s="30"/>
      <c r="R38" s="47"/>
      <c r="S38" s="393"/>
    </row>
    <row r="39" spans="1:20" s="5" customFormat="1" ht="17.25" customHeight="1">
      <c r="B39" s="510" t="str">
        <f ca="1">OP!$D$122</f>
        <v/>
      </c>
      <c r="C39" s="511"/>
      <c r="D39" s="511"/>
      <c r="E39" s="511"/>
      <c r="F39" s="511"/>
      <c r="G39" s="511"/>
      <c r="H39" s="511"/>
      <c r="I39" s="511"/>
      <c r="J39" s="511"/>
      <c r="K39" s="511"/>
      <c r="L39" s="511"/>
      <c r="M39" s="511"/>
      <c r="N39" s="511"/>
      <c r="O39" s="505" t="str">
        <f ca="1">IF(OR(OP!$C$24=1,A2=1),"",IF(OP!$C$47&gt;0,"折扣後","")&amp;OP!$C$32&amp;"續期保費：")</f>
        <v>折扣後年繳續期保費：</v>
      </c>
      <c r="P39" s="505"/>
      <c r="Q39" s="505"/>
      <c r="R39" s="127">
        <f ca="1">IF(OR($A$2=1,OP!$C$24=1),"",OP!$C$49)</f>
        <v>450450</v>
      </c>
      <c r="S39" s="393"/>
    </row>
    <row r="40" spans="1:20" s="5" customFormat="1" ht="18" customHeight="1">
      <c r="B40" s="550" t="s">
        <v>231</v>
      </c>
      <c r="C40" s="551"/>
      <c r="D40" s="551"/>
      <c r="E40" s="551"/>
      <c r="F40" s="551"/>
      <c r="G40" s="551"/>
      <c r="H40" s="551"/>
      <c r="I40" s="551"/>
      <c r="J40" s="551"/>
      <c r="K40" s="551"/>
      <c r="L40" s="551"/>
      <c r="M40" s="551"/>
      <c r="N40" s="33"/>
      <c r="O40" s="30"/>
      <c r="P40" s="30"/>
      <c r="Q40" s="30"/>
      <c r="R40" s="143" t="str">
        <f>OP!D47</f>
        <v/>
      </c>
      <c r="S40" s="393"/>
    </row>
    <row r="41" spans="1:20" s="5" customFormat="1" ht="20.100000000000001" hidden="1" customHeight="1" thickTop="1">
      <c r="B41" s="387"/>
      <c r="C41" s="144"/>
      <c r="D41" s="145"/>
      <c r="E41" s="105"/>
      <c r="F41" s="105"/>
      <c r="G41" s="105"/>
      <c r="H41" s="105"/>
      <c r="I41" s="105"/>
      <c r="J41" s="105"/>
      <c r="K41" s="105"/>
      <c r="L41" s="105"/>
      <c r="M41" s="105"/>
      <c r="N41" s="106"/>
      <c r="O41" s="106"/>
      <c r="P41" s="106"/>
      <c r="Q41" s="106"/>
      <c r="R41" s="106"/>
      <c r="S41" s="399"/>
    </row>
    <row r="42" spans="1:20" s="5" customFormat="1" ht="4.5" customHeight="1">
      <c r="B42" s="379"/>
      <c r="C42" s="171"/>
      <c r="D42" s="172"/>
      <c r="E42" s="173"/>
      <c r="F42" s="174"/>
      <c r="G42" s="174"/>
      <c r="H42" s="174"/>
      <c r="I42" s="175"/>
      <c r="J42" s="175"/>
      <c r="K42" s="175"/>
      <c r="L42" s="176"/>
      <c r="M42" s="177"/>
      <c r="N42" s="173"/>
      <c r="O42" s="173"/>
      <c r="P42" s="173"/>
      <c r="Q42" s="178"/>
      <c r="R42" s="179"/>
      <c r="S42" s="398"/>
    </row>
    <row r="43" spans="1:20" ht="6" customHeight="1">
      <c r="B43" s="388"/>
      <c r="C43" s="180"/>
      <c r="D43" s="180"/>
      <c r="E43" s="180"/>
      <c r="F43" s="180"/>
      <c r="G43" s="180"/>
      <c r="H43" s="180"/>
      <c r="I43" s="180"/>
      <c r="J43" s="180"/>
      <c r="K43" s="181"/>
      <c r="L43" s="181"/>
      <c r="M43" s="181"/>
      <c r="N43" s="180"/>
      <c r="O43" s="180"/>
      <c r="P43" s="180"/>
      <c r="Q43" s="181"/>
      <c r="R43" s="181"/>
      <c r="S43" s="400"/>
    </row>
    <row r="44" spans="1:20" ht="21" customHeight="1">
      <c r="B44" s="512" t="str">
        <f>OP!C54</f>
        <v>V1.2-1150101</v>
      </c>
      <c r="C44" s="513"/>
      <c r="D44" s="164"/>
      <c r="E44" s="165"/>
      <c r="F44" s="165"/>
      <c r="G44" s="165"/>
      <c r="H44" s="165"/>
      <c r="I44" s="166"/>
      <c r="J44" s="166"/>
      <c r="K44" s="166"/>
      <c r="L44" s="166"/>
      <c r="M44" s="166"/>
      <c r="N44" s="166"/>
      <c r="O44" s="371" t="str">
        <f>IF(OP!$I$25=3,"員工轉帳件專用","")</f>
        <v/>
      </c>
      <c r="P44" s="167" t="s">
        <v>303</v>
      </c>
      <c r="Q44" s="503" t="str">
        <f ca="1">TEXT(YEAR(OP!$C$3)-1911,"000")&amp;TEXT(MONTH(OP!$C$3),"00")&amp;TEXT(DAY(OP!$C$3),"00")</f>
        <v>1150101</v>
      </c>
      <c r="R44" s="503"/>
      <c r="S44" s="401"/>
    </row>
    <row r="45" spans="1:20" hidden="1">
      <c r="B45" s="499"/>
      <c r="C45" s="500"/>
      <c r="D45" s="500"/>
      <c r="E45" s="500"/>
      <c r="F45" s="500"/>
      <c r="G45" s="500"/>
      <c r="H45" s="500"/>
      <c r="I45" s="500"/>
      <c r="J45" s="500"/>
      <c r="K45" s="500"/>
      <c r="L45" s="500"/>
      <c r="M45" s="500"/>
      <c r="N45" s="500"/>
      <c r="O45" s="500"/>
      <c r="P45" s="500"/>
      <c r="Q45" s="500"/>
      <c r="R45" s="500"/>
      <c r="S45" s="501"/>
    </row>
    <row r="46" spans="1:20" hidden="1">
      <c r="B46" s="389"/>
      <c r="C46" s="5"/>
      <c r="D46" s="5"/>
      <c r="E46" s="6"/>
      <c r="F46" s="5"/>
      <c r="G46" s="5"/>
      <c r="H46" s="5"/>
      <c r="I46" s="5"/>
      <c r="J46" s="5"/>
      <c r="K46" s="5"/>
      <c r="S46" s="402"/>
    </row>
    <row r="47" spans="1:20" hidden="1">
      <c r="B47" s="389"/>
      <c r="C47" s="5"/>
      <c r="D47" s="5"/>
      <c r="E47" s="6"/>
      <c r="F47" s="5"/>
      <c r="G47" s="5"/>
      <c r="H47" s="5"/>
      <c r="I47" s="5"/>
      <c r="J47" s="5"/>
      <c r="K47" s="5"/>
      <c r="S47" s="402"/>
    </row>
    <row r="48" spans="1:20" ht="19.5" hidden="1">
      <c r="B48" s="409"/>
      <c r="C48" s="7"/>
      <c r="D48" s="410" t="s">
        <v>816</v>
      </c>
      <c r="E48" s="544">
        <v>50000</v>
      </c>
      <c r="F48" s="545"/>
      <c r="G48" s="545"/>
      <c r="H48" s="546"/>
      <c r="I48" s="411"/>
      <c r="J48" s="7"/>
      <c r="K48" s="412"/>
      <c r="L48" s="412"/>
      <c r="M48" s="413" t="s">
        <v>817</v>
      </c>
      <c r="N48" s="414">
        <f ca="1">OP!$C$62</f>
        <v>54.9</v>
      </c>
      <c r="O48" s="415" t="s">
        <v>818</v>
      </c>
      <c r="P48" s="416"/>
      <c r="Q48" s="417"/>
      <c r="R48" s="417"/>
      <c r="S48" s="402"/>
    </row>
    <row r="49" spans="2:19" hidden="1">
      <c r="B49" s="389"/>
      <c r="C49" s="5"/>
      <c r="D49" s="5"/>
      <c r="E49" s="5"/>
      <c r="F49" s="5"/>
      <c r="G49" s="5"/>
      <c r="H49" s="5"/>
      <c r="I49" s="5"/>
      <c r="J49" s="5"/>
      <c r="K49" s="5"/>
      <c r="S49" s="402"/>
    </row>
    <row r="50" spans="2:19" hidden="1">
      <c r="B50" s="389"/>
      <c r="C50" s="5"/>
      <c r="D50" s="5"/>
      <c r="E50" s="5"/>
      <c r="F50" s="5"/>
      <c r="G50" s="5"/>
      <c r="H50" s="5"/>
      <c r="I50" s="5"/>
      <c r="J50" s="5"/>
      <c r="K50" s="5"/>
      <c r="S50" s="402"/>
    </row>
    <row r="51" spans="2:19" hidden="1">
      <c r="B51" s="378"/>
      <c r="S51" s="402"/>
    </row>
    <row r="52" spans="2:19" hidden="1">
      <c r="B52" s="378"/>
      <c r="S52" s="402"/>
    </row>
    <row r="53" spans="2:19" hidden="1">
      <c r="B53" s="378"/>
      <c r="S53" s="402"/>
    </row>
    <row r="54" spans="2:19" hidden="1">
      <c r="B54" s="378"/>
      <c r="S54" s="402"/>
    </row>
    <row r="55" spans="2:19" hidden="1">
      <c r="B55" s="378"/>
      <c r="S55" s="402"/>
    </row>
    <row r="56" spans="2:19" hidden="1">
      <c r="B56" s="378"/>
      <c r="S56" s="402"/>
    </row>
    <row r="57" spans="2:19" hidden="1">
      <c r="B57" s="378"/>
      <c r="S57" s="402"/>
    </row>
    <row r="58" spans="2:19" hidden="1">
      <c r="B58" s="378"/>
      <c r="S58" s="402"/>
    </row>
    <row r="59" spans="2:19" hidden="1">
      <c r="B59" s="378"/>
      <c r="S59" s="402"/>
    </row>
    <row r="60" spans="2:19" hidden="1">
      <c r="B60" s="378"/>
      <c r="S60" s="402"/>
    </row>
    <row r="61" spans="2:19" hidden="1">
      <c r="B61" s="378"/>
      <c r="S61" s="402"/>
    </row>
    <row r="62" spans="2:19" hidden="1">
      <c r="B62" s="378"/>
      <c r="S62" s="402"/>
    </row>
    <row r="63" spans="2:19" hidden="1">
      <c r="B63" s="378"/>
      <c r="S63" s="402"/>
    </row>
    <row r="64" spans="2:19" hidden="1">
      <c r="B64" s="378"/>
      <c r="S64" s="402"/>
    </row>
    <row r="65" spans="2:19" hidden="1">
      <c r="B65" s="378"/>
      <c r="S65" s="402"/>
    </row>
    <row r="66" spans="2:19" hidden="1">
      <c r="B66" s="378"/>
      <c r="S66" s="402"/>
    </row>
    <row r="67" spans="2:19" hidden="1">
      <c r="B67" s="378"/>
      <c r="S67" s="402"/>
    </row>
    <row r="68" spans="2:19" hidden="1">
      <c r="B68" s="378"/>
      <c r="S68" s="402"/>
    </row>
    <row r="69" spans="2:19" hidden="1">
      <c r="B69" s="378"/>
      <c r="S69" s="402"/>
    </row>
    <row r="70" spans="2:19" hidden="1">
      <c r="B70" s="378"/>
      <c r="S70" s="402"/>
    </row>
    <row r="71" spans="2:19" hidden="1">
      <c r="B71" s="378"/>
      <c r="S71" s="402"/>
    </row>
    <row r="72" spans="2:19" hidden="1">
      <c r="B72" s="378"/>
      <c r="S72" s="402"/>
    </row>
    <row r="73" spans="2:19" hidden="1">
      <c r="B73" s="378"/>
      <c r="S73" s="402"/>
    </row>
    <row r="74" spans="2:19" hidden="1">
      <c r="B74" s="378"/>
      <c r="S74" s="402"/>
    </row>
    <row r="75" spans="2:19" hidden="1">
      <c r="B75" s="378"/>
      <c r="S75" s="402"/>
    </row>
    <row r="76" spans="2:19" hidden="1">
      <c r="B76" s="378"/>
      <c r="S76" s="402"/>
    </row>
    <row r="77" spans="2:19" hidden="1">
      <c r="B77" s="378"/>
      <c r="S77" s="402"/>
    </row>
    <row r="78" spans="2:19" hidden="1">
      <c r="B78" s="378"/>
      <c r="S78" s="402"/>
    </row>
    <row r="79" spans="2:19" hidden="1">
      <c r="B79" s="378"/>
      <c r="S79" s="402"/>
    </row>
    <row r="80" spans="2:19" hidden="1">
      <c r="B80" s="378"/>
      <c r="S80" s="402"/>
    </row>
    <row r="81" spans="2:19" hidden="1">
      <c r="B81" s="378"/>
      <c r="S81" s="402"/>
    </row>
    <row r="82" spans="2:19" hidden="1">
      <c r="B82" s="378"/>
      <c r="S82" s="402"/>
    </row>
    <row r="83" spans="2:19" hidden="1">
      <c r="B83" s="378"/>
      <c r="S83" s="402"/>
    </row>
    <row r="84" spans="2:19" hidden="1">
      <c r="B84" s="378"/>
      <c r="S84" s="402"/>
    </row>
    <row r="85" spans="2:19" hidden="1">
      <c r="B85" s="378"/>
      <c r="S85" s="402"/>
    </row>
    <row r="86" spans="2:19" hidden="1">
      <c r="B86" s="378"/>
      <c r="S86" s="402"/>
    </row>
    <row r="87" spans="2:19" hidden="1">
      <c r="B87" s="378"/>
      <c r="S87" s="402"/>
    </row>
    <row r="88" spans="2:19" hidden="1">
      <c r="B88" s="378"/>
      <c r="S88" s="402"/>
    </row>
    <row r="89" spans="2:19" hidden="1">
      <c r="B89" s="378"/>
      <c r="S89" s="402"/>
    </row>
    <row r="90" spans="2:19" hidden="1">
      <c r="B90" s="378"/>
      <c r="S90" s="402"/>
    </row>
    <row r="91" spans="2:19" hidden="1">
      <c r="B91" s="378"/>
      <c r="S91" s="402"/>
    </row>
    <row r="92" spans="2:19" hidden="1">
      <c r="B92" s="378"/>
      <c r="S92" s="402"/>
    </row>
    <row r="93" spans="2:19" hidden="1">
      <c r="B93" s="378"/>
      <c r="S93" s="402"/>
    </row>
    <row r="94" spans="2:19" hidden="1">
      <c r="B94" s="378"/>
      <c r="S94" s="402"/>
    </row>
    <row r="95" spans="2:19" hidden="1">
      <c r="B95" s="378"/>
      <c r="S95" s="402"/>
    </row>
    <row r="96" spans="2:19" hidden="1">
      <c r="B96" s="378"/>
      <c r="S96" s="402"/>
    </row>
    <row r="97" spans="2:19" hidden="1">
      <c r="B97" s="378"/>
      <c r="S97" s="402"/>
    </row>
    <row r="98" spans="2:19" hidden="1">
      <c r="B98" s="378"/>
      <c r="S98" s="402"/>
    </row>
    <row r="99" spans="2:19" hidden="1">
      <c r="B99" s="378"/>
      <c r="S99" s="402"/>
    </row>
    <row r="100" spans="2:19" hidden="1">
      <c r="B100" s="378"/>
      <c r="S100" s="402"/>
    </row>
    <row r="101" spans="2:19" hidden="1">
      <c r="B101" s="378"/>
      <c r="S101" s="402"/>
    </row>
    <row r="102" spans="2:19" hidden="1">
      <c r="B102" s="378"/>
      <c r="S102" s="402"/>
    </row>
    <row r="103" spans="2:19" hidden="1">
      <c r="B103" s="378"/>
      <c r="S103" s="402"/>
    </row>
    <row r="104" spans="2:19" hidden="1">
      <c r="B104" s="378"/>
      <c r="S104" s="402"/>
    </row>
    <row r="105" spans="2:19" hidden="1">
      <c r="B105" s="378"/>
      <c r="S105" s="402"/>
    </row>
    <row r="106" spans="2:19" hidden="1">
      <c r="B106" s="378"/>
      <c r="S106" s="402"/>
    </row>
    <row r="107" spans="2:19" hidden="1">
      <c r="B107" s="378"/>
      <c r="S107" s="402"/>
    </row>
    <row r="108" spans="2:19" hidden="1">
      <c r="B108" s="378"/>
      <c r="S108" s="402"/>
    </row>
    <row r="109" spans="2:19" hidden="1">
      <c r="B109" s="378"/>
      <c r="S109" s="402"/>
    </row>
    <row r="110" spans="2:19" hidden="1">
      <c r="B110" s="378"/>
      <c r="S110" s="402"/>
    </row>
    <row r="111" spans="2:19" hidden="1">
      <c r="B111" s="378"/>
      <c r="S111" s="402"/>
    </row>
    <row r="112" spans="2:19" hidden="1">
      <c r="B112" s="378"/>
      <c r="S112" s="402"/>
    </row>
    <row r="113" spans="2:19" hidden="1">
      <c r="B113" s="378"/>
      <c r="S113" s="402"/>
    </row>
    <row r="114" spans="2:19" hidden="1">
      <c r="B114" s="378"/>
      <c r="S114" s="402"/>
    </row>
    <row r="115" spans="2:19" hidden="1">
      <c r="B115" s="378"/>
      <c r="S115" s="402"/>
    </row>
    <row r="116" spans="2:19" hidden="1">
      <c r="B116" s="378"/>
      <c r="S116" s="402"/>
    </row>
    <row r="117" spans="2:19" hidden="1">
      <c r="B117" s="378"/>
      <c r="S117" s="402"/>
    </row>
    <row r="118" spans="2:19" hidden="1">
      <c r="B118" s="378"/>
      <c r="S118" s="402"/>
    </row>
    <row r="119" spans="2:19" hidden="1">
      <c r="B119" s="378"/>
      <c r="S119" s="402"/>
    </row>
    <row r="120" spans="2:19" hidden="1">
      <c r="B120" s="378"/>
      <c r="S120" s="402"/>
    </row>
    <row r="121" spans="2:19" hidden="1">
      <c r="B121" s="378"/>
      <c r="S121" s="402"/>
    </row>
    <row r="122" spans="2:19" hidden="1">
      <c r="B122" s="378"/>
      <c r="S122" s="402"/>
    </row>
    <row r="123" spans="2:19" hidden="1">
      <c r="B123" s="378"/>
      <c r="S123" s="402"/>
    </row>
    <row r="124" spans="2:19" hidden="1">
      <c r="B124" s="378"/>
      <c r="S124" s="402"/>
    </row>
    <row r="125" spans="2:19" hidden="1">
      <c r="B125" s="378"/>
      <c r="S125" s="402"/>
    </row>
    <row r="126" spans="2:19" hidden="1">
      <c r="B126" s="378"/>
      <c r="S126" s="402"/>
    </row>
    <row r="127" spans="2:19" hidden="1">
      <c r="B127" s="378"/>
      <c r="S127" s="402"/>
    </row>
    <row r="128" spans="2:19" hidden="1">
      <c r="B128" s="378"/>
      <c r="S128" s="402"/>
    </row>
    <row r="129" spans="2:19" hidden="1">
      <c r="B129" s="378"/>
      <c r="S129" s="402"/>
    </row>
    <row r="130" spans="2:19" hidden="1">
      <c r="B130" s="378"/>
      <c r="S130" s="402"/>
    </row>
    <row r="131" spans="2:19" hidden="1">
      <c r="B131" s="378"/>
      <c r="S131" s="402"/>
    </row>
    <row r="132" spans="2:19" hidden="1">
      <c r="B132" s="378"/>
      <c r="S132" s="402"/>
    </row>
    <row r="133" spans="2:19" hidden="1">
      <c r="B133" s="378"/>
      <c r="S133" s="402"/>
    </row>
    <row r="134" spans="2:19" hidden="1">
      <c r="B134" s="378"/>
      <c r="S134" s="402"/>
    </row>
    <row r="135" spans="2:19" hidden="1">
      <c r="B135" s="378"/>
      <c r="S135" s="402"/>
    </row>
    <row r="136" spans="2:19" hidden="1">
      <c r="B136" s="378"/>
      <c r="S136" s="402"/>
    </row>
    <row r="137" spans="2:19" hidden="1">
      <c r="B137" s="378"/>
      <c r="S137" s="402"/>
    </row>
    <row r="138" spans="2:19" hidden="1">
      <c r="B138" s="378"/>
      <c r="S138" s="402"/>
    </row>
    <row r="139" spans="2:19" hidden="1">
      <c r="B139" s="378"/>
      <c r="S139" s="402"/>
    </row>
    <row r="140" spans="2:19" hidden="1">
      <c r="B140" s="378"/>
      <c r="S140" s="402"/>
    </row>
    <row r="141" spans="2:19" hidden="1">
      <c r="B141" s="378"/>
      <c r="S141" s="402"/>
    </row>
    <row r="142" spans="2:19" hidden="1">
      <c r="B142" s="378"/>
      <c r="S142" s="402"/>
    </row>
    <row r="143" spans="2:19" hidden="1">
      <c r="B143" s="378"/>
      <c r="S143" s="402"/>
    </row>
    <row r="144" spans="2:19" hidden="1">
      <c r="B144" s="378"/>
      <c r="S144" s="402"/>
    </row>
    <row r="145" spans="2:19" hidden="1">
      <c r="B145" s="378"/>
      <c r="S145" s="402"/>
    </row>
    <row r="146" spans="2:19" hidden="1">
      <c r="B146" s="378"/>
      <c r="S146" s="402"/>
    </row>
    <row r="147" spans="2:19" hidden="1">
      <c r="B147" s="378"/>
      <c r="S147" s="402"/>
    </row>
    <row r="148" spans="2:19" hidden="1">
      <c r="B148" s="378"/>
      <c r="S148" s="402"/>
    </row>
    <row r="149" spans="2:19" hidden="1">
      <c r="B149" s="378"/>
      <c r="S149" s="402"/>
    </row>
    <row r="150" spans="2:19" hidden="1">
      <c r="B150" s="378"/>
      <c r="S150" s="402"/>
    </row>
    <row r="151" spans="2:19" hidden="1">
      <c r="B151" s="378"/>
      <c r="S151" s="402"/>
    </row>
    <row r="152" spans="2:19" hidden="1">
      <c r="B152" s="378"/>
      <c r="S152" s="402"/>
    </row>
    <row r="153" spans="2:19" hidden="1">
      <c r="B153" s="378"/>
      <c r="S153" s="402"/>
    </row>
    <row r="154" spans="2:19" hidden="1">
      <c r="B154" s="378"/>
      <c r="S154" s="402"/>
    </row>
    <row r="155" spans="2:19" hidden="1">
      <c r="B155" s="378"/>
      <c r="S155" s="402"/>
    </row>
    <row r="156" spans="2:19" hidden="1">
      <c r="B156" s="378"/>
      <c r="S156" s="402"/>
    </row>
    <row r="157" spans="2:19" hidden="1">
      <c r="B157" s="378"/>
      <c r="S157" s="402"/>
    </row>
    <row r="158" spans="2:19" hidden="1">
      <c r="B158" s="378"/>
      <c r="S158" s="402"/>
    </row>
    <row r="159" spans="2:19" hidden="1">
      <c r="B159" s="378"/>
      <c r="S159" s="402"/>
    </row>
    <row r="160" spans="2:19" hidden="1">
      <c r="B160" s="378"/>
      <c r="S160" s="402"/>
    </row>
    <row r="161" spans="2:19" hidden="1">
      <c r="B161" s="378"/>
      <c r="S161" s="402"/>
    </row>
    <row r="162" spans="2:19" hidden="1">
      <c r="B162" s="378"/>
      <c r="S162" s="402"/>
    </row>
    <row r="163" spans="2:19" hidden="1">
      <c r="B163" s="378"/>
      <c r="S163" s="402"/>
    </row>
    <row r="164" spans="2:19" hidden="1">
      <c r="B164" s="378"/>
      <c r="S164" s="402"/>
    </row>
    <row r="165" spans="2:19" hidden="1">
      <c r="B165" s="378"/>
      <c r="S165" s="402"/>
    </row>
    <row r="166" spans="2:19" hidden="1">
      <c r="B166" s="378"/>
      <c r="S166" s="402"/>
    </row>
    <row r="167" spans="2:19" hidden="1">
      <c r="B167" s="378"/>
      <c r="S167" s="402"/>
    </row>
    <row r="168" spans="2:19" hidden="1">
      <c r="B168" s="378"/>
      <c r="S168" s="402"/>
    </row>
    <row r="169" spans="2:19" hidden="1">
      <c r="B169" s="378"/>
      <c r="S169" s="402"/>
    </row>
    <row r="170" spans="2:19" hidden="1">
      <c r="B170" s="378"/>
      <c r="S170" s="402"/>
    </row>
    <row r="171" spans="2:19" hidden="1">
      <c r="B171" s="378"/>
      <c r="S171" s="402"/>
    </row>
    <row r="172" spans="2:19" hidden="1">
      <c r="B172" s="378"/>
      <c r="S172" s="402"/>
    </row>
    <row r="173" spans="2:19" hidden="1">
      <c r="B173" s="378"/>
      <c r="S173" s="402"/>
    </row>
    <row r="174" spans="2:19" hidden="1">
      <c r="B174" s="378"/>
      <c r="S174" s="402"/>
    </row>
    <row r="175" spans="2:19" hidden="1">
      <c r="B175" s="378"/>
      <c r="S175" s="402"/>
    </row>
    <row r="176" spans="2:19" hidden="1">
      <c r="B176" s="378"/>
      <c r="S176" s="402"/>
    </row>
    <row r="177" spans="2:19" hidden="1">
      <c r="B177" s="378"/>
      <c r="S177" s="402"/>
    </row>
    <row r="178" spans="2:19" hidden="1">
      <c r="B178" s="378"/>
      <c r="S178" s="402"/>
    </row>
    <row r="179" spans="2:19" hidden="1">
      <c r="B179" s="378"/>
      <c r="S179" s="402"/>
    </row>
    <row r="180" spans="2:19" hidden="1">
      <c r="B180" s="378"/>
      <c r="S180" s="402"/>
    </row>
    <row r="181" spans="2:19" hidden="1">
      <c r="B181" s="378"/>
      <c r="S181" s="402"/>
    </row>
    <row r="182" spans="2:19" hidden="1">
      <c r="B182" s="378"/>
      <c r="S182" s="402"/>
    </row>
    <row r="183" spans="2:19" hidden="1">
      <c r="B183" s="378"/>
      <c r="S183" s="402"/>
    </row>
    <row r="184" spans="2:19" hidden="1">
      <c r="B184" s="378"/>
      <c r="S184" s="402"/>
    </row>
    <row r="185" spans="2:19" hidden="1">
      <c r="B185" s="378"/>
      <c r="S185" s="402"/>
    </row>
    <row r="186" spans="2:19" hidden="1">
      <c r="B186" s="378"/>
      <c r="S186" s="402"/>
    </row>
    <row r="187" spans="2:19" hidden="1">
      <c r="B187" s="378"/>
      <c r="S187" s="402"/>
    </row>
    <row r="188" spans="2:19" hidden="1">
      <c r="B188" s="378"/>
      <c r="S188" s="402"/>
    </row>
    <row r="189" spans="2:19" hidden="1">
      <c r="B189" s="378"/>
      <c r="S189" s="402"/>
    </row>
    <row r="190" spans="2:19" hidden="1">
      <c r="B190" s="378"/>
      <c r="S190" s="402"/>
    </row>
    <row r="191" spans="2:19" hidden="1">
      <c r="B191" s="378"/>
      <c r="S191" s="402"/>
    </row>
    <row r="192" spans="2:19" hidden="1">
      <c r="B192" s="378"/>
      <c r="S192" s="402"/>
    </row>
    <row r="193" spans="2:19" hidden="1">
      <c r="B193" s="378"/>
      <c r="S193" s="402"/>
    </row>
    <row r="194" spans="2:19" hidden="1">
      <c r="B194" s="378"/>
      <c r="S194" s="402"/>
    </row>
    <row r="195" spans="2:19" hidden="1">
      <c r="B195" s="378"/>
      <c r="S195" s="402"/>
    </row>
    <row r="196" spans="2:19" hidden="1">
      <c r="B196" s="378"/>
      <c r="S196" s="402"/>
    </row>
    <row r="197" spans="2:19" hidden="1">
      <c r="B197" s="378"/>
      <c r="S197" s="402"/>
    </row>
    <row r="198" spans="2:19" hidden="1">
      <c r="B198" s="378"/>
      <c r="S198" s="402"/>
    </row>
    <row r="199" spans="2:19" hidden="1">
      <c r="B199" s="378"/>
      <c r="S199" s="402"/>
    </row>
    <row r="200" spans="2:19" hidden="1">
      <c r="B200" s="378"/>
      <c r="S200" s="402"/>
    </row>
    <row r="201" spans="2:19" hidden="1">
      <c r="B201" s="378"/>
      <c r="S201" s="402"/>
    </row>
    <row r="202" spans="2:19" ht="19.5" hidden="1" customHeight="1">
      <c r="B202" s="378"/>
      <c r="D202" s="280" t="s">
        <v>801</v>
      </c>
      <c r="E202" s="492" t="s">
        <v>1215</v>
      </c>
      <c r="F202" s="493"/>
      <c r="G202" s="493"/>
      <c r="H202" s="493"/>
      <c r="I202" s="493"/>
      <c r="J202" s="493"/>
      <c r="K202" s="493"/>
      <c r="L202" s="494"/>
      <c r="O202" s="280" t="s">
        <v>763</v>
      </c>
      <c r="P202" s="492" t="s">
        <v>1216</v>
      </c>
      <c r="Q202" s="493"/>
      <c r="R202" s="494"/>
      <c r="S202" s="402"/>
    </row>
    <row r="203" spans="2:19" ht="19.5" hidden="1" customHeight="1">
      <c r="B203" s="378"/>
      <c r="D203" s="280" t="s">
        <v>802</v>
      </c>
      <c r="E203" s="492" t="s">
        <v>1215</v>
      </c>
      <c r="F203" s="493"/>
      <c r="G203" s="493"/>
      <c r="H203" s="493"/>
      <c r="I203" s="493"/>
      <c r="J203" s="493"/>
      <c r="K203" s="493"/>
      <c r="L203" s="494"/>
      <c r="S203" s="403" t="s">
        <v>764</v>
      </c>
    </row>
    <row r="204" spans="2:19" ht="19.5" hidden="1" customHeight="1">
      <c r="B204" s="378"/>
      <c r="D204" s="280" t="s">
        <v>803</v>
      </c>
      <c r="E204" s="492" t="s">
        <v>1215</v>
      </c>
      <c r="F204" s="493"/>
      <c r="G204" s="493"/>
      <c r="H204" s="493"/>
      <c r="I204" s="493"/>
      <c r="J204" s="493"/>
      <c r="K204" s="493"/>
      <c r="L204" s="494"/>
      <c r="S204" s="402"/>
    </row>
    <row r="205" spans="2:19" ht="19.5" hidden="1" customHeight="1">
      <c r="B205" s="378"/>
      <c r="D205" s="280" t="s">
        <v>804</v>
      </c>
      <c r="E205" s="492" t="s">
        <v>1215</v>
      </c>
      <c r="F205" s="493"/>
      <c r="G205" s="493"/>
      <c r="H205" s="493"/>
      <c r="I205" s="493"/>
      <c r="J205" s="493"/>
      <c r="K205" s="493"/>
      <c r="L205" s="494"/>
      <c r="S205" s="402"/>
    </row>
    <row r="206" spans="2:19" ht="19.5" hidden="1" customHeight="1">
      <c r="B206" s="378"/>
      <c r="D206" s="280" t="s">
        <v>805</v>
      </c>
      <c r="E206" s="492" t="s">
        <v>1215</v>
      </c>
      <c r="F206" s="493"/>
      <c r="G206" s="493"/>
      <c r="H206" s="493"/>
      <c r="I206" s="493"/>
      <c r="J206" s="493"/>
      <c r="K206" s="493"/>
      <c r="L206" s="494"/>
      <c r="S206" s="402"/>
    </row>
    <row r="207" spans="2:19" ht="19.5" hidden="1" customHeight="1">
      <c r="B207" s="404"/>
      <c r="C207" s="169"/>
      <c r="D207" s="169"/>
      <c r="E207" s="169"/>
      <c r="F207" s="169"/>
      <c r="G207" s="169"/>
      <c r="H207" s="169"/>
      <c r="I207" s="169"/>
      <c r="J207" s="169"/>
      <c r="K207" s="169"/>
      <c r="L207" s="405"/>
      <c r="M207" s="405"/>
      <c r="N207" s="169"/>
      <c r="O207" s="169"/>
      <c r="P207" s="169"/>
      <c r="Q207" s="169"/>
      <c r="R207" s="169"/>
      <c r="S207" s="397"/>
    </row>
    <row r="208" spans="2:19" ht="19.5" customHeight="1"/>
  </sheetData>
  <sheetProtection algorithmName="SHA-512" hashValue="14i0qpqGydXRexpOoCqtEEp6NbV/14gHsEvIkISlXlXyKx339NFgXXrwF5VOGCgacUb0HCbWmsdeC+okkmSo9A==" saltValue="0l5Cqv6ui3uYsIv9FqNufQ==" spinCount="100000" sheet="1" objects="1" scenarios="1" selectLockedCells="1"/>
  <mergeCells count="48">
    <mergeCell ref="E203:L203"/>
    <mergeCell ref="O13:P13"/>
    <mergeCell ref="P33:Q33"/>
    <mergeCell ref="M35:N35"/>
    <mergeCell ref="O35:S35"/>
    <mergeCell ref="G26:I26"/>
    <mergeCell ref="G28:I28"/>
    <mergeCell ref="G30:I30"/>
    <mergeCell ref="E48:H48"/>
    <mergeCell ref="C19:N19"/>
    <mergeCell ref="N20:S20"/>
    <mergeCell ref="Q19:R19"/>
    <mergeCell ref="H17:N17"/>
    <mergeCell ref="B40:M40"/>
    <mergeCell ref="G35:I35"/>
    <mergeCell ref="P202:R202"/>
    <mergeCell ref="K12:R12"/>
    <mergeCell ref="E202:L202"/>
    <mergeCell ref="B2:S2"/>
    <mergeCell ref="O5:P5"/>
    <mergeCell ref="E5:H5"/>
    <mergeCell ref="B5:C7"/>
    <mergeCell ref="Q17:R17"/>
    <mergeCell ref="I7:M7"/>
    <mergeCell ref="K5:L5"/>
    <mergeCell ref="E12:H12"/>
    <mergeCell ref="E13:H13"/>
    <mergeCell ref="E14:H14"/>
    <mergeCell ref="I14:L14"/>
    <mergeCell ref="O14:P14"/>
    <mergeCell ref="E7:H7"/>
    <mergeCell ref="E17:G17"/>
    <mergeCell ref="E205:L205"/>
    <mergeCell ref="E206:L206"/>
    <mergeCell ref="J35:L35"/>
    <mergeCell ref="E204:L204"/>
    <mergeCell ref="E20:G20"/>
    <mergeCell ref="B45:S45"/>
    <mergeCell ref="G33:L33"/>
    <mergeCell ref="Q44:R44"/>
    <mergeCell ref="D37:L37"/>
    <mergeCell ref="O37:Q37"/>
    <mergeCell ref="O39:Q39"/>
    <mergeCell ref="B35:C35"/>
    <mergeCell ref="D33:F33"/>
    <mergeCell ref="D35:F35"/>
    <mergeCell ref="B39:N39"/>
    <mergeCell ref="B44:C44"/>
  </mergeCells>
  <phoneticPr fontId="5" type="noConversion"/>
  <conditionalFormatting sqref="D12">
    <cfRule type="expression" dxfId="28" priority="13" stopIfTrue="1">
      <formula>$O$12="本人"</formula>
    </cfRule>
  </conditionalFormatting>
  <conditionalFormatting sqref="D35:F35">
    <cfRule type="expression" dxfId="27" priority="40" stopIfTrue="1">
      <formula>OR($D$35="",$A$33=1)</formula>
    </cfRule>
  </conditionalFormatting>
  <conditionalFormatting sqref="E20">
    <cfRule type="expression" dxfId="26" priority="7">
      <formula>$A$20=1</formula>
    </cfRule>
    <cfRule type="expression" dxfId="25" priority="16" stopIfTrue="1">
      <formula>$A$17=1</formula>
    </cfRule>
    <cfRule type="cellIs" dxfId="24" priority="17" stopIfTrue="1" operator="equal">
      <formula>""</formula>
    </cfRule>
  </conditionalFormatting>
  <conditionalFormatting sqref="E17:G17">
    <cfRule type="expression" dxfId="23" priority="33" stopIfTrue="1">
      <formula>$A$17=1</formula>
    </cfRule>
    <cfRule type="cellIs" dxfId="22" priority="34" stopIfTrue="1" operator="equal">
      <formula>""</formula>
    </cfRule>
  </conditionalFormatting>
  <conditionalFormatting sqref="E5:H5">
    <cfRule type="cellIs" dxfId="21" priority="24" stopIfTrue="1" operator="equal">
      <formula>""</formula>
    </cfRule>
  </conditionalFormatting>
  <conditionalFormatting sqref="E7:H7">
    <cfRule type="expression" dxfId="20" priority="25" stopIfTrue="1">
      <formula>$A$7=1</formula>
    </cfRule>
    <cfRule type="cellIs" dxfId="19" priority="26" stopIfTrue="1" operator="equal">
      <formula>""</formula>
    </cfRule>
  </conditionalFormatting>
  <conditionalFormatting sqref="E12:H12 K12">
    <cfRule type="expression" dxfId="18" priority="12" stopIfTrue="1">
      <formula>$O$12="本人"</formula>
    </cfRule>
  </conditionalFormatting>
  <conditionalFormatting sqref="E13:H13">
    <cfRule type="expression" dxfId="17" priority="8" stopIfTrue="1">
      <formula>$E$12="同被保險人"</formula>
    </cfRule>
  </conditionalFormatting>
  <conditionalFormatting sqref="E13:H14">
    <cfRule type="expression" dxfId="16" priority="5">
      <formula>$D$13=""</formula>
    </cfRule>
  </conditionalFormatting>
  <conditionalFormatting sqref="E14:H14">
    <cfRule type="expression" dxfId="15" priority="9">
      <formula>$O$12="本人"</formula>
    </cfRule>
  </conditionalFormatting>
  <conditionalFormatting sqref="G30:I30">
    <cfRule type="expression" dxfId="14" priority="1" stopIfTrue="1">
      <formula>OR($G$26&lt;=0,$G$26&gt;1,$G$26="")</formula>
    </cfRule>
  </conditionalFormatting>
  <conditionalFormatting sqref="J35:L35">
    <cfRule type="expression" dxfId="13" priority="29" stopIfTrue="1">
      <formula>$A$35=1</formula>
    </cfRule>
    <cfRule type="cellIs" dxfId="12" priority="30" stopIfTrue="1" operator="equal">
      <formula>""</formula>
    </cfRule>
  </conditionalFormatting>
  <conditionalFormatting sqref="K5:L5">
    <cfRule type="expression" dxfId="11" priority="27" stopIfTrue="1">
      <formula>$A$5=1</formula>
    </cfRule>
    <cfRule type="cellIs" dxfId="10" priority="28" stopIfTrue="1" operator="equal">
      <formula>""</formula>
    </cfRule>
  </conditionalFormatting>
  <conditionalFormatting sqref="O14">
    <cfRule type="expression" dxfId="9" priority="10">
      <formula>$O$12="本人"</formula>
    </cfRule>
  </conditionalFormatting>
  <conditionalFormatting sqref="O13:P14">
    <cfRule type="expression" dxfId="8" priority="3">
      <formula>$N$13=""</formula>
    </cfRule>
  </conditionalFormatting>
  <conditionalFormatting sqref="Q17:R17">
    <cfRule type="cellIs" dxfId="7" priority="35" stopIfTrue="1" operator="equal">
      <formula>""</formula>
    </cfRule>
    <cfRule type="expression" dxfId="6" priority="36" stopIfTrue="1">
      <formula>$T$17=1</formula>
    </cfRule>
  </conditionalFormatting>
  <conditionalFormatting sqref="Q19:R19">
    <cfRule type="cellIs" dxfId="5" priority="37" stopIfTrue="1" operator="equal">
      <formula>""</formula>
    </cfRule>
    <cfRule type="expression" dxfId="4" priority="38" stopIfTrue="1">
      <formula>$D$35="XWO"</formula>
    </cfRule>
    <cfRule type="expression" dxfId="3" priority="39" stopIfTrue="1">
      <formula>$T$19=1</formula>
    </cfRule>
  </conditionalFormatting>
  <conditionalFormatting sqref="S9">
    <cfRule type="expression" dxfId="2" priority="19" stopIfTrue="1">
      <formula>#REF!&lt;14</formula>
    </cfRule>
  </conditionalFormatting>
  <dataValidations xWindow="286" yWindow="286" count="17">
    <dataValidation type="decimal" allowBlank="1" showErrorMessage="1" errorTitle="保額錯誤" error="請注意承保保額限制" sqref="J35:L35" xr:uid="{00000000-0002-0000-0400-000000000000}">
      <formula1>J36</formula1>
      <formula2>K36</formula2>
    </dataValidation>
    <dataValidation type="list" allowBlank="1" showInputMessage="1" showErrorMessage="1" errorTitle="性別" error="性別輸入錯誤" sqref="K5:L5" xr:uid="{00000000-0002-0000-0400-000001000000}">
      <formula1>"男,女"</formula1>
    </dataValidation>
    <dataValidation allowBlank="1" showInputMessage="1" showErrorMessage="1" errorTitle="性別" error="性別輸入錯誤" sqref="M5" xr:uid="{00000000-0002-0000-0400-000002000000}"/>
    <dataValidation allowBlank="1" showInputMessage="1" showErrorMessage="1" promptTitle="6位數輸入生日" prompt="請以六位數輸入生日_x000a_EX_x000a_52年5月28日_x000a_→520528_x000a_48年9月1日_x000a_→480901" sqref="E8:H8" xr:uid="{00000000-0002-0000-0400-000003000000}"/>
    <dataValidation allowBlank="1" showInputMessage="1" showErrorMessage="1" errorTitle="繳別" error="繳別錯誤" sqref="Q18:R18" xr:uid="{00000000-0002-0000-0400-000004000000}"/>
    <dataValidation allowBlank="1" showInputMessage="1" showErrorMessage="1" errorTitle="繳法" error="繳法錯誤" sqref="E18:G18 H20:I20" xr:uid="{00000000-0002-0000-0400-000005000000}"/>
    <dataValidation type="list" allowBlank="1" showInputMessage="1" showErrorMessage="1" errorTitle="繳法" error="繳法錯誤" sqref="E17:G17" xr:uid="{00000000-0002-0000-0400-000006000000}">
      <formula1>"年繳,半年繳,季繳,月繳"</formula1>
    </dataValidation>
    <dataValidation type="list" allowBlank="1" showInputMessage="1" showErrorMessage="1" errorTitle="繳費方式" error="繳費方式錯誤" sqref="Q19:R19" xr:uid="{00000000-0002-0000-0400-000007000000}">
      <formula1>"金融機構轉帳,一般信用卡,富邦信用卡,自行繳費"</formula1>
    </dataValidation>
    <dataValidation type="list" allowBlank="1" showInputMessage="1" showErrorMessage="1" errorTitle="繳費方式" error="繳費方式錯誤" sqref="Q17:R17" xr:uid="{00000000-0002-0000-0400-000008000000}">
      <formula1>"匯款,金融機構轉帳,一般信用卡,富邦信用卡"</formula1>
    </dataValidation>
    <dataValidation type="list" allowBlank="1" showInputMessage="1" showErrorMessage="1" errorTitle="繳法" error="繳法錯誤" sqref="E20" xr:uid="{00000000-0002-0000-0400-000009000000}">
      <formula1>"無,員工轉帳件"</formula1>
    </dataValidation>
    <dataValidation type="list" allowBlank="1" showInputMessage="1" showErrorMessage="1" sqref="P202:R202" xr:uid="{00000000-0002-0000-0400-00000A000000}">
      <formula1>"保障,房屋貸款,個人退休規劃,子女教育經費,其他(請自行填入)"</formula1>
    </dataValidation>
    <dataValidation type="custom" errorStyle="warning" allowBlank="1" showInputMessage="1" showErrorMessage="1" errorTitle="共同招攬人" error="無共同招攬人請勿填入任何內容" promptTitle="共同招攬人" prompt="無共同招攬人請勿填入任何內容" sqref="E205:L205" xr:uid="{00000000-0002-0000-0400-00000B000000}">
      <formula1>$E$205=""</formula1>
    </dataValidation>
    <dataValidation type="custom" errorStyle="warning" allowBlank="1" showInputMessage="1" showErrorMessage="1" errorTitle="共同招攬人" error="無共同招攬人請勿填入任何內容" promptTitle="共同招攬人" prompt="無共同招攬人請勿填入任何內容" sqref="E206:L206" xr:uid="{00000000-0002-0000-0400-00000C000000}">
      <formula1>$E$206=""</formula1>
    </dataValidation>
    <dataValidation type="list" allowBlank="1" showInputMessage="1" showErrorMessage="1" sqref="E12:H12" xr:uid="{00000000-0002-0000-0400-00000D000000}">
      <formula1>關係</formula1>
    </dataValidation>
    <dataValidation type="list" allowBlank="1" showInputMessage="1" showErrorMessage="1" sqref="D33:F33" xr:uid="{00000000-0002-0000-0400-00000E000000}">
      <formula1>"10,15,20,30"</formula1>
    </dataValidation>
    <dataValidation type="list" allowBlank="1" showInputMessage="1" showErrorMessage="1" sqref="G30:I30" xr:uid="{00000000-0002-0000-0400-00000F000000}">
      <formula1>"6,12,24"</formula1>
    </dataValidation>
    <dataValidation type="decimal" allowBlank="1" showInputMessage="1" showErrorMessage="1" sqref="G26:I26" xr:uid="{00000000-0002-0000-0400-000010000000}">
      <formula1>0</formula1>
      <formula2>1</formula2>
    </dataValidation>
  </dataValidations>
  <printOptions horizontalCentered="1"/>
  <pageMargins left="0.74803149606299213" right="0.74803149606299213" top="0.98425196850393704" bottom="0.98425196850393704" header="0.51181102362204722" footer="0.51181102362204722"/>
  <pageSetup paperSize="9" scale="61" orientation="portrait" horizontalDpi="1200" verticalDpi="1200" r:id="rId1"/>
  <headerFooter alignWithMargins="0"/>
  <extLst>
    <ext xmlns:x14="http://schemas.microsoft.com/office/spreadsheetml/2009/9/main" uri="{CCE6A557-97BC-4b89-ADB6-D9C93CAAB3DF}">
      <x14:dataValidations xmlns:xm="http://schemas.microsoft.com/office/excel/2006/main" xWindow="286" yWindow="286" count="3">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6或7位數輸入生日" prompt="請以六或七位數輸入生日_x000a_EX_x000a_100年 1月 1日_x000a_→ 1000101_x000a_48年9月1日_x000a_→480901" xr:uid="{00000000-0002-0000-0400-000011000000}">
          <x14:formula1>
            <xm:f>OP!C156</xm:f>
          </x14:formula1>
          <xm:sqref>E7:H7</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400-000012000000}">
          <x14:formula1>
            <xm:f>OP!C156</xm:f>
          </x14:formula1>
          <xm:sqref>O14:P14</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400-000013000000}">
          <x14:formula1>
            <xm:f>OP!C156</xm:f>
          </x14:formula1>
          <xm:sqref>E14:H14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X309"/>
  <sheetViews>
    <sheetView showGridLines="0" showRowColHeaders="0" view="pageBreakPreview" zoomScale="130" zoomScaleNormal="130" zoomScaleSheetLayoutView="130" workbookViewId="0">
      <selection activeCell="T214" sqref="T214:V214"/>
    </sheetView>
  </sheetViews>
  <sheetFormatPr defaultColWidth="0" defaultRowHeight="14.25" zeroHeight="1"/>
  <cols>
    <col min="1" max="1" width="0.5" style="7" customWidth="1"/>
    <col min="2" max="3" width="4.6640625" style="7" customWidth="1"/>
    <col min="4" max="21" width="5.5" style="7" customWidth="1"/>
    <col min="22" max="23" width="4.83203125" style="7" customWidth="1"/>
    <col min="24" max="24" width="0.5" style="7" customWidth="1"/>
    <col min="25" max="16384" width="0" style="7" hidden="1"/>
  </cols>
  <sheetData>
    <row r="1" spans="1:23" ht="3.75" customHeight="1"/>
    <row r="2" spans="1:23" ht="18" customHeight="1">
      <c r="A2" s="10" t="str">
        <f ca="1">OP!$D$53</f>
        <v/>
      </c>
      <c r="B2" s="554" t="str">
        <f>輸入頁!B2</f>
        <v>富邦人壽金卡安心重大傷病保險建議書</v>
      </c>
      <c r="C2" s="554"/>
      <c r="D2" s="554"/>
      <c r="E2" s="554"/>
      <c r="F2" s="554"/>
      <c r="G2" s="554"/>
      <c r="H2" s="554"/>
      <c r="I2" s="554"/>
      <c r="J2" s="554"/>
      <c r="K2" s="554"/>
      <c r="L2" s="554"/>
      <c r="M2" s="554"/>
      <c r="N2" s="555"/>
      <c r="O2" s="555"/>
      <c r="P2" s="555"/>
      <c r="Q2" s="555"/>
      <c r="R2" s="554"/>
      <c r="S2" s="554"/>
      <c r="T2" s="554"/>
      <c r="U2" s="554"/>
      <c r="V2" s="554"/>
      <c r="W2" s="554"/>
    </row>
    <row r="3" spans="1:23" ht="4.5" hidden="1" customHeight="1">
      <c r="A3" s="9"/>
    </row>
    <row r="4" spans="1:23" s="132" customFormat="1" ht="12" customHeight="1">
      <c r="A4" s="358"/>
      <c r="B4" s="598" t="s">
        <v>284</v>
      </c>
      <c r="C4" s="598"/>
      <c r="D4" s="599"/>
      <c r="E4" s="559" t="str">
        <f>OP!$C$73</f>
        <v>客戶</v>
      </c>
      <c r="F4" s="600"/>
      <c r="G4" s="600"/>
      <c r="H4" s="600"/>
      <c r="I4" s="600"/>
      <c r="J4" s="600"/>
      <c r="K4" s="600"/>
      <c r="L4" s="467"/>
      <c r="M4" s="480" t="s">
        <v>12</v>
      </c>
      <c r="N4" s="601">
        <f ca="1">OP!$D$5</f>
        <v>35</v>
      </c>
      <c r="O4" s="602"/>
      <c r="P4" s="467"/>
      <c r="Q4" s="480" t="s">
        <v>1</v>
      </c>
      <c r="R4" s="481" t="str">
        <f>輸入頁!K5</f>
        <v>女</v>
      </c>
      <c r="S4" s="603" t="str">
        <f>OP!$D$94</f>
        <v>本保單計價幣別：新臺幣</v>
      </c>
      <c r="T4" s="599"/>
      <c r="U4" s="599"/>
      <c r="V4" s="599"/>
      <c r="W4" s="599"/>
    </row>
    <row r="5" spans="1:23" s="363" customFormat="1" ht="12" customHeight="1">
      <c r="A5" s="372"/>
      <c r="B5" s="608" t="s">
        <v>2</v>
      </c>
      <c r="C5" s="609"/>
      <c r="D5" s="609"/>
      <c r="E5" s="609"/>
      <c r="F5" s="609"/>
      <c r="G5" s="609"/>
      <c r="H5" s="609"/>
      <c r="I5" s="609"/>
      <c r="J5" s="609"/>
      <c r="K5" s="609"/>
      <c r="L5" s="609"/>
      <c r="M5" s="609"/>
      <c r="N5" s="608" t="s">
        <v>3</v>
      </c>
      <c r="O5" s="611"/>
      <c r="P5" s="611"/>
      <c r="Q5" s="608" t="s">
        <v>10</v>
      </c>
      <c r="R5" s="609"/>
      <c r="S5" s="609"/>
      <c r="T5" s="556" t="str">
        <f>OP!$C$32&amp;"應繳保費/元"</f>
        <v>年繳應繳保費/元</v>
      </c>
      <c r="U5" s="556"/>
      <c r="V5" s="556"/>
      <c r="W5" s="556"/>
    </row>
    <row r="6" spans="1:23" s="134" customFormat="1" ht="12" customHeight="1">
      <c r="A6" s="34">
        <v>1</v>
      </c>
      <c r="B6" s="610" t="str">
        <f ca="1">OP!$D$93</f>
        <v>富邦人壽金卡安心重大傷病保險(繳費10年)</v>
      </c>
      <c r="C6" s="609"/>
      <c r="D6" s="609"/>
      <c r="E6" s="609"/>
      <c r="F6" s="609"/>
      <c r="G6" s="609"/>
      <c r="H6" s="609"/>
      <c r="I6" s="609"/>
      <c r="J6" s="609"/>
      <c r="K6" s="609"/>
      <c r="L6" s="609"/>
      <c r="M6" s="609"/>
      <c r="N6" s="612" t="str">
        <f ca="1">IF($A$2=1,"",OP!$C$22)</f>
        <v>SDH</v>
      </c>
      <c r="O6" s="611"/>
      <c r="P6" s="611"/>
      <c r="Q6" s="613" t="str">
        <f ca="1">IF($A$2=1,"",TEXT(OP!$C$28,IF(OP!$E$28=0,"#,##0 ","#,##0.0 "))&amp;"萬")</f>
        <v>500.0 萬</v>
      </c>
      <c r="R6" s="609"/>
      <c r="S6" s="609"/>
      <c r="T6" s="558">
        <f ca="1">IF($A$2=1,"",OP!C35)</f>
        <v>455000</v>
      </c>
      <c r="U6" s="558"/>
      <c r="V6" s="558"/>
      <c r="W6" s="558"/>
    </row>
    <row r="7" spans="1:23" s="363" customFormat="1" ht="12" customHeight="1">
      <c r="A7" s="372"/>
      <c r="B7" s="482" t="str">
        <f ca="1">OP!$D$91</f>
        <v>本保件符合保費折扣條件：首、續期繳費方式 1%折扣。</v>
      </c>
      <c r="C7" s="483"/>
      <c r="D7" s="483"/>
      <c r="E7" s="483"/>
      <c r="F7" s="483"/>
      <c r="G7" s="483"/>
      <c r="H7" s="483"/>
      <c r="I7" s="483"/>
      <c r="J7" s="483"/>
      <c r="K7" s="483"/>
      <c r="L7" s="483"/>
      <c r="M7" s="483"/>
      <c r="N7" s="484"/>
      <c r="O7" s="484"/>
      <c r="P7" s="484"/>
      <c r="Q7" s="484"/>
      <c r="R7" s="483"/>
      <c r="S7" s="483"/>
      <c r="T7" s="483"/>
      <c r="U7" s="483"/>
      <c r="V7" s="483"/>
      <c r="W7" s="485" t="str">
        <f>IF(OP!I25=3,"員工轉帳件專用","")</f>
        <v/>
      </c>
    </row>
    <row r="8" spans="1:23" s="363" customFormat="1" ht="12" customHeight="1">
      <c r="A8" s="372"/>
      <c r="B8" s="559" t="str">
        <f ca="1">OP!$D$92</f>
        <v xml:space="preserve">年繳總保費 455,000元，首期折扣後保費 450,450 元 ，續期折扣後保費 450,450 元 </v>
      </c>
      <c r="C8" s="559"/>
      <c r="D8" s="559"/>
      <c r="E8" s="559"/>
      <c r="F8" s="559"/>
      <c r="G8" s="559"/>
      <c r="H8" s="559"/>
      <c r="I8" s="559"/>
      <c r="J8" s="559"/>
      <c r="K8" s="559"/>
      <c r="L8" s="559"/>
      <c r="M8" s="559"/>
      <c r="N8" s="559"/>
      <c r="O8" s="559"/>
      <c r="P8" s="559"/>
      <c r="Q8" s="559"/>
      <c r="R8" s="559"/>
      <c r="S8" s="559"/>
      <c r="T8" s="559"/>
      <c r="U8" s="559"/>
      <c r="V8" s="559"/>
      <c r="W8" s="559"/>
    </row>
    <row r="9" spans="1:23" ht="12.95" hidden="1" customHeight="1" thickBot="1">
      <c r="A9" s="9"/>
      <c r="B9" s="557"/>
      <c r="C9" s="557"/>
      <c r="D9" s="557"/>
      <c r="E9" s="557"/>
      <c r="F9" s="557"/>
      <c r="G9" s="557"/>
      <c r="H9" s="557"/>
      <c r="I9" s="557"/>
      <c r="J9" s="557"/>
      <c r="K9" s="557"/>
      <c r="L9" s="557"/>
      <c r="M9" s="557"/>
      <c r="N9" s="557"/>
      <c r="O9" s="557"/>
      <c r="P9" s="557"/>
      <c r="Q9" s="557"/>
      <c r="R9" s="557"/>
      <c r="S9" s="557"/>
      <c r="T9" s="557"/>
      <c r="U9" s="557"/>
      <c r="V9" s="557"/>
      <c r="W9" s="557"/>
    </row>
    <row r="10" spans="1:23" ht="3" hidden="1" customHeight="1">
      <c r="A10" s="9"/>
      <c r="B10" s="574"/>
      <c r="C10" s="575"/>
      <c r="D10" s="575"/>
      <c r="E10" s="575"/>
      <c r="F10" s="575"/>
      <c r="G10" s="575"/>
      <c r="H10" s="575"/>
      <c r="I10" s="575"/>
      <c r="J10" s="575"/>
      <c r="K10" s="575"/>
      <c r="L10" s="575"/>
      <c r="M10" s="575"/>
      <c r="N10" s="575"/>
      <c r="O10" s="575"/>
      <c r="P10" s="575"/>
      <c r="Q10" s="575"/>
      <c r="R10" s="575"/>
      <c r="S10" s="575"/>
      <c r="T10" s="575"/>
      <c r="U10" s="18"/>
      <c r="V10" s="17"/>
      <c r="W10" s="17"/>
    </row>
    <row r="11" spans="1:23" ht="15.95" customHeight="1">
      <c r="A11" s="9"/>
      <c r="B11" s="576" t="str">
        <f ca="1">IF($A$2=1,"","SDH第二保單年度起之續期健康管理保險費折扣")</f>
        <v>SDH第二保單年度起之續期健康管理保險費折扣</v>
      </c>
      <c r="C11" s="576"/>
      <c r="D11" s="576"/>
      <c r="E11" s="576"/>
      <c r="F11" s="576"/>
      <c r="G11" s="576"/>
      <c r="H11" s="576"/>
      <c r="I11" s="576"/>
      <c r="J11" s="576"/>
      <c r="K11" s="576"/>
      <c r="L11" s="576"/>
      <c r="M11" s="576"/>
      <c r="N11" s="577"/>
      <c r="O11" s="577"/>
      <c r="P11" s="577"/>
      <c r="Q11" s="577"/>
      <c r="R11" s="576"/>
      <c r="S11" s="576"/>
      <c r="T11" s="576"/>
      <c r="U11" s="576"/>
      <c r="V11" s="576"/>
      <c r="W11" s="576"/>
    </row>
    <row r="12" spans="1:23" ht="3" customHeight="1">
      <c r="A12" s="9"/>
      <c r="B12" s="351"/>
      <c r="C12" s="352"/>
      <c r="D12" s="352"/>
      <c r="E12" s="352"/>
      <c r="F12" s="352"/>
      <c r="G12" s="352"/>
      <c r="H12" s="352"/>
      <c r="I12" s="352"/>
      <c r="J12" s="352"/>
      <c r="K12" s="352"/>
      <c r="L12" s="352"/>
      <c r="M12" s="352"/>
      <c r="N12" s="352"/>
      <c r="O12" s="352"/>
      <c r="P12" s="352"/>
      <c r="Q12" s="352"/>
      <c r="R12" s="352"/>
      <c r="S12" s="352"/>
      <c r="T12" s="352"/>
      <c r="U12" s="18"/>
      <c r="V12" s="17"/>
      <c r="W12" s="17"/>
    </row>
    <row r="13" spans="1:23" s="360" customFormat="1" ht="12" customHeight="1">
      <c r="A13" s="359"/>
      <c r="B13" s="614" t="str">
        <f ca="1">IF($A$2=1,"",OP!$L$43)</f>
        <v>健康管理保險費折扣項目</v>
      </c>
      <c r="C13" s="618"/>
      <c r="D13" s="618"/>
      <c r="E13" s="618"/>
      <c r="F13" s="618"/>
      <c r="G13" s="618"/>
      <c r="H13" s="618"/>
      <c r="I13" s="618"/>
      <c r="J13" s="618"/>
      <c r="K13" s="614" t="str">
        <f ca="1">IF($A$2=1,"",OP!$M$43)</f>
        <v>SDH折扣率</v>
      </c>
      <c r="L13" s="615"/>
      <c r="M13" s="615"/>
      <c r="N13" s="614" t="str">
        <f ca="1">IF($A$2=1,"",OP!$N$43)</f>
        <v>SDH續年度折扣後實繳保費(含續期繳費方式折扣1%)</v>
      </c>
      <c r="O13" s="615"/>
      <c r="P13" s="615"/>
      <c r="Q13" s="615"/>
      <c r="R13" s="615"/>
      <c r="S13" s="615"/>
      <c r="T13" s="615"/>
      <c r="U13" s="615"/>
      <c r="V13" s="615"/>
      <c r="W13" s="615"/>
    </row>
    <row r="14" spans="1:23" ht="12" customHeight="1">
      <c r="A14" s="9"/>
      <c r="B14" s="614" t="str">
        <f ca="1">IF($A$2=1,"",OP!$L$44)</f>
        <v>指定疫苗接種或健康檢查</v>
      </c>
      <c r="C14" s="618"/>
      <c r="D14" s="618"/>
      <c r="E14" s="618"/>
      <c r="F14" s="618"/>
      <c r="G14" s="618"/>
      <c r="H14" s="618"/>
      <c r="I14" s="618"/>
      <c r="J14" s="618"/>
      <c r="K14" s="617">
        <f ca="1">IF($A$2=1,"",OP!$M$44)</f>
        <v>0.01</v>
      </c>
      <c r="L14" s="615"/>
      <c r="M14" s="615"/>
      <c r="N14" s="616" t="str">
        <f ca="1">IF($A$2=1,"",TEXT(OP!$N44,"#,### 元"))</f>
        <v>445,900 元</v>
      </c>
      <c r="O14" s="615"/>
      <c r="P14" s="615"/>
      <c r="Q14" s="615"/>
      <c r="R14" s="615"/>
      <c r="S14" s="615"/>
      <c r="T14" s="615"/>
      <c r="U14" s="615"/>
      <c r="V14" s="615"/>
      <c r="W14" s="615"/>
    </row>
    <row r="15" spans="1:23" s="360" customFormat="1" ht="12" customHeight="1">
      <c r="A15" s="359"/>
      <c r="B15" s="486" t="s">
        <v>628</v>
      </c>
      <c r="C15" s="361"/>
      <c r="D15" s="361"/>
      <c r="E15" s="361"/>
      <c r="F15" s="361"/>
      <c r="G15" s="361"/>
      <c r="H15" s="361"/>
      <c r="I15" s="361"/>
      <c r="J15" s="361"/>
      <c r="K15" s="361"/>
      <c r="L15" s="361"/>
      <c r="M15" s="361"/>
      <c r="N15" s="361"/>
      <c r="O15" s="361"/>
      <c r="P15" s="361"/>
      <c r="Q15" s="361"/>
      <c r="R15" s="361"/>
      <c r="S15" s="361"/>
      <c r="T15" s="361"/>
      <c r="U15" s="361"/>
      <c r="V15" s="487"/>
      <c r="W15" s="487"/>
    </row>
    <row r="16" spans="1:23" ht="3" hidden="1" customHeight="1">
      <c r="A16" s="9"/>
      <c r="B16" s="351"/>
      <c r="C16" s="352"/>
      <c r="D16" s="352"/>
      <c r="E16" s="352"/>
      <c r="F16" s="352"/>
      <c r="G16" s="352"/>
      <c r="H16" s="352"/>
      <c r="I16" s="352"/>
      <c r="J16" s="352"/>
      <c r="K16" s="352"/>
      <c r="L16" s="352"/>
      <c r="M16" s="352"/>
      <c r="N16" s="352"/>
      <c r="O16" s="352"/>
      <c r="P16" s="352"/>
      <c r="Q16" s="352"/>
      <c r="R16" s="352"/>
      <c r="S16" s="352"/>
      <c r="T16" s="352"/>
      <c r="U16" s="366"/>
      <c r="V16" s="17"/>
      <c r="W16" s="17"/>
    </row>
    <row r="17" spans="2:24" ht="15.95" customHeight="1">
      <c r="B17" s="576" t="s">
        <v>753</v>
      </c>
      <c r="C17" s="576"/>
      <c r="D17" s="576"/>
      <c r="E17" s="576"/>
      <c r="F17" s="576"/>
      <c r="G17" s="576"/>
      <c r="H17" s="576"/>
      <c r="I17" s="576"/>
      <c r="J17" s="576"/>
      <c r="K17" s="576"/>
      <c r="L17" s="576"/>
      <c r="M17" s="576"/>
      <c r="N17" s="577"/>
      <c r="O17" s="577"/>
      <c r="P17" s="577"/>
      <c r="Q17" s="577"/>
      <c r="R17" s="576"/>
      <c r="S17" s="576"/>
      <c r="T17" s="576"/>
      <c r="U17" s="576"/>
      <c r="V17" s="576"/>
      <c r="W17" s="576"/>
      <c r="X17" s="8"/>
    </row>
    <row r="18" spans="2:24" ht="3" customHeight="1">
      <c r="B18" s="226"/>
      <c r="C18" s="226"/>
      <c r="D18" s="227"/>
      <c r="E18" s="227"/>
      <c r="F18" s="226"/>
      <c r="G18" s="226"/>
      <c r="H18" s="227"/>
      <c r="I18" s="227"/>
      <c r="J18" s="14"/>
      <c r="K18" s="14"/>
      <c r="L18" s="228"/>
      <c r="M18" s="228"/>
      <c r="N18" s="228"/>
      <c r="O18" s="228"/>
      <c r="P18" s="228"/>
      <c r="Q18" s="228"/>
      <c r="R18" s="226"/>
      <c r="S18" s="229"/>
      <c r="T18" s="230"/>
      <c r="U18" s="231"/>
      <c r="V18" s="232"/>
      <c r="W18" s="233"/>
      <c r="X18" s="8"/>
    </row>
    <row r="19" spans="2:24" ht="57.75" customHeight="1">
      <c r="B19" s="586" t="s">
        <v>785</v>
      </c>
      <c r="C19" s="586"/>
      <c r="D19" s="586"/>
      <c r="E19" s="579" t="s">
        <v>1018</v>
      </c>
      <c r="F19" s="579"/>
      <c r="G19" s="579"/>
      <c r="H19" s="579"/>
      <c r="I19" s="579"/>
      <c r="J19" s="579"/>
      <c r="K19" s="579"/>
      <c r="L19" s="579"/>
      <c r="M19" s="579"/>
      <c r="N19" s="579"/>
      <c r="O19" s="579"/>
      <c r="P19" s="579"/>
      <c r="Q19" s="579"/>
      <c r="R19" s="579"/>
      <c r="S19" s="579"/>
      <c r="T19" s="579"/>
      <c r="U19" s="579"/>
      <c r="V19" s="579"/>
      <c r="W19" s="579"/>
      <c r="X19" s="8"/>
    </row>
    <row r="20" spans="2:24" s="23" customFormat="1" ht="3" hidden="1" customHeight="1">
      <c r="B20" s="225"/>
      <c r="C20" s="364"/>
      <c r="D20" s="364"/>
      <c r="E20" s="364"/>
      <c r="F20" s="364"/>
      <c r="G20" s="364"/>
      <c r="H20" s="364"/>
      <c r="I20" s="364"/>
      <c r="J20" s="364"/>
      <c r="K20" s="364"/>
      <c r="L20" s="364"/>
      <c r="M20" s="364"/>
      <c r="N20" s="364"/>
      <c r="O20" s="364"/>
      <c r="P20" s="364"/>
      <c r="Q20" s="364"/>
      <c r="R20" s="364"/>
      <c r="S20" s="364"/>
      <c r="U20" s="367" t="str">
        <f>IF(OP!$C$105="停售","本商品已停售","")</f>
        <v/>
      </c>
      <c r="V20" s="365"/>
      <c r="X20" s="22"/>
    </row>
    <row r="21" spans="2:24" s="23" customFormat="1" ht="12" customHeight="1">
      <c r="B21" s="225"/>
      <c r="C21" s="364"/>
      <c r="D21" s="364"/>
      <c r="E21" s="364"/>
      <c r="F21" s="364"/>
      <c r="G21" s="364"/>
      <c r="H21" s="364"/>
      <c r="I21" s="364"/>
      <c r="J21" s="364"/>
      <c r="K21" s="364"/>
      <c r="L21" s="364"/>
      <c r="M21" s="364"/>
      <c r="N21" s="364"/>
      <c r="O21" s="364"/>
      <c r="P21" s="364"/>
      <c r="Q21" s="364"/>
      <c r="R21" s="364"/>
      <c r="S21" s="364"/>
      <c r="U21" s="490" t="str">
        <f>IF(OP!$C$105="停售","本商品已停售","")</f>
        <v/>
      </c>
      <c r="V21" s="365"/>
      <c r="W21" s="488" t="s">
        <v>768</v>
      </c>
      <c r="X21" s="22"/>
    </row>
    <row r="22" spans="2:24" s="467" customFormat="1" ht="16.5" customHeight="1">
      <c r="B22" s="566" t="s">
        <v>315</v>
      </c>
      <c r="C22" s="567" t="s">
        <v>0</v>
      </c>
      <c r="D22" s="580" t="s">
        <v>630</v>
      </c>
      <c r="E22" s="581"/>
      <c r="F22" s="580" t="s">
        <v>990</v>
      </c>
      <c r="G22" s="581"/>
      <c r="H22" s="580" t="s">
        <v>751</v>
      </c>
      <c r="I22" s="581"/>
      <c r="J22" s="593" t="s">
        <v>752</v>
      </c>
      <c r="K22" s="594"/>
      <c r="L22" s="594"/>
      <c r="M22" s="594"/>
      <c r="N22" s="580" t="s">
        <v>1058</v>
      </c>
      <c r="O22" s="581"/>
      <c r="P22" s="580" t="s">
        <v>1059</v>
      </c>
      <c r="Q22" s="581"/>
      <c r="R22" s="580" t="s">
        <v>824</v>
      </c>
      <c r="S22" s="581"/>
      <c r="T22" s="580" t="s">
        <v>631</v>
      </c>
      <c r="U22" s="581"/>
      <c r="V22" s="580" t="s">
        <v>760</v>
      </c>
      <c r="W22" s="590"/>
      <c r="X22" s="466"/>
    </row>
    <row r="23" spans="2:24" s="467" customFormat="1" ht="54.75" customHeight="1">
      <c r="B23" s="568"/>
      <c r="C23" s="578"/>
      <c r="D23" s="582"/>
      <c r="E23" s="583"/>
      <c r="F23" s="582"/>
      <c r="G23" s="583"/>
      <c r="H23" s="582"/>
      <c r="I23" s="583"/>
      <c r="J23" s="595" t="s">
        <v>629</v>
      </c>
      <c r="K23" s="596"/>
      <c r="L23" s="567" t="s">
        <v>1057</v>
      </c>
      <c r="M23" s="597"/>
      <c r="N23" s="582"/>
      <c r="O23" s="583"/>
      <c r="P23" s="582"/>
      <c r="Q23" s="583"/>
      <c r="R23" s="582"/>
      <c r="S23" s="583"/>
      <c r="T23" s="582"/>
      <c r="U23" s="583"/>
      <c r="V23" s="591"/>
      <c r="W23" s="592"/>
      <c r="X23" s="466"/>
    </row>
    <row r="24" spans="2:24" s="20" customFormat="1" ht="10.35" customHeight="1">
      <c r="B24" s="464">
        <v>1</v>
      </c>
      <c r="C24" s="464">
        <f ca="1">IF($A$2=1,"",OP!$D$5)</f>
        <v>35</v>
      </c>
      <c r="D24" s="560">
        <f ca="1">IF(OR($A$2=1,B24&gt;OP!$C$24),"",OP!$C$51)</f>
        <v>450450</v>
      </c>
      <c r="E24" s="561"/>
      <c r="F24" s="560">
        <f ca="1">IF(OR($A$2=1,B24=""),"",N(D24))</f>
        <v>450450</v>
      </c>
      <c r="G24" s="561"/>
      <c r="H24" s="560">
        <f ca="1">IF(OR($A$2=1,B24=""),"",ROUND(VLOOKUP(OP!$C$55,DIE,$B24+1,0)*OP!$C$28,0))</f>
        <v>5000000</v>
      </c>
      <c r="I24" s="561"/>
      <c r="J24" s="560">
        <f ca="1">IF(OR($A$2=1,$B24=""),"",ROUND(VLOOKUP(OP!$C$55,HL_1,$B24+1,0)*OP!$C$28,0))</f>
        <v>482300</v>
      </c>
      <c r="K24" s="561"/>
      <c r="L24" s="560">
        <f ca="1">IF(OR($A$2=1,$B24=""),"",ROUND(VLOOKUP(OP!$C$55,HL_2,$B24+1,0)*OP!$C$28,0))</f>
        <v>482300</v>
      </c>
      <c r="M24" s="561"/>
      <c r="N24" s="560">
        <f ca="1">IF(OR($A$2=1,$B24=""),"",ROUND(VLOOKUP(OP!$C$55,HL_2,$B24+1,0)*OP!$C$28,0)+ROUND(OP!$C$28*10000*0,0))</f>
        <v>482300</v>
      </c>
      <c r="O24" s="561"/>
      <c r="P24" s="560">
        <f ca="1">IF(OR($A$2=1,$B24=""),"",ROUND(VLOOKUP(OP!$C$55,HL_3,$B24+1,0)*OP!$C$28,0))</f>
        <v>5000000</v>
      </c>
      <c r="Q24" s="561"/>
      <c r="R24" s="560">
        <f ca="1">IF(OR($A$2=1,B24=""),"",ROUND(VLOOKUP(OP!$C$55,EXP,$B24+1,0)*OP!$C$28,0))</f>
        <v>0</v>
      </c>
      <c r="S24" s="561"/>
      <c r="T24" s="560">
        <f ca="1">IF(OR($A$2=1,B24=""),"",ROUND(VLOOKUP(OP!$C$55,CV,$B24+1,0)*OP!$C$28,0))</f>
        <v>94500</v>
      </c>
      <c r="U24" s="561"/>
      <c r="V24" s="560">
        <f ca="1">IF(OR($A$2=1,B24=""),"",ROUND(VLOOKUP(OP!$C$55,PA,$B24+1,0)*OP!$C$28,0))</f>
        <v>152500</v>
      </c>
      <c r="W24" s="561"/>
      <c r="X24" s="21"/>
    </row>
    <row r="25" spans="2:24" s="20" customFormat="1" ht="10.35" customHeight="1">
      <c r="B25" s="465">
        <f ca="1">IF(OR(C24&gt;=OP!C$57,C24=""),"",IF(C24+1&gt;OP!$C$57,OP!$C$57+1-$B$24,B24+1))</f>
        <v>2</v>
      </c>
      <c r="C25" s="465">
        <f ca="1">IF(OR($A$2=1,MAX($C$24:C24)&gt;=OP!$C$57),"",C24+(B25-B24))</f>
        <v>36</v>
      </c>
      <c r="D25" s="560">
        <f ca="1">IF(OR($A$2=1,B25&gt;OP!$C$24),"",OP!$C$52)</f>
        <v>450450</v>
      </c>
      <c r="E25" s="561"/>
      <c r="F25" s="560">
        <f t="shared" ref="F25:F53" ca="1" si="0">IF(OR($A$2=1,B25=""),"",N(F24)+N(D25))</f>
        <v>900900</v>
      </c>
      <c r="G25" s="561"/>
      <c r="H25" s="560">
        <f ca="1">IF(OR($A$2=1,B25=""),"",ROUND(VLOOKUP(OP!$C$55,DIE,$B25+1,0)*OP!$C$28,0))</f>
        <v>5000000</v>
      </c>
      <c r="I25" s="561"/>
      <c r="J25" s="560">
        <f ca="1">IF(OR($A$2=1,$B25=""),"",ROUND(VLOOKUP(OP!$C$55,HL_1,$B25+1,0)*OP!$C$28,0))</f>
        <v>1000000</v>
      </c>
      <c r="K25" s="561"/>
      <c r="L25" s="560">
        <f ca="1">IF(OR($A$2=1,$B25=""),"",ROUND(VLOOKUP(OP!$C$55,HL_2,$B25+1,0)*OP!$C$28,0))</f>
        <v>5000000</v>
      </c>
      <c r="M25" s="561"/>
      <c r="N25" s="560">
        <f ca="1">IF(OR($A$2=1,$B25=""),"",ROUND(VLOOKUP(OP!$C$55,HL_2,$B25+1,0)*OP!$C$28,0)+ROUND(OP!$C$28*10000*0.2,0))</f>
        <v>6000000</v>
      </c>
      <c r="O25" s="561"/>
      <c r="P25" s="560">
        <f ca="1">IF(OR($A$2=1,$B25=""),"",ROUND(VLOOKUP(OP!$C$55,HL_3,$B25+1,0)*OP!$C$28,0))</f>
        <v>5000000</v>
      </c>
      <c r="Q25" s="561"/>
      <c r="R25" s="560">
        <f ca="1">IF(OR($A$2=1,B25=""),"",ROUND(VLOOKUP(OP!$C$55,EXP,$B25+1,0)*OP!$C$28,0))</f>
        <v>0</v>
      </c>
      <c r="S25" s="561"/>
      <c r="T25" s="560">
        <f ca="1">IF(OR($A$2=1,B25=""),"",ROUND(VLOOKUP(OP!$C$55,CV,$B25+1,0)*OP!$C$28,0))</f>
        <v>283000</v>
      </c>
      <c r="U25" s="561"/>
      <c r="V25" s="560">
        <f ca="1">IF(OR($A$2=1,B25=""),"",ROUND(VLOOKUP(OP!$C$55,PA,$B25+1,0)*OP!$C$28,0))</f>
        <v>512000</v>
      </c>
      <c r="W25" s="561"/>
      <c r="X25" s="21"/>
    </row>
    <row r="26" spans="2:24" s="20" customFormat="1" ht="10.35" customHeight="1">
      <c r="B26" s="465">
        <f ca="1">IF(OR(C25&gt;=OP!C$57,C25=""),"",IF(C25+1&gt;OP!$C$57,OP!$C$57+1-$B$24,B25+1))</f>
        <v>3</v>
      </c>
      <c r="C26" s="465">
        <f ca="1">IF(OR($A$2=1,MAX($C$24:C25)&gt;=OP!$C$57),"",C25+(B26-B25))</f>
        <v>37</v>
      </c>
      <c r="D26" s="560">
        <f ca="1">IF(OR($A$2=1,B26&gt;OP!$C$24),"",OP!$C$52)</f>
        <v>450450</v>
      </c>
      <c r="E26" s="561"/>
      <c r="F26" s="560">
        <f t="shared" ca="1" si="0"/>
        <v>1351350</v>
      </c>
      <c r="G26" s="561"/>
      <c r="H26" s="560">
        <f ca="1">IF(OR($A$2=1,B26=""),"",ROUND(VLOOKUP(OP!$C$55,DIE,$B26+1,0)*OP!$C$28,0))</f>
        <v>5000000</v>
      </c>
      <c r="I26" s="561"/>
      <c r="J26" s="560">
        <f ca="1">IF(OR($A$2=1,$B26=""),"",ROUND(VLOOKUP(OP!$C$55,HL_1,$B26+1,0)*OP!$C$28,0))</f>
        <v>1446900</v>
      </c>
      <c r="K26" s="561"/>
      <c r="L26" s="560">
        <f ca="1">IF(OR($A$2=1,$B26=""),"",ROUND(VLOOKUP(OP!$C$55,HL_2,$B26+1,0)*OP!$C$28,0))</f>
        <v>5000000</v>
      </c>
      <c r="M26" s="561"/>
      <c r="N26" s="560">
        <f ca="1">IF(OR($A$2=1,$B26=""),"",ROUND(VLOOKUP(OP!$C$55,HL_2,$B26+1,0)*OP!$C$28,0)+ROUND(OP!$C$28*10000*0.2,0))</f>
        <v>6000000</v>
      </c>
      <c r="O26" s="561"/>
      <c r="P26" s="560">
        <f ca="1">IF(OR($A$2=1,$B26=""),"",ROUND(VLOOKUP(OP!$C$55,HL_3,$B26+1,0)*OP!$C$28,0))</f>
        <v>5000000</v>
      </c>
      <c r="Q26" s="561"/>
      <c r="R26" s="560">
        <f ca="1">IF(OR($A$2=1,B26=""),"",ROUND(VLOOKUP(OP!$C$55,EXP,$B26+1,0)*OP!$C$28,0))</f>
        <v>0</v>
      </c>
      <c r="S26" s="561"/>
      <c r="T26" s="560">
        <f ca="1">IF(OR($A$2=1,B26=""),"",ROUND(VLOOKUP(OP!$C$55,CV,$B26+1,0)*OP!$C$28,0))</f>
        <v>476500</v>
      </c>
      <c r="U26" s="561"/>
      <c r="V26" s="560">
        <f ca="1">IF(OR($A$2=1,B26=""),"",ROUND(VLOOKUP(OP!$C$55,PA,$B26+1,0)*OP!$C$28,0))</f>
        <v>890500</v>
      </c>
      <c r="W26" s="561"/>
      <c r="X26" s="21"/>
    </row>
    <row r="27" spans="2:24" s="20" customFormat="1" ht="10.35" customHeight="1">
      <c r="B27" s="465">
        <f ca="1">IF(OR(C26&gt;=OP!C$57,C26=""),"",IF(C26+1&gt;OP!$C$57,OP!$C$57+1-$B$24,B26+1))</f>
        <v>4</v>
      </c>
      <c r="C27" s="465">
        <f ca="1">IF(OR($A$2=1,MAX($C$24:C26)&gt;=OP!$C$57),"",C26+(B27-B26))</f>
        <v>38</v>
      </c>
      <c r="D27" s="560">
        <f ca="1">IF(OR($A$2=1,B27&gt;OP!$C$24),"",OP!$C$52)</f>
        <v>450450</v>
      </c>
      <c r="E27" s="561"/>
      <c r="F27" s="560">
        <f t="shared" ca="1" si="0"/>
        <v>1801800</v>
      </c>
      <c r="G27" s="561"/>
      <c r="H27" s="560">
        <f ca="1">IF(OR($A$2=1,B27=""),"",ROUND(VLOOKUP(OP!$C$55,DIE,$B27+1,0)*OP!$C$28,0))</f>
        <v>5000000</v>
      </c>
      <c r="I27" s="561"/>
      <c r="J27" s="560">
        <f ca="1">IF(OR($A$2=1,$B27=""),"",ROUND(VLOOKUP(OP!$C$55,HL_1,$B27+1,0)*OP!$C$28,0))</f>
        <v>1929200</v>
      </c>
      <c r="K27" s="561"/>
      <c r="L27" s="560">
        <f ca="1">IF(OR($A$2=1,$B27=""),"",ROUND(VLOOKUP(OP!$C$55,HL_2,$B27+1,0)*OP!$C$28,0))</f>
        <v>5000000</v>
      </c>
      <c r="M27" s="561"/>
      <c r="N27" s="560">
        <f ca="1">IF(OR($A$2=1,$B27=""),"",ROUND(VLOOKUP(OP!$C$55,HL_2,$B27+1,0)*OP!$C$28,0)+ROUND(OP!$C$28*10000*0.2,0))</f>
        <v>6000000</v>
      </c>
      <c r="O27" s="561"/>
      <c r="P27" s="560">
        <f ca="1">IF(OR($A$2=1,$B27=""),"",ROUND(VLOOKUP(OP!$C$55,HL_3,$B27+1,0)*OP!$C$28,0))</f>
        <v>5000000</v>
      </c>
      <c r="Q27" s="561"/>
      <c r="R27" s="560">
        <f ca="1">IF(OR($A$2=1,B27=""),"",ROUND(VLOOKUP(OP!$C$55,EXP,$B27+1,0)*OP!$C$28,0))</f>
        <v>0</v>
      </c>
      <c r="S27" s="561"/>
      <c r="T27" s="560">
        <f ca="1">IF(OR($A$2=1,B27=""),"",ROUND(VLOOKUP(OP!$C$55,CV,$B27+1,0)*OP!$C$28,0))</f>
        <v>676000</v>
      </c>
      <c r="U27" s="561"/>
      <c r="V27" s="560">
        <f ca="1">IF(OR($A$2=1,B27=""),"",ROUND(VLOOKUP(OP!$C$55,PA,$B27+1,0)*OP!$C$28,0))</f>
        <v>1260000</v>
      </c>
      <c r="W27" s="561"/>
      <c r="X27" s="21"/>
    </row>
    <row r="28" spans="2:24" s="20" customFormat="1" ht="10.35" customHeight="1">
      <c r="B28" s="465">
        <f ca="1">IF(OR(C27&gt;=OP!C$57,C27=""),"",IF(C27+1&gt;OP!$C$57,OP!$C$57+1-$B$24,B27+1))</f>
        <v>5</v>
      </c>
      <c r="C28" s="465">
        <f ca="1">IF(OR($A$2=1,MAX($C$24:C27)&gt;=OP!$C$57),"",C27+(B28-B27))</f>
        <v>39</v>
      </c>
      <c r="D28" s="560">
        <f ca="1">IF(OR($A$2=1,B28&gt;OP!$C$24),"",OP!$C$52)</f>
        <v>450450</v>
      </c>
      <c r="E28" s="561"/>
      <c r="F28" s="560">
        <f t="shared" ca="1" si="0"/>
        <v>2252250</v>
      </c>
      <c r="G28" s="561"/>
      <c r="H28" s="560">
        <f ca="1">IF(OR($A$2=1,B28=""),"",ROUND(VLOOKUP(OP!$C$55,DIE,$B28+1,0)*OP!$C$28,0))</f>
        <v>5000000</v>
      </c>
      <c r="I28" s="561"/>
      <c r="J28" s="560">
        <f ca="1">IF(OR($A$2=1,$B28=""),"",ROUND(VLOOKUP(OP!$C$55,HL_1,$B28+1,0)*OP!$C$28,0))</f>
        <v>2411500</v>
      </c>
      <c r="K28" s="561"/>
      <c r="L28" s="560">
        <f ca="1">IF(OR($A$2=1,$B28=""),"",ROUND(VLOOKUP(OP!$C$55,HL_2,$B28+1,0)*OP!$C$28,0))</f>
        <v>5000000</v>
      </c>
      <c r="M28" s="561"/>
      <c r="N28" s="560">
        <f ca="1">IF(OR($A$2=1,$B28=""),"",ROUND(VLOOKUP(OP!$C$55,HL_2,$B28+1,0)*OP!$C$28,0)+ROUND(OP!$C$28*10000*0.2,0))</f>
        <v>6000000</v>
      </c>
      <c r="O28" s="561"/>
      <c r="P28" s="560">
        <f ca="1">IF(OR($A$2=1,$B28=""),"",ROUND(VLOOKUP(OP!$C$55,HL_3,$B28+1,0)*OP!$C$28,0))</f>
        <v>5000000</v>
      </c>
      <c r="Q28" s="561"/>
      <c r="R28" s="560">
        <f ca="1">IF(OR($A$2=1,B28=""),"",ROUND(VLOOKUP(OP!$C$55,EXP,$B28+1,0)*OP!$C$28,0))</f>
        <v>0</v>
      </c>
      <c r="S28" s="561"/>
      <c r="T28" s="560">
        <f ca="1">IF(OR($A$2=1,B28=""),"",ROUND(VLOOKUP(OP!$C$55,CV,$B28+1,0)*OP!$C$28,0))</f>
        <v>881000</v>
      </c>
      <c r="U28" s="561"/>
      <c r="V28" s="560">
        <f ca="1">IF(OR($A$2=1,B28=""),"",ROUND(VLOOKUP(OP!$C$55,PA,$B28+1,0)*OP!$C$28,0))</f>
        <v>1626000</v>
      </c>
      <c r="W28" s="561"/>
      <c r="X28" s="21"/>
    </row>
    <row r="29" spans="2:24" s="20" customFormat="1" ht="10.35" customHeight="1">
      <c r="B29" s="465">
        <f ca="1">IF(OR(C28&gt;=OP!C$57,C28=""),"",IF(C28+1&gt;OP!$C$57,OP!$C$57+1-$B$24,B28+1))</f>
        <v>6</v>
      </c>
      <c r="C29" s="465">
        <f ca="1">IF(OR($A$2=1,MAX($C$24:C28)&gt;=OP!$C$57),"",C28+(B29-B28))</f>
        <v>40</v>
      </c>
      <c r="D29" s="560">
        <f ca="1">IF(OR($A$2=1,B29&gt;OP!$C$24),"",OP!$C$52)</f>
        <v>450450</v>
      </c>
      <c r="E29" s="561"/>
      <c r="F29" s="560">
        <f t="shared" ca="1" si="0"/>
        <v>2702700</v>
      </c>
      <c r="G29" s="561"/>
      <c r="H29" s="560">
        <f ca="1">IF(OR($A$2=1,B29=""),"",ROUND(VLOOKUP(OP!$C$55,DIE,$B29+1,0)*OP!$C$28,0))</f>
        <v>5000000</v>
      </c>
      <c r="I29" s="561"/>
      <c r="J29" s="560">
        <f ca="1">IF(OR($A$2=1,$B29=""),"",ROUND(VLOOKUP(OP!$C$55,HL_1,$B29+1,0)*OP!$C$28,0))</f>
        <v>2893800</v>
      </c>
      <c r="K29" s="561"/>
      <c r="L29" s="560">
        <f ca="1">IF(OR($A$2=1,$B29=""),"",ROUND(VLOOKUP(OP!$C$55,HL_2,$B29+1,0)*OP!$C$28,0))</f>
        <v>5000000</v>
      </c>
      <c r="M29" s="561"/>
      <c r="N29" s="560">
        <f ca="1">IF(OR($A$2=1,$B29=""),"",ROUND(VLOOKUP(OP!$C$55,HL_2,$B29+1,0)*OP!$C$28,0)+ROUND(OP!$C$28*10000*0.2,0))</f>
        <v>6000000</v>
      </c>
      <c r="O29" s="561"/>
      <c r="P29" s="560">
        <f ca="1">IF(OR($A$2=1,$B29=""),"",ROUND(VLOOKUP(OP!$C$55,HL_3,$B29+1,0)*OP!$C$28,0))</f>
        <v>5000000</v>
      </c>
      <c r="Q29" s="561"/>
      <c r="R29" s="560">
        <f ca="1">IF(OR($A$2=1,B29=""),"",ROUND(VLOOKUP(OP!$C$55,EXP,$B29+1,0)*OP!$C$28,0))</f>
        <v>0</v>
      </c>
      <c r="S29" s="561"/>
      <c r="T29" s="560">
        <f ca="1">IF(OR($A$2=1,B29=""),"",ROUND(VLOOKUP(OP!$C$55,CV,$B29+1,0)*OP!$C$28,0))</f>
        <v>1093000</v>
      </c>
      <c r="U29" s="561"/>
      <c r="V29" s="560">
        <f ca="1">IF(OR($A$2=1,B29=""),"",ROUND(VLOOKUP(OP!$C$55,PA,$B29+1,0)*OP!$C$28,0))</f>
        <v>1987000</v>
      </c>
      <c r="W29" s="561"/>
      <c r="X29" s="21"/>
    </row>
    <row r="30" spans="2:24" s="20" customFormat="1" ht="10.35" customHeight="1">
      <c r="B30" s="465">
        <f ca="1">IF(OR(C29&gt;=OP!C$57,C29=""),"",IF(C29+1&gt;OP!$C$57,OP!$C$57+1-$B$24,B29+1))</f>
        <v>7</v>
      </c>
      <c r="C30" s="465">
        <f ca="1">IF(OR($A$2=1,MAX($C$24:C29)&gt;=OP!$C$57),"",C29+(B30-B29))</f>
        <v>41</v>
      </c>
      <c r="D30" s="560">
        <f ca="1">IF(OR($A$2=1,B30&gt;OP!$C$24),"",OP!$C$52)</f>
        <v>450450</v>
      </c>
      <c r="E30" s="561"/>
      <c r="F30" s="560">
        <f t="shared" ca="1" si="0"/>
        <v>3153150</v>
      </c>
      <c r="G30" s="561"/>
      <c r="H30" s="560">
        <f ca="1">IF(OR($A$2=1,B30=""),"",ROUND(VLOOKUP(OP!$C$55,DIE,$B30+1,0)*OP!$C$28,0))</f>
        <v>5000000</v>
      </c>
      <c r="I30" s="561"/>
      <c r="J30" s="560">
        <f ca="1">IF(OR($A$2=1,$B30=""),"",ROUND(VLOOKUP(OP!$C$55,HL_1,$B30+1,0)*OP!$C$28,0))</f>
        <v>3376100</v>
      </c>
      <c r="K30" s="561"/>
      <c r="L30" s="560">
        <f ca="1">IF(OR($A$2=1,$B30=""),"",ROUND(VLOOKUP(OP!$C$55,HL_2,$B30+1,0)*OP!$C$28,0))</f>
        <v>5000000</v>
      </c>
      <c r="M30" s="561"/>
      <c r="N30" s="560">
        <f ca="1">IF(OR($A$2=1,$B30=""),"",ROUND(VLOOKUP(OP!$C$55,HL_2,$B30+1,0)*OP!$C$28,0)+ROUND(OP!$C$28*10000*0.2,0))</f>
        <v>6000000</v>
      </c>
      <c r="O30" s="561"/>
      <c r="P30" s="560">
        <f ca="1">IF(OR($A$2=1,$B30=""),"",ROUND(VLOOKUP(OP!$C$55,HL_3,$B30+1,0)*OP!$C$28,0))</f>
        <v>5000000</v>
      </c>
      <c r="Q30" s="561"/>
      <c r="R30" s="560">
        <f ca="1">IF(OR($A$2=1,B30=""),"",ROUND(VLOOKUP(OP!$C$55,EXP,$B30+1,0)*OP!$C$28,0))</f>
        <v>0</v>
      </c>
      <c r="S30" s="561"/>
      <c r="T30" s="560">
        <f ca="1">IF(OR($A$2=1,B30=""),"",ROUND(VLOOKUP(OP!$C$55,CV,$B30+1,0)*OP!$C$28,0))</f>
        <v>1312500</v>
      </c>
      <c r="U30" s="561"/>
      <c r="V30" s="560">
        <f ca="1">IF(OR($A$2=1,B30=""),"",ROUND(VLOOKUP(OP!$C$55,PA,$B30+1,0)*OP!$C$28,0))</f>
        <v>2348000</v>
      </c>
      <c r="W30" s="561"/>
      <c r="X30" s="21"/>
    </row>
    <row r="31" spans="2:24" s="20" customFormat="1" ht="10.35" customHeight="1">
      <c r="B31" s="465">
        <f ca="1">IF(OR(C30&gt;=OP!C$57,C30=""),"",IF(C30+1&gt;OP!$C$57,OP!$C$57+1-$B$24,B30+1))</f>
        <v>8</v>
      </c>
      <c r="C31" s="465">
        <f ca="1">IF(OR($A$2=1,MAX($C$24:C30)&gt;=OP!$C$57),"",C30+(B31-B30))</f>
        <v>42</v>
      </c>
      <c r="D31" s="560">
        <f ca="1">IF(OR($A$2=1,B31&gt;OP!$C$24),"",OP!$C$52)</f>
        <v>450450</v>
      </c>
      <c r="E31" s="561"/>
      <c r="F31" s="560">
        <f t="shared" ca="1" si="0"/>
        <v>3603600</v>
      </c>
      <c r="G31" s="561"/>
      <c r="H31" s="560">
        <f ca="1">IF(OR($A$2=1,B31=""),"",ROUND(VLOOKUP(OP!$C$55,DIE,$B31+1,0)*OP!$C$28,0))</f>
        <v>5000000</v>
      </c>
      <c r="I31" s="561"/>
      <c r="J31" s="560">
        <f ca="1">IF(OR($A$2=1,$B31=""),"",ROUND(VLOOKUP(OP!$C$55,HL_1,$B31+1,0)*OP!$C$28,0))</f>
        <v>3858400</v>
      </c>
      <c r="K31" s="561"/>
      <c r="L31" s="560">
        <f ca="1">IF(OR($A$2=1,$B31=""),"",ROUND(VLOOKUP(OP!$C$55,HL_2,$B31+1,0)*OP!$C$28,0))</f>
        <v>5000000</v>
      </c>
      <c r="M31" s="561"/>
      <c r="N31" s="560">
        <f ca="1">IF(OR($A$2=1,$B31=""),"",ROUND(VLOOKUP(OP!$C$55,HL_2,$B31+1,0)*OP!$C$28,0)+ROUND(OP!$C$28*10000*0.2,0))</f>
        <v>6000000</v>
      </c>
      <c r="O31" s="561"/>
      <c r="P31" s="560">
        <f ca="1">IF(OR($A$2=1,$B31=""),"",ROUND(VLOOKUP(OP!$C$55,HL_3,$B31+1,0)*OP!$C$28,0))</f>
        <v>5000000</v>
      </c>
      <c r="Q31" s="561"/>
      <c r="R31" s="560">
        <f ca="1">IF(OR($A$2=1,B31=""),"",ROUND(VLOOKUP(OP!$C$55,EXP,$B31+1,0)*OP!$C$28,0))</f>
        <v>0</v>
      </c>
      <c r="S31" s="561"/>
      <c r="T31" s="560">
        <f ca="1">IF(OR($A$2=1,B31=""),"",ROUND(VLOOKUP(OP!$C$55,CV,$B31+1,0)*OP!$C$28,0))</f>
        <v>1540000</v>
      </c>
      <c r="U31" s="561"/>
      <c r="V31" s="560">
        <f ca="1">IF(OR($A$2=1,B31=""),"",ROUND(VLOOKUP(OP!$C$55,PA,$B31+1,0)*OP!$C$28,0))</f>
        <v>2711000</v>
      </c>
      <c r="W31" s="561"/>
      <c r="X31" s="21"/>
    </row>
    <row r="32" spans="2:24" s="20" customFormat="1" ht="10.35" customHeight="1">
      <c r="B32" s="465">
        <f ca="1">IF(OR(C31&gt;=OP!C$57,C31=""),"",IF(C31+1&gt;OP!$C$57,OP!$C$57+1-$B$24,B31+1))</f>
        <v>9</v>
      </c>
      <c r="C32" s="465">
        <f ca="1">IF(OR($A$2=1,MAX($C$24:C31)&gt;=OP!$C$57),"",C31+(B32-B31))</f>
        <v>43</v>
      </c>
      <c r="D32" s="560">
        <f ca="1">IF(OR($A$2=1,B32&gt;OP!$C$24),"",OP!$C$52)</f>
        <v>450450</v>
      </c>
      <c r="E32" s="561"/>
      <c r="F32" s="560">
        <f t="shared" ca="1" si="0"/>
        <v>4054050</v>
      </c>
      <c r="G32" s="561"/>
      <c r="H32" s="560">
        <f ca="1">IF(OR($A$2=1,B32=""),"",ROUND(VLOOKUP(OP!$C$55,DIE,$B32+1,0)*OP!$C$28,0))</f>
        <v>5000000</v>
      </c>
      <c r="I32" s="561"/>
      <c r="J32" s="560">
        <f ca="1">IF(OR($A$2=1,$B32=""),"",ROUND(VLOOKUP(OP!$C$55,HL_1,$B32+1,0)*OP!$C$28,0))</f>
        <v>4340700</v>
      </c>
      <c r="K32" s="561"/>
      <c r="L32" s="560">
        <f ca="1">IF(OR($A$2=1,$B32=""),"",ROUND(VLOOKUP(OP!$C$55,HL_2,$B32+1,0)*OP!$C$28,0))</f>
        <v>5000000</v>
      </c>
      <c r="M32" s="561"/>
      <c r="N32" s="560">
        <f ca="1">IF(OR($A$2=1,$B32=""),"",ROUND(VLOOKUP(OP!$C$55,HL_2,$B32+1,0)*OP!$C$28,0)+ROUND(OP!$C$28*10000*0.2,0))</f>
        <v>6000000</v>
      </c>
      <c r="O32" s="561"/>
      <c r="P32" s="560">
        <f ca="1">IF(OR($A$2=1,$B32=""),"",ROUND(VLOOKUP(OP!$C$55,HL_3,$B32+1,0)*OP!$C$28,0))</f>
        <v>5000000</v>
      </c>
      <c r="Q32" s="561"/>
      <c r="R32" s="560">
        <f ca="1">IF(OR($A$2=1,B32=""),"",ROUND(VLOOKUP(OP!$C$55,EXP,$B32+1,0)*OP!$C$28,0))</f>
        <v>0</v>
      </c>
      <c r="S32" s="561"/>
      <c r="T32" s="560">
        <f ca="1">IF(OR($A$2=1,B32=""),"",ROUND(VLOOKUP(OP!$C$55,CV,$B32+1,0)*OP!$C$28,0))</f>
        <v>1776000</v>
      </c>
      <c r="U32" s="561"/>
      <c r="V32" s="560">
        <f ca="1">IF(OR($A$2=1,B32=""),"",ROUND(VLOOKUP(OP!$C$55,PA,$B32+1,0)*OP!$C$28,0))</f>
        <v>3076000</v>
      </c>
      <c r="W32" s="561"/>
      <c r="X32" s="21"/>
    </row>
    <row r="33" spans="2:24" s="20" customFormat="1" ht="10.35" customHeight="1">
      <c r="B33" s="465">
        <f ca="1">IF(OR(C32&gt;=OP!C$57,C32=""),"",IF(C32+1&gt;OP!$C$57,OP!$C$57+1-$B$24,B32+1))</f>
        <v>10</v>
      </c>
      <c r="C33" s="465">
        <f ca="1">IF(OR($A$2=1,MAX($C$24:C32)&gt;=OP!$C$57),"",C32+(B33-B32))</f>
        <v>44</v>
      </c>
      <c r="D33" s="560">
        <f ca="1">IF(OR($A$2=1,B33&gt;OP!$C$24),"",OP!$C$52)</f>
        <v>450450</v>
      </c>
      <c r="E33" s="561"/>
      <c r="F33" s="560">
        <f t="shared" ca="1" si="0"/>
        <v>4504500</v>
      </c>
      <c r="G33" s="561"/>
      <c r="H33" s="560">
        <f ca="1">IF(OR($A$2=1,B33=""),"",ROUND(VLOOKUP(OP!$C$55,DIE,$B33+1,0)*OP!$C$28,0))</f>
        <v>5000000</v>
      </c>
      <c r="I33" s="561"/>
      <c r="J33" s="560">
        <f ca="1">IF(OR($A$2=1,$B33=""),"",ROUND(VLOOKUP(OP!$C$55,HL_1,$B33+1,0)*OP!$C$28,0))</f>
        <v>4823000</v>
      </c>
      <c r="K33" s="561"/>
      <c r="L33" s="560">
        <f ca="1">IF(OR($A$2=1,$B33=""),"",ROUND(VLOOKUP(OP!$C$55,HL_2,$B33+1,0)*OP!$C$28,0))</f>
        <v>5000000</v>
      </c>
      <c r="M33" s="561"/>
      <c r="N33" s="560">
        <f ca="1">IF(OR($A$2=1,$B33=""),"",ROUND(VLOOKUP(OP!$C$55,HL_2,$B33+1,0)*OP!$C$28,0)+ROUND(OP!$C$28*10000*0.2,0))</f>
        <v>6000000</v>
      </c>
      <c r="O33" s="561"/>
      <c r="P33" s="560">
        <f ca="1">IF(OR($A$2=1,$B33=""),"",ROUND(VLOOKUP(OP!$C$55,HL_3,$B33+1,0)*OP!$C$28,0))</f>
        <v>5000000</v>
      </c>
      <c r="Q33" s="561"/>
      <c r="R33" s="560">
        <f ca="1">IF(OR($A$2=1,B33=""),"",ROUND(VLOOKUP(OP!$C$55,EXP,$B33+1,0)*OP!$C$28,0))</f>
        <v>0</v>
      </c>
      <c r="S33" s="561"/>
      <c r="T33" s="560">
        <f ca="1">IF(OR($A$2=1,B33=""),"",ROUND(VLOOKUP(OP!$C$55,CV,$B33+1,0)*OP!$C$28,0))</f>
        <v>2696000</v>
      </c>
      <c r="U33" s="561"/>
      <c r="V33" s="560">
        <f ca="1">IF(OR($A$2=1,B33=""),"",ROUND(VLOOKUP(OP!$C$55,PA,$B33+1,0)*OP!$C$28,0))</f>
        <v>0</v>
      </c>
      <c r="W33" s="561"/>
      <c r="X33" s="21"/>
    </row>
    <row r="34" spans="2:24" s="20" customFormat="1" ht="10.35" customHeight="1">
      <c r="B34" s="465">
        <f ca="1">IF(OR(C33&gt;=OP!C$57,C33=""),"",IF(C33+1&gt;OP!$C$57,OP!$C$57+1-$B$24,B33+1))</f>
        <v>11</v>
      </c>
      <c r="C34" s="465">
        <f ca="1">IF(OR($A$2=1,MAX($C$24:C33)&gt;=OP!$C$57),"",C33+(B34-B33))</f>
        <v>45</v>
      </c>
      <c r="D34" s="560" t="str">
        <f ca="1">IF(OR($A$2=1,B34&gt;OP!$C$24),"",OP!$C$52)</f>
        <v/>
      </c>
      <c r="E34" s="561"/>
      <c r="F34" s="560">
        <f t="shared" ca="1" si="0"/>
        <v>4504500</v>
      </c>
      <c r="G34" s="561"/>
      <c r="H34" s="560">
        <f ca="1">IF(OR($A$2=1,B34=""),"",ROUND(VLOOKUP(OP!$C$55,DIE,$B34+1,0)*OP!$C$28,0))</f>
        <v>5000000</v>
      </c>
      <c r="I34" s="561"/>
      <c r="J34" s="560">
        <f ca="1">IF(OR($A$2=1,$B34=""),"",ROUND(VLOOKUP(OP!$C$55,HL_1,$B34+1,0)*OP!$C$28,0))</f>
        <v>4823000</v>
      </c>
      <c r="K34" s="561"/>
      <c r="L34" s="560">
        <f ca="1">IF(OR($A$2=1,$B34=""),"",ROUND(VLOOKUP(OP!$C$55,HL_2,$B34+1,0)*OP!$C$28,0))</f>
        <v>5000000</v>
      </c>
      <c r="M34" s="561"/>
      <c r="N34" s="560">
        <f ca="1">IF(OR($A$2=1,$B34=""),"",ROUND(VLOOKUP(OP!$C$55,HL_2,$B34+1,0)*OP!$C$28,0)+ROUND(OP!$C$28*10000*0.2,0))</f>
        <v>6000000</v>
      </c>
      <c r="O34" s="561"/>
      <c r="P34" s="560">
        <f ca="1">IF(OR($A$2=1,$B34=""),"",ROUND(VLOOKUP(OP!$C$55,HL_3,$B34+1,0)*OP!$C$28,0))</f>
        <v>5000000</v>
      </c>
      <c r="Q34" s="561"/>
      <c r="R34" s="560">
        <f ca="1">IF(OR($A$2=1,B34=""),"",ROUND(VLOOKUP(OP!$C$55,EXP,$B34+1,0)*OP!$C$28,0))</f>
        <v>0</v>
      </c>
      <c r="S34" s="561"/>
      <c r="T34" s="560">
        <f ca="1">IF(OR($A$2=1,B34=""),"",ROUND(VLOOKUP(OP!$C$55,CV,$B34+1,0)*OP!$C$28,0))</f>
        <v>2787000</v>
      </c>
      <c r="U34" s="561"/>
      <c r="V34" s="560">
        <f ca="1">IF(OR($A$2=1,B34=""),"",ROUND(VLOOKUP(OP!$C$55,PA,$B34+1,0)*OP!$C$28,0))</f>
        <v>0</v>
      </c>
      <c r="W34" s="561"/>
      <c r="X34" s="21"/>
    </row>
    <row r="35" spans="2:24" s="20" customFormat="1" ht="10.35" customHeight="1">
      <c r="B35" s="465">
        <f ca="1">IF(OR(C34&gt;=OP!C$57,C34=""),"",IF(C34+1&gt;OP!$C$57,OP!$C$57+1-$B$24,B34+1))</f>
        <v>12</v>
      </c>
      <c r="C35" s="465">
        <f ca="1">IF(OR($A$2=1,MAX($C$24:C34)&gt;=OP!$C$57),"",C34+(B35-B34))</f>
        <v>46</v>
      </c>
      <c r="D35" s="560" t="str">
        <f ca="1">IF(OR($A$2=1,B35&gt;OP!$C$24),"",OP!$C$52)</f>
        <v/>
      </c>
      <c r="E35" s="561"/>
      <c r="F35" s="560">
        <f t="shared" ca="1" si="0"/>
        <v>4504500</v>
      </c>
      <c r="G35" s="561"/>
      <c r="H35" s="560">
        <f ca="1">IF(OR($A$2=1,B35=""),"",ROUND(VLOOKUP(OP!$C$55,DIE,$B35+1,0)*OP!$C$28,0))</f>
        <v>5000000</v>
      </c>
      <c r="I35" s="561"/>
      <c r="J35" s="560">
        <f ca="1">IF(OR($A$2=1,$B35=""),"",ROUND(VLOOKUP(OP!$C$55,HL_1,$B35+1,0)*OP!$C$28,0))</f>
        <v>4823000</v>
      </c>
      <c r="K35" s="561"/>
      <c r="L35" s="560">
        <f ca="1">IF(OR($A$2=1,$B35=""),"",ROUND(VLOOKUP(OP!$C$55,HL_2,$B35+1,0)*OP!$C$28,0))</f>
        <v>5000000</v>
      </c>
      <c r="M35" s="561"/>
      <c r="N35" s="560">
        <f ca="1">IF(OR($A$2=1,$B35=""),"",ROUND(VLOOKUP(OP!$C$55,HL_2,$B35+1,0)*OP!$C$28,0)+ROUND(OP!$C$28*10000*0.2,0))</f>
        <v>6000000</v>
      </c>
      <c r="O35" s="561"/>
      <c r="P35" s="560">
        <f ca="1">IF(OR($A$2=1,$B35=""),"",ROUND(VLOOKUP(OP!$C$55,HL_3,$B35+1,0)*OP!$C$28,0))</f>
        <v>5000000</v>
      </c>
      <c r="Q35" s="561"/>
      <c r="R35" s="560">
        <f ca="1">IF(OR($A$2=1,B35=""),"",ROUND(VLOOKUP(OP!$C$55,EXP,$B35+1,0)*OP!$C$28,0))</f>
        <v>0</v>
      </c>
      <c r="S35" s="561"/>
      <c r="T35" s="560">
        <f ca="1">IF(OR($A$2=1,B35=""),"",ROUND(VLOOKUP(OP!$C$55,CV,$B35+1,0)*OP!$C$28,0))</f>
        <v>2884500</v>
      </c>
      <c r="U35" s="561"/>
      <c r="V35" s="560">
        <f ca="1">IF(OR($A$2=1,B35=""),"",ROUND(VLOOKUP(OP!$C$55,PA,$B35+1,0)*OP!$C$28,0))</f>
        <v>0</v>
      </c>
      <c r="W35" s="561"/>
      <c r="X35" s="21"/>
    </row>
    <row r="36" spans="2:24" s="20" customFormat="1" ht="10.35" customHeight="1">
      <c r="B36" s="465">
        <f ca="1">IF(OR(C35&gt;=OP!C$57,C35=""),"",IF(C35+1&gt;OP!$C$57,OP!$C$57+1-$B$24,B35+1))</f>
        <v>13</v>
      </c>
      <c r="C36" s="465">
        <f ca="1">IF(OR($A$2=1,MAX($C$24:C35)&gt;=OP!$C$57),"",C35+(B36-B35))</f>
        <v>47</v>
      </c>
      <c r="D36" s="560" t="str">
        <f ca="1">IF(OR($A$2=1,B36&gt;OP!$C$24),"",OP!$C$52)</f>
        <v/>
      </c>
      <c r="E36" s="561"/>
      <c r="F36" s="560">
        <f t="shared" ca="1" si="0"/>
        <v>4504500</v>
      </c>
      <c r="G36" s="561"/>
      <c r="H36" s="560">
        <f ca="1">IF(OR($A$2=1,B36=""),"",ROUND(VLOOKUP(OP!$C$55,DIE,$B36+1,0)*OP!$C$28,0))</f>
        <v>5000000</v>
      </c>
      <c r="I36" s="561"/>
      <c r="J36" s="560">
        <f ca="1">IF(OR($A$2=1,$B36=""),"",ROUND(VLOOKUP(OP!$C$55,HL_1,$B36+1,0)*OP!$C$28,0))</f>
        <v>4823000</v>
      </c>
      <c r="K36" s="561"/>
      <c r="L36" s="560">
        <f ca="1">IF(OR($A$2=1,$B36=""),"",ROUND(VLOOKUP(OP!$C$55,HL_2,$B36+1,0)*OP!$C$28,0))</f>
        <v>5000000</v>
      </c>
      <c r="M36" s="561"/>
      <c r="N36" s="560">
        <f ca="1">IF(OR($A$2=1,$B36=""),"",ROUND(VLOOKUP(OP!$C$55,HL_2,$B36+1,0)*OP!$C$28,0)+ROUND(OP!$C$28*10000*0.2,0))</f>
        <v>6000000</v>
      </c>
      <c r="O36" s="561"/>
      <c r="P36" s="560">
        <f ca="1">IF(OR($A$2=1,$B36=""),"",ROUND(VLOOKUP(OP!$C$55,HL_3,$B36+1,0)*OP!$C$28,0))</f>
        <v>5000000</v>
      </c>
      <c r="Q36" s="561"/>
      <c r="R36" s="560">
        <f ca="1">IF(OR($A$2=1,B36=""),"",ROUND(VLOOKUP(OP!$C$55,EXP,$B36+1,0)*OP!$C$28,0))</f>
        <v>0</v>
      </c>
      <c r="S36" s="561"/>
      <c r="T36" s="560">
        <f ca="1">IF(OR($A$2=1,B36=""),"",ROUND(VLOOKUP(OP!$C$55,CV,$B36+1,0)*OP!$C$28,0))</f>
        <v>2990000</v>
      </c>
      <c r="U36" s="561"/>
      <c r="V36" s="560">
        <f ca="1">IF(OR($A$2=1,B36=""),"",ROUND(VLOOKUP(OP!$C$55,PA,$B36+1,0)*OP!$C$28,0))</f>
        <v>0</v>
      </c>
      <c r="W36" s="561"/>
      <c r="X36" s="21"/>
    </row>
    <row r="37" spans="2:24" s="20" customFormat="1" ht="10.35" customHeight="1">
      <c r="B37" s="465">
        <f ca="1">IF(OR(C36&gt;=OP!C$57,C36=""),"",IF(C36+1&gt;OP!$C$57,OP!$C$57+1-$B$24,B36+1))</f>
        <v>14</v>
      </c>
      <c r="C37" s="465">
        <f ca="1">IF(OR($A$2=1,MAX($C$24:C36)&gt;=OP!$C$57),"",C36+(B37-B36))</f>
        <v>48</v>
      </c>
      <c r="D37" s="560" t="str">
        <f ca="1">IF(OR($A$2=1,B37&gt;OP!$C$24),"",OP!$C$52)</f>
        <v/>
      </c>
      <c r="E37" s="561"/>
      <c r="F37" s="560">
        <f t="shared" ca="1" si="0"/>
        <v>4504500</v>
      </c>
      <c r="G37" s="561"/>
      <c r="H37" s="560">
        <f ca="1">IF(OR($A$2=1,B37=""),"",ROUND(VLOOKUP(OP!$C$55,DIE,$B37+1,0)*OP!$C$28,0))</f>
        <v>5000000</v>
      </c>
      <c r="I37" s="561"/>
      <c r="J37" s="560">
        <f ca="1">IF(OR($A$2=1,$B37=""),"",ROUND(VLOOKUP(OP!$C$55,HL_1,$B37+1,0)*OP!$C$28,0))</f>
        <v>4823000</v>
      </c>
      <c r="K37" s="561"/>
      <c r="L37" s="560">
        <f ca="1">IF(OR($A$2=1,$B37=""),"",ROUND(VLOOKUP(OP!$C$55,HL_2,$B37+1,0)*OP!$C$28,0))</f>
        <v>5000000</v>
      </c>
      <c r="M37" s="561"/>
      <c r="N37" s="560">
        <f ca="1">IF(OR($A$2=1,$B37=""),"",ROUND(VLOOKUP(OP!$C$55,HL_2,$B37+1,0)*OP!$C$28,0)+ROUND(OP!$C$28*10000*0.2,0))</f>
        <v>6000000</v>
      </c>
      <c r="O37" s="561"/>
      <c r="P37" s="560">
        <f ca="1">IF(OR($A$2=1,$B37=""),"",ROUND(VLOOKUP(OP!$C$55,HL_3,$B37+1,0)*OP!$C$28,0))</f>
        <v>5000000</v>
      </c>
      <c r="Q37" s="561"/>
      <c r="R37" s="560">
        <f ca="1">IF(OR($A$2=1,B37=""),"",ROUND(VLOOKUP(OP!$C$55,EXP,$B37+1,0)*OP!$C$28,0))</f>
        <v>0</v>
      </c>
      <c r="S37" s="561"/>
      <c r="T37" s="560">
        <f ca="1">IF(OR($A$2=1,B37=""),"",ROUND(VLOOKUP(OP!$C$55,CV,$B37+1,0)*OP!$C$28,0))</f>
        <v>3101000</v>
      </c>
      <c r="U37" s="561"/>
      <c r="V37" s="560">
        <f ca="1">IF(OR($A$2=1,B37=""),"",ROUND(VLOOKUP(OP!$C$55,PA,$B37+1,0)*OP!$C$28,0))</f>
        <v>0</v>
      </c>
      <c r="W37" s="561"/>
      <c r="X37" s="21"/>
    </row>
    <row r="38" spans="2:24" s="20" customFormat="1" ht="10.35" customHeight="1">
      <c r="B38" s="465">
        <f ca="1">IF(OR(C37&gt;=OP!C$57,C37=""),"",IF(C37+1&gt;OP!$C$57,OP!$C$57+1-$B$24,B37+1))</f>
        <v>15</v>
      </c>
      <c r="C38" s="465">
        <f ca="1">IF(OR($A$2=1,MAX($C$24:C37)&gt;=OP!$C$57),"",C37+(B38-B37))</f>
        <v>49</v>
      </c>
      <c r="D38" s="560" t="str">
        <f ca="1">IF(OR($A$2=1,B38&gt;OP!$C$24),"",OP!$C$52)</f>
        <v/>
      </c>
      <c r="E38" s="561"/>
      <c r="F38" s="560">
        <f t="shared" ca="1" si="0"/>
        <v>4504500</v>
      </c>
      <c r="G38" s="561"/>
      <c r="H38" s="560">
        <f ca="1">IF(OR($A$2=1,B38=""),"",ROUND(VLOOKUP(OP!$C$55,DIE,$B38+1,0)*OP!$C$28,0))</f>
        <v>5000000</v>
      </c>
      <c r="I38" s="561"/>
      <c r="J38" s="560">
        <f ca="1">IF(OR($A$2=1,$B38=""),"",ROUND(VLOOKUP(OP!$C$55,HL_1,$B38+1,0)*OP!$C$28,0))</f>
        <v>4823000</v>
      </c>
      <c r="K38" s="561"/>
      <c r="L38" s="560">
        <f ca="1">IF(OR($A$2=1,$B38=""),"",ROUND(VLOOKUP(OP!$C$55,HL_2,$B38+1,0)*OP!$C$28,0))</f>
        <v>5000000</v>
      </c>
      <c r="M38" s="561"/>
      <c r="N38" s="560">
        <f ca="1">IF(OR($A$2=1,$B38=""),"",ROUND(VLOOKUP(OP!$C$55,HL_2,$B38+1,0)*OP!$C$28,0)+ROUND(OP!$C$28*10000*0.2,0))</f>
        <v>6000000</v>
      </c>
      <c r="O38" s="561"/>
      <c r="P38" s="560">
        <f ca="1">IF(OR($A$2=1,$B38=""),"",ROUND(VLOOKUP(OP!$C$55,HL_3,$B38+1,0)*OP!$C$28,0))</f>
        <v>5000000</v>
      </c>
      <c r="Q38" s="561"/>
      <c r="R38" s="560">
        <f ca="1">IF(OR($A$2=1,B38=""),"",ROUND(VLOOKUP(OP!$C$55,EXP,$B38+1,0)*OP!$C$28,0))</f>
        <v>0</v>
      </c>
      <c r="S38" s="561"/>
      <c r="T38" s="560">
        <f ca="1">IF(OR($A$2=1,B38=""),"",ROUND(VLOOKUP(OP!$C$55,CV,$B38+1,0)*OP!$C$28,0))</f>
        <v>3219500</v>
      </c>
      <c r="U38" s="561"/>
      <c r="V38" s="560">
        <f ca="1">IF(OR($A$2=1,B38=""),"",ROUND(VLOOKUP(OP!$C$55,PA,$B38+1,0)*OP!$C$28,0))</f>
        <v>0</v>
      </c>
      <c r="W38" s="561"/>
      <c r="X38" s="21"/>
    </row>
    <row r="39" spans="2:24" s="20" customFormat="1" ht="10.35" customHeight="1">
      <c r="B39" s="465">
        <f ca="1">IF(OR(C38&gt;=OP!C$57,C38=""),"",IF(C38+1&gt;OP!$C$57,OP!$C$57+1-$B$24,B38+1))</f>
        <v>16</v>
      </c>
      <c r="C39" s="465">
        <f ca="1">IF(OR($A$2=1,MAX($C$24:C38)&gt;=OP!$C$57),"",C38+(B39-B38))</f>
        <v>50</v>
      </c>
      <c r="D39" s="560" t="str">
        <f ca="1">IF(OR($A$2=1,B39&gt;OP!$C$24),"",OP!$C$52)</f>
        <v/>
      </c>
      <c r="E39" s="561"/>
      <c r="F39" s="560">
        <f t="shared" ca="1" si="0"/>
        <v>4504500</v>
      </c>
      <c r="G39" s="561"/>
      <c r="H39" s="560">
        <f ca="1">IF(OR($A$2=1,B39=""),"",ROUND(VLOOKUP(OP!$C$55,DIE,$B39+1,0)*OP!$C$28,0))</f>
        <v>5000000</v>
      </c>
      <c r="I39" s="561"/>
      <c r="J39" s="560">
        <f ca="1">IF(OR($A$2=1,$B39=""),"",ROUND(VLOOKUP(OP!$C$55,HL_1,$B39+1,0)*OP!$C$28,0))</f>
        <v>4823000</v>
      </c>
      <c r="K39" s="561"/>
      <c r="L39" s="560">
        <f ca="1">IF(OR($A$2=1,$B39=""),"",ROUND(VLOOKUP(OP!$C$55,HL_2,$B39+1,0)*OP!$C$28,0))</f>
        <v>5000000</v>
      </c>
      <c r="M39" s="561"/>
      <c r="N39" s="560">
        <f ca="1">IF(OR($A$2=1,$B39=""),"",ROUND(VLOOKUP(OP!$C$55,HL_2,$B39+1,0)*OP!$C$28,0)+ROUND(OP!$C$28*10000*0.2,0))</f>
        <v>6000000</v>
      </c>
      <c r="O39" s="561"/>
      <c r="P39" s="560">
        <f ca="1">IF(OR($A$2=1,$B39=""),"",ROUND(VLOOKUP(OP!$C$55,HL_3,$B39+1,0)*OP!$C$28,0))</f>
        <v>5000000</v>
      </c>
      <c r="Q39" s="561"/>
      <c r="R39" s="560">
        <f ca="1">IF(OR($A$2=1,B39=""),"",ROUND(VLOOKUP(OP!$C$55,EXP,$B39+1,0)*OP!$C$28,0))</f>
        <v>0</v>
      </c>
      <c r="S39" s="561"/>
      <c r="T39" s="560">
        <f ca="1">IF(OR($A$2=1,B39=""),"",ROUND(VLOOKUP(OP!$C$55,CV,$B39+1,0)*OP!$C$28,0))</f>
        <v>3346500</v>
      </c>
      <c r="U39" s="561"/>
      <c r="V39" s="560">
        <f ca="1">IF(OR($A$2=1,B39=""),"",ROUND(VLOOKUP(OP!$C$55,PA,$B39+1,0)*OP!$C$28,0))</f>
        <v>0</v>
      </c>
      <c r="W39" s="561"/>
      <c r="X39" s="21"/>
    </row>
    <row r="40" spans="2:24" s="20" customFormat="1" ht="10.35" customHeight="1">
      <c r="B40" s="465">
        <f ca="1">IF(OR(C39&gt;=OP!C$57,C39=""),"",IF(C39+1&gt;OP!$C$57,OP!$C$57+1-$B$24,B39+1))</f>
        <v>17</v>
      </c>
      <c r="C40" s="465">
        <f ca="1">IF(OR($A$2=1,MAX($C$24:C39)&gt;=OP!$C$57),"",C39+(B40-B39))</f>
        <v>51</v>
      </c>
      <c r="D40" s="560" t="str">
        <f ca="1">IF(OR($A$2=1,B40&gt;OP!$C$24),"",OP!$C$52)</f>
        <v/>
      </c>
      <c r="E40" s="561"/>
      <c r="F40" s="560">
        <f t="shared" ca="1" si="0"/>
        <v>4504500</v>
      </c>
      <c r="G40" s="561"/>
      <c r="H40" s="560">
        <f ca="1">IF(OR($A$2=1,B40=""),"",ROUND(VLOOKUP(OP!$C$55,DIE,$B40+1,0)*OP!$C$28,0))</f>
        <v>5000000</v>
      </c>
      <c r="I40" s="561"/>
      <c r="J40" s="560">
        <f ca="1">IF(OR($A$2=1,$B40=""),"",ROUND(VLOOKUP(OP!$C$55,HL_1,$B40+1,0)*OP!$C$28,0))</f>
        <v>4823000</v>
      </c>
      <c r="K40" s="561"/>
      <c r="L40" s="560">
        <f ca="1">IF(OR($A$2=1,$B40=""),"",ROUND(VLOOKUP(OP!$C$55,HL_2,$B40+1,0)*OP!$C$28,0))</f>
        <v>5000000</v>
      </c>
      <c r="M40" s="561"/>
      <c r="N40" s="560">
        <f ca="1">IF(OR($A$2=1,$B40=""),"",ROUND(VLOOKUP(OP!$C$55,HL_2,$B40+1,0)*OP!$C$28,0)+ROUND(OP!$C$28*10000*0.2,0))</f>
        <v>6000000</v>
      </c>
      <c r="O40" s="561"/>
      <c r="P40" s="560">
        <f ca="1">IF(OR($A$2=1,$B40=""),"",ROUND(VLOOKUP(OP!$C$55,HL_3,$B40+1,0)*OP!$C$28,0))</f>
        <v>5000000</v>
      </c>
      <c r="Q40" s="561"/>
      <c r="R40" s="560">
        <f ca="1">IF(OR($A$2=1,B40=""),"",ROUND(VLOOKUP(OP!$C$55,EXP,$B40+1,0)*OP!$C$28,0))</f>
        <v>0</v>
      </c>
      <c r="S40" s="561"/>
      <c r="T40" s="560">
        <f ca="1">IF(OR($A$2=1,B40=""),"",ROUND(VLOOKUP(OP!$C$55,CV,$B40+1,0)*OP!$C$28,0))</f>
        <v>3482000</v>
      </c>
      <c r="U40" s="561"/>
      <c r="V40" s="560">
        <f ca="1">IF(OR($A$2=1,B40=""),"",ROUND(VLOOKUP(OP!$C$55,PA,$B40+1,0)*OP!$C$28,0))</f>
        <v>0</v>
      </c>
      <c r="W40" s="561"/>
      <c r="X40" s="21"/>
    </row>
    <row r="41" spans="2:24" s="20" customFormat="1" ht="10.35" customHeight="1">
      <c r="B41" s="465">
        <f ca="1">IF(OR(C40&gt;=OP!C$57,C40=""),"",IF(C40+1&gt;OP!$C$57,OP!$C$57+1-$B$24,B40+1))</f>
        <v>18</v>
      </c>
      <c r="C41" s="465">
        <f ca="1">IF(OR($A$2=1,MAX($C$24:C40)&gt;=OP!$C$57),"",C40+(B41-B40))</f>
        <v>52</v>
      </c>
      <c r="D41" s="560" t="str">
        <f ca="1">IF(OR($A$2=1,B41&gt;OP!$C$24),"",OP!$C$52)</f>
        <v/>
      </c>
      <c r="E41" s="561"/>
      <c r="F41" s="560">
        <f t="shared" ca="1" si="0"/>
        <v>4504500</v>
      </c>
      <c r="G41" s="561"/>
      <c r="H41" s="560">
        <f ca="1">IF(OR($A$2=1,B41=""),"",ROUND(VLOOKUP(OP!$C$55,DIE,$B41+1,0)*OP!$C$28,0))</f>
        <v>5000000</v>
      </c>
      <c r="I41" s="561"/>
      <c r="J41" s="560">
        <f ca="1">IF(OR($A$2=1,$B41=""),"",ROUND(VLOOKUP(OP!$C$55,HL_1,$B41+1,0)*OP!$C$28,0))</f>
        <v>4823000</v>
      </c>
      <c r="K41" s="561"/>
      <c r="L41" s="560">
        <f ca="1">IF(OR($A$2=1,$B41=""),"",ROUND(VLOOKUP(OP!$C$55,HL_2,$B41+1,0)*OP!$C$28,0))</f>
        <v>5000000</v>
      </c>
      <c r="M41" s="561"/>
      <c r="N41" s="560">
        <f ca="1">IF(OR($A$2=1,$B41=""),"",ROUND(VLOOKUP(OP!$C$55,HL_2,$B41+1,0)*OP!$C$28,0)+ROUND(OP!$C$28*10000*0.2,0))</f>
        <v>6000000</v>
      </c>
      <c r="O41" s="561"/>
      <c r="P41" s="560">
        <f ca="1">IF(OR($A$2=1,$B41=""),"",ROUND(VLOOKUP(OP!$C$55,HL_3,$B41+1,0)*OP!$C$28,0))</f>
        <v>5000000</v>
      </c>
      <c r="Q41" s="561"/>
      <c r="R41" s="560">
        <f ca="1">IF(OR($A$2=1,B41=""),"",ROUND(VLOOKUP(OP!$C$55,EXP,$B41+1,0)*OP!$C$28,0))</f>
        <v>0</v>
      </c>
      <c r="S41" s="561"/>
      <c r="T41" s="560">
        <f ca="1">IF(OR($A$2=1,B41=""),"",ROUND(VLOOKUP(OP!$C$55,CV,$B41+1,0)*OP!$C$28,0))</f>
        <v>3627000</v>
      </c>
      <c r="U41" s="561"/>
      <c r="V41" s="560">
        <f ca="1">IF(OR($A$2=1,B41=""),"",ROUND(VLOOKUP(OP!$C$55,PA,$B41+1,0)*OP!$C$28,0))</f>
        <v>0</v>
      </c>
      <c r="W41" s="561"/>
      <c r="X41" s="21"/>
    </row>
    <row r="42" spans="2:24" s="20" customFormat="1" ht="10.35" customHeight="1">
      <c r="B42" s="465">
        <f ca="1">IF(OR(C41&gt;=OP!C$57,C41=""),"",IF(C41+1&gt;OP!$C$57,OP!$C$57+1-$B$24,B41+1))</f>
        <v>19</v>
      </c>
      <c r="C42" s="465">
        <f ca="1">IF(OR($A$2=1,MAX($C$24:C41)&gt;=OP!$C$57),"",C41+(B42-B41))</f>
        <v>53</v>
      </c>
      <c r="D42" s="560" t="str">
        <f ca="1">IF(OR($A$2=1,B42&gt;OP!$C$24),"",OP!$C$52)</f>
        <v/>
      </c>
      <c r="E42" s="561"/>
      <c r="F42" s="560">
        <f t="shared" ca="1" si="0"/>
        <v>4504500</v>
      </c>
      <c r="G42" s="561"/>
      <c r="H42" s="560">
        <f ca="1">IF(OR($A$2=1,B42=""),"",ROUND(VLOOKUP(OP!$C$55,DIE,$B42+1,0)*OP!$C$28,0))</f>
        <v>5000000</v>
      </c>
      <c r="I42" s="561"/>
      <c r="J42" s="560">
        <f ca="1">IF(OR($A$2=1,$B42=""),"",ROUND(VLOOKUP(OP!$C$55,HL_1,$B42+1,0)*OP!$C$28,0))</f>
        <v>4823000</v>
      </c>
      <c r="K42" s="561"/>
      <c r="L42" s="560">
        <f ca="1">IF(OR($A$2=1,$B42=""),"",ROUND(VLOOKUP(OP!$C$55,HL_2,$B42+1,0)*OP!$C$28,0))</f>
        <v>5000000</v>
      </c>
      <c r="M42" s="561"/>
      <c r="N42" s="560">
        <f ca="1">IF(OR($A$2=1,$B42=""),"",ROUND(VLOOKUP(OP!$C$55,HL_2,$B42+1,0)*OP!$C$28,0)+ROUND(OP!$C$28*10000*0.2,0))</f>
        <v>6000000</v>
      </c>
      <c r="O42" s="561"/>
      <c r="P42" s="560">
        <f ca="1">IF(OR($A$2=1,$B42=""),"",ROUND(VLOOKUP(OP!$C$55,HL_3,$B42+1,0)*OP!$C$28,0))</f>
        <v>5000000</v>
      </c>
      <c r="Q42" s="561"/>
      <c r="R42" s="560">
        <f ca="1">IF(OR($A$2=1,B42=""),"",ROUND(VLOOKUP(OP!$C$55,EXP,$B42+1,0)*OP!$C$28,0))</f>
        <v>0</v>
      </c>
      <c r="S42" s="561"/>
      <c r="T42" s="560">
        <f ca="1">IF(OR($A$2=1,B42=""),"",ROUND(VLOOKUP(OP!$C$55,CV,$B42+1,0)*OP!$C$28,0))</f>
        <v>3781500</v>
      </c>
      <c r="U42" s="561"/>
      <c r="V42" s="560">
        <f ca="1">IF(OR($A$2=1,B42=""),"",ROUND(VLOOKUP(OP!$C$55,PA,$B42+1,0)*OP!$C$28,0))</f>
        <v>0</v>
      </c>
      <c r="W42" s="561"/>
      <c r="X42" s="21"/>
    </row>
    <row r="43" spans="2:24" s="20" customFormat="1" ht="10.35" customHeight="1">
      <c r="B43" s="465">
        <f ca="1">IF(OR(C42&gt;=OP!C$57,C42=""),"",IF(C42+1&gt;OP!$C$57,OP!$C$57+1-$B$24,B42+1))</f>
        <v>20</v>
      </c>
      <c r="C43" s="465">
        <f ca="1">IF(OR($A$2=1,MAX($C$24:C42)&gt;=OP!$C$57),"",C42+(B43-B42))</f>
        <v>54</v>
      </c>
      <c r="D43" s="560" t="str">
        <f ca="1">IF(OR($A$2=1,B43&gt;OP!$C$24),"",OP!$C$52)</f>
        <v/>
      </c>
      <c r="E43" s="561"/>
      <c r="F43" s="560">
        <f t="shared" ca="1" si="0"/>
        <v>4504500</v>
      </c>
      <c r="G43" s="561"/>
      <c r="H43" s="560">
        <f ca="1">IF(OR($A$2=1,B43=""),"",ROUND(VLOOKUP(OP!$C$55,DIE,$B43+1,0)*OP!$C$28,0))</f>
        <v>5000000</v>
      </c>
      <c r="I43" s="561"/>
      <c r="J43" s="560">
        <f ca="1">IF(OR($A$2=1,$B43=""),"",ROUND(VLOOKUP(OP!$C$55,HL_1,$B43+1,0)*OP!$C$28,0))</f>
        <v>4823000</v>
      </c>
      <c r="K43" s="561"/>
      <c r="L43" s="560">
        <f ca="1">IF(OR($A$2=1,$B43=""),"",ROUND(VLOOKUP(OP!$C$55,HL_2,$B43+1,0)*OP!$C$28,0))</f>
        <v>5000000</v>
      </c>
      <c r="M43" s="561"/>
      <c r="N43" s="560">
        <f ca="1">IF(OR($A$2=1,$B43=""),"",ROUND(VLOOKUP(OP!$C$55,HL_2,$B43+1,0)*OP!$C$28,0)+ROUND(OP!$C$28*10000*0.2,0))</f>
        <v>6000000</v>
      </c>
      <c r="O43" s="561"/>
      <c r="P43" s="560">
        <f ca="1">IF(OR($A$2=1,$B43=""),"",ROUND(VLOOKUP(OP!$C$55,HL_3,$B43+1,0)*OP!$C$28,0))</f>
        <v>5000000</v>
      </c>
      <c r="Q43" s="561"/>
      <c r="R43" s="560">
        <f ca="1">IF(OR($A$2=1,B43=""),"",ROUND(VLOOKUP(OP!$C$55,EXP,$B43+1,0)*OP!$C$28,0))</f>
        <v>0</v>
      </c>
      <c r="S43" s="561"/>
      <c r="T43" s="560">
        <f ca="1">IF(OR($A$2=1,B43=""),"",ROUND(VLOOKUP(OP!$C$55,CV,$B43+1,0)*OP!$C$28,0))</f>
        <v>3948500</v>
      </c>
      <c r="U43" s="561"/>
      <c r="V43" s="560">
        <f ca="1">IF(OR($A$2=1,B43=""),"",ROUND(VLOOKUP(OP!$C$55,PA,$B43+1,0)*OP!$C$28,0))</f>
        <v>0</v>
      </c>
      <c r="W43" s="561"/>
      <c r="X43" s="21"/>
    </row>
    <row r="44" spans="2:24" s="20" customFormat="1" ht="10.35" customHeight="1">
      <c r="B44" s="465">
        <f ca="1">IF(OR(C43&gt;=OP!C$57,C43=""),"",IF(C43+1&gt;OP!$C$57,OP!$C$57+1-$B$24,B43+1))</f>
        <v>21</v>
      </c>
      <c r="C44" s="465">
        <f ca="1">IF(OR($A$2=1,MAX($C$24:C43)&gt;=OP!$C$57),"",C43+(B44-B43))</f>
        <v>55</v>
      </c>
      <c r="D44" s="560" t="str">
        <f ca="1">IF(OR($A$2=1,B44&gt;OP!$C$24),"",OP!$C$52)</f>
        <v/>
      </c>
      <c r="E44" s="561"/>
      <c r="F44" s="560">
        <f t="shared" ca="1" si="0"/>
        <v>4504500</v>
      </c>
      <c r="G44" s="561"/>
      <c r="H44" s="560">
        <f ca="1">IF(OR($A$2=1,B44=""),"",ROUND(VLOOKUP(OP!$C$55,DIE,$B44+1,0)*OP!$C$28,0))</f>
        <v>5000000</v>
      </c>
      <c r="I44" s="561"/>
      <c r="J44" s="560">
        <f ca="1">IF(OR($A$2=1,$B44=""),"",ROUND(VLOOKUP(OP!$C$55,HL_1,$B44+1,0)*OP!$C$28,0))</f>
        <v>4823000</v>
      </c>
      <c r="K44" s="561"/>
      <c r="L44" s="560">
        <f ca="1">IF(OR($A$2=1,$B44=""),"",ROUND(VLOOKUP(OP!$C$55,HL_2,$B44+1,0)*OP!$C$28,0))</f>
        <v>5000000</v>
      </c>
      <c r="M44" s="561"/>
      <c r="N44" s="560">
        <f ca="1">IF(OR($A$2=1,$B44=""),"",ROUND(VLOOKUP(OP!$C$55,HL_2,$B44+1,0)*OP!$C$28,0)+ROUND(OP!$C$28*10000*0.2,0))</f>
        <v>6000000</v>
      </c>
      <c r="O44" s="561"/>
      <c r="P44" s="560">
        <f ca="1">IF(OR($A$2=1,$B44=""),"",ROUND(VLOOKUP(OP!$C$55,HL_3,$B44+1,0)*OP!$C$28,0))</f>
        <v>5000000</v>
      </c>
      <c r="Q44" s="561"/>
      <c r="R44" s="560">
        <f ca="1">IF(OR($A$2=1,B44=""),"",ROUND(VLOOKUP(OP!$C$55,EXP,$B44+1,0)*OP!$C$28,0))</f>
        <v>0</v>
      </c>
      <c r="S44" s="561"/>
      <c r="T44" s="560">
        <f ca="1">IF(OR($A$2=1,B44=""),"",ROUND(VLOOKUP(OP!$C$55,CV,$B44+1,0)*OP!$C$28,0))</f>
        <v>4128000</v>
      </c>
      <c r="U44" s="561"/>
      <c r="V44" s="560">
        <f ca="1">IF(OR($A$2=1,B44=""),"",ROUND(VLOOKUP(OP!$C$55,PA,$B44+1,0)*OP!$C$28,0))</f>
        <v>0</v>
      </c>
      <c r="W44" s="561"/>
      <c r="X44" s="21"/>
    </row>
    <row r="45" spans="2:24" s="20" customFormat="1" ht="10.35" customHeight="1">
      <c r="B45" s="465">
        <f ca="1">IF(OR(C44&gt;=OP!C$57,C44=""),"",IF(C44+1&gt;OP!$C$57,OP!$C$57+1-$B$24,B44+1))</f>
        <v>22</v>
      </c>
      <c r="C45" s="465">
        <f ca="1">IF(OR($A$2=1,MAX($C$24:C44)&gt;=OP!$C$57),"",C44+(B45-B44))</f>
        <v>56</v>
      </c>
      <c r="D45" s="560" t="str">
        <f ca="1">IF(OR($A$2=1,B45&gt;OP!$C$24),"",OP!$C$52)</f>
        <v/>
      </c>
      <c r="E45" s="561"/>
      <c r="F45" s="560">
        <f t="shared" ca="1" si="0"/>
        <v>4504500</v>
      </c>
      <c r="G45" s="561"/>
      <c r="H45" s="560">
        <f ca="1">IF(OR($A$2=1,B45=""),"",ROUND(VLOOKUP(OP!$C$55,DIE,$B45+1,0)*OP!$C$28,0))</f>
        <v>5000000</v>
      </c>
      <c r="I45" s="561"/>
      <c r="J45" s="560">
        <f ca="1">IF(OR($A$2=1,$B45=""),"",ROUND(VLOOKUP(OP!$C$55,HL_1,$B45+1,0)*OP!$C$28,0))</f>
        <v>4823000</v>
      </c>
      <c r="K45" s="561"/>
      <c r="L45" s="560">
        <f ca="1">IF(OR($A$2=1,$B45=""),"",ROUND(VLOOKUP(OP!$C$55,HL_2,$B45+1,0)*OP!$C$28,0))</f>
        <v>5000000</v>
      </c>
      <c r="M45" s="561"/>
      <c r="N45" s="560">
        <f ca="1">IF(OR($A$2=1,$B45=""),"",ROUND(VLOOKUP(OP!$C$55,HL_2,$B45+1,0)*OP!$C$28,0)+ROUND(OP!$C$28*10000*0.2,0))</f>
        <v>6000000</v>
      </c>
      <c r="O45" s="561"/>
      <c r="P45" s="560">
        <f ca="1">IF(OR($A$2=1,$B45=""),"",ROUND(VLOOKUP(OP!$C$55,HL_3,$B45+1,0)*OP!$C$28,0))</f>
        <v>5000000</v>
      </c>
      <c r="Q45" s="561"/>
      <c r="R45" s="560">
        <f ca="1">IF(OR($A$2=1,B45=""),"",ROUND(VLOOKUP(OP!$C$55,EXP,$B45+1,0)*OP!$C$28,0))</f>
        <v>0</v>
      </c>
      <c r="S45" s="561"/>
      <c r="T45" s="560">
        <f ca="1">IF(OR($A$2=1,B45=""),"",ROUND(VLOOKUP(OP!$C$55,CV,$B45+1,0)*OP!$C$28,0))</f>
        <v>4320500</v>
      </c>
      <c r="U45" s="561"/>
      <c r="V45" s="560">
        <f ca="1">IF(OR($A$2=1,B45=""),"",ROUND(VLOOKUP(OP!$C$55,PA,$B45+1,0)*OP!$C$28,0))</f>
        <v>0</v>
      </c>
      <c r="W45" s="561"/>
      <c r="X45" s="21"/>
    </row>
    <row r="46" spans="2:24" s="20" customFormat="1" ht="10.35" customHeight="1">
      <c r="B46" s="465">
        <f ca="1">IF(OR(C45&gt;=OP!C$57,C45=""),"",IF(C45+1&gt;OP!$C$57,OP!$C$57+1-$B$24,B45+1))</f>
        <v>23</v>
      </c>
      <c r="C46" s="465">
        <f ca="1">IF(OR($A$2=1,MAX($C$24:C45)&gt;=OP!$C$57),"",C45+(B46-B45))</f>
        <v>57</v>
      </c>
      <c r="D46" s="560" t="str">
        <f ca="1">IF(OR($A$2=1,B46&gt;OP!$C$24),"",OP!$C$52)</f>
        <v/>
      </c>
      <c r="E46" s="561"/>
      <c r="F46" s="560">
        <f t="shared" ca="1" si="0"/>
        <v>4504500</v>
      </c>
      <c r="G46" s="561"/>
      <c r="H46" s="560">
        <f ca="1">IF(OR($A$2=1,B46=""),"",ROUND(VLOOKUP(OP!$C$55,DIE,$B46+1,0)*OP!$C$28,0))</f>
        <v>5000000</v>
      </c>
      <c r="I46" s="561"/>
      <c r="J46" s="560">
        <f ca="1">IF(OR($A$2=1,$B46=""),"",ROUND(VLOOKUP(OP!$C$55,HL_1,$B46+1,0)*OP!$C$28,0))</f>
        <v>4823000</v>
      </c>
      <c r="K46" s="561"/>
      <c r="L46" s="560">
        <f ca="1">IF(OR($A$2=1,$B46=""),"",ROUND(VLOOKUP(OP!$C$55,HL_2,$B46+1,0)*OP!$C$28,0))</f>
        <v>5000000</v>
      </c>
      <c r="M46" s="561"/>
      <c r="N46" s="560">
        <f ca="1">IF(OR($A$2=1,$B46=""),"",ROUND(VLOOKUP(OP!$C$55,HL_2,$B46+1,0)*OP!$C$28,0)+ROUND(OP!$C$28*10000*0.2,0))</f>
        <v>6000000</v>
      </c>
      <c r="O46" s="561"/>
      <c r="P46" s="560">
        <f ca="1">IF(OR($A$2=1,$B46=""),"",ROUND(VLOOKUP(OP!$C$55,HL_3,$B46+1,0)*OP!$C$28,0))</f>
        <v>5000000</v>
      </c>
      <c r="Q46" s="561"/>
      <c r="R46" s="560">
        <f ca="1">IF(OR($A$2=1,B46=""),"",ROUND(VLOOKUP(OP!$C$55,EXP,$B46+1,0)*OP!$C$28,0))</f>
        <v>0</v>
      </c>
      <c r="S46" s="561"/>
      <c r="T46" s="560">
        <f ca="1">IF(OR($A$2=1,B46=""),"",ROUND(VLOOKUP(OP!$C$55,CV,$B46+1,0)*OP!$C$28,0))</f>
        <v>4528500</v>
      </c>
      <c r="U46" s="561"/>
      <c r="V46" s="560">
        <f ca="1">IF(OR($A$2=1,B46=""),"",ROUND(VLOOKUP(OP!$C$55,PA,$B46+1,0)*OP!$C$28,0))</f>
        <v>0</v>
      </c>
      <c r="W46" s="561"/>
      <c r="X46" s="21"/>
    </row>
    <row r="47" spans="2:24" s="20" customFormat="1" ht="10.35" customHeight="1">
      <c r="B47" s="465">
        <f ca="1">IF(OR(C46&gt;=OP!C$57,C46=""),"",IF(C46+1&gt;OP!$C$57,OP!$C$57+1-$B$24,B46+1))</f>
        <v>24</v>
      </c>
      <c r="C47" s="465">
        <f ca="1">IF(OR($A$2=1,MAX($C$24:C46)&gt;=OP!$C$57),"",C46+(B47-B46))</f>
        <v>58</v>
      </c>
      <c r="D47" s="560" t="str">
        <f ca="1">IF(OR($A$2=1,B47&gt;OP!$C$24),"",OP!$C$52)</f>
        <v/>
      </c>
      <c r="E47" s="561"/>
      <c r="F47" s="560">
        <f t="shared" ca="1" si="0"/>
        <v>4504500</v>
      </c>
      <c r="G47" s="561"/>
      <c r="H47" s="560">
        <f ca="1">IF(OR($A$2=1,B47=""),"",ROUND(VLOOKUP(OP!$C$55,DIE,$B47+1,0)*OP!$C$28,0))</f>
        <v>5000000</v>
      </c>
      <c r="I47" s="561"/>
      <c r="J47" s="560">
        <f ca="1">IF(OR($A$2=1,$B47=""),"",ROUND(VLOOKUP(OP!$C$55,HL_1,$B47+1,0)*OP!$C$28,0))</f>
        <v>4823000</v>
      </c>
      <c r="K47" s="561"/>
      <c r="L47" s="560">
        <f ca="1">IF(OR($A$2=1,$B47=""),"",ROUND(VLOOKUP(OP!$C$55,HL_2,$B47+1,0)*OP!$C$28,0))</f>
        <v>5000000</v>
      </c>
      <c r="M47" s="561"/>
      <c r="N47" s="560">
        <f ca="1">IF(OR($A$2=1,$B47=""),"",ROUND(VLOOKUP(OP!$C$55,HL_2,$B47+1,0)*OP!$C$28,0)+ROUND(OP!$C$28*10000*0.2,0))</f>
        <v>6000000</v>
      </c>
      <c r="O47" s="561"/>
      <c r="P47" s="560">
        <f ca="1">IF(OR($A$2=1,$B47=""),"",ROUND(VLOOKUP(OP!$C$55,HL_3,$B47+1,0)*OP!$C$28,0))</f>
        <v>5000000</v>
      </c>
      <c r="Q47" s="561"/>
      <c r="R47" s="560">
        <f ca="1">IF(OR($A$2=1,B47=""),"",ROUND(VLOOKUP(OP!$C$55,EXP,$B47+1,0)*OP!$C$28,0))</f>
        <v>0</v>
      </c>
      <c r="S47" s="561"/>
      <c r="T47" s="560">
        <f ca="1">IF(OR($A$2=1,B47=""),"",ROUND(VLOOKUP(OP!$C$55,CV,$B47+1,0)*OP!$C$28,0))</f>
        <v>4755000</v>
      </c>
      <c r="U47" s="561"/>
      <c r="V47" s="560">
        <f ca="1">IF(OR($A$2=1,B47=""),"",ROUND(VLOOKUP(OP!$C$55,PA,$B47+1,0)*OP!$C$28,0))</f>
        <v>0</v>
      </c>
      <c r="W47" s="561"/>
      <c r="X47" s="21"/>
    </row>
    <row r="48" spans="2:24" s="20" customFormat="1" ht="10.35" customHeight="1">
      <c r="B48" s="465">
        <f ca="1">IF(OR(C47&gt;=OP!C$57,C47=""),"",IF(C47+1&gt;OP!$C$57,OP!$C$57+1-$B$24,B47+1))</f>
        <v>25</v>
      </c>
      <c r="C48" s="465">
        <f ca="1">IF(OR($A$2=1,MAX($C$24:C47)&gt;=OP!$C$57),"",C47+(B48-B47))</f>
        <v>59</v>
      </c>
      <c r="D48" s="560" t="str">
        <f ca="1">IF(OR($A$2=1,B48&gt;OP!$C$24),"",OP!$C$52)</f>
        <v/>
      </c>
      <c r="E48" s="561"/>
      <c r="F48" s="560">
        <f t="shared" ca="1" si="0"/>
        <v>4504500</v>
      </c>
      <c r="G48" s="561"/>
      <c r="H48" s="560">
        <f ca="1">IF(OR($A$2=1,B48=""),"",ROUND(VLOOKUP(OP!$C$55,DIE,$B48+1,0)*OP!$C$28,0))</f>
        <v>5000000</v>
      </c>
      <c r="I48" s="561"/>
      <c r="J48" s="560">
        <f ca="1">IF(OR($A$2=1,$B48=""),"",ROUND(VLOOKUP(OP!$C$55,HL_1,$B48+1,0)*OP!$C$28,0))</f>
        <v>4823000</v>
      </c>
      <c r="K48" s="561"/>
      <c r="L48" s="560">
        <f ca="1">IF(OR($A$2=1,$B48=""),"",ROUND(VLOOKUP(OP!$C$55,HL_2,$B48+1,0)*OP!$C$28,0))</f>
        <v>5000000</v>
      </c>
      <c r="M48" s="561"/>
      <c r="N48" s="560">
        <f ca="1">IF(OR($A$2=1,$B48=""),"",ROUND(VLOOKUP(OP!$C$55,HL_2,$B48+1,0)*OP!$C$28,0)+ROUND(OP!$C$28*10000*0.2,0))</f>
        <v>6000000</v>
      </c>
      <c r="O48" s="561"/>
      <c r="P48" s="560">
        <f ca="1">IF(OR($A$2=1,$B48=""),"",ROUND(VLOOKUP(OP!$C$55,HL_3,$B48+1,0)*OP!$C$28,0))</f>
        <v>5000000</v>
      </c>
      <c r="Q48" s="561"/>
      <c r="R48" s="560">
        <f ca="1">IF(OR($A$2=1,B48=""),"",ROUND(VLOOKUP(OP!$C$55,EXP,$B48+1,0)*OP!$C$28,0))</f>
        <v>5000000</v>
      </c>
      <c r="S48" s="561"/>
      <c r="T48" s="560">
        <f ca="1">IF(OR($A$2=1,B48=""),"",ROUND(VLOOKUP(OP!$C$55,CV,$B48+1,0)*OP!$C$28,0))</f>
        <v>0</v>
      </c>
      <c r="U48" s="561"/>
      <c r="V48" s="560">
        <f ca="1">IF(OR($A$2=1,B48=""),"",ROUND(VLOOKUP(OP!$C$55,PA,$B48+1,0)*OP!$C$28,0))</f>
        <v>0</v>
      </c>
      <c r="W48" s="561"/>
      <c r="X48" s="21"/>
    </row>
    <row r="49" spans="2:24" s="20" customFormat="1" ht="10.35" customHeight="1">
      <c r="B49" s="465" t="str">
        <f ca="1">IF(OR(C48&gt;=OP!C$57,C48=""),"",IF(C48+1&gt;OP!$C$57,OP!$C$57+1-$B$24,B48+1))</f>
        <v/>
      </c>
      <c r="C49" s="465" t="str">
        <f ca="1">IF(OR($A$2=1,MAX($C$24:C48)&gt;=OP!$C$57),"",C48+(B49-B48))</f>
        <v/>
      </c>
      <c r="D49" s="560" t="str">
        <f ca="1">IF(OR($A$2=1,B49&gt;OP!$C$24),"",OP!$C$52)</f>
        <v/>
      </c>
      <c r="E49" s="561"/>
      <c r="F49" s="560" t="str">
        <f t="shared" ca="1" si="0"/>
        <v/>
      </c>
      <c r="G49" s="561"/>
      <c r="H49" s="560" t="str">
        <f ca="1">IF(OR($A$2=1,B49=""),"",ROUND(VLOOKUP(OP!$C$55,DIE,$B49+1,0)*OP!$C$28,0))</f>
        <v/>
      </c>
      <c r="I49" s="561"/>
      <c r="J49" s="560" t="str">
        <f ca="1">IF(OR($A$2=1,$B49=""),"",ROUND(VLOOKUP(OP!$C$55,HL_1,$B49+1,0)*OP!$C$28,0))</f>
        <v/>
      </c>
      <c r="K49" s="561"/>
      <c r="L49" s="560" t="str">
        <f ca="1">IF(OR($A$2=1,$B49=""),"",ROUND(VLOOKUP(OP!$C$55,HL_2,$B49+1,0)*OP!$C$28,0))</f>
        <v/>
      </c>
      <c r="M49" s="561"/>
      <c r="N49" s="560" t="str">
        <f ca="1">IF(OR($A$2=1,$B49=""),"",ROUND(VLOOKUP(OP!$C$55,HL_2,$B49+1,0)*OP!$C$28,0)+ROUND(OP!$C$28*10000*0.2,0))</f>
        <v/>
      </c>
      <c r="O49" s="561"/>
      <c r="P49" s="560" t="str">
        <f ca="1">IF(OR($A$2=1,$B49=""),"",ROUND(VLOOKUP(OP!$C$55,HL_3,$B49+1,0)*OP!$C$28,0))</f>
        <v/>
      </c>
      <c r="Q49" s="561"/>
      <c r="R49" s="560" t="str">
        <f ca="1">IF(OR($A$2=1,B49=""),"",ROUND(VLOOKUP(OP!$C$55,EXP,$B49+1,0)*OP!$C$28,0))</f>
        <v/>
      </c>
      <c r="S49" s="561"/>
      <c r="T49" s="560" t="str">
        <f ca="1">IF(OR($A$2=1,B49=""),"",ROUND(VLOOKUP(OP!$C$55,CV,$B49+1,0)*OP!$C$28,0))</f>
        <v/>
      </c>
      <c r="U49" s="561"/>
      <c r="V49" s="560" t="str">
        <f ca="1">IF(OR($A$2=1,B49=""),"",ROUND(VLOOKUP(OP!$C$55,PA,$B49+1,0)*OP!$C$28,0))</f>
        <v/>
      </c>
      <c r="W49" s="561"/>
      <c r="X49" s="21"/>
    </row>
    <row r="50" spans="2:24" s="20" customFormat="1" ht="10.35" customHeight="1">
      <c r="B50" s="465" t="str">
        <f ca="1">IF(OR(C49&gt;=OP!C$57,C49=""),"",IF(C49+1&gt;OP!$C$57,OP!$C$57+1-$B$24,B49+1))</f>
        <v/>
      </c>
      <c r="C50" s="465" t="str">
        <f ca="1">IF(OR($A$2=1,MAX($C$24:C49)&gt;=OP!$C$57),"",C49+(B50-B49))</f>
        <v/>
      </c>
      <c r="D50" s="560" t="str">
        <f ca="1">IF(OR($A$2=1,B50&gt;OP!$C$24),"",OP!$C$52)</f>
        <v/>
      </c>
      <c r="E50" s="561"/>
      <c r="F50" s="560" t="str">
        <f t="shared" ca="1" si="0"/>
        <v/>
      </c>
      <c r="G50" s="561"/>
      <c r="H50" s="560" t="str">
        <f ca="1">IF(OR($A$2=1,B50=""),"",ROUND(VLOOKUP(OP!$C$55,DIE,$B50+1,0)*OP!$C$28,0))</f>
        <v/>
      </c>
      <c r="I50" s="561"/>
      <c r="J50" s="560" t="str">
        <f ca="1">IF(OR($A$2=1,$B50=""),"",ROUND(VLOOKUP(OP!$C$55,HL_1,$B50+1,0)*OP!$C$28,0))</f>
        <v/>
      </c>
      <c r="K50" s="561"/>
      <c r="L50" s="560" t="str">
        <f ca="1">IF(OR($A$2=1,$B50=""),"",ROUND(VLOOKUP(OP!$C$55,HL_2,$B50+1,0)*OP!$C$28,0))</f>
        <v/>
      </c>
      <c r="M50" s="561"/>
      <c r="N50" s="560" t="str">
        <f ca="1">IF(OR($A$2=1,$B50=""),"",ROUND(VLOOKUP(OP!$C$55,HL_2,$B50+1,0)*OP!$C$28,0)+ROUND(OP!$C$28*10000*0.2,0))</f>
        <v/>
      </c>
      <c r="O50" s="561"/>
      <c r="P50" s="560" t="str">
        <f ca="1">IF(OR($A$2=1,$B50=""),"",ROUND(VLOOKUP(OP!$C$55,HL_3,$B50+1,0)*OP!$C$28,0))</f>
        <v/>
      </c>
      <c r="Q50" s="561"/>
      <c r="R50" s="560" t="str">
        <f ca="1">IF(OR($A$2=1,B50=""),"",ROUND(VLOOKUP(OP!$C$55,EXP,$B50+1,0)*OP!$C$28,0))</f>
        <v/>
      </c>
      <c r="S50" s="561"/>
      <c r="T50" s="560" t="str">
        <f ca="1">IF(OR($A$2=1,B50=""),"",ROUND(VLOOKUP(OP!$C$55,CV,$B50+1,0)*OP!$C$28,0))</f>
        <v/>
      </c>
      <c r="U50" s="561"/>
      <c r="V50" s="560" t="str">
        <f ca="1">IF(OR($A$2=1,B50=""),"",ROUND(VLOOKUP(OP!$C$55,PA,$B50+1,0)*OP!$C$28,0))</f>
        <v/>
      </c>
      <c r="W50" s="561"/>
      <c r="X50" s="21"/>
    </row>
    <row r="51" spans="2:24" s="20" customFormat="1" ht="10.35" customHeight="1">
      <c r="B51" s="465" t="str">
        <f ca="1">IF(OR(C50&gt;=OP!C$57,C50=""),"",IF(C50+1&gt;OP!$C$57,OP!$C$57+1-$B$24,B50+1))</f>
        <v/>
      </c>
      <c r="C51" s="465" t="str">
        <f ca="1">IF(OR($A$2=1,MAX($C$24:C50)&gt;=OP!$C$57),"",C50+(B51-B50))</f>
        <v/>
      </c>
      <c r="D51" s="560" t="str">
        <f ca="1">IF(OR($A$2=1,B51&gt;OP!$C$24),"",OP!$C$52)</f>
        <v/>
      </c>
      <c r="E51" s="561"/>
      <c r="F51" s="560" t="str">
        <f t="shared" ca="1" si="0"/>
        <v/>
      </c>
      <c r="G51" s="561"/>
      <c r="H51" s="560" t="str">
        <f ca="1">IF(OR($A$2=1,B51=""),"",ROUND(VLOOKUP(OP!$C$55,DIE,$B51+1,0)*OP!$C$28,0))</f>
        <v/>
      </c>
      <c r="I51" s="561"/>
      <c r="J51" s="560" t="str">
        <f ca="1">IF(OR($A$2=1,$B51=""),"",ROUND(VLOOKUP(OP!$C$55,HL_1,$B51+1,0)*OP!$C$28,0))</f>
        <v/>
      </c>
      <c r="K51" s="561"/>
      <c r="L51" s="560" t="str">
        <f ca="1">IF(OR($A$2=1,$B51=""),"",ROUND(VLOOKUP(OP!$C$55,HL_2,$B51+1,0)*OP!$C$28,0))</f>
        <v/>
      </c>
      <c r="M51" s="561"/>
      <c r="N51" s="560" t="str">
        <f ca="1">IF(OR($A$2=1,$B51=""),"",ROUND(VLOOKUP(OP!$C$55,HL_2,$B51+1,0)*OP!$C$28,0)+ROUND(OP!$C$28*10000*0.2,0))</f>
        <v/>
      </c>
      <c r="O51" s="561"/>
      <c r="P51" s="560" t="str">
        <f ca="1">IF(OR($A$2=1,$B51=""),"",ROUND(VLOOKUP(OP!$C$55,HL_3,$B51+1,0)*OP!$C$28,0))</f>
        <v/>
      </c>
      <c r="Q51" s="561"/>
      <c r="R51" s="560" t="str">
        <f ca="1">IF(OR($A$2=1,B51=""),"",ROUND(VLOOKUP(OP!$C$55,EXP,$B51+1,0)*OP!$C$28,0))</f>
        <v/>
      </c>
      <c r="S51" s="561"/>
      <c r="T51" s="560" t="str">
        <f ca="1">IF(OR($A$2=1,B51=""),"",ROUND(VLOOKUP(OP!$C$55,CV,$B51+1,0)*OP!$C$28,0))</f>
        <v/>
      </c>
      <c r="U51" s="561"/>
      <c r="V51" s="560" t="str">
        <f ca="1">IF(OR($A$2=1,B51=""),"",ROUND(VLOOKUP(OP!$C$55,PA,$B51+1,0)*OP!$C$28,0))</f>
        <v/>
      </c>
      <c r="W51" s="561"/>
      <c r="X51" s="21"/>
    </row>
    <row r="52" spans="2:24" s="20" customFormat="1" ht="10.35" customHeight="1">
      <c r="B52" s="465" t="str">
        <f ca="1">IF(OR(C51&gt;=OP!C$57,C51=""),"",IF(C51+1&gt;OP!$C$57,OP!$C$57+1-$B$24,B51+1))</f>
        <v/>
      </c>
      <c r="C52" s="465" t="str">
        <f ca="1">IF(OR($A$2=1,MAX($C$24:C51)&gt;=OP!$C$57),"",C51+(B52-B51))</f>
        <v/>
      </c>
      <c r="D52" s="560" t="str">
        <f ca="1">IF(OR($A$2=1,B52&gt;OP!$C$24),"",OP!$C$52)</f>
        <v/>
      </c>
      <c r="E52" s="561"/>
      <c r="F52" s="560" t="str">
        <f t="shared" ca="1" si="0"/>
        <v/>
      </c>
      <c r="G52" s="561"/>
      <c r="H52" s="560" t="str">
        <f ca="1">IF(OR($A$2=1,B52=""),"",ROUND(VLOOKUP(OP!$C$55,DIE,$B52+1,0)*OP!$C$28,0))</f>
        <v/>
      </c>
      <c r="I52" s="561"/>
      <c r="J52" s="560" t="str">
        <f ca="1">IF(OR($A$2=1,$B52=""),"",ROUND(VLOOKUP(OP!$C$55,HL_1,$B52+1,0)*OP!$C$28,0))</f>
        <v/>
      </c>
      <c r="K52" s="561"/>
      <c r="L52" s="560" t="str">
        <f ca="1">IF(OR($A$2=1,$B52=""),"",ROUND(VLOOKUP(OP!$C$55,HL_2,$B52+1,0)*OP!$C$28,0))</f>
        <v/>
      </c>
      <c r="M52" s="561"/>
      <c r="N52" s="560" t="str">
        <f ca="1">IF(OR($A$2=1,$B52=""),"",ROUND(VLOOKUP(OP!$C$55,HL_2,$B52+1,0)*OP!$C$28,0)+ROUND(OP!$C$28*10000*0.2,0))</f>
        <v/>
      </c>
      <c r="O52" s="561"/>
      <c r="P52" s="560" t="str">
        <f ca="1">IF(OR($A$2=1,$B52=""),"",ROUND(VLOOKUP(OP!$C$55,HL_3,$B52+1,0)*OP!$C$28,0))</f>
        <v/>
      </c>
      <c r="Q52" s="561"/>
      <c r="R52" s="560" t="str">
        <f ca="1">IF(OR($A$2=1,B52=""),"",ROUND(VLOOKUP(OP!$C$55,EXP,$B52+1,0)*OP!$C$28,0))</f>
        <v/>
      </c>
      <c r="S52" s="561"/>
      <c r="T52" s="560" t="str">
        <f ca="1">IF(OR($A$2=1,B52=""),"",ROUND(VLOOKUP(OP!$C$55,CV,$B52+1,0)*OP!$C$28,0))</f>
        <v/>
      </c>
      <c r="U52" s="561"/>
      <c r="V52" s="560" t="str">
        <f ca="1">IF(OR($A$2=1,B52=""),"",ROUND(VLOOKUP(OP!$C$55,PA,$B52+1,0)*OP!$C$28,0))</f>
        <v/>
      </c>
      <c r="W52" s="561"/>
      <c r="X52" s="21"/>
    </row>
    <row r="53" spans="2:24" s="20" customFormat="1" ht="10.35" customHeight="1">
      <c r="B53" s="465" t="str">
        <f ca="1">IF(OR(C52&gt;=OP!C$57,C52=""),"",IF(C52+1&gt;OP!$C$57,OP!$C$57+1-$B$24,B52+1))</f>
        <v/>
      </c>
      <c r="C53" s="465" t="str">
        <f ca="1">IF(OR($A$2=1,MAX($C$24:C52)&gt;=OP!$C$57),"",C52+(B53-B52))</f>
        <v/>
      </c>
      <c r="D53" s="560" t="str">
        <f ca="1">IF(OR($A$2=1,B53&gt;OP!$C$24),"",OP!$C$52)</f>
        <v/>
      </c>
      <c r="E53" s="561"/>
      <c r="F53" s="560" t="str">
        <f t="shared" ca="1" si="0"/>
        <v/>
      </c>
      <c r="G53" s="561"/>
      <c r="H53" s="560" t="str">
        <f ca="1">IF(OR($A$2=1,B53=""),"",ROUND(VLOOKUP(OP!$C$55,DIE,$B53+1,0)*OP!$C$28,0))</f>
        <v/>
      </c>
      <c r="I53" s="561"/>
      <c r="J53" s="560" t="str">
        <f ca="1">IF(OR($A$2=1,$B53=""),"",ROUND(VLOOKUP(OP!$C$55,HL_1,$B53+1,0)*OP!$C$28,0))</f>
        <v/>
      </c>
      <c r="K53" s="561"/>
      <c r="L53" s="560" t="str">
        <f ca="1">IF(OR($A$2=1,$B53=""),"",ROUND(VLOOKUP(OP!$C$55,HL_2,$B53+1,0)*OP!$C$28,0))</f>
        <v/>
      </c>
      <c r="M53" s="561"/>
      <c r="N53" s="560" t="str">
        <f ca="1">IF(OR($A$2=1,$B53=""),"",ROUND(VLOOKUP(OP!$C$55,HL_2,$B53+1,0)*OP!$C$28,0)+ROUND(OP!$C$28*10000*0.2,0))</f>
        <v/>
      </c>
      <c r="O53" s="561"/>
      <c r="P53" s="560" t="str">
        <f ca="1">IF(OR($A$2=1,$B53=""),"",ROUND(VLOOKUP(OP!$C$55,HL_3,$B53+1,0)*OP!$C$28,0))</f>
        <v/>
      </c>
      <c r="Q53" s="561"/>
      <c r="R53" s="560" t="str">
        <f ca="1">IF(OR($A$2=1,B53=""),"",ROUND(VLOOKUP(OP!$C$55,EXP,$B53+1,0)*OP!$C$28,0))</f>
        <v/>
      </c>
      <c r="S53" s="561"/>
      <c r="T53" s="560" t="str">
        <f ca="1">IF(OR($A$2=1,B53=""),"",ROUND(VLOOKUP(OP!$C$55,CV,$B53+1,0)*OP!$C$28,0))</f>
        <v/>
      </c>
      <c r="U53" s="561"/>
      <c r="V53" s="560" t="str">
        <f ca="1">IF(OR($A$2=1,B53=""),"",ROUND(VLOOKUP(OP!$C$55,PA,$B53+1,0)*OP!$C$28,0))</f>
        <v/>
      </c>
      <c r="W53" s="561"/>
      <c r="X53" s="21"/>
    </row>
    <row r="54" spans="2:24" s="20" customFormat="1" ht="10.35" customHeight="1">
      <c r="B54" s="465" t="str">
        <f ca="1">IF(OR(C53&gt;=OP!C$57,C53=""),"",IF(C53+1&gt;OP!$C$57,OP!$C$57+1-$B$24,B53+1))</f>
        <v/>
      </c>
      <c r="C54" s="465" t="str">
        <f ca="1">IF(OR($A$2=1,MAX($C$24:C53)&gt;=OP!$C$57),"",C53+(B54-B53))</f>
        <v/>
      </c>
      <c r="D54" s="560" t="str">
        <f ca="1">IF(OR($A$2=1,B54&gt;OP!$C$24),"",OP!$C$52)</f>
        <v/>
      </c>
      <c r="E54" s="561"/>
      <c r="F54" s="560" t="str">
        <f ca="1">IF(OR($A$2=1,B54=""),"",N(F53)+N(D54))</f>
        <v/>
      </c>
      <c r="G54" s="561"/>
      <c r="H54" s="560" t="str">
        <f ca="1">IF(OR($A$2=1,B54=""),"",ROUND(VLOOKUP(OP!$C$55,DIE,$B54+1,0)*OP!$C$28,0))</f>
        <v/>
      </c>
      <c r="I54" s="561"/>
      <c r="J54" s="560" t="str">
        <f ca="1">IF(OR($A$2=1,$B54=""),"",ROUND(VLOOKUP(OP!$C$55,HL_1,$B54+1,0)*OP!$C$28,0))</f>
        <v/>
      </c>
      <c r="K54" s="561"/>
      <c r="L54" s="560" t="str">
        <f ca="1">IF(OR($A$2=1,$B54=""),"",ROUND(VLOOKUP(OP!$C$55,HL_2,$B54+1,0)*OP!$C$28,0))</f>
        <v/>
      </c>
      <c r="M54" s="561"/>
      <c r="N54" s="560" t="str">
        <f ca="1">IF(OR($A$2=1,$B54=""),"",ROUND(VLOOKUP(OP!$C$55,HL_2,$B54+1,0)*OP!$C$28,0)+ROUND(OP!$C$28*10000*0.2,0))</f>
        <v/>
      </c>
      <c r="O54" s="561"/>
      <c r="P54" s="560" t="str">
        <f ca="1">IF(OR($A$2=1,$B54=""),"",ROUND(VLOOKUP(OP!$C$55,HL_3,$B54+1,0)*OP!$C$28,0))</f>
        <v/>
      </c>
      <c r="Q54" s="561"/>
      <c r="R54" s="560" t="str">
        <f ca="1">IF(OR($A$2=1,B54=""),"",ROUND(VLOOKUP(OP!$C$55,EXP,$B54+1,0)*OP!$C$28,0))</f>
        <v/>
      </c>
      <c r="S54" s="561"/>
      <c r="T54" s="560" t="str">
        <f ca="1">IF(OR($A$2=1,B54=""),"",ROUND(VLOOKUP(OP!$C$55,CV,$B54+1,0)*OP!$C$28,0))</f>
        <v/>
      </c>
      <c r="U54" s="561"/>
      <c r="V54" s="560" t="str">
        <f ca="1">IF(OR($A$2=1,B54=""),"",ROUND(VLOOKUP(OP!$C$55,PA,$B54+1,0)*OP!$C$28,0))</f>
        <v/>
      </c>
      <c r="W54" s="561"/>
      <c r="X54" s="21"/>
    </row>
    <row r="55" spans="2:24" s="20" customFormat="1" ht="10.35" customHeight="1">
      <c r="B55" s="465" t="str">
        <f ca="1">IF(OR(C54&gt;=OP!C$57,C54=""),"",IF(C54+1&gt;OP!$C$57,OP!$C$57+1-$B$24,B54+1))</f>
        <v/>
      </c>
      <c r="C55" s="465" t="str">
        <f ca="1">IF(OR($A$2=1,MAX($C$24:C54)&gt;=OP!$C$57),"",C54+(B55-B54))</f>
        <v/>
      </c>
      <c r="D55" s="560" t="str">
        <f ca="1">IF(OR($A$2=1,B55&gt;OP!$C$24),"",OP!$C$52)</f>
        <v/>
      </c>
      <c r="E55" s="561"/>
      <c r="F55" s="560" t="str">
        <f t="shared" ref="F55:F68" ca="1" si="1">IF(OR($A$2=1,B55=""),"",N(F54)+N(D55))</f>
        <v/>
      </c>
      <c r="G55" s="561"/>
      <c r="H55" s="560" t="str">
        <f ca="1">IF(OR($A$2=1,B55=""),"",ROUND(VLOOKUP(OP!$C$55,DIE,$B55+1,0)*OP!$C$28,0))</f>
        <v/>
      </c>
      <c r="I55" s="561"/>
      <c r="J55" s="560" t="str">
        <f ca="1">IF(OR($A$2=1,$B55=""),"",ROUND(VLOOKUP(OP!$C$55,HL_1,$B55+1,0)*OP!$C$28,0))</f>
        <v/>
      </c>
      <c r="K55" s="561"/>
      <c r="L55" s="560" t="str">
        <f ca="1">IF(OR($A$2=1,$B55=""),"",ROUND(VLOOKUP(OP!$C$55,HL_2,$B55+1,0)*OP!$C$28,0))</f>
        <v/>
      </c>
      <c r="M55" s="561"/>
      <c r="N55" s="560" t="str">
        <f ca="1">IF(OR($A$2=1,$B55=""),"",ROUND(VLOOKUP(OP!$C$55,HL_2,$B55+1,0)*OP!$C$28,0)+ROUND(OP!$C$28*10000*0.2,0))</f>
        <v/>
      </c>
      <c r="O55" s="561"/>
      <c r="P55" s="560" t="str">
        <f ca="1">IF(OR($A$2=1,$B55=""),"",ROUND(VLOOKUP(OP!$C$55,HL_3,$B55+1,0)*OP!$C$28,0))</f>
        <v/>
      </c>
      <c r="Q55" s="561"/>
      <c r="R55" s="560" t="str">
        <f ca="1">IF(OR($A$2=1,B55=""),"",ROUND(VLOOKUP(OP!$C$55,EXP,$B55+1,0)*OP!$C$28,0))</f>
        <v/>
      </c>
      <c r="S55" s="561"/>
      <c r="T55" s="560" t="str">
        <f ca="1">IF(OR($A$2=1,B55=""),"",ROUND(VLOOKUP(OP!$C$55,CV,$B55+1,0)*OP!$C$28,0))</f>
        <v/>
      </c>
      <c r="U55" s="561"/>
      <c r="V55" s="560" t="str">
        <f ca="1">IF(OR($A$2=1,B55=""),"",ROUND(VLOOKUP(OP!$C$55,PA,$B55+1,0)*OP!$C$28,0))</f>
        <v/>
      </c>
      <c r="W55" s="561"/>
      <c r="X55" s="21"/>
    </row>
    <row r="56" spans="2:24" s="20" customFormat="1" ht="10.35" customHeight="1">
      <c r="B56" s="465" t="str">
        <f ca="1">IF(OR(C55&gt;=OP!C$57,C55=""),"",IF(C55+1&gt;OP!$C$57,OP!$C$57+1-$B$24,B55+1))</f>
        <v/>
      </c>
      <c r="C56" s="465" t="str">
        <f ca="1">IF(OR($A$2=1,MAX($C$24:C55)&gt;=OP!$C$57),"",C55+(B56-B55))</f>
        <v/>
      </c>
      <c r="D56" s="560" t="str">
        <f ca="1">IF(OR($A$2=1,B56&gt;OP!$C$24),"",OP!$C$52)</f>
        <v/>
      </c>
      <c r="E56" s="561"/>
      <c r="F56" s="560" t="str">
        <f t="shared" ca="1" si="1"/>
        <v/>
      </c>
      <c r="G56" s="561"/>
      <c r="H56" s="560" t="str">
        <f ca="1">IF(OR($A$2=1,B56=""),"",ROUND(VLOOKUP(OP!$C$55,DIE,$B56+1,0)*OP!$C$28,0))</f>
        <v/>
      </c>
      <c r="I56" s="561"/>
      <c r="J56" s="560" t="str">
        <f ca="1">IF(OR($A$2=1,$B56=""),"",ROUND(VLOOKUP(OP!$C$55,HL_1,$B56+1,0)*OP!$C$28,0))</f>
        <v/>
      </c>
      <c r="K56" s="561"/>
      <c r="L56" s="560" t="str">
        <f ca="1">IF(OR($A$2=1,$B56=""),"",ROUND(VLOOKUP(OP!$C$55,HL_2,$B56+1,0)*OP!$C$28,0))</f>
        <v/>
      </c>
      <c r="M56" s="561"/>
      <c r="N56" s="560" t="str">
        <f ca="1">IF(OR($A$2=1,$B56=""),"",ROUND(VLOOKUP(OP!$C$55,HL_2,$B56+1,0)*OP!$C$28,0)+ROUND(OP!$C$28*10000*0.2,0))</f>
        <v/>
      </c>
      <c r="O56" s="561"/>
      <c r="P56" s="560" t="str">
        <f ca="1">IF(OR($A$2=1,$B56=""),"",ROUND(VLOOKUP(OP!$C$55,HL_3,$B56+1,0)*OP!$C$28,0))</f>
        <v/>
      </c>
      <c r="Q56" s="561"/>
      <c r="R56" s="560" t="str">
        <f ca="1">IF(OR($A$2=1,B56=""),"",ROUND(VLOOKUP(OP!$C$55,EXP,$B56+1,0)*OP!$C$28,0))</f>
        <v/>
      </c>
      <c r="S56" s="561"/>
      <c r="T56" s="560" t="str">
        <f ca="1">IF(OR($A$2=1,B56=""),"",ROUND(VLOOKUP(OP!$C$55,CV,$B56+1,0)*OP!$C$28,0))</f>
        <v/>
      </c>
      <c r="U56" s="561"/>
      <c r="V56" s="560" t="str">
        <f ca="1">IF(OR($A$2=1,B56=""),"",ROUND(VLOOKUP(OP!$C$55,PA,$B56+1,0)*OP!$C$28,0))</f>
        <v/>
      </c>
      <c r="W56" s="561"/>
      <c r="X56" s="21"/>
    </row>
    <row r="57" spans="2:24" s="20" customFormat="1" ht="10.35" customHeight="1">
      <c r="B57" s="465" t="str">
        <f ca="1">IF(OR(C56&gt;=OP!C$57,C56=""),"",IF(C56+1&gt;OP!$C$57,OP!$C$57+1-$B$24,B56+1))</f>
        <v/>
      </c>
      <c r="C57" s="465" t="str">
        <f ca="1">IF(OR($A$2=1,MAX($C$24:C56)&gt;=OP!$C$57),"",C56+(B57-B56))</f>
        <v/>
      </c>
      <c r="D57" s="560" t="str">
        <f ca="1">IF(OR($A$2=1,B57&gt;OP!$C$24),"",OP!$C$52)</f>
        <v/>
      </c>
      <c r="E57" s="561"/>
      <c r="F57" s="560" t="str">
        <f t="shared" ca="1" si="1"/>
        <v/>
      </c>
      <c r="G57" s="561"/>
      <c r="H57" s="560" t="str">
        <f ca="1">IF(OR($A$2=1,B57=""),"",ROUND(VLOOKUP(OP!$C$55,DIE,$B57+1,0)*OP!$C$28,0))</f>
        <v/>
      </c>
      <c r="I57" s="561"/>
      <c r="J57" s="560" t="str">
        <f ca="1">IF(OR($A$2=1,$B57=""),"",ROUND(VLOOKUP(OP!$C$55,HL_1,$B57+1,0)*OP!$C$28,0))</f>
        <v/>
      </c>
      <c r="K57" s="561"/>
      <c r="L57" s="560" t="str">
        <f ca="1">IF(OR($A$2=1,$B57=""),"",ROUND(VLOOKUP(OP!$C$55,HL_2,$B57+1,0)*OP!$C$28,0))</f>
        <v/>
      </c>
      <c r="M57" s="561"/>
      <c r="N57" s="560" t="str">
        <f ca="1">IF(OR($A$2=1,$B57=""),"",ROUND(VLOOKUP(OP!$C$55,HL_2,$B57+1,0)*OP!$C$28,0)+ROUND(OP!$C$28*10000*0.2,0))</f>
        <v/>
      </c>
      <c r="O57" s="561"/>
      <c r="P57" s="560" t="str">
        <f ca="1">IF(OR($A$2=1,$B57=""),"",ROUND(VLOOKUP(OP!$C$55,HL_3,$B57+1,0)*OP!$C$28,0))</f>
        <v/>
      </c>
      <c r="Q57" s="561"/>
      <c r="R57" s="560" t="str">
        <f ca="1">IF(OR($A$2=1,B57=""),"",ROUND(VLOOKUP(OP!$C$55,EXP,$B57+1,0)*OP!$C$28,0))</f>
        <v/>
      </c>
      <c r="S57" s="561"/>
      <c r="T57" s="560" t="str">
        <f ca="1">IF(OR($A$2=1,B57=""),"",ROUND(VLOOKUP(OP!$C$55,CV,$B57+1,0)*OP!$C$28,0))</f>
        <v/>
      </c>
      <c r="U57" s="561"/>
      <c r="V57" s="560" t="str">
        <f ca="1">IF(OR($A$2=1,B57=""),"",ROUND(VLOOKUP(OP!$C$55,PA,$B57+1,0)*OP!$C$28,0))</f>
        <v/>
      </c>
      <c r="W57" s="561"/>
      <c r="X57" s="21"/>
    </row>
    <row r="58" spans="2:24" s="342" customFormat="1" ht="10.35" customHeight="1">
      <c r="B58" s="465" t="str">
        <f ca="1">IF(OR(C57&gt;=OP!C$57,C57=""),"",IF(C57+1&gt;OP!$C$57,OP!$C$57+1-$B$24,B57+1))</f>
        <v/>
      </c>
      <c r="C58" s="465" t="str">
        <f ca="1">IF(OR($A$2=1,MAX($C$24:C57)&gt;=OP!$C$57),"",C57+(B58-B57))</f>
        <v/>
      </c>
      <c r="D58" s="560" t="str">
        <f ca="1">IF(OR($A$2=1,B58&gt;OP!$C$24),"",OP!$C$52)</f>
        <v/>
      </c>
      <c r="E58" s="561"/>
      <c r="F58" s="560" t="str">
        <f t="shared" ca="1" si="1"/>
        <v/>
      </c>
      <c r="G58" s="561"/>
      <c r="H58" s="560" t="str">
        <f ca="1">IF(OR($A$2=1,B58=""),"",ROUND(VLOOKUP(OP!$C$55,DIE,$B58+1,0)*OP!$C$28,0))</f>
        <v/>
      </c>
      <c r="I58" s="561"/>
      <c r="J58" s="560" t="str">
        <f ca="1">IF(OR($A$2=1,$B58=""),"",ROUND(VLOOKUP(OP!$C$55,HL_1,$B58+1,0)*OP!$C$28,0))</f>
        <v/>
      </c>
      <c r="K58" s="561"/>
      <c r="L58" s="560" t="str">
        <f ca="1">IF(OR($A$2=1,$B58=""),"",ROUND(VLOOKUP(OP!$C$55,HL_2,$B58+1,0)*OP!$C$28,0))</f>
        <v/>
      </c>
      <c r="M58" s="561"/>
      <c r="N58" s="560" t="str">
        <f ca="1">IF(OR($A$2=1,$B58=""),"",ROUND(VLOOKUP(OP!$C$55,HL_2,$B58+1,0)*OP!$C$28,0)+ROUND(OP!$C$28*10000*0.2,0))</f>
        <v/>
      </c>
      <c r="O58" s="561"/>
      <c r="P58" s="560" t="str">
        <f ca="1">IF(OR($A$2=1,$B58=""),"",ROUND(VLOOKUP(OP!$C$55,HL_3,$B58+1,0)*OP!$C$28,0))</f>
        <v/>
      </c>
      <c r="Q58" s="561"/>
      <c r="R58" s="560" t="str">
        <f ca="1">IF(OR($A$2=1,B58=""),"",ROUND(VLOOKUP(OP!$C$55,EXP,$B58+1,0)*OP!$C$28,0))</f>
        <v/>
      </c>
      <c r="S58" s="561"/>
      <c r="T58" s="560" t="str">
        <f ca="1">IF(OR($A$2=1,B58=""),"",ROUND(VLOOKUP(OP!$C$55,CV,$B58+1,0)*OP!$C$28,0))</f>
        <v/>
      </c>
      <c r="U58" s="561"/>
      <c r="V58" s="560" t="str">
        <f ca="1">IF(OR($A$2=1,B58=""),"",ROUND(VLOOKUP(OP!$C$55,PA,$B58+1,0)*OP!$C$28,0))</f>
        <v/>
      </c>
      <c r="W58" s="561"/>
      <c r="X58" s="343"/>
    </row>
    <row r="59" spans="2:24" s="342" customFormat="1" ht="10.35" customHeight="1">
      <c r="B59" s="465" t="str">
        <f ca="1">IF(OR(C58&gt;=OP!C$57,C58=""),"",IF(C58+1&gt;OP!$C$57,OP!$C$57+1-$B$24,B58+1))</f>
        <v/>
      </c>
      <c r="C59" s="465" t="str">
        <f ca="1">IF(OR($A$2=1,MAX($C$24:C58)&gt;=OP!$C$57),"",C58+(B59-B58))</f>
        <v/>
      </c>
      <c r="D59" s="560" t="str">
        <f ca="1">IF(OR($A$2=1,B59&gt;OP!$C$24),"",OP!$C$52)</f>
        <v/>
      </c>
      <c r="E59" s="561"/>
      <c r="F59" s="560" t="str">
        <f t="shared" ca="1" si="1"/>
        <v/>
      </c>
      <c r="G59" s="561"/>
      <c r="H59" s="560" t="str">
        <f ca="1">IF(OR($A$2=1,B59=""),"",ROUND(VLOOKUP(OP!$C$55,DIE,$B59+1,0)*OP!$C$28,0))</f>
        <v/>
      </c>
      <c r="I59" s="561"/>
      <c r="J59" s="560" t="str">
        <f ca="1">IF(OR($A$2=1,$B59=""),"",ROUND(VLOOKUP(OP!$C$55,HL_1,$B59+1,0)*OP!$C$28,0))</f>
        <v/>
      </c>
      <c r="K59" s="561"/>
      <c r="L59" s="560" t="str">
        <f ca="1">IF(OR($A$2=1,$B59=""),"",ROUND(VLOOKUP(OP!$C$55,HL_2,$B59+1,0)*OP!$C$28,0))</f>
        <v/>
      </c>
      <c r="M59" s="561"/>
      <c r="N59" s="560" t="str">
        <f ca="1">IF(OR($A$2=1,$B59=""),"",ROUND(VLOOKUP(OP!$C$55,HL_2,$B59+1,0)*OP!$C$28,0)+ROUND(OP!$C$28*10000*0.2,0))</f>
        <v/>
      </c>
      <c r="O59" s="561"/>
      <c r="P59" s="560" t="str">
        <f ca="1">IF(OR($A$2=1,$B59=""),"",ROUND(VLOOKUP(OP!$C$55,HL_3,$B59+1,0)*OP!$C$28,0))</f>
        <v/>
      </c>
      <c r="Q59" s="561"/>
      <c r="R59" s="560" t="str">
        <f ca="1">IF(OR($A$2=1,B59=""),"",ROUND(VLOOKUP(OP!$C$55,EXP,$B59+1,0)*OP!$C$28,0))</f>
        <v/>
      </c>
      <c r="S59" s="561"/>
      <c r="T59" s="560" t="str">
        <f ca="1">IF(OR($A$2=1,B59=""),"",ROUND(VLOOKUP(OP!$C$55,CV,$B59+1,0)*OP!$C$28,0))</f>
        <v/>
      </c>
      <c r="U59" s="561"/>
      <c r="V59" s="560" t="str">
        <f ca="1">IF(OR($A$2=1,B59=""),"",ROUND(VLOOKUP(OP!$C$55,PA,$B59+1,0)*OP!$C$28,0))</f>
        <v/>
      </c>
      <c r="W59" s="561"/>
      <c r="X59" s="343"/>
    </row>
    <row r="60" spans="2:24" s="342" customFormat="1" ht="10.35" customHeight="1">
      <c r="B60" s="465" t="str">
        <f ca="1">IF(OR(C59&gt;=OP!C$57,C59=""),"",IF(C59+1&gt;OP!$C$57,OP!$C$57+1-$B$24,B59+1))</f>
        <v/>
      </c>
      <c r="C60" s="465" t="str">
        <f ca="1">IF(OR($A$2=1,MAX($C$24:C59)&gt;=OP!$C$57),"",C59+(B60-B59))</f>
        <v/>
      </c>
      <c r="D60" s="560" t="str">
        <f ca="1">IF(OR($A$2=1,B60&gt;OP!$C$24),"",OP!$C$52)</f>
        <v/>
      </c>
      <c r="E60" s="561"/>
      <c r="F60" s="560" t="str">
        <f t="shared" ca="1" si="1"/>
        <v/>
      </c>
      <c r="G60" s="561"/>
      <c r="H60" s="560" t="str">
        <f ca="1">IF(OR($A$2=1,B60=""),"",ROUND(VLOOKUP(OP!$C$55,DIE,$B60+1,0)*OP!$C$28,0))</f>
        <v/>
      </c>
      <c r="I60" s="561"/>
      <c r="J60" s="560" t="str">
        <f ca="1">IF(OR($A$2=1,$B60=""),"",ROUND(VLOOKUP(OP!$C$55,HL_1,$B60+1,0)*OP!$C$28,0))</f>
        <v/>
      </c>
      <c r="K60" s="561"/>
      <c r="L60" s="560" t="str">
        <f ca="1">IF(OR($A$2=1,$B60=""),"",ROUND(VLOOKUP(OP!$C$55,HL_2,$B60+1,0)*OP!$C$28,0))</f>
        <v/>
      </c>
      <c r="M60" s="561"/>
      <c r="N60" s="560" t="str">
        <f ca="1">IF(OR($A$2=1,$B60=""),"",ROUND(VLOOKUP(OP!$C$55,HL_2,$B60+1,0)*OP!$C$28,0)+ROUND(OP!$C$28*10000*0.2,0))</f>
        <v/>
      </c>
      <c r="O60" s="561"/>
      <c r="P60" s="560" t="str">
        <f ca="1">IF(OR($A$2=1,$B60=""),"",ROUND(VLOOKUP(OP!$C$55,HL_3,$B60+1,0)*OP!$C$28,0))</f>
        <v/>
      </c>
      <c r="Q60" s="561"/>
      <c r="R60" s="560" t="str">
        <f ca="1">IF(OR($A$2=1,B60=""),"",ROUND(VLOOKUP(OP!$C$55,EXP,$B60+1,0)*OP!$C$28,0))</f>
        <v/>
      </c>
      <c r="S60" s="561"/>
      <c r="T60" s="560" t="str">
        <f ca="1">IF(OR($A$2=1,B60=""),"",ROUND(VLOOKUP(OP!$C$55,CV,$B60+1,0)*OP!$C$28,0))</f>
        <v/>
      </c>
      <c r="U60" s="561"/>
      <c r="V60" s="560" t="str">
        <f ca="1">IF(OR($A$2=1,B60=""),"",ROUND(VLOOKUP(OP!$C$55,PA,$B60+1,0)*OP!$C$28,0))</f>
        <v/>
      </c>
      <c r="W60" s="561"/>
      <c r="X60" s="343"/>
    </row>
    <row r="61" spans="2:24" s="342" customFormat="1" ht="10.35" customHeight="1">
      <c r="B61" s="465" t="str">
        <f ca="1">IF(OR(C60&gt;=OP!C$57,C60=""),"",IF(C60+1&gt;OP!$C$57,OP!$C$57+1-$B$24,B60+1))</f>
        <v/>
      </c>
      <c r="C61" s="465" t="str">
        <f ca="1">IF(OR($A$2=1,MAX($C$24:C60)&gt;=OP!$C$57),"",C60+(B61-B60))</f>
        <v/>
      </c>
      <c r="D61" s="560" t="str">
        <f ca="1">IF(OR($A$2=1,B61&gt;OP!$C$24),"",OP!$C$52)</f>
        <v/>
      </c>
      <c r="E61" s="561"/>
      <c r="F61" s="560" t="str">
        <f t="shared" ca="1" si="1"/>
        <v/>
      </c>
      <c r="G61" s="561"/>
      <c r="H61" s="560" t="str">
        <f ca="1">IF(OR($A$2=1,B61=""),"",ROUND(VLOOKUP(OP!$C$55,DIE,$B61+1,0)*OP!$C$28,0))</f>
        <v/>
      </c>
      <c r="I61" s="561"/>
      <c r="J61" s="560" t="str">
        <f ca="1">IF(OR($A$2=1,$B61=""),"",ROUND(VLOOKUP(OP!$C$55,HL_1,$B61+1,0)*OP!$C$28,0))</f>
        <v/>
      </c>
      <c r="K61" s="561"/>
      <c r="L61" s="560" t="str">
        <f ca="1">IF(OR($A$2=1,$B61=""),"",ROUND(VLOOKUP(OP!$C$55,HL_2,$B61+1,0)*OP!$C$28,0))</f>
        <v/>
      </c>
      <c r="M61" s="561"/>
      <c r="N61" s="560" t="str">
        <f ca="1">IF(OR($A$2=1,$B61=""),"",ROUND(VLOOKUP(OP!$C$55,HL_2,$B61+1,0)*OP!$C$28,0)+ROUND(OP!$C$28*10000*0.2,0))</f>
        <v/>
      </c>
      <c r="O61" s="561"/>
      <c r="P61" s="560" t="str">
        <f ca="1">IF(OR($A$2=1,$B61=""),"",ROUND(VLOOKUP(OP!$C$55,HL_3,$B61+1,0)*OP!$C$28,0))</f>
        <v/>
      </c>
      <c r="Q61" s="561"/>
      <c r="R61" s="560" t="str">
        <f ca="1">IF(OR($A$2=1,B61=""),"",ROUND(VLOOKUP(OP!$C$55,EXP,$B61+1,0)*OP!$C$28,0))</f>
        <v/>
      </c>
      <c r="S61" s="561"/>
      <c r="T61" s="560" t="str">
        <f ca="1">IF(OR($A$2=1,B61=""),"",ROUND(VLOOKUP(OP!$C$55,CV,$B61+1,0)*OP!$C$28,0))</f>
        <v/>
      </c>
      <c r="U61" s="561"/>
      <c r="V61" s="560" t="str">
        <f ca="1">IF(OR($A$2=1,B61=""),"",ROUND(VLOOKUP(OP!$C$55,PA,$B61+1,0)*OP!$C$28,0))</f>
        <v/>
      </c>
      <c r="W61" s="561"/>
      <c r="X61" s="343"/>
    </row>
    <row r="62" spans="2:24" s="342" customFormat="1" ht="10.35" customHeight="1">
      <c r="B62" s="465" t="str">
        <f ca="1">IF(OR(C61&gt;=OP!C$57,C61=""),"",IF(C61+1&gt;OP!$C$57,OP!$C$57+1-$B$24,B61+1))</f>
        <v/>
      </c>
      <c r="C62" s="465" t="str">
        <f ca="1">IF(OR($A$2=1,MAX($C$24:C61)&gt;=OP!$C$57),"",C61+(B62-B61))</f>
        <v/>
      </c>
      <c r="D62" s="560" t="str">
        <f ca="1">IF(OR($A$2=1,B62&gt;OP!$C$24),"",OP!$C$52)</f>
        <v/>
      </c>
      <c r="E62" s="561"/>
      <c r="F62" s="560" t="str">
        <f t="shared" ca="1" si="1"/>
        <v/>
      </c>
      <c r="G62" s="561"/>
      <c r="H62" s="560" t="str">
        <f ca="1">IF(OR($A$2=1,B62=""),"",ROUND(VLOOKUP(OP!$C$55,DIE,$B62+1,0)*OP!$C$28,0))</f>
        <v/>
      </c>
      <c r="I62" s="561"/>
      <c r="J62" s="560" t="str">
        <f ca="1">IF(OR($A$2=1,$B62=""),"",ROUND(VLOOKUP(OP!$C$55,HL_1,$B62+1,0)*OP!$C$28,0))</f>
        <v/>
      </c>
      <c r="K62" s="561"/>
      <c r="L62" s="560" t="str">
        <f ca="1">IF(OR($A$2=1,$B62=""),"",ROUND(VLOOKUP(OP!$C$55,HL_2,$B62+1,0)*OP!$C$28,0))</f>
        <v/>
      </c>
      <c r="M62" s="561"/>
      <c r="N62" s="560" t="str">
        <f ca="1">IF(OR($A$2=1,$B62=""),"",ROUND(VLOOKUP(OP!$C$55,HL_2,$B62+1,0)*OP!$C$28,0)+ROUND(OP!$C$28*10000*0.2,0))</f>
        <v/>
      </c>
      <c r="O62" s="561"/>
      <c r="P62" s="560" t="str">
        <f ca="1">IF(OR($A$2=1,$B62=""),"",ROUND(VLOOKUP(OP!$C$55,HL_3,$B62+1,0)*OP!$C$28,0))</f>
        <v/>
      </c>
      <c r="Q62" s="561"/>
      <c r="R62" s="560" t="str">
        <f ca="1">IF(OR($A$2=1,B62=""),"",ROUND(VLOOKUP(OP!$C$55,EXP,$B62+1,0)*OP!$C$28,0))</f>
        <v/>
      </c>
      <c r="S62" s="561"/>
      <c r="T62" s="560" t="str">
        <f ca="1">IF(OR($A$2=1,B62=""),"",ROUND(VLOOKUP(OP!$C$55,CV,$B62+1,0)*OP!$C$28,0))</f>
        <v/>
      </c>
      <c r="U62" s="561"/>
      <c r="V62" s="560" t="str">
        <f ca="1">IF(OR($A$2=1,B62=""),"",ROUND(VLOOKUP(OP!$C$55,PA,$B62+1,0)*OP!$C$28,0))</f>
        <v/>
      </c>
      <c r="W62" s="561"/>
      <c r="X62" s="343"/>
    </row>
    <row r="63" spans="2:24" s="342" customFormat="1" ht="10.35" customHeight="1">
      <c r="B63" s="465" t="str">
        <f ca="1">IF(OR(C62&gt;=OP!C$57,C62=""),"",IF(C62+1&gt;OP!$C$57,OP!$C$57+1-$B$24,B62+1))</f>
        <v/>
      </c>
      <c r="C63" s="465" t="str">
        <f ca="1">IF(OR($A$2=1,MAX($C$24:C62)&gt;=OP!$C$57),"",C62+(B63-B62))</f>
        <v/>
      </c>
      <c r="D63" s="560" t="str">
        <f ca="1">IF(OR($A$2=1,B63&gt;OP!$C$24),"",OP!$C$52)</f>
        <v/>
      </c>
      <c r="E63" s="561"/>
      <c r="F63" s="560" t="str">
        <f t="shared" ca="1" si="1"/>
        <v/>
      </c>
      <c r="G63" s="561"/>
      <c r="H63" s="560" t="str">
        <f ca="1">IF(OR($A$2=1,B63=""),"",ROUND(VLOOKUP(OP!$C$55,DIE,$B63+1,0)*OP!$C$28,0))</f>
        <v/>
      </c>
      <c r="I63" s="561"/>
      <c r="J63" s="560" t="str">
        <f ca="1">IF(OR($A$2=1,$B63=""),"",ROUND(VLOOKUP(OP!$C$55,HL_1,$B63+1,0)*OP!$C$28,0))</f>
        <v/>
      </c>
      <c r="K63" s="561"/>
      <c r="L63" s="560" t="str">
        <f ca="1">IF(OR($A$2=1,$B63=""),"",ROUND(VLOOKUP(OP!$C$55,HL_2,$B63+1,0)*OP!$C$28,0))</f>
        <v/>
      </c>
      <c r="M63" s="561"/>
      <c r="N63" s="560" t="str">
        <f ca="1">IF(OR($A$2=1,$B63=""),"",ROUND(VLOOKUP(OP!$C$55,HL_2,$B63+1,0)*OP!$C$28,0)+ROUND(OP!$C$28*10000*0.2,0))</f>
        <v/>
      </c>
      <c r="O63" s="561"/>
      <c r="P63" s="560" t="str">
        <f ca="1">IF(OR($A$2=1,$B63=""),"",ROUND(VLOOKUP(OP!$C$55,HL_3,$B63+1,0)*OP!$C$28,0))</f>
        <v/>
      </c>
      <c r="Q63" s="561"/>
      <c r="R63" s="560" t="str">
        <f ca="1">IF(OR($A$2=1,B63=""),"",ROUND(VLOOKUP(OP!$C$55,EXP,$B63+1,0)*OP!$C$28,0))</f>
        <v/>
      </c>
      <c r="S63" s="561"/>
      <c r="T63" s="560" t="str">
        <f ca="1">IF(OR($A$2=1,B63=""),"",ROUND(VLOOKUP(OP!$C$55,CV,$B63+1,0)*OP!$C$28,0))</f>
        <v/>
      </c>
      <c r="U63" s="561"/>
      <c r="V63" s="560" t="str">
        <f ca="1">IF(OR($A$2=1,B63=""),"",ROUND(VLOOKUP(OP!$C$55,PA,$B63+1,0)*OP!$C$28,0))</f>
        <v/>
      </c>
      <c r="W63" s="561"/>
      <c r="X63" s="343"/>
    </row>
    <row r="64" spans="2:24" s="342" customFormat="1" ht="10.35" customHeight="1">
      <c r="B64" s="465" t="str">
        <f ca="1">IF(OR(C63&gt;=OP!C$57,C63=""),"",IF(C63+1&gt;OP!$C$57,OP!$C$57+1-$B$24,B63+1))</f>
        <v/>
      </c>
      <c r="C64" s="465" t="str">
        <f ca="1">IF(OR($A$2=1,MAX($C$24:C63)&gt;=OP!$C$57),"",C63+(B64-B63))</f>
        <v/>
      </c>
      <c r="D64" s="560" t="str">
        <f ca="1">IF(OR($A$2=1,B64&gt;OP!$C$24),"",OP!$C$52)</f>
        <v/>
      </c>
      <c r="E64" s="561"/>
      <c r="F64" s="560" t="str">
        <f t="shared" ca="1" si="1"/>
        <v/>
      </c>
      <c r="G64" s="561"/>
      <c r="H64" s="560" t="str">
        <f ca="1">IF(OR($A$2=1,B64=""),"",ROUND(VLOOKUP(OP!$C$55,DIE,$B64+1,0)*OP!$C$28,0))</f>
        <v/>
      </c>
      <c r="I64" s="561"/>
      <c r="J64" s="560" t="str">
        <f ca="1">IF(OR($A$2=1,$B64=""),"",ROUND(VLOOKUP(OP!$C$55,HL_1,$B64+1,0)*OP!$C$28,0))</f>
        <v/>
      </c>
      <c r="K64" s="561"/>
      <c r="L64" s="560" t="str">
        <f ca="1">IF(OR($A$2=1,$B64=""),"",ROUND(VLOOKUP(OP!$C$55,HL_2,$B64+1,0)*OP!$C$28,0))</f>
        <v/>
      </c>
      <c r="M64" s="561"/>
      <c r="N64" s="560" t="str">
        <f ca="1">IF(OR($A$2=1,$B64=""),"",ROUND(VLOOKUP(OP!$C$55,HL_2,$B64+1,0)*OP!$C$28,0)+ROUND(OP!$C$28*10000*0.2,0))</f>
        <v/>
      </c>
      <c r="O64" s="561"/>
      <c r="P64" s="560" t="str">
        <f ca="1">IF(OR($A$2=1,$B64=""),"",ROUND(VLOOKUP(OP!$C$55,HL_3,$B64+1,0)*OP!$C$28,0))</f>
        <v/>
      </c>
      <c r="Q64" s="561"/>
      <c r="R64" s="560" t="str">
        <f ca="1">IF(OR($A$2=1,B64=""),"",ROUND(VLOOKUP(OP!$C$55,EXP,$B64+1,0)*OP!$C$28,0))</f>
        <v/>
      </c>
      <c r="S64" s="561"/>
      <c r="T64" s="560" t="str">
        <f ca="1">IF(OR($A$2=1,B64=""),"",ROUND(VLOOKUP(OP!$C$55,CV,$B64+1,0)*OP!$C$28,0))</f>
        <v/>
      </c>
      <c r="U64" s="561"/>
      <c r="V64" s="560" t="str">
        <f ca="1">IF(OR($A$2=1,B64=""),"",ROUND(VLOOKUP(OP!$C$55,PA,$B64+1,0)*OP!$C$28,0))</f>
        <v/>
      </c>
      <c r="W64" s="561"/>
      <c r="X64" s="343"/>
    </row>
    <row r="65" spans="1:24" s="342" customFormat="1" ht="10.35" customHeight="1">
      <c r="B65" s="465" t="str">
        <f ca="1">IF(OR(C64&gt;=OP!C$57,C64=""),"",IF(C64+1&gt;OP!$C$57,OP!$C$57+1-$B$24,B64+1))</f>
        <v/>
      </c>
      <c r="C65" s="465" t="str">
        <f ca="1">IF(OR($A$2=1,MAX($C$24:C64)&gt;=OP!$C$57),"",C64+(B65-B64))</f>
        <v/>
      </c>
      <c r="D65" s="560" t="str">
        <f ca="1">IF(OR($A$2=1,B65&gt;OP!$C$24),"",OP!$C$52)</f>
        <v/>
      </c>
      <c r="E65" s="561"/>
      <c r="F65" s="560" t="str">
        <f t="shared" ca="1" si="1"/>
        <v/>
      </c>
      <c r="G65" s="561"/>
      <c r="H65" s="560" t="str">
        <f ca="1">IF(OR($A$2=1,B65=""),"",ROUND(VLOOKUP(OP!$C$55,DIE,$B65+1,0)*OP!$C$28,0))</f>
        <v/>
      </c>
      <c r="I65" s="561"/>
      <c r="J65" s="560" t="str">
        <f ca="1">IF(OR($A$2=1,$B65=""),"",ROUND(VLOOKUP(OP!$C$55,HL_1,$B65+1,0)*OP!$C$28,0))</f>
        <v/>
      </c>
      <c r="K65" s="561"/>
      <c r="L65" s="560" t="str">
        <f ca="1">IF(OR($A$2=1,$B65=""),"",ROUND(VLOOKUP(OP!$C$55,HL_2,$B65+1,0)*OP!$C$28,0))</f>
        <v/>
      </c>
      <c r="M65" s="561"/>
      <c r="N65" s="560" t="str">
        <f ca="1">IF(OR($A$2=1,$B65=""),"",ROUND(VLOOKUP(OP!$C$55,HL_2,$B65+1,0)*OP!$C$28,0)+ROUND(OP!$C$28*10000*0.2,0))</f>
        <v/>
      </c>
      <c r="O65" s="561"/>
      <c r="P65" s="560" t="str">
        <f ca="1">IF(OR($A$2=1,$B65=""),"",ROUND(VLOOKUP(OP!$C$55,HL_3,$B65+1,0)*OP!$C$28,0))</f>
        <v/>
      </c>
      <c r="Q65" s="561"/>
      <c r="R65" s="560" t="str">
        <f ca="1">IF(OR($A$2=1,B65=""),"",ROUND(VLOOKUP(OP!$C$55,EXP,$B65+1,0)*OP!$C$28,0))</f>
        <v/>
      </c>
      <c r="S65" s="561"/>
      <c r="T65" s="560" t="str">
        <f ca="1">IF(OR($A$2=1,B65=""),"",ROUND(VLOOKUP(OP!$C$55,CV,$B65+1,0)*OP!$C$28,0))</f>
        <v/>
      </c>
      <c r="U65" s="561"/>
      <c r="V65" s="560" t="str">
        <f ca="1">IF(OR($A$2=1,B65=""),"",ROUND(VLOOKUP(OP!$C$55,PA,$B65+1,0)*OP!$C$28,0))</f>
        <v/>
      </c>
      <c r="W65" s="561"/>
      <c r="X65" s="343"/>
    </row>
    <row r="66" spans="1:24" s="342" customFormat="1" ht="10.35" customHeight="1">
      <c r="B66" s="465" t="str">
        <f ca="1">IF(OR(C65&gt;=OP!C$57,C65=""),"",IF(C65+1&gt;OP!$C$57,OP!$C$57+1-$B$24,B65+1))</f>
        <v/>
      </c>
      <c r="C66" s="465" t="str">
        <f ca="1">IF(OR($A$2=1,MAX($C$24:C65)&gt;=OP!$C$57),"",C65+(B66-B65))</f>
        <v/>
      </c>
      <c r="D66" s="560" t="str">
        <f ca="1">IF(OR($A$2=1,B66&gt;OP!$C$24),"",OP!$C$52)</f>
        <v/>
      </c>
      <c r="E66" s="561"/>
      <c r="F66" s="560" t="str">
        <f t="shared" ca="1" si="1"/>
        <v/>
      </c>
      <c r="G66" s="561"/>
      <c r="H66" s="560" t="str">
        <f ca="1">IF(OR($A$2=1,B66=""),"",ROUND(VLOOKUP(OP!$C$55,DIE,$B66+1,0)*OP!$C$28,0))</f>
        <v/>
      </c>
      <c r="I66" s="561"/>
      <c r="J66" s="560" t="str">
        <f ca="1">IF(OR($A$2=1,$B66=""),"",ROUND(VLOOKUP(OP!$C$55,HL_1,$B66+1,0)*OP!$C$28,0))</f>
        <v/>
      </c>
      <c r="K66" s="561"/>
      <c r="L66" s="560" t="str">
        <f ca="1">IF(OR($A$2=1,$B66=""),"",ROUND(VLOOKUP(OP!$C$55,HL_2,$B66+1,0)*OP!$C$28,0))</f>
        <v/>
      </c>
      <c r="M66" s="561"/>
      <c r="N66" s="560" t="str">
        <f ca="1">IF(OR($A$2=1,$B66=""),"",ROUND(VLOOKUP(OP!$C$55,HL_2,$B66+1,0)*OP!$C$28,0)+ROUND(OP!$C$28*10000*0.2,0))</f>
        <v/>
      </c>
      <c r="O66" s="561"/>
      <c r="P66" s="560" t="str">
        <f ca="1">IF(OR($A$2=1,$B66=""),"",ROUND(VLOOKUP(OP!$C$55,HL_3,$B66+1,0)*OP!$C$28,0))</f>
        <v/>
      </c>
      <c r="Q66" s="561"/>
      <c r="R66" s="560" t="str">
        <f ca="1">IF(OR($A$2=1,B66=""),"",ROUND(VLOOKUP(OP!$C$55,EXP,$B66+1,0)*OP!$C$28,0))</f>
        <v/>
      </c>
      <c r="S66" s="561"/>
      <c r="T66" s="560" t="str">
        <f ca="1">IF(OR($A$2=1,B66=""),"",ROUND(VLOOKUP(OP!$C$55,CV,$B66+1,0)*OP!$C$28,0))</f>
        <v/>
      </c>
      <c r="U66" s="561"/>
      <c r="V66" s="560" t="str">
        <f ca="1">IF(OR($A$2=1,B66=""),"",ROUND(VLOOKUP(OP!$C$55,PA,$B66+1,0)*OP!$C$28,0))</f>
        <v/>
      </c>
      <c r="W66" s="561"/>
      <c r="X66" s="343"/>
    </row>
    <row r="67" spans="1:24" s="342" customFormat="1" ht="10.35" customHeight="1">
      <c r="B67" s="465" t="str">
        <f ca="1">IF(OR(C66&gt;=OP!C$57,C66=""),"",IF(C66+1&gt;OP!$C$57,OP!$C$57+1-$B$24,B66+1))</f>
        <v/>
      </c>
      <c r="C67" s="465" t="str">
        <f ca="1">IF(OR($A$2=1,MAX($C$24:C66)&gt;=OP!$C$57),"",C66+(B67-B66))</f>
        <v/>
      </c>
      <c r="D67" s="560" t="str">
        <f ca="1">IF(OR($A$2=1,B67&gt;OP!$C$24),"",OP!$C$52)</f>
        <v/>
      </c>
      <c r="E67" s="561"/>
      <c r="F67" s="560" t="str">
        <f t="shared" ca="1" si="1"/>
        <v/>
      </c>
      <c r="G67" s="561"/>
      <c r="H67" s="560" t="str">
        <f ca="1">IF(OR($A$2=1,B67=""),"",ROUND(VLOOKUP(OP!$C$55,DIE,$B67+1,0)*OP!$C$28,0))</f>
        <v/>
      </c>
      <c r="I67" s="561"/>
      <c r="J67" s="560" t="str">
        <f ca="1">IF(OR($A$2=1,$B67=""),"",ROUND(VLOOKUP(OP!$C$55,HL_1,$B67+1,0)*OP!$C$28,0))</f>
        <v/>
      </c>
      <c r="K67" s="561"/>
      <c r="L67" s="560" t="str">
        <f ca="1">IF(OR($A$2=1,$B67=""),"",ROUND(VLOOKUP(OP!$C$55,HL_2,$B67+1,0)*OP!$C$28,0))</f>
        <v/>
      </c>
      <c r="M67" s="561"/>
      <c r="N67" s="560" t="str">
        <f ca="1">IF(OR($A$2=1,$B67=""),"",ROUND(VLOOKUP(OP!$C$55,HL_2,$B67+1,0)*OP!$C$28,0)+ROUND(OP!$C$28*10000*0.2,0))</f>
        <v/>
      </c>
      <c r="O67" s="561"/>
      <c r="P67" s="560" t="str">
        <f ca="1">IF(OR($A$2=1,$B67=""),"",ROUND(VLOOKUP(OP!$C$55,HL_3,$B67+1,0)*OP!$C$28,0))</f>
        <v/>
      </c>
      <c r="Q67" s="561"/>
      <c r="R67" s="560" t="str">
        <f ca="1">IF(OR($A$2=1,B67=""),"",ROUND(VLOOKUP(OP!$C$55,EXP,$B67+1,0)*OP!$C$28,0))</f>
        <v/>
      </c>
      <c r="S67" s="561"/>
      <c r="T67" s="560" t="str">
        <f ca="1">IF(OR($A$2=1,B67=""),"",ROUND(VLOOKUP(OP!$C$55,CV,$B67+1,0)*OP!$C$28,0))</f>
        <v/>
      </c>
      <c r="U67" s="561"/>
      <c r="V67" s="560" t="str">
        <f ca="1">IF(OR($A$2=1,B67=""),"",ROUND(VLOOKUP(OP!$C$55,PA,$B67+1,0)*OP!$C$28,0))</f>
        <v/>
      </c>
      <c r="W67" s="561"/>
      <c r="X67" s="343"/>
    </row>
    <row r="68" spans="1:24" s="342" customFormat="1" ht="10.35" customHeight="1">
      <c r="B68" s="465" t="str">
        <f ca="1">IF(OR(C67&gt;=OP!C$57,C67=""),"",IF(C67+1&gt;OP!$C$57,OP!$C$57+1-$B$24,B67+1))</f>
        <v/>
      </c>
      <c r="C68" s="465" t="str">
        <f ca="1">IF(OR($A$2=1,MAX($C$24:C67)&gt;=OP!$C$57),"",C67+(B68-B67))</f>
        <v/>
      </c>
      <c r="D68" s="560" t="str">
        <f ca="1">IF(OR($A$2=1,B68&gt;OP!$C$24),"",OP!$C$52)</f>
        <v/>
      </c>
      <c r="E68" s="561"/>
      <c r="F68" s="560" t="str">
        <f t="shared" ca="1" si="1"/>
        <v/>
      </c>
      <c r="G68" s="561"/>
      <c r="H68" s="560" t="str">
        <f ca="1">IF(OR($A$2=1,B68=""),"",ROUND(VLOOKUP(OP!$C$55,DIE,$B68+1,0)*OP!$C$28,0))</f>
        <v/>
      </c>
      <c r="I68" s="561"/>
      <c r="J68" s="560" t="str">
        <f ca="1">IF(OR($A$2=1,$B68=""),"",ROUND(VLOOKUP(OP!$C$55,HL_1,$B68+1,0)*OP!$C$28,0))</f>
        <v/>
      </c>
      <c r="K68" s="561"/>
      <c r="L68" s="560" t="str">
        <f ca="1">IF(OR($A$2=1,$B68=""),"",ROUND(VLOOKUP(OP!$C$55,HL_2,$B68+1,0)*OP!$C$28,0))</f>
        <v/>
      </c>
      <c r="M68" s="561"/>
      <c r="N68" s="560" t="str">
        <f ca="1">IF(OR($A$2=1,$B68=""),"",ROUND(VLOOKUP(OP!$C$55,HL_2,$B68+1,0)*OP!$C$28,0)+ROUND(OP!$C$28*10000*0.2,0))</f>
        <v/>
      </c>
      <c r="O68" s="561"/>
      <c r="P68" s="560" t="str">
        <f ca="1">IF(OR($A$2=1,$B68=""),"",ROUND(VLOOKUP(OP!$C$55,HL_3,$B68+1,0)*OP!$C$28,0))</f>
        <v/>
      </c>
      <c r="Q68" s="561"/>
      <c r="R68" s="560" t="str">
        <f ca="1">IF(OR($A$2=1,B68=""),"",ROUND(VLOOKUP(OP!$C$55,EXP,$B68+1,0)*OP!$C$28,0))</f>
        <v/>
      </c>
      <c r="S68" s="561"/>
      <c r="T68" s="560" t="str">
        <f ca="1">IF(OR($A$2=1,B68=""),"",ROUND(VLOOKUP(OP!$C$55,CV,$B68+1,0)*OP!$C$28,0))</f>
        <v/>
      </c>
      <c r="U68" s="561"/>
      <c r="V68" s="560" t="str">
        <f ca="1">IF(OR($A$2=1,B68=""),"",ROUND(VLOOKUP(OP!$C$55,PA,$B68+1,0)*OP!$C$28,0))</f>
        <v/>
      </c>
      <c r="W68" s="561"/>
      <c r="X68" s="343"/>
    </row>
    <row r="69" spans="1:24" s="23" customFormat="1" ht="12" customHeight="1">
      <c r="A69" s="34"/>
      <c r="B69" s="110" t="s">
        <v>759</v>
      </c>
      <c r="C69" s="104"/>
      <c r="D69" s="234"/>
      <c r="E69" s="234"/>
      <c r="F69" s="234"/>
      <c r="G69" s="234"/>
      <c r="H69" s="234"/>
      <c r="I69" s="234"/>
      <c r="J69" s="235"/>
      <c r="K69" s="235"/>
      <c r="L69" s="236"/>
      <c r="M69" s="236"/>
      <c r="N69" s="236"/>
      <c r="O69" s="236"/>
      <c r="P69" s="236"/>
      <c r="Q69" s="236"/>
      <c r="R69" s="236"/>
      <c r="S69" s="236"/>
      <c r="T69" s="236"/>
      <c r="U69" s="236"/>
      <c r="V69" s="236"/>
      <c r="W69" s="236"/>
      <c r="X69" s="22"/>
    </row>
    <row r="70" spans="1:24" s="23" customFormat="1" ht="12" customHeight="1">
      <c r="A70" s="34"/>
      <c r="B70" s="110" t="s">
        <v>1053</v>
      </c>
      <c r="C70" s="104"/>
      <c r="D70" s="234"/>
      <c r="E70" s="234"/>
      <c r="F70" s="234"/>
      <c r="G70" s="234"/>
      <c r="H70" s="234"/>
      <c r="I70" s="234"/>
      <c r="J70" s="235"/>
      <c r="K70" s="235"/>
      <c r="L70" s="236"/>
      <c r="M70" s="236"/>
      <c r="N70" s="236"/>
      <c r="O70" s="236"/>
      <c r="P70" s="236"/>
      <c r="Q70" s="236"/>
      <c r="R70" s="236"/>
      <c r="S70" s="236"/>
      <c r="T70" s="236"/>
      <c r="U70" s="236"/>
      <c r="V70" s="236"/>
      <c r="W70" s="236"/>
      <c r="X70" s="22"/>
    </row>
    <row r="71" spans="1:24" s="23" customFormat="1" ht="12" customHeight="1">
      <c r="A71" s="34"/>
      <c r="B71" s="354" t="s">
        <v>815</v>
      </c>
      <c r="C71" s="104"/>
      <c r="D71" s="234"/>
      <c r="E71" s="234"/>
      <c r="F71" s="234"/>
      <c r="G71" s="234"/>
      <c r="H71" s="234"/>
      <c r="I71" s="234"/>
      <c r="J71" s="235"/>
      <c r="K71" s="235"/>
      <c r="L71" s="236"/>
      <c r="M71" s="236"/>
      <c r="N71" s="236"/>
      <c r="O71" s="236"/>
      <c r="P71" s="236"/>
      <c r="Q71" s="236"/>
      <c r="R71" s="236"/>
      <c r="S71" s="236"/>
      <c r="T71" s="236"/>
      <c r="U71" s="236"/>
      <c r="V71" s="236"/>
      <c r="W71" s="236"/>
      <c r="X71" s="22"/>
    </row>
    <row r="72" spans="1:24" s="23" customFormat="1" ht="12" customHeight="1">
      <c r="A72" s="34"/>
      <c r="B72" s="357" t="s">
        <v>991</v>
      </c>
      <c r="C72" s="104"/>
      <c r="D72" s="234"/>
      <c r="E72" s="234"/>
      <c r="F72" s="234"/>
      <c r="G72" s="234"/>
      <c r="H72" s="234"/>
      <c r="I72" s="234"/>
      <c r="J72" s="235"/>
      <c r="K72" s="235"/>
      <c r="L72" s="236"/>
      <c r="M72" s="236"/>
      <c r="N72" s="236"/>
      <c r="O72" s="236"/>
      <c r="P72" s="236"/>
      <c r="Q72" s="236"/>
      <c r="R72" s="236"/>
      <c r="S72" s="236"/>
      <c r="T72" s="236"/>
      <c r="U72" s="236"/>
      <c r="V72" s="236"/>
      <c r="W72" s="236"/>
      <c r="X72" s="22"/>
    </row>
    <row r="73" spans="1:24" s="23" customFormat="1" ht="12" customHeight="1">
      <c r="A73" s="34"/>
      <c r="B73" s="357" t="s">
        <v>992</v>
      </c>
      <c r="C73" s="104"/>
      <c r="D73" s="234"/>
      <c r="E73" s="234"/>
      <c r="F73" s="234"/>
      <c r="G73" s="234"/>
      <c r="H73" s="234"/>
      <c r="I73" s="234"/>
      <c r="J73" s="235"/>
      <c r="K73" s="235"/>
      <c r="L73" s="236"/>
      <c r="M73" s="236"/>
      <c r="N73" s="236"/>
      <c r="O73" s="236"/>
      <c r="P73" s="236"/>
      <c r="Q73" s="236"/>
      <c r="R73" s="236"/>
      <c r="S73" s="236"/>
      <c r="T73" s="236"/>
      <c r="U73" s="236"/>
      <c r="V73" s="236"/>
      <c r="W73" s="236"/>
      <c r="X73" s="22"/>
    </row>
    <row r="74" spans="1:24" s="23" customFormat="1" ht="12" customHeight="1">
      <c r="A74" s="34"/>
      <c r="B74" s="357" t="s">
        <v>993</v>
      </c>
      <c r="C74" s="104"/>
      <c r="D74" s="234"/>
      <c r="E74" s="234"/>
      <c r="F74" s="234"/>
      <c r="G74" s="234"/>
      <c r="H74" s="234"/>
      <c r="I74" s="234"/>
      <c r="J74" s="235"/>
      <c r="K74" s="235"/>
      <c r="L74" s="236"/>
      <c r="M74" s="236"/>
      <c r="N74" s="236"/>
      <c r="O74" s="236"/>
      <c r="P74" s="236"/>
      <c r="Q74" s="236"/>
      <c r="R74" s="236"/>
      <c r="S74" s="236"/>
      <c r="T74" s="236"/>
      <c r="U74" s="236"/>
      <c r="V74" s="236"/>
      <c r="W74" s="236"/>
      <c r="X74" s="22"/>
    </row>
    <row r="75" spans="1:24" s="23" customFormat="1" ht="12" customHeight="1">
      <c r="A75" s="34"/>
      <c r="B75" s="357" t="s">
        <v>994</v>
      </c>
      <c r="C75" s="104"/>
      <c r="D75" s="234"/>
      <c r="E75" s="234"/>
      <c r="F75" s="234"/>
      <c r="G75" s="234"/>
      <c r="H75" s="234"/>
      <c r="I75" s="234"/>
      <c r="J75" s="235"/>
      <c r="K75" s="235"/>
      <c r="L75" s="236"/>
      <c r="M75" s="236"/>
      <c r="N75" s="236"/>
      <c r="O75" s="236"/>
      <c r="P75" s="236"/>
      <c r="Q75" s="236"/>
      <c r="R75" s="236"/>
      <c r="S75" s="236"/>
      <c r="T75" s="236"/>
      <c r="U75" s="236"/>
      <c r="V75" s="236"/>
      <c r="W75" s="236"/>
      <c r="X75" s="22"/>
    </row>
    <row r="76" spans="1:24" s="23" customFormat="1" ht="12" customHeight="1">
      <c r="A76" s="34"/>
      <c r="B76" s="110" t="s">
        <v>624</v>
      </c>
      <c r="C76" s="104"/>
      <c r="D76" s="234"/>
      <c r="E76" s="234"/>
      <c r="F76" s="234"/>
      <c r="G76" s="234"/>
      <c r="H76" s="234"/>
      <c r="I76" s="234"/>
      <c r="J76" s="235"/>
      <c r="K76" s="235"/>
      <c r="L76" s="236"/>
      <c r="M76" s="236"/>
      <c r="N76" s="236"/>
      <c r="O76" s="236"/>
      <c r="P76" s="236"/>
      <c r="Q76" s="236"/>
      <c r="R76" s="236"/>
      <c r="S76" s="236"/>
      <c r="T76" s="236"/>
      <c r="U76" s="236"/>
      <c r="V76" s="236"/>
      <c r="W76" s="236"/>
      <c r="X76" s="22"/>
    </row>
    <row r="77" spans="1:24" s="23" customFormat="1" ht="14.1" customHeight="1">
      <c r="A77" s="34">
        <v>1</v>
      </c>
      <c r="B77" s="563" t="str">
        <f>OP!$D$107</f>
        <v>本建議書僅供參考，詳細商品內容及其變更，應以投保當時保單條款內容及本公司核保、保全作業規定為準</v>
      </c>
      <c r="C77" s="563"/>
      <c r="D77" s="563"/>
      <c r="E77" s="563"/>
      <c r="F77" s="563"/>
      <c r="G77" s="563"/>
      <c r="H77" s="563"/>
      <c r="I77" s="563"/>
      <c r="J77" s="563"/>
      <c r="K77" s="563"/>
      <c r="L77" s="563"/>
      <c r="M77" s="563"/>
      <c r="N77" s="563"/>
      <c r="O77" s="563"/>
      <c r="P77" s="563"/>
      <c r="Q77" s="563"/>
      <c r="R77" s="563"/>
      <c r="S77" s="563"/>
      <c r="T77" s="563"/>
      <c r="U77" s="563"/>
      <c r="V77" s="563"/>
      <c r="W77" s="563"/>
      <c r="X77" s="22"/>
    </row>
    <row r="78" spans="1:24" s="23" customFormat="1" ht="12" customHeight="1">
      <c r="B78" s="369"/>
      <c r="C78" s="370"/>
      <c r="E78" s="606" t="str">
        <f>OP!$D$106</f>
        <v xml:space="preserve"> ※本契約條款樣張須於訂立契約前提供要保人至少三日審閱期間</v>
      </c>
      <c r="F78" s="607"/>
      <c r="G78" s="607"/>
      <c r="H78" s="607"/>
      <c r="I78" s="607"/>
      <c r="J78" s="607"/>
      <c r="K78" s="607"/>
      <c r="L78" s="607"/>
      <c r="M78" s="607"/>
      <c r="N78" s="607"/>
      <c r="O78" s="607"/>
      <c r="P78" s="607"/>
      <c r="Q78" s="607"/>
      <c r="R78" s="469"/>
      <c r="S78" s="470"/>
      <c r="T78" s="470"/>
      <c r="U78" s="470"/>
      <c r="V78" s="470"/>
      <c r="W78" s="160" t="str">
        <f ca="1">OP!$D$105</f>
        <v>V1.2-1150101 試算日：1150101</v>
      </c>
      <c r="X78" s="22"/>
    </row>
    <row r="79" spans="1:24" s="23" customFormat="1" ht="15" customHeight="1">
      <c r="B79" s="369"/>
      <c r="C79" s="370"/>
      <c r="E79" s="461"/>
      <c r="F79" s="462"/>
      <c r="G79" s="462"/>
      <c r="H79" s="462"/>
      <c r="I79" s="462"/>
      <c r="J79" s="462"/>
      <c r="K79" s="462"/>
      <c r="L79" s="462"/>
      <c r="M79" s="462"/>
      <c r="N79" s="462"/>
      <c r="O79" s="462"/>
      <c r="P79" s="462"/>
      <c r="Q79" s="462"/>
      <c r="R79" s="462"/>
      <c r="S79" s="224"/>
      <c r="T79" s="159"/>
      <c r="U79" s="159"/>
      <c r="V79" s="159"/>
      <c r="X79" s="22"/>
    </row>
    <row r="80" spans="1:24" ht="15.95" customHeight="1">
      <c r="B80" s="576" t="s">
        <v>1060</v>
      </c>
      <c r="C80" s="576"/>
      <c r="D80" s="576"/>
      <c r="E80" s="576"/>
      <c r="F80" s="576"/>
      <c r="G80" s="576"/>
      <c r="H80" s="576"/>
      <c r="I80" s="576"/>
      <c r="J80" s="576"/>
      <c r="K80" s="576"/>
      <c r="L80" s="576"/>
      <c r="M80" s="576"/>
      <c r="N80" s="577"/>
      <c r="O80" s="577"/>
      <c r="P80" s="577"/>
      <c r="Q80" s="577"/>
      <c r="R80" s="576"/>
      <c r="S80" s="576"/>
      <c r="T80" s="576"/>
      <c r="U80" s="576"/>
      <c r="V80" s="576"/>
      <c r="W80" s="576"/>
      <c r="X80" s="8"/>
    </row>
    <row r="81" spans="2:24" s="23" customFormat="1" ht="15" customHeight="1">
      <c r="B81" s="369"/>
      <c r="C81" s="370"/>
      <c r="E81" s="461"/>
      <c r="F81" s="462"/>
      <c r="G81" s="462"/>
      <c r="H81" s="462"/>
      <c r="I81" s="462"/>
      <c r="J81" s="462"/>
      <c r="K81" s="462"/>
      <c r="L81" s="462"/>
      <c r="M81" s="462"/>
      <c r="N81" s="462"/>
      <c r="O81" s="462"/>
      <c r="P81" s="462"/>
      <c r="Q81" s="462"/>
      <c r="R81" s="462"/>
      <c r="S81" s="224"/>
      <c r="T81" s="159"/>
      <c r="U81" s="159"/>
      <c r="V81" s="159"/>
      <c r="W81" s="490" t="str">
        <f>IF(OP!$C$105="停售","本商品已停售","")</f>
        <v/>
      </c>
      <c r="X81" s="22"/>
    </row>
    <row r="82" spans="2:24" s="23" customFormat="1" ht="16.5" customHeight="1">
      <c r="B82" s="489" t="str">
        <f>IF(OR(PYY=0,PY!$C$6=0),"未設定分期定期保險金",IF(AND(輸入頁!$G$26&gt;0,MAX($G86:$H130,$L86:$M130,$Q86:$S130,$V86:$W130)=0),"指定分期給付金額低於最低限制，僅能一次給付",IF(輸入頁!$G$26=0,"","指定保險金比例："&amp;TEXT(PY!$C$4,"0%")&amp;"，"&amp;輸入頁!$F$28&amp;TEXT(輸入頁!$G$28,"0.00%")&amp;"，"&amp;輸入頁!$F$30&amp;TEXT(輸入頁!$G$30,"0 個月"))))</f>
        <v>未設定分期定期保險金</v>
      </c>
      <c r="C82" s="364"/>
      <c r="D82" s="364"/>
      <c r="E82" s="364"/>
      <c r="F82" s="364"/>
      <c r="G82" s="364"/>
      <c r="H82" s="364"/>
      <c r="I82" s="364"/>
      <c r="J82" s="364"/>
      <c r="K82" s="364"/>
      <c r="L82" s="364"/>
      <c r="M82" s="364"/>
      <c r="N82" s="364"/>
      <c r="O82" s="364"/>
      <c r="P82" s="364"/>
      <c r="Q82" s="364"/>
      <c r="R82" s="364"/>
      <c r="S82" s="364"/>
      <c r="V82" s="365"/>
      <c r="W82" s="488" t="s">
        <v>768</v>
      </c>
      <c r="X82" s="22"/>
    </row>
    <row r="83" spans="2:24" s="363" customFormat="1" ht="16.5" customHeight="1">
      <c r="B83" s="566" t="s">
        <v>315</v>
      </c>
      <c r="C83" s="566" t="s">
        <v>0</v>
      </c>
      <c r="D83" s="567" t="s">
        <v>752</v>
      </c>
      <c r="E83" s="605"/>
      <c r="F83" s="605"/>
      <c r="G83" s="605"/>
      <c r="H83" s="605"/>
      <c r="I83" s="605"/>
      <c r="J83" s="605"/>
      <c r="K83" s="605"/>
      <c r="L83" s="605"/>
      <c r="M83" s="605"/>
      <c r="N83" s="567" t="s">
        <v>1054</v>
      </c>
      <c r="O83" s="605"/>
      <c r="P83" s="605"/>
      <c r="Q83" s="605"/>
      <c r="R83" s="605"/>
      <c r="S83" s="567" t="s">
        <v>989</v>
      </c>
      <c r="T83" s="605"/>
      <c r="U83" s="605"/>
      <c r="V83" s="605"/>
      <c r="W83" s="605"/>
      <c r="X83" s="362"/>
    </row>
    <row r="84" spans="2:24" s="363" customFormat="1" ht="30" customHeight="1">
      <c r="B84" s="567"/>
      <c r="C84" s="567"/>
      <c r="D84" s="572" t="s">
        <v>629</v>
      </c>
      <c r="E84" s="604"/>
      <c r="F84" s="604"/>
      <c r="G84" s="604"/>
      <c r="H84" s="604"/>
      <c r="I84" s="572" t="s">
        <v>766</v>
      </c>
      <c r="J84" s="604"/>
      <c r="K84" s="604"/>
      <c r="L84" s="604"/>
      <c r="M84" s="604"/>
      <c r="N84" s="605"/>
      <c r="O84" s="605"/>
      <c r="P84" s="605"/>
      <c r="Q84" s="605"/>
      <c r="R84" s="605"/>
      <c r="S84" s="605"/>
      <c r="T84" s="605"/>
      <c r="U84" s="605"/>
      <c r="V84" s="605"/>
      <c r="W84" s="605"/>
      <c r="X84" s="362"/>
    </row>
    <row r="85" spans="2:24" s="363" customFormat="1" ht="50.1" customHeight="1">
      <c r="B85" s="568"/>
      <c r="C85" s="569"/>
      <c r="D85" s="572" t="s">
        <v>988</v>
      </c>
      <c r="E85" s="604"/>
      <c r="F85" s="604"/>
      <c r="G85" s="572" t="str">
        <f>IF(OR(PYY=0,PY!$C$6=0),"","分期給付(月)
給付"&amp;PY!$C$6&amp;"個月
(預估值)")</f>
        <v/>
      </c>
      <c r="H85" s="573"/>
      <c r="I85" s="572" t="s">
        <v>988</v>
      </c>
      <c r="J85" s="604"/>
      <c r="K85" s="604"/>
      <c r="L85" s="572" t="str">
        <f>IF(OR(PYY=0,PY!$C$6=0),"","分期給付(月)
給付"&amp;PY!$C$6&amp;"個月
(預估值)")</f>
        <v/>
      </c>
      <c r="M85" s="573"/>
      <c r="N85" s="572" t="s">
        <v>988</v>
      </c>
      <c r="O85" s="604"/>
      <c r="P85" s="604"/>
      <c r="Q85" s="572" t="str">
        <f>IF(OR(PYY=0,PY!$C$6=0),"","分期給付(月)
給付"&amp;PY!$C$6&amp;"個月
(預估值)")</f>
        <v/>
      </c>
      <c r="R85" s="573"/>
      <c r="S85" s="572" t="s">
        <v>988</v>
      </c>
      <c r="T85" s="604"/>
      <c r="U85" s="604"/>
      <c r="V85" s="572" t="str">
        <f>IF(OR(PYY=0,PY!$C$6=0),"","分期給付(月)
給付"&amp;PY!$C$6&amp;"個月
(預估值)")</f>
        <v/>
      </c>
      <c r="W85" s="573"/>
      <c r="X85" s="362"/>
    </row>
    <row r="86" spans="2:24" s="342" customFormat="1" ht="14.1" customHeight="1">
      <c r="B86" s="464">
        <v>1</v>
      </c>
      <c r="C86" s="464">
        <f ca="1">IF($A$2=1,"",OP!$D$5)</f>
        <v>35</v>
      </c>
      <c r="D86" s="570">
        <f ca="1">IF(OR($A$2=1,$B86=""),"",ROUND(ROUND(VLOOKUP(OP!$C$55,HL_1,$B86+1,0)*OP!$C$28,0)*IF(OR($G86=0,$G86=""),1,PYO),0))</f>
        <v>482300</v>
      </c>
      <c r="E86" s="587"/>
      <c r="F86" s="587"/>
      <c r="G86" s="570"/>
      <c r="H86" s="571"/>
      <c r="I86" s="570">
        <f ca="1">IF(OR($A$2=1,$B86=""),"",ROUND(ROUND(VLOOKUP(OP!$C$55,HL_2,$B86+1,0)*OP!$C$28,0)*IF(OR($L86=0,$L86=""),1,PYO),0))</f>
        <v>482300</v>
      </c>
      <c r="J86" s="587"/>
      <c r="K86" s="587"/>
      <c r="L86" s="570"/>
      <c r="M86" s="571"/>
      <c r="N86" s="570">
        <f ca="1">IF(OR($A$2=1,$B86=""),"",ROUND((ROUND(VLOOKUP(OP!$C$55,HL_2,$B86+1,0)*OP!$C$28,0)+ROUND(OP!$C$28*10000*0,0))*IF(OR($Q86=0,$Q86=""),1,PYO),0))</f>
        <v>482300</v>
      </c>
      <c r="O86" s="587"/>
      <c r="P86" s="587"/>
      <c r="Q86" s="570"/>
      <c r="R86" s="571"/>
      <c r="S86" s="570">
        <f ca="1">IF(OR($A$2=1,$B86=""),"",ROUND(ROUND(VLOOKUP(OP!$C$55,HL_3,$B86+1,0)*OP!$C$28,0)*IF(OR($V86=0,$V86=""),1,PYO),0))</f>
        <v>5000000</v>
      </c>
      <c r="T86" s="587"/>
      <c r="U86" s="587"/>
      <c r="V86" s="570"/>
      <c r="W86" s="571"/>
      <c r="X86" s="343"/>
    </row>
    <row r="87" spans="2:24" s="342" customFormat="1" ht="14.1" customHeight="1">
      <c r="B87" s="465">
        <f ca="1">IF(OR(C86&gt;=OP!C$57,C86=""),"",IF(C86+1&gt;OP!$C$57,OP!$C$57+1-$B$24,B86+1))</f>
        <v>2</v>
      </c>
      <c r="C87" s="465">
        <f ca="1">IF(OR($A$2=1,MAX($C$86:C86)&gt;=OP!$C$57),"",C86+(B87-B86))</f>
        <v>36</v>
      </c>
      <c r="D87" s="570">
        <f ca="1">IF(OR($A$2=1,$B87=""),"",ROUND(ROUND(VLOOKUP(OP!$C$55,HL_1,$B87+1,0)*OP!$C$28,0)*IF(OR($G87=0,$G87=""),1,PYO),0))</f>
        <v>1000000</v>
      </c>
      <c r="E87" s="587"/>
      <c r="F87" s="587"/>
      <c r="G87" s="570">
        <f ca="1">IF(OR($A$2=1,$B87=""),"",ROUND(ROUND(VLOOKUP(OP!$C$55,HL_1,$B87+1,0)*OP!$C$28,0)*IF(OR(ROUND(VLOOKUP(OP!$C$55,HL_1,$B87+1,0)*OP!$C$28,0)*PY!$C$4&lt;PY!$D$5,ROUND(VLOOKUP(OP!$C$55,HL_1,$B87+1,0)*OP!$C$28,0)*PY!$C$4*PYR&lt;PY!$C$5),0,PYY)*PYR,0))</f>
        <v>0</v>
      </c>
      <c r="H87" s="571"/>
      <c r="I87" s="570">
        <f ca="1">IF(OR($A$2=1,$B87=""),"",ROUND(ROUND(VLOOKUP(OP!$C$55,HL_2,$B87+1,0)*OP!$C$28,0)*IF(OR($L87=0,$L87=""),1,PYO),0))</f>
        <v>5000000</v>
      </c>
      <c r="J87" s="587"/>
      <c r="K87" s="587"/>
      <c r="L87" s="570">
        <f ca="1">IF(OR($A$2=1,$B87=""),"",ROUND(ROUND(VLOOKUP(OP!$C$55,HL_2,$B87+1,0)*OP!$C$28,0)*IF(OR(ROUND(VLOOKUP(OP!$C$55,HL_2,$B87+1,0)*OP!$C$28,0)*PY!$C$4&lt;PY!$D$5,ROUND(VLOOKUP(OP!$C$55,HL_2,$B87+1,0)*OP!$C$28,0)*PY!$C$4*PYR&lt;PY!$C$5),0,PYY)*PYR,0))</f>
        <v>0</v>
      </c>
      <c r="M87" s="571"/>
      <c r="N87" s="570">
        <f ca="1">IF(OR($A$2=1,$B87=""),"",ROUND((ROUND(VLOOKUP(OP!$C$55,HL_2,$B87+1,0)*OP!$C$28,0)+ROUND(OP!$C$28*10000*0.2,0))*IF(OR($Q87=0,$Q87=""),1,PYO),0))</f>
        <v>6000000</v>
      </c>
      <c r="O87" s="587"/>
      <c r="P87" s="587"/>
      <c r="Q87" s="570">
        <f ca="1">IF(OR($A$2=1,$B87=""),"",ROUND((ROUND(VLOOKUP(OP!$C$55,HL_2,$B87+1,0)*OP!$C$28,0)+ROUND(OP!$C$28*10000*0.2,0))*IF(OR((ROUND(VLOOKUP(OP!$C$55,HL_2,$B87+1,0)*OP!$C$28,0)+ROUND(OP!$C$28*10000*0.2,0))*PY!$C$4&lt;PY!$D$5,(ROUND(VLOOKUP(OP!$C$55,HL_2,$B87+1,0)*OP!$C$28,0)+ROUND(OP!$C$28*10000*0.2,0))*PY!$C$4*PYR&lt;PY!$C$5),0,PYY)*PYR,0))</f>
        <v>0</v>
      </c>
      <c r="R87" s="571"/>
      <c r="S87" s="570">
        <f ca="1">IF(OR($A$2=1,$B87=""),"",ROUND(ROUND(VLOOKUP(OP!$C$55,HL_3,$B87+1,0)*OP!$C$28,0)*IF(OR($V87=0,$V87=""),1,PYO),0))</f>
        <v>5000000</v>
      </c>
      <c r="T87" s="587"/>
      <c r="U87" s="587"/>
      <c r="V87" s="570">
        <f ca="1">IF(OR($A$2=1,$B87=""),"",ROUND(ROUND(VLOOKUP(OP!$C$55,HL_3,$B87+1,0)*OP!$C$28,0)*IF(OR(ROUND(VLOOKUP(OP!$C$55,HL_3,$B87+1,0)*OP!$C$28,0)*PY!$C$4&lt;PY!$D$5,ROUND(VLOOKUP(OP!$C$55,HL_3,$B87+1,0)*OP!$C$28,0)*PY!$C$4*PYR&lt;PY!$C$5),0,PYY)*PYR,0))</f>
        <v>0</v>
      </c>
      <c r="W87" s="571"/>
      <c r="X87" s="343"/>
    </row>
    <row r="88" spans="2:24" s="342" customFormat="1" ht="14.1" customHeight="1">
      <c r="B88" s="465">
        <f ca="1">IF(OR(C87&gt;=OP!C$57,C87=""),"",IF(C87+1&gt;OP!$C$57,OP!$C$57+1-$B$24,B87+1))</f>
        <v>3</v>
      </c>
      <c r="C88" s="465">
        <f ca="1">IF(OR($A$2=1,MAX($C$86:C87)&gt;=OP!$C$57),"",C87+(B88-B87))</f>
        <v>37</v>
      </c>
      <c r="D88" s="570">
        <f ca="1">IF(OR($A$2=1,$B88=""),"",ROUND(ROUND(VLOOKUP(OP!$C$55,HL_1,$B88+1,0)*OP!$C$28,0)*IF(OR($G88=0,$G88=""),1,PYO),0))</f>
        <v>1446900</v>
      </c>
      <c r="E88" s="587"/>
      <c r="F88" s="587"/>
      <c r="G88" s="570">
        <f ca="1">IF(OR($A$2=1,$B88=""),"",ROUND(ROUND(VLOOKUP(OP!$C$55,HL_1,$B88+1,0)*OP!$C$28,0)*IF(OR(ROUND(VLOOKUP(OP!$C$55,HL_1,$B88+1,0)*OP!$C$28,0)*PY!$C$4&lt;PY!$D$5,ROUND(VLOOKUP(OP!$C$55,HL_1,$B88+1,0)*OP!$C$28,0)*PY!$C$4*PYR&lt;PY!$C$5),0,PYY)*PYR,0))</f>
        <v>0</v>
      </c>
      <c r="H88" s="571"/>
      <c r="I88" s="570">
        <f ca="1">IF(OR($A$2=1,$B88=""),"",ROUND(ROUND(VLOOKUP(OP!$C$55,HL_2,$B88+1,0)*OP!$C$28,0)*IF(OR($L88=0,$L88=""),1,PYO),0))</f>
        <v>5000000</v>
      </c>
      <c r="J88" s="587"/>
      <c r="K88" s="587"/>
      <c r="L88" s="570">
        <f ca="1">IF(OR($A$2=1,$B88=""),"",ROUND(ROUND(VLOOKUP(OP!$C$55,HL_2,$B88+1,0)*OP!$C$28,0)*IF(OR(ROUND(VLOOKUP(OP!$C$55,HL_2,$B88+1,0)*OP!$C$28,0)*PY!$C$4&lt;PY!$D$5,ROUND(VLOOKUP(OP!$C$55,HL_2,$B88+1,0)*OP!$C$28,0)*PY!$C$4*PYR&lt;PY!$C$5),0,PYY)*PYR,0))</f>
        <v>0</v>
      </c>
      <c r="M88" s="571"/>
      <c r="N88" s="570">
        <f ca="1">IF(OR($A$2=1,$B88=""),"",ROUND((ROUND(VLOOKUP(OP!$C$55,HL_2,$B88+1,0)*OP!$C$28,0)+ROUND(OP!$C$28*10000*0.2,0))*IF(OR($Q88=0,$Q88=""),1,PYO),0))</f>
        <v>6000000</v>
      </c>
      <c r="O88" s="587"/>
      <c r="P88" s="587"/>
      <c r="Q88" s="570">
        <f ca="1">IF(OR($A$2=1,$B88=""),"",ROUND((ROUND(VLOOKUP(OP!$C$55,HL_2,$B88+1,0)*OP!$C$28,0)+ROUND(OP!$C$28*10000*0.2,0))*IF(OR((ROUND(VLOOKUP(OP!$C$55,HL_2,$B88+1,0)*OP!$C$28,0)+ROUND(OP!$C$28*10000*0.2,0))*PY!$C$4&lt;PY!$D$5,(ROUND(VLOOKUP(OP!$C$55,HL_2,$B88+1,0)*OP!$C$28,0)+ROUND(OP!$C$28*10000*0.2,0))*PY!$C$4*PYR&lt;PY!$C$5),0,PYY)*PYR,0))</f>
        <v>0</v>
      </c>
      <c r="R88" s="571"/>
      <c r="S88" s="570">
        <f ca="1">IF(OR($A$2=1,$B88=""),"",ROUND(ROUND(VLOOKUP(OP!$C$55,HL_3,$B88+1,0)*OP!$C$28,0)*IF(OR($V88=0,$V88=""),1,PYO),0))</f>
        <v>5000000</v>
      </c>
      <c r="T88" s="587"/>
      <c r="U88" s="587"/>
      <c r="V88" s="570">
        <f ca="1">IF(OR($A$2=1,$B88=""),"",ROUND(ROUND(VLOOKUP(OP!$C$55,HL_3,$B88+1,0)*OP!$C$28,0)*IF(OR(ROUND(VLOOKUP(OP!$C$55,HL_3,$B88+1,0)*OP!$C$28,0)*PY!$C$4&lt;PY!$D$5,ROUND(VLOOKUP(OP!$C$55,HL_3,$B88+1,0)*OP!$C$28,0)*PY!$C$4*PYR&lt;PY!$C$5),0,PYY)*PYR,0))</f>
        <v>0</v>
      </c>
      <c r="W88" s="571"/>
      <c r="X88" s="343"/>
    </row>
    <row r="89" spans="2:24" s="342" customFormat="1" ht="14.1" customHeight="1">
      <c r="B89" s="465">
        <f ca="1">IF(OR(C88&gt;=OP!C$57,C88=""),"",IF(C88+1&gt;OP!$C$57,OP!$C$57+1-$B$24,B88+1))</f>
        <v>4</v>
      </c>
      <c r="C89" s="465">
        <f ca="1">IF(OR($A$2=1,MAX($C$86:C88)&gt;=OP!$C$57),"",C88+(B89-B88))</f>
        <v>38</v>
      </c>
      <c r="D89" s="570">
        <f ca="1">IF(OR($A$2=1,$B89=""),"",ROUND(ROUND(VLOOKUP(OP!$C$55,HL_1,$B89+1,0)*OP!$C$28,0)*IF(OR($G89=0,$G89=""),1,PYO),0))</f>
        <v>1929200</v>
      </c>
      <c r="E89" s="587"/>
      <c r="F89" s="587"/>
      <c r="G89" s="570">
        <f ca="1">IF(OR($A$2=1,$B89=""),"",ROUND(ROUND(VLOOKUP(OP!$C$55,HL_1,$B89+1,0)*OP!$C$28,0)*IF(OR(ROUND(VLOOKUP(OP!$C$55,HL_1,$B89+1,0)*OP!$C$28,0)*PY!$C$4&lt;PY!$D$5,ROUND(VLOOKUP(OP!$C$55,HL_1,$B89+1,0)*OP!$C$28,0)*PY!$C$4*PYR&lt;PY!$C$5),0,PYY)*PYR,0))</f>
        <v>0</v>
      </c>
      <c r="H89" s="571"/>
      <c r="I89" s="570">
        <f ca="1">IF(OR($A$2=1,$B89=""),"",ROUND(ROUND(VLOOKUP(OP!$C$55,HL_2,$B89+1,0)*OP!$C$28,0)*IF(OR($L89=0,$L89=""),1,PYO),0))</f>
        <v>5000000</v>
      </c>
      <c r="J89" s="587"/>
      <c r="K89" s="587"/>
      <c r="L89" s="570">
        <f ca="1">IF(OR($A$2=1,$B89=""),"",ROUND(ROUND(VLOOKUP(OP!$C$55,HL_2,$B89+1,0)*OP!$C$28,0)*IF(OR(ROUND(VLOOKUP(OP!$C$55,HL_2,$B89+1,0)*OP!$C$28,0)*PY!$C$4&lt;PY!$D$5,ROUND(VLOOKUP(OP!$C$55,HL_2,$B89+1,0)*OP!$C$28,0)*PY!$C$4*PYR&lt;PY!$C$5),0,PYY)*PYR,0))</f>
        <v>0</v>
      </c>
      <c r="M89" s="571"/>
      <c r="N89" s="570">
        <f ca="1">IF(OR($A$2=1,$B89=""),"",ROUND((ROUND(VLOOKUP(OP!$C$55,HL_2,$B89+1,0)*OP!$C$28,0)+ROUND(OP!$C$28*10000*0.2,0))*IF(OR($Q89=0,$Q89=""),1,PYO),0))</f>
        <v>6000000</v>
      </c>
      <c r="O89" s="587"/>
      <c r="P89" s="587"/>
      <c r="Q89" s="570">
        <f ca="1">IF(OR($A$2=1,$B89=""),"",ROUND((ROUND(VLOOKUP(OP!$C$55,HL_2,$B89+1,0)*OP!$C$28,0)+ROUND(OP!$C$28*10000*0.2,0))*IF(OR((ROUND(VLOOKUP(OP!$C$55,HL_2,$B89+1,0)*OP!$C$28,0)+ROUND(OP!$C$28*10000*0.2,0))*PY!$C$4&lt;PY!$D$5,(ROUND(VLOOKUP(OP!$C$55,HL_2,$B89+1,0)*OP!$C$28,0)+ROUND(OP!$C$28*10000*0.2,0))*PY!$C$4*PYR&lt;PY!$C$5),0,PYY)*PYR,0))</f>
        <v>0</v>
      </c>
      <c r="R89" s="571"/>
      <c r="S89" s="570">
        <f ca="1">IF(OR($A$2=1,$B89=""),"",ROUND(ROUND(VLOOKUP(OP!$C$55,HL_3,$B89+1,0)*OP!$C$28,0)*IF(OR($V89=0,$V89=""),1,PYO),0))</f>
        <v>5000000</v>
      </c>
      <c r="T89" s="587"/>
      <c r="U89" s="587"/>
      <c r="V89" s="570">
        <f ca="1">IF(OR($A$2=1,$B89=""),"",ROUND(ROUND(VLOOKUP(OP!$C$55,HL_3,$B89+1,0)*OP!$C$28,0)*IF(OR(ROUND(VLOOKUP(OP!$C$55,HL_3,$B89+1,0)*OP!$C$28,0)*PY!$C$4&lt;PY!$D$5,ROUND(VLOOKUP(OP!$C$55,HL_3,$B89+1,0)*OP!$C$28,0)*PY!$C$4*PYR&lt;PY!$C$5),0,PYY)*PYR,0))</f>
        <v>0</v>
      </c>
      <c r="W89" s="571"/>
      <c r="X89" s="343"/>
    </row>
    <row r="90" spans="2:24" s="342" customFormat="1" ht="14.1" customHeight="1">
      <c r="B90" s="465">
        <f ca="1">IF(OR(C89&gt;=OP!C$57,C89=""),"",IF(C89+1&gt;OP!$C$57,OP!$C$57+1-$B$24,B89+1))</f>
        <v>5</v>
      </c>
      <c r="C90" s="465">
        <f ca="1">IF(OR($A$2=1,MAX($C$86:C89)&gt;=OP!$C$57),"",C89+(B90-B89))</f>
        <v>39</v>
      </c>
      <c r="D90" s="570">
        <f ca="1">IF(OR($A$2=1,$B90=""),"",ROUND(ROUND(VLOOKUP(OP!$C$55,HL_1,$B90+1,0)*OP!$C$28,0)*IF(OR($G90=0,$G90=""),1,PYO),0))</f>
        <v>2411500</v>
      </c>
      <c r="E90" s="587"/>
      <c r="F90" s="587"/>
      <c r="G90" s="570">
        <f ca="1">IF(OR($A$2=1,$B90=""),"",ROUND(ROUND(VLOOKUP(OP!$C$55,HL_1,$B90+1,0)*OP!$C$28,0)*IF(OR(ROUND(VLOOKUP(OP!$C$55,HL_1,$B90+1,0)*OP!$C$28,0)*PY!$C$4&lt;PY!$D$5,ROUND(VLOOKUP(OP!$C$55,HL_1,$B90+1,0)*OP!$C$28,0)*PY!$C$4*PYR&lt;PY!$C$5),0,PYY)*PYR,0))</f>
        <v>0</v>
      </c>
      <c r="H90" s="571"/>
      <c r="I90" s="570">
        <f ca="1">IF(OR($A$2=1,$B90=""),"",ROUND(ROUND(VLOOKUP(OP!$C$55,HL_2,$B90+1,0)*OP!$C$28,0)*IF(OR($L90=0,$L90=""),1,PYO),0))</f>
        <v>5000000</v>
      </c>
      <c r="J90" s="587"/>
      <c r="K90" s="587"/>
      <c r="L90" s="570">
        <f ca="1">IF(OR($A$2=1,$B90=""),"",ROUND(ROUND(VLOOKUP(OP!$C$55,HL_2,$B90+1,0)*OP!$C$28,0)*IF(OR(ROUND(VLOOKUP(OP!$C$55,HL_2,$B90+1,0)*OP!$C$28,0)*PY!$C$4&lt;PY!$D$5,ROUND(VLOOKUP(OP!$C$55,HL_2,$B90+1,0)*OP!$C$28,0)*PY!$C$4*PYR&lt;PY!$C$5),0,PYY)*PYR,0))</f>
        <v>0</v>
      </c>
      <c r="M90" s="571"/>
      <c r="N90" s="570">
        <f ca="1">IF(OR($A$2=1,$B90=""),"",ROUND((ROUND(VLOOKUP(OP!$C$55,HL_2,$B90+1,0)*OP!$C$28,0)+ROUND(OP!$C$28*10000*0.2,0))*IF(OR($Q90=0,$Q90=""),1,PYO),0))</f>
        <v>6000000</v>
      </c>
      <c r="O90" s="587"/>
      <c r="P90" s="587"/>
      <c r="Q90" s="570">
        <f ca="1">IF(OR($A$2=1,$B90=""),"",ROUND((ROUND(VLOOKUP(OP!$C$55,HL_2,$B90+1,0)*OP!$C$28,0)+ROUND(OP!$C$28*10000*0.2,0))*IF(OR((ROUND(VLOOKUP(OP!$C$55,HL_2,$B90+1,0)*OP!$C$28,0)+ROUND(OP!$C$28*10000*0.2,0))*PY!$C$4&lt;PY!$D$5,(ROUND(VLOOKUP(OP!$C$55,HL_2,$B90+1,0)*OP!$C$28,0)+ROUND(OP!$C$28*10000*0.2,0))*PY!$C$4*PYR&lt;PY!$C$5),0,PYY)*PYR,0))</f>
        <v>0</v>
      </c>
      <c r="R90" s="571"/>
      <c r="S90" s="570">
        <f ca="1">IF(OR($A$2=1,$B90=""),"",ROUND(ROUND(VLOOKUP(OP!$C$55,HL_3,$B90+1,0)*OP!$C$28,0)*IF(OR($V90=0,$V90=""),1,PYO),0))</f>
        <v>5000000</v>
      </c>
      <c r="T90" s="587"/>
      <c r="U90" s="587"/>
      <c r="V90" s="570">
        <f ca="1">IF(OR($A$2=1,$B90=""),"",ROUND(ROUND(VLOOKUP(OP!$C$55,HL_3,$B90+1,0)*OP!$C$28,0)*IF(OR(ROUND(VLOOKUP(OP!$C$55,HL_3,$B90+1,0)*OP!$C$28,0)*PY!$C$4&lt;PY!$D$5,ROUND(VLOOKUP(OP!$C$55,HL_3,$B90+1,0)*OP!$C$28,0)*PY!$C$4*PYR&lt;PY!$C$5),0,PYY)*PYR,0))</f>
        <v>0</v>
      </c>
      <c r="W90" s="571"/>
      <c r="X90" s="343"/>
    </row>
    <row r="91" spans="2:24" s="342" customFormat="1" ht="14.1" customHeight="1">
      <c r="B91" s="465">
        <f ca="1">IF(OR(C90&gt;=OP!C$57,C90=""),"",IF(C90+1&gt;OP!$C$57,OP!$C$57+1-$B$24,B90+1))</f>
        <v>6</v>
      </c>
      <c r="C91" s="465">
        <f ca="1">IF(OR($A$2=1,MAX($C$86:C90)&gt;=OP!$C$57),"",C90+(B91-B90))</f>
        <v>40</v>
      </c>
      <c r="D91" s="570">
        <f ca="1">IF(OR($A$2=1,$B91=""),"",ROUND(ROUND(VLOOKUP(OP!$C$55,HL_1,$B91+1,0)*OP!$C$28,0)*IF(OR($G91=0,$G91=""),1,PYO),0))</f>
        <v>2893800</v>
      </c>
      <c r="E91" s="587"/>
      <c r="F91" s="587"/>
      <c r="G91" s="570">
        <f ca="1">IF(OR($A$2=1,$B91=""),"",ROUND(ROUND(VLOOKUP(OP!$C$55,HL_1,$B91+1,0)*OP!$C$28,0)*IF(OR(ROUND(VLOOKUP(OP!$C$55,HL_1,$B91+1,0)*OP!$C$28,0)*PY!$C$4&lt;PY!$D$5,ROUND(VLOOKUP(OP!$C$55,HL_1,$B91+1,0)*OP!$C$28,0)*PY!$C$4*PYR&lt;PY!$C$5),0,PYY)*PYR,0))</f>
        <v>0</v>
      </c>
      <c r="H91" s="571"/>
      <c r="I91" s="570">
        <f ca="1">IF(OR($A$2=1,$B91=""),"",ROUND(ROUND(VLOOKUP(OP!$C$55,HL_2,$B91+1,0)*OP!$C$28,0)*IF(OR($L91=0,$L91=""),1,PYO),0))</f>
        <v>5000000</v>
      </c>
      <c r="J91" s="587"/>
      <c r="K91" s="587"/>
      <c r="L91" s="570">
        <f ca="1">IF(OR($A$2=1,$B91=""),"",ROUND(ROUND(VLOOKUP(OP!$C$55,HL_2,$B91+1,0)*OP!$C$28,0)*IF(OR(ROUND(VLOOKUP(OP!$C$55,HL_2,$B91+1,0)*OP!$C$28,0)*PY!$C$4&lt;PY!$D$5,ROUND(VLOOKUP(OP!$C$55,HL_2,$B91+1,0)*OP!$C$28,0)*PY!$C$4*PYR&lt;PY!$C$5),0,PYY)*PYR,0))</f>
        <v>0</v>
      </c>
      <c r="M91" s="571"/>
      <c r="N91" s="570">
        <f ca="1">IF(OR($A$2=1,$B91=""),"",ROUND((ROUND(VLOOKUP(OP!$C$55,HL_2,$B91+1,0)*OP!$C$28,0)+ROUND(OP!$C$28*10000*0.2,0))*IF(OR($Q91=0,$Q91=""),1,PYO),0))</f>
        <v>6000000</v>
      </c>
      <c r="O91" s="587"/>
      <c r="P91" s="587"/>
      <c r="Q91" s="570">
        <f ca="1">IF(OR($A$2=1,$B91=""),"",ROUND((ROUND(VLOOKUP(OP!$C$55,HL_2,$B91+1,0)*OP!$C$28,0)+ROUND(OP!$C$28*10000*0.2,0))*IF(OR((ROUND(VLOOKUP(OP!$C$55,HL_2,$B91+1,0)*OP!$C$28,0)+ROUND(OP!$C$28*10000*0.2,0))*PY!$C$4&lt;PY!$D$5,(ROUND(VLOOKUP(OP!$C$55,HL_2,$B91+1,0)*OP!$C$28,0)+ROUND(OP!$C$28*10000*0.2,0))*PY!$C$4*PYR&lt;PY!$C$5),0,PYY)*PYR,0))</f>
        <v>0</v>
      </c>
      <c r="R91" s="571"/>
      <c r="S91" s="570">
        <f ca="1">IF(OR($A$2=1,$B91=""),"",ROUND(ROUND(VLOOKUP(OP!$C$55,HL_3,$B91+1,0)*OP!$C$28,0)*IF(OR($V91=0,$V91=""),1,PYO),0))</f>
        <v>5000000</v>
      </c>
      <c r="T91" s="587"/>
      <c r="U91" s="587"/>
      <c r="V91" s="570">
        <f ca="1">IF(OR($A$2=1,$B91=""),"",ROUND(ROUND(VLOOKUP(OP!$C$55,HL_3,$B91+1,0)*OP!$C$28,0)*IF(OR(ROUND(VLOOKUP(OP!$C$55,HL_3,$B91+1,0)*OP!$C$28,0)*PY!$C$4&lt;PY!$D$5,ROUND(VLOOKUP(OP!$C$55,HL_3,$B91+1,0)*OP!$C$28,0)*PY!$C$4*PYR&lt;PY!$C$5),0,PYY)*PYR,0))</f>
        <v>0</v>
      </c>
      <c r="W91" s="571"/>
      <c r="X91" s="343"/>
    </row>
    <row r="92" spans="2:24" s="342" customFormat="1" ht="14.1" customHeight="1">
      <c r="B92" s="465">
        <f ca="1">IF(OR(C91&gt;=OP!C$57,C91=""),"",IF(C91+1&gt;OP!$C$57,OP!$C$57+1-$B$24,B91+1))</f>
        <v>7</v>
      </c>
      <c r="C92" s="465">
        <f ca="1">IF(OR($A$2=1,MAX($C$86:C91)&gt;=OP!$C$57),"",C91+(B92-B91))</f>
        <v>41</v>
      </c>
      <c r="D92" s="570">
        <f ca="1">IF(OR($A$2=1,$B92=""),"",ROUND(ROUND(VLOOKUP(OP!$C$55,HL_1,$B92+1,0)*OP!$C$28,0)*IF(OR($G92=0,$G92=""),1,PYO),0))</f>
        <v>3376100</v>
      </c>
      <c r="E92" s="587"/>
      <c r="F92" s="587"/>
      <c r="G92" s="570">
        <f ca="1">IF(OR($A$2=1,$B92=""),"",ROUND(ROUND(VLOOKUP(OP!$C$55,HL_1,$B92+1,0)*OP!$C$28,0)*IF(OR(ROUND(VLOOKUP(OP!$C$55,HL_1,$B92+1,0)*OP!$C$28,0)*PY!$C$4&lt;PY!$D$5,ROUND(VLOOKUP(OP!$C$55,HL_1,$B92+1,0)*OP!$C$28,0)*PY!$C$4*PYR&lt;PY!$C$5),0,PYY)*PYR,0))</f>
        <v>0</v>
      </c>
      <c r="H92" s="571"/>
      <c r="I92" s="570">
        <f ca="1">IF(OR($A$2=1,$B92=""),"",ROUND(ROUND(VLOOKUP(OP!$C$55,HL_2,$B92+1,0)*OP!$C$28,0)*IF(OR($L92=0,$L92=""),1,PYO),0))</f>
        <v>5000000</v>
      </c>
      <c r="J92" s="587"/>
      <c r="K92" s="587"/>
      <c r="L92" s="570">
        <f ca="1">IF(OR($A$2=1,$B92=""),"",ROUND(ROUND(VLOOKUP(OP!$C$55,HL_2,$B92+1,0)*OP!$C$28,0)*IF(OR(ROUND(VLOOKUP(OP!$C$55,HL_2,$B92+1,0)*OP!$C$28,0)*PY!$C$4&lt;PY!$D$5,ROUND(VLOOKUP(OP!$C$55,HL_2,$B92+1,0)*OP!$C$28,0)*PY!$C$4*PYR&lt;PY!$C$5),0,PYY)*PYR,0))</f>
        <v>0</v>
      </c>
      <c r="M92" s="571"/>
      <c r="N92" s="570">
        <f ca="1">IF(OR($A$2=1,$B92=""),"",ROUND((ROUND(VLOOKUP(OP!$C$55,HL_2,$B92+1,0)*OP!$C$28,0)+ROUND(OP!$C$28*10000*0.2,0))*IF(OR($Q92=0,$Q92=""),1,PYO),0))</f>
        <v>6000000</v>
      </c>
      <c r="O92" s="587"/>
      <c r="P92" s="587"/>
      <c r="Q92" s="570">
        <f ca="1">IF(OR($A$2=1,$B92=""),"",ROUND((ROUND(VLOOKUP(OP!$C$55,HL_2,$B92+1,0)*OP!$C$28,0)+ROUND(OP!$C$28*10000*0.2,0))*IF(OR((ROUND(VLOOKUP(OP!$C$55,HL_2,$B92+1,0)*OP!$C$28,0)+ROUND(OP!$C$28*10000*0.2,0))*PY!$C$4&lt;PY!$D$5,(ROUND(VLOOKUP(OP!$C$55,HL_2,$B92+1,0)*OP!$C$28,0)+ROUND(OP!$C$28*10000*0.2,0))*PY!$C$4*PYR&lt;PY!$C$5),0,PYY)*PYR,0))</f>
        <v>0</v>
      </c>
      <c r="R92" s="571"/>
      <c r="S92" s="570">
        <f ca="1">IF(OR($A$2=1,$B92=""),"",ROUND(ROUND(VLOOKUP(OP!$C$55,HL_3,$B92+1,0)*OP!$C$28,0)*IF(OR($V92=0,$V92=""),1,PYO),0))</f>
        <v>5000000</v>
      </c>
      <c r="T92" s="587"/>
      <c r="U92" s="587"/>
      <c r="V92" s="570">
        <f ca="1">IF(OR($A$2=1,$B92=""),"",ROUND(ROUND(VLOOKUP(OP!$C$55,HL_3,$B92+1,0)*OP!$C$28,0)*IF(OR(ROUND(VLOOKUP(OP!$C$55,HL_3,$B92+1,0)*OP!$C$28,0)*PY!$C$4&lt;PY!$D$5,ROUND(VLOOKUP(OP!$C$55,HL_3,$B92+1,0)*OP!$C$28,0)*PY!$C$4*PYR&lt;PY!$C$5),0,PYY)*PYR,0))</f>
        <v>0</v>
      </c>
      <c r="W92" s="571"/>
      <c r="X92" s="343"/>
    </row>
    <row r="93" spans="2:24" s="342" customFormat="1" ht="14.1" customHeight="1">
      <c r="B93" s="465">
        <f ca="1">IF(OR(C92&gt;=OP!C$57,C92=""),"",IF(C92+1&gt;OP!$C$57,OP!$C$57+1-$B$24,B92+1))</f>
        <v>8</v>
      </c>
      <c r="C93" s="465">
        <f ca="1">IF(OR($A$2=1,MAX($C$86:C92)&gt;=OP!$C$57),"",C92+(B93-B92))</f>
        <v>42</v>
      </c>
      <c r="D93" s="570">
        <f ca="1">IF(OR($A$2=1,$B93=""),"",ROUND(ROUND(VLOOKUP(OP!$C$55,HL_1,$B93+1,0)*OP!$C$28,0)*IF(OR($G93=0,$G93=""),1,PYO),0))</f>
        <v>3858400</v>
      </c>
      <c r="E93" s="587"/>
      <c r="F93" s="587"/>
      <c r="G93" s="570">
        <f ca="1">IF(OR($A$2=1,$B93=""),"",ROUND(ROUND(VLOOKUP(OP!$C$55,HL_1,$B93+1,0)*OP!$C$28,0)*IF(OR(ROUND(VLOOKUP(OP!$C$55,HL_1,$B93+1,0)*OP!$C$28,0)*PY!$C$4&lt;PY!$D$5,ROUND(VLOOKUP(OP!$C$55,HL_1,$B93+1,0)*OP!$C$28,0)*PY!$C$4*PYR&lt;PY!$C$5),0,PYY)*PYR,0))</f>
        <v>0</v>
      </c>
      <c r="H93" s="571"/>
      <c r="I93" s="570">
        <f ca="1">IF(OR($A$2=1,$B93=""),"",ROUND(ROUND(VLOOKUP(OP!$C$55,HL_2,$B93+1,0)*OP!$C$28,0)*IF(OR($L93=0,$L93=""),1,PYO),0))</f>
        <v>5000000</v>
      </c>
      <c r="J93" s="587"/>
      <c r="K93" s="587"/>
      <c r="L93" s="570">
        <f ca="1">IF(OR($A$2=1,$B93=""),"",ROUND(ROUND(VLOOKUP(OP!$C$55,HL_2,$B93+1,0)*OP!$C$28,0)*IF(OR(ROUND(VLOOKUP(OP!$C$55,HL_2,$B93+1,0)*OP!$C$28,0)*PY!$C$4&lt;PY!$D$5,ROUND(VLOOKUP(OP!$C$55,HL_2,$B93+1,0)*OP!$C$28,0)*PY!$C$4*PYR&lt;PY!$C$5),0,PYY)*PYR,0))</f>
        <v>0</v>
      </c>
      <c r="M93" s="571"/>
      <c r="N93" s="570">
        <f ca="1">IF(OR($A$2=1,$B93=""),"",ROUND((ROUND(VLOOKUP(OP!$C$55,HL_2,$B93+1,0)*OP!$C$28,0)+ROUND(OP!$C$28*10000*0.2,0))*IF(OR($Q93=0,$Q93=""),1,PYO),0))</f>
        <v>6000000</v>
      </c>
      <c r="O93" s="587"/>
      <c r="P93" s="587"/>
      <c r="Q93" s="570">
        <f ca="1">IF(OR($A$2=1,$B93=""),"",ROUND((ROUND(VLOOKUP(OP!$C$55,HL_2,$B93+1,0)*OP!$C$28,0)+ROUND(OP!$C$28*10000*0.2,0))*IF(OR((ROUND(VLOOKUP(OP!$C$55,HL_2,$B93+1,0)*OP!$C$28,0)+ROUND(OP!$C$28*10000*0.2,0))*PY!$C$4&lt;PY!$D$5,(ROUND(VLOOKUP(OP!$C$55,HL_2,$B93+1,0)*OP!$C$28,0)+ROUND(OP!$C$28*10000*0.2,0))*PY!$C$4*PYR&lt;PY!$C$5),0,PYY)*PYR,0))</f>
        <v>0</v>
      </c>
      <c r="R93" s="571"/>
      <c r="S93" s="570">
        <f ca="1">IF(OR($A$2=1,$B93=""),"",ROUND(ROUND(VLOOKUP(OP!$C$55,HL_3,$B93+1,0)*OP!$C$28,0)*IF(OR($V93=0,$V93=""),1,PYO),0))</f>
        <v>5000000</v>
      </c>
      <c r="T93" s="587"/>
      <c r="U93" s="587"/>
      <c r="V93" s="570">
        <f ca="1">IF(OR($A$2=1,$B93=""),"",ROUND(ROUND(VLOOKUP(OP!$C$55,HL_3,$B93+1,0)*OP!$C$28,0)*IF(OR(ROUND(VLOOKUP(OP!$C$55,HL_3,$B93+1,0)*OP!$C$28,0)*PY!$C$4&lt;PY!$D$5,ROUND(VLOOKUP(OP!$C$55,HL_3,$B93+1,0)*OP!$C$28,0)*PY!$C$4*PYR&lt;PY!$C$5),0,PYY)*PYR,0))</f>
        <v>0</v>
      </c>
      <c r="W93" s="571"/>
      <c r="X93" s="343"/>
    </row>
    <row r="94" spans="2:24" s="342" customFormat="1" ht="14.1" customHeight="1">
      <c r="B94" s="465">
        <f ca="1">IF(OR(C93&gt;=OP!C$57,C93=""),"",IF(C93+1&gt;OP!$C$57,OP!$C$57+1-$B$24,B93+1))</f>
        <v>9</v>
      </c>
      <c r="C94" s="465">
        <f ca="1">IF(OR($A$2=1,MAX($C$86:C93)&gt;=OP!$C$57),"",C93+(B94-B93))</f>
        <v>43</v>
      </c>
      <c r="D94" s="570">
        <f ca="1">IF(OR($A$2=1,$B94=""),"",ROUND(ROUND(VLOOKUP(OP!$C$55,HL_1,$B94+1,0)*OP!$C$28,0)*IF(OR($G94=0,$G94=""),1,PYO),0))</f>
        <v>4340700</v>
      </c>
      <c r="E94" s="587"/>
      <c r="F94" s="587"/>
      <c r="G94" s="570">
        <f ca="1">IF(OR($A$2=1,$B94=""),"",ROUND(ROUND(VLOOKUP(OP!$C$55,HL_1,$B94+1,0)*OP!$C$28,0)*IF(OR(ROUND(VLOOKUP(OP!$C$55,HL_1,$B94+1,0)*OP!$C$28,0)*PY!$C$4&lt;PY!$D$5,ROUND(VLOOKUP(OP!$C$55,HL_1,$B94+1,0)*OP!$C$28,0)*PY!$C$4*PYR&lt;PY!$C$5),0,PYY)*PYR,0))</f>
        <v>0</v>
      </c>
      <c r="H94" s="571"/>
      <c r="I94" s="570">
        <f ca="1">IF(OR($A$2=1,$B94=""),"",ROUND(ROUND(VLOOKUP(OP!$C$55,HL_2,$B94+1,0)*OP!$C$28,0)*IF(OR($L94=0,$L94=""),1,PYO),0))</f>
        <v>5000000</v>
      </c>
      <c r="J94" s="587"/>
      <c r="K94" s="587"/>
      <c r="L94" s="570">
        <f ca="1">IF(OR($A$2=1,$B94=""),"",ROUND(ROUND(VLOOKUP(OP!$C$55,HL_2,$B94+1,0)*OP!$C$28,0)*IF(OR(ROUND(VLOOKUP(OP!$C$55,HL_2,$B94+1,0)*OP!$C$28,0)*PY!$C$4&lt;PY!$D$5,ROUND(VLOOKUP(OP!$C$55,HL_2,$B94+1,0)*OP!$C$28,0)*PY!$C$4*PYR&lt;PY!$C$5),0,PYY)*PYR,0))</f>
        <v>0</v>
      </c>
      <c r="M94" s="571"/>
      <c r="N94" s="570">
        <f ca="1">IF(OR($A$2=1,$B94=""),"",ROUND((ROUND(VLOOKUP(OP!$C$55,HL_2,$B94+1,0)*OP!$C$28,0)+ROUND(OP!$C$28*10000*0.2,0))*IF(OR($Q94=0,$Q94=""),1,PYO),0))</f>
        <v>6000000</v>
      </c>
      <c r="O94" s="587"/>
      <c r="P94" s="587"/>
      <c r="Q94" s="570">
        <f ca="1">IF(OR($A$2=1,$B94=""),"",ROUND((ROUND(VLOOKUP(OP!$C$55,HL_2,$B94+1,0)*OP!$C$28,0)+ROUND(OP!$C$28*10000*0.2,0))*IF(OR((ROUND(VLOOKUP(OP!$C$55,HL_2,$B94+1,0)*OP!$C$28,0)+ROUND(OP!$C$28*10000*0.2,0))*PY!$C$4&lt;PY!$D$5,(ROUND(VLOOKUP(OP!$C$55,HL_2,$B94+1,0)*OP!$C$28,0)+ROUND(OP!$C$28*10000*0.2,0))*PY!$C$4*PYR&lt;PY!$C$5),0,PYY)*PYR,0))</f>
        <v>0</v>
      </c>
      <c r="R94" s="571"/>
      <c r="S94" s="570">
        <f ca="1">IF(OR($A$2=1,$B94=""),"",ROUND(ROUND(VLOOKUP(OP!$C$55,HL_3,$B94+1,0)*OP!$C$28,0)*IF(OR($V94=0,$V94=""),1,PYO),0))</f>
        <v>5000000</v>
      </c>
      <c r="T94" s="587"/>
      <c r="U94" s="587"/>
      <c r="V94" s="570">
        <f ca="1">IF(OR($A$2=1,$B94=""),"",ROUND(ROUND(VLOOKUP(OP!$C$55,HL_3,$B94+1,0)*OP!$C$28,0)*IF(OR(ROUND(VLOOKUP(OP!$C$55,HL_3,$B94+1,0)*OP!$C$28,0)*PY!$C$4&lt;PY!$D$5,ROUND(VLOOKUP(OP!$C$55,HL_3,$B94+1,0)*OP!$C$28,0)*PY!$C$4*PYR&lt;PY!$C$5),0,PYY)*PYR,0))</f>
        <v>0</v>
      </c>
      <c r="W94" s="571"/>
      <c r="X94" s="343"/>
    </row>
    <row r="95" spans="2:24" s="342" customFormat="1" ht="14.1" customHeight="1">
      <c r="B95" s="465">
        <f ca="1">IF(OR(C94&gt;=OP!C$57,C94=""),"",IF(C94+1&gt;OP!$C$57,OP!$C$57+1-$B$24,B94+1))</f>
        <v>10</v>
      </c>
      <c r="C95" s="465">
        <f ca="1">IF(OR($A$2=1,MAX($C$86:C94)&gt;=OP!$C$57),"",C94+(B95-B94))</f>
        <v>44</v>
      </c>
      <c r="D95" s="570">
        <f ca="1">IF(OR($A$2=1,$B95=""),"",ROUND(ROUND(VLOOKUP(OP!$C$55,HL_1,$B95+1,0)*OP!$C$28,0)*IF(OR($G95=0,$G95=""),1,PYO),0))</f>
        <v>4823000</v>
      </c>
      <c r="E95" s="587"/>
      <c r="F95" s="587"/>
      <c r="G95" s="570">
        <f ca="1">IF(OR($A$2=1,$B95=""),"",ROUND(ROUND(VLOOKUP(OP!$C$55,HL_1,$B95+1,0)*OP!$C$28,0)*IF(OR(ROUND(VLOOKUP(OP!$C$55,HL_1,$B95+1,0)*OP!$C$28,0)*PY!$C$4&lt;PY!$D$5,ROUND(VLOOKUP(OP!$C$55,HL_1,$B95+1,0)*OP!$C$28,0)*PY!$C$4*PYR&lt;PY!$C$5),0,PYY)*PYR,0))</f>
        <v>0</v>
      </c>
      <c r="H95" s="571"/>
      <c r="I95" s="570">
        <f ca="1">IF(OR($A$2=1,$B95=""),"",ROUND(ROUND(VLOOKUP(OP!$C$55,HL_2,$B95+1,0)*OP!$C$28,0)*IF(OR($L95=0,$L95=""),1,PYO),0))</f>
        <v>5000000</v>
      </c>
      <c r="J95" s="587"/>
      <c r="K95" s="587"/>
      <c r="L95" s="570">
        <f ca="1">IF(OR($A$2=1,$B95=""),"",ROUND(ROUND(VLOOKUP(OP!$C$55,HL_2,$B95+1,0)*OP!$C$28,0)*IF(OR(ROUND(VLOOKUP(OP!$C$55,HL_2,$B95+1,0)*OP!$C$28,0)*PY!$C$4&lt;PY!$D$5,ROUND(VLOOKUP(OP!$C$55,HL_2,$B95+1,0)*OP!$C$28,0)*PY!$C$4*PYR&lt;PY!$C$5),0,PYY)*PYR,0))</f>
        <v>0</v>
      </c>
      <c r="M95" s="571"/>
      <c r="N95" s="570">
        <f ca="1">IF(OR($A$2=1,$B95=""),"",ROUND((ROUND(VLOOKUP(OP!$C$55,HL_2,$B95+1,0)*OP!$C$28,0)+ROUND(OP!$C$28*10000*0.2,0))*IF(OR($Q95=0,$Q95=""),1,PYO),0))</f>
        <v>6000000</v>
      </c>
      <c r="O95" s="587"/>
      <c r="P95" s="587"/>
      <c r="Q95" s="570">
        <f ca="1">IF(OR($A$2=1,$B95=""),"",ROUND((ROUND(VLOOKUP(OP!$C$55,HL_2,$B95+1,0)*OP!$C$28,0)+ROUND(OP!$C$28*10000*0.2,0))*IF(OR((ROUND(VLOOKUP(OP!$C$55,HL_2,$B95+1,0)*OP!$C$28,0)+ROUND(OP!$C$28*10000*0.2,0))*PY!$C$4&lt;PY!$D$5,(ROUND(VLOOKUP(OP!$C$55,HL_2,$B95+1,0)*OP!$C$28,0)+ROUND(OP!$C$28*10000*0.2,0))*PY!$C$4*PYR&lt;PY!$C$5),0,PYY)*PYR,0))</f>
        <v>0</v>
      </c>
      <c r="R95" s="571"/>
      <c r="S95" s="570">
        <f ca="1">IF(OR($A$2=1,$B95=""),"",ROUND(ROUND(VLOOKUP(OP!$C$55,HL_3,$B95+1,0)*OP!$C$28,0)*IF(OR($V95=0,$V95=""),1,PYO),0))</f>
        <v>5000000</v>
      </c>
      <c r="T95" s="587"/>
      <c r="U95" s="587"/>
      <c r="V95" s="570">
        <f ca="1">IF(OR($A$2=1,$B95=""),"",ROUND(ROUND(VLOOKUP(OP!$C$55,HL_3,$B95+1,0)*OP!$C$28,0)*IF(OR(ROUND(VLOOKUP(OP!$C$55,HL_3,$B95+1,0)*OP!$C$28,0)*PY!$C$4&lt;PY!$D$5,ROUND(VLOOKUP(OP!$C$55,HL_3,$B95+1,0)*OP!$C$28,0)*PY!$C$4*PYR&lt;PY!$C$5),0,PYY)*PYR,0))</f>
        <v>0</v>
      </c>
      <c r="W95" s="571"/>
      <c r="X95" s="343"/>
    </row>
    <row r="96" spans="2:24" s="342" customFormat="1" ht="14.1" customHeight="1">
      <c r="B96" s="465">
        <f ca="1">IF(OR(C95&gt;=OP!C$57,C95=""),"",IF(C95+1&gt;OP!$C$57,OP!$C$57+1-$B$24,B95+1))</f>
        <v>11</v>
      </c>
      <c r="C96" s="465">
        <f ca="1">IF(OR($A$2=1,MAX($C$86:C95)&gt;=OP!$C$57),"",C95+(B96-B95))</f>
        <v>45</v>
      </c>
      <c r="D96" s="570">
        <f ca="1">IF(OR($A$2=1,$B96=""),"",ROUND(ROUND(VLOOKUP(OP!$C$55,HL_1,$B96+1,0)*OP!$C$28,0)*IF(OR($G96=0,$G96=""),1,PYO),0))</f>
        <v>4823000</v>
      </c>
      <c r="E96" s="587"/>
      <c r="F96" s="587"/>
      <c r="G96" s="570">
        <f ca="1">IF(OR($A$2=1,$B96=""),"",ROUND(ROUND(VLOOKUP(OP!$C$55,HL_1,$B96+1,0)*OP!$C$28,0)*IF(OR(ROUND(VLOOKUP(OP!$C$55,HL_1,$B96+1,0)*OP!$C$28,0)*PY!$C$4&lt;PY!$D$5,ROUND(VLOOKUP(OP!$C$55,HL_1,$B96+1,0)*OP!$C$28,0)*PY!$C$4*PYR&lt;PY!$C$5),0,PYY)*PYR,0))</f>
        <v>0</v>
      </c>
      <c r="H96" s="571"/>
      <c r="I96" s="570">
        <f ca="1">IF(OR($A$2=1,$B96=""),"",ROUND(ROUND(VLOOKUP(OP!$C$55,HL_2,$B96+1,0)*OP!$C$28,0)*IF(OR($L96=0,$L96=""),1,PYO),0))</f>
        <v>5000000</v>
      </c>
      <c r="J96" s="587"/>
      <c r="K96" s="587"/>
      <c r="L96" s="570">
        <f ca="1">IF(OR($A$2=1,$B96=""),"",ROUND(ROUND(VLOOKUP(OP!$C$55,HL_2,$B96+1,0)*OP!$C$28,0)*IF(OR(ROUND(VLOOKUP(OP!$C$55,HL_2,$B96+1,0)*OP!$C$28,0)*PY!$C$4&lt;PY!$D$5,ROUND(VLOOKUP(OP!$C$55,HL_2,$B96+1,0)*OP!$C$28,0)*PY!$C$4*PYR&lt;PY!$C$5),0,PYY)*PYR,0))</f>
        <v>0</v>
      </c>
      <c r="M96" s="571"/>
      <c r="N96" s="570">
        <f ca="1">IF(OR($A$2=1,$B96=""),"",ROUND((ROUND(VLOOKUP(OP!$C$55,HL_2,$B96+1,0)*OP!$C$28,0)+ROUND(OP!$C$28*10000*0.2,0))*IF(OR($Q96=0,$Q96=""),1,PYO),0))</f>
        <v>6000000</v>
      </c>
      <c r="O96" s="587"/>
      <c r="P96" s="587"/>
      <c r="Q96" s="570">
        <f ca="1">IF(OR($A$2=1,$B96=""),"",ROUND((ROUND(VLOOKUP(OP!$C$55,HL_2,$B96+1,0)*OP!$C$28,0)+ROUND(OP!$C$28*10000*0.2,0))*IF(OR((ROUND(VLOOKUP(OP!$C$55,HL_2,$B96+1,0)*OP!$C$28,0)+ROUND(OP!$C$28*10000*0.2,0))*PY!$C$4&lt;PY!$D$5,(ROUND(VLOOKUP(OP!$C$55,HL_2,$B96+1,0)*OP!$C$28,0)+ROUND(OP!$C$28*10000*0.2,0))*PY!$C$4*PYR&lt;PY!$C$5),0,PYY)*PYR,0))</f>
        <v>0</v>
      </c>
      <c r="R96" s="571"/>
      <c r="S96" s="570">
        <f ca="1">IF(OR($A$2=1,$B96=""),"",ROUND(ROUND(VLOOKUP(OP!$C$55,HL_3,$B96+1,0)*OP!$C$28,0)*IF(OR($V96=0,$V96=""),1,PYO),0))</f>
        <v>5000000</v>
      </c>
      <c r="T96" s="587"/>
      <c r="U96" s="587"/>
      <c r="V96" s="570">
        <f ca="1">IF(OR($A$2=1,$B96=""),"",ROUND(ROUND(VLOOKUP(OP!$C$55,HL_3,$B96+1,0)*OP!$C$28,0)*IF(OR(ROUND(VLOOKUP(OP!$C$55,HL_3,$B96+1,0)*OP!$C$28,0)*PY!$C$4&lt;PY!$D$5,ROUND(VLOOKUP(OP!$C$55,HL_3,$B96+1,0)*OP!$C$28,0)*PY!$C$4*PYR&lt;PY!$C$5),0,PYY)*PYR,0))</f>
        <v>0</v>
      </c>
      <c r="W96" s="571"/>
      <c r="X96" s="343"/>
    </row>
    <row r="97" spans="1:24" s="342" customFormat="1" ht="14.1" customHeight="1">
      <c r="B97" s="465">
        <f ca="1">IF(OR(C96&gt;=OP!C$57,C96=""),"",IF(C96+1&gt;OP!$C$57,OP!$C$57+1-$B$24,B96+1))</f>
        <v>12</v>
      </c>
      <c r="C97" s="465">
        <f ca="1">IF(OR($A$2=1,MAX($C$86:C96)&gt;=OP!$C$57),"",C96+(B97-B96))</f>
        <v>46</v>
      </c>
      <c r="D97" s="570">
        <f ca="1">IF(OR($A$2=1,$B97=""),"",ROUND(ROUND(VLOOKUP(OP!$C$55,HL_1,$B97+1,0)*OP!$C$28,0)*IF(OR($G97=0,$G97=""),1,PYO),0))</f>
        <v>4823000</v>
      </c>
      <c r="E97" s="587"/>
      <c r="F97" s="587"/>
      <c r="G97" s="570">
        <f ca="1">IF(OR($A$2=1,$B97=""),"",ROUND(ROUND(VLOOKUP(OP!$C$55,HL_1,$B97+1,0)*OP!$C$28,0)*IF(OR(ROUND(VLOOKUP(OP!$C$55,HL_1,$B97+1,0)*OP!$C$28,0)*PY!$C$4&lt;PY!$D$5,ROUND(VLOOKUP(OP!$C$55,HL_1,$B97+1,0)*OP!$C$28,0)*PY!$C$4*PYR&lt;PY!$C$5),0,PYY)*PYR,0))</f>
        <v>0</v>
      </c>
      <c r="H97" s="571"/>
      <c r="I97" s="570">
        <f ca="1">IF(OR($A$2=1,$B97=""),"",ROUND(ROUND(VLOOKUP(OP!$C$55,HL_2,$B97+1,0)*OP!$C$28,0)*IF(OR($L97=0,$L97=""),1,PYO),0))</f>
        <v>5000000</v>
      </c>
      <c r="J97" s="587"/>
      <c r="K97" s="587"/>
      <c r="L97" s="570">
        <f ca="1">IF(OR($A$2=1,$B97=""),"",ROUND(ROUND(VLOOKUP(OP!$C$55,HL_2,$B97+1,0)*OP!$C$28,0)*IF(OR(ROUND(VLOOKUP(OP!$C$55,HL_2,$B97+1,0)*OP!$C$28,0)*PY!$C$4&lt;PY!$D$5,ROUND(VLOOKUP(OP!$C$55,HL_2,$B97+1,0)*OP!$C$28,0)*PY!$C$4*PYR&lt;PY!$C$5),0,PYY)*PYR,0))</f>
        <v>0</v>
      </c>
      <c r="M97" s="571"/>
      <c r="N97" s="570">
        <f ca="1">IF(OR($A$2=1,$B97=""),"",ROUND((ROUND(VLOOKUP(OP!$C$55,HL_2,$B97+1,0)*OP!$C$28,0)+ROUND(OP!$C$28*10000*0.2,0))*IF(OR($Q97=0,$Q97=""),1,PYO),0))</f>
        <v>6000000</v>
      </c>
      <c r="O97" s="587"/>
      <c r="P97" s="587"/>
      <c r="Q97" s="570">
        <f ca="1">IF(OR($A$2=1,$B97=""),"",ROUND((ROUND(VLOOKUP(OP!$C$55,HL_2,$B97+1,0)*OP!$C$28,0)+ROUND(OP!$C$28*10000*0.2,0))*IF(OR((ROUND(VLOOKUP(OP!$C$55,HL_2,$B97+1,0)*OP!$C$28,0)+ROUND(OP!$C$28*10000*0.2,0))*PY!$C$4&lt;PY!$D$5,(ROUND(VLOOKUP(OP!$C$55,HL_2,$B97+1,0)*OP!$C$28,0)+ROUND(OP!$C$28*10000*0.2,0))*PY!$C$4*PYR&lt;PY!$C$5),0,PYY)*PYR,0))</f>
        <v>0</v>
      </c>
      <c r="R97" s="571"/>
      <c r="S97" s="570">
        <f ca="1">IF(OR($A$2=1,$B97=""),"",ROUND(ROUND(VLOOKUP(OP!$C$55,HL_3,$B97+1,0)*OP!$C$28,0)*IF(OR($V97=0,$V97=""),1,PYO),0))</f>
        <v>5000000</v>
      </c>
      <c r="T97" s="587"/>
      <c r="U97" s="587"/>
      <c r="V97" s="570">
        <f ca="1">IF(OR($A$2=1,$B97=""),"",ROUND(ROUND(VLOOKUP(OP!$C$55,HL_3,$B97+1,0)*OP!$C$28,0)*IF(OR(ROUND(VLOOKUP(OP!$C$55,HL_3,$B97+1,0)*OP!$C$28,0)*PY!$C$4&lt;PY!$D$5,ROUND(VLOOKUP(OP!$C$55,HL_3,$B97+1,0)*OP!$C$28,0)*PY!$C$4*PYR&lt;PY!$C$5),0,PYY)*PYR,0))</f>
        <v>0</v>
      </c>
      <c r="W97" s="571"/>
      <c r="X97" s="343"/>
    </row>
    <row r="98" spans="1:24" s="342" customFormat="1" ht="14.1" customHeight="1">
      <c r="B98" s="465">
        <f ca="1">IF(OR(C97&gt;=OP!C$57,C97=""),"",IF(C97+1&gt;OP!$C$57,OP!$C$57+1-$B$24,B97+1))</f>
        <v>13</v>
      </c>
      <c r="C98" s="465">
        <f ca="1">IF(OR($A$2=1,MAX($C$86:C97)&gt;=OP!$C$57),"",C97+(B98-B97))</f>
        <v>47</v>
      </c>
      <c r="D98" s="570">
        <f ca="1">IF(OR($A$2=1,$B98=""),"",ROUND(ROUND(VLOOKUP(OP!$C$55,HL_1,$B98+1,0)*OP!$C$28,0)*IF(OR($G98=0,$G98=""),1,PYO),0))</f>
        <v>4823000</v>
      </c>
      <c r="E98" s="587"/>
      <c r="F98" s="587"/>
      <c r="G98" s="570">
        <f ca="1">IF(OR($A$2=1,$B98=""),"",ROUND(ROUND(VLOOKUP(OP!$C$55,HL_1,$B98+1,0)*OP!$C$28,0)*IF(OR(ROUND(VLOOKUP(OP!$C$55,HL_1,$B98+1,0)*OP!$C$28,0)*PY!$C$4&lt;PY!$D$5,ROUND(VLOOKUP(OP!$C$55,HL_1,$B98+1,0)*OP!$C$28,0)*PY!$C$4*PYR&lt;PY!$C$5),0,PYY)*PYR,0))</f>
        <v>0</v>
      </c>
      <c r="H98" s="571"/>
      <c r="I98" s="570">
        <f ca="1">IF(OR($A$2=1,$B98=""),"",ROUND(ROUND(VLOOKUP(OP!$C$55,HL_2,$B98+1,0)*OP!$C$28,0)*IF(OR($L98=0,$L98=""),1,PYO),0))</f>
        <v>5000000</v>
      </c>
      <c r="J98" s="587"/>
      <c r="K98" s="587"/>
      <c r="L98" s="570">
        <f ca="1">IF(OR($A$2=1,$B98=""),"",ROUND(ROUND(VLOOKUP(OP!$C$55,HL_2,$B98+1,0)*OP!$C$28,0)*IF(OR(ROUND(VLOOKUP(OP!$C$55,HL_2,$B98+1,0)*OP!$C$28,0)*PY!$C$4&lt;PY!$D$5,ROUND(VLOOKUP(OP!$C$55,HL_2,$B98+1,0)*OP!$C$28,0)*PY!$C$4*PYR&lt;PY!$C$5),0,PYY)*PYR,0))</f>
        <v>0</v>
      </c>
      <c r="M98" s="571"/>
      <c r="N98" s="570">
        <f ca="1">IF(OR($A$2=1,$B98=""),"",ROUND((ROUND(VLOOKUP(OP!$C$55,HL_2,$B98+1,0)*OP!$C$28,0)+ROUND(OP!$C$28*10000*0.2,0))*IF(OR($Q98=0,$Q98=""),1,PYO),0))</f>
        <v>6000000</v>
      </c>
      <c r="O98" s="587"/>
      <c r="P98" s="587"/>
      <c r="Q98" s="570">
        <f ca="1">IF(OR($A$2=1,$B98=""),"",ROUND((ROUND(VLOOKUP(OP!$C$55,HL_2,$B98+1,0)*OP!$C$28,0)+ROUND(OP!$C$28*10000*0.2,0))*IF(OR((ROUND(VLOOKUP(OP!$C$55,HL_2,$B98+1,0)*OP!$C$28,0)+ROUND(OP!$C$28*10000*0.2,0))*PY!$C$4&lt;PY!$D$5,(ROUND(VLOOKUP(OP!$C$55,HL_2,$B98+1,0)*OP!$C$28,0)+ROUND(OP!$C$28*10000*0.2,0))*PY!$C$4*PYR&lt;PY!$C$5),0,PYY)*PYR,0))</f>
        <v>0</v>
      </c>
      <c r="R98" s="571"/>
      <c r="S98" s="570">
        <f ca="1">IF(OR($A$2=1,$B98=""),"",ROUND(ROUND(VLOOKUP(OP!$C$55,HL_3,$B98+1,0)*OP!$C$28,0)*IF(OR($V98=0,$V98=""),1,PYO),0))</f>
        <v>5000000</v>
      </c>
      <c r="T98" s="587"/>
      <c r="U98" s="587"/>
      <c r="V98" s="570">
        <f ca="1">IF(OR($A$2=1,$B98=""),"",ROUND(ROUND(VLOOKUP(OP!$C$55,HL_3,$B98+1,0)*OP!$C$28,0)*IF(OR(ROUND(VLOOKUP(OP!$C$55,HL_3,$B98+1,0)*OP!$C$28,0)*PY!$C$4&lt;PY!$D$5,ROUND(VLOOKUP(OP!$C$55,HL_3,$B98+1,0)*OP!$C$28,0)*PY!$C$4*PYR&lt;PY!$C$5),0,PYY)*PYR,0))</f>
        <v>0</v>
      </c>
      <c r="W98" s="571"/>
      <c r="X98" s="343"/>
    </row>
    <row r="99" spans="1:24" s="342" customFormat="1" ht="14.1" customHeight="1">
      <c r="B99" s="465">
        <f ca="1">IF(OR(C98&gt;=OP!C$57,C98=""),"",IF(C98+1&gt;OP!$C$57,OP!$C$57+1-$B$24,B98+1))</f>
        <v>14</v>
      </c>
      <c r="C99" s="465">
        <f ca="1">IF(OR($A$2=1,MAX($C$86:C98)&gt;=OP!$C$57),"",C98+(B99-B98))</f>
        <v>48</v>
      </c>
      <c r="D99" s="570">
        <f ca="1">IF(OR($A$2=1,$B99=""),"",ROUND(ROUND(VLOOKUP(OP!$C$55,HL_1,$B99+1,0)*OP!$C$28,0)*IF(OR($G99=0,$G99=""),1,PYO),0))</f>
        <v>4823000</v>
      </c>
      <c r="E99" s="587"/>
      <c r="F99" s="587"/>
      <c r="G99" s="570">
        <f ca="1">IF(OR($A$2=1,$B99=""),"",ROUND(ROUND(VLOOKUP(OP!$C$55,HL_1,$B99+1,0)*OP!$C$28,0)*IF(OR(ROUND(VLOOKUP(OP!$C$55,HL_1,$B99+1,0)*OP!$C$28,0)*PY!$C$4&lt;PY!$D$5,ROUND(VLOOKUP(OP!$C$55,HL_1,$B99+1,0)*OP!$C$28,0)*PY!$C$4*PYR&lt;PY!$C$5),0,PYY)*PYR,0))</f>
        <v>0</v>
      </c>
      <c r="H99" s="571"/>
      <c r="I99" s="570">
        <f ca="1">IF(OR($A$2=1,$B99=""),"",ROUND(ROUND(VLOOKUP(OP!$C$55,HL_2,$B99+1,0)*OP!$C$28,0)*IF(OR($L99=0,$L99=""),1,PYO),0))</f>
        <v>5000000</v>
      </c>
      <c r="J99" s="587"/>
      <c r="K99" s="587"/>
      <c r="L99" s="570">
        <f ca="1">IF(OR($A$2=1,$B99=""),"",ROUND(ROUND(VLOOKUP(OP!$C$55,HL_2,$B99+1,0)*OP!$C$28,0)*IF(OR(ROUND(VLOOKUP(OP!$C$55,HL_2,$B99+1,0)*OP!$C$28,0)*PY!$C$4&lt;PY!$D$5,ROUND(VLOOKUP(OP!$C$55,HL_2,$B99+1,0)*OP!$C$28,0)*PY!$C$4*PYR&lt;PY!$C$5),0,PYY)*PYR,0))</f>
        <v>0</v>
      </c>
      <c r="M99" s="571"/>
      <c r="N99" s="570">
        <f ca="1">IF(OR($A$2=1,$B99=""),"",ROUND((ROUND(VLOOKUP(OP!$C$55,HL_2,$B99+1,0)*OP!$C$28,0)+ROUND(OP!$C$28*10000*0.2,0))*IF(OR($Q99=0,$Q99=""),1,PYO),0))</f>
        <v>6000000</v>
      </c>
      <c r="O99" s="587"/>
      <c r="P99" s="587"/>
      <c r="Q99" s="570">
        <f ca="1">IF(OR($A$2=1,$B99=""),"",ROUND((ROUND(VLOOKUP(OP!$C$55,HL_2,$B99+1,0)*OP!$C$28,0)+ROUND(OP!$C$28*10000*0.2,0))*IF(OR((ROUND(VLOOKUP(OP!$C$55,HL_2,$B99+1,0)*OP!$C$28,0)+ROUND(OP!$C$28*10000*0.2,0))*PY!$C$4&lt;PY!$D$5,(ROUND(VLOOKUP(OP!$C$55,HL_2,$B99+1,0)*OP!$C$28,0)+ROUND(OP!$C$28*10000*0.2,0))*PY!$C$4*PYR&lt;PY!$C$5),0,PYY)*PYR,0))</f>
        <v>0</v>
      </c>
      <c r="R99" s="571"/>
      <c r="S99" s="570">
        <f ca="1">IF(OR($A$2=1,$B99=""),"",ROUND(ROUND(VLOOKUP(OP!$C$55,HL_3,$B99+1,0)*OP!$C$28,0)*IF(OR($V99=0,$V99=""),1,PYO),0))</f>
        <v>5000000</v>
      </c>
      <c r="T99" s="587"/>
      <c r="U99" s="587"/>
      <c r="V99" s="570">
        <f ca="1">IF(OR($A$2=1,$B99=""),"",ROUND(ROUND(VLOOKUP(OP!$C$55,HL_3,$B99+1,0)*OP!$C$28,0)*IF(OR(ROUND(VLOOKUP(OP!$C$55,HL_3,$B99+1,0)*OP!$C$28,0)*PY!$C$4&lt;PY!$D$5,ROUND(VLOOKUP(OP!$C$55,HL_3,$B99+1,0)*OP!$C$28,0)*PY!$C$4*PYR&lt;PY!$C$5),0,PYY)*PYR,0))</f>
        <v>0</v>
      </c>
      <c r="W99" s="571"/>
      <c r="X99" s="343"/>
    </row>
    <row r="100" spans="1:24" s="342" customFormat="1" ht="14.1" customHeight="1">
      <c r="A100" s="34"/>
      <c r="B100" s="465">
        <f ca="1">IF(OR(C99&gt;=OP!C$57,C99=""),"",IF(C99+1&gt;OP!$C$57,OP!$C$57+1-$B$24,B99+1))</f>
        <v>15</v>
      </c>
      <c r="C100" s="465">
        <f ca="1">IF(OR($A$2=1,MAX($C$86:C99)&gt;=OP!$C$57),"",C99+(B100-B99))</f>
        <v>49</v>
      </c>
      <c r="D100" s="570">
        <f ca="1">IF(OR($A$2=1,$B100=""),"",ROUND(ROUND(VLOOKUP(OP!$C$55,HL_1,$B100+1,0)*OP!$C$28,0)*IF(OR($G100=0,$G100=""),1,PYO),0))</f>
        <v>4823000</v>
      </c>
      <c r="E100" s="587"/>
      <c r="F100" s="587"/>
      <c r="G100" s="570">
        <f ca="1">IF(OR($A$2=1,$B100=""),"",ROUND(ROUND(VLOOKUP(OP!$C$55,HL_1,$B100+1,0)*OP!$C$28,0)*IF(OR(ROUND(VLOOKUP(OP!$C$55,HL_1,$B100+1,0)*OP!$C$28,0)*PY!$C$4&lt;PY!$D$5,ROUND(VLOOKUP(OP!$C$55,HL_1,$B100+1,0)*OP!$C$28,0)*PY!$C$4*PYR&lt;PY!$C$5),0,PYY)*PYR,0))</f>
        <v>0</v>
      </c>
      <c r="H100" s="571"/>
      <c r="I100" s="570">
        <f ca="1">IF(OR($A$2=1,$B100=""),"",ROUND(ROUND(VLOOKUP(OP!$C$55,HL_2,$B100+1,0)*OP!$C$28,0)*IF(OR($L100=0,$L100=""),1,PYO),0))</f>
        <v>5000000</v>
      </c>
      <c r="J100" s="587"/>
      <c r="K100" s="587"/>
      <c r="L100" s="570">
        <f ca="1">IF(OR($A$2=1,$B100=""),"",ROUND(ROUND(VLOOKUP(OP!$C$55,HL_2,$B100+1,0)*OP!$C$28,0)*IF(OR(ROUND(VLOOKUP(OP!$C$55,HL_2,$B100+1,0)*OP!$C$28,0)*PY!$C$4&lt;PY!$D$5,ROUND(VLOOKUP(OP!$C$55,HL_2,$B100+1,0)*OP!$C$28,0)*PY!$C$4*PYR&lt;PY!$C$5),0,PYY)*PYR,0))</f>
        <v>0</v>
      </c>
      <c r="M100" s="571"/>
      <c r="N100" s="570">
        <f ca="1">IF(OR($A$2=1,$B100=""),"",ROUND((ROUND(VLOOKUP(OP!$C$55,HL_2,$B100+1,0)*OP!$C$28,0)+ROUND(OP!$C$28*10000*0.2,0))*IF(OR($Q100=0,$Q100=""),1,PYO),0))</f>
        <v>6000000</v>
      </c>
      <c r="O100" s="587"/>
      <c r="P100" s="587"/>
      <c r="Q100" s="570">
        <f ca="1">IF(OR($A$2=1,$B100=""),"",ROUND((ROUND(VLOOKUP(OP!$C$55,HL_2,$B100+1,0)*OP!$C$28,0)+ROUND(OP!$C$28*10000*0.2,0))*IF(OR((ROUND(VLOOKUP(OP!$C$55,HL_2,$B100+1,0)*OP!$C$28,0)+ROUND(OP!$C$28*10000*0.2,0))*PY!$C$4&lt;PY!$D$5,(ROUND(VLOOKUP(OP!$C$55,HL_2,$B100+1,0)*OP!$C$28,0)+ROUND(OP!$C$28*10000*0.2,0))*PY!$C$4*PYR&lt;PY!$C$5),0,PYY)*PYR,0))</f>
        <v>0</v>
      </c>
      <c r="R100" s="571"/>
      <c r="S100" s="570">
        <f ca="1">IF(OR($A$2=1,$B100=""),"",ROUND(ROUND(VLOOKUP(OP!$C$55,HL_3,$B100+1,0)*OP!$C$28,0)*IF(OR($V100=0,$V100=""),1,PYO),0))</f>
        <v>5000000</v>
      </c>
      <c r="T100" s="587"/>
      <c r="U100" s="587"/>
      <c r="V100" s="570">
        <f ca="1">IF(OR($A$2=1,$B100=""),"",ROUND(ROUND(VLOOKUP(OP!$C$55,HL_3,$B100+1,0)*OP!$C$28,0)*IF(OR(ROUND(VLOOKUP(OP!$C$55,HL_3,$B100+1,0)*OP!$C$28,0)*PY!$C$4&lt;PY!$D$5,ROUND(VLOOKUP(OP!$C$55,HL_3,$B100+1,0)*OP!$C$28,0)*PY!$C$4*PYR&lt;PY!$C$5),0,PYY)*PYR,0))</f>
        <v>0</v>
      </c>
      <c r="W100" s="571"/>
      <c r="X100" s="343"/>
    </row>
    <row r="101" spans="1:24" s="344" customFormat="1" ht="14.1" customHeight="1">
      <c r="A101" s="9"/>
      <c r="B101" s="465">
        <f ca="1">IF(OR(C100&gt;=OP!C$57,C100=""),"",IF(C100+1&gt;OP!$C$57,OP!$C$57+1-$B$24,B100+1))</f>
        <v>16</v>
      </c>
      <c r="C101" s="465">
        <f ca="1">IF(OR($A$2=1,MAX($C$86:C100)&gt;=OP!$C$57),"",C100+(B101-B100))</f>
        <v>50</v>
      </c>
      <c r="D101" s="570">
        <f ca="1">IF(OR($A$2=1,$B101=""),"",ROUND(ROUND(VLOOKUP(OP!$C$55,HL_1,$B101+1,0)*OP!$C$28,0)*IF(OR($G101=0,$G101=""),1,PYO),0))</f>
        <v>4823000</v>
      </c>
      <c r="E101" s="587"/>
      <c r="F101" s="587"/>
      <c r="G101" s="570">
        <f ca="1">IF(OR($A$2=1,$B101=""),"",ROUND(ROUND(VLOOKUP(OP!$C$55,HL_1,$B101+1,0)*OP!$C$28,0)*IF(OR(ROUND(VLOOKUP(OP!$C$55,HL_1,$B101+1,0)*OP!$C$28,0)*PY!$C$4&lt;PY!$D$5,ROUND(VLOOKUP(OP!$C$55,HL_1,$B101+1,0)*OP!$C$28,0)*PY!$C$4*PYR&lt;PY!$C$5),0,PYY)*PYR,0))</f>
        <v>0</v>
      </c>
      <c r="H101" s="571"/>
      <c r="I101" s="570">
        <f ca="1">IF(OR($A$2=1,$B101=""),"",ROUND(ROUND(VLOOKUP(OP!$C$55,HL_2,$B101+1,0)*OP!$C$28,0)*IF(OR($L101=0,$L101=""),1,PYO),0))</f>
        <v>5000000</v>
      </c>
      <c r="J101" s="587"/>
      <c r="K101" s="587"/>
      <c r="L101" s="570">
        <f ca="1">IF(OR($A$2=1,$B101=""),"",ROUND(ROUND(VLOOKUP(OP!$C$55,HL_2,$B101+1,0)*OP!$C$28,0)*IF(OR(ROUND(VLOOKUP(OP!$C$55,HL_2,$B101+1,0)*OP!$C$28,0)*PY!$C$4&lt;PY!$D$5,ROUND(VLOOKUP(OP!$C$55,HL_2,$B101+1,0)*OP!$C$28,0)*PY!$C$4*PYR&lt;PY!$C$5),0,PYY)*PYR,0))</f>
        <v>0</v>
      </c>
      <c r="M101" s="571"/>
      <c r="N101" s="570">
        <f ca="1">IF(OR($A$2=1,$B101=""),"",ROUND((ROUND(VLOOKUP(OP!$C$55,HL_2,$B101+1,0)*OP!$C$28,0)+ROUND(OP!$C$28*10000*0.2,0))*IF(OR($Q101=0,$Q101=""),1,PYO),0))</f>
        <v>6000000</v>
      </c>
      <c r="O101" s="587"/>
      <c r="P101" s="587"/>
      <c r="Q101" s="570">
        <f ca="1">IF(OR($A$2=1,$B101=""),"",ROUND((ROUND(VLOOKUP(OP!$C$55,HL_2,$B101+1,0)*OP!$C$28,0)+ROUND(OP!$C$28*10000*0.2,0))*IF(OR((ROUND(VLOOKUP(OP!$C$55,HL_2,$B101+1,0)*OP!$C$28,0)+ROUND(OP!$C$28*10000*0.2,0))*PY!$C$4&lt;PY!$D$5,(ROUND(VLOOKUP(OP!$C$55,HL_2,$B101+1,0)*OP!$C$28,0)+ROUND(OP!$C$28*10000*0.2,0))*PY!$C$4*PYR&lt;PY!$C$5),0,PYY)*PYR,0))</f>
        <v>0</v>
      </c>
      <c r="R101" s="571"/>
      <c r="S101" s="570">
        <f ca="1">IF(OR($A$2=1,$B101=""),"",ROUND(ROUND(VLOOKUP(OP!$C$55,HL_3,$B101+1,0)*OP!$C$28,0)*IF(OR($V101=0,$V101=""),1,PYO),0))</f>
        <v>5000000</v>
      </c>
      <c r="T101" s="587"/>
      <c r="U101" s="587"/>
      <c r="V101" s="570">
        <f ca="1">IF(OR($A$2=1,$B101=""),"",ROUND(ROUND(VLOOKUP(OP!$C$55,HL_3,$B101+1,0)*OP!$C$28,0)*IF(OR(ROUND(VLOOKUP(OP!$C$55,HL_3,$B101+1,0)*OP!$C$28,0)*PY!$C$4&lt;PY!$D$5,ROUND(VLOOKUP(OP!$C$55,HL_3,$B101+1,0)*OP!$C$28,0)*PY!$C$4*PYR&lt;PY!$C$5),0,PYY)*PYR,0))</f>
        <v>0</v>
      </c>
      <c r="W101" s="571"/>
    </row>
    <row r="102" spans="1:24" ht="14.1" customHeight="1">
      <c r="A102" s="9"/>
      <c r="B102" s="465">
        <f ca="1">IF(OR(C101&gt;=OP!C$57,C101=""),"",IF(C101+1&gt;OP!$C$57,OP!$C$57+1-$B$24,B101+1))</f>
        <v>17</v>
      </c>
      <c r="C102" s="465">
        <f ca="1">IF(OR($A$2=1,MAX($C$86:C101)&gt;=OP!$C$57),"",C101+(B102-B101))</f>
        <v>51</v>
      </c>
      <c r="D102" s="570">
        <f ca="1">IF(OR($A$2=1,$B102=""),"",ROUND(ROUND(VLOOKUP(OP!$C$55,HL_1,$B102+1,0)*OP!$C$28,0)*IF(OR($G102=0,$G102=""),1,PYO),0))</f>
        <v>4823000</v>
      </c>
      <c r="E102" s="587"/>
      <c r="F102" s="587"/>
      <c r="G102" s="570">
        <f ca="1">IF(OR($A$2=1,$B102=""),"",ROUND(ROUND(VLOOKUP(OP!$C$55,HL_1,$B102+1,0)*OP!$C$28,0)*IF(OR(ROUND(VLOOKUP(OP!$C$55,HL_1,$B102+1,0)*OP!$C$28,0)*PY!$C$4&lt;PY!$D$5,ROUND(VLOOKUP(OP!$C$55,HL_1,$B102+1,0)*OP!$C$28,0)*PY!$C$4*PYR&lt;PY!$C$5),0,PYY)*PYR,0))</f>
        <v>0</v>
      </c>
      <c r="H102" s="571"/>
      <c r="I102" s="570">
        <f ca="1">IF(OR($A$2=1,$B102=""),"",ROUND(ROUND(VLOOKUP(OP!$C$55,HL_2,$B102+1,0)*OP!$C$28,0)*IF(OR($L102=0,$L102=""),1,PYO),0))</f>
        <v>5000000</v>
      </c>
      <c r="J102" s="587"/>
      <c r="K102" s="587"/>
      <c r="L102" s="570">
        <f ca="1">IF(OR($A$2=1,$B102=""),"",ROUND(ROUND(VLOOKUP(OP!$C$55,HL_2,$B102+1,0)*OP!$C$28,0)*IF(OR(ROUND(VLOOKUP(OP!$C$55,HL_2,$B102+1,0)*OP!$C$28,0)*PY!$C$4&lt;PY!$D$5,ROUND(VLOOKUP(OP!$C$55,HL_2,$B102+1,0)*OP!$C$28,0)*PY!$C$4*PYR&lt;PY!$C$5),0,PYY)*PYR,0))</f>
        <v>0</v>
      </c>
      <c r="M102" s="571"/>
      <c r="N102" s="570">
        <f ca="1">IF(OR($A$2=1,$B102=""),"",ROUND((ROUND(VLOOKUP(OP!$C$55,HL_2,$B102+1,0)*OP!$C$28,0)+ROUND(OP!$C$28*10000*0.2,0))*IF(OR($Q102=0,$Q102=""),1,PYO),0))</f>
        <v>6000000</v>
      </c>
      <c r="O102" s="587"/>
      <c r="P102" s="587"/>
      <c r="Q102" s="570">
        <f ca="1">IF(OR($A$2=1,$B102=""),"",ROUND((ROUND(VLOOKUP(OP!$C$55,HL_2,$B102+1,0)*OP!$C$28,0)+ROUND(OP!$C$28*10000*0.2,0))*IF(OR((ROUND(VLOOKUP(OP!$C$55,HL_2,$B102+1,0)*OP!$C$28,0)+ROUND(OP!$C$28*10000*0.2,0))*PY!$C$4&lt;PY!$D$5,(ROUND(VLOOKUP(OP!$C$55,HL_2,$B102+1,0)*OP!$C$28,0)+ROUND(OP!$C$28*10000*0.2,0))*PY!$C$4*PYR&lt;PY!$C$5),0,PYY)*PYR,0))</f>
        <v>0</v>
      </c>
      <c r="R102" s="571"/>
      <c r="S102" s="570">
        <f ca="1">IF(OR($A$2=1,$B102=""),"",ROUND(ROUND(VLOOKUP(OP!$C$55,HL_3,$B102+1,0)*OP!$C$28,0)*IF(OR($V102=0,$V102=""),1,PYO),0))</f>
        <v>5000000</v>
      </c>
      <c r="T102" s="587"/>
      <c r="U102" s="587"/>
      <c r="V102" s="570">
        <f ca="1">IF(OR($A$2=1,$B102=""),"",ROUND(ROUND(VLOOKUP(OP!$C$55,HL_3,$B102+1,0)*OP!$C$28,0)*IF(OR(ROUND(VLOOKUP(OP!$C$55,HL_3,$B102+1,0)*OP!$C$28,0)*PY!$C$4&lt;PY!$D$5,ROUND(VLOOKUP(OP!$C$55,HL_3,$B102+1,0)*OP!$C$28,0)*PY!$C$4*PYR&lt;PY!$C$5),0,PYY)*PYR,0))</f>
        <v>0</v>
      </c>
      <c r="W102" s="571"/>
    </row>
    <row r="103" spans="1:24" ht="14.1" customHeight="1">
      <c r="A103" s="9"/>
      <c r="B103" s="465">
        <f ca="1">IF(OR(C102&gt;=OP!C$57,C102=""),"",IF(C102+1&gt;OP!$C$57,OP!$C$57+1-$B$24,B102+1))</f>
        <v>18</v>
      </c>
      <c r="C103" s="465">
        <f ca="1">IF(OR($A$2=1,MAX($C$86:C102)&gt;=OP!$C$57),"",C102+(B103-B102))</f>
        <v>52</v>
      </c>
      <c r="D103" s="570">
        <f ca="1">IF(OR($A$2=1,$B103=""),"",ROUND(ROUND(VLOOKUP(OP!$C$55,HL_1,$B103+1,0)*OP!$C$28,0)*IF(OR($G103=0,$G103=""),1,PYO),0))</f>
        <v>4823000</v>
      </c>
      <c r="E103" s="587"/>
      <c r="F103" s="587"/>
      <c r="G103" s="570">
        <f ca="1">IF(OR($A$2=1,$B103=""),"",ROUND(ROUND(VLOOKUP(OP!$C$55,HL_1,$B103+1,0)*OP!$C$28,0)*IF(OR(ROUND(VLOOKUP(OP!$C$55,HL_1,$B103+1,0)*OP!$C$28,0)*PY!$C$4&lt;PY!$D$5,ROUND(VLOOKUP(OP!$C$55,HL_1,$B103+1,0)*OP!$C$28,0)*PY!$C$4*PYR&lt;PY!$C$5),0,PYY)*PYR,0))</f>
        <v>0</v>
      </c>
      <c r="H103" s="571"/>
      <c r="I103" s="570">
        <f ca="1">IF(OR($A$2=1,$B103=""),"",ROUND(ROUND(VLOOKUP(OP!$C$55,HL_2,$B103+1,0)*OP!$C$28,0)*IF(OR($L103=0,$L103=""),1,PYO),0))</f>
        <v>5000000</v>
      </c>
      <c r="J103" s="587"/>
      <c r="K103" s="587"/>
      <c r="L103" s="570">
        <f ca="1">IF(OR($A$2=1,$B103=""),"",ROUND(ROUND(VLOOKUP(OP!$C$55,HL_2,$B103+1,0)*OP!$C$28,0)*IF(OR(ROUND(VLOOKUP(OP!$C$55,HL_2,$B103+1,0)*OP!$C$28,0)*PY!$C$4&lt;PY!$D$5,ROUND(VLOOKUP(OP!$C$55,HL_2,$B103+1,0)*OP!$C$28,0)*PY!$C$4*PYR&lt;PY!$C$5),0,PYY)*PYR,0))</f>
        <v>0</v>
      </c>
      <c r="M103" s="571"/>
      <c r="N103" s="570">
        <f ca="1">IF(OR($A$2=1,$B103=""),"",ROUND((ROUND(VLOOKUP(OP!$C$55,HL_2,$B103+1,0)*OP!$C$28,0)+ROUND(OP!$C$28*10000*0.2,0))*IF(OR($Q103=0,$Q103=""),1,PYO),0))</f>
        <v>6000000</v>
      </c>
      <c r="O103" s="587"/>
      <c r="P103" s="587"/>
      <c r="Q103" s="570">
        <f ca="1">IF(OR($A$2=1,$B103=""),"",ROUND((ROUND(VLOOKUP(OP!$C$55,HL_2,$B103+1,0)*OP!$C$28,0)+ROUND(OP!$C$28*10000*0.2,0))*IF(OR((ROUND(VLOOKUP(OP!$C$55,HL_2,$B103+1,0)*OP!$C$28,0)+ROUND(OP!$C$28*10000*0.2,0))*PY!$C$4&lt;PY!$D$5,(ROUND(VLOOKUP(OP!$C$55,HL_2,$B103+1,0)*OP!$C$28,0)+ROUND(OP!$C$28*10000*0.2,0))*PY!$C$4*PYR&lt;PY!$C$5),0,PYY)*PYR,0))</f>
        <v>0</v>
      </c>
      <c r="R103" s="571"/>
      <c r="S103" s="570">
        <f ca="1">IF(OR($A$2=1,$B103=""),"",ROUND(ROUND(VLOOKUP(OP!$C$55,HL_3,$B103+1,0)*OP!$C$28,0)*IF(OR($V103=0,$V103=""),1,PYO),0))</f>
        <v>5000000</v>
      </c>
      <c r="T103" s="587"/>
      <c r="U103" s="587"/>
      <c r="V103" s="570">
        <f ca="1">IF(OR($A$2=1,$B103=""),"",ROUND(ROUND(VLOOKUP(OP!$C$55,HL_3,$B103+1,0)*OP!$C$28,0)*IF(OR(ROUND(VLOOKUP(OP!$C$55,HL_3,$B103+1,0)*OP!$C$28,0)*PY!$C$4&lt;PY!$D$5,ROUND(VLOOKUP(OP!$C$55,HL_3,$B103+1,0)*OP!$C$28,0)*PY!$C$4*PYR&lt;PY!$C$5),0,PYY)*PYR,0))</f>
        <v>0</v>
      </c>
      <c r="W103" s="571"/>
    </row>
    <row r="104" spans="1:24" s="345" customFormat="1" ht="14.1" customHeight="1">
      <c r="B104" s="465">
        <f ca="1">IF(OR(C103&gt;=OP!C$57,C103=""),"",IF(C103+1&gt;OP!$C$57,OP!$C$57+1-$B$24,B103+1))</f>
        <v>19</v>
      </c>
      <c r="C104" s="465">
        <f ca="1">IF(OR($A$2=1,MAX($C$86:C103)&gt;=OP!$C$57),"",C103+(B104-B103))</f>
        <v>53</v>
      </c>
      <c r="D104" s="570">
        <f ca="1">IF(OR($A$2=1,$B104=""),"",ROUND(ROUND(VLOOKUP(OP!$C$55,HL_1,$B104+1,0)*OP!$C$28,0)*IF(OR($G104=0,$G104=""),1,PYO),0))</f>
        <v>4823000</v>
      </c>
      <c r="E104" s="587"/>
      <c r="F104" s="587"/>
      <c r="G104" s="570">
        <f ca="1">IF(OR($A$2=1,$B104=""),"",ROUND(ROUND(VLOOKUP(OP!$C$55,HL_1,$B104+1,0)*OP!$C$28,0)*IF(OR(ROUND(VLOOKUP(OP!$C$55,HL_1,$B104+1,0)*OP!$C$28,0)*PY!$C$4&lt;PY!$D$5,ROUND(VLOOKUP(OP!$C$55,HL_1,$B104+1,0)*OP!$C$28,0)*PY!$C$4*PYR&lt;PY!$C$5),0,PYY)*PYR,0))</f>
        <v>0</v>
      </c>
      <c r="H104" s="571"/>
      <c r="I104" s="570">
        <f ca="1">IF(OR($A$2=1,$B104=""),"",ROUND(ROUND(VLOOKUP(OP!$C$55,HL_2,$B104+1,0)*OP!$C$28,0)*IF(OR($L104=0,$L104=""),1,PYO),0))</f>
        <v>5000000</v>
      </c>
      <c r="J104" s="587"/>
      <c r="K104" s="587"/>
      <c r="L104" s="570">
        <f ca="1">IF(OR($A$2=1,$B104=""),"",ROUND(ROUND(VLOOKUP(OP!$C$55,HL_2,$B104+1,0)*OP!$C$28,0)*IF(OR(ROUND(VLOOKUP(OP!$C$55,HL_2,$B104+1,0)*OP!$C$28,0)*PY!$C$4&lt;PY!$D$5,ROUND(VLOOKUP(OP!$C$55,HL_2,$B104+1,0)*OP!$C$28,0)*PY!$C$4*PYR&lt;PY!$C$5),0,PYY)*PYR,0))</f>
        <v>0</v>
      </c>
      <c r="M104" s="571"/>
      <c r="N104" s="570">
        <f ca="1">IF(OR($A$2=1,$B104=""),"",ROUND((ROUND(VLOOKUP(OP!$C$55,HL_2,$B104+1,0)*OP!$C$28,0)+ROUND(OP!$C$28*10000*0.2,0))*IF(OR($Q104=0,$Q104=""),1,PYO),0))</f>
        <v>6000000</v>
      </c>
      <c r="O104" s="587"/>
      <c r="P104" s="587"/>
      <c r="Q104" s="570">
        <f ca="1">IF(OR($A$2=1,$B104=""),"",ROUND((ROUND(VLOOKUP(OP!$C$55,HL_2,$B104+1,0)*OP!$C$28,0)+ROUND(OP!$C$28*10000*0.2,0))*IF(OR((ROUND(VLOOKUP(OP!$C$55,HL_2,$B104+1,0)*OP!$C$28,0)+ROUND(OP!$C$28*10000*0.2,0))*PY!$C$4&lt;PY!$D$5,(ROUND(VLOOKUP(OP!$C$55,HL_2,$B104+1,0)*OP!$C$28,0)+ROUND(OP!$C$28*10000*0.2,0))*PY!$C$4*PYR&lt;PY!$C$5),0,PYY)*PYR,0))</f>
        <v>0</v>
      </c>
      <c r="R104" s="571"/>
      <c r="S104" s="570">
        <f ca="1">IF(OR($A$2=1,$B104=""),"",ROUND(ROUND(VLOOKUP(OP!$C$55,HL_3,$B104+1,0)*OP!$C$28,0)*IF(OR($V104=0,$V104=""),1,PYO),0))</f>
        <v>5000000</v>
      </c>
      <c r="T104" s="587"/>
      <c r="U104" s="587"/>
      <c r="V104" s="570">
        <f ca="1">IF(OR($A$2=1,$B104=""),"",ROUND(ROUND(VLOOKUP(OP!$C$55,HL_3,$B104+1,0)*OP!$C$28,0)*IF(OR(ROUND(VLOOKUP(OP!$C$55,HL_3,$B104+1,0)*OP!$C$28,0)*PY!$C$4&lt;PY!$D$5,ROUND(VLOOKUP(OP!$C$55,HL_3,$B104+1,0)*OP!$C$28,0)*PY!$C$4*PYR&lt;PY!$C$5),0,PYY)*PYR,0))</f>
        <v>0</v>
      </c>
      <c r="W104" s="571"/>
      <c r="X104" s="346"/>
    </row>
    <row r="105" spans="1:24" s="20" customFormat="1" ht="14.1" customHeight="1">
      <c r="B105" s="465">
        <f ca="1">IF(OR(C104&gt;=OP!C$57,C104=""),"",IF(C104+1&gt;OP!$C$57,OP!$C$57+1-$B$24,B104+1))</f>
        <v>20</v>
      </c>
      <c r="C105" s="465">
        <f ca="1">IF(OR($A$2=1,MAX($C$86:C104)&gt;=OP!$C$57),"",C104+(B105-B104))</f>
        <v>54</v>
      </c>
      <c r="D105" s="570">
        <f ca="1">IF(OR($A$2=1,$B105=""),"",ROUND(ROUND(VLOOKUP(OP!$C$55,HL_1,$B105+1,0)*OP!$C$28,0)*IF(OR($G105=0,$G105=""),1,PYO),0))</f>
        <v>4823000</v>
      </c>
      <c r="E105" s="587"/>
      <c r="F105" s="587"/>
      <c r="G105" s="570">
        <f ca="1">IF(OR($A$2=1,$B105=""),"",ROUND(ROUND(VLOOKUP(OP!$C$55,HL_1,$B105+1,0)*OP!$C$28,0)*IF(OR(ROUND(VLOOKUP(OP!$C$55,HL_1,$B105+1,0)*OP!$C$28,0)*PY!$C$4&lt;PY!$D$5,ROUND(VLOOKUP(OP!$C$55,HL_1,$B105+1,0)*OP!$C$28,0)*PY!$C$4*PYR&lt;PY!$C$5),0,PYY)*PYR,0))</f>
        <v>0</v>
      </c>
      <c r="H105" s="571"/>
      <c r="I105" s="570">
        <f ca="1">IF(OR($A$2=1,$B105=""),"",ROUND(ROUND(VLOOKUP(OP!$C$55,HL_2,$B105+1,0)*OP!$C$28,0)*IF(OR($L105=0,$L105=""),1,PYO),0))</f>
        <v>5000000</v>
      </c>
      <c r="J105" s="587"/>
      <c r="K105" s="587"/>
      <c r="L105" s="570">
        <f ca="1">IF(OR($A$2=1,$B105=""),"",ROUND(ROUND(VLOOKUP(OP!$C$55,HL_2,$B105+1,0)*OP!$C$28,0)*IF(OR(ROUND(VLOOKUP(OP!$C$55,HL_2,$B105+1,0)*OP!$C$28,0)*PY!$C$4&lt;PY!$D$5,ROUND(VLOOKUP(OP!$C$55,HL_2,$B105+1,0)*OP!$C$28,0)*PY!$C$4*PYR&lt;PY!$C$5),0,PYY)*PYR,0))</f>
        <v>0</v>
      </c>
      <c r="M105" s="571"/>
      <c r="N105" s="570">
        <f ca="1">IF(OR($A$2=1,$B105=""),"",ROUND((ROUND(VLOOKUP(OP!$C$55,HL_2,$B105+1,0)*OP!$C$28,0)+ROUND(OP!$C$28*10000*0.2,0))*IF(OR($Q105=0,$Q105=""),1,PYO),0))</f>
        <v>6000000</v>
      </c>
      <c r="O105" s="587"/>
      <c r="P105" s="587"/>
      <c r="Q105" s="570">
        <f ca="1">IF(OR($A$2=1,$B105=""),"",ROUND((ROUND(VLOOKUP(OP!$C$55,HL_2,$B105+1,0)*OP!$C$28,0)+ROUND(OP!$C$28*10000*0.2,0))*IF(OR((ROUND(VLOOKUP(OP!$C$55,HL_2,$B105+1,0)*OP!$C$28,0)+ROUND(OP!$C$28*10000*0.2,0))*PY!$C$4&lt;PY!$D$5,(ROUND(VLOOKUP(OP!$C$55,HL_2,$B105+1,0)*OP!$C$28,0)+ROUND(OP!$C$28*10000*0.2,0))*PY!$C$4*PYR&lt;PY!$C$5),0,PYY)*PYR,0))</f>
        <v>0</v>
      </c>
      <c r="R105" s="571"/>
      <c r="S105" s="570">
        <f ca="1">IF(OR($A$2=1,$B105=""),"",ROUND(ROUND(VLOOKUP(OP!$C$55,HL_3,$B105+1,0)*OP!$C$28,0)*IF(OR($V105=0,$V105=""),1,PYO),0))</f>
        <v>5000000</v>
      </c>
      <c r="T105" s="587"/>
      <c r="U105" s="587"/>
      <c r="V105" s="570">
        <f ca="1">IF(OR($A$2=1,$B105=""),"",ROUND(ROUND(VLOOKUP(OP!$C$55,HL_3,$B105+1,0)*OP!$C$28,0)*IF(OR(ROUND(VLOOKUP(OP!$C$55,HL_3,$B105+1,0)*OP!$C$28,0)*PY!$C$4&lt;PY!$D$5,ROUND(VLOOKUP(OP!$C$55,HL_3,$B105+1,0)*OP!$C$28,0)*PY!$C$4*PYR&lt;PY!$C$5),0,PYY)*PYR,0))</f>
        <v>0</v>
      </c>
      <c r="W105" s="571"/>
      <c r="X105" s="21"/>
    </row>
    <row r="106" spans="1:24" s="20" customFormat="1" ht="14.1" customHeight="1">
      <c r="B106" s="465">
        <f ca="1">IF(OR(C105&gt;=OP!C$57,C105=""),"",IF(C105+1&gt;OP!$C$57,OP!$C$57+1-$B$24,B105+1))</f>
        <v>21</v>
      </c>
      <c r="C106" s="465">
        <f ca="1">IF(OR($A$2=1,MAX($C$86:C105)&gt;=OP!$C$57),"",C105+(B106-B105))</f>
        <v>55</v>
      </c>
      <c r="D106" s="570">
        <f ca="1">IF(OR($A$2=1,$B106=""),"",ROUND(ROUND(VLOOKUP(OP!$C$55,HL_1,$B106+1,0)*OP!$C$28,0)*IF(OR($G106=0,$G106=""),1,PYO),0))</f>
        <v>4823000</v>
      </c>
      <c r="E106" s="587"/>
      <c r="F106" s="587"/>
      <c r="G106" s="570">
        <f ca="1">IF(OR($A$2=1,$B106=""),"",ROUND(ROUND(VLOOKUP(OP!$C$55,HL_1,$B106+1,0)*OP!$C$28,0)*IF(OR(ROUND(VLOOKUP(OP!$C$55,HL_1,$B106+1,0)*OP!$C$28,0)*PY!$C$4&lt;PY!$D$5,ROUND(VLOOKUP(OP!$C$55,HL_1,$B106+1,0)*OP!$C$28,0)*PY!$C$4*PYR&lt;PY!$C$5),0,PYY)*PYR,0))</f>
        <v>0</v>
      </c>
      <c r="H106" s="571"/>
      <c r="I106" s="570">
        <f ca="1">IF(OR($A$2=1,$B106=""),"",ROUND(ROUND(VLOOKUP(OP!$C$55,HL_2,$B106+1,0)*OP!$C$28,0)*IF(OR($L106=0,$L106=""),1,PYO),0))</f>
        <v>5000000</v>
      </c>
      <c r="J106" s="587"/>
      <c r="K106" s="587"/>
      <c r="L106" s="570">
        <f ca="1">IF(OR($A$2=1,$B106=""),"",ROUND(ROUND(VLOOKUP(OP!$C$55,HL_2,$B106+1,0)*OP!$C$28,0)*IF(OR(ROUND(VLOOKUP(OP!$C$55,HL_2,$B106+1,0)*OP!$C$28,0)*PY!$C$4&lt;PY!$D$5,ROUND(VLOOKUP(OP!$C$55,HL_2,$B106+1,0)*OP!$C$28,0)*PY!$C$4*PYR&lt;PY!$C$5),0,PYY)*PYR,0))</f>
        <v>0</v>
      </c>
      <c r="M106" s="571"/>
      <c r="N106" s="570">
        <f ca="1">IF(OR($A$2=1,$B106=""),"",ROUND((ROUND(VLOOKUP(OP!$C$55,HL_2,$B106+1,0)*OP!$C$28,0)+ROUND(OP!$C$28*10000*0.2,0))*IF(OR($Q106=0,$Q106=""),1,PYO),0))</f>
        <v>6000000</v>
      </c>
      <c r="O106" s="587"/>
      <c r="P106" s="587"/>
      <c r="Q106" s="570">
        <f ca="1">IF(OR($A$2=1,$B106=""),"",ROUND((ROUND(VLOOKUP(OP!$C$55,HL_2,$B106+1,0)*OP!$C$28,0)+ROUND(OP!$C$28*10000*0.2,0))*IF(OR((ROUND(VLOOKUP(OP!$C$55,HL_2,$B106+1,0)*OP!$C$28,0)+ROUND(OP!$C$28*10000*0.2,0))*PY!$C$4&lt;PY!$D$5,(ROUND(VLOOKUP(OP!$C$55,HL_2,$B106+1,0)*OP!$C$28,0)+ROUND(OP!$C$28*10000*0.2,0))*PY!$C$4*PYR&lt;PY!$C$5),0,PYY)*PYR,0))</f>
        <v>0</v>
      </c>
      <c r="R106" s="571"/>
      <c r="S106" s="570">
        <f ca="1">IF(OR($A$2=1,$B106=""),"",ROUND(ROUND(VLOOKUP(OP!$C$55,HL_3,$B106+1,0)*OP!$C$28,0)*IF(OR($V106=0,$V106=""),1,PYO),0))</f>
        <v>5000000</v>
      </c>
      <c r="T106" s="587"/>
      <c r="U106" s="587"/>
      <c r="V106" s="570">
        <f ca="1">IF(OR($A$2=1,$B106=""),"",ROUND(ROUND(VLOOKUP(OP!$C$55,HL_3,$B106+1,0)*OP!$C$28,0)*IF(OR(ROUND(VLOOKUP(OP!$C$55,HL_3,$B106+1,0)*OP!$C$28,0)*PY!$C$4&lt;PY!$D$5,ROUND(VLOOKUP(OP!$C$55,HL_3,$B106+1,0)*OP!$C$28,0)*PY!$C$4*PYR&lt;PY!$C$5),0,PYY)*PYR,0))</f>
        <v>0</v>
      </c>
      <c r="W106" s="571"/>
      <c r="X106" s="21"/>
    </row>
    <row r="107" spans="1:24" s="20" customFormat="1" ht="14.1" customHeight="1">
      <c r="B107" s="465">
        <f ca="1">IF(OR(C106&gt;=OP!C$57,C106=""),"",IF(C106+1&gt;OP!$C$57,OP!$C$57+1-$B$24,B106+1))</f>
        <v>22</v>
      </c>
      <c r="C107" s="465">
        <f ca="1">IF(OR($A$2=1,MAX($C$86:C106)&gt;=OP!$C$57),"",C106+(B107-B106))</f>
        <v>56</v>
      </c>
      <c r="D107" s="570">
        <f ca="1">IF(OR($A$2=1,$B107=""),"",ROUND(ROUND(VLOOKUP(OP!$C$55,HL_1,$B107+1,0)*OP!$C$28,0)*IF(OR($G107=0,$G107=""),1,PYO),0))</f>
        <v>4823000</v>
      </c>
      <c r="E107" s="587"/>
      <c r="F107" s="587"/>
      <c r="G107" s="570">
        <f ca="1">IF(OR($A$2=1,$B107=""),"",ROUND(ROUND(VLOOKUP(OP!$C$55,HL_1,$B107+1,0)*OP!$C$28,0)*IF(OR(ROUND(VLOOKUP(OP!$C$55,HL_1,$B107+1,0)*OP!$C$28,0)*PY!$C$4&lt;PY!$D$5,ROUND(VLOOKUP(OP!$C$55,HL_1,$B107+1,0)*OP!$C$28,0)*PY!$C$4*PYR&lt;PY!$C$5),0,PYY)*PYR,0))</f>
        <v>0</v>
      </c>
      <c r="H107" s="571"/>
      <c r="I107" s="570">
        <f ca="1">IF(OR($A$2=1,$B107=""),"",ROUND(ROUND(VLOOKUP(OP!$C$55,HL_2,$B107+1,0)*OP!$C$28,0)*IF(OR($L107=0,$L107=""),1,PYO),0))</f>
        <v>5000000</v>
      </c>
      <c r="J107" s="587"/>
      <c r="K107" s="587"/>
      <c r="L107" s="570">
        <f ca="1">IF(OR($A$2=1,$B107=""),"",ROUND(ROUND(VLOOKUP(OP!$C$55,HL_2,$B107+1,0)*OP!$C$28,0)*IF(OR(ROUND(VLOOKUP(OP!$C$55,HL_2,$B107+1,0)*OP!$C$28,0)*PY!$C$4&lt;PY!$D$5,ROUND(VLOOKUP(OP!$C$55,HL_2,$B107+1,0)*OP!$C$28,0)*PY!$C$4*PYR&lt;PY!$C$5),0,PYY)*PYR,0))</f>
        <v>0</v>
      </c>
      <c r="M107" s="571"/>
      <c r="N107" s="570">
        <f ca="1">IF(OR($A$2=1,$B107=""),"",ROUND((ROUND(VLOOKUP(OP!$C$55,HL_2,$B107+1,0)*OP!$C$28,0)+ROUND(OP!$C$28*10000*0.2,0))*IF(OR($Q107=0,$Q107=""),1,PYO),0))</f>
        <v>6000000</v>
      </c>
      <c r="O107" s="587"/>
      <c r="P107" s="587"/>
      <c r="Q107" s="570">
        <f ca="1">IF(OR($A$2=1,$B107=""),"",ROUND((ROUND(VLOOKUP(OP!$C$55,HL_2,$B107+1,0)*OP!$C$28,0)+ROUND(OP!$C$28*10000*0.2,0))*IF(OR((ROUND(VLOOKUP(OP!$C$55,HL_2,$B107+1,0)*OP!$C$28,0)+ROUND(OP!$C$28*10000*0.2,0))*PY!$C$4&lt;PY!$D$5,(ROUND(VLOOKUP(OP!$C$55,HL_2,$B107+1,0)*OP!$C$28,0)+ROUND(OP!$C$28*10000*0.2,0))*PY!$C$4*PYR&lt;PY!$C$5),0,PYY)*PYR,0))</f>
        <v>0</v>
      </c>
      <c r="R107" s="571"/>
      <c r="S107" s="570">
        <f ca="1">IF(OR($A$2=1,$B107=""),"",ROUND(ROUND(VLOOKUP(OP!$C$55,HL_3,$B107+1,0)*OP!$C$28,0)*IF(OR($V107=0,$V107=""),1,PYO),0))</f>
        <v>5000000</v>
      </c>
      <c r="T107" s="587"/>
      <c r="U107" s="587"/>
      <c r="V107" s="570">
        <f ca="1">IF(OR($A$2=1,$B107=""),"",ROUND(ROUND(VLOOKUP(OP!$C$55,HL_3,$B107+1,0)*OP!$C$28,0)*IF(OR(ROUND(VLOOKUP(OP!$C$55,HL_3,$B107+1,0)*OP!$C$28,0)*PY!$C$4&lt;PY!$D$5,ROUND(VLOOKUP(OP!$C$55,HL_3,$B107+1,0)*OP!$C$28,0)*PY!$C$4*PYR&lt;PY!$C$5),0,PYY)*PYR,0))</f>
        <v>0</v>
      </c>
      <c r="W107" s="571"/>
      <c r="X107" s="21"/>
    </row>
    <row r="108" spans="1:24" s="20" customFormat="1" ht="14.1" customHeight="1">
      <c r="B108" s="465">
        <f ca="1">IF(OR(C107&gt;=OP!C$57,C107=""),"",IF(C107+1&gt;OP!$C$57,OP!$C$57+1-$B$24,B107+1))</f>
        <v>23</v>
      </c>
      <c r="C108" s="465">
        <f ca="1">IF(OR($A$2=1,MAX($C$86:C107)&gt;=OP!$C$57),"",C107+(B108-B107))</f>
        <v>57</v>
      </c>
      <c r="D108" s="570">
        <f ca="1">IF(OR($A$2=1,$B108=""),"",ROUND(ROUND(VLOOKUP(OP!$C$55,HL_1,$B108+1,0)*OP!$C$28,0)*IF(OR($G108=0,$G108=""),1,PYO),0))</f>
        <v>4823000</v>
      </c>
      <c r="E108" s="587"/>
      <c r="F108" s="587"/>
      <c r="G108" s="570">
        <f ca="1">IF(OR($A$2=1,$B108=""),"",ROUND(ROUND(VLOOKUP(OP!$C$55,HL_1,$B108+1,0)*OP!$C$28,0)*IF(OR(ROUND(VLOOKUP(OP!$C$55,HL_1,$B108+1,0)*OP!$C$28,0)*PY!$C$4&lt;PY!$D$5,ROUND(VLOOKUP(OP!$C$55,HL_1,$B108+1,0)*OP!$C$28,0)*PY!$C$4*PYR&lt;PY!$C$5),0,PYY)*PYR,0))</f>
        <v>0</v>
      </c>
      <c r="H108" s="571"/>
      <c r="I108" s="570">
        <f ca="1">IF(OR($A$2=1,$B108=""),"",ROUND(ROUND(VLOOKUP(OP!$C$55,HL_2,$B108+1,0)*OP!$C$28,0)*IF(OR($L108=0,$L108=""),1,PYO),0))</f>
        <v>5000000</v>
      </c>
      <c r="J108" s="587"/>
      <c r="K108" s="587"/>
      <c r="L108" s="570">
        <f ca="1">IF(OR($A$2=1,$B108=""),"",ROUND(ROUND(VLOOKUP(OP!$C$55,HL_2,$B108+1,0)*OP!$C$28,0)*IF(OR(ROUND(VLOOKUP(OP!$C$55,HL_2,$B108+1,0)*OP!$C$28,0)*PY!$C$4&lt;PY!$D$5,ROUND(VLOOKUP(OP!$C$55,HL_2,$B108+1,0)*OP!$C$28,0)*PY!$C$4*PYR&lt;PY!$C$5),0,PYY)*PYR,0))</f>
        <v>0</v>
      </c>
      <c r="M108" s="571"/>
      <c r="N108" s="570">
        <f ca="1">IF(OR($A$2=1,$B108=""),"",ROUND((ROUND(VLOOKUP(OP!$C$55,HL_2,$B108+1,0)*OP!$C$28,0)+ROUND(OP!$C$28*10000*0.2,0))*IF(OR($Q108=0,$Q108=""),1,PYO),0))</f>
        <v>6000000</v>
      </c>
      <c r="O108" s="587"/>
      <c r="P108" s="587"/>
      <c r="Q108" s="570">
        <f ca="1">IF(OR($A$2=1,$B108=""),"",ROUND((ROUND(VLOOKUP(OP!$C$55,HL_2,$B108+1,0)*OP!$C$28,0)+ROUND(OP!$C$28*10000*0.2,0))*IF(OR((ROUND(VLOOKUP(OP!$C$55,HL_2,$B108+1,0)*OP!$C$28,0)+ROUND(OP!$C$28*10000*0.2,0))*PY!$C$4&lt;PY!$D$5,(ROUND(VLOOKUP(OP!$C$55,HL_2,$B108+1,0)*OP!$C$28,0)+ROUND(OP!$C$28*10000*0.2,0))*PY!$C$4*PYR&lt;PY!$C$5),0,PYY)*PYR,0))</f>
        <v>0</v>
      </c>
      <c r="R108" s="571"/>
      <c r="S108" s="570">
        <f ca="1">IF(OR($A$2=1,$B108=""),"",ROUND(ROUND(VLOOKUP(OP!$C$55,HL_3,$B108+1,0)*OP!$C$28,0)*IF(OR($V108=0,$V108=""),1,PYO),0))</f>
        <v>5000000</v>
      </c>
      <c r="T108" s="587"/>
      <c r="U108" s="587"/>
      <c r="V108" s="570">
        <f ca="1">IF(OR($A$2=1,$B108=""),"",ROUND(ROUND(VLOOKUP(OP!$C$55,HL_3,$B108+1,0)*OP!$C$28,0)*IF(OR(ROUND(VLOOKUP(OP!$C$55,HL_3,$B108+1,0)*OP!$C$28,0)*PY!$C$4&lt;PY!$D$5,ROUND(VLOOKUP(OP!$C$55,HL_3,$B108+1,0)*OP!$C$28,0)*PY!$C$4*PYR&lt;PY!$C$5),0,PYY)*PYR,0))</f>
        <v>0</v>
      </c>
      <c r="W108" s="571"/>
      <c r="X108" s="21"/>
    </row>
    <row r="109" spans="1:24" s="20" customFormat="1" ht="14.1" customHeight="1">
      <c r="B109" s="465">
        <f ca="1">IF(OR(C108&gt;=OP!C$57,C108=""),"",IF(C108+1&gt;OP!$C$57,OP!$C$57+1-$B$24,B108+1))</f>
        <v>24</v>
      </c>
      <c r="C109" s="465">
        <f ca="1">IF(OR($A$2=1,MAX($C$86:C108)&gt;=OP!$C$57),"",C108+(B109-B108))</f>
        <v>58</v>
      </c>
      <c r="D109" s="570">
        <f ca="1">IF(OR($A$2=1,$B109=""),"",ROUND(ROUND(VLOOKUP(OP!$C$55,HL_1,$B109+1,0)*OP!$C$28,0)*IF(OR($G109=0,$G109=""),1,PYO),0))</f>
        <v>4823000</v>
      </c>
      <c r="E109" s="587"/>
      <c r="F109" s="587"/>
      <c r="G109" s="570">
        <f ca="1">IF(OR($A$2=1,$B109=""),"",ROUND(ROUND(VLOOKUP(OP!$C$55,HL_1,$B109+1,0)*OP!$C$28,0)*IF(OR(ROUND(VLOOKUP(OP!$C$55,HL_1,$B109+1,0)*OP!$C$28,0)*PY!$C$4&lt;PY!$D$5,ROUND(VLOOKUP(OP!$C$55,HL_1,$B109+1,0)*OP!$C$28,0)*PY!$C$4*PYR&lt;PY!$C$5),0,PYY)*PYR,0))</f>
        <v>0</v>
      </c>
      <c r="H109" s="571"/>
      <c r="I109" s="570">
        <f ca="1">IF(OR($A$2=1,$B109=""),"",ROUND(ROUND(VLOOKUP(OP!$C$55,HL_2,$B109+1,0)*OP!$C$28,0)*IF(OR($L109=0,$L109=""),1,PYO),0))</f>
        <v>5000000</v>
      </c>
      <c r="J109" s="587"/>
      <c r="K109" s="587"/>
      <c r="L109" s="570">
        <f ca="1">IF(OR($A$2=1,$B109=""),"",ROUND(ROUND(VLOOKUP(OP!$C$55,HL_2,$B109+1,0)*OP!$C$28,0)*IF(OR(ROUND(VLOOKUP(OP!$C$55,HL_2,$B109+1,0)*OP!$C$28,0)*PY!$C$4&lt;PY!$D$5,ROUND(VLOOKUP(OP!$C$55,HL_2,$B109+1,0)*OP!$C$28,0)*PY!$C$4*PYR&lt;PY!$C$5),0,PYY)*PYR,0))</f>
        <v>0</v>
      </c>
      <c r="M109" s="571"/>
      <c r="N109" s="570">
        <f ca="1">IF(OR($A$2=1,$B109=""),"",ROUND((ROUND(VLOOKUP(OP!$C$55,HL_2,$B109+1,0)*OP!$C$28,0)+ROUND(OP!$C$28*10000*0.2,0))*IF(OR($Q109=0,$Q109=""),1,PYO),0))</f>
        <v>6000000</v>
      </c>
      <c r="O109" s="587"/>
      <c r="P109" s="587"/>
      <c r="Q109" s="570">
        <f ca="1">IF(OR($A$2=1,$B109=""),"",ROUND((ROUND(VLOOKUP(OP!$C$55,HL_2,$B109+1,0)*OP!$C$28,0)+ROUND(OP!$C$28*10000*0.2,0))*IF(OR((ROUND(VLOOKUP(OP!$C$55,HL_2,$B109+1,0)*OP!$C$28,0)+ROUND(OP!$C$28*10000*0.2,0))*PY!$C$4&lt;PY!$D$5,(ROUND(VLOOKUP(OP!$C$55,HL_2,$B109+1,0)*OP!$C$28,0)+ROUND(OP!$C$28*10000*0.2,0))*PY!$C$4*PYR&lt;PY!$C$5),0,PYY)*PYR,0))</f>
        <v>0</v>
      </c>
      <c r="R109" s="571"/>
      <c r="S109" s="570">
        <f ca="1">IF(OR($A$2=1,$B109=""),"",ROUND(ROUND(VLOOKUP(OP!$C$55,HL_3,$B109+1,0)*OP!$C$28,0)*IF(OR($V109=0,$V109=""),1,PYO),0))</f>
        <v>5000000</v>
      </c>
      <c r="T109" s="587"/>
      <c r="U109" s="587"/>
      <c r="V109" s="570">
        <f ca="1">IF(OR($A$2=1,$B109=""),"",ROUND(ROUND(VLOOKUP(OP!$C$55,HL_3,$B109+1,0)*OP!$C$28,0)*IF(OR(ROUND(VLOOKUP(OP!$C$55,HL_3,$B109+1,0)*OP!$C$28,0)*PY!$C$4&lt;PY!$D$5,ROUND(VLOOKUP(OP!$C$55,HL_3,$B109+1,0)*OP!$C$28,0)*PY!$C$4*PYR&lt;PY!$C$5),0,PYY)*PYR,0))</f>
        <v>0</v>
      </c>
      <c r="W109" s="571"/>
      <c r="X109" s="21"/>
    </row>
    <row r="110" spans="1:24" s="20" customFormat="1" ht="14.1" customHeight="1">
      <c r="B110" s="465">
        <f ca="1">IF(OR(C109&gt;=OP!C$57,C109=""),"",IF(C109+1&gt;OP!$C$57,OP!$C$57+1-$B$24,B109+1))</f>
        <v>25</v>
      </c>
      <c r="C110" s="465">
        <f ca="1">IF(OR($A$2=1,MAX($C$86:C109)&gt;=OP!$C$57),"",C109+(B110-B109))</f>
        <v>59</v>
      </c>
      <c r="D110" s="570">
        <f ca="1">IF(OR($A$2=1,$B110=""),"",ROUND(ROUND(VLOOKUP(OP!$C$55,HL_1,$B110+1,0)*OP!$C$28,0)*IF(OR($G110=0,$G110=""),1,PYO),0))</f>
        <v>4823000</v>
      </c>
      <c r="E110" s="587"/>
      <c r="F110" s="587"/>
      <c r="G110" s="570">
        <f ca="1">IF(OR($A$2=1,$B110=""),"",ROUND(ROUND(VLOOKUP(OP!$C$55,HL_1,$B110+1,0)*OP!$C$28,0)*IF(OR(ROUND(VLOOKUP(OP!$C$55,HL_1,$B110+1,0)*OP!$C$28,0)*PY!$C$4&lt;PY!$D$5,ROUND(VLOOKUP(OP!$C$55,HL_1,$B110+1,0)*OP!$C$28,0)*PY!$C$4*PYR&lt;PY!$C$5),0,PYY)*PYR,0))</f>
        <v>0</v>
      </c>
      <c r="H110" s="571"/>
      <c r="I110" s="570">
        <f ca="1">IF(OR($A$2=1,$B110=""),"",ROUND(ROUND(VLOOKUP(OP!$C$55,HL_2,$B110+1,0)*OP!$C$28,0)*IF(OR($L110=0,$L110=""),1,PYO),0))</f>
        <v>5000000</v>
      </c>
      <c r="J110" s="587"/>
      <c r="K110" s="587"/>
      <c r="L110" s="570">
        <f ca="1">IF(OR($A$2=1,$B110=""),"",ROUND(ROUND(VLOOKUP(OP!$C$55,HL_2,$B110+1,0)*OP!$C$28,0)*IF(OR(ROUND(VLOOKUP(OP!$C$55,HL_2,$B110+1,0)*OP!$C$28,0)*PY!$C$4&lt;PY!$D$5,ROUND(VLOOKUP(OP!$C$55,HL_2,$B110+1,0)*OP!$C$28,0)*PY!$C$4*PYR&lt;PY!$C$5),0,PYY)*PYR,0))</f>
        <v>0</v>
      </c>
      <c r="M110" s="571"/>
      <c r="N110" s="570">
        <f ca="1">IF(OR($A$2=1,$B110=""),"",ROUND((ROUND(VLOOKUP(OP!$C$55,HL_2,$B110+1,0)*OP!$C$28,0)+ROUND(OP!$C$28*10000*0.2,0))*IF(OR($Q110=0,$Q110=""),1,PYO),0))</f>
        <v>6000000</v>
      </c>
      <c r="O110" s="587"/>
      <c r="P110" s="587"/>
      <c r="Q110" s="570">
        <f ca="1">IF(OR($A$2=1,$B110=""),"",ROUND((ROUND(VLOOKUP(OP!$C$55,HL_2,$B110+1,0)*OP!$C$28,0)+ROUND(OP!$C$28*10000*0.2,0))*IF(OR((ROUND(VLOOKUP(OP!$C$55,HL_2,$B110+1,0)*OP!$C$28,0)+ROUND(OP!$C$28*10000*0.2,0))*PY!$C$4&lt;PY!$D$5,(ROUND(VLOOKUP(OP!$C$55,HL_2,$B110+1,0)*OP!$C$28,0)+ROUND(OP!$C$28*10000*0.2,0))*PY!$C$4*PYR&lt;PY!$C$5),0,PYY)*PYR,0))</f>
        <v>0</v>
      </c>
      <c r="R110" s="571"/>
      <c r="S110" s="570">
        <f ca="1">IF(OR($A$2=1,$B110=""),"",ROUND(ROUND(VLOOKUP(OP!$C$55,HL_3,$B110+1,0)*OP!$C$28,0)*IF(OR($V110=0,$V110=""),1,PYO),0))</f>
        <v>5000000</v>
      </c>
      <c r="T110" s="587"/>
      <c r="U110" s="587"/>
      <c r="V110" s="570">
        <f ca="1">IF(OR($A$2=1,$B110=""),"",ROUND(ROUND(VLOOKUP(OP!$C$55,HL_3,$B110+1,0)*OP!$C$28,0)*IF(OR(ROUND(VLOOKUP(OP!$C$55,HL_3,$B110+1,0)*OP!$C$28,0)*PY!$C$4&lt;PY!$D$5,ROUND(VLOOKUP(OP!$C$55,HL_3,$B110+1,0)*OP!$C$28,0)*PY!$C$4*PYR&lt;PY!$C$5),0,PYY)*PYR,0))</f>
        <v>0</v>
      </c>
      <c r="W110" s="571"/>
      <c r="X110" s="21"/>
    </row>
    <row r="111" spans="1:24" s="20" customFormat="1" ht="14.1" customHeight="1">
      <c r="B111" s="465" t="str">
        <f ca="1">IF(OR(C110&gt;=OP!C$57,C110=""),"",IF(C110+1&gt;OP!$C$57,OP!$C$57+1-$B$24,B110+1))</f>
        <v/>
      </c>
      <c r="C111" s="465" t="str">
        <f ca="1">IF(OR($A$2=1,MAX($C$86:C110)&gt;=OP!$C$57),"",C110+(B111-B110))</f>
        <v/>
      </c>
      <c r="D111" s="570" t="str">
        <f ca="1">IF(OR($A$2=1,$B111=""),"",ROUND(ROUND(VLOOKUP(OP!$C$55,HL_1,$B111+1,0)*OP!$C$28,0)*IF(OR($G111=0,$G111=""),1,PYO),0))</f>
        <v/>
      </c>
      <c r="E111" s="587"/>
      <c r="F111" s="587"/>
      <c r="G111" s="570" t="str">
        <f ca="1">IF(OR($A$2=1,$B111=""),"",ROUND(ROUND(VLOOKUP(OP!$C$55,HL_1,$B111+1,0)*OP!$C$28,0)*IF(OR(ROUND(VLOOKUP(OP!$C$55,HL_1,$B111+1,0)*OP!$C$28,0)*PY!$C$4&lt;PY!$D$5,ROUND(VLOOKUP(OP!$C$55,HL_1,$B111+1,0)*OP!$C$28,0)*PY!$C$4*PYR&lt;PY!$C$5),0,PYY)*PYR,0))</f>
        <v/>
      </c>
      <c r="H111" s="571"/>
      <c r="I111" s="570" t="str">
        <f ca="1">IF(OR($A$2=1,$B111=""),"",ROUND(ROUND(VLOOKUP(OP!$C$55,HL_2,$B111+1,0)*OP!$C$28,0)*IF(OR($L111=0,$L111=""),1,PYO),0))</f>
        <v/>
      </c>
      <c r="J111" s="587"/>
      <c r="K111" s="587"/>
      <c r="L111" s="570" t="str">
        <f ca="1">IF(OR($A$2=1,$B111=""),"",ROUND(ROUND(VLOOKUP(OP!$C$55,HL_2,$B111+1,0)*OP!$C$28,0)*IF(OR(ROUND(VLOOKUP(OP!$C$55,HL_2,$B111+1,0)*OP!$C$28,0)*PY!$C$4&lt;PY!$D$5,ROUND(VLOOKUP(OP!$C$55,HL_2,$B111+1,0)*OP!$C$28,0)*PY!$C$4*PYR&lt;PY!$C$5),0,PYY)*PYR,0))</f>
        <v/>
      </c>
      <c r="M111" s="571"/>
      <c r="N111" s="570" t="str">
        <f ca="1">IF(OR($A$2=1,$B111=""),"",ROUND((ROUND(VLOOKUP(OP!$C$55,HL_2,$B111+1,0)*OP!$C$28,0)+ROUND(OP!$C$28*10000*0.2,0))*IF(OR($Q111=0,$Q111=""),1,PYO),0))</f>
        <v/>
      </c>
      <c r="O111" s="587"/>
      <c r="P111" s="587"/>
      <c r="Q111" s="570" t="str">
        <f ca="1">IF(OR($A$2=1,$B111=""),"",ROUND((ROUND(VLOOKUP(OP!$C$55,HL_2,$B111+1,0)*OP!$C$28,0)+ROUND(OP!$C$28*10000*0.2,0))*IF(OR((ROUND(VLOOKUP(OP!$C$55,HL_2,$B111+1,0)*OP!$C$28,0)+ROUND(OP!$C$28*10000*0.2,0))*PY!$C$4&lt;PY!$D$5,(ROUND(VLOOKUP(OP!$C$55,HL_2,$B111+1,0)*OP!$C$28,0)+ROUND(OP!$C$28*10000*0.2,0))*PY!$C$4*PYR&lt;PY!$C$5),0,PYY)*PYR,0))</f>
        <v/>
      </c>
      <c r="R111" s="571"/>
      <c r="S111" s="570" t="str">
        <f ca="1">IF(OR($A$2=1,$B111=""),"",ROUND(ROUND(VLOOKUP(OP!$C$55,HL_3,$B111+1,0)*OP!$C$28,0)*IF(OR($V111=0,$V111=""),1,PYO),0))</f>
        <v/>
      </c>
      <c r="T111" s="587"/>
      <c r="U111" s="587"/>
      <c r="V111" s="570" t="str">
        <f ca="1">IF(OR($A$2=1,$B111=""),"",ROUND(ROUND(VLOOKUP(OP!$C$55,HL_3,$B111+1,0)*OP!$C$28,0)*IF(OR(ROUND(VLOOKUP(OP!$C$55,HL_3,$B111+1,0)*OP!$C$28,0)*PY!$C$4&lt;PY!$D$5,ROUND(VLOOKUP(OP!$C$55,HL_3,$B111+1,0)*OP!$C$28,0)*PY!$C$4*PYR&lt;PY!$C$5),0,PYY)*PYR,0))</f>
        <v/>
      </c>
      <c r="W111" s="571"/>
      <c r="X111" s="21"/>
    </row>
    <row r="112" spans="1:24" s="20" customFormat="1" ht="14.1" customHeight="1">
      <c r="B112" s="465" t="str">
        <f ca="1">IF(OR(C111&gt;=OP!C$57,C111=""),"",IF(C111+1&gt;OP!$C$57,OP!$C$57+1-$B$24,B111+1))</f>
        <v/>
      </c>
      <c r="C112" s="465" t="str">
        <f ca="1">IF(OR($A$2=1,MAX($C$86:C111)&gt;=OP!$C$57),"",C111+(B112-B111))</f>
        <v/>
      </c>
      <c r="D112" s="570" t="str">
        <f ca="1">IF(OR($A$2=1,$B112=""),"",ROUND(ROUND(VLOOKUP(OP!$C$55,HL_1,$B112+1,0)*OP!$C$28,0)*IF(OR($G112=0,$G112=""),1,PYO),0))</f>
        <v/>
      </c>
      <c r="E112" s="587"/>
      <c r="F112" s="587"/>
      <c r="G112" s="570" t="str">
        <f ca="1">IF(OR($A$2=1,$B112=""),"",ROUND(ROUND(VLOOKUP(OP!$C$55,HL_1,$B112+1,0)*OP!$C$28,0)*IF(OR(ROUND(VLOOKUP(OP!$C$55,HL_1,$B112+1,0)*OP!$C$28,0)*PY!$C$4&lt;PY!$D$5,ROUND(VLOOKUP(OP!$C$55,HL_1,$B112+1,0)*OP!$C$28,0)*PY!$C$4*PYR&lt;PY!$C$5),0,PYY)*PYR,0))</f>
        <v/>
      </c>
      <c r="H112" s="571"/>
      <c r="I112" s="570" t="str">
        <f ca="1">IF(OR($A$2=1,$B112=""),"",ROUND(ROUND(VLOOKUP(OP!$C$55,HL_2,$B112+1,0)*OP!$C$28,0)*IF(OR($L112=0,$L112=""),1,PYO),0))</f>
        <v/>
      </c>
      <c r="J112" s="587"/>
      <c r="K112" s="587"/>
      <c r="L112" s="570" t="str">
        <f ca="1">IF(OR($A$2=1,$B112=""),"",ROUND(ROUND(VLOOKUP(OP!$C$55,HL_2,$B112+1,0)*OP!$C$28,0)*IF(OR(ROUND(VLOOKUP(OP!$C$55,HL_2,$B112+1,0)*OP!$C$28,0)*PY!$C$4&lt;PY!$D$5,ROUND(VLOOKUP(OP!$C$55,HL_2,$B112+1,0)*OP!$C$28,0)*PY!$C$4*PYR&lt;PY!$C$5),0,PYY)*PYR,0))</f>
        <v/>
      </c>
      <c r="M112" s="571"/>
      <c r="N112" s="570" t="str">
        <f ca="1">IF(OR($A$2=1,$B112=""),"",ROUND((ROUND(VLOOKUP(OP!$C$55,HL_2,$B112+1,0)*OP!$C$28,0)+ROUND(OP!$C$28*10000*0.2,0))*IF(OR($Q112=0,$Q112=""),1,PYO),0))</f>
        <v/>
      </c>
      <c r="O112" s="587"/>
      <c r="P112" s="587"/>
      <c r="Q112" s="570" t="str">
        <f ca="1">IF(OR($A$2=1,$B112=""),"",ROUND((ROUND(VLOOKUP(OP!$C$55,HL_2,$B112+1,0)*OP!$C$28,0)+ROUND(OP!$C$28*10000*0.2,0))*IF(OR((ROUND(VLOOKUP(OP!$C$55,HL_2,$B112+1,0)*OP!$C$28,0)+ROUND(OP!$C$28*10000*0.2,0))*PY!$C$4&lt;PY!$D$5,(ROUND(VLOOKUP(OP!$C$55,HL_2,$B112+1,0)*OP!$C$28,0)+ROUND(OP!$C$28*10000*0.2,0))*PY!$C$4*PYR&lt;PY!$C$5),0,PYY)*PYR,0))</f>
        <v/>
      </c>
      <c r="R112" s="571"/>
      <c r="S112" s="570" t="str">
        <f ca="1">IF(OR($A$2=1,$B112=""),"",ROUND(ROUND(VLOOKUP(OP!$C$55,HL_3,$B112+1,0)*OP!$C$28,0)*IF(OR($V112=0,$V112=""),1,PYO),0))</f>
        <v/>
      </c>
      <c r="T112" s="587"/>
      <c r="U112" s="587"/>
      <c r="V112" s="570" t="str">
        <f ca="1">IF(OR($A$2=1,$B112=""),"",ROUND(ROUND(VLOOKUP(OP!$C$55,HL_3,$B112+1,0)*OP!$C$28,0)*IF(OR(ROUND(VLOOKUP(OP!$C$55,HL_3,$B112+1,0)*OP!$C$28,0)*PY!$C$4&lt;PY!$D$5,ROUND(VLOOKUP(OP!$C$55,HL_3,$B112+1,0)*OP!$C$28,0)*PY!$C$4*PYR&lt;PY!$C$5),0,PYY)*PYR,0))</f>
        <v/>
      </c>
      <c r="W112" s="571"/>
      <c r="X112" s="21"/>
    </row>
    <row r="113" spans="2:24" s="20" customFormat="1" ht="14.1" customHeight="1">
      <c r="B113" s="465" t="str">
        <f ca="1">IF(OR(C112&gt;=OP!C$57,C112=""),"",IF(C112+1&gt;OP!$C$57,OP!$C$57+1-$B$24,B112+1))</f>
        <v/>
      </c>
      <c r="C113" s="465" t="str">
        <f ca="1">IF(OR($A$2=1,MAX($C$86:C112)&gt;=OP!$C$57),"",C112+(B113-B112))</f>
        <v/>
      </c>
      <c r="D113" s="570" t="str">
        <f ca="1">IF(OR($A$2=1,$B113=""),"",ROUND(ROUND(VLOOKUP(OP!$C$55,HL_1,$B113+1,0)*OP!$C$28,0)*IF(OR($G113=0,$G113=""),1,PYO),0))</f>
        <v/>
      </c>
      <c r="E113" s="587"/>
      <c r="F113" s="587"/>
      <c r="G113" s="570" t="str">
        <f ca="1">IF(OR($A$2=1,$B113=""),"",ROUND(ROUND(VLOOKUP(OP!$C$55,HL_1,$B113+1,0)*OP!$C$28,0)*IF(OR(ROUND(VLOOKUP(OP!$C$55,HL_1,$B113+1,0)*OP!$C$28,0)*PY!$C$4&lt;PY!$D$5,ROUND(VLOOKUP(OP!$C$55,HL_1,$B113+1,0)*OP!$C$28,0)*PY!$C$4*PYR&lt;PY!$C$5),0,PYY)*PYR,0))</f>
        <v/>
      </c>
      <c r="H113" s="571"/>
      <c r="I113" s="570" t="str">
        <f ca="1">IF(OR($A$2=1,$B113=""),"",ROUND(ROUND(VLOOKUP(OP!$C$55,HL_2,$B113+1,0)*OP!$C$28,0)*IF(OR($L113=0,$L113=""),1,PYO),0))</f>
        <v/>
      </c>
      <c r="J113" s="587"/>
      <c r="K113" s="587"/>
      <c r="L113" s="570" t="str">
        <f ca="1">IF(OR($A$2=1,$B113=""),"",ROUND(ROUND(VLOOKUP(OP!$C$55,HL_2,$B113+1,0)*OP!$C$28,0)*IF(OR(ROUND(VLOOKUP(OP!$C$55,HL_2,$B113+1,0)*OP!$C$28,0)*PY!$C$4&lt;PY!$D$5,ROUND(VLOOKUP(OP!$C$55,HL_2,$B113+1,0)*OP!$C$28,0)*PY!$C$4*PYR&lt;PY!$C$5),0,PYY)*PYR,0))</f>
        <v/>
      </c>
      <c r="M113" s="571"/>
      <c r="N113" s="570" t="str">
        <f ca="1">IF(OR($A$2=1,$B113=""),"",ROUND((ROUND(VLOOKUP(OP!$C$55,HL_2,$B113+1,0)*OP!$C$28,0)+ROUND(OP!$C$28*10000*0.2,0))*IF(OR($Q113=0,$Q113=""),1,PYO),0))</f>
        <v/>
      </c>
      <c r="O113" s="587"/>
      <c r="P113" s="587"/>
      <c r="Q113" s="570" t="str">
        <f ca="1">IF(OR($A$2=1,$B113=""),"",ROUND((ROUND(VLOOKUP(OP!$C$55,HL_2,$B113+1,0)*OP!$C$28,0)+ROUND(OP!$C$28*10000*0.2,0))*IF(OR((ROUND(VLOOKUP(OP!$C$55,HL_2,$B113+1,0)*OP!$C$28,0)+ROUND(OP!$C$28*10000*0.2,0))*PY!$C$4&lt;PY!$D$5,(ROUND(VLOOKUP(OP!$C$55,HL_2,$B113+1,0)*OP!$C$28,0)+ROUND(OP!$C$28*10000*0.2,0))*PY!$C$4*PYR&lt;PY!$C$5),0,PYY)*PYR,0))</f>
        <v/>
      </c>
      <c r="R113" s="571"/>
      <c r="S113" s="570" t="str">
        <f ca="1">IF(OR($A$2=1,$B113=""),"",ROUND(ROUND(VLOOKUP(OP!$C$55,HL_3,$B113+1,0)*OP!$C$28,0)*IF(OR($V113=0,$V113=""),1,PYO),0))</f>
        <v/>
      </c>
      <c r="T113" s="587"/>
      <c r="U113" s="587"/>
      <c r="V113" s="570" t="str">
        <f ca="1">IF(OR($A$2=1,$B113=""),"",ROUND(ROUND(VLOOKUP(OP!$C$55,HL_3,$B113+1,0)*OP!$C$28,0)*IF(OR(ROUND(VLOOKUP(OP!$C$55,HL_3,$B113+1,0)*OP!$C$28,0)*PY!$C$4&lt;PY!$D$5,ROUND(VLOOKUP(OP!$C$55,HL_3,$B113+1,0)*OP!$C$28,0)*PY!$C$4*PYR&lt;PY!$C$5),0,PYY)*PYR,0))</f>
        <v/>
      </c>
      <c r="W113" s="571"/>
      <c r="X113" s="21"/>
    </row>
    <row r="114" spans="2:24" s="20" customFormat="1" ht="14.1" customHeight="1">
      <c r="B114" s="465" t="str">
        <f ca="1">IF(OR(C113&gt;=OP!C$57,C113=""),"",IF(C113+1&gt;OP!$C$57,OP!$C$57+1-$B$24,B113+1))</f>
        <v/>
      </c>
      <c r="C114" s="465" t="str">
        <f ca="1">IF(OR($A$2=1,MAX($C$86:C113)&gt;=OP!$C$57),"",C113+(B114-B113))</f>
        <v/>
      </c>
      <c r="D114" s="570" t="str">
        <f ca="1">IF(OR($A$2=1,$B114=""),"",ROUND(ROUND(VLOOKUP(OP!$C$55,HL_1,$B114+1,0)*OP!$C$28,0)*IF(OR($G114=0,$G114=""),1,PYO),0))</f>
        <v/>
      </c>
      <c r="E114" s="587"/>
      <c r="F114" s="587"/>
      <c r="G114" s="570" t="str">
        <f ca="1">IF(OR($A$2=1,$B114=""),"",ROUND(ROUND(VLOOKUP(OP!$C$55,HL_1,$B114+1,0)*OP!$C$28,0)*IF(OR(ROUND(VLOOKUP(OP!$C$55,HL_1,$B114+1,0)*OP!$C$28,0)*PY!$C$4&lt;PY!$D$5,ROUND(VLOOKUP(OP!$C$55,HL_1,$B114+1,0)*OP!$C$28,0)*PY!$C$4*PYR&lt;PY!$C$5),0,PYY)*PYR,0))</f>
        <v/>
      </c>
      <c r="H114" s="571"/>
      <c r="I114" s="570" t="str">
        <f ca="1">IF(OR($A$2=1,$B114=""),"",ROUND(ROUND(VLOOKUP(OP!$C$55,HL_2,$B114+1,0)*OP!$C$28,0)*IF(OR($L114=0,$L114=""),1,PYO),0))</f>
        <v/>
      </c>
      <c r="J114" s="587"/>
      <c r="K114" s="587"/>
      <c r="L114" s="570" t="str">
        <f ca="1">IF(OR($A$2=1,$B114=""),"",ROUND(ROUND(VLOOKUP(OP!$C$55,HL_2,$B114+1,0)*OP!$C$28,0)*IF(OR(ROUND(VLOOKUP(OP!$C$55,HL_2,$B114+1,0)*OP!$C$28,0)*PY!$C$4&lt;PY!$D$5,ROUND(VLOOKUP(OP!$C$55,HL_2,$B114+1,0)*OP!$C$28,0)*PY!$C$4*PYR&lt;PY!$C$5),0,PYY)*PYR,0))</f>
        <v/>
      </c>
      <c r="M114" s="571"/>
      <c r="N114" s="570" t="str">
        <f ca="1">IF(OR($A$2=1,$B114=""),"",ROUND((ROUND(VLOOKUP(OP!$C$55,HL_2,$B114+1,0)*OP!$C$28,0)+ROUND(OP!$C$28*10000*0.2,0))*IF(OR($Q114=0,$Q114=""),1,PYO),0))</f>
        <v/>
      </c>
      <c r="O114" s="587"/>
      <c r="P114" s="587"/>
      <c r="Q114" s="570" t="str">
        <f ca="1">IF(OR($A$2=1,$B114=""),"",ROUND((ROUND(VLOOKUP(OP!$C$55,HL_2,$B114+1,0)*OP!$C$28,0)+ROUND(OP!$C$28*10000*0.2,0))*IF(OR((ROUND(VLOOKUP(OP!$C$55,HL_2,$B114+1,0)*OP!$C$28,0)+ROUND(OP!$C$28*10000*0.2,0))*PY!$C$4&lt;PY!$D$5,(ROUND(VLOOKUP(OP!$C$55,HL_2,$B114+1,0)*OP!$C$28,0)+ROUND(OP!$C$28*10000*0.2,0))*PY!$C$4*PYR&lt;PY!$C$5),0,PYY)*PYR,0))</f>
        <v/>
      </c>
      <c r="R114" s="571"/>
      <c r="S114" s="570" t="str">
        <f ca="1">IF(OR($A$2=1,$B114=""),"",ROUND(ROUND(VLOOKUP(OP!$C$55,HL_3,$B114+1,0)*OP!$C$28,0)*IF(OR($V114=0,$V114=""),1,PYO),0))</f>
        <v/>
      </c>
      <c r="T114" s="587"/>
      <c r="U114" s="587"/>
      <c r="V114" s="570" t="str">
        <f ca="1">IF(OR($A$2=1,$B114=""),"",ROUND(ROUND(VLOOKUP(OP!$C$55,HL_3,$B114+1,0)*OP!$C$28,0)*IF(OR(ROUND(VLOOKUP(OP!$C$55,HL_3,$B114+1,0)*OP!$C$28,0)*PY!$C$4&lt;PY!$D$5,ROUND(VLOOKUP(OP!$C$55,HL_3,$B114+1,0)*OP!$C$28,0)*PY!$C$4*PYR&lt;PY!$C$5),0,PYY)*PYR,0))</f>
        <v/>
      </c>
      <c r="W114" s="571"/>
      <c r="X114" s="21"/>
    </row>
    <row r="115" spans="2:24" s="20" customFormat="1" ht="14.1" customHeight="1">
      <c r="B115" s="465" t="str">
        <f ca="1">IF(OR(C114&gt;=OP!C$57,C114=""),"",IF(C114+1&gt;OP!$C$57,OP!$C$57+1-$B$24,B114+1))</f>
        <v/>
      </c>
      <c r="C115" s="465" t="str">
        <f ca="1">IF(OR($A$2=1,MAX($C$86:C114)&gt;=OP!$C$57),"",C114+(B115-B114))</f>
        <v/>
      </c>
      <c r="D115" s="570" t="str">
        <f ca="1">IF(OR($A$2=1,$B115=""),"",ROUND(ROUND(VLOOKUP(OP!$C$55,HL_1,$B115+1,0)*OP!$C$28,0)*IF(OR($G115=0,$G115=""),1,PYO),0))</f>
        <v/>
      </c>
      <c r="E115" s="587"/>
      <c r="F115" s="587"/>
      <c r="G115" s="570" t="str">
        <f ca="1">IF(OR($A$2=1,$B115=""),"",ROUND(ROUND(VLOOKUP(OP!$C$55,HL_1,$B115+1,0)*OP!$C$28,0)*IF(OR(ROUND(VLOOKUP(OP!$C$55,HL_1,$B115+1,0)*OP!$C$28,0)*PY!$C$4&lt;PY!$D$5,ROUND(VLOOKUP(OP!$C$55,HL_1,$B115+1,0)*OP!$C$28,0)*PY!$C$4*PYR&lt;PY!$C$5),0,PYY)*PYR,0))</f>
        <v/>
      </c>
      <c r="H115" s="571"/>
      <c r="I115" s="570" t="str">
        <f ca="1">IF(OR($A$2=1,$B115=""),"",ROUND(ROUND(VLOOKUP(OP!$C$55,HL_2,$B115+1,0)*OP!$C$28,0)*IF(OR($L115=0,$L115=""),1,PYO),0))</f>
        <v/>
      </c>
      <c r="J115" s="587"/>
      <c r="K115" s="587"/>
      <c r="L115" s="570" t="str">
        <f ca="1">IF(OR($A$2=1,$B115=""),"",ROUND(ROUND(VLOOKUP(OP!$C$55,HL_2,$B115+1,0)*OP!$C$28,0)*IF(OR(ROUND(VLOOKUP(OP!$C$55,HL_2,$B115+1,0)*OP!$C$28,0)*PY!$C$4&lt;PY!$D$5,ROUND(VLOOKUP(OP!$C$55,HL_2,$B115+1,0)*OP!$C$28,0)*PY!$C$4*PYR&lt;PY!$C$5),0,PYY)*PYR,0))</f>
        <v/>
      </c>
      <c r="M115" s="571"/>
      <c r="N115" s="570" t="str">
        <f ca="1">IF(OR($A$2=1,$B115=""),"",ROUND((ROUND(VLOOKUP(OP!$C$55,HL_2,$B115+1,0)*OP!$C$28,0)+ROUND(OP!$C$28*10000*0.2,0))*IF(OR($Q115=0,$Q115=""),1,PYO),0))</f>
        <v/>
      </c>
      <c r="O115" s="587"/>
      <c r="P115" s="587"/>
      <c r="Q115" s="570" t="str">
        <f ca="1">IF(OR($A$2=1,$B115=""),"",ROUND((ROUND(VLOOKUP(OP!$C$55,HL_2,$B115+1,0)*OP!$C$28,0)+ROUND(OP!$C$28*10000*0.2,0))*IF(OR((ROUND(VLOOKUP(OP!$C$55,HL_2,$B115+1,0)*OP!$C$28,0)+ROUND(OP!$C$28*10000*0.2,0))*PY!$C$4&lt;PY!$D$5,(ROUND(VLOOKUP(OP!$C$55,HL_2,$B115+1,0)*OP!$C$28,0)+ROUND(OP!$C$28*10000*0.2,0))*PY!$C$4*PYR&lt;PY!$C$5),0,PYY)*PYR,0))</f>
        <v/>
      </c>
      <c r="R115" s="571"/>
      <c r="S115" s="570" t="str">
        <f ca="1">IF(OR($A$2=1,$B115=""),"",ROUND(ROUND(VLOOKUP(OP!$C$55,HL_3,$B115+1,0)*OP!$C$28,0)*IF(OR($V115=0,$V115=""),1,PYO),0))</f>
        <v/>
      </c>
      <c r="T115" s="587"/>
      <c r="U115" s="587"/>
      <c r="V115" s="570" t="str">
        <f ca="1">IF(OR($A$2=1,$B115=""),"",ROUND(ROUND(VLOOKUP(OP!$C$55,HL_3,$B115+1,0)*OP!$C$28,0)*IF(OR(ROUND(VLOOKUP(OP!$C$55,HL_3,$B115+1,0)*OP!$C$28,0)*PY!$C$4&lt;PY!$D$5,ROUND(VLOOKUP(OP!$C$55,HL_3,$B115+1,0)*OP!$C$28,0)*PY!$C$4*PYR&lt;PY!$C$5),0,PYY)*PYR,0))</f>
        <v/>
      </c>
      <c r="W115" s="571"/>
      <c r="X115" s="21"/>
    </row>
    <row r="116" spans="2:24" s="20" customFormat="1" ht="14.1" customHeight="1">
      <c r="B116" s="465" t="str">
        <f ca="1">IF(OR(C115&gt;=OP!C$57,C115=""),"",IF(C115+1&gt;OP!$C$57,OP!$C$57+1-$B$24,B115+1))</f>
        <v/>
      </c>
      <c r="C116" s="465" t="str">
        <f ca="1">IF(OR($A$2=1,MAX($C$86:C115)&gt;=OP!$C$57),"",C115+(B116-B115))</f>
        <v/>
      </c>
      <c r="D116" s="570" t="str">
        <f ca="1">IF(OR($A$2=1,$B116=""),"",ROUND(ROUND(VLOOKUP(OP!$C$55,HL_1,$B116+1,0)*OP!$C$28,0)*IF(OR($G116=0,$G116=""),1,PYO),0))</f>
        <v/>
      </c>
      <c r="E116" s="587"/>
      <c r="F116" s="587"/>
      <c r="G116" s="570" t="str">
        <f ca="1">IF(OR($A$2=1,$B116=""),"",ROUND(ROUND(VLOOKUP(OP!$C$55,HL_1,$B116+1,0)*OP!$C$28,0)*IF(OR(ROUND(VLOOKUP(OP!$C$55,HL_1,$B116+1,0)*OP!$C$28,0)*PY!$C$4&lt;PY!$D$5,ROUND(VLOOKUP(OP!$C$55,HL_1,$B116+1,0)*OP!$C$28,0)*PY!$C$4*PYR&lt;PY!$C$5),0,PYY)*PYR,0))</f>
        <v/>
      </c>
      <c r="H116" s="571"/>
      <c r="I116" s="570" t="str">
        <f ca="1">IF(OR($A$2=1,$B116=""),"",ROUND(ROUND(VLOOKUP(OP!$C$55,HL_2,$B116+1,0)*OP!$C$28,0)*IF(OR($L116=0,$L116=""),1,PYO),0))</f>
        <v/>
      </c>
      <c r="J116" s="587"/>
      <c r="K116" s="587"/>
      <c r="L116" s="570" t="str">
        <f ca="1">IF(OR($A$2=1,$B116=""),"",ROUND(ROUND(VLOOKUP(OP!$C$55,HL_2,$B116+1,0)*OP!$C$28,0)*IF(OR(ROUND(VLOOKUP(OP!$C$55,HL_2,$B116+1,0)*OP!$C$28,0)*PY!$C$4&lt;PY!$D$5,ROUND(VLOOKUP(OP!$C$55,HL_2,$B116+1,0)*OP!$C$28,0)*PY!$C$4*PYR&lt;PY!$C$5),0,PYY)*PYR,0))</f>
        <v/>
      </c>
      <c r="M116" s="571"/>
      <c r="N116" s="570" t="str">
        <f ca="1">IF(OR($A$2=1,$B116=""),"",ROUND((ROUND(VLOOKUP(OP!$C$55,HL_2,$B116+1,0)*OP!$C$28,0)+ROUND(OP!$C$28*10000*0.2,0))*IF(OR($Q116=0,$Q116=""),1,PYO),0))</f>
        <v/>
      </c>
      <c r="O116" s="587"/>
      <c r="P116" s="587"/>
      <c r="Q116" s="570" t="str">
        <f ca="1">IF(OR($A$2=1,$B116=""),"",ROUND((ROUND(VLOOKUP(OP!$C$55,HL_2,$B116+1,0)*OP!$C$28,0)+ROUND(OP!$C$28*10000*0.2,0))*IF(OR((ROUND(VLOOKUP(OP!$C$55,HL_2,$B116+1,0)*OP!$C$28,0)+ROUND(OP!$C$28*10000*0.2,0))*PY!$C$4&lt;PY!$D$5,(ROUND(VLOOKUP(OP!$C$55,HL_2,$B116+1,0)*OP!$C$28,0)+ROUND(OP!$C$28*10000*0.2,0))*PY!$C$4*PYR&lt;PY!$C$5),0,PYY)*PYR,0))</f>
        <v/>
      </c>
      <c r="R116" s="571"/>
      <c r="S116" s="570" t="str">
        <f ca="1">IF(OR($A$2=1,$B116=""),"",ROUND(ROUND(VLOOKUP(OP!$C$55,HL_3,$B116+1,0)*OP!$C$28,0)*IF(OR($V116=0,$V116=""),1,PYO),0))</f>
        <v/>
      </c>
      <c r="T116" s="587"/>
      <c r="U116" s="587"/>
      <c r="V116" s="570" t="str">
        <f ca="1">IF(OR($A$2=1,$B116=""),"",ROUND(ROUND(VLOOKUP(OP!$C$55,HL_3,$B116+1,0)*OP!$C$28,0)*IF(OR(ROUND(VLOOKUP(OP!$C$55,HL_3,$B116+1,0)*OP!$C$28,0)*PY!$C$4&lt;PY!$D$5,ROUND(VLOOKUP(OP!$C$55,HL_3,$B116+1,0)*OP!$C$28,0)*PY!$C$4*PYR&lt;PY!$C$5),0,PYY)*PYR,0))</f>
        <v/>
      </c>
      <c r="W116" s="571"/>
      <c r="X116" s="21"/>
    </row>
    <row r="117" spans="2:24" s="20" customFormat="1" ht="14.1" customHeight="1">
      <c r="B117" s="465" t="str">
        <f ca="1">IF(OR(C116&gt;=OP!C$57,C116=""),"",IF(C116+1&gt;OP!$C$57,OP!$C$57+1-$B$24,B116+1))</f>
        <v/>
      </c>
      <c r="C117" s="465" t="str">
        <f ca="1">IF(OR($A$2=1,MAX($C$86:C116)&gt;=OP!$C$57),"",C116+(B117-B116))</f>
        <v/>
      </c>
      <c r="D117" s="570" t="str">
        <f ca="1">IF(OR($A$2=1,$B117=""),"",ROUND(ROUND(VLOOKUP(OP!$C$55,HL_1,$B117+1,0)*OP!$C$28,0)*IF(OR($G117=0,$G117=""),1,PYO),0))</f>
        <v/>
      </c>
      <c r="E117" s="587"/>
      <c r="F117" s="587"/>
      <c r="G117" s="570" t="str">
        <f ca="1">IF(OR($A$2=1,$B117=""),"",ROUND(ROUND(VLOOKUP(OP!$C$55,HL_1,$B117+1,0)*OP!$C$28,0)*IF(OR(ROUND(VLOOKUP(OP!$C$55,HL_1,$B117+1,0)*OP!$C$28,0)*PY!$C$4&lt;PY!$D$5,ROUND(VLOOKUP(OP!$C$55,HL_1,$B117+1,0)*OP!$C$28,0)*PY!$C$4*PYR&lt;PY!$C$5),0,PYY)*PYR,0))</f>
        <v/>
      </c>
      <c r="H117" s="571"/>
      <c r="I117" s="570" t="str">
        <f ca="1">IF(OR($A$2=1,$B117=""),"",ROUND(ROUND(VLOOKUP(OP!$C$55,HL_2,$B117+1,0)*OP!$C$28,0)*IF(OR($L117=0,$L117=""),1,PYO),0))</f>
        <v/>
      </c>
      <c r="J117" s="587"/>
      <c r="K117" s="587"/>
      <c r="L117" s="570" t="str">
        <f ca="1">IF(OR($A$2=1,$B117=""),"",ROUND(ROUND(VLOOKUP(OP!$C$55,HL_2,$B117+1,0)*OP!$C$28,0)*IF(OR(ROUND(VLOOKUP(OP!$C$55,HL_2,$B117+1,0)*OP!$C$28,0)*PY!$C$4&lt;PY!$D$5,ROUND(VLOOKUP(OP!$C$55,HL_2,$B117+1,0)*OP!$C$28,0)*PY!$C$4*PYR&lt;PY!$C$5),0,PYY)*PYR,0))</f>
        <v/>
      </c>
      <c r="M117" s="571"/>
      <c r="N117" s="570" t="str">
        <f ca="1">IF(OR($A$2=1,$B117=""),"",ROUND((ROUND(VLOOKUP(OP!$C$55,HL_2,$B117+1,0)*OP!$C$28,0)+ROUND(OP!$C$28*10000*0.2,0))*IF(OR($Q117=0,$Q117=""),1,PYO),0))</f>
        <v/>
      </c>
      <c r="O117" s="587"/>
      <c r="P117" s="587"/>
      <c r="Q117" s="570" t="str">
        <f ca="1">IF(OR($A$2=1,$B117=""),"",ROUND((ROUND(VLOOKUP(OP!$C$55,HL_2,$B117+1,0)*OP!$C$28,0)+ROUND(OP!$C$28*10000*0.2,0))*IF(OR((ROUND(VLOOKUP(OP!$C$55,HL_2,$B117+1,0)*OP!$C$28,0)+ROUND(OP!$C$28*10000*0.2,0))*PY!$C$4&lt;PY!$D$5,(ROUND(VLOOKUP(OP!$C$55,HL_2,$B117+1,0)*OP!$C$28,0)+ROUND(OP!$C$28*10000*0.2,0))*PY!$C$4*PYR&lt;PY!$C$5),0,PYY)*PYR,0))</f>
        <v/>
      </c>
      <c r="R117" s="571"/>
      <c r="S117" s="570" t="str">
        <f ca="1">IF(OR($A$2=1,$B117=""),"",ROUND(ROUND(VLOOKUP(OP!$C$55,HL_3,$B117+1,0)*OP!$C$28,0)*IF(OR($V117=0,$V117=""),1,PYO),0))</f>
        <v/>
      </c>
      <c r="T117" s="587"/>
      <c r="U117" s="587"/>
      <c r="V117" s="570" t="str">
        <f ca="1">IF(OR($A$2=1,$B117=""),"",ROUND(ROUND(VLOOKUP(OP!$C$55,HL_3,$B117+1,0)*OP!$C$28,0)*IF(OR(ROUND(VLOOKUP(OP!$C$55,HL_3,$B117+1,0)*OP!$C$28,0)*PY!$C$4&lt;PY!$D$5,ROUND(VLOOKUP(OP!$C$55,HL_3,$B117+1,0)*OP!$C$28,0)*PY!$C$4*PYR&lt;PY!$C$5),0,PYY)*PYR,0))</f>
        <v/>
      </c>
      <c r="W117" s="571"/>
      <c r="X117" s="21"/>
    </row>
    <row r="118" spans="2:24" s="20" customFormat="1" ht="14.1" customHeight="1">
      <c r="B118" s="465" t="str">
        <f ca="1">IF(OR(C117&gt;=OP!C$57,C117=""),"",IF(C117+1&gt;OP!$C$57,OP!$C$57+1-$B$24,B117+1))</f>
        <v/>
      </c>
      <c r="C118" s="465" t="str">
        <f ca="1">IF(OR($A$2=1,MAX($C$86:C117)&gt;=OP!$C$57),"",C117+(B118-B117))</f>
        <v/>
      </c>
      <c r="D118" s="570" t="str">
        <f ca="1">IF(OR($A$2=1,$B118=""),"",ROUND(ROUND(VLOOKUP(OP!$C$55,HL_1,$B118+1,0)*OP!$C$28,0)*IF(OR($G118=0,$G118=""),1,PYO),0))</f>
        <v/>
      </c>
      <c r="E118" s="587"/>
      <c r="F118" s="587"/>
      <c r="G118" s="570" t="str">
        <f ca="1">IF(OR($A$2=1,$B118=""),"",ROUND(ROUND(VLOOKUP(OP!$C$55,HL_1,$B118+1,0)*OP!$C$28,0)*IF(OR(ROUND(VLOOKUP(OP!$C$55,HL_1,$B118+1,0)*OP!$C$28,0)*PY!$C$4&lt;PY!$D$5,ROUND(VLOOKUP(OP!$C$55,HL_1,$B118+1,0)*OP!$C$28,0)*PY!$C$4*PYR&lt;PY!$C$5),0,PYY)*PYR,0))</f>
        <v/>
      </c>
      <c r="H118" s="571"/>
      <c r="I118" s="570" t="str">
        <f ca="1">IF(OR($A$2=1,$B118=""),"",ROUND(ROUND(VLOOKUP(OP!$C$55,HL_2,$B118+1,0)*OP!$C$28,0)*IF(OR($L118=0,$L118=""),1,PYO),0))</f>
        <v/>
      </c>
      <c r="J118" s="587"/>
      <c r="K118" s="587"/>
      <c r="L118" s="570" t="str">
        <f ca="1">IF(OR($A$2=1,$B118=""),"",ROUND(ROUND(VLOOKUP(OP!$C$55,HL_2,$B118+1,0)*OP!$C$28,0)*IF(OR(ROUND(VLOOKUP(OP!$C$55,HL_2,$B118+1,0)*OP!$C$28,0)*PY!$C$4&lt;PY!$D$5,ROUND(VLOOKUP(OP!$C$55,HL_2,$B118+1,0)*OP!$C$28,0)*PY!$C$4*PYR&lt;PY!$C$5),0,PYY)*PYR,0))</f>
        <v/>
      </c>
      <c r="M118" s="571"/>
      <c r="N118" s="570" t="str">
        <f ca="1">IF(OR($A$2=1,$B118=""),"",ROUND((ROUND(VLOOKUP(OP!$C$55,HL_2,$B118+1,0)*OP!$C$28,0)+ROUND(OP!$C$28*10000*0.2,0))*IF(OR($Q118=0,$Q118=""),1,PYO),0))</f>
        <v/>
      </c>
      <c r="O118" s="587"/>
      <c r="P118" s="587"/>
      <c r="Q118" s="570" t="str">
        <f ca="1">IF(OR($A$2=1,$B118=""),"",ROUND((ROUND(VLOOKUP(OP!$C$55,HL_2,$B118+1,0)*OP!$C$28,0)+ROUND(OP!$C$28*10000*0.2,0))*IF(OR((ROUND(VLOOKUP(OP!$C$55,HL_2,$B118+1,0)*OP!$C$28,0)+ROUND(OP!$C$28*10000*0.2,0))*PY!$C$4&lt;PY!$D$5,(ROUND(VLOOKUP(OP!$C$55,HL_2,$B118+1,0)*OP!$C$28,0)+ROUND(OP!$C$28*10000*0.2,0))*PY!$C$4*PYR&lt;PY!$C$5),0,PYY)*PYR,0))</f>
        <v/>
      </c>
      <c r="R118" s="571"/>
      <c r="S118" s="570" t="str">
        <f ca="1">IF(OR($A$2=1,$B118=""),"",ROUND(ROUND(VLOOKUP(OP!$C$55,HL_3,$B118+1,0)*OP!$C$28,0)*IF(OR($V118=0,$V118=""),1,PYO),0))</f>
        <v/>
      </c>
      <c r="T118" s="587"/>
      <c r="U118" s="587"/>
      <c r="V118" s="570" t="str">
        <f ca="1">IF(OR($A$2=1,$B118=""),"",ROUND(ROUND(VLOOKUP(OP!$C$55,HL_3,$B118+1,0)*OP!$C$28,0)*IF(OR(ROUND(VLOOKUP(OP!$C$55,HL_3,$B118+1,0)*OP!$C$28,0)*PY!$C$4&lt;PY!$D$5,ROUND(VLOOKUP(OP!$C$55,HL_3,$B118+1,0)*OP!$C$28,0)*PY!$C$4*PYR&lt;PY!$C$5),0,PYY)*PYR,0))</f>
        <v/>
      </c>
      <c r="W118" s="571"/>
      <c r="X118" s="21"/>
    </row>
    <row r="119" spans="2:24" s="20" customFormat="1" ht="14.1" customHeight="1">
      <c r="B119" s="465" t="str">
        <f ca="1">IF(OR(C118&gt;=OP!C$57,C118=""),"",IF(C118+1&gt;OP!$C$57,OP!$C$57+1-$B$24,B118+1))</f>
        <v/>
      </c>
      <c r="C119" s="465" t="str">
        <f ca="1">IF(OR($A$2=1,MAX($C$86:C118)&gt;=OP!$C$57),"",C118+(B119-B118))</f>
        <v/>
      </c>
      <c r="D119" s="570" t="str">
        <f ca="1">IF(OR($A$2=1,$B119=""),"",ROUND(ROUND(VLOOKUP(OP!$C$55,HL_1,$B119+1,0)*OP!$C$28,0)*IF(OR($G119=0,$G119=""),1,PYO),0))</f>
        <v/>
      </c>
      <c r="E119" s="587"/>
      <c r="F119" s="587"/>
      <c r="G119" s="570" t="str">
        <f ca="1">IF(OR($A$2=1,$B119=""),"",ROUND(ROUND(VLOOKUP(OP!$C$55,HL_1,$B119+1,0)*OP!$C$28,0)*IF(OR(ROUND(VLOOKUP(OP!$C$55,HL_1,$B119+1,0)*OP!$C$28,0)*PY!$C$4&lt;PY!$D$5,ROUND(VLOOKUP(OP!$C$55,HL_1,$B119+1,0)*OP!$C$28,0)*PY!$C$4*PYR&lt;PY!$C$5),0,PYY)*PYR,0))</f>
        <v/>
      </c>
      <c r="H119" s="571"/>
      <c r="I119" s="570" t="str">
        <f ca="1">IF(OR($A$2=1,$B119=""),"",ROUND(ROUND(VLOOKUP(OP!$C$55,HL_2,$B119+1,0)*OP!$C$28,0)*IF(OR($L119=0,$L119=""),1,PYO),0))</f>
        <v/>
      </c>
      <c r="J119" s="587"/>
      <c r="K119" s="587"/>
      <c r="L119" s="570" t="str">
        <f ca="1">IF(OR($A$2=1,$B119=""),"",ROUND(ROUND(VLOOKUP(OP!$C$55,HL_2,$B119+1,0)*OP!$C$28,0)*IF(OR(ROUND(VLOOKUP(OP!$C$55,HL_2,$B119+1,0)*OP!$C$28,0)*PY!$C$4&lt;PY!$D$5,ROUND(VLOOKUP(OP!$C$55,HL_2,$B119+1,0)*OP!$C$28,0)*PY!$C$4*PYR&lt;PY!$C$5),0,PYY)*PYR,0))</f>
        <v/>
      </c>
      <c r="M119" s="571"/>
      <c r="N119" s="570" t="str">
        <f ca="1">IF(OR($A$2=1,$B119=""),"",ROUND((ROUND(VLOOKUP(OP!$C$55,HL_2,$B119+1,0)*OP!$C$28,0)+ROUND(OP!$C$28*10000*0.2,0))*IF(OR($Q119=0,$Q119=""),1,PYO),0))</f>
        <v/>
      </c>
      <c r="O119" s="587"/>
      <c r="P119" s="587"/>
      <c r="Q119" s="570" t="str">
        <f ca="1">IF(OR($A$2=1,$B119=""),"",ROUND((ROUND(VLOOKUP(OP!$C$55,HL_2,$B119+1,0)*OP!$C$28,0)+ROUND(OP!$C$28*10000*0.2,0))*IF(OR((ROUND(VLOOKUP(OP!$C$55,HL_2,$B119+1,0)*OP!$C$28,0)+ROUND(OP!$C$28*10000*0.2,0))*PY!$C$4&lt;PY!$D$5,(ROUND(VLOOKUP(OP!$C$55,HL_2,$B119+1,0)*OP!$C$28,0)+ROUND(OP!$C$28*10000*0.2,0))*PY!$C$4*PYR&lt;PY!$C$5),0,PYY)*PYR,0))</f>
        <v/>
      </c>
      <c r="R119" s="571"/>
      <c r="S119" s="570" t="str">
        <f ca="1">IF(OR($A$2=1,$B119=""),"",ROUND(ROUND(VLOOKUP(OP!$C$55,HL_3,$B119+1,0)*OP!$C$28,0)*IF(OR($V119=0,$V119=""),1,PYO),0))</f>
        <v/>
      </c>
      <c r="T119" s="587"/>
      <c r="U119" s="587"/>
      <c r="V119" s="570" t="str">
        <f ca="1">IF(OR($A$2=1,$B119=""),"",ROUND(ROUND(VLOOKUP(OP!$C$55,HL_3,$B119+1,0)*OP!$C$28,0)*IF(OR(ROUND(VLOOKUP(OP!$C$55,HL_3,$B119+1,0)*OP!$C$28,0)*PY!$C$4&lt;PY!$D$5,ROUND(VLOOKUP(OP!$C$55,HL_3,$B119+1,0)*OP!$C$28,0)*PY!$C$4*PYR&lt;PY!$C$5),0,PYY)*PYR,0))</f>
        <v/>
      </c>
      <c r="W119" s="571"/>
      <c r="X119" s="21"/>
    </row>
    <row r="120" spans="2:24" s="20" customFormat="1" ht="14.1" customHeight="1">
      <c r="B120" s="465" t="str">
        <f ca="1">IF(OR(C119&gt;=OP!C$57,C119=""),"",IF(C119+1&gt;OP!$C$57,OP!$C$57+1-$B$24,B119+1))</f>
        <v/>
      </c>
      <c r="C120" s="465" t="str">
        <f ca="1">IF(OR($A$2=1,MAX($C$86:C119)&gt;=OP!$C$57),"",C119+(B120-B119))</f>
        <v/>
      </c>
      <c r="D120" s="570" t="str">
        <f ca="1">IF(OR($A$2=1,$B120=""),"",ROUND(ROUND(VLOOKUP(OP!$C$55,HL_1,$B120+1,0)*OP!$C$28,0)*IF(OR($G120=0,$G120=""),1,PYO),0))</f>
        <v/>
      </c>
      <c r="E120" s="587"/>
      <c r="F120" s="587"/>
      <c r="G120" s="570" t="str">
        <f ca="1">IF(OR($A$2=1,$B120=""),"",ROUND(ROUND(VLOOKUP(OP!$C$55,HL_1,$B120+1,0)*OP!$C$28,0)*IF(OR(ROUND(VLOOKUP(OP!$C$55,HL_1,$B120+1,0)*OP!$C$28,0)*PY!$C$4&lt;PY!$D$5,ROUND(VLOOKUP(OP!$C$55,HL_1,$B120+1,0)*OP!$C$28,0)*PY!$C$4*PYR&lt;PY!$C$5),0,PYY)*PYR,0))</f>
        <v/>
      </c>
      <c r="H120" s="571"/>
      <c r="I120" s="570" t="str">
        <f ca="1">IF(OR($A$2=1,$B120=""),"",ROUND(ROUND(VLOOKUP(OP!$C$55,HL_2,$B120+1,0)*OP!$C$28,0)*IF(OR($L120=0,$L120=""),1,PYO),0))</f>
        <v/>
      </c>
      <c r="J120" s="587"/>
      <c r="K120" s="587"/>
      <c r="L120" s="570" t="str">
        <f ca="1">IF(OR($A$2=1,$B120=""),"",ROUND(ROUND(VLOOKUP(OP!$C$55,HL_2,$B120+1,0)*OP!$C$28,0)*IF(OR(ROUND(VLOOKUP(OP!$C$55,HL_2,$B120+1,0)*OP!$C$28,0)*PY!$C$4&lt;PY!$D$5,ROUND(VLOOKUP(OP!$C$55,HL_2,$B120+1,0)*OP!$C$28,0)*PY!$C$4*PYR&lt;PY!$C$5),0,PYY)*PYR,0))</f>
        <v/>
      </c>
      <c r="M120" s="571"/>
      <c r="N120" s="570" t="str">
        <f ca="1">IF(OR($A$2=1,$B120=""),"",ROUND((ROUND(VLOOKUP(OP!$C$55,HL_2,$B120+1,0)*OP!$C$28,0)+ROUND(OP!$C$28*10000*0.2,0))*IF(OR($Q120=0,$Q120=""),1,PYO),0))</f>
        <v/>
      </c>
      <c r="O120" s="587"/>
      <c r="P120" s="587"/>
      <c r="Q120" s="570" t="str">
        <f ca="1">IF(OR($A$2=1,$B120=""),"",ROUND((ROUND(VLOOKUP(OP!$C$55,HL_2,$B120+1,0)*OP!$C$28,0)+ROUND(OP!$C$28*10000*0.2,0))*IF(OR((ROUND(VLOOKUP(OP!$C$55,HL_2,$B120+1,0)*OP!$C$28,0)+ROUND(OP!$C$28*10000*0.2,0))*PY!$C$4&lt;PY!$D$5,(ROUND(VLOOKUP(OP!$C$55,HL_2,$B120+1,0)*OP!$C$28,0)+ROUND(OP!$C$28*10000*0.2,0))*PY!$C$4*PYR&lt;PY!$C$5),0,PYY)*PYR,0))</f>
        <v/>
      </c>
      <c r="R120" s="571"/>
      <c r="S120" s="570" t="str">
        <f ca="1">IF(OR($A$2=1,$B120=""),"",ROUND(ROUND(VLOOKUP(OP!$C$55,HL_3,$B120+1,0)*OP!$C$28,0)*IF(OR($V120=0,$V120=""),1,PYO),0))</f>
        <v/>
      </c>
      <c r="T120" s="587"/>
      <c r="U120" s="587"/>
      <c r="V120" s="570" t="str">
        <f ca="1">IF(OR($A$2=1,$B120=""),"",ROUND(ROUND(VLOOKUP(OP!$C$55,HL_3,$B120+1,0)*OP!$C$28,0)*IF(OR(ROUND(VLOOKUP(OP!$C$55,HL_3,$B120+1,0)*OP!$C$28,0)*PY!$C$4&lt;PY!$D$5,ROUND(VLOOKUP(OP!$C$55,HL_3,$B120+1,0)*OP!$C$28,0)*PY!$C$4*PYR&lt;PY!$C$5),0,PYY)*PYR,0))</f>
        <v/>
      </c>
      <c r="W120" s="571"/>
      <c r="X120" s="21"/>
    </row>
    <row r="121" spans="2:24" s="20" customFormat="1" ht="14.1" customHeight="1">
      <c r="B121" s="465" t="str">
        <f ca="1">IF(OR(C120&gt;=OP!C$57,C120=""),"",IF(C120+1&gt;OP!$C$57,OP!$C$57+1-$B$24,B120+1))</f>
        <v/>
      </c>
      <c r="C121" s="465" t="str">
        <f ca="1">IF(OR($A$2=1,MAX($C$86:C120)&gt;=OP!$C$57),"",C120+(B121-B120))</f>
        <v/>
      </c>
      <c r="D121" s="570" t="str">
        <f ca="1">IF(OR($A$2=1,$B121=""),"",ROUND(ROUND(VLOOKUP(OP!$C$55,HL_1,$B121+1,0)*OP!$C$28,0)*IF(OR($G121=0,$G121=""),1,PYO),0))</f>
        <v/>
      </c>
      <c r="E121" s="587"/>
      <c r="F121" s="587"/>
      <c r="G121" s="570" t="str">
        <f ca="1">IF(OR($A$2=1,$B121=""),"",ROUND(ROUND(VLOOKUP(OP!$C$55,HL_1,$B121+1,0)*OP!$C$28,0)*IF(OR(ROUND(VLOOKUP(OP!$C$55,HL_1,$B121+1,0)*OP!$C$28,0)*PY!$C$4&lt;PY!$D$5,ROUND(VLOOKUP(OP!$C$55,HL_1,$B121+1,0)*OP!$C$28,0)*PY!$C$4*PYR&lt;PY!$C$5),0,PYY)*PYR,0))</f>
        <v/>
      </c>
      <c r="H121" s="571"/>
      <c r="I121" s="570" t="str">
        <f ca="1">IF(OR($A$2=1,$B121=""),"",ROUND(ROUND(VLOOKUP(OP!$C$55,HL_2,$B121+1,0)*OP!$C$28,0)*IF(OR($L121=0,$L121=""),1,PYO),0))</f>
        <v/>
      </c>
      <c r="J121" s="587"/>
      <c r="K121" s="587"/>
      <c r="L121" s="570" t="str">
        <f ca="1">IF(OR($A$2=1,$B121=""),"",ROUND(ROUND(VLOOKUP(OP!$C$55,HL_2,$B121+1,0)*OP!$C$28,0)*IF(OR(ROUND(VLOOKUP(OP!$C$55,HL_2,$B121+1,0)*OP!$C$28,0)*PY!$C$4&lt;PY!$D$5,ROUND(VLOOKUP(OP!$C$55,HL_2,$B121+1,0)*OP!$C$28,0)*PY!$C$4*PYR&lt;PY!$C$5),0,PYY)*PYR,0))</f>
        <v/>
      </c>
      <c r="M121" s="571"/>
      <c r="N121" s="570" t="str">
        <f ca="1">IF(OR($A$2=1,$B121=""),"",ROUND((ROUND(VLOOKUP(OP!$C$55,HL_2,$B121+1,0)*OP!$C$28,0)+ROUND(OP!$C$28*10000*0.2,0))*IF(OR($Q121=0,$Q121=""),1,PYO),0))</f>
        <v/>
      </c>
      <c r="O121" s="587"/>
      <c r="P121" s="587"/>
      <c r="Q121" s="570" t="str">
        <f ca="1">IF(OR($A$2=1,$B121=""),"",ROUND((ROUND(VLOOKUP(OP!$C$55,HL_2,$B121+1,0)*OP!$C$28,0)+ROUND(OP!$C$28*10000*0.2,0))*IF(OR((ROUND(VLOOKUP(OP!$C$55,HL_2,$B121+1,0)*OP!$C$28,0)+ROUND(OP!$C$28*10000*0.2,0))*PY!$C$4&lt;PY!$D$5,(ROUND(VLOOKUP(OP!$C$55,HL_2,$B121+1,0)*OP!$C$28,0)+ROUND(OP!$C$28*10000*0.2,0))*PY!$C$4*PYR&lt;PY!$C$5),0,PYY)*PYR,0))</f>
        <v/>
      </c>
      <c r="R121" s="571"/>
      <c r="S121" s="570" t="str">
        <f ca="1">IF(OR($A$2=1,$B121=""),"",ROUND(ROUND(VLOOKUP(OP!$C$55,HL_3,$B121+1,0)*OP!$C$28,0)*IF(OR($V121=0,$V121=""),1,PYO),0))</f>
        <v/>
      </c>
      <c r="T121" s="587"/>
      <c r="U121" s="587"/>
      <c r="V121" s="570" t="str">
        <f ca="1">IF(OR($A$2=1,$B121=""),"",ROUND(ROUND(VLOOKUP(OP!$C$55,HL_3,$B121+1,0)*OP!$C$28,0)*IF(OR(ROUND(VLOOKUP(OP!$C$55,HL_3,$B121+1,0)*OP!$C$28,0)*PY!$C$4&lt;PY!$D$5,ROUND(VLOOKUP(OP!$C$55,HL_3,$B121+1,0)*OP!$C$28,0)*PY!$C$4*PYR&lt;PY!$C$5),0,PYY)*PYR,0))</f>
        <v/>
      </c>
      <c r="W121" s="571"/>
      <c r="X121" s="21"/>
    </row>
    <row r="122" spans="2:24" s="20" customFormat="1" ht="14.1" customHeight="1">
      <c r="B122" s="465" t="str">
        <f ca="1">IF(OR(C121&gt;=OP!C$57,C121=""),"",IF(C121+1&gt;OP!$C$57,OP!$C$57+1-$B$24,B121+1))</f>
        <v/>
      </c>
      <c r="C122" s="465" t="str">
        <f ca="1">IF(OR($A$2=1,MAX($C$86:C121)&gt;=OP!$C$57),"",C121+(B122-B121))</f>
        <v/>
      </c>
      <c r="D122" s="570" t="str">
        <f ca="1">IF(OR($A$2=1,$B122=""),"",ROUND(ROUND(VLOOKUP(OP!$C$55,HL_1,$B122+1,0)*OP!$C$28,0)*IF(OR($G122=0,$G122=""),1,PYO),0))</f>
        <v/>
      </c>
      <c r="E122" s="587"/>
      <c r="F122" s="587"/>
      <c r="G122" s="570" t="str">
        <f ca="1">IF(OR($A$2=1,$B122=""),"",ROUND(ROUND(VLOOKUP(OP!$C$55,HL_1,$B122+1,0)*OP!$C$28,0)*IF(OR(ROUND(VLOOKUP(OP!$C$55,HL_1,$B122+1,0)*OP!$C$28,0)*PY!$C$4&lt;PY!$D$5,ROUND(VLOOKUP(OP!$C$55,HL_1,$B122+1,0)*OP!$C$28,0)*PY!$C$4*PYR&lt;PY!$C$5),0,PYY)*PYR,0))</f>
        <v/>
      </c>
      <c r="H122" s="571"/>
      <c r="I122" s="570" t="str">
        <f ca="1">IF(OR($A$2=1,$B122=""),"",ROUND(ROUND(VLOOKUP(OP!$C$55,HL_2,$B122+1,0)*OP!$C$28,0)*IF(OR($L122=0,$L122=""),1,PYO),0))</f>
        <v/>
      </c>
      <c r="J122" s="587"/>
      <c r="K122" s="587"/>
      <c r="L122" s="570" t="str">
        <f ca="1">IF(OR($A$2=1,$B122=""),"",ROUND(ROUND(VLOOKUP(OP!$C$55,HL_2,$B122+1,0)*OP!$C$28,0)*IF(OR(ROUND(VLOOKUP(OP!$C$55,HL_2,$B122+1,0)*OP!$C$28,0)*PY!$C$4&lt;PY!$D$5,ROUND(VLOOKUP(OP!$C$55,HL_2,$B122+1,0)*OP!$C$28,0)*PY!$C$4*PYR&lt;PY!$C$5),0,PYY)*PYR,0))</f>
        <v/>
      </c>
      <c r="M122" s="571"/>
      <c r="N122" s="570" t="str">
        <f ca="1">IF(OR($A$2=1,$B122=""),"",ROUND((ROUND(VLOOKUP(OP!$C$55,HL_2,$B122+1,0)*OP!$C$28,0)+ROUND(OP!$C$28*10000*0.2,0))*IF(OR($Q122=0,$Q122=""),1,PYO),0))</f>
        <v/>
      </c>
      <c r="O122" s="587"/>
      <c r="P122" s="587"/>
      <c r="Q122" s="570" t="str">
        <f ca="1">IF(OR($A$2=1,$B122=""),"",ROUND((ROUND(VLOOKUP(OP!$C$55,HL_2,$B122+1,0)*OP!$C$28,0)+ROUND(OP!$C$28*10000*0.2,0))*IF(OR((ROUND(VLOOKUP(OP!$C$55,HL_2,$B122+1,0)*OP!$C$28,0)+ROUND(OP!$C$28*10000*0.2,0))*PY!$C$4&lt;PY!$D$5,(ROUND(VLOOKUP(OP!$C$55,HL_2,$B122+1,0)*OP!$C$28,0)+ROUND(OP!$C$28*10000*0.2,0))*PY!$C$4*PYR&lt;PY!$C$5),0,PYY)*PYR,0))</f>
        <v/>
      </c>
      <c r="R122" s="571"/>
      <c r="S122" s="570" t="str">
        <f ca="1">IF(OR($A$2=1,$B122=""),"",ROUND(ROUND(VLOOKUP(OP!$C$55,HL_3,$B122+1,0)*OP!$C$28,0)*IF(OR($V122=0,$V122=""),1,PYO),0))</f>
        <v/>
      </c>
      <c r="T122" s="587"/>
      <c r="U122" s="587"/>
      <c r="V122" s="570" t="str">
        <f ca="1">IF(OR($A$2=1,$B122=""),"",ROUND(ROUND(VLOOKUP(OP!$C$55,HL_3,$B122+1,0)*OP!$C$28,0)*IF(OR(ROUND(VLOOKUP(OP!$C$55,HL_3,$B122+1,0)*OP!$C$28,0)*PY!$C$4&lt;PY!$D$5,ROUND(VLOOKUP(OP!$C$55,HL_3,$B122+1,0)*OP!$C$28,0)*PY!$C$4*PYR&lt;PY!$C$5),0,PYY)*PYR,0))</f>
        <v/>
      </c>
      <c r="W122" s="571"/>
      <c r="X122" s="21"/>
    </row>
    <row r="123" spans="2:24" s="20" customFormat="1" ht="14.1" customHeight="1">
      <c r="B123" s="465" t="str">
        <f ca="1">IF(OR(C122&gt;=OP!C$57,C122=""),"",IF(C122+1&gt;OP!$C$57,OP!$C$57+1-$B$24,B122+1))</f>
        <v/>
      </c>
      <c r="C123" s="465" t="str">
        <f ca="1">IF(OR($A$2=1,MAX($C$86:C122)&gt;=OP!$C$57),"",C122+(B123-B122))</f>
        <v/>
      </c>
      <c r="D123" s="570" t="str">
        <f ca="1">IF(OR($A$2=1,$B123=""),"",ROUND(ROUND(VLOOKUP(OP!$C$55,HL_1,$B123+1,0)*OP!$C$28,0)*IF(OR($G123=0,$G123=""),1,PYO),0))</f>
        <v/>
      </c>
      <c r="E123" s="587"/>
      <c r="F123" s="587"/>
      <c r="G123" s="570" t="str">
        <f ca="1">IF(OR($A$2=1,$B123=""),"",ROUND(ROUND(VLOOKUP(OP!$C$55,HL_1,$B123+1,0)*OP!$C$28,0)*IF(OR(ROUND(VLOOKUP(OP!$C$55,HL_1,$B123+1,0)*OP!$C$28,0)*PY!$C$4&lt;PY!$D$5,ROUND(VLOOKUP(OP!$C$55,HL_1,$B123+1,0)*OP!$C$28,0)*PY!$C$4*PYR&lt;PY!$C$5),0,PYY)*PYR,0))</f>
        <v/>
      </c>
      <c r="H123" s="571"/>
      <c r="I123" s="570" t="str">
        <f ca="1">IF(OR($A$2=1,$B123=""),"",ROUND(ROUND(VLOOKUP(OP!$C$55,HL_2,$B123+1,0)*OP!$C$28,0)*IF(OR($L123=0,$L123=""),1,PYO),0))</f>
        <v/>
      </c>
      <c r="J123" s="587"/>
      <c r="K123" s="587"/>
      <c r="L123" s="570" t="str">
        <f ca="1">IF(OR($A$2=1,$B123=""),"",ROUND(ROUND(VLOOKUP(OP!$C$55,HL_2,$B123+1,0)*OP!$C$28,0)*IF(OR(ROUND(VLOOKUP(OP!$C$55,HL_2,$B123+1,0)*OP!$C$28,0)*PY!$C$4&lt;PY!$D$5,ROUND(VLOOKUP(OP!$C$55,HL_2,$B123+1,0)*OP!$C$28,0)*PY!$C$4*PYR&lt;PY!$C$5),0,PYY)*PYR,0))</f>
        <v/>
      </c>
      <c r="M123" s="571"/>
      <c r="N123" s="570" t="str">
        <f ca="1">IF(OR($A$2=1,$B123=""),"",ROUND((ROUND(VLOOKUP(OP!$C$55,HL_2,$B123+1,0)*OP!$C$28,0)+ROUND(OP!$C$28*10000*0.2,0))*IF(OR($Q123=0,$Q123=""),1,PYO),0))</f>
        <v/>
      </c>
      <c r="O123" s="587"/>
      <c r="P123" s="587"/>
      <c r="Q123" s="570" t="str">
        <f ca="1">IF(OR($A$2=1,$B123=""),"",ROUND((ROUND(VLOOKUP(OP!$C$55,HL_2,$B123+1,0)*OP!$C$28,0)+ROUND(OP!$C$28*10000*0.2,0))*IF(OR((ROUND(VLOOKUP(OP!$C$55,HL_2,$B123+1,0)*OP!$C$28,0)+ROUND(OP!$C$28*10000*0.2,0))*PY!$C$4&lt;PY!$D$5,(ROUND(VLOOKUP(OP!$C$55,HL_2,$B123+1,0)*OP!$C$28,0)+ROUND(OP!$C$28*10000*0.2,0))*PY!$C$4*PYR&lt;PY!$C$5),0,PYY)*PYR,0))</f>
        <v/>
      </c>
      <c r="R123" s="571"/>
      <c r="S123" s="570" t="str">
        <f ca="1">IF(OR($A$2=1,$B123=""),"",ROUND(ROUND(VLOOKUP(OP!$C$55,HL_3,$B123+1,0)*OP!$C$28,0)*IF(OR($V123=0,$V123=""),1,PYO),0))</f>
        <v/>
      </c>
      <c r="T123" s="587"/>
      <c r="U123" s="587"/>
      <c r="V123" s="570" t="str">
        <f ca="1">IF(OR($A$2=1,$B123=""),"",ROUND(ROUND(VLOOKUP(OP!$C$55,HL_3,$B123+1,0)*OP!$C$28,0)*IF(OR(ROUND(VLOOKUP(OP!$C$55,HL_3,$B123+1,0)*OP!$C$28,0)*PY!$C$4&lt;PY!$D$5,ROUND(VLOOKUP(OP!$C$55,HL_3,$B123+1,0)*OP!$C$28,0)*PY!$C$4*PYR&lt;PY!$C$5),0,PYY)*PYR,0))</f>
        <v/>
      </c>
      <c r="W123" s="571"/>
      <c r="X123" s="21"/>
    </row>
    <row r="124" spans="2:24" s="20" customFormat="1" ht="14.1" customHeight="1">
      <c r="B124" s="465" t="str">
        <f ca="1">IF(OR(C123&gt;=OP!C$57,C123=""),"",IF(C123+1&gt;OP!$C$57,OP!$C$57+1-$B$24,B123+1))</f>
        <v/>
      </c>
      <c r="C124" s="465" t="str">
        <f ca="1">IF(OR($A$2=1,MAX($C$86:C123)&gt;=OP!$C$57),"",C123+(B124-B123))</f>
        <v/>
      </c>
      <c r="D124" s="570" t="str">
        <f ca="1">IF(OR($A$2=1,$B124=""),"",ROUND(ROUND(VLOOKUP(OP!$C$55,HL_1,$B124+1,0)*OP!$C$28,0)*IF(OR($G124=0,$G124=""),1,PYO),0))</f>
        <v/>
      </c>
      <c r="E124" s="587"/>
      <c r="F124" s="587"/>
      <c r="G124" s="570" t="str">
        <f ca="1">IF(OR($A$2=1,$B124=""),"",ROUND(ROUND(VLOOKUP(OP!$C$55,HL_1,$B124+1,0)*OP!$C$28,0)*IF(OR(ROUND(VLOOKUP(OP!$C$55,HL_1,$B124+1,0)*OP!$C$28,0)*PY!$C$4&lt;PY!$D$5,ROUND(VLOOKUP(OP!$C$55,HL_1,$B124+1,0)*OP!$C$28,0)*PY!$C$4*PYR&lt;PY!$C$5),0,PYY)*PYR,0))</f>
        <v/>
      </c>
      <c r="H124" s="571"/>
      <c r="I124" s="570" t="str">
        <f ca="1">IF(OR($A$2=1,$B124=""),"",ROUND(ROUND(VLOOKUP(OP!$C$55,HL_2,$B124+1,0)*OP!$C$28,0)*IF(OR($L124=0,$L124=""),1,PYO),0))</f>
        <v/>
      </c>
      <c r="J124" s="587"/>
      <c r="K124" s="587"/>
      <c r="L124" s="570" t="str">
        <f ca="1">IF(OR($A$2=1,$B124=""),"",ROUND(ROUND(VLOOKUP(OP!$C$55,HL_2,$B124+1,0)*OP!$C$28,0)*IF(OR(ROUND(VLOOKUP(OP!$C$55,HL_2,$B124+1,0)*OP!$C$28,0)*PY!$C$4&lt;PY!$D$5,ROUND(VLOOKUP(OP!$C$55,HL_2,$B124+1,0)*OP!$C$28,0)*PY!$C$4*PYR&lt;PY!$C$5),0,PYY)*PYR,0))</f>
        <v/>
      </c>
      <c r="M124" s="571"/>
      <c r="N124" s="570" t="str">
        <f ca="1">IF(OR($A$2=1,$B124=""),"",ROUND((ROUND(VLOOKUP(OP!$C$55,HL_2,$B124+1,0)*OP!$C$28,0)+ROUND(OP!$C$28*10000*0.2,0))*IF(OR($Q124=0,$Q124=""),1,PYO),0))</f>
        <v/>
      </c>
      <c r="O124" s="587"/>
      <c r="P124" s="587"/>
      <c r="Q124" s="570" t="str">
        <f ca="1">IF(OR($A$2=1,$B124=""),"",ROUND((ROUND(VLOOKUP(OP!$C$55,HL_2,$B124+1,0)*OP!$C$28,0)+ROUND(OP!$C$28*10000*0.2,0))*IF(OR((ROUND(VLOOKUP(OP!$C$55,HL_2,$B124+1,0)*OP!$C$28,0)+ROUND(OP!$C$28*10000*0.2,0))*PY!$C$4&lt;PY!$D$5,(ROUND(VLOOKUP(OP!$C$55,HL_2,$B124+1,0)*OP!$C$28,0)+ROUND(OP!$C$28*10000*0.2,0))*PY!$C$4*PYR&lt;PY!$C$5),0,PYY)*PYR,0))</f>
        <v/>
      </c>
      <c r="R124" s="571"/>
      <c r="S124" s="570" t="str">
        <f ca="1">IF(OR($A$2=1,$B124=""),"",ROUND(ROUND(VLOOKUP(OP!$C$55,HL_3,$B124+1,0)*OP!$C$28,0)*IF(OR($V124=0,$V124=""),1,PYO),0))</f>
        <v/>
      </c>
      <c r="T124" s="587"/>
      <c r="U124" s="587"/>
      <c r="V124" s="570" t="str">
        <f ca="1">IF(OR($A$2=1,$B124=""),"",ROUND(ROUND(VLOOKUP(OP!$C$55,HL_3,$B124+1,0)*OP!$C$28,0)*IF(OR(ROUND(VLOOKUP(OP!$C$55,HL_3,$B124+1,0)*OP!$C$28,0)*PY!$C$4&lt;PY!$D$5,ROUND(VLOOKUP(OP!$C$55,HL_3,$B124+1,0)*OP!$C$28,0)*PY!$C$4*PYR&lt;PY!$C$5),0,PYY)*PYR,0))</f>
        <v/>
      </c>
      <c r="W124" s="571"/>
      <c r="X124" s="21"/>
    </row>
    <row r="125" spans="2:24" s="20" customFormat="1" ht="14.1" customHeight="1">
      <c r="B125" s="465" t="str">
        <f ca="1">IF(OR(C124&gt;=OP!C$57,C124=""),"",IF(C124+1&gt;OP!$C$57,OP!$C$57+1-$B$24,B124+1))</f>
        <v/>
      </c>
      <c r="C125" s="465" t="str">
        <f ca="1">IF(OR($A$2=1,MAX($C$86:C124)&gt;=OP!$C$57),"",C124+(B125-B124))</f>
        <v/>
      </c>
      <c r="D125" s="570" t="str">
        <f ca="1">IF(OR($A$2=1,$B125=""),"",ROUND(ROUND(VLOOKUP(OP!$C$55,HL_1,$B125+1,0)*OP!$C$28,0)*IF(OR($G125=0,$G125=""),1,PYO),0))</f>
        <v/>
      </c>
      <c r="E125" s="587"/>
      <c r="F125" s="587"/>
      <c r="G125" s="570" t="str">
        <f ca="1">IF(OR($A$2=1,$B125=""),"",ROUND(ROUND(VLOOKUP(OP!$C$55,HL_1,$B125+1,0)*OP!$C$28,0)*IF(OR(ROUND(VLOOKUP(OP!$C$55,HL_1,$B125+1,0)*OP!$C$28,0)*PY!$C$4&lt;PY!$D$5,ROUND(VLOOKUP(OP!$C$55,HL_1,$B125+1,0)*OP!$C$28,0)*PY!$C$4*PYR&lt;PY!$C$5),0,PYY)*PYR,0))</f>
        <v/>
      </c>
      <c r="H125" s="571"/>
      <c r="I125" s="570" t="str">
        <f ca="1">IF(OR($A$2=1,$B125=""),"",ROUND(ROUND(VLOOKUP(OP!$C$55,HL_2,$B125+1,0)*OP!$C$28,0)*IF(OR($L125=0,$L125=""),1,PYO),0))</f>
        <v/>
      </c>
      <c r="J125" s="587"/>
      <c r="K125" s="587"/>
      <c r="L125" s="570" t="str">
        <f ca="1">IF(OR($A$2=1,$B125=""),"",ROUND(ROUND(VLOOKUP(OP!$C$55,HL_2,$B125+1,0)*OP!$C$28,0)*IF(OR(ROUND(VLOOKUP(OP!$C$55,HL_2,$B125+1,0)*OP!$C$28,0)*PY!$C$4&lt;PY!$D$5,ROUND(VLOOKUP(OP!$C$55,HL_2,$B125+1,0)*OP!$C$28,0)*PY!$C$4*PYR&lt;PY!$C$5),0,PYY)*PYR,0))</f>
        <v/>
      </c>
      <c r="M125" s="571"/>
      <c r="N125" s="570" t="str">
        <f ca="1">IF(OR($A$2=1,$B125=""),"",ROUND((ROUND(VLOOKUP(OP!$C$55,HL_2,$B125+1,0)*OP!$C$28,0)+ROUND(OP!$C$28*10000*0.2,0))*IF(OR($Q125=0,$Q125=""),1,PYO),0))</f>
        <v/>
      </c>
      <c r="O125" s="587"/>
      <c r="P125" s="587"/>
      <c r="Q125" s="570" t="str">
        <f ca="1">IF(OR($A$2=1,$B125=""),"",ROUND((ROUND(VLOOKUP(OP!$C$55,HL_2,$B125+1,0)*OP!$C$28,0)+ROUND(OP!$C$28*10000*0.2,0))*IF(OR((ROUND(VLOOKUP(OP!$C$55,HL_2,$B125+1,0)*OP!$C$28,0)+ROUND(OP!$C$28*10000*0.2,0))*PY!$C$4&lt;PY!$D$5,(ROUND(VLOOKUP(OP!$C$55,HL_2,$B125+1,0)*OP!$C$28,0)+ROUND(OP!$C$28*10000*0.2,0))*PY!$C$4*PYR&lt;PY!$C$5),0,PYY)*PYR,0))</f>
        <v/>
      </c>
      <c r="R125" s="571"/>
      <c r="S125" s="570" t="str">
        <f ca="1">IF(OR($A$2=1,$B125=""),"",ROUND(ROUND(VLOOKUP(OP!$C$55,HL_3,$B125+1,0)*OP!$C$28,0)*IF(OR($V125=0,$V125=""),1,PYO),0))</f>
        <v/>
      </c>
      <c r="T125" s="587"/>
      <c r="U125" s="587"/>
      <c r="V125" s="570" t="str">
        <f ca="1">IF(OR($A$2=1,$B125=""),"",ROUND(ROUND(VLOOKUP(OP!$C$55,HL_3,$B125+1,0)*OP!$C$28,0)*IF(OR(ROUND(VLOOKUP(OP!$C$55,HL_3,$B125+1,0)*OP!$C$28,0)*PY!$C$4&lt;PY!$D$5,ROUND(VLOOKUP(OP!$C$55,HL_3,$B125+1,0)*OP!$C$28,0)*PY!$C$4*PYR&lt;PY!$C$5),0,PYY)*PYR,0))</f>
        <v/>
      </c>
      <c r="W125" s="571"/>
      <c r="X125" s="21"/>
    </row>
    <row r="126" spans="2:24" s="20" customFormat="1" ht="14.1" customHeight="1">
      <c r="B126" s="465" t="str">
        <f ca="1">IF(OR(C125&gt;=OP!C$57,C125=""),"",IF(C125+1&gt;OP!$C$57,OP!$C$57+1-$B$24,B125+1))</f>
        <v/>
      </c>
      <c r="C126" s="465" t="str">
        <f ca="1">IF(OR($A$2=1,MAX($C$86:C125)&gt;=OP!$C$57),"",C125+(B126-B125))</f>
        <v/>
      </c>
      <c r="D126" s="570" t="str">
        <f ca="1">IF(OR($A$2=1,$B126=""),"",ROUND(ROUND(VLOOKUP(OP!$C$55,HL_1,$B126+1,0)*OP!$C$28,0)*IF(OR($G126=0,$G126=""),1,PYO),0))</f>
        <v/>
      </c>
      <c r="E126" s="587"/>
      <c r="F126" s="587"/>
      <c r="G126" s="570" t="str">
        <f ca="1">IF(OR($A$2=1,$B126=""),"",ROUND(ROUND(VLOOKUP(OP!$C$55,HL_1,$B126+1,0)*OP!$C$28,0)*IF(OR(ROUND(VLOOKUP(OP!$C$55,HL_1,$B126+1,0)*OP!$C$28,0)*PY!$C$4&lt;PY!$D$5,ROUND(VLOOKUP(OP!$C$55,HL_1,$B126+1,0)*OP!$C$28,0)*PY!$C$4*PYR&lt;PY!$C$5),0,PYY)*PYR,0))</f>
        <v/>
      </c>
      <c r="H126" s="571"/>
      <c r="I126" s="570" t="str">
        <f ca="1">IF(OR($A$2=1,$B126=""),"",ROUND(ROUND(VLOOKUP(OP!$C$55,HL_2,$B126+1,0)*OP!$C$28,0)*IF(OR($L126=0,$L126=""),1,PYO),0))</f>
        <v/>
      </c>
      <c r="J126" s="587"/>
      <c r="K126" s="587"/>
      <c r="L126" s="570" t="str">
        <f ca="1">IF(OR($A$2=1,$B126=""),"",ROUND(ROUND(VLOOKUP(OP!$C$55,HL_2,$B126+1,0)*OP!$C$28,0)*IF(OR(ROUND(VLOOKUP(OP!$C$55,HL_2,$B126+1,0)*OP!$C$28,0)*PY!$C$4&lt;PY!$D$5,ROUND(VLOOKUP(OP!$C$55,HL_2,$B126+1,0)*OP!$C$28,0)*PY!$C$4*PYR&lt;PY!$C$5),0,PYY)*PYR,0))</f>
        <v/>
      </c>
      <c r="M126" s="571"/>
      <c r="N126" s="570" t="str">
        <f ca="1">IF(OR($A$2=1,$B126=""),"",ROUND((ROUND(VLOOKUP(OP!$C$55,HL_2,$B126+1,0)*OP!$C$28,0)+ROUND(OP!$C$28*10000*0.2,0))*IF(OR($Q126=0,$Q126=""),1,PYO),0))</f>
        <v/>
      </c>
      <c r="O126" s="587"/>
      <c r="P126" s="587"/>
      <c r="Q126" s="570" t="str">
        <f ca="1">IF(OR($A$2=1,$B126=""),"",ROUND((ROUND(VLOOKUP(OP!$C$55,HL_2,$B126+1,0)*OP!$C$28,0)+ROUND(OP!$C$28*10000*0.2,0))*IF(OR((ROUND(VLOOKUP(OP!$C$55,HL_2,$B126+1,0)*OP!$C$28,0)+ROUND(OP!$C$28*10000*0.2,0))*PY!$C$4&lt;PY!$D$5,(ROUND(VLOOKUP(OP!$C$55,HL_2,$B126+1,0)*OP!$C$28,0)+ROUND(OP!$C$28*10000*0.2,0))*PY!$C$4*PYR&lt;PY!$C$5),0,PYY)*PYR,0))</f>
        <v/>
      </c>
      <c r="R126" s="571"/>
      <c r="S126" s="570" t="str">
        <f ca="1">IF(OR($A$2=1,$B126=""),"",ROUND(ROUND(VLOOKUP(OP!$C$55,HL_3,$B126+1,0)*OP!$C$28,0)*IF(OR($V126=0,$V126=""),1,PYO),0))</f>
        <v/>
      </c>
      <c r="T126" s="587"/>
      <c r="U126" s="587"/>
      <c r="V126" s="570" t="str">
        <f ca="1">IF(OR($A$2=1,$B126=""),"",ROUND(ROUND(VLOOKUP(OP!$C$55,HL_3,$B126+1,0)*OP!$C$28,0)*IF(OR(ROUND(VLOOKUP(OP!$C$55,HL_3,$B126+1,0)*OP!$C$28,0)*PY!$C$4&lt;PY!$D$5,ROUND(VLOOKUP(OP!$C$55,HL_3,$B126+1,0)*OP!$C$28,0)*PY!$C$4*PYR&lt;PY!$C$5),0,PYY)*PYR,0))</f>
        <v/>
      </c>
      <c r="W126" s="571"/>
      <c r="X126" s="21"/>
    </row>
    <row r="127" spans="2:24" s="20" customFormat="1" ht="14.1" customHeight="1">
      <c r="B127" s="465" t="str">
        <f ca="1">IF(OR(C126&gt;=OP!C$57,C126=""),"",IF(C126+1&gt;OP!$C$57,OP!$C$57+1-$B$24,B126+1))</f>
        <v/>
      </c>
      <c r="C127" s="465" t="str">
        <f ca="1">IF(OR($A$2=1,MAX($C$86:C126)&gt;=OP!$C$57),"",C126+(B127-B126))</f>
        <v/>
      </c>
      <c r="D127" s="570" t="str">
        <f ca="1">IF(OR($A$2=1,$B127=""),"",ROUND(ROUND(VLOOKUP(OP!$C$55,HL_1,$B127+1,0)*OP!$C$28,0)*IF(OR($G127=0,$G127=""),1,PYO),0))</f>
        <v/>
      </c>
      <c r="E127" s="587"/>
      <c r="F127" s="587"/>
      <c r="G127" s="570" t="str">
        <f ca="1">IF(OR($A$2=1,$B127=""),"",ROUND(ROUND(VLOOKUP(OP!$C$55,HL_1,$B127+1,0)*OP!$C$28,0)*IF(OR(ROUND(VLOOKUP(OP!$C$55,HL_1,$B127+1,0)*OP!$C$28,0)*PY!$C$4&lt;PY!$D$5,ROUND(VLOOKUP(OP!$C$55,HL_1,$B127+1,0)*OP!$C$28,0)*PY!$C$4*PYR&lt;PY!$C$5),0,PYY)*PYR,0))</f>
        <v/>
      </c>
      <c r="H127" s="571"/>
      <c r="I127" s="570" t="str">
        <f ca="1">IF(OR($A$2=1,$B127=""),"",ROUND(ROUND(VLOOKUP(OP!$C$55,HL_2,$B127+1,0)*OP!$C$28,0)*IF(OR($L127=0,$L127=""),1,PYO),0))</f>
        <v/>
      </c>
      <c r="J127" s="587"/>
      <c r="K127" s="587"/>
      <c r="L127" s="570" t="str">
        <f ca="1">IF(OR($A$2=1,$B127=""),"",ROUND(ROUND(VLOOKUP(OP!$C$55,HL_2,$B127+1,0)*OP!$C$28,0)*IF(OR(ROUND(VLOOKUP(OP!$C$55,HL_2,$B127+1,0)*OP!$C$28,0)*PY!$C$4&lt;PY!$D$5,ROUND(VLOOKUP(OP!$C$55,HL_2,$B127+1,0)*OP!$C$28,0)*PY!$C$4*PYR&lt;PY!$C$5),0,PYY)*PYR,0))</f>
        <v/>
      </c>
      <c r="M127" s="571"/>
      <c r="N127" s="570" t="str">
        <f ca="1">IF(OR($A$2=1,$B127=""),"",ROUND((ROUND(VLOOKUP(OP!$C$55,HL_2,$B127+1,0)*OP!$C$28,0)+ROUND(OP!$C$28*10000*0.2,0))*IF(OR($Q127=0,$Q127=""),1,PYO),0))</f>
        <v/>
      </c>
      <c r="O127" s="587"/>
      <c r="P127" s="587"/>
      <c r="Q127" s="570" t="str">
        <f ca="1">IF(OR($A$2=1,$B127=""),"",ROUND((ROUND(VLOOKUP(OP!$C$55,HL_2,$B127+1,0)*OP!$C$28,0)+ROUND(OP!$C$28*10000*0.2,0))*IF(OR((ROUND(VLOOKUP(OP!$C$55,HL_2,$B127+1,0)*OP!$C$28,0)+ROUND(OP!$C$28*10000*0.2,0))*PY!$C$4&lt;PY!$D$5,(ROUND(VLOOKUP(OP!$C$55,HL_2,$B127+1,0)*OP!$C$28,0)+ROUND(OP!$C$28*10000*0.2,0))*PY!$C$4*PYR&lt;PY!$C$5),0,PYY)*PYR,0))</f>
        <v/>
      </c>
      <c r="R127" s="571"/>
      <c r="S127" s="570" t="str">
        <f ca="1">IF(OR($A$2=1,$B127=""),"",ROUND(ROUND(VLOOKUP(OP!$C$55,HL_3,$B127+1,0)*OP!$C$28,0)*IF(OR($V127=0,$V127=""),1,PYO),0))</f>
        <v/>
      </c>
      <c r="T127" s="587"/>
      <c r="U127" s="587"/>
      <c r="V127" s="570" t="str">
        <f ca="1">IF(OR($A$2=1,$B127=""),"",ROUND(ROUND(VLOOKUP(OP!$C$55,HL_3,$B127+1,0)*OP!$C$28,0)*IF(OR(ROUND(VLOOKUP(OP!$C$55,HL_3,$B127+1,0)*OP!$C$28,0)*PY!$C$4&lt;PY!$D$5,ROUND(VLOOKUP(OP!$C$55,HL_3,$B127+1,0)*OP!$C$28,0)*PY!$C$4*PYR&lt;PY!$C$5),0,PYY)*PYR,0))</f>
        <v/>
      </c>
      <c r="W127" s="571"/>
      <c r="X127" s="21"/>
    </row>
    <row r="128" spans="2:24" s="20" customFormat="1" ht="14.1" customHeight="1">
      <c r="B128" s="465" t="str">
        <f ca="1">IF(OR(C127&gt;=OP!C$57,C127=""),"",IF(C127+1&gt;OP!$C$57,OP!$C$57+1-$B$24,B127+1))</f>
        <v/>
      </c>
      <c r="C128" s="465" t="str">
        <f ca="1">IF(OR($A$2=1,MAX($C$86:C127)&gt;=OP!$C$57),"",C127+(B128-B127))</f>
        <v/>
      </c>
      <c r="D128" s="570" t="str">
        <f ca="1">IF(OR($A$2=1,$B128=""),"",ROUND(ROUND(VLOOKUP(OP!$C$55,HL_1,$B128+1,0)*OP!$C$28,0)*IF(OR($G128=0,$G128=""),1,PYO),0))</f>
        <v/>
      </c>
      <c r="E128" s="587"/>
      <c r="F128" s="587"/>
      <c r="G128" s="570" t="str">
        <f ca="1">IF(OR($A$2=1,$B128=""),"",ROUND(ROUND(VLOOKUP(OP!$C$55,HL_1,$B128+1,0)*OP!$C$28,0)*IF(OR(ROUND(VLOOKUP(OP!$C$55,HL_1,$B128+1,0)*OP!$C$28,0)*PY!$C$4&lt;PY!$D$5,ROUND(VLOOKUP(OP!$C$55,HL_1,$B128+1,0)*OP!$C$28,0)*PY!$C$4*PYR&lt;PY!$C$5),0,PYY)*PYR,0))</f>
        <v/>
      </c>
      <c r="H128" s="571"/>
      <c r="I128" s="570" t="str">
        <f ca="1">IF(OR($A$2=1,$B128=""),"",ROUND(ROUND(VLOOKUP(OP!$C$55,HL_2,$B128+1,0)*OP!$C$28,0)*IF(OR($L128=0,$L128=""),1,PYO),0))</f>
        <v/>
      </c>
      <c r="J128" s="587"/>
      <c r="K128" s="587"/>
      <c r="L128" s="570" t="str">
        <f ca="1">IF(OR($A$2=1,$B128=""),"",ROUND(ROUND(VLOOKUP(OP!$C$55,HL_2,$B128+1,0)*OP!$C$28,0)*IF(OR(ROUND(VLOOKUP(OP!$C$55,HL_2,$B128+1,0)*OP!$C$28,0)*PY!$C$4&lt;PY!$D$5,ROUND(VLOOKUP(OP!$C$55,HL_2,$B128+1,0)*OP!$C$28,0)*PY!$C$4*PYR&lt;PY!$C$5),0,PYY)*PYR,0))</f>
        <v/>
      </c>
      <c r="M128" s="571"/>
      <c r="N128" s="570" t="str">
        <f ca="1">IF(OR($A$2=1,$B128=""),"",ROUND((ROUND(VLOOKUP(OP!$C$55,HL_2,$B128+1,0)*OP!$C$28,0)+ROUND(OP!$C$28*10000*0.2,0))*IF(OR($Q128=0,$Q128=""),1,PYO),0))</f>
        <v/>
      </c>
      <c r="O128" s="587"/>
      <c r="P128" s="587"/>
      <c r="Q128" s="570" t="str">
        <f ca="1">IF(OR($A$2=1,$B128=""),"",ROUND((ROUND(VLOOKUP(OP!$C$55,HL_2,$B128+1,0)*OP!$C$28,0)+ROUND(OP!$C$28*10000*0.2,0))*IF(OR((ROUND(VLOOKUP(OP!$C$55,HL_2,$B128+1,0)*OP!$C$28,0)+ROUND(OP!$C$28*10000*0.2,0))*PY!$C$4&lt;PY!$D$5,(ROUND(VLOOKUP(OP!$C$55,HL_2,$B128+1,0)*OP!$C$28,0)+ROUND(OP!$C$28*10000*0.2,0))*PY!$C$4*PYR&lt;PY!$C$5),0,PYY)*PYR,0))</f>
        <v/>
      </c>
      <c r="R128" s="571"/>
      <c r="S128" s="570" t="str">
        <f ca="1">IF(OR($A$2=1,$B128=""),"",ROUND(ROUND(VLOOKUP(OP!$C$55,HL_3,$B128+1,0)*OP!$C$28,0)*IF(OR($V128=0,$V128=""),1,PYO),0))</f>
        <v/>
      </c>
      <c r="T128" s="587"/>
      <c r="U128" s="587"/>
      <c r="V128" s="570" t="str">
        <f ca="1">IF(OR($A$2=1,$B128=""),"",ROUND(ROUND(VLOOKUP(OP!$C$55,HL_3,$B128+1,0)*OP!$C$28,0)*IF(OR(ROUND(VLOOKUP(OP!$C$55,HL_3,$B128+1,0)*OP!$C$28,0)*PY!$C$4&lt;PY!$D$5,ROUND(VLOOKUP(OP!$C$55,HL_3,$B128+1,0)*OP!$C$28,0)*PY!$C$4*PYR&lt;PY!$C$5),0,PYY)*PYR,0))</f>
        <v/>
      </c>
      <c r="W128" s="571"/>
      <c r="X128" s="21"/>
    </row>
    <row r="129" spans="1:24" s="20" customFormat="1" ht="14.1" customHeight="1">
      <c r="B129" s="465" t="str">
        <f ca="1">IF(OR(C128&gt;=OP!C$57,C128=""),"",IF(C128+1&gt;OP!$C$57,OP!$C$57+1-$B$24,B128+1))</f>
        <v/>
      </c>
      <c r="C129" s="465" t="str">
        <f ca="1">IF(OR($A$2=1,MAX($C$86:C128)&gt;=OP!$C$57),"",C128+(B129-B128))</f>
        <v/>
      </c>
      <c r="D129" s="570" t="str">
        <f ca="1">IF(OR($A$2=1,$B129=""),"",ROUND(ROUND(VLOOKUP(OP!$C$55,HL_1,$B129+1,0)*OP!$C$28,0)*IF(OR($G129=0,$G129=""),1,PYO),0))</f>
        <v/>
      </c>
      <c r="E129" s="587"/>
      <c r="F129" s="587"/>
      <c r="G129" s="570" t="str">
        <f ca="1">IF(OR($A$2=1,$B129=""),"",ROUND(ROUND(VLOOKUP(OP!$C$55,HL_1,$B129+1,0)*OP!$C$28,0)*IF(OR(ROUND(VLOOKUP(OP!$C$55,HL_1,$B129+1,0)*OP!$C$28,0)*PY!$C$4&lt;PY!$D$5,ROUND(VLOOKUP(OP!$C$55,HL_1,$B129+1,0)*OP!$C$28,0)*PY!$C$4*PYR&lt;PY!$C$5),0,PYY)*PYR,0))</f>
        <v/>
      </c>
      <c r="H129" s="571"/>
      <c r="I129" s="570" t="str">
        <f ca="1">IF(OR($A$2=1,$B129=""),"",ROUND(ROUND(VLOOKUP(OP!$C$55,HL_2,$B129+1,0)*OP!$C$28,0)*IF(OR($L129=0,$L129=""),1,PYO),0))</f>
        <v/>
      </c>
      <c r="J129" s="587"/>
      <c r="K129" s="587"/>
      <c r="L129" s="570" t="str">
        <f ca="1">IF(OR($A$2=1,$B129=""),"",ROUND(ROUND(VLOOKUP(OP!$C$55,HL_2,$B129+1,0)*OP!$C$28,0)*IF(OR(ROUND(VLOOKUP(OP!$C$55,HL_2,$B129+1,0)*OP!$C$28,0)*PY!$C$4&lt;PY!$D$5,ROUND(VLOOKUP(OP!$C$55,HL_2,$B129+1,0)*OP!$C$28,0)*PY!$C$4*PYR&lt;PY!$C$5),0,PYY)*PYR,0))</f>
        <v/>
      </c>
      <c r="M129" s="571"/>
      <c r="N129" s="570" t="str">
        <f ca="1">IF(OR($A$2=1,$B129=""),"",ROUND((ROUND(VLOOKUP(OP!$C$55,HL_2,$B129+1,0)*OP!$C$28,0)+ROUND(OP!$C$28*10000*0.2,0))*IF(OR($Q129=0,$Q129=""),1,PYO),0))</f>
        <v/>
      </c>
      <c r="O129" s="587"/>
      <c r="P129" s="587"/>
      <c r="Q129" s="570" t="str">
        <f ca="1">IF(OR($A$2=1,$B129=""),"",ROUND((ROUND(VLOOKUP(OP!$C$55,HL_2,$B129+1,0)*OP!$C$28,0)+ROUND(OP!$C$28*10000*0.2,0))*IF(OR((ROUND(VLOOKUP(OP!$C$55,HL_2,$B129+1,0)*OP!$C$28,0)+ROUND(OP!$C$28*10000*0.2,0))*PY!$C$4&lt;PY!$D$5,(ROUND(VLOOKUP(OP!$C$55,HL_2,$B129+1,0)*OP!$C$28,0)+ROUND(OP!$C$28*10000*0.2,0))*PY!$C$4*PYR&lt;PY!$C$5),0,PYY)*PYR,0))</f>
        <v/>
      </c>
      <c r="R129" s="571"/>
      <c r="S129" s="570" t="str">
        <f ca="1">IF(OR($A$2=1,$B129=""),"",ROUND(ROUND(VLOOKUP(OP!$C$55,HL_3,$B129+1,0)*OP!$C$28,0)*IF(OR($V129=0,$V129=""),1,PYO),0))</f>
        <v/>
      </c>
      <c r="T129" s="587"/>
      <c r="U129" s="587"/>
      <c r="V129" s="570" t="str">
        <f ca="1">IF(OR($A$2=1,$B129=""),"",ROUND(ROUND(VLOOKUP(OP!$C$55,HL_3,$B129+1,0)*OP!$C$28,0)*IF(OR(ROUND(VLOOKUP(OP!$C$55,HL_3,$B129+1,0)*OP!$C$28,0)*PY!$C$4&lt;PY!$D$5,ROUND(VLOOKUP(OP!$C$55,HL_3,$B129+1,0)*OP!$C$28,0)*PY!$C$4*PYR&lt;PY!$C$5),0,PYY)*PYR,0))</f>
        <v/>
      </c>
      <c r="W129" s="571"/>
      <c r="X129" s="21"/>
    </row>
    <row r="130" spans="1:24" s="20" customFormat="1" ht="14.1" customHeight="1">
      <c r="B130" s="465" t="str">
        <f ca="1">IF(OR(C129&gt;=OP!C$57,C129=""),"",IF(C129+1&gt;OP!$C$57,OP!$C$57+1-$B$24,B129+1))</f>
        <v/>
      </c>
      <c r="C130" s="465" t="str">
        <f ca="1">IF(OR($A$2=1,MAX($C$86:C129)&gt;=OP!$C$57),"",C129+(B130-B129))</f>
        <v/>
      </c>
      <c r="D130" s="570" t="str">
        <f ca="1">IF(OR($A$2=1,$B130=""),"",ROUND(ROUND(VLOOKUP(OP!$C$55,HL_1,$B130+1,0)*OP!$C$28,0)*IF(OR($G130=0,$G130=""),1,PYO),0))</f>
        <v/>
      </c>
      <c r="E130" s="587"/>
      <c r="F130" s="587"/>
      <c r="G130" s="570" t="str">
        <f ca="1">IF(OR($A$2=1,$B130=""),"",ROUND(ROUND(VLOOKUP(OP!$C$55,HL_1,$B130+1,0)*OP!$C$28,0)*IF(OR(ROUND(VLOOKUP(OP!$C$55,HL_1,$B130+1,0)*OP!$C$28,0)*PY!$C$4&lt;PY!$D$5,ROUND(VLOOKUP(OP!$C$55,HL_1,$B130+1,0)*OP!$C$28,0)*PY!$C$4*PYR&lt;PY!$C$5),0,PYY)*PYR,0))</f>
        <v/>
      </c>
      <c r="H130" s="571"/>
      <c r="I130" s="570" t="str">
        <f ca="1">IF(OR($A$2=1,$B130=""),"",ROUND(ROUND(VLOOKUP(OP!$C$55,HL_2,$B130+1,0)*OP!$C$28,0)*IF(OR($L130=0,$L130=""),1,PYO),0))</f>
        <v/>
      </c>
      <c r="J130" s="587"/>
      <c r="K130" s="587"/>
      <c r="L130" s="570" t="str">
        <f ca="1">IF(OR($A$2=1,$B130=""),"",ROUND(ROUND(VLOOKUP(OP!$C$55,HL_2,$B130+1,0)*OP!$C$28,0)*IF(OR(ROUND(VLOOKUP(OP!$C$55,HL_2,$B130+1,0)*OP!$C$28,0)*PY!$C$4&lt;PY!$D$5,ROUND(VLOOKUP(OP!$C$55,HL_2,$B130+1,0)*OP!$C$28,0)*PY!$C$4*PYR&lt;PY!$C$5),0,PYY)*PYR,0))</f>
        <v/>
      </c>
      <c r="M130" s="571"/>
      <c r="N130" s="570" t="str">
        <f ca="1">IF(OR($A$2=1,$B130=""),"",ROUND((ROUND(VLOOKUP(OP!$C$55,HL_2,$B130+1,0)*OP!$C$28,0)+ROUND(OP!$C$28*10000*0.2,0))*IF(OR($Q130=0,$Q130=""),1,PYO),0))</f>
        <v/>
      </c>
      <c r="O130" s="587"/>
      <c r="P130" s="587"/>
      <c r="Q130" s="570" t="str">
        <f ca="1">IF(OR($A$2=1,$B130=""),"",ROUND((ROUND(VLOOKUP(OP!$C$55,HL_2,$B130+1,0)*OP!$C$28,0)+ROUND(OP!$C$28*10000*0.2,0))*IF(OR((ROUND(VLOOKUP(OP!$C$55,HL_2,$B130+1,0)*OP!$C$28,0)+ROUND(OP!$C$28*10000*0.2,0))*PY!$C$4&lt;PY!$D$5,(ROUND(VLOOKUP(OP!$C$55,HL_2,$B130+1,0)*OP!$C$28,0)+ROUND(OP!$C$28*10000*0.2,0))*PY!$C$4*PYR&lt;PY!$C$5),0,PYY)*PYR,0))</f>
        <v/>
      </c>
      <c r="R130" s="571"/>
      <c r="S130" s="570" t="str">
        <f ca="1">IF(OR($A$2=1,$B130=""),"",ROUND(ROUND(VLOOKUP(OP!$C$55,HL_3,$B130+1,0)*OP!$C$28,0)*IF(OR($V130=0,$V130=""),1,PYO),0))</f>
        <v/>
      </c>
      <c r="T130" s="587"/>
      <c r="U130" s="587"/>
      <c r="V130" s="570" t="str">
        <f ca="1">IF(OR($A$2=1,$B130=""),"",ROUND(ROUND(VLOOKUP(OP!$C$55,HL_3,$B130+1,0)*OP!$C$28,0)*IF(OR(ROUND(VLOOKUP(OP!$C$55,HL_3,$B130+1,0)*OP!$C$28,0)*PY!$C$4&lt;PY!$D$5,ROUND(VLOOKUP(OP!$C$55,HL_3,$B130+1,0)*OP!$C$28,0)*PY!$C$4*PYR&lt;PY!$C$5),0,PYY)*PYR,0))</f>
        <v/>
      </c>
      <c r="W130" s="571"/>
      <c r="X130" s="21"/>
    </row>
    <row r="131" spans="1:24" s="23" customFormat="1" ht="15" customHeight="1">
      <c r="A131" s="34"/>
      <c r="B131" s="110" t="s">
        <v>759</v>
      </c>
      <c r="C131" s="104"/>
      <c r="D131" s="234"/>
      <c r="E131" s="234"/>
      <c r="F131" s="234"/>
      <c r="G131" s="234"/>
      <c r="H131" s="234"/>
      <c r="I131" s="234"/>
      <c r="J131" s="235"/>
      <c r="K131" s="235"/>
      <c r="L131" s="236"/>
      <c r="M131" s="236"/>
      <c r="N131" s="236"/>
      <c r="O131" s="236"/>
      <c r="P131" s="236"/>
      <c r="Q131" s="236"/>
      <c r="R131" s="236"/>
      <c r="S131" s="236"/>
      <c r="T131" s="236"/>
      <c r="U131" s="236"/>
      <c r="V131" s="236"/>
      <c r="W131" s="236"/>
      <c r="X131" s="22"/>
    </row>
    <row r="132" spans="1:24" s="23" customFormat="1" ht="15" customHeight="1">
      <c r="A132" s="34"/>
      <c r="B132" s="110" t="s">
        <v>624</v>
      </c>
      <c r="C132" s="104"/>
      <c r="D132" s="234"/>
      <c r="E132" s="234"/>
      <c r="F132" s="234"/>
      <c r="G132" s="234"/>
      <c r="H132" s="234"/>
      <c r="I132" s="234"/>
      <c r="J132" s="235"/>
      <c r="K132" s="235"/>
      <c r="L132" s="236"/>
      <c r="M132" s="236"/>
      <c r="N132" s="236"/>
      <c r="O132" s="236"/>
      <c r="P132" s="236"/>
      <c r="Q132" s="236"/>
      <c r="R132" s="236"/>
      <c r="S132" s="236"/>
      <c r="T132" s="236"/>
      <c r="U132" s="236"/>
      <c r="V132" s="236"/>
      <c r="W132" s="236"/>
      <c r="X132" s="22"/>
    </row>
    <row r="133" spans="1:24" s="23" customFormat="1" ht="15" customHeight="1">
      <c r="A133" s="34"/>
      <c r="B133" s="357"/>
      <c r="C133" s="104"/>
      <c r="D133" s="234"/>
      <c r="E133" s="234"/>
      <c r="F133" s="234"/>
      <c r="G133" s="234"/>
      <c r="H133" s="234"/>
      <c r="I133" s="234"/>
      <c r="J133" s="235"/>
      <c r="K133" s="235"/>
      <c r="L133" s="236"/>
      <c r="M133" s="236"/>
      <c r="N133" s="236"/>
      <c r="O133" s="236"/>
      <c r="P133" s="236"/>
      <c r="Q133" s="236"/>
      <c r="R133" s="236"/>
      <c r="S133" s="236"/>
      <c r="T133" s="236"/>
      <c r="U133" s="236"/>
      <c r="V133" s="236"/>
      <c r="W133" s="236"/>
      <c r="X133" s="22"/>
    </row>
    <row r="134" spans="1:24" s="23" customFormat="1" ht="15" customHeight="1">
      <c r="A134" s="34"/>
      <c r="B134" s="357"/>
      <c r="C134" s="104"/>
      <c r="D134" s="234"/>
      <c r="E134" s="234"/>
      <c r="F134" s="234"/>
      <c r="G134" s="234"/>
      <c r="H134" s="234"/>
      <c r="I134" s="234"/>
      <c r="J134" s="235"/>
      <c r="K134" s="235"/>
      <c r="L134" s="236"/>
      <c r="M134" s="236"/>
      <c r="N134" s="236"/>
      <c r="O134" s="236"/>
      <c r="P134" s="236"/>
      <c r="Q134" s="236"/>
      <c r="R134" s="236"/>
      <c r="S134" s="236"/>
      <c r="T134" s="236"/>
      <c r="U134" s="236"/>
      <c r="V134" s="236"/>
      <c r="W134" s="236"/>
      <c r="X134" s="22"/>
    </row>
    <row r="135" spans="1:24" s="23" customFormat="1" ht="15" customHeight="1">
      <c r="A135" s="34">
        <v>1</v>
      </c>
      <c r="B135" s="563" t="str">
        <f>OP!$D$107</f>
        <v>本建議書僅供參考，詳細商品內容及其變更，應以投保當時保單條款內容及本公司核保、保全作業規定為準</v>
      </c>
      <c r="C135" s="563"/>
      <c r="D135" s="563"/>
      <c r="E135" s="563"/>
      <c r="F135" s="563"/>
      <c r="G135" s="563"/>
      <c r="H135" s="563"/>
      <c r="I135" s="563"/>
      <c r="J135" s="563"/>
      <c r="K135" s="563"/>
      <c r="L135" s="563"/>
      <c r="M135" s="563"/>
      <c r="N135" s="563"/>
      <c r="O135" s="563"/>
      <c r="P135" s="563"/>
      <c r="Q135" s="563"/>
      <c r="R135" s="563"/>
      <c r="S135" s="563"/>
      <c r="T135" s="563"/>
      <c r="U135" s="563"/>
      <c r="V135" s="563"/>
      <c r="W135" s="563"/>
      <c r="X135" s="22"/>
    </row>
    <row r="136" spans="1:24" s="23" customFormat="1" ht="15" customHeight="1">
      <c r="B136" s="369"/>
      <c r="C136" s="370"/>
      <c r="E136" s="606" t="str">
        <f>OP!$D$106</f>
        <v xml:space="preserve"> ※本契約條款樣張須於訂立契約前提供要保人至少三日審閱期間</v>
      </c>
      <c r="F136" s="607"/>
      <c r="G136" s="607"/>
      <c r="H136" s="607"/>
      <c r="I136" s="607"/>
      <c r="J136" s="607"/>
      <c r="K136" s="607"/>
      <c r="L136" s="607"/>
      <c r="M136" s="607"/>
      <c r="N136" s="607"/>
      <c r="O136" s="607"/>
      <c r="P136" s="607"/>
      <c r="Q136" s="607"/>
      <c r="R136" s="469"/>
      <c r="S136" s="470"/>
      <c r="T136" s="470"/>
      <c r="U136" s="470"/>
      <c r="V136" s="470"/>
      <c r="W136" s="160" t="str">
        <f ca="1">OP!$D$105</f>
        <v>V1.2-1150101 試算日：1150101</v>
      </c>
      <c r="X136" s="22"/>
    </row>
    <row r="137" spans="1:24" ht="15" customHeight="1">
      <c r="A137" s="9"/>
      <c r="B137" s="19"/>
      <c r="C137" s="15"/>
      <c r="D137" s="15"/>
      <c r="E137" s="15"/>
      <c r="F137" s="15"/>
      <c r="G137" s="15"/>
      <c r="H137" s="15"/>
      <c r="I137" s="15"/>
      <c r="J137" s="15"/>
      <c r="K137" s="15"/>
      <c r="L137" s="15"/>
      <c r="M137" s="15"/>
      <c r="N137" s="15"/>
      <c r="O137" s="15"/>
      <c r="P137" s="15"/>
      <c r="Q137" s="15"/>
      <c r="R137" s="15"/>
      <c r="S137" s="15"/>
      <c r="T137" s="13"/>
      <c r="U137" s="13"/>
      <c r="V137" s="28"/>
      <c r="W137" s="490" t="str">
        <f>IF(OP!$C$105="停售","本商品已停售","")</f>
        <v/>
      </c>
    </row>
    <row r="138" spans="1:24" ht="18" customHeight="1">
      <c r="A138" s="9"/>
      <c r="B138" s="564" t="s">
        <v>379</v>
      </c>
      <c r="C138" s="564"/>
      <c r="D138" s="564"/>
      <c r="E138" s="564"/>
      <c r="F138" s="564"/>
      <c r="G138" s="564"/>
      <c r="H138" s="564"/>
      <c r="I138" s="564"/>
      <c r="J138" s="564"/>
      <c r="K138" s="564"/>
      <c r="L138" s="564"/>
      <c r="M138" s="564"/>
      <c r="N138" s="565"/>
      <c r="O138" s="565"/>
      <c r="P138" s="565"/>
      <c r="Q138" s="565"/>
      <c r="R138" s="564"/>
      <c r="S138" s="564"/>
      <c r="T138" s="564"/>
      <c r="U138" s="564"/>
      <c r="V138" s="564"/>
      <c r="W138" s="564"/>
    </row>
    <row r="139" spans="1:24" s="104" customFormat="1" ht="15" customHeight="1">
      <c r="A139" s="103">
        <v>1</v>
      </c>
      <c r="B139" s="124" t="str">
        <f>OP!$C$23&amp;"("&amp;OP!$C$22&amp;")"</f>
        <v>富邦人壽金卡安心重大傷病保險(SDH)</v>
      </c>
      <c r="D139" s="24"/>
      <c r="E139" s="24"/>
      <c r="F139" s="24"/>
      <c r="G139" s="24"/>
      <c r="H139" s="24"/>
      <c r="I139" s="24"/>
      <c r="J139" s="24"/>
      <c r="K139" s="24"/>
      <c r="L139" s="24"/>
      <c r="M139" s="24"/>
      <c r="N139" s="24"/>
      <c r="O139" s="24"/>
      <c r="P139" s="24"/>
      <c r="Q139" s="24"/>
      <c r="R139" s="24"/>
      <c r="S139" s="24"/>
      <c r="T139" s="24"/>
      <c r="U139" s="24"/>
      <c r="V139" s="24"/>
      <c r="W139" s="24"/>
    </row>
    <row r="140" spans="1:24" s="104" customFormat="1" ht="15" customHeight="1">
      <c r="A140" s="103"/>
      <c r="B140" s="124" t="s">
        <v>995</v>
      </c>
      <c r="D140" s="24"/>
      <c r="E140" s="24"/>
      <c r="F140" s="24"/>
      <c r="G140" s="24"/>
      <c r="H140" s="24"/>
      <c r="I140" s="24"/>
      <c r="J140" s="24"/>
      <c r="K140" s="24"/>
      <c r="L140" s="24"/>
      <c r="M140" s="24"/>
      <c r="N140" s="24"/>
      <c r="O140" s="24"/>
      <c r="P140" s="24"/>
      <c r="Q140" s="24"/>
      <c r="R140" s="24"/>
      <c r="S140" s="24"/>
      <c r="T140" s="24"/>
      <c r="U140" s="24"/>
      <c r="V140" s="24"/>
      <c r="W140" s="24"/>
    </row>
    <row r="141" spans="1:24" s="104" customFormat="1" ht="15" customHeight="1">
      <c r="A141" s="103"/>
      <c r="B141" s="124" t="s">
        <v>996</v>
      </c>
      <c r="D141" s="24"/>
      <c r="E141" s="24"/>
      <c r="F141" s="24"/>
      <c r="G141" s="24"/>
      <c r="H141" s="24"/>
      <c r="I141" s="24"/>
      <c r="J141" s="24"/>
      <c r="K141" s="24"/>
      <c r="L141" s="24"/>
      <c r="M141" s="24"/>
      <c r="N141" s="24"/>
      <c r="O141" s="24"/>
      <c r="P141" s="24"/>
      <c r="Q141" s="24"/>
      <c r="R141" s="24"/>
      <c r="S141" s="24"/>
      <c r="T141" s="24"/>
      <c r="U141" s="24"/>
      <c r="V141" s="24"/>
      <c r="W141" s="24"/>
    </row>
    <row r="142" spans="1:24" s="104" customFormat="1" ht="15" customHeight="1">
      <c r="A142" s="103"/>
      <c r="B142" s="124" t="s">
        <v>281</v>
      </c>
      <c r="D142" s="24"/>
      <c r="E142" s="24"/>
      <c r="F142" s="24"/>
      <c r="G142" s="24"/>
      <c r="H142" s="24"/>
      <c r="I142" s="24"/>
      <c r="J142" s="24"/>
      <c r="K142" s="24"/>
      <c r="L142" s="24"/>
      <c r="M142" s="24"/>
      <c r="N142" s="24"/>
      <c r="O142" s="24"/>
      <c r="P142" s="24"/>
      <c r="Q142" s="24"/>
      <c r="R142" s="24"/>
      <c r="S142" s="24"/>
      <c r="T142" s="24"/>
      <c r="U142" s="24"/>
      <c r="V142" s="24"/>
      <c r="W142" s="24"/>
    </row>
    <row r="143" spans="1:24" s="104" customFormat="1" ht="15" customHeight="1">
      <c r="A143" s="103">
        <v>2</v>
      </c>
      <c r="B143" s="162" t="s">
        <v>378</v>
      </c>
      <c r="D143" s="24"/>
      <c r="E143" s="24"/>
      <c r="F143" s="24"/>
      <c r="G143" s="24"/>
      <c r="H143" s="24"/>
      <c r="I143" s="24"/>
      <c r="J143" s="24"/>
      <c r="K143" s="24"/>
      <c r="L143" s="24"/>
      <c r="M143" s="24"/>
      <c r="N143" s="24"/>
      <c r="O143" s="24"/>
      <c r="P143" s="24"/>
      <c r="Q143" s="24"/>
      <c r="R143" s="24"/>
      <c r="S143" s="24"/>
      <c r="T143" s="24"/>
      <c r="U143" s="24"/>
      <c r="V143" s="24"/>
      <c r="W143" s="24"/>
    </row>
    <row r="144" spans="1:24" s="104" customFormat="1" ht="15" customHeight="1">
      <c r="A144" s="103">
        <v>3</v>
      </c>
      <c r="B144" s="162" t="s">
        <v>762</v>
      </c>
      <c r="D144" s="24"/>
      <c r="E144" s="24"/>
      <c r="F144" s="24"/>
      <c r="G144" s="24"/>
      <c r="H144" s="24"/>
      <c r="I144" s="24"/>
      <c r="J144" s="24"/>
      <c r="K144" s="24"/>
      <c r="L144" s="24"/>
      <c r="M144" s="24"/>
      <c r="N144" s="24"/>
      <c r="O144" s="24"/>
      <c r="P144" s="24"/>
      <c r="Q144" s="24"/>
      <c r="R144" s="24"/>
      <c r="S144" s="24"/>
      <c r="T144" s="24"/>
      <c r="U144" s="24"/>
      <c r="V144" s="24"/>
      <c r="W144" s="24"/>
    </row>
    <row r="145" spans="1:23" s="104" customFormat="1" ht="15" customHeight="1">
      <c r="A145" s="103">
        <v>4</v>
      </c>
      <c r="B145" s="355" t="s">
        <v>770</v>
      </c>
      <c r="D145" s="24"/>
      <c r="E145" s="24"/>
      <c r="F145" s="24"/>
      <c r="G145" s="24"/>
      <c r="H145" s="24"/>
      <c r="I145" s="24"/>
      <c r="J145" s="24"/>
      <c r="K145" s="24"/>
      <c r="L145" s="24"/>
      <c r="M145" s="24"/>
      <c r="N145" s="24"/>
      <c r="O145" s="24"/>
      <c r="P145" s="24"/>
      <c r="Q145" s="24"/>
      <c r="R145" s="24"/>
      <c r="S145" s="24"/>
      <c r="T145" s="24"/>
      <c r="U145" s="24"/>
      <c r="V145" s="24"/>
      <c r="W145" s="24"/>
    </row>
    <row r="146" spans="1:23" s="104" customFormat="1" ht="15" customHeight="1">
      <c r="A146" s="103">
        <v>5</v>
      </c>
      <c r="B146" s="355" t="s">
        <v>789</v>
      </c>
      <c r="D146" s="24"/>
      <c r="E146" s="24"/>
      <c r="F146" s="24"/>
      <c r="G146" s="24"/>
      <c r="H146" s="24"/>
      <c r="I146" s="24"/>
      <c r="J146" s="24"/>
      <c r="K146" s="24"/>
      <c r="L146" s="24"/>
      <c r="M146" s="24"/>
      <c r="N146" s="24"/>
      <c r="O146" s="24"/>
      <c r="P146" s="24"/>
      <c r="Q146" s="24"/>
      <c r="R146" s="24"/>
      <c r="S146" s="24"/>
      <c r="T146" s="24"/>
      <c r="U146" s="24"/>
      <c r="V146" s="24"/>
      <c r="W146" s="24"/>
    </row>
    <row r="147" spans="1:23" s="104" customFormat="1" ht="15" customHeight="1">
      <c r="A147" s="103">
        <v>6</v>
      </c>
      <c r="B147" s="355" t="s">
        <v>790</v>
      </c>
      <c r="C147" s="135"/>
      <c r="D147" s="136"/>
      <c r="E147" s="136"/>
      <c r="F147" s="136"/>
      <c r="G147" s="136"/>
      <c r="H147" s="136"/>
      <c r="I147" s="136"/>
      <c r="J147" s="136"/>
      <c r="K147" s="136"/>
      <c r="L147" s="136"/>
      <c r="M147" s="136"/>
      <c r="N147" s="136"/>
      <c r="O147" s="136"/>
      <c r="P147" s="136"/>
      <c r="Q147" s="136"/>
      <c r="R147" s="136"/>
      <c r="S147" s="24"/>
      <c r="T147" s="24"/>
      <c r="U147" s="24"/>
      <c r="V147" s="24"/>
      <c r="W147" s="24"/>
    </row>
    <row r="148" spans="1:23" s="104" customFormat="1" ht="15" customHeight="1">
      <c r="A148" s="103">
        <v>7</v>
      </c>
      <c r="B148" s="355" t="s">
        <v>746</v>
      </c>
      <c r="D148" s="24"/>
      <c r="E148" s="24"/>
      <c r="F148" s="24"/>
      <c r="G148" s="24"/>
      <c r="H148" s="24"/>
      <c r="I148" s="24"/>
      <c r="J148" s="24"/>
      <c r="K148" s="24"/>
      <c r="L148" s="24"/>
      <c r="M148" s="24"/>
      <c r="N148" s="24"/>
      <c r="O148" s="24"/>
      <c r="P148" s="24"/>
      <c r="Q148" s="24"/>
      <c r="R148" s="24"/>
      <c r="S148" s="24"/>
      <c r="T148" s="24"/>
      <c r="U148" s="24"/>
      <c r="V148" s="24"/>
      <c r="W148" s="24"/>
    </row>
    <row r="149" spans="1:23" s="104" customFormat="1" ht="15" customHeight="1">
      <c r="A149" s="103"/>
      <c r="B149" s="355" t="s">
        <v>747</v>
      </c>
      <c r="D149" s="24"/>
      <c r="E149" s="24"/>
      <c r="F149" s="24"/>
      <c r="G149" s="24"/>
      <c r="H149" s="24"/>
      <c r="I149" s="24"/>
      <c r="J149" s="24"/>
      <c r="K149" s="24"/>
      <c r="L149" s="24"/>
      <c r="M149" s="24"/>
      <c r="N149" s="24"/>
      <c r="O149" s="24"/>
      <c r="P149" s="24"/>
      <c r="Q149" s="24"/>
      <c r="R149" s="24"/>
      <c r="S149" s="24"/>
      <c r="T149" s="24"/>
      <c r="U149" s="24"/>
      <c r="V149" s="24"/>
      <c r="W149" s="24"/>
    </row>
    <row r="150" spans="1:23" s="104" customFormat="1" ht="15" customHeight="1">
      <c r="A150" s="103"/>
      <c r="B150" s="355" t="s">
        <v>748</v>
      </c>
      <c r="D150" s="24"/>
      <c r="E150" s="24"/>
      <c r="F150" s="24"/>
      <c r="G150" s="24"/>
      <c r="H150" s="24"/>
      <c r="I150" s="24"/>
      <c r="J150" s="24"/>
      <c r="K150" s="24"/>
      <c r="L150" s="24"/>
      <c r="M150" s="24"/>
      <c r="N150" s="24"/>
      <c r="O150" s="24"/>
      <c r="P150" s="24"/>
      <c r="Q150" s="24"/>
      <c r="R150" s="24"/>
      <c r="S150" s="24"/>
      <c r="T150" s="24"/>
      <c r="U150" s="24"/>
      <c r="V150" s="24"/>
      <c r="W150" s="24"/>
    </row>
    <row r="151" spans="1:23" s="104" customFormat="1" ht="15" customHeight="1">
      <c r="A151" s="103"/>
      <c r="B151" s="355" t="s">
        <v>750</v>
      </c>
      <c r="D151" s="24"/>
      <c r="E151" s="24"/>
      <c r="F151" s="24"/>
      <c r="G151" s="24"/>
      <c r="H151" s="24"/>
      <c r="I151" s="24"/>
      <c r="J151" s="24"/>
      <c r="K151" s="24"/>
      <c r="L151" s="24"/>
      <c r="M151" s="24"/>
      <c r="N151" s="24"/>
      <c r="O151" s="24"/>
      <c r="P151" s="24"/>
      <c r="Q151" s="24"/>
      <c r="R151" s="24"/>
      <c r="S151" s="24"/>
      <c r="T151" s="24"/>
      <c r="U151" s="24"/>
      <c r="V151" s="24"/>
      <c r="W151" s="24"/>
    </row>
    <row r="152" spans="1:23" s="104" customFormat="1" ht="15" customHeight="1">
      <c r="A152" s="103"/>
      <c r="B152" s="355" t="s">
        <v>938</v>
      </c>
      <c r="D152" s="24"/>
      <c r="E152" s="24"/>
      <c r="F152" s="24"/>
      <c r="G152" s="24"/>
      <c r="H152" s="24"/>
      <c r="I152" s="24"/>
      <c r="J152" s="24"/>
      <c r="K152" s="24"/>
      <c r="L152" s="24"/>
      <c r="M152" s="24"/>
      <c r="N152" s="24"/>
      <c r="O152" s="24"/>
      <c r="P152" s="24"/>
      <c r="Q152" s="24"/>
      <c r="R152" s="24"/>
      <c r="S152" s="24"/>
      <c r="T152" s="24"/>
      <c r="U152" s="24"/>
      <c r="V152" s="24"/>
      <c r="W152" s="24"/>
    </row>
    <row r="153" spans="1:23" s="104" customFormat="1" ht="15" customHeight="1">
      <c r="A153" s="103"/>
      <c r="B153" s="162" t="s">
        <v>780</v>
      </c>
      <c r="D153" s="24"/>
      <c r="E153" s="24"/>
      <c r="F153" s="24"/>
      <c r="G153" s="24"/>
      <c r="H153" s="24"/>
      <c r="I153" s="24"/>
      <c r="J153" s="24"/>
      <c r="K153" s="24"/>
      <c r="L153" s="24"/>
      <c r="M153" s="24"/>
      <c r="N153" s="24"/>
      <c r="O153" s="24"/>
      <c r="P153" s="24"/>
      <c r="Q153" s="24"/>
      <c r="R153" s="24"/>
      <c r="S153" s="24"/>
      <c r="T153" s="24"/>
      <c r="U153" s="24"/>
      <c r="V153" s="24"/>
      <c r="W153" s="24"/>
    </row>
    <row r="154" spans="1:23" s="11" customFormat="1" ht="15" customHeight="1">
      <c r="A154" s="207"/>
      <c r="B154" s="162" t="s">
        <v>781</v>
      </c>
      <c r="C154" s="104"/>
      <c r="D154" s="133"/>
      <c r="E154" s="186"/>
      <c r="F154" s="186"/>
      <c r="G154" s="186"/>
      <c r="H154" s="186"/>
      <c r="I154" s="186"/>
      <c r="J154" s="186"/>
      <c r="K154" s="186"/>
      <c r="L154" s="186"/>
      <c r="M154" s="186"/>
      <c r="N154" s="186"/>
      <c r="O154" s="186"/>
      <c r="P154" s="186"/>
      <c r="Q154" s="186"/>
      <c r="R154" s="186"/>
      <c r="S154" s="186"/>
      <c r="T154" s="186"/>
      <c r="U154" s="186"/>
      <c r="V154" s="187"/>
      <c r="W154" s="188"/>
    </row>
    <row r="155" spans="1:23" s="11" customFormat="1" ht="15" customHeight="1">
      <c r="A155" s="207"/>
      <c r="B155" s="162" t="s">
        <v>782</v>
      </c>
      <c r="C155" s="104"/>
      <c r="D155" s="137"/>
      <c r="E155" s="189"/>
      <c r="F155" s="189"/>
      <c r="G155" s="189"/>
      <c r="H155" s="189"/>
      <c r="I155" s="189"/>
      <c r="J155" s="189"/>
      <c r="K155" s="189"/>
      <c r="L155" s="189"/>
      <c r="M155" s="189"/>
      <c r="N155" s="189"/>
      <c r="O155" s="189"/>
      <c r="P155" s="189"/>
      <c r="Q155" s="189"/>
      <c r="R155" s="189"/>
      <c r="S155" s="189"/>
      <c r="T155" s="189"/>
      <c r="U155" s="189"/>
      <c r="V155" s="133"/>
      <c r="W155" s="188"/>
    </row>
    <row r="156" spans="1:23" s="11" customFormat="1" ht="15" customHeight="1">
      <c r="A156" s="207"/>
      <c r="B156" s="162" t="s">
        <v>999</v>
      </c>
      <c r="C156" s="104"/>
      <c r="D156" s="137"/>
      <c r="E156" s="189"/>
      <c r="F156" s="189"/>
      <c r="G156" s="189"/>
      <c r="H156" s="189"/>
      <c r="I156" s="189"/>
      <c r="J156" s="189"/>
      <c r="K156" s="189"/>
      <c r="L156" s="189"/>
      <c r="M156" s="189"/>
      <c r="N156" s="189"/>
      <c r="O156" s="189"/>
      <c r="P156" s="189"/>
      <c r="Q156" s="189"/>
      <c r="R156" s="189"/>
      <c r="S156" s="189"/>
      <c r="T156" s="189"/>
      <c r="U156" s="189"/>
      <c r="V156" s="190"/>
      <c r="W156" s="188"/>
    </row>
    <row r="157" spans="1:23" s="11" customFormat="1" ht="15" customHeight="1">
      <c r="A157" s="207"/>
      <c r="B157" s="162" t="s">
        <v>1000</v>
      </c>
      <c r="D157" s="208"/>
      <c r="E157" s="209"/>
      <c r="F157" s="209"/>
      <c r="G157" s="209"/>
      <c r="H157" s="209"/>
      <c r="I157" s="209"/>
      <c r="J157" s="209"/>
      <c r="K157" s="209"/>
      <c r="L157" s="209"/>
      <c r="M157" s="209"/>
      <c r="N157" s="209"/>
      <c r="O157" s="209"/>
      <c r="P157" s="209"/>
      <c r="Q157" s="209"/>
      <c r="R157" s="209"/>
      <c r="S157" s="209"/>
      <c r="T157" s="209"/>
      <c r="U157" s="208"/>
      <c r="V157" s="210"/>
      <c r="W157" s="210"/>
    </row>
    <row r="158" spans="1:23" s="11" customFormat="1" ht="15" customHeight="1">
      <c r="A158" s="207"/>
      <c r="B158" s="162" t="s">
        <v>783</v>
      </c>
      <c r="D158" s="211"/>
      <c r="E158" s="211"/>
      <c r="F158" s="211"/>
      <c r="G158" s="211"/>
      <c r="H158" s="212"/>
      <c r="I158" s="212"/>
      <c r="J158" s="212"/>
      <c r="K158" s="212"/>
      <c r="L158" s="212"/>
      <c r="M158" s="212"/>
      <c r="N158" s="212"/>
      <c r="O158" s="212"/>
      <c r="P158" s="212"/>
      <c r="Q158" s="212"/>
      <c r="R158" s="212"/>
      <c r="S158" s="212"/>
      <c r="T158" s="212"/>
      <c r="U158" s="212"/>
      <c r="V158" s="27"/>
      <c r="W158" s="27"/>
    </row>
    <row r="159" spans="1:23" s="11" customFormat="1" ht="15" customHeight="1">
      <c r="A159" s="207"/>
      <c r="B159" s="162" t="s">
        <v>769</v>
      </c>
      <c r="D159" s="211"/>
      <c r="E159" s="211"/>
      <c r="F159" s="211"/>
      <c r="G159" s="211"/>
      <c r="H159" s="212"/>
      <c r="I159" s="212"/>
      <c r="J159" s="212"/>
      <c r="K159" s="212"/>
      <c r="L159" s="212"/>
      <c r="M159" s="212"/>
      <c r="N159" s="212"/>
      <c r="O159" s="212"/>
      <c r="P159" s="212"/>
      <c r="Q159" s="212"/>
      <c r="R159" s="212"/>
      <c r="S159" s="212"/>
      <c r="T159" s="212"/>
      <c r="U159" s="212"/>
      <c r="V159" s="27"/>
      <c r="W159" s="27"/>
    </row>
    <row r="160" spans="1:23" s="11" customFormat="1" ht="15" customHeight="1">
      <c r="A160" s="207"/>
      <c r="B160" s="355" t="s">
        <v>749</v>
      </c>
      <c r="D160" s="211"/>
      <c r="E160" s="211"/>
      <c r="F160" s="211"/>
      <c r="G160" s="211"/>
      <c r="H160" s="212"/>
      <c r="I160" s="212"/>
      <c r="J160" s="212"/>
      <c r="K160" s="212"/>
      <c r="L160" s="212"/>
      <c r="M160" s="212"/>
      <c r="N160" s="212"/>
      <c r="O160" s="212"/>
      <c r="P160" s="212"/>
      <c r="Q160" s="212"/>
      <c r="R160" s="212"/>
      <c r="S160" s="212"/>
      <c r="T160" s="212"/>
      <c r="U160" s="212"/>
      <c r="V160" s="27"/>
      <c r="W160" s="27"/>
    </row>
    <row r="161" spans="1:23" s="11" customFormat="1" ht="15" customHeight="1">
      <c r="A161" s="207"/>
      <c r="B161" s="162" t="s">
        <v>997</v>
      </c>
      <c r="D161" s="211"/>
      <c r="E161" s="211"/>
      <c r="F161" s="211"/>
      <c r="G161" s="211"/>
      <c r="H161" s="212"/>
      <c r="I161" s="212"/>
      <c r="J161" s="212"/>
      <c r="K161" s="212"/>
      <c r="L161" s="212"/>
      <c r="M161" s="212"/>
      <c r="N161" s="212"/>
      <c r="O161" s="212"/>
      <c r="P161" s="212"/>
      <c r="Q161" s="212"/>
      <c r="R161" s="212"/>
      <c r="S161" s="212"/>
      <c r="T161" s="212"/>
      <c r="U161" s="212"/>
      <c r="V161" s="27"/>
      <c r="W161" s="27"/>
    </row>
    <row r="162" spans="1:23" s="11" customFormat="1" ht="15" customHeight="1">
      <c r="A162" s="207"/>
      <c r="B162" s="162" t="s">
        <v>998</v>
      </c>
      <c r="D162" s="211"/>
      <c r="E162" s="211"/>
      <c r="F162" s="211"/>
      <c r="G162" s="211"/>
      <c r="H162" s="212"/>
      <c r="I162" s="212"/>
      <c r="J162" s="212"/>
      <c r="K162" s="212"/>
      <c r="L162" s="212"/>
      <c r="M162" s="212"/>
      <c r="N162" s="212"/>
      <c r="O162" s="212"/>
      <c r="P162" s="212"/>
      <c r="Q162" s="212"/>
      <c r="R162" s="212"/>
      <c r="S162" s="212"/>
      <c r="T162" s="212"/>
      <c r="U162" s="212"/>
      <c r="V162" s="27"/>
      <c r="W162" s="27"/>
    </row>
    <row r="163" spans="1:23" s="11" customFormat="1" ht="15" customHeight="1">
      <c r="A163" s="207"/>
      <c r="B163" s="185" t="s">
        <v>1001</v>
      </c>
      <c r="D163" s="211"/>
      <c r="E163" s="211"/>
      <c r="F163" s="211"/>
      <c r="G163" s="211"/>
      <c r="H163" s="212"/>
      <c r="I163" s="212"/>
      <c r="J163" s="212"/>
      <c r="K163" s="212"/>
      <c r="L163" s="212"/>
      <c r="M163" s="212"/>
      <c r="N163" s="212"/>
      <c r="O163" s="212"/>
      <c r="P163" s="212"/>
      <c r="Q163" s="212"/>
      <c r="R163" s="212"/>
      <c r="S163" s="212"/>
      <c r="T163" s="212"/>
      <c r="U163" s="212"/>
      <c r="V163" s="27"/>
      <c r="W163" s="27"/>
    </row>
    <row r="164" spans="1:23" s="11" customFormat="1" ht="15" customHeight="1">
      <c r="A164" s="207"/>
      <c r="B164" s="185" t="s">
        <v>1002</v>
      </c>
      <c r="D164" s="213"/>
      <c r="E164" s="214"/>
      <c r="F164" s="214"/>
      <c r="G164" s="214"/>
      <c r="H164" s="215"/>
      <c r="I164" s="215"/>
      <c r="J164" s="215"/>
      <c r="K164" s="215"/>
      <c r="L164" s="215"/>
      <c r="M164" s="215"/>
      <c r="N164" s="215"/>
      <c r="O164" s="215"/>
      <c r="P164" s="215"/>
      <c r="Q164" s="215"/>
      <c r="R164" s="215"/>
      <c r="S164" s="215"/>
      <c r="T164" s="215"/>
      <c r="U164" s="215"/>
      <c r="V164" s="27"/>
      <c r="W164" s="27"/>
    </row>
    <row r="165" spans="1:23" s="11" customFormat="1" ht="15" customHeight="1">
      <c r="A165" s="207"/>
      <c r="B165" s="185" t="s">
        <v>1003</v>
      </c>
      <c r="D165" s="213"/>
      <c r="E165" s="214"/>
      <c r="F165" s="214"/>
      <c r="G165" s="214"/>
      <c r="H165" s="215"/>
      <c r="I165" s="215"/>
      <c r="J165" s="215"/>
      <c r="K165" s="215"/>
      <c r="L165" s="215"/>
      <c r="M165" s="215"/>
      <c r="N165" s="215"/>
      <c r="O165" s="215"/>
      <c r="P165" s="215"/>
      <c r="Q165" s="215"/>
      <c r="R165" s="215"/>
      <c r="S165" s="215"/>
      <c r="T165" s="215"/>
      <c r="U165" s="215"/>
      <c r="V165" s="27"/>
      <c r="W165" s="27"/>
    </row>
    <row r="166" spans="1:23" s="11" customFormat="1" ht="15" customHeight="1">
      <c r="A166" s="207"/>
      <c r="B166" s="185" t="s">
        <v>1004</v>
      </c>
      <c r="D166" s="213"/>
      <c r="E166" s="214"/>
      <c r="F166" s="214"/>
      <c r="G166" s="214"/>
      <c r="H166" s="215"/>
      <c r="I166" s="215"/>
      <c r="J166" s="215"/>
      <c r="K166" s="215"/>
      <c r="L166" s="215"/>
      <c r="M166" s="215"/>
      <c r="N166" s="215"/>
      <c r="O166" s="215"/>
      <c r="P166" s="215"/>
      <c r="Q166" s="215"/>
      <c r="R166" s="215"/>
      <c r="S166" s="215"/>
      <c r="T166" s="215"/>
      <c r="U166" s="215"/>
      <c r="V166" s="27"/>
      <c r="W166" s="27"/>
    </row>
    <row r="167" spans="1:23" s="11" customFormat="1" ht="15" customHeight="1">
      <c r="A167" s="207"/>
      <c r="B167" s="185" t="s">
        <v>1005</v>
      </c>
      <c r="D167" s="208"/>
      <c r="E167" s="216"/>
      <c r="F167" s="216"/>
      <c r="G167" s="216"/>
      <c r="H167" s="217"/>
      <c r="I167" s="217"/>
      <c r="J167" s="217"/>
      <c r="K167" s="217"/>
      <c r="L167" s="217"/>
      <c r="M167" s="217"/>
      <c r="N167" s="217"/>
      <c r="O167" s="217"/>
      <c r="P167" s="217"/>
      <c r="Q167" s="217"/>
      <c r="R167" s="217"/>
      <c r="S167" s="217"/>
      <c r="T167" s="217"/>
      <c r="U167" s="217"/>
      <c r="V167" s="27"/>
      <c r="W167" s="27"/>
    </row>
    <row r="168" spans="1:23" s="11" customFormat="1" ht="15" customHeight="1">
      <c r="A168" s="207"/>
      <c r="B168" s="185" t="s">
        <v>1006</v>
      </c>
      <c r="D168" s="208"/>
      <c r="E168" s="216"/>
      <c r="F168" s="216"/>
      <c r="G168" s="216"/>
      <c r="H168" s="217"/>
      <c r="I168" s="217"/>
      <c r="J168" s="217"/>
      <c r="K168" s="217"/>
      <c r="L168" s="217"/>
      <c r="M168" s="217"/>
      <c r="N168" s="217"/>
      <c r="O168" s="217"/>
      <c r="P168" s="217"/>
      <c r="Q168" s="217"/>
      <c r="R168" s="217"/>
      <c r="S168" s="217"/>
      <c r="T168" s="217"/>
      <c r="U168" s="217"/>
      <c r="V168" s="27"/>
      <c r="W168" s="27"/>
    </row>
    <row r="169" spans="1:23" s="11" customFormat="1" ht="15" customHeight="1">
      <c r="A169" s="207"/>
      <c r="B169" s="185" t="s">
        <v>309</v>
      </c>
      <c r="D169" s="208"/>
      <c r="E169" s="216"/>
      <c r="F169" s="216"/>
      <c r="G169" s="216"/>
      <c r="H169" s="217"/>
      <c r="I169" s="217"/>
      <c r="J169" s="217"/>
      <c r="K169" s="217"/>
      <c r="L169" s="217"/>
      <c r="M169" s="217"/>
      <c r="N169" s="217"/>
      <c r="O169" s="217"/>
      <c r="P169" s="217"/>
      <c r="Q169" s="217"/>
      <c r="R169" s="217"/>
      <c r="S169" s="217"/>
      <c r="T169" s="217"/>
      <c r="U169" s="217"/>
      <c r="V169" s="27"/>
      <c r="W169" s="27"/>
    </row>
    <row r="170" spans="1:23" s="11" customFormat="1" ht="15" customHeight="1">
      <c r="A170" s="185"/>
      <c r="B170" s="185" t="s">
        <v>310</v>
      </c>
      <c r="D170" s="208"/>
      <c r="E170" s="216"/>
      <c r="F170" s="216"/>
      <c r="G170" s="216"/>
      <c r="H170" s="217"/>
      <c r="I170" s="217"/>
      <c r="J170" s="217"/>
      <c r="K170" s="217"/>
      <c r="L170" s="217"/>
      <c r="M170" s="217"/>
      <c r="N170" s="217"/>
      <c r="O170" s="217"/>
      <c r="P170" s="217"/>
      <c r="Q170" s="217"/>
      <c r="R170" s="217"/>
      <c r="S170" s="217"/>
      <c r="T170" s="217"/>
      <c r="U170" s="217"/>
      <c r="V170" s="27"/>
      <c r="W170" s="27"/>
    </row>
    <row r="171" spans="1:23" s="11" customFormat="1" ht="15" customHeight="1">
      <c r="A171" s="207"/>
      <c r="B171" s="185" t="s">
        <v>308</v>
      </c>
      <c r="D171" s="208"/>
      <c r="E171" s="216"/>
      <c r="F171" s="216"/>
      <c r="G171" s="216"/>
      <c r="H171" s="217"/>
      <c r="I171" s="217"/>
      <c r="J171" s="217"/>
      <c r="K171" s="217"/>
      <c r="L171" s="217"/>
      <c r="M171" s="217"/>
      <c r="N171" s="217"/>
      <c r="O171" s="217"/>
      <c r="P171" s="217"/>
      <c r="Q171" s="217"/>
      <c r="R171" s="217"/>
      <c r="S171" s="217"/>
      <c r="T171" s="217"/>
      <c r="U171" s="217"/>
      <c r="V171" s="27"/>
      <c r="W171" s="27"/>
    </row>
    <row r="172" spans="1:23" s="11" customFormat="1" ht="15" customHeight="1">
      <c r="A172" s="207"/>
      <c r="B172" s="185" t="s">
        <v>1007</v>
      </c>
      <c r="D172" s="208"/>
      <c r="E172" s="216"/>
      <c r="F172" s="216"/>
      <c r="G172" s="216"/>
      <c r="H172" s="217"/>
      <c r="I172" s="217"/>
      <c r="J172" s="217"/>
      <c r="K172" s="217"/>
      <c r="L172" s="217"/>
      <c r="M172" s="217"/>
      <c r="N172" s="217"/>
      <c r="O172" s="217"/>
      <c r="P172" s="217"/>
      <c r="Q172" s="217"/>
      <c r="R172" s="217"/>
      <c r="S172" s="217"/>
      <c r="T172" s="217"/>
      <c r="U172" s="217"/>
      <c r="V172" s="27"/>
      <c r="W172" s="27"/>
    </row>
    <row r="173" spans="1:23" s="11" customFormat="1" ht="15" customHeight="1">
      <c r="A173" s="207"/>
      <c r="B173" s="185" t="s">
        <v>1008</v>
      </c>
      <c r="D173" s="208"/>
      <c r="E173" s="216"/>
      <c r="F173" s="216"/>
      <c r="G173" s="216"/>
      <c r="H173" s="217"/>
      <c r="I173" s="217"/>
      <c r="J173" s="217"/>
      <c r="K173" s="217"/>
      <c r="L173" s="217"/>
      <c r="M173" s="217"/>
      <c r="N173" s="217"/>
      <c r="O173" s="217"/>
      <c r="P173" s="217"/>
      <c r="Q173" s="217"/>
      <c r="R173" s="217"/>
      <c r="S173" s="217"/>
      <c r="T173" s="217"/>
      <c r="U173" s="217"/>
      <c r="V173" s="27"/>
      <c r="W173" s="27"/>
    </row>
    <row r="174" spans="1:23" s="11" customFormat="1" ht="15" customHeight="1">
      <c r="A174" s="207"/>
      <c r="B174" s="185" t="s">
        <v>1019</v>
      </c>
      <c r="D174" s="208"/>
      <c r="E174" s="216"/>
      <c r="F174" s="216"/>
      <c r="G174" s="216"/>
      <c r="H174" s="217"/>
      <c r="I174" s="217"/>
      <c r="J174" s="217"/>
      <c r="K174" s="217"/>
      <c r="L174" s="217"/>
      <c r="M174" s="217"/>
      <c r="N174" s="217"/>
      <c r="O174" s="217"/>
      <c r="P174" s="217"/>
      <c r="Q174" s="217"/>
      <c r="R174" s="217"/>
      <c r="S174" s="217"/>
      <c r="T174" s="217"/>
      <c r="U174" s="217"/>
      <c r="V174" s="27"/>
      <c r="W174" s="27"/>
    </row>
    <row r="175" spans="1:23" s="11" customFormat="1" ht="15" customHeight="1">
      <c r="A175" s="207"/>
      <c r="B175" s="185" t="s">
        <v>1009</v>
      </c>
      <c r="D175" s="208"/>
      <c r="E175" s="216"/>
      <c r="F175" s="216"/>
      <c r="G175" s="216"/>
      <c r="H175" s="217"/>
      <c r="I175" s="217"/>
      <c r="J175" s="217"/>
      <c r="K175" s="217"/>
      <c r="L175" s="217"/>
      <c r="M175" s="217"/>
      <c r="N175" s="217"/>
      <c r="O175" s="217"/>
      <c r="P175" s="217"/>
      <c r="Q175" s="217"/>
      <c r="R175" s="217"/>
      <c r="S175" s="217"/>
      <c r="T175" s="217"/>
      <c r="U175" s="217"/>
      <c r="V175" s="27"/>
      <c r="W175" s="27"/>
    </row>
    <row r="176" spans="1:23" s="11" customFormat="1" ht="15" customHeight="1">
      <c r="A176" s="207"/>
      <c r="B176" s="185" t="s">
        <v>771</v>
      </c>
      <c r="D176" s="208"/>
      <c r="E176" s="216"/>
      <c r="F176" s="216"/>
      <c r="G176" s="216"/>
      <c r="H176" s="217"/>
      <c r="I176" s="217"/>
      <c r="J176" s="217"/>
      <c r="K176" s="217"/>
      <c r="L176" s="217"/>
      <c r="M176" s="217"/>
      <c r="N176" s="217"/>
      <c r="O176" s="217"/>
      <c r="P176" s="217"/>
      <c r="Q176" s="217"/>
      <c r="R176" s="217"/>
      <c r="S176" s="217"/>
      <c r="T176" s="217"/>
      <c r="U176" s="217"/>
      <c r="V176" s="27"/>
      <c r="W176" s="27"/>
    </row>
    <row r="177" spans="1:23" s="11" customFormat="1" ht="15" customHeight="1">
      <c r="A177" s="207"/>
      <c r="B177" s="185" t="s">
        <v>772</v>
      </c>
      <c r="D177" s="208"/>
      <c r="E177" s="216"/>
      <c r="F177" s="216"/>
      <c r="G177" s="216"/>
      <c r="H177" s="217"/>
      <c r="I177" s="217"/>
      <c r="J177" s="217"/>
      <c r="K177" s="217"/>
      <c r="L177" s="217"/>
      <c r="M177" s="217"/>
      <c r="N177" s="217"/>
      <c r="O177" s="217"/>
      <c r="P177" s="217"/>
      <c r="Q177" s="217"/>
      <c r="R177" s="217"/>
      <c r="S177" s="217"/>
      <c r="T177" s="217"/>
      <c r="U177" s="217"/>
      <c r="V177" s="27"/>
      <c r="W177" s="27"/>
    </row>
    <row r="178" spans="1:23" s="11" customFormat="1" ht="15" customHeight="1">
      <c r="A178" s="207"/>
      <c r="B178" s="185" t="s">
        <v>773</v>
      </c>
      <c r="D178" s="208"/>
      <c r="E178" s="216"/>
      <c r="F178" s="216"/>
      <c r="G178" s="216"/>
      <c r="H178" s="217"/>
      <c r="I178" s="217"/>
      <c r="J178" s="217"/>
      <c r="K178" s="217"/>
      <c r="L178" s="217"/>
      <c r="M178" s="217"/>
      <c r="N178" s="217"/>
      <c r="O178" s="217"/>
      <c r="P178" s="217"/>
      <c r="Q178" s="217"/>
      <c r="R178" s="217"/>
      <c r="S178" s="217"/>
      <c r="T178" s="217"/>
      <c r="U178" s="217"/>
      <c r="V178" s="27"/>
      <c r="W178" s="27"/>
    </row>
    <row r="179" spans="1:23" s="11" customFormat="1" ht="15" customHeight="1">
      <c r="A179" s="207"/>
      <c r="B179" s="185" t="s">
        <v>1055</v>
      </c>
      <c r="D179" s="208"/>
      <c r="E179" s="216"/>
      <c r="F179" s="216"/>
      <c r="G179" s="216"/>
      <c r="H179" s="217"/>
      <c r="I179" s="217"/>
      <c r="J179" s="217"/>
      <c r="K179" s="217"/>
      <c r="L179" s="217"/>
      <c r="M179" s="217"/>
      <c r="N179" s="217"/>
      <c r="O179" s="217"/>
      <c r="P179" s="217"/>
      <c r="Q179" s="217"/>
      <c r="R179" s="217"/>
      <c r="S179" s="217"/>
      <c r="T179" s="217"/>
      <c r="U179" s="217"/>
      <c r="V179" s="27"/>
      <c r="W179" s="27"/>
    </row>
    <row r="180" spans="1:23" s="11" customFormat="1" ht="15" customHeight="1">
      <c r="A180" s="207"/>
      <c r="B180" s="185" t="s">
        <v>774</v>
      </c>
      <c r="D180" s="208"/>
      <c r="E180" s="216"/>
      <c r="F180" s="216"/>
      <c r="G180" s="216"/>
      <c r="H180" s="217"/>
      <c r="I180" s="217"/>
      <c r="J180" s="217"/>
      <c r="K180" s="217"/>
      <c r="L180" s="217"/>
      <c r="M180" s="217"/>
      <c r="N180" s="217"/>
      <c r="O180" s="217"/>
      <c r="P180" s="217"/>
      <c r="Q180" s="217"/>
      <c r="R180" s="217"/>
      <c r="S180" s="217"/>
      <c r="T180" s="217"/>
      <c r="U180" s="217"/>
      <c r="V180" s="27"/>
      <c r="W180" s="27"/>
    </row>
    <row r="181" spans="1:23" s="11" customFormat="1" ht="15" customHeight="1">
      <c r="A181" s="207"/>
      <c r="B181" s="185" t="s">
        <v>775</v>
      </c>
      <c r="D181" s="208"/>
      <c r="E181" s="216"/>
      <c r="F181" s="216"/>
      <c r="G181" s="216"/>
      <c r="H181" s="217"/>
      <c r="I181" s="217"/>
      <c r="J181" s="217"/>
      <c r="K181" s="217"/>
      <c r="L181" s="217"/>
      <c r="M181" s="217"/>
      <c r="N181" s="217"/>
      <c r="O181" s="217"/>
      <c r="P181" s="217"/>
      <c r="Q181" s="217"/>
      <c r="R181" s="217"/>
      <c r="S181" s="217"/>
      <c r="T181" s="217"/>
      <c r="U181" s="217"/>
      <c r="V181" s="27"/>
      <c r="W181" s="27"/>
    </row>
    <row r="182" spans="1:23" s="11" customFormat="1" ht="15" customHeight="1">
      <c r="A182" s="207"/>
      <c r="B182" s="185" t="s">
        <v>776</v>
      </c>
      <c r="D182" s="208"/>
      <c r="E182" s="216"/>
      <c r="F182" s="216"/>
      <c r="G182" s="216"/>
      <c r="H182" s="217"/>
      <c r="I182" s="217"/>
      <c r="J182" s="217"/>
      <c r="K182" s="217"/>
      <c r="L182" s="217"/>
      <c r="M182" s="217"/>
      <c r="N182" s="217"/>
      <c r="O182" s="217"/>
      <c r="P182" s="217"/>
      <c r="Q182" s="217"/>
      <c r="R182" s="217"/>
      <c r="S182" s="217"/>
      <c r="T182" s="217"/>
      <c r="U182" s="217"/>
      <c r="V182" s="27"/>
      <c r="W182" s="27"/>
    </row>
    <row r="183" spans="1:23" s="11" customFormat="1" ht="15" customHeight="1">
      <c r="A183" s="207"/>
      <c r="B183" s="185" t="s">
        <v>777</v>
      </c>
      <c r="D183" s="208"/>
      <c r="E183" s="216"/>
      <c r="F183" s="216"/>
      <c r="G183" s="216"/>
      <c r="H183" s="217"/>
      <c r="I183" s="217"/>
      <c r="J183" s="217"/>
      <c r="K183" s="217"/>
      <c r="L183" s="217"/>
      <c r="M183" s="217"/>
      <c r="N183" s="217"/>
      <c r="O183" s="217"/>
      <c r="P183" s="217"/>
      <c r="Q183" s="217"/>
      <c r="R183" s="217"/>
      <c r="S183" s="217"/>
      <c r="T183" s="217"/>
      <c r="U183" s="217"/>
      <c r="V183" s="27"/>
      <c r="W183" s="27"/>
    </row>
    <row r="184" spans="1:23" s="11" customFormat="1" ht="15" customHeight="1">
      <c r="A184" s="207"/>
      <c r="B184" s="185" t="s">
        <v>1021</v>
      </c>
      <c r="D184" s="208"/>
      <c r="E184" s="216"/>
      <c r="F184" s="216"/>
      <c r="G184" s="216"/>
      <c r="H184" s="217"/>
      <c r="I184" s="217"/>
      <c r="J184" s="217"/>
      <c r="K184" s="217"/>
      <c r="L184" s="217"/>
      <c r="M184" s="217"/>
      <c r="N184" s="217"/>
      <c r="O184" s="217"/>
      <c r="P184" s="217"/>
      <c r="Q184" s="217"/>
      <c r="R184" s="217"/>
      <c r="S184" s="217"/>
      <c r="T184" s="217"/>
      <c r="U184" s="217"/>
      <c r="V184" s="27"/>
      <c r="W184" s="27"/>
    </row>
    <row r="185" spans="1:23" s="11" customFormat="1" ht="15" customHeight="1">
      <c r="A185" s="207"/>
      <c r="B185" s="185" t="s">
        <v>1020</v>
      </c>
      <c r="D185" s="208"/>
      <c r="E185" s="216"/>
      <c r="F185" s="216"/>
      <c r="G185" s="216"/>
      <c r="H185" s="217"/>
      <c r="I185" s="217"/>
      <c r="J185" s="217"/>
      <c r="K185" s="217"/>
      <c r="L185" s="217"/>
      <c r="M185" s="217"/>
      <c r="N185" s="217"/>
      <c r="O185" s="217"/>
      <c r="P185" s="217"/>
      <c r="Q185" s="217"/>
      <c r="R185" s="217"/>
      <c r="S185" s="217"/>
      <c r="T185" s="217"/>
      <c r="U185" s="217"/>
      <c r="V185" s="27"/>
      <c r="W185" s="27"/>
    </row>
    <row r="186" spans="1:23" s="11" customFormat="1" ht="15" customHeight="1">
      <c r="A186" s="207"/>
      <c r="B186" s="185" t="s">
        <v>1050</v>
      </c>
      <c r="D186" s="208"/>
      <c r="E186" s="216"/>
      <c r="F186" s="216"/>
      <c r="G186" s="216"/>
      <c r="H186" s="217"/>
      <c r="I186" s="217"/>
      <c r="J186" s="217"/>
      <c r="K186" s="217"/>
      <c r="L186" s="217"/>
      <c r="M186" s="217"/>
      <c r="N186" s="217"/>
      <c r="O186" s="217"/>
      <c r="P186" s="217"/>
      <c r="Q186" s="217"/>
      <c r="R186" s="217"/>
      <c r="S186" s="217"/>
      <c r="T186" s="217"/>
      <c r="U186" s="217"/>
      <c r="V186" s="27"/>
      <c r="W186" s="27"/>
    </row>
    <row r="187" spans="1:23" s="11" customFormat="1" ht="15" customHeight="1">
      <c r="A187" s="207"/>
      <c r="B187" s="185" t="s">
        <v>778</v>
      </c>
      <c r="D187" s="208"/>
      <c r="E187" s="216"/>
      <c r="F187" s="216"/>
      <c r="G187" s="216"/>
      <c r="H187" s="217"/>
      <c r="I187" s="217"/>
      <c r="J187" s="217"/>
      <c r="K187" s="217"/>
      <c r="L187" s="217"/>
      <c r="M187" s="217"/>
      <c r="N187" s="217"/>
      <c r="O187" s="217"/>
      <c r="P187" s="217"/>
      <c r="Q187" s="217"/>
      <c r="R187" s="217"/>
      <c r="S187" s="217"/>
      <c r="T187" s="217"/>
      <c r="U187" s="217"/>
      <c r="V187" s="27"/>
      <c r="W187" s="27"/>
    </row>
    <row r="188" spans="1:23" s="11" customFormat="1" ht="15" customHeight="1">
      <c r="A188" s="207"/>
      <c r="B188" s="185" t="s">
        <v>779</v>
      </c>
      <c r="D188" s="208"/>
      <c r="E188" s="216"/>
      <c r="F188" s="216"/>
      <c r="G188" s="216"/>
      <c r="H188" s="217"/>
      <c r="I188" s="217"/>
      <c r="J188" s="217"/>
      <c r="K188" s="217"/>
      <c r="L188" s="217"/>
      <c r="M188" s="217"/>
      <c r="N188" s="217"/>
      <c r="O188" s="217"/>
      <c r="P188" s="217"/>
      <c r="Q188" s="217"/>
      <c r="R188" s="217"/>
      <c r="S188" s="217"/>
      <c r="T188" s="217"/>
      <c r="U188" s="217"/>
      <c r="V188" s="27"/>
      <c r="W188" s="27"/>
    </row>
    <row r="189" spans="1:23" s="11" customFormat="1" ht="15" customHeight="1">
      <c r="A189" s="207"/>
      <c r="B189" s="185" t="s">
        <v>786</v>
      </c>
      <c r="D189" s="208"/>
      <c r="E189" s="216"/>
      <c r="F189" s="216"/>
      <c r="G189" s="216"/>
      <c r="H189" s="217"/>
      <c r="I189" s="217"/>
      <c r="J189" s="217"/>
      <c r="K189" s="217"/>
      <c r="L189" s="217"/>
      <c r="M189" s="217"/>
      <c r="N189" s="217"/>
      <c r="O189" s="217"/>
      <c r="P189" s="217"/>
      <c r="Q189" s="217"/>
      <c r="R189" s="217"/>
      <c r="S189" s="217"/>
      <c r="T189" s="217"/>
      <c r="U189" s="217"/>
      <c r="V189" s="27"/>
      <c r="W189" s="27"/>
    </row>
    <row r="190" spans="1:23" s="11" customFormat="1" ht="15" customHeight="1">
      <c r="A190" s="207"/>
      <c r="D190" s="208"/>
      <c r="E190" s="216"/>
      <c r="F190" s="216"/>
      <c r="G190" s="216"/>
      <c r="H190" s="217"/>
      <c r="I190" s="217"/>
      <c r="J190" s="217"/>
      <c r="K190" s="217"/>
      <c r="L190" s="217"/>
      <c r="M190" s="217"/>
      <c r="N190" s="217"/>
      <c r="O190" s="217"/>
      <c r="P190" s="217"/>
      <c r="Q190" s="217"/>
      <c r="R190" s="217"/>
      <c r="S190" s="217"/>
      <c r="T190" s="217"/>
      <c r="U190" s="217"/>
      <c r="V190" s="27"/>
      <c r="W190" s="27"/>
    </row>
    <row r="191" spans="1:23" s="11" customFormat="1" ht="15" customHeight="1">
      <c r="A191" s="207"/>
      <c r="D191" s="208"/>
      <c r="E191" s="216"/>
      <c r="F191" s="216"/>
      <c r="G191" s="216"/>
      <c r="H191" s="217"/>
      <c r="I191" s="217"/>
      <c r="J191" s="217"/>
      <c r="K191" s="217"/>
      <c r="L191" s="217"/>
      <c r="M191" s="217"/>
      <c r="N191" s="217"/>
      <c r="O191" s="217"/>
      <c r="P191" s="217"/>
      <c r="Q191" s="217"/>
      <c r="R191" s="217"/>
      <c r="S191" s="217"/>
      <c r="T191" s="217"/>
      <c r="U191" s="217"/>
      <c r="V191" s="27"/>
      <c r="W191" s="27"/>
    </row>
    <row r="192" spans="1:23" s="11" customFormat="1" ht="15" customHeight="1">
      <c r="A192" s="207"/>
      <c r="D192" s="208"/>
      <c r="E192" s="216"/>
      <c r="F192" s="216"/>
      <c r="G192" s="216"/>
      <c r="H192" s="217"/>
      <c r="I192" s="217"/>
      <c r="J192" s="217"/>
      <c r="K192" s="217"/>
      <c r="L192" s="217"/>
      <c r="M192" s="217"/>
      <c r="N192" s="217"/>
      <c r="O192" s="217"/>
      <c r="P192" s="217"/>
      <c r="Q192" s="217"/>
      <c r="R192" s="217"/>
      <c r="S192" s="217"/>
      <c r="T192" s="217"/>
      <c r="U192" s="217"/>
      <c r="V192" s="27"/>
      <c r="W192" s="27"/>
    </row>
    <row r="193" spans="1:24" s="11" customFormat="1" ht="15" customHeight="1">
      <c r="A193" s="207"/>
      <c r="B193" s="185"/>
      <c r="D193" s="208"/>
      <c r="E193" s="216"/>
      <c r="F193" s="216"/>
      <c r="G193" s="216"/>
      <c r="H193" s="217"/>
      <c r="I193" s="217"/>
      <c r="J193" s="217"/>
      <c r="K193" s="217"/>
      <c r="L193" s="217"/>
      <c r="M193" s="217"/>
      <c r="N193" s="217"/>
      <c r="O193" s="217"/>
      <c r="P193" s="217"/>
      <c r="Q193" s="217"/>
      <c r="R193" s="217"/>
      <c r="S193" s="217"/>
      <c r="T193" s="217"/>
      <c r="U193" s="217"/>
      <c r="V193" s="27"/>
      <c r="W193" s="27"/>
    </row>
    <row r="194" spans="1:24" s="23" customFormat="1" ht="15" customHeight="1">
      <c r="A194" s="34">
        <v>1</v>
      </c>
      <c r="B194" s="563" t="str">
        <f>OP!$D$107</f>
        <v>本建議書僅供參考，詳細商品內容及其變更，應以投保當時保單條款內容及本公司核保、保全作業規定為準</v>
      </c>
      <c r="C194" s="563"/>
      <c r="D194" s="563"/>
      <c r="E194" s="563"/>
      <c r="F194" s="563"/>
      <c r="G194" s="563"/>
      <c r="H194" s="563"/>
      <c r="I194" s="563"/>
      <c r="J194" s="563"/>
      <c r="K194" s="563"/>
      <c r="L194" s="563"/>
      <c r="M194" s="563"/>
      <c r="N194" s="563"/>
      <c r="O194" s="563"/>
      <c r="P194" s="563"/>
      <c r="Q194" s="563"/>
      <c r="R194" s="563"/>
      <c r="S194" s="563"/>
      <c r="T194" s="563"/>
      <c r="U194" s="563"/>
      <c r="V194" s="563"/>
      <c r="W194" s="563"/>
      <c r="X194" s="22"/>
    </row>
    <row r="195" spans="1:24" s="23" customFormat="1" ht="15" customHeight="1">
      <c r="B195" s="369"/>
      <c r="C195" s="370"/>
      <c r="E195" s="606" t="str">
        <f>OP!$D$106</f>
        <v xml:space="preserve"> ※本契約條款樣張須於訂立契約前提供要保人至少三日審閱期間</v>
      </c>
      <c r="F195" s="607"/>
      <c r="G195" s="607"/>
      <c r="H195" s="607"/>
      <c r="I195" s="607"/>
      <c r="J195" s="607"/>
      <c r="K195" s="607"/>
      <c r="L195" s="607"/>
      <c r="M195" s="607"/>
      <c r="N195" s="607"/>
      <c r="O195" s="607"/>
      <c r="P195" s="607"/>
      <c r="Q195" s="607"/>
      <c r="R195" s="469"/>
      <c r="S195" s="470"/>
      <c r="T195" s="470"/>
      <c r="U195" s="470"/>
      <c r="V195" s="470"/>
      <c r="W195" s="160" t="str">
        <f ca="1">OP!$D$105</f>
        <v>V1.2-1150101 試算日：1150101</v>
      </c>
      <c r="X195" s="22"/>
    </row>
    <row r="196" spans="1:24" s="11" customFormat="1" ht="15" customHeight="1">
      <c r="A196" s="207"/>
      <c r="B196" s="185"/>
      <c r="D196" s="208"/>
      <c r="E196" s="216"/>
      <c r="F196" s="216"/>
      <c r="G196" s="216"/>
      <c r="H196" s="217"/>
      <c r="I196" s="217"/>
      <c r="J196" s="217"/>
      <c r="K196" s="217"/>
      <c r="L196" s="217"/>
      <c r="M196" s="217"/>
      <c r="N196" s="217"/>
      <c r="O196" s="217"/>
      <c r="P196" s="217"/>
      <c r="Q196" s="217"/>
      <c r="R196" s="217"/>
      <c r="S196" s="217"/>
      <c r="T196" s="217"/>
      <c r="U196" s="217"/>
      <c r="V196" s="27"/>
      <c r="W196" s="490" t="str">
        <f>IF(OP!$C$105="停售","本商品已停售","")</f>
        <v/>
      </c>
    </row>
    <row r="197" spans="1:24" s="11" customFormat="1" ht="15" customHeight="1">
      <c r="A197" s="207"/>
      <c r="B197" s="185"/>
      <c r="D197" s="208"/>
      <c r="E197" s="216"/>
      <c r="F197" s="216"/>
      <c r="G197" s="216"/>
      <c r="H197" s="217"/>
      <c r="I197" s="217"/>
      <c r="J197" s="217"/>
      <c r="K197" s="217"/>
      <c r="L197" s="217"/>
      <c r="M197" s="217"/>
      <c r="N197" s="217"/>
      <c r="O197" s="217"/>
      <c r="P197" s="217"/>
      <c r="Q197" s="217"/>
      <c r="R197" s="217"/>
      <c r="S197" s="217"/>
      <c r="T197" s="217"/>
      <c r="U197" s="217"/>
      <c r="V197" s="27"/>
      <c r="W197" s="27"/>
    </row>
    <row r="198" spans="1:24" s="11" customFormat="1" ht="15" customHeight="1">
      <c r="A198" s="207"/>
      <c r="B198" s="463" t="s">
        <v>1010</v>
      </c>
      <c r="D198" s="208"/>
      <c r="E198" s="216"/>
      <c r="F198" s="216"/>
      <c r="G198" s="216"/>
      <c r="H198" s="217"/>
      <c r="I198" s="217"/>
      <c r="J198" s="217"/>
      <c r="K198" s="217"/>
      <c r="L198" s="217"/>
      <c r="M198" s="217"/>
      <c r="N198" s="217"/>
      <c r="O198" s="217"/>
      <c r="P198" s="217"/>
      <c r="Q198" s="217"/>
      <c r="R198" s="217"/>
      <c r="S198" s="217"/>
      <c r="T198" s="217"/>
      <c r="U198" s="217"/>
      <c r="V198" s="27"/>
      <c r="W198" s="27"/>
    </row>
    <row r="199" spans="1:24" s="11" customFormat="1" ht="15" customHeight="1">
      <c r="A199" s="207"/>
      <c r="B199" s="463" t="s">
        <v>1011</v>
      </c>
      <c r="D199" s="208"/>
      <c r="E199" s="218"/>
      <c r="F199" s="218"/>
      <c r="G199" s="218"/>
      <c r="H199" s="219"/>
      <c r="I199" s="219"/>
      <c r="J199" s="219"/>
      <c r="K199" s="219"/>
      <c r="L199" s="219"/>
      <c r="M199" s="219"/>
      <c r="N199" s="219"/>
      <c r="O199" s="219"/>
      <c r="P199" s="219"/>
      <c r="Q199" s="219"/>
      <c r="R199" s="219"/>
      <c r="S199" s="219"/>
      <c r="T199" s="219"/>
      <c r="U199" s="219"/>
      <c r="V199" s="147"/>
      <c r="W199" s="147"/>
    </row>
    <row r="200" spans="1:24" s="11" customFormat="1" ht="15" customHeight="1">
      <c r="A200" s="207"/>
      <c r="B200" s="463" t="str">
        <f>"  計算分期定期保險金之指定保險金如低於"&amp;IF(PY!$D$29="新臺幣","新臺幣(下同)","")&amp;PY!$B$43&amp;"本公司將"</f>
        <v xml:space="preserve">  計算分期定期保險金之指定保險金如低於新臺幣(下同)二十萬元或每月給付之分期定期保險金低於二萬元者，本公司將</v>
      </c>
      <c r="D200" s="208"/>
      <c r="E200" s="218"/>
      <c r="F200" s="218"/>
      <c r="G200" s="218"/>
      <c r="H200" s="219"/>
      <c r="I200" s="219"/>
      <c r="J200" s="219"/>
      <c r="K200" s="219"/>
      <c r="L200" s="219"/>
      <c r="M200" s="219"/>
      <c r="N200" s="219"/>
      <c r="O200" s="219"/>
      <c r="P200" s="219"/>
      <c r="Q200" s="219"/>
      <c r="R200" s="219"/>
      <c r="S200" s="219"/>
      <c r="T200" s="219"/>
      <c r="U200" s="219"/>
      <c r="V200" s="147"/>
      <c r="W200" s="147"/>
    </row>
    <row r="201" spans="1:24" s="11" customFormat="1" ht="15" customHeight="1">
      <c r="A201" s="207"/>
      <c r="B201" s="463" t="s">
        <v>1012</v>
      </c>
      <c r="D201" s="208"/>
      <c r="E201" s="218"/>
      <c r="F201" s="218"/>
      <c r="G201" s="218"/>
      <c r="H201" s="219"/>
      <c r="I201" s="219"/>
      <c r="J201" s="219"/>
      <c r="K201" s="219"/>
      <c r="L201" s="219"/>
      <c r="M201" s="219"/>
      <c r="N201" s="219"/>
      <c r="O201" s="219"/>
      <c r="P201" s="219"/>
      <c r="Q201" s="219"/>
      <c r="R201" s="219"/>
      <c r="S201" s="219"/>
      <c r="T201" s="219"/>
      <c r="U201" s="219"/>
      <c r="V201" s="147"/>
      <c r="W201" s="147"/>
    </row>
    <row r="202" spans="1:24" s="11" customFormat="1" ht="15" customHeight="1">
      <c r="A202" s="207"/>
      <c r="B202" s="463" t="s">
        <v>1014</v>
      </c>
      <c r="D202" s="208"/>
      <c r="E202" s="218"/>
      <c r="F202" s="218"/>
      <c r="G202" s="218"/>
      <c r="H202" s="219"/>
      <c r="I202" s="219"/>
      <c r="J202" s="219"/>
      <c r="K202" s="219"/>
      <c r="L202" s="219"/>
      <c r="M202" s="219"/>
      <c r="N202" s="219"/>
      <c r="O202" s="219"/>
      <c r="P202" s="219"/>
      <c r="Q202" s="219"/>
      <c r="R202" s="219"/>
      <c r="S202" s="219"/>
      <c r="T202" s="219"/>
      <c r="U202" s="219"/>
      <c r="V202" s="147"/>
      <c r="W202" s="147"/>
    </row>
    <row r="203" spans="1:24" s="11" customFormat="1" ht="15" customHeight="1">
      <c r="A203" s="207"/>
      <c r="B203" s="463" t="s">
        <v>1013</v>
      </c>
      <c r="D203" s="208"/>
      <c r="E203" s="218"/>
      <c r="F203" s="218"/>
      <c r="G203" s="218"/>
      <c r="H203" s="219"/>
      <c r="I203" s="219"/>
      <c r="J203" s="219"/>
      <c r="K203" s="219"/>
      <c r="L203" s="219"/>
      <c r="M203" s="219"/>
      <c r="N203" s="219"/>
      <c r="O203" s="219"/>
      <c r="P203" s="219"/>
      <c r="Q203" s="219"/>
      <c r="R203" s="219"/>
      <c r="S203" s="219"/>
      <c r="T203" s="219"/>
      <c r="U203" s="219"/>
      <c r="V203" s="147"/>
      <c r="W203" s="147"/>
    </row>
    <row r="204" spans="1:24" s="11" customFormat="1" ht="15" customHeight="1">
      <c r="A204" s="207"/>
      <c r="B204" s="463"/>
      <c r="D204" s="208"/>
      <c r="E204" s="218"/>
      <c r="F204" s="218"/>
      <c r="G204" s="218"/>
      <c r="H204" s="219"/>
      <c r="I204" s="219"/>
      <c r="J204" s="219"/>
      <c r="K204" s="219"/>
      <c r="L204" s="219"/>
      <c r="M204" s="219"/>
      <c r="N204" s="219"/>
      <c r="O204" s="219"/>
      <c r="P204" s="219"/>
      <c r="Q204" s="219"/>
      <c r="R204" s="219"/>
      <c r="S204" s="219"/>
      <c r="T204" s="219"/>
      <c r="U204" s="219"/>
      <c r="V204" s="147"/>
      <c r="W204" s="147"/>
    </row>
    <row r="205" spans="1:24" s="11" customFormat="1" ht="15" customHeight="1">
      <c r="A205" s="207"/>
      <c r="B205" s="185"/>
      <c r="D205" s="208"/>
      <c r="E205" s="218"/>
      <c r="F205" s="218"/>
      <c r="G205" s="218"/>
      <c r="H205" s="219"/>
      <c r="I205" s="219"/>
      <c r="J205" s="219"/>
      <c r="K205" s="219"/>
      <c r="L205" s="219"/>
      <c r="M205" s="219"/>
      <c r="N205" s="219"/>
      <c r="O205" s="219"/>
      <c r="P205" s="219"/>
      <c r="Q205" s="219"/>
      <c r="R205" s="219"/>
      <c r="S205" s="219"/>
      <c r="T205" s="219"/>
      <c r="U205" s="219"/>
      <c r="V205" s="147"/>
      <c r="W205" s="147"/>
    </row>
    <row r="206" spans="1:24" s="11" customFormat="1" ht="15" customHeight="1">
      <c r="A206" s="207"/>
      <c r="B206" s="185"/>
      <c r="D206" s="208"/>
      <c r="E206" s="218"/>
      <c r="F206" s="218"/>
      <c r="G206" s="218"/>
      <c r="H206" s="219"/>
      <c r="I206" s="219"/>
      <c r="J206" s="219"/>
      <c r="K206" s="219"/>
      <c r="L206" s="219"/>
      <c r="M206" s="219"/>
      <c r="N206" s="219"/>
      <c r="O206" s="219"/>
      <c r="P206" s="219"/>
      <c r="Q206" s="219"/>
      <c r="R206" s="219"/>
      <c r="S206" s="219"/>
      <c r="T206" s="219"/>
      <c r="U206" s="219"/>
      <c r="V206" s="147"/>
      <c r="W206" s="147"/>
    </row>
    <row r="207" spans="1:24" s="11" customFormat="1" ht="15" customHeight="1">
      <c r="A207" s="207"/>
      <c r="B207" s="185"/>
      <c r="D207" s="208"/>
      <c r="E207" s="218"/>
      <c r="F207" s="218"/>
      <c r="G207" s="218"/>
      <c r="H207" s="219"/>
      <c r="I207" s="219"/>
      <c r="J207" s="219"/>
      <c r="K207" s="219"/>
      <c r="L207" s="219"/>
      <c r="M207" s="219"/>
      <c r="N207" s="219"/>
      <c r="O207" s="219"/>
      <c r="P207" s="219"/>
      <c r="Q207" s="219"/>
      <c r="R207" s="219"/>
      <c r="S207" s="219"/>
      <c r="T207" s="219"/>
      <c r="U207" s="219"/>
      <c r="V207" s="147"/>
      <c r="W207" s="147"/>
    </row>
    <row r="208" spans="1:24" s="11" customFormat="1" ht="15" customHeight="1">
      <c r="A208" s="207"/>
      <c r="B208" s="133" t="s">
        <v>625</v>
      </c>
      <c r="C208" s="132"/>
      <c r="D208" s="104"/>
      <c r="E208" s="347"/>
      <c r="F208" s="347"/>
      <c r="G208" s="347"/>
      <c r="H208" s="347"/>
      <c r="I208" s="347"/>
      <c r="J208" s="347"/>
      <c r="K208" s="347"/>
      <c r="L208" s="347"/>
      <c r="M208" s="347"/>
      <c r="N208" s="347"/>
      <c r="O208" s="347"/>
      <c r="P208" s="347"/>
      <c r="Q208" s="347"/>
      <c r="R208" s="347"/>
      <c r="S208" s="347"/>
      <c r="T208" s="347"/>
      <c r="U208" s="347"/>
      <c r="V208" s="188"/>
    </row>
    <row r="209" spans="1:23" s="11" customFormat="1" ht="15" customHeight="1">
      <c r="A209" s="207"/>
      <c r="B209" s="103"/>
      <c r="C209" s="137" t="s">
        <v>813</v>
      </c>
      <c r="D209" s="133"/>
      <c r="E209" s="186"/>
      <c r="F209" s="186"/>
      <c r="G209" s="186"/>
      <c r="H209" s="186"/>
      <c r="I209" s="186"/>
      <c r="J209" s="186"/>
      <c r="K209" s="186"/>
      <c r="L209" s="186"/>
      <c r="M209" s="186"/>
      <c r="N209" s="186"/>
      <c r="O209" s="186"/>
      <c r="P209" s="186"/>
      <c r="Q209" s="186"/>
      <c r="R209" s="186"/>
      <c r="S209" s="186"/>
      <c r="T209" s="186"/>
      <c r="U209" s="186"/>
      <c r="V209" s="190"/>
      <c r="W209" s="104"/>
    </row>
    <row r="210" spans="1:23" s="11" customFormat="1" ht="15" customHeight="1">
      <c r="A210" s="207"/>
      <c r="B210" s="103"/>
      <c r="C210" s="208"/>
      <c r="D210" s="208"/>
      <c r="E210" s="348"/>
      <c r="F210" s="348"/>
      <c r="G210" s="348"/>
      <c r="H210" s="348"/>
      <c r="I210" s="348"/>
      <c r="J210" s="348"/>
      <c r="K210" s="348"/>
      <c r="L210" s="348"/>
      <c r="M210" s="348"/>
      <c r="N210" s="348"/>
      <c r="O210" s="348"/>
      <c r="P210" s="348"/>
      <c r="Q210" s="348"/>
      <c r="R210" s="348"/>
      <c r="S210" s="348"/>
      <c r="T210" s="348"/>
      <c r="V210" s="210"/>
      <c r="W210" s="368" t="str">
        <f>"繳費期間： "&amp;OP!$E$24</f>
        <v>繳費期間： 繳費10年</v>
      </c>
    </row>
    <row r="211" spans="1:23" s="11" customFormat="1" ht="15" customHeight="1">
      <c r="A211" s="207"/>
      <c r="B211" s="104"/>
      <c r="C211" s="588" t="str">
        <f>揭露!C6</f>
        <v>保單年度</v>
      </c>
      <c r="D211" s="589"/>
      <c r="E211" s="584" t="str">
        <f>揭露!D6</f>
        <v>5歲男性</v>
      </c>
      <c r="F211" s="585"/>
      <c r="G211" s="585"/>
      <c r="H211" s="584" t="str">
        <f>揭露!E6</f>
        <v>35歲男性</v>
      </c>
      <c r="I211" s="585"/>
      <c r="J211" s="585"/>
      <c r="K211" s="584" t="str">
        <f>揭露!F6</f>
        <v>60歲男性</v>
      </c>
      <c r="L211" s="585"/>
      <c r="M211" s="585"/>
      <c r="N211" s="584" t="str">
        <f>揭露!G6</f>
        <v>5歲女性</v>
      </c>
      <c r="O211" s="585"/>
      <c r="P211" s="585"/>
      <c r="Q211" s="584" t="str">
        <f>揭露!H6</f>
        <v>35歲女性</v>
      </c>
      <c r="R211" s="585"/>
      <c r="S211" s="585"/>
      <c r="T211" s="584" t="str">
        <f>揭露!I6</f>
        <v>60歲女性</v>
      </c>
      <c r="U211" s="585"/>
      <c r="V211" s="585"/>
      <c r="W211" s="27"/>
    </row>
    <row r="212" spans="1:23" s="11" customFormat="1" ht="15" customHeight="1">
      <c r="A212" s="207"/>
      <c r="B212" s="104"/>
      <c r="C212" s="588">
        <f>揭露!C7</f>
        <v>1</v>
      </c>
      <c r="D212" s="589"/>
      <c r="E212" s="584" t="str">
        <f>揭露!D7</f>
        <v>42.57%</v>
      </c>
      <c r="F212" s="585"/>
      <c r="G212" s="585"/>
      <c r="H212" s="584" t="str">
        <f>揭露!E7</f>
        <v>17.48%</v>
      </c>
      <c r="I212" s="585"/>
      <c r="J212" s="585"/>
      <c r="K212" s="584" t="str">
        <f>揭露!F7</f>
        <v>0.00%</v>
      </c>
      <c r="L212" s="585"/>
      <c r="M212" s="585"/>
      <c r="N212" s="584" t="str">
        <f>揭露!G7</f>
        <v>43.92%</v>
      </c>
      <c r="O212" s="585"/>
      <c r="P212" s="585"/>
      <c r="Q212" s="584" t="str">
        <f>揭露!H7</f>
        <v>20.41%</v>
      </c>
      <c r="R212" s="585"/>
      <c r="S212" s="585"/>
      <c r="T212" s="584" t="str">
        <f>揭露!I7</f>
        <v>0.00%</v>
      </c>
      <c r="U212" s="585"/>
      <c r="V212" s="585"/>
      <c r="W212" s="27"/>
    </row>
    <row r="213" spans="1:23" s="11" customFormat="1" ht="15" customHeight="1">
      <c r="A213" s="207"/>
      <c r="B213" s="104"/>
      <c r="C213" s="588">
        <f>揭露!C8</f>
        <v>2</v>
      </c>
      <c r="D213" s="589"/>
      <c r="E213" s="584" t="str">
        <f>揭露!D8</f>
        <v>48.88%</v>
      </c>
      <c r="F213" s="585"/>
      <c r="G213" s="585"/>
      <c r="H213" s="584" t="str">
        <f>揭露!E8</f>
        <v>28.53%</v>
      </c>
      <c r="I213" s="585"/>
      <c r="J213" s="585"/>
      <c r="K213" s="584" t="str">
        <f>揭露!F8</f>
        <v>7.66%</v>
      </c>
      <c r="L213" s="585"/>
      <c r="M213" s="585"/>
      <c r="N213" s="584" t="str">
        <f>揭露!G8</f>
        <v>49.49%</v>
      </c>
      <c r="O213" s="585"/>
      <c r="P213" s="585"/>
      <c r="Q213" s="584" t="str">
        <f>揭露!H8</f>
        <v>30.30%</v>
      </c>
      <c r="R213" s="585"/>
      <c r="S213" s="585"/>
      <c r="T213" s="584" t="str">
        <f>揭露!I8</f>
        <v>9.61%</v>
      </c>
      <c r="U213" s="585"/>
      <c r="V213" s="585"/>
      <c r="W213" s="27"/>
    </row>
    <row r="214" spans="1:23" s="11" customFormat="1" ht="15" customHeight="1">
      <c r="A214" s="207"/>
      <c r="B214" s="104"/>
      <c r="C214" s="588">
        <f>揭露!C9</f>
        <v>3</v>
      </c>
      <c r="D214" s="589"/>
      <c r="E214" s="584" t="str">
        <f>揭露!D9</f>
        <v>51.07%</v>
      </c>
      <c r="F214" s="585"/>
      <c r="G214" s="585"/>
      <c r="H214" s="584" t="str">
        <f>揭露!E9</f>
        <v>32.30%</v>
      </c>
      <c r="I214" s="585"/>
      <c r="J214" s="585"/>
      <c r="K214" s="584" t="str">
        <f>揭露!F9</f>
        <v>10.43%</v>
      </c>
      <c r="L214" s="585"/>
      <c r="M214" s="585"/>
      <c r="N214" s="584" t="str">
        <f>揭露!G9</f>
        <v>51.40%</v>
      </c>
      <c r="O214" s="585"/>
      <c r="P214" s="585"/>
      <c r="Q214" s="584" t="str">
        <f>揭露!H9</f>
        <v>33.71%</v>
      </c>
      <c r="R214" s="585"/>
      <c r="S214" s="585"/>
      <c r="T214" s="584" t="str">
        <f>揭露!I9</f>
        <v>12.98%</v>
      </c>
      <c r="U214" s="585"/>
      <c r="V214" s="585"/>
      <c r="W214" s="27"/>
    </row>
    <row r="215" spans="1:23" s="11" customFormat="1" ht="15" customHeight="1">
      <c r="A215" s="207"/>
      <c r="B215" s="104"/>
      <c r="C215" s="588">
        <f>揭露!C10</f>
        <v>4</v>
      </c>
      <c r="D215" s="589"/>
      <c r="E215" s="584" t="str">
        <f>揭露!D10</f>
        <v>52.25%</v>
      </c>
      <c r="F215" s="585"/>
      <c r="G215" s="585"/>
      <c r="H215" s="584" t="str">
        <f>揭露!E10</f>
        <v>34.33%</v>
      </c>
      <c r="I215" s="585"/>
      <c r="J215" s="585"/>
      <c r="K215" s="584" t="str">
        <f>揭露!F10</f>
        <v>11.99%</v>
      </c>
      <c r="L215" s="585"/>
      <c r="M215" s="585"/>
      <c r="N215" s="584" t="str">
        <f>揭露!G10</f>
        <v>52.44%</v>
      </c>
      <c r="O215" s="585"/>
      <c r="P215" s="585"/>
      <c r="Q215" s="584" t="str">
        <f>揭露!H10</f>
        <v>35.56%</v>
      </c>
      <c r="R215" s="585"/>
      <c r="S215" s="585"/>
      <c r="T215" s="584" t="str">
        <f>揭露!I10</f>
        <v>14.83%</v>
      </c>
      <c r="U215" s="585"/>
      <c r="V215" s="585"/>
      <c r="W215" s="24"/>
    </row>
    <row r="216" spans="1:23" s="11" customFormat="1" ht="15" customHeight="1">
      <c r="A216" s="207"/>
      <c r="B216" s="104"/>
      <c r="C216" s="588">
        <f>揭露!C11</f>
        <v>5</v>
      </c>
      <c r="D216" s="589"/>
      <c r="E216" s="584" t="str">
        <f>揭露!D11</f>
        <v>52.95%</v>
      </c>
      <c r="F216" s="585"/>
      <c r="G216" s="585"/>
      <c r="H216" s="584" t="str">
        <f>揭露!E11</f>
        <v>35.59%</v>
      </c>
      <c r="I216" s="585"/>
      <c r="J216" s="585"/>
      <c r="K216" s="584" t="str">
        <f>揭露!F11</f>
        <v>13.02%</v>
      </c>
      <c r="L216" s="585"/>
      <c r="M216" s="585"/>
      <c r="N216" s="584" t="str">
        <f>揭露!G11</f>
        <v>53.08%</v>
      </c>
      <c r="O216" s="585"/>
      <c r="P216" s="585"/>
      <c r="Q216" s="584" t="str">
        <f>揭露!H11</f>
        <v>36.75%</v>
      </c>
      <c r="R216" s="585"/>
      <c r="S216" s="585"/>
      <c r="T216" s="584" t="str">
        <f>揭露!I11</f>
        <v>16.08%</v>
      </c>
      <c r="U216" s="585"/>
      <c r="V216" s="585"/>
      <c r="W216" s="27"/>
    </row>
    <row r="217" spans="1:23" s="11" customFormat="1" ht="15" customHeight="1">
      <c r="A217" s="207"/>
      <c r="B217" s="104"/>
      <c r="C217" s="588">
        <f>揭露!C12</f>
        <v>10</v>
      </c>
      <c r="D217" s="589"/>
      <c r="E217" s="584" t="str">
        <f>揭露!D12</f>
        <v>73.10%</v>
      </c>
      <c r="F217" s="585"/>
      <c r="G217" s="585"/>
      <c r="H217" s="584" t="str">
        <f>揭露!E12</f>
        <v>52.20%</v>
      </c>
      <c r="I217" s="585"/>
      <c r="J217" s="585"/>
      <c r="K217" s="584" t="str">
        <f>揭露!F12</f>
        <v>21.68%</v>
      </c>
      <c r="L217" s="585"/>
      <c r="M217" s="585"/>
      <c r="N217" s="584" t="str">
        <f>揭露!G12</f>
        <v>73.09%</v>
      </c>
      <c r="O217" s="585"/>
      <c r="P217" s="585"/>
      <c r="Q217" s="584" t="str">
        <f>揭露!H12</f>
        <v>53.79%</v>
      </c>
      <c r="R217" s="585"/>
      <c r="S217" s="585"/>
      <c r="T217" s="584" t="str">
        <f>揭露!I12</f>
        <v>26.51%</v>
      </c>
      <c r="U217" s="585"/>
      <c r="V217" s="585"/>
      <c r="W217" s="27"/>
    </row>
    <row r="218" spans="1:23" s="11" customFormat="1" ht="15" customHeight="1">
      <c r="A218" s="207"/>
      <c r="B218" s="104"/>
      <c r="C218" s="588">
        <f>揭露!C13</f>
        <v>15</v>
      </c>
      <c r="D218" s="589"/>
      <c r="E218" s="584" t="str">
        <f>揭露!D13</f>
        <v>75.08%</v>
      </c>
      <c r="F218" s="585"/>
      <c r="G218" s="585"/>
      <c r="H218" s="584" t="str">
        <f>揭露!E13</f>
        <v>56.52%</v>
      </c>
      <c r="I218" s="585"/>
      <c r="J218" s="585"/>
      <c r="K218" s="584" t="str">
        <f>揭露!F13</f>
        <v>27.28%</v>
      </c>
      <c r="L218" s="585"/>
      <c r="M218" s="585"/>
      <c r="N218" s="584" t="str">
        <f>揭露!G13</f>
        <v>74.99%</v>
      </c>
      <c r="O218" s="585"/>
      <c r="P218" s="585"/>
      <c r="Q218" s="584" t="str">
        <f>揭露!H13</f>
        <v>58.90%</v>
      </c>
      <c r="R218" s="585"/>
      <c r="S218" s="585"/>
      <c r="T218" s="584" t="str">
        <f>揭露!I13</f>
        <v>32.61%</v>
      </c>
      <c r="U218" s="585"/>
      <c r="V218" s="585"/>
      <c r="W218" s="27"/>
    </row>
    <row r="219" spans="1:23" s="11" customFormat="1" ht="15" customHeight="1">
      <c r="A219" s="207"/>
      <c r="B219" s="104"/>
      <c r="C219" s="588">
        <f>揭露!C14</f>
        <v>20</v>
      </c>
      <c r="D219" s="589"/>
      <c r="E219" s="584" t="str">
        <f>揭露!D14</f>
        <v>77.44%</v>
      </c>
      <c r="F219" s="585"/>
      <c r="G219" s="585"/>
      <c r="H219" s="584" t="str">
        <f>揭露!E14</f>
        <v>64.00%</v>
      </c>
      <c r="I219" s="585"/>
      <c r="J219" s="585"/>
      <c r="K219" s="584" t="str">
        <f>揭露!F14</f>
        <v>40.38%</v>
      </c>
      <c r="L219" s="585"/>
      <c r="M219" s="585"/>
      <c r="N219" s="584" t="str">
        <f>揭露!G14</f>
        <v>77.22%</v>
      </c>
      <c r="O219" s="585"/>
      <c r="P219" s="585"/>
      <c r="Q219" s="584" t="str">
        <f>揭露!H14</f>
        <v>66.24%</v>
      </c>
      <c r="R219" s="585"/>
      <c r="S219" s="585"/>
      <c r="T219" s="584" t="str">
        <f>揭露!I14</f>
        <v>45.13%</v>
      </c>
      <c r="U219" s="585"/>
      <c r="V219" s="585"/>
      <c r="W219" s="27"/>
    </row>
    <row r="220" spans="1:23" s="11" customFormat="1" ht="15" customHeight="1">
      <c r="A220" s="207"/>
      <c r="B220" s="104"/>
      <c r="C220" s="213" t="str">
        <f>"「"&amp; OP!$C$23 &amp;"」("&amp;OP!$C$22&amp;")於早期解約對保戶是不利的。"</f>
        <v>「富邦人壽金卡安心重大傷病保險」(SDH)於早期解約對保戶是不利的。</v>
      </c>
      <c r="E220" s="349"/>
      <c r="F220" s="349"/>
      <c r="G220" s="349"/>
      <c r="H220" s="350"/>
      <c r="I220" s="350"/>
      <c r="J220" s="350"/>
      <c r="K220" s="350"/>
      <c r="L220" s="350"/>
      <c r="M220" s="350"/>
      <c r="N220" s="350"/>
      <c r="O220" s="350"/>
      <c r="P220" s="350"/>
      <c r="Q220" s="350"/>
      <c r="R220" s="350"/>
      <c r="S220" s="350"/>
      <c r="T220" s="350"/>
      <c r="U220" s="350"/>
      <c r="V220" s="27"/>
      <c r="W220" s="27"/>
    </row>
    <row r="221" spans="1:23" s="11" customFormat="1" ht="15" customHeight="1">
      <c r="A221" s="207"/>
      <c r="B221" s="104"/>
      <c r="C221" s="213"/>
      <c r="E221" s="349"/>
      <c r="F221" s="349"/>
      <c r="G221" s="349"/>
      <c r="H221" s="350"/>
      <c r="I221" s="350"/>
      <c r="J221" s="350"/>
      <c r="K221" s="350"/>
      <c r="L221" s="350"/>
      <c r="M221" s="350"/>
      <c r="N221" s="350"/>
      <c r="O221" s="350"/>
      <c r="P221" s="350"/>
      <c r="Q221" s="350"/>
      <c r="R221" s="350"/>
      <c r="S221" s="350"/>
      <c r="T221" s="350"/>
      <c r="U221" s="350"/>
      <c r="V221" s="27"/>
      <c r="W221" s="27"/>
    </row>
    <row r="222" spans="1:23" s="11" customFormat="1" ht="15" customHeight="1">
      <c r="A222" s="207"/>
      <c r="B222" s="104"/>
      <c r="C222" s="213"/>
      <c r="E222" s="349"/>
      <c r="F222" s="349"/>
      <c r="G222" s="349"/>
      <c r="H222" s="350"/>
      <c r="I222" s="350"/>
      <c r="J222" s="350"/>
      <c r="K222" s="350"/>
      <c r="L222" s="350"/>
      <c r="M222" s="350"/>
      <c r="N222" s="350"/>
      <c r="O222" s="350"/>
      <c r="P222" s="350"/>
      <c r="Q222" s="350"/>
      <c r="R222" s="350"/>
      <c r="S222" s="350"/>
      <c r="T222" s="350"/>
      <c r="U222" s="350"/>
      <c r="V222" s="27"/>
      <c r="W222" s="27"/>
    </row>
    <row r="223" spans="1:23" s="11" customFormat="1" ht="15" customHeight="1">
      <c r="A223" s="207"/>
      <c r="B223" s="104"/>
      <c r="C223" s="213"/>
      <c r="E223" s="349"/>
      <c r="F223" s="349"/>
      <c r="G223" s="349"/>
      <c r="H223" s="350"/>
      <c r="I223" s="350"/>
      <c r="J223" s="350"/>
      <c r="K223" s="350"/>
      <c r="L223" s="350"/>
      <c r="M223" s="350"/>
      <c r="N223" s="350"/>
      <c r="O223" s="350"/>
      <c r="P223" s="350"/>
      <c r="Q223" s="350"/>
      <c r="R223" s="350"/>
      <c r="S223" s="350"/>
      <c r="T223" s="350"/>
      <c r="U223" s="350"/>
      <c r="V223" s="27"/>
      <c r="W223" s="27"/>
    </row>
    <row r="224" spans="1:23" s="11" customFormat="1" ht="15" customHeight="1">
      <c r="A224" s="207"/>
      <c r="B224" s="104"/>
      <c r="C224" s="213"/>
      <c r="E224" s="349"/>
      <c r="F224" s="349"/>
      <c r="G224" s="349"/>
      <c r="H224" s="350"/>
      <c r="I224" s="350"/>
      <c r="J224" s="350"/>
      <c r="K224" s="350"/>
      <c r="L224" s="350"/>
      <c r="M224" s="350"/>
      <c r="N224" s="350"/>
      <c r="O224" s="350"/>
      <c r="P224" s="350"/>
      <c r="Q224" s="350"/>
      <c r="R224" s="350"/>
      <c r="S224" s="350"/>
      <c r="T224" s="350"/>
      <c r="U224" s="350"/>
      <c r="V224" s="27"/>
      <c r="W224" s="27"/>
    </row>
    <row r="225" spans="1:23" s="11" customFormat="1" ht="15" customHeight="1">
      <c r="A225" s="207"/>
      <c r="B225" s="104"/>
      <c r="C225" s="213"/>
      <c r="E225" s="349"/>
      <c r="F225" s="349"/>
      <c r="G225" s="349"/>
      <c r="H225" s="350"/>
      <c r="I225" s="350"/>
      <c r="J225" s="350"/>
      <c r="K225" s="350"/>
      <c r="L225" s="350"/>
      <c r="M225" s="350"/>
      <c r="N225" s="350"/>
      <c r="O225" s="350"/>
      <c r="P225" s="350"/>
      <c r="Q225" s="350"/>
      <c r="R225" s="350"/>
      <c r="S225" s="350"/>
      <c r="T225" s="350"/>
      <c r="U225" s="350"/>
      <c r="V225" s="27"/>
      <c r="W225" s="27"/>
    </row>
    <row r="226" spans="1:23" s="11" customFormat="1" ht="15" customHeight="1">
      <c r="A226" s="207"/>
      <c r="B226" s="104"/>
      <c r="C226" s="213"/>
      <c r="E226" s="349"/>
      <c r="F226" s="349"/>
      <c r="G226" s="349"/>
      <c r="H226" s="350"/>
      <c r="I226" s="350"/>
      <c r="J226" s="350"/>
      <c r="K226" s="350"/>
      <c r="L226" s="350"/>
      <c r="M226" s="350"/>
      <c r="N226" s="350"/>
      <c r="O226" s="350"/>
      <c r="P226" s="350"/>
      <c r="Q226" s="350"/>
      <c r="R226" s="350"/>
      <c r="S226" s="350"/>
      <c r="T226" s="350"/>
      <c r="U226" s="350"/>
      <c r="V226" s="27"/>
      <c r="W226" s="27"/>
    </row>
    <row r="227" spans="1:23" s="11" customFormat="1" ht="15" customHeight="1">
      <c r="A227" s="207"/>
      <c r="B227" s="104"/>
      <c r="C227" s="213"/>
      <c r="E227" s="349"/>
      <c r="F227" s="349"/>
      <c r="G227" s="349"/>
      <c r="H227" s="350"/>
      <c r="I227" s="350"/>
      <c r="J227" s="350"/>
      <c r="K227" s="350"/>
      <c r="L227" s="350"/>
      <c r="M227" s="350"/>
      <c r="N227" s="350"/>
      <c r="O227" s="350"/>
      <c r="P227" s="350"/>
      <c r="Q227" s="350"/>
      <c r="R227" s="350"/>
      <c r="S227" s="350"/>
      <c r="T227" s="350"/>
      <c r="U227" s="350"/>
      <c r="V227" s="27"/>
      <c r="W227" s="27"/>
    </row>
    <row r="228" spans="1:23" s="11" customFormat="1" ht="15" customHeight="1">
      <c r="A228" s="207"/>
      <c r="B228" s="104"/>
      <c r="C228" s="213"/>
      <c r="E228" s="349"/>
      <c r="F228" s="349"/>
      <c r="G228" s="349"/>
      <c r="H228" s="350"/>
      <c r="I228" s="350"/>
      <c r="J228" s="350"/>
      <c r="K228" s="350"/>
      <c r="L228" s="350"/>
      <c r="M228" s="350"/>
      <c r="N228" s="350"/>
      <c r="O228" s="350"/>
      <c r="P228" s="350"/>
      <c r="Q228" s="350"/>
      <c r="R228" s="350"/>
      <c r="S228" s="350"/>
      <c r="T228" s="350"/>
      <c r="U228" s="350"/>
      <c r="V228" s="27"/>
      <c r="W228" s="27"/>
    </row>
    <row r="229" spans="1:23" s="11" customFormat="1" ht="15" customHeight="1">
      <c r="A229" s="207"/>
      <c r="B229" s="104"/>
      <c r="C229" s="213"/>
      <c r="E229" s="349"/>
      <c r="F229" s="349"/>
      <c r="G229" s="349"/>
      <c r="H229" s="350"/>
      <c r="I229" s="350"/>
      <c r="J229" s="350"/>
      <c r="K229" s="350"/>
      <c r="L229" s="350"/>
      <c r="M229" s="350"/>
      <c r="N229" s="350"/>
      <c r="O229" s="350"/>
      <c r="P229" s="350"/>
      <c r="Q229" s="350"/>
      <c r="R229" s="350"/>
      <c r="S229" s="350"/>
      <c r="T229" s="350"/>
      <c r="U229" s="350"/>
      <c r="V229" s="27"/>
      <c r="W229" s="27"/>
    </row>
    <row r="230" spans="1:23" s="11" customFormat="1" ht="15" customHeight="1">
      <c r="A230" s="207"/>
      <c r="B230" s="104"/>
      <c r="C230" s="213"/>
      <c r="E230" s="349"/>
      <c r="F230" s="349"/>
      <c r="G230" s="349"/>
      <c r="H230" s="350"/>
      <c r="I230" s="350"/>
      <c r="J230" s="350"/>
      <c r="K230" s="350"/>
      <c r="L230" s="350"/>
      <c r="M230" s="350"/>
      <c r="N230" s="350"/>
      <c r="O230" s="350"/>
      <c r="P230" s="350"/>
      <c r="Q230" s="350"/>
      <c r="R230" s="350"/>
      <c r="S230" s="350"/>
      <c r="T230" s="350"/>
      <c r="U230" s="350"/>
      <c r="V230" s="27"/>
      <c r="W230" s="27"/>
    </row>
    <row r="231" spans="1:23" s="11" customFormat="1" ht="15" customHeight="1">
      <c r="A231" s="207"/>
      <c r="B231" s="222" t="s">
        <v>312</v>
      </c>
      <c r="D231" s="208"/>
      <c r="E231" s="218"/>
      <c r="F231" s="218"/>
      <c r="G231" s="218"/>
      <c r="H231" s="219"/>
      <c r="I231" s="219"/>
      <c r="J231" s="219"/>
      <c r="K231" s="219"/>
      <c r="L231" s="219"/>
      <c r="M231" s="219"/>
      <c r="N231" s="219"/>
      <c r="O231" s="219"/>
      <c r="P231" s="219"/>
      <c r="Q231" s="219"/>
      <c r="R231" s="219"/>
      <c r="S231" s="219"/>
      <c r="T231" s="219"/>
      <c r="U231" s="219"/>
      <c r="V231" s="147"/>
      <c r="W231" s="147"/>
    </row>
    <row r="232" spans="1:23" s="11" customFormat="1" ht="15" customHeight="1">
      <c r="A232" s="207"/>
      <c r="B232" s="223" t="s">
        <v>313</v>
      </c>
      <c r="D232" s="208"/>
      <c r="E232" s="218"/>
      <c r="F232" s="218"/>
      <c r="G232" s="218"/>
      <c r="H232" s="219"/>
      <c r="I232" s="219"/>
      <c r="J232" s="219"/>
      <c r="K232" s="219"/>
      <c r="L232" s="219"/>
      <c r="M232" s="219"/>
      <c r="N232" s="219"/>
      <c r="O232" s="219"/>
      <c r="P232" s="219"/>
      <c r="Q232" s="219"/>
      <c r="R232" s="219"/>
      <c r="S232" s="219"/>
      <c r="T232" s="219"/>
      <c r="U232" s="219"/>
      <c r="V232" s="147"/>
      <c r="W232" s="147"/>
    </row>
    <row r="233" spans="1:23" s="104" customFormat="1" ht="15" customHeight="1">
      <c r="A233" s="103"/>
      <c r="B233" s="223" t="s">
        <v>314</v>
      </c>
      <c r="D233" s="132"/>
      <c r="E233" s="149"/>
      <c r="F233" s="149"/>
      <c r="G233" s="149"/>
      <c r="H233" s="150"/>
      <c r="I233" s="150"/>
      <c r="J233" s="150"/>
      <c r="K233" s="150"/>
      <c r="L233" s="150"/>
      <c r="M233" s="150"/>
      <c r="N233" s="150"/>
      <c r="O233" s="150"/>
      <c r="P233" s="150"/>
      <c r="Q233" s="150"/>
      <c r="R233" s="150"/>
      <c r="S233" s="150"/>
      <c r="T233" s="150"/>
      <c r="U233" s="150"/>
      <c r="V233" s="151"/>
      <c r="W233" s="151"/>
    </row>
    <row r="234" spans="1:23" s="104" customFormat="1" ht="15" customHeight="1">
      <c r="A234" s="103"/>
      <c r="B234" s="148" t="s">
        <v>368</v>
      </c>
      <c r="D234" s="132"/>
      <c r="E234" s="149"/>
      <c r="F234" s="149"/>
      <c r="G234" s="149"/>
      <c r="H234" s="150"/>
      <c r="I234" s="150"/>
      <c r="J234" s="150"/>
      <c r="K234" s="150"/>
      <c r="L234" s="150"/>
      <c r="M234" s="150"/>
      <c r="N234" s="150"/>
      <c r="O234" s="150"/>
      <c r="P234" s="150"/>
      <c r="Q234" s="150"/>
      <c r="R234" s="150"/>
      <c r="S234" s="150"/>
      <c r="T234" s="150"/>
      <c r="U234" s="150"/>
      <c r="V234" s="151"/>
      <c r="W234" s="151"/>
    </row>
    <row r="235" spans="1:23" s="104" customFormat="1" ht="15" customHeight="1">
      <c r="A235" s="103"/>
      <c r="B235" s="125" t="s">
        <v>99</v>
      </c>
      <c r="D235" s="132"/>
      <c r="E235" s="149"/>
      <c r="F235" s="149"/>
      <c r="G235" s="149"/>
      <c r="H235" s="150"/>
      <c r="I235" s="150"/>
      <c r="J235" s="150"/>
      <c r="K235" s="150"/>
      <c r="L235" s="150"/>
      <c r="M235" s="150"/>
      <c r="N235" s="150"/>
      <c r="O235" s="150"/>
      <c r="P235" s="150"/>
      <c r="Q235" s="150"/>
      <c r="R235" s="150"/>
      <c r="S235" s="150"/>
      <c r="T235" s="150"/>
      <c r="U235" s="150"/>
      <c r="V235" s="151"/>
      <c r="W235" s="151"/>
    </row>
    <row r="236" spans="1:23" s="104" customFormat="1" ht="15" customHeight="1">
      <c r="A236" s="103"/>
      <c r="B236" s="125" t="s">
        <v>100</v>
      </c>
      <c r="D236" s="132"/>
      <c r="E236" s="149"/>
      <c r="F236" s="149"/>
      <c r="G236" s="149"/>
      <c r="H236" s="150"/>
      <c r="I236" s="150"/>
      <c r="J236" s="150"/>
      <c r="K236" s="150"/>
      <c r="L236" s="150"/>
      <c r="M236" s="150"/>
      <c r="N236" s="150"/>
      <c r="O236" s="150"/>
      <c r="P236" s="150"/>
      <c r="Q236" s="150"/>
      <c r="R236" s="150"/>
      <c r="S236" s="150"/>
      <c r="T236" s="150"/>
      <c r="U236" s="150"/>
      <c r="V236" s="151"/>
      <c r="W236" s="151"/>
    </row>
    <row r="237" spans="1:23" s="104" customFormat="1" ht="15" customHeight="1">
      <c r="A237" s="103"/>
      <c r="B237" s="125" t="s">
        <v>101</v>
      </c>
      <c r="C237" s="133"/>
      <c r="D237" s="152"/>
      <c r="E237" s="149"/>
      <c r="F237" s="149"/>
      <c r="G237" s="149"/>
      <c r="H237" s="150"/>
      <c r="I237" s="150"/>
      <c r="J237" s="150"/>
      <c r="K237" s="150"/>
      <c r="L237" s="150"/>
      <c r="M237" s="150"/>
      <c r="N237" s="150"/>
      <c r="O237" s="150"/>
      <c r="P237" s="150"/>
      <c r="Q237" s="150"/>
      <c r="R237" s="150"/>
      <c r="S237" s="150"/>
      <c r="T237" s="150"/>
      <c r="U237" s="150"/>
      <c r="V237" s="151"/>
      <c r="W237" s="151"/>
    </row>
    <row r="238" spans="1:23" s="104" customFormat="1" ht="15" customHeight="1">
      <c r="A238" s="103"/>
      <c r="B238" s="125" t="s">
        <v>97</v>
      </c>
      <c r="C238" s="133"/>
      <c r="D238" s="152"/>
      <c r="E238" s="149"/>
      <c r="F238" s="149"/>
      <c r="G238" s="149"/>
      <c r="H238" s="150"/>
      <c r="I238" s="150"/>
      <c r="J238" s="150"/>
      <c r="K238" s="150"/>
      <c r="L238" s="150"/>
      <c r="M238" s="150"/>
      <c r="N238" s="150"/>
      <c r="O238" s="150"/>
      <c r="P238" s="150"/>
      <c r="Q238" s="150"/>
      <c r="R238" s="150"/>
      <c r="S238" s="150"/>
      <c r="T238" s="150"/>
      <c r="U238" s="150"/>
      <c r="V238" s="151"/>
      <c r="W238" s="151"/>
    </row>
    <row r="239" spans="1:23" s="104" customFormat="1" ht="15" customHeight="1">
      <c r="A239" s="103"/>
      <c r="B239" s="124" t="s">
        <v>754</v>
      </c>
      <c r="C239" s="133"/>
      <c r="D239" s="152"/>
      <c r="E239" s="149"/>
      <c r="F239" s="149"/>
      <c r="G239" s="149"/>
      <c r="H239" s="150"/>
      <c r="I239" s="150"/>
      <c r="J239" s="150"/>
      <c r="K239" s="150"/>
      <c r="L239" s="150"/>
      <c r="M239" s="150"/>
      <c r="N239" s="150"/>
      <c r="O239" s="150"/>
      <c r="P239" s="150"/>
      <c r="Q239" s="150"/>
      <c r="R239" s="150"/>
      <c r="S239" s="150"/>
      <c r="T239" s="150"/>
      <c r="U239" s="150"/>
      <c r="V239" s="151"/>
      <c r="W239" s="151"/>
    </row>
    <row r="240" spans="1:23" s="104" customFormat="1" ht="15" customHeight="1">
      <c r="A240" s="103"/>
      <c r="B240" s="124" t="s">
        <v>755</v>
      </c>
      <c r="C240" s="133"/>
      <c r="D240" s="152"/>
      <c r="E240" s="149"/>
      <c r="F240" s="149"/>
      <c r="G240" s="149"/>
      <c r="H240" s="150"/>
      <c r="I240" s="150"/>
      <c r="J240" s="150"/>
      <c r="K240" s="150"/>
      <c r="L240" s="150"/>
      <c r="M240" s="150"/>
      <c r="N240" s="150"/>
      <c r="O240" s="150"/>
      <c r="P240" s="150"/>
      <c r="Q240" s="150"/>
      <c r="R240" s="150"/>
      <c r="S240" s="150"/>
      <c r="T240" s="150"/>
      <c r="U240" s="150"/>
      <c r="V240" s="151"/>
      <c r="W240" s="151"/>
    </row>
    <row r="241" spans="1:24" s="134" customFormat="1" ht="15" customHeight="1">
      <c r="B241" s="124" t="s">
        <v>756</v>
      </c>
      <c r="C241" s="133"/>
      <c r="D241" s="153"/>
      <c r="E241" s="151"/>
      <c r="F241" s="151"/>
      <c r="G241" s="151"/>
      <c r="H241" s="151"/>
      <c r="I241" s="151"/>
      <c r="J241" s="151"/>
      <c r="K241" s="151"/>
      <c r="L241" s="151"/>
      <c r="M241" s="151"/>
      <c r="N241" s="151"/>
      <c r="O241" s="151"/>
      <c r="P241" s="151"/>
      <c r="Q241" s="151"/>
      <c r="R241" s="151"/>
      <c r="S241" s="151"/>
      <c r="T241" s="151"/>
      <c r="U241" s="151"/>
      <c r="V241" s="151"/>
      <c r="W241" s="151"/>
    </row>
    <row r="242" spans="1:24" s="134" customFormat="1" ht="15" customHeight="1">
      <c r="B242" s="125" t="s">
        <v>96</v>
      </c>
      <c r="C242" s="133"/>
      <c r="D242" s="153"/>
      <c r="E242" s="151"/>
      <c r="F242" s="151"/>
      <c r="G242" s="151"/>
      <c r="H242" s="151"/>
      <c r="I242" s="151"/>
      <c r="J242" s="151"/>
      <c r="K242" s="151"/>
      <c r="L242" s="151"/>
      <c r="M242" s="151"/>
      <c r="N242" s="151"/>
      <c r="O242" s="151"/>
      <c r="P242" s="151"/>
      <c r="Q242" s="151"/>
      <c r="R242" s="151"/>
      <c r="S242" s="151"/>
      <c r="T242" s="151"/>
      <c r="U242" s="151"/>
      <c r="V242" s="151"/>
      <c r="W242" s="151"/>
    </row>
    <row r="243" spans="1:24" s="134" customFormat="1" ht="15" customHeight="1">
      <c r="B243" s="125" t="s">
        <v>103</v>
      </c>
      <c r="C243" s="153"/>
      <c r="D243" s="153"/>
      <c r="E243" s="151"/>
      <c r="F243" s="151"/>
      <c r="G243" s="151"/>
      <c r="H243" s="151"/>
      <c r="I243" s="151"/>
      <c r="J243" s="151"/>
      <c r="K243" s="151"/>
      <c r="L243" s="151"/>
      <c r="M243" s="151"/>
      <c r="N243" s="151"/>
      <c r="O243" s="151"/>
      <c r="P243" s="151"/>
      <c r="Q243" s="151"/>
      <c r="R243" s="151"/>
      <c r="S243" s="151"/>
      <c r="T243" s="151"/>
      <c r="U243" s="151"/>
      <c r="V243" s="151"/>
      <c r="W243" s="151"/>
    </row>
    <row r="244" spans="1:24" s="134" customFormat="1" ht="15" customHeight="1">
      <c r="B244" s="125" t="s">
        <v>104</v>
      </c>
      <c r="C244" s="153"/>
      <c r="D244" s="153"/>
      <c r="E244" s="151"/>
      <c r="F244" s="151"/>
      <c r="G244" s="151"/>
      <c r="H244" s="151"/>
      <c r="I244" s="151"/>
      <c r="J244" s="151"/>
      <c r="K244" s="151"/>
      <c r="L244" s="151"/>
      <c r="M244" s="151"/>
      <c r="N244" s="151"/>
      <c r="O244" s="151"/>
      <c r="P244" s="151"/>
      <c r="Q244" s="151"/>
      <c r="R244" s="151"/>
      <c r="S244" s="151"/>
      <c r="T244" s="151"/>
      <c r="U244" s="151"/>
      <c r="V244" s="151"/>
      <c r="W244" s="151"/>
    </row>
    <row r="245" spans="1:24" s="134" customFormat="1" ht="15" customHeight="1">
      <c r="B245" s="137" t="s">
        <v>626</v>
      </c>
      <c r="C245" s="133"/>
      <c r="D245" s="153"/>
      <c r="E245" s="151"/>
      <c r="F245" s="151"/>
      <c r="G245" s="151"/>
      <c r="H245" s="151"/>
      <c r="I245" s="151"/>
      <c r="J245" s="151"/>
      <c r="K245" s="151"/>
      <c r="L245" s="151"/>
      <c r="M245" s="151"/>
      <c r="N245" s="151"/>
      <c r="O245" s="151"/>
      <c r="P245" s="151"/>
      <c r="Q245" s="151"/>
      <c r="R245" s="151"/>
      <c r="S245" s="151"/>
      <c r="T245" s="151"/>
      <c r="U245" s="151"/>
      <c r="V245" s="151"/>
      <c r="W245" s="151"/>
    </row>
    <row r="246" spans="1:24" s="134" customFormat="1" ht="15" customHeight="1">
      <c r="B246" s="137" t="s">
        <v>105</v>
      </c>
      <c r="C246" s="133"/>
      <c r="D246" s="153"/>
      <c r="E246" s="151"/>
      <c r="F246" s="151"/>
      <c r="G246" s="151"/>
      <c r="H246" s="151"/>
      <c r="I246" s="151"/>
      <c r="J246" s="151"/>
      <c r="K246" s="151"/>
      <c r="L246" s="151"/>
      <c r="M246" s="151"/>
      <c r="N246" s="151"/>
      <c r="O246" s="151"/>
      <c r="P246" s="151"/>
      <c r="Q246" s="151"/>
      <c r="R246" s="151"/>
      <c r="S246" s="151"/>
      <c r="T246" s="151"/>
      <c r="U246" s="151"/>
      <c r="V246" s="151"/>
      <c r="W246" s="151"/>
    </row>
    <row r="247" spans="1:24" s="134" customFormat="1" ht="15" customHeight="1">
      <c r="B247" s="137" t="s">
        <v>102</v>
      </c>
      <c r="C247" s="133"/>
      <c r="D247" s="153"/>
      <c r="E247" s="151"/>
      <c r="F247" s="151"/>
      <c r="G247" s="151"/>
      <c r="H247" s="151"/>
      <c r="I247" s="151"/>
      <c r="J247" s="151"/>
      <c r="K247" s="151"/>
      <c r="L247" s="151"/>
      <c r="M247" s="151"/>
      <c r="N247" s="151"/>
      <c r="O247" s="151"/>
      <c r="P247" s="151"/>
      <c r="Q247" s="151"/>
      <c r="R247" s="151"/>
      <c r="S247" s="151"/>
      <c r="T247" s="151"/>
      <c r="U247" s="151"/>
      <c r="V247" s="151"/>
      <c r="W247" s="151"/>
    </row>
    <row r="248" spans="1:24" s="134" customFormat="1" ht="15" customHeight="1">
      <c r="B248" s="137" t="s">
        <v>814</v>
      </c>
      <c r="C248" s="104"/>
      <c r="D248" s="153"/>
      <c r="E248" s="151"/>
      <c r="F248" s="151"/>
      <c r="G248" s="151"/>
      <c r="H248" s="151"/>
      <c r="I248" s="151"/>
      <c r="J248" s="151"/>
      <c r="K248" s="151"/>
      <c r="L248" s="151"/>
      <c r="M248" s="151"/>
      <c r="N248" s="151"/>
      <c r="O248" s="151"/>
      <c r="P248" s="151"/>
      <c r="Q248" s="151"/>
      <c r="R248" s="151"/>
      <c r="S248" s="151"/>
      <c r="T248" s="151"/>
      <c r="U248" s="151"/>
      <c r="V248" s="151"/>
      <c r="W248" s="151"/>
    </row>
    <row r="249" spans="1:24" s="134" customFormat="1" ht="15" customHeight="1">
      <c r="B249" s="192" t="str">
        <f>"‧消費者於購買前，應詳閱各種銷售文件內容，本商品之預定附加費用率，"&amp;OP!$D$101&amp;"；如要詳細了解其他"</f>
        <v>‧消費者於購買前，應詳閱各種銷售文件內容，本商品之預定附加費用率，最高28.39%，最低18.49%；如要詳細了解其他</v>
      </c>
      <c r="C249" s="104"/>
      <c r="D249" s="153"/>
      <c r="E249" s="151"/>
      <c r="F249" s="151"/>
      <c r="G249" s="151"/>
      <c r="H249" s="151"/>
      <c r="I249" s="151"/>
      <c r="J249" s="151"/>
      <c r="K249" s="151"/>
      <c r="L249" s="151"/>
      <c r="M249" s="151"/>
      <c r="N249" s="151"/>
      <c r="O249" s="151"/>
      <c r="P249" s="151"/>
      <c r="Q249" s="151"/>
      <c r="R249" s="151"/>
      <c r="S249" s="151"/>
      <c r="T249" s="151"/>
      <c r="U249" s="151"/>
      <c r="V249" s="151"/>
      <c r="W249" s="151"/>
    </row>
    <row r="250" spans="1:24" s="134" customFormat="1" ht="15" customHeight="1">
      <c r="B250" s="192" t="s">
        <v>373</v>
      </c>
      <c r="C250" s="104"/>
      <c r="D250" s="153"/>
      <c r="E250" s="151"/>
      <c r="F250" s="151"/>
      <c r="G250" s="151"/>
      <c r="H250" s="151"/>
      <c r="I250" s="151"/>
      <c r="J250" s="151"/>
      <c r="K250" s="151"/>
      <c r="L250" s="151"/>
      <c r="M250" s="151"/>
      <c r="N250" s="151"/>
      <c r="O250" s="151"/>
      <c r="P250" s="151"/>
      <c r="Q250" s="151"/>
      <c r="R250" s="151"/>
      <c r="S250" s="151"/>
      <c r="T250" s="151"/>
      <c r="U250" s="151"/>
      <c r="V250" s="151"/>
      <c r="W250" s="151"/>
    </row>
    <row r="251" spans="1:24" s="134" customFormat="1" ht="15" customHeight="1">
      <c r="B251" s="192" t="s">
        <v>374</v>
      </c>
      <c r="C251" s="104"/>
      <c r="D251" s="153"/>
      <c r="E251" s="151"/>
      <c r="F251" s="151"/>
      <c r="G251" s="151"/>
      <c r="H251" s="151"/>
      <c r="I251" s="151"/>
      <c r="J251" s="151"/>
      <c r="K251" s="151"/>
      <c r="L251" s="151"/>
      <c r="M251" s="151"/>
      <c r="N251" s="151"/>
      <c r="O251" s="151"/>
      <c r="P251" s="151"/>
      <c r="Q251" s="151"/>
      <c r="R251" s="151"/>
      <c r="S251" s="151"/>
      <c r="T251" s="151"/>
      <c r="U251" s="151"/>
      <c r="V251" s="151"/>
      <c r="W251" s="151"/>
    </row>
    <row r="252" spans="1:24" s="134" customFormat="1" ht="15" customHeight="1">
      <c r="B252" s="192"/>
      <c r="C252" s="104"/>
      <c r="D252" s="153"/>
      <c r="E252" s="151"/>
      <c r="F252" s="151"/>
      <c r="G252" s="151"/>
      <c r="H252" s="151"/>
      <c r="I252" s="151"/>
      <c r="J252" s="151"/>
      <c r="K252" s="151"/>
      <c r="L252" s="151"/>
      <c r="M252" s="151"/>
      <c r="N252" s="151"/>
      <c r="O252" s="151"/>
      <c r="P252" s="151"/>
      <c r="Q252" s="151"/>
      <c r="R252" s="151"/>
      <c r="S252" s="151"/>
      <c r="T252" s="151"/>
      <c r="U252" s="151"/>
      <c r="V252" s="151"/>
      <c r="W252" s="151"/>
    </row>
    <row r="253" spans="1:24" s="23" customFormat="1" ht="15" customHeight="1">
      <c r="A253" s="34">
        <v>1</v>
      </c>
      <c r="B253" s="563" t="str">
        <f>OP!$D$107</f>
        <v>本建議書僅供參考，詳細商品內容及其變更，應以投保當時保單條款內容及本公司核保、保全作業規定為準</v>
      </c>
      <c r="C253" s="563"/>
      <c r="D253" s="563"/>
      <c r="E253" s="563"/>
      <c r="F253" s="563"/>
      <c r="G253" s="563"/>
      <c r="H253" s="563"/>
      <c r="I253" s="563"/>
      <c r="J253" s="563"/>
      <c r="K253" s="563"/>
      <c r="L253" s="563"/>
      <c r="M253" s="563"/>
      <c r="N253" s="563"/>
      <c r="O253" s="563"/>
      <c r="P253" s="563"/>
      <c r="Q253" s="563"/>
      <c r="R253" s="563"/>
      <c r="S253" s="563"/>
      <c r="T253" s="563"/>
      <c r="U253" s="563"/>
      <c r="V253" s="563"/>
      <c r="W253" s="563"/>
      <c r="X253" s="22"/>
    </row>
    <row r="254" spans="1:24" s="23" customFormat="1" ht="15" customHeight="1">
      <c r="B254" s="369"/>
      <c r="C254" s="370"/>
      <c r="E254" s="606" t="str">
        <f>OP!$D$106</f>
        <v xml:space="preserve"> ※本契約條款樣張須於訂立契約前提供要保人至少三日審閱期間</v>
      </c>
      <c r="F254" s="607"/>
      <c r="G254" s="607"/>
      <c r="H254" s="607"/>
      <c r="I254" s="607"/>
      <c r="J254" s="607"/>
      <c r="K254" s="607"/>
      <c r="L254" s="607"/>
      <c r="M254" s="607"/>
      <c r="N254" s="607"/>
      <c r="O254" s="607"/>
      <c r="P254" s="607"/>
      <c r="Q254" s="607"/>
      <c r="R254" s="469"/>
      <c r="S254" s="470"/>
      <c r="T254" s="470"/>
      <c r="U254" s="470"/>
      <c r="V254" s="470"/>
      <c r="W254" s="160" t="str">
        <f ca="1">OP!$D$105</f>
        <v>V1.2-1150101 試算日：1150101</v>
      </c>
      <c r="X254" s="22"/>
    </row>
    <row r="255" spans="1:24"/>
    <row r="256" spans="1:24"/>
    <row r="257" spans="1:23" ht="25.5">
      <c r="A257" s="157">
        <v>1</v>
      </c>
      <c r="B257" s="562" t="str">
        <f>IF(ISERROR(VLOOKUP(A257,PI,2,0)),"",VLOOKUP(A257,PI,2,0))</f>
        <v>富邦人壽保險股份有限公司履行個人資料保護法告知說明書</v>
      </c>
      <c r="C257" s="562"/>
      <c r="D257" s="562"/>
      <c r="E257" s="562"/>
      <c r="F257" s="562"/>
      <c r="G257" s="562"/>
      <c r="H257" s="562"/>
      <c r="I257" s="562"/>
      <c r="J257" s="562"/>
      <c r="K257" s="562"/>
      <c r="L257" s="562"/>
      <c r="M257" s="562"/>
      <c r="N257" s="562"/>
      <c r="O257" s="562"/>
      <c r="P257" s="562"/>
      <c r="Q257" s="562"/>
      <c r="R257" s="562"/>
      <c r="S257" s="562"/>
      <c r="T257" s="562"/>
      <c r="U257" s="562"/>
      <c r="V257" s="562"/>
      <c r="W257" s="562"/>
    </row>
    <row r="258" spans="1:23" ht="16.5">
      <c r="A258" s="157">
        <v>2</v>
      </c>
      <c r="B258" s="158"/>
      <c r="C258" s="158" t="str">
        <f t="shared" ref="C258:C296" si="2">IF(ISERROR(VLOOKUP(A258,PI,2,0)),"",VLOOKUP(A258,PI,2,0))</f>
        <v xml:space="preserve"> </v>
      </c>
    </row>
    <row r="259" spans="1:23" ht="16.5">
      <c r="A259" s="157">
        <v>3</v>
      </c>
      <c r="B259" s="158"/>
      <c r="C259" s="158" t="str">
        <f t="shared" si="2"/>
        <v>富邦人壽保險股份有限公司（下稱本公司）依據個人資料保護法（以下稱個資法）</v>
      </c>
    </row>
    <row r="260" spans="1:23" ht="16.5">
      <c r="A260" s="157">
        <v>4</v>
      </c>
      <c r="B260" s="158"/>
      <c r="C260" s="158" t="str">
        <f t="shared" si="2"/>
        <v>規定，向 台端告知下列事項，請 台端詳閱：</v>
      </c>
    </row>
    <row r="261" spans="1:23" ht="16.5">
      <c r="A261" s="157">
        <v>5</v>
      </c>
      <c r="B261" s="158"/>
      <c r="C261" s="158" t="str">
        <f t="shared" si="2"/>
        <v>一、蒐集之目的：</v>
      </c>
    </row>
    <row r="262" spans="1:23" ht="16.5">
      <c r="A262" s="157">
        <v>6</v>
      </c>
      <c r="B262" s="158"/>
      <c r="C262" s="158" t="str">
        <f t="shared" si="2"/>
        <v>（一）人身保險（００一）</v>
      </c>
    </row>
    <row r="263" spans="1:23" ht="16.5">
      <c r="A263" s="157">
        <v>7</v>
      </c>
      <c r="B263" s="158"/>
      <c r="C263" s="158" t="str">
        <f t="shared" si="2"/>
        <v>（二）其他經營合於營業登記項目或組織章程所定之業務（一八一）</v>
      </c>
    </row>
    <row r="264" spans="1:23" ht="16.5">
      <c r="A264" s="157">
        <v>8</v>
      </c>
      <c r="B264" s="158"/>
      <c r="C264" s="158" t="str">
        <f t="shared" si="2"/>
        <v>二、蒐集之個人資料類別：</v>
      </c>
    </row>
    <row r="265" spans="1:23" ht="16.5">
      <c r="A265" s="157">
        <v>9</v>
      </c>
      <c r="B265" s="158"/>
      <c r="C265" s="158" t="str">
        <f t="shared" si="2"/>
        <v>（一）姓名。</v>
      </c>
    </row>
    <row r="266" spans="1:23" ht="16.5">
      <c r="A266" s="157">
        <v>10</v>
      </c>
      <c r="B266" s="158"/>
      <c r="C266" s="158" t="str">
        <f t="shared" si="2"/>
        <v>（二）身分證統一編號。</v>
      </c>
    </row>
    <row r="267" spans="1:23" ht="16.5">
      <c r="A267" s="157">
        <v>11</v>
      </c>
      <c r="B267" s="158"/>
      <c r="C267" s="158" t="str">
        <f t="shared" si="2"/>
        <v>（三）地址。</v>
      </c>
    </row>
    <row r="268" spans="1:23" ht="16.5">
      <c r="A268" s="157">
        <v>12</v>
      </c>
      <c r="B268" s="158"/>
      <c r="C268" s="158" t="str">
        <f t="shared" si="2"/>
        <v>（四）病歷、醫療、健康檢查 。</v>
      </c>
    </row>
    <row r="269" spans="1:23" ht="16.5">
      <c r="A269" s="157">
        <v>13</v>
      </c>
      <c r="B269" s="158"/>
      <c r="C269" s="158" t="str">
        <f t="shared" si="2"/>
        <v>（五）要保書、要保文件等其他基於保險契約所提供之個人資料。</v>
      </c>
    </row>
    <row r="270" spans="1:23" ht="16.5">
      <c r="A270" s="157">
        <v>14</v>
      </c>
      <c r="B270" s="158"/>
      <c r="C270" s="158" t="str">
        <f t="shared" si="2"/>
        <v>三、個人資料利用之期間、地區、對象、方式：</v>
      </c>
    </row>
    <row r="271" spans="1:23" ht="16.5">
      <c r="A271" s="157">
        <v>15</v>
      </c>
      <c r="B271" s="158"/>
      <c r="C271" s="158" t="str">
        <f t="shared" si="2"/>
        <v>（一）期間：因執行業務所必須及依法令規定應為保存之期間。</v>
      </c>
    </row>
    <row r="272" spans="1:23" ht="16.5">
      <c r="A272" s="157">
        <v>16</v>
      </c>
      <c r="B272" s="158"/>
      <c r="C272" s="158" t="str">
        <f t="shared" si="2"/>
        <v>（二）對象：本公司、中華民國人壽保險商業同業公會、財團法人保險事業發展</v>
      </c>
    </row>
    <row r="273" spans="1:3" ht="16.5">
      <c r="A273" s="157">
        <v>17</v>
      </c>
      <c r="B273" s="158"/>
      <c r="C273" s="158" t="str">
        <f t="shared" si="2"/>
        <v xml:space="preserve">      中心、財團法人金融消費評議中心、業務委外機構、臺灣網路認證(股)公司、</v>
      </c>
    </row>
    <row r="274" spans="1:3" ht="16.5">
      <c r="A274" s="157">
        <v>18</v>
      </c>
      <c r="B274" s="158"/>
      <c r="C274" s="158" t="str">
        <f t="shared" si="2"/>
        <v xml:space="preserve">      與本公司有再保業務往來之公司、依法有調查權機關或金融監理機關。</v>
      </c>
    </row>
    <row r="275" spans="1:3" ht="16.5">
      <c r="A275" s="157">
        <v>19</v>
      </c>
      <c r="B275" s="158"/>
      <c r="C275" s="158" t="str">
        <f t="shared" si="2"/>
        <v>（三）地區：上述對象所在之地區。</v>
      </c>
    </row>
    <row r="276" spans="1:3" ht="16.5">
      <c r="A276" s="157">
        <v>20</v>
      </c>
      <c r="B276" s="158"/>
      <c r="C276" s="158" t="str">
        <f t="shared" si="2"/>
        <v>（四）方式：合於法令規定之利用方式。</v>
      </c>
    </row>
    <row r="277" spans="1:3" ht="16.5">
      <c r="A277" s="157">
        <v>21</v>
      </c>
      <c r="B277" s="158"/>
      <c r="C277" s="158" t="str">
        <f t="shared" si="2"/>
        <v>四、依據個資法第三條規定，台端就本公司保有 台端之個人資料得行使之權利及</v>
      </c>
    </row>
    <row r="278" spans="1:3" ht="16.5">
      <c r="A278" s="157">
        <v>22</v>
      </c>
      <c r="B278" s="158"/>
      <c r="C278" s="158" t="str">
        <f t="shared" si="2"/>
        <v xml:space="preserve">    方式：</v>
      </c>
    </row>
    <row r="279" spans="1:3" ht="16.5">
      <c r="A279" s="157">
        <v>23</v>
      </c>
      <c r="B279" s="158"/>
      <c r="C279" s="158" t="str">
        <f t="shared" si="2"/>
        <v>（一）得向本公司行使之權利：</v>
      </c>
    </row>
    <row r="280" spans="1:3" ht="16.5">
      <c r="A280" s="157">
        <v>24</v>
      </c>
      <c r="B280" s="158"/>
      <c r="C280" s="158" t="str">
        <f t="shared" si="2"/>
        <v xml:space="preserve">      1.向本公司查詢、請求閱覽或請求製給複製本。</v>
      </c>
    </row>
    <row r="281" spans="1:3" ht="16.5">
      <c r="A281" s="157">
        <v>25</v>
      </c>
      <c r="B281" s="158"/>
      <c r="C281" s="158" t="str">
        <f t="shared" si="2"/>
        <v xml:space="preserve">      2.向本公司請求補充或更正。</v>
      </c>
    </row>
    <row r="282" spans="1:3" ht="16.5">
      <c r="A282" s="157">
        <v>26</v>
      </c>
      <c r="B282" s="158"/>
      <c r="C282" s="158" t="str">
        <f t="shared" si="2"/>
        <v xml:space="preserve">      3.向本公司請求停止蒐集、處理或利用及請求刪除。</v>
      </c>
    </row>
    <row r="283" spans="1:3" ht="16.5">
      <c r="A283" s="157">
        <v>27</v>
      </c>
      <c r="B283" s="158"/>
      <c r="C283" s="158" t="str">
        <f t="shared" si="2"/>
        <v>（二）行使權利之方式：</v>
      </c>
    </row>
    <row r="284" spans="1:3" ht="16.5">
      <c r="A284" s="157">
        <v>28</v>
      </c>
      <c r="B284" s="158"/>
      <c r="C284" s="158" t="str">
        <f t="shared" si="2"/>
        <v xml:space="preserve">      您可以透過書面（包含電子郵件、傳真、電子文件）方式行使權利。</v>
      </c>
    </row>
    <row r="285" spans="1:3" ht="16.5">
      <c r="A285" s="157">
        <v>29</v>
      </c>
      <c r="B285" s="158"/>
      <c r="C285" s="158" t="str">
        <f t="shared" si="2"/>
        <v>五、台端不提供個人資料所致權益之影響</v>
      </c>
    </row>
    <row r="286" spans="1:3" ht="16.5">
      <c r="A286" s="157">
        <v>30</v>
      </c>
      <c r="B286" s="158"/>
      <c r="C286" s="158" t="str">
        <f t="shared" si="2"/>
        <v xml:space="preserve">    台端若未能提供相關個人資料時，本公司將可能延後或無法進行必要之審核</v>
      </c>
    </row>
    <row r="287" spans="1:3" ht="16.5">
      <c r="A287" s="157">
        <v>31</v>
      </c>
      <c r="B287" s="158"/>
      <c r="C287" s="158" t="str">
        <f t="shared" si="2"/>
        <v xml:space="preserve">    及處理作業，因此可能婉謝承保、遲延或無法承保。</v>
      </c>
    </row>
    <row r="288" spans="1:3" ht="16.5">
      <c r="A288" s="157">
        <v>32</v>
      </c>
      <c r="B288" s="158"/>
      <c r="C288" s="158" t="str">
        <f t="shared" si="2"/>
        <v/>
      </c>
    </row>
    <row r="289" spans="1:23" ht="16.5">
      <c r="A289" s="157">
        <v>33</v>
      </c>
      <c r="B289" s="158"/>
      <c r="C289" s="158" t="str">
        <f t="shared" si="2"/>
        <v/>
      </c>
    </row>
    <row r="290" spans="1:23" ht="16.5">
      <c r="A290" s="157">
        <v>34</v>
      </c>
      <c r="B290" s="158"/>
      <c r="C290" s="158" t="str">
        <f t="shared" si="2"/>
        <v/>
      </c>
    </row>
    <row r="291" spans="1:23" ht="16.5">
      <c r="A291" s="157">
        <v>35</v>
      </c>
      <c r="B291" s="158"/>
      <c r="C291" s="158" t="str">
        <f t="shared" si="2"/>
        <v/>
      </c>
    </row>
    <row r="292" spans="1:23" ht="16.5">
      <c r="A292" s="157">
        <v>36</v>
      </c>
      <c r="B292" s="158"/>
      <c r="C292" s="158" t="str">
        <f t="shared" si="2"/>
        <v/>
      </c>
    </row>
    <row r="293" spans="1:23" ht="16.5">
      <c r="A293" s="157">
        <v>37</v>
      </c>
      <c r="B293" s="158"/>
      <c r="C293" s="158" t="str">
        <f t="shared" si="2"/>
        <v/>
      </c>
    </row>
    <row r="294" spans="1:23" ht="16.5">
      <c r="A294" s="157">
        <v>38</v>
      </c>
      <c r="B294" s="158"/>
      <c r="C294" s="158" t="str">
        <f t="shared" si="2"/>
        <v/>
      </c>
    </row>
    <row r="295" spans="1:23" ht="16.5">
      <c r="A295" s="157">
        <v>39</v>
      </c>
      <c r="B295" s="158"/>
      <c r="C295" s="158" t="str">
        <f t="shared" si="2"/>
        <v/>
      </c>
    </row>
    <row r="296" spans="1:23" ht="16.5">
      <c r="A296" s="157">
        <v>40</v>
      </c>
      <c r="B296" s="158"/>
      <c r="C296" s="158" t="str">
        <f t="shared" si="2"/>
        <v/>
      </c>
    </row>
    <row r="297" spans="1:23"/>
    <row r="298" spans="1:23"/>
    <row r="299" spans="1:23"/>
    <row r="300" spans="1:23"/>
    <row r="301" spans="1:23">
      <c r="L301" s="13"/>
      <c r="M301" s="13"/>
      <c r="N301" s="13"/>
      <c r="O301" s="13"/>
      <c r="P301" s="13"/>
      <c r="Q301" s="13"/>
      <c r="R301" s="13"/>
      <c r="S301" s="13"/>
      <c r="T301" s="13"/>
      <c r="U301" s="13"/>
      <c r="V301" s="13"/>
      <c r="W301" s="13"/>
    </row>
    <row r="302" spans="1:23">
      <c r="B302" s="472"/>
      <c r="C302" s="468"/>
      <c r="D302" s="468"/>
      <c r="E302" s="468"/>
      <c r="F302" s="468"/>
      <c r="G302" s="468"/>
      <c r="H302" s="468"/>
      <c r="I302" s="468"/>
      <c r="J302" s="468"/>
      <c r="K302" s="468"/>
      <c r="L302" s="468"/>
      <c r="M302" s="472"/>
      <c r="N302" s="468"/>
      <c r="O302" s="468"/>
      <c r="P302" s="468"/>
      <c r="Q302" s="468"/>
      <c r="R302" s="468"/>
      <c r="S302" s="468"/>
      <c r="T302" s="468"/>
      <c r="U302" s="468"/>
      <c r="V302" s="468"/>
      <c r="W302" s="473"/>
    </row>
    <row r="303" spans="1:23">
      <c r="B303" s="474" t="s">
        <v>940</v>
      </c>
      <c r="C303" s="471"/>
      <c r="D303" s="471"/>
      <c r="E303" s="471"/>
      <c r="F303" s="471"/>
      <c r="G303" s="471"/>
      <c r="H303" s="471"/>
      <c r="I303" s="471"/>
      <c r="J303" s="471"/>
      <c r="K303" s="471"/>
      <c r="M303" s="474" t="s">
        <v>941</v>
      </c>
      <c r="N303" s="471"/>
      <c r="O303" s="471"/>
      <c r="P303" s="471"/>
      <c r="Q303" s="471"/>
      <c r="R303" s="471"/>
      <c r="S303" s="471"/>
      <c r="T303" s="471"/>
      <c r="U303" s="471"/>
      <c r="V303" s="471"/>
      <c r="W303" s="475"/>
    </row>
    <row r="304" spans="1:23">
      <c r="B304" s="474"/>
      <c r="C304" s="471"/>
      <c r="D304" s="471"/>
      <c r="E304" s="471"/>
      <c r="F304" s="471"/>
      <c r="G304" s="471"/>
      <c r="H304" s="471"/>
      <c r="I304" s="471"/>
      <c r="J304" s="471"/>
      <c r="K304" s="471"/>
      <c r="L304" s="471"/>
      <c r="M304" s="474"/>
      <c r="N304" s="471"/>
      <c r="O304" s="471"/>
      <c r="P304" s="471"/>
      <c r="Q304" s="471"/>
      <c r="R304" s="471"/>
      <c r="S304" s="471"/>
      <c r="T304" s="471"/>
      <c r="U304" s="471"/>
      <c r="V304" s="471"/>
      <c r="W304" s="475"/>
    </row>
    <row r="305" spans="2:23">
      <c r="B305" s="474"/>
      <c r="C305" s="471"/>
      <c r="D305" s="471"/>
      <c r="E305" s="471"/>
      <c r="F305" s="471"/>
      <c r="G305" s="471"/>
      <c r="H305" s="471"/>
      <c r="I305" s="471"/>
      <c r="J305" s="471"/>
      <c r="K305" s="471"/>
      <c r="L305" s="471"/>
      <c r="M305" s="474"/>
      <c r="N305" s="471"/>
      <c r="O305" s="471"/>
      <c r="P305" s="471"/>
      <c r="Q305" s="471"/>
      <c r="R305" s="471"/>
      <c r="S305" s="471"/>
      <c r="T305" s="471"/>
      <c r="U305" s="471"/>
      <c r="V305" s="471"/>
      <c r="W305" s="475"/>
    </row>
    <row r="306" spans="2:23">
      <c r="B306" s="474"/>
      <c r="C306" s="476" t="s">
        <v>305</v>
      </c>
      <c r="D306" s="471"/>
      <c r="E306" s="471"/>
      <c r="F306" s="471"/>
      <c r="G306" s="471"/>
      <c r="H306" s="471"/>
      <c r="I306" s="471"/>
      <c r="J306" s="471"/>
      <c r="K306" s="471"/>
      <c r="L306" s="471"/>
      <c r="M306" s="479" t="s">
        <v>1056</v>
      </c>
      <c r="N306" s="476"/>
      <c r="O306" s="476"/>
      <c r="P306" s="476"/>
      <c r="Q306" s="476"/>
      <c r="R306" s="471"/>
      <c r="S306" s="471"/>
      <c r="T306" s="471"/>
      <c r="U306" s="471"/>
      <c r="V306" s="471"/>
      <c r="W306" s="475"/>
    </row>
    <row r="307" spans="2:23">
      <c r="B307" s="477"/>
      <c r="C307" s="204"/>
      <c r="D307" s="204"/>
      <c r="E307" s="204"/>
      <c r="F307" s="204"/>
      <c r="G307" s="204"/>
      <c r="H307" s="204"/>
      <c r="I307" s="204"/>
      <c r="J307" s="204"/>
      <c r="K307" s="204"/>
      <c r="L307" s="204"/>
      <c r="M307" s="477"/>
      <c r="N307" s="204"/>
      <c r="O307" s="204"/>
      <c r="P307" s="204"/>
      <c r="Q307" s="204"/>
      <c r="R307" s="204"/>
      <c r="S307" s="204"/>
      <c r="T307" s="204"/>
      <c r="U307" s="204"/>
      <c r="V307" s="204"/>
      <c r="W307" s="478"/>
    </row>
    <row r="308" spans="2:23">
      <c r="W308" s="160" t="str">
        <f ca="1">"富邦人壽提供，"&amp;OP!$C$54&amp;" 試算日："&amp;OP!$D$121</f>
        <v>富邦人壽提供，V1.2-1150101 試算日：1150101</v>
      </c>
    </row>
    <row r="309" spans="2:23" ht="15.75" customHeight="1">
      <c r="W309" s="13"/>
    </row>
  </sheetData>
  <sheetProtection algorithmName="SHA-512" hashValue="rI1rSvv91mY0FfjVf35v2EB2Wkch2jMnLHHyAhH5w8KuUtD9nWo/3eQEHc82SNDVz8WJscG/zdPVbxN6nOdnfA==" saltValue="8PfzKauhl6x77cqt8V1eQg==" spinCount="100000" sheet="1" objects="1" scenarios="1" selectLockedCells="1" selectUnlockedCells="1"/>
  <mergeCells count="938">
    <mergeCell ref="B80:W80"/>
    <mergeCell ref="E136:Q136"/>
    <mergeCell ref="E78:Q78"/>
    <mergeCell ref="E195:Q195"/>
    <mergeCell ref="E254:Q254"/>
    <mergeCell ref="B5:M5"/>
    <mergeCell ref="B6:M6"/>
    <mergeCell ref="N5:P5"/>
    <mergeCell ref="N6:P6"/>
    <mergeCell ref="Q5:S5"/>
    <mergeCell ref="Q6:S6"/>
    <mergeCell ref="N13:W13"/>
    <mergeCell ref="N14:W14"/>
    <mergeCell ref="K13:M13"/>
    <mergeCell ref="K14:M14"/>
    <mergeCell ref="B13:J13"/>
    <mergeCell ref="B14:J14"/>
    <mergeCell ref="N212:P212"/>
    <mergeCell ref="Q212:S212"/>
    <mergeCell ref="T212:V212"/>
    <mergeCell ref="H213:J213"/>
    <mergeCell ref="K213:M213"/>
    <mergeCell ref="N213:P213"/>
    <mergeCell ref="Q213:S213"/>
    <mergeCell ref="T213:V213"/>
    <mergeCell ref="H214:J214"/>
    <mergeCell ref="K214:M214"/>
    <mergeCell ref="N214:P214"/>
    <mergeCell ref="Q214:S214"/>
    <mergeCell ref="T214:V214"/>
    <mergeCell ref="E212:G212"/>
    <mergeCell ref="E213:G213"/>
    <mergeCell ref="E214:G214"/>
    <mergeCell ref="E215:G215"/>
    <mergeCell ref="E216:G216"/>
    <mergeCell ref="E217:G217"/>
    <mergeCell ref="E218:G218"/>
    <mergeCell ref="E219:G219"/>
    <mergeCell ref="K211:M211"/>
    <mergeCell ref="H212:J212"/>
    <mergeCell ref="K212:M212"/>
    <mergeCell ref="H215:J215"/>
    <mergeCell ref="K215:M215"/>
    <mergeCell ref="H216:J216"/>
    <mergeCell ref="K216:M216"/>
    <mergeCell ref="H217:J217"/>
    <mergeCell ref="K217:M217"/>
    <mergeCell ref="H218:J218"/>
    <mergeCell ref="K218:M218"/>
    <mergeCell ref="H219:J219"/>
    <mergeCell ref="K219:M219"/>
    <mergeCell ref="D130:F130"/>
    <mergeCell ref="G130:H130"/>
    <mergeCell ref="I130:K130"/>
    <mergeCell ref="L130:M130"/>
    <mergeCell ref="N130:P130"/>
    <mergeCell ref="Q130:R130"/>
    <mergeCell ref="S130:U130"/>
    <mergeCell ref="V130:W130"/>
    <mergeCell ref="E211:G211"/>
    <mergeCell ref="H211:J211"/>
    <mergeCell ref="N211:P211"/>
    <mergeCell ref="Q211:S211"/>
    <mergeCell ref="T211:V211"/>
    <mergeCell ref="B135:W135"/>
    <mergeCell ref="D96:F96"/>
    <mergeCell ref="G96:H96"/>
    <mergeCell ref="I96:K96"/>
    <mergeCell ref="N96:P96"/>
    <mergeCell ref="Q96:R96"/>
    <mergeCell ref="S96:U96"/>
    <mergeCell ref="I99:K99"/>
    <mergeCell ref="N99:P99"/>
    <mergeCell ref="Q99:R99"/>
    <mergeCell ref="S99:U99"/>
    <mergeCell ref="D94:F94"/>
    <mergeCell ref="G94:H94"/>
    <mergeCell ref="I94:K94"/>
    <mergeCell ref="N94:P94"/>
    <mergeCell ref="Q94:R94"/>
    <mergeCell ref="S94:U94"/>
    <mergeCell ref="D95:F95"/>
    <mergeCell ref="G95:H95"/>
    <mergeCell ref="I95:K95"/>
    <mergeCell ref="N95:P95"/>
    <mergeCell ref="Q95:R95"/>
    <mergeCell ref="S95:U95"/>
    <mergeCell ref="G92:H92"/>
    <mergeCell ref="I92:K92"/>
    <mergeCell ref="N92:P92"/>
    <mergeCell ref="Q92:R92"/>
    <mergeCell ref="S92:U92"/>
    <mergeCell ref="I93:K93"/>
    <mergeCell ref="N93:P93"/>
    <mergeCell ref="Q93:R93"/>
    <mergeCell ref="S93:U93"/>
    <mergeCell ref="D84:H84"/>
    <mergeCell ref="D85:F85"/>
    <mergeCell ref="G85:H85"/>
    <mergeCell ref="I84:M84"/>
    <mergeCell ref="I85:K85"/>
    <mergeCell ref="D83:M83"/>
    <mergeCell ref="N85:P85"/>
    <mergeCell ref="Q85:R85"/>
    <mergeCell ref="N83:R84"/>
    <mergeCell ref="D86:F86"/>
    <mergeCell ref="G86:H86"/>
    <mergeCell ref="I86:K86"/>
    <mergeCell ref="N86:P86"/>
    <mergeCell ref="Q86:R86"/>
    <mergeCell ref="D87:F87"/>
    <mergeCell ref="G87:H87"/>
    <mergeCell ref="I87:K87"/>
    <mergeCell ref="N87:P87"/>
    <mergeCell ref="Q87:R87"/>
    <mergeCell ref="D88:F88"/>
    <mergeCell ref="G88:H88"/>
    <mergeCell ref="I88:K88"/>
    <mergeCell ref="N88:P88"/>
    <mergeCell ref="B4:D4"/>
    <mergeCell ref="E4:K4"/>
    <mergeCell ref="N4:O4"/>
    <mergeCell ref="S4:W4"/>
    <mergeCell ref="S85:U85"/>
    <mergeCell ref="S83:W84"/>
    <mergeCell ref="S86:U86"/>
    <mergeCell ref="S87:U87"/>
    <mergeCell ref="Q88:R88"/>
    <mergeCell ref="S88:U88"/>
    <mergeCell ref="R68:S68"/>
    <mergeCell ref="T68:U68"/>
    <mergeCell ref="J64:K64"/>
    <mergeCell ref="L64:M64"/>
    <mergeCell ref="N64:O64"/>
    <mergeCell ref="P64:Q64"/>
    <mergeCell ref="R64:S64"/>
    <mergeCell ref="T64:U64"/>
    <mergeCell ref="J65:K65"/>
    <mergeCell ref="L65:M65"/>
    <mergeCell ref="D89:F89"/>
    <mergeCell ref="G89:H89"/>
    <mergeCell ref="I89:K89"/>
    <mergeCell ref="N89:P89"/>
    <mergeCell ref="Q89:R89"/>
    <mergeCell ref="S89:U89"/>
    <mergeCell ref="D90:F90"/>
    <mergeCell ref="G90:H90"/>
    <mergeCell ref="I90:K90"/>
    <mergeCell ref="S90:U90"/>
    <mergeCell ref="J59:K59"/>
    <mergeCell ref="L59:M59"/>
    <mergeCell ref="N59:O59"/>
    <mergeCell ref="P59:Q59"/>
    <mergeCell ref="R59:S59"/>
    <mergeCell ref="T59:U59"/>
    <mergeCell ref="N65:O65"/>
    <mergeCell ref="P65:Q65"/>
    <mergeCell ref="R65:S65"/>
    <mergeCell ref="T65:U65"/>
    <mergeCell ref="J62:K62"/>
    <mergeCell ref="L62:M62"/>
    <mergeCell ref="N62:O62"/>
    <mergeCell ref="P62:Q62"/>
    <mergeCell ref="R62:S62"/>
    <mergeCell ref="T62:U62"/>
    <mergeCell ref="J63:K63"/>
    <mergeCell ref="L63:M63"/>
    <mergeCell ref="N63:O63"/>
    <mergeCell ref="P63:Q63"/>
    <mergeCell ref="R63:S63"/>
    <mergeCell ref="T63:U63"/>
    <mergeCell ref="J49:K49"/>
    <mergeCell ref="L49:M49"/>
    <mergeCell ref="N49:O49"/>
    <mergeCell ref="P49:Q49"/>
    <mergeCell ref="R49:S49"/>
    <mergeCell ref="T49:U49"/>
    <mergeCell ref="J50:K50"/>
    <mergeCell ref="L50:M50"/>
    <mergeCell ref="N50:O50"/>
    <mergeCell ref="P50:Q50"/>
    <mergeCell ref="R50:S50"/>
    <mergeCell ref="T50:U50"/>
    <mergeCell ref="N47:O47"/>
    <mergeCell ref="P47:Q47"/>
    <mergeCell ref="R47:S47"/>
    <mergeCell ref="T47:U47"/>
    <mergeCell ref="J48:K48"/>
    <mergeCell ref="L48:M48"/>
    <mergeCell ref="N48:O48"/>
    <mergeCell ref="P48:Q48"/>
    <mergeCell ref="R48:S48"/>
    <mergeCell ref="T48:U48"/>
    <mergeCell ref="T43:U43"/>
    <mergeCell ref="J44:K44"/>
    <mergeCell ref="L44:M44"/>
    <mergeCell ref="N44:O44"/>
    <mergeCell ref="P44:Q44"/>
    <mergeCell ref="R44:S44"/>
    <mergeCell ref="T44:U44"/>
    <mergeCell ref="J45:K45"/>
    <mergeCell ref="L45:M45"/>
    <mergeCell ref="N45:O45"/>
    <mergeCell ref="P45:Q45"/>
    <mergeCell ref="R45:S45"/>
    <mergeCell ref="T45:U45"/>
    <mergeCell ref="J39:K39"/>
    <mergeCell ref="L39:M39"/>
    <mergeCell ref="N39:O39"/>
    <mergeCell ref="P39:Q39"/>
    <mergeCell ref="R39:S39"/>
    <mergeCell ref="T39:U39"/>
    <mergeCell ref="J40:K40"/>
    <mergeCell ref="L40:M40"/>
    <mergeCell ref="N40:O40"/>
    <mergeCell ref="P40:Q40"/>
    <mergeCell ref="R40:S40"/>
    <mergeCell ref="T40:U40"/>
    <mergeCell ref="J35:K35"/>
    <mergeCell ref="L35:M35"/>
    <mergeCell ref="N35:O35"/>
    <mergeCell ref="P35:Q35"/>
    <mergeCell ref="R35:S35"/>
    <mergeCell ref="T35:U35"/>
    <mergeCell ref="J36:K36"/>
    <mergeCell ref="L36:M36"/>
    <mergeCell ref="N36:O36"/>
    <mergeCell ref="P36:Q36"/>
    <mergeCell ref="R36:S36"/>
    <mergeCell ref="T36:U36"/>
    <mergeCell ref="T32:U32"/>
    <mergeCell ref="J33:K33"/>
    <mergeCell ref="L33:M33"/>
    <mergeCell ref="N33:O33"/>
    <mergeCell ref="P33:Q33"/>
    <mergeCell ref="R33:S33"/>
    <mergeCell ref="T33:U33"/>
    <mergeCell ref="J34:K34"/>
    <mergeCell ref="L34:M34"/>
    <mergeCell ref="N34:O34"/>
    <mergeCell ref="P34:Q34"/>
    <mergeCell ref="R34:S34"/>
    <mergeCell ref="T34:U34"/>
    <mergeCell ref="H59:I59"/>
    <mergeCell ref="H60:I60"/>
    <mergeCell ref="H61:I61"/>
    <mergeCell ref="H62:I62"/>
    <mergeCell ref="H63:I63"/>
    <mergeCell ref="H64:I64"/>
    <mergeCell ref="H65:I65"/>
    <mergeCell ref="H66:I66"/>
    <mergeCell ref="H67:I67"/>
    <mergeCell ref="F59:G59"/>
    <mergeCell ref="F60:G60"/>
    <mergeCell ref="F61:G61"/>
    <mergeCell ref="F62:G62"/>
    <mergeCell ref="F63:G63"/>
    <mergeCell ref="F64:G64"/>
    <mergeCell ref="F65:G65"/>
    <mergeCell ref="H32:I32"/>
    <mergeCell ref="H33:I33"/>
    <mergeCell ref="H34:I34"/>
    <mergeCell ref="H35:I35"/>
    <mergeCell ref="H36:I36"/>
    <mergeCell ref="H37:I37"/>
    <mergeCell ref="H38:I38"/>
    <mergeCell ref="H39:I39"/>
    <mergeCell ref="H40:I40"/>
    <mergeCell ref="H48:I48"/>
    <mergeCell ref="H49:I49"/>
    <mergeCell ref="H50:I50"/>
    <mergeCell ref="H51:I51"/>
    <mergeCell ref="H52:I52"/>
    <mergeCell ref="H53:I53"/>
    <mergeCell ref="H54:I54"/>
    <mergeCell ref="H55:I55"/>
    <mergeCell ref="F50:G50"/>
    <mergeCell ref="F51:G51"/>
    <mergeCell ref="F52:G52"/>
    <mergeCell ref="F53:G53"/>
    <mergeCell ref="F54:G54"/>
    <mergeCell ref="F55:G55"/>
    <mergeCell ref="F56:G56"/>
    <mergeCell ref="H41:I41"/>
    <mergeCell ref="H42:I42"/>
    <mergeCell ref="H56:I56"/>
    <mergeCell ref="F35:G35"/>
    <mergeCell ref="F36:G36"/>
    <mergeCell ref="F37:G37"/>
    <mergeCell ref="F38:G38"/>
    <mergeCell ref="F39:G39"/>
    <mergeCell ref="F40:G40"/>
    <mergeCell ref="F41:G41"/>
    <mergeCell ref="F42:G42"/>
    <mergeCell ref="F43:G43"/>
    <mergeCell ref="D62:E62"/>
    <mergeCell ref="V62:W62"/>
    <mergeCell ref="D63:E63"/>
    <mergeCell ref="V63:W63"/>
    <mergeCell ref="V60:W60"/>
    <mergeCell ref="D61:E61"/>
    <mergeCell ref="V61:W61"/>
    <mergeCell ref="J60:K60"/>
    <mergeCell ref="L60:M60"/>
    <mergeCell ref="N60:O60"/>
    <mergeCell ref="P60:Q60"/>
    <mergeCell ref="R60:S60"/>
    <mergeCell ref="T60:U60"/>
    <mergeCell ref="J61:K61"/>
    <mergeCell ref="L61:M61"/>
    <mergeCell ref="N61:O61"/>
    <mergeCell ref="P61:Q61"/>
    <mergeCell ref="R61:S61"/>
    <mergeCell ref="T61:U61"/>
    <mergeCell ref="D57:E57"/>
    <mergeCell ref="V57:W57"/>
    <mergeCell ref="D58:E58"/>
    <mergeCell ref="V58:W58"/>
    <mergeCell ref="F57:G57"/>
    <mergeCell ref="F58:G58"/>
    <mergeCell ref="H57:I57"/>
    <mergeCell ref="H58:I58"/>
    <mergeCell ref="J57:K57"/>
    <mergeCell ref="L57:M57"/>
    <mergeCell ref="N57:O57"/>
    <mergeCell ref="P57:Q57"/>
    <mergeCell ref="R57:S57"/>
    <mergeCell ref="T57:U57"/>
    <mergeCell ref="J58:K58"/>
    <mergeCell ref="L58:M58"/>
    <mergeCell ref="N58:O58"/>
    <mergeCell ref="P58:Q58"/>
    <mergeCell ref="R58:S58"/>
    <mergeCell ref="T58:U58"/>
    <mergeCell ref="D55:E55"/>
    <mergeCell ref="V55:W55"/>
    <mergeCell ref="D56:E56"/>
    <mergeCell ref="V56:W56"/>
    <mergeCell ref="J55:K55"/>
    <mergeCell ref="L55:M55"/>
    <mergeCell ref="N55:O55"/>
    <mergeCell ref="P55:Q55"/>
    <mergeCell ref="R55:S55"/>
    <mergeCell ref="T55:U55"/>
    <mergeCell ref="J56:K56"/>
    <mergeCell ref="L56:M56"/>
    <mergeCell ref="N56:O56"/>
    <mergeCell ref="P56:Q56"/>
    <mergeCell ref="R56:S56"/>
    <mergeCell ref="T56:U56"/>
    <mergeCell ref="D53:E53"/>
    <mergeCell ref="V53:W53"/>
    <mergeCell ref="D54:E54"/>
    <mergeCell ref="V54:W54"/>
    <mergeCell ref="J53:K53"/>
    <mergeCell ref="L53:M53"/>
    <mergeCell ref="N53:O53"/>
    <mergeCell ref="P53:Q53"/>
    <mergeCell ref="R53:S53"/>
    <mergeCell ref="T53:U53"/>
    <mergeCell ref="J54:K54"/>
    <mergeCell ref="L54:M54"/>
    <mergeCell ref="N54:O54"/>
    <mergeCell ref="P54:Q54"/>
    <mergeCell ref="R54:S54"/>
    <mergeCell ref="T54:U54"/>
    <mergeCell ref="D51:E51"/>
    <mergeCell ref="V51:W51"/>
    <mergeCell ref="D52:E52"/>
    <mergeCell ref="V52:W52"/>
    <mergeCell ref="J51:K51"/>
    <mergeCell ref="L51:M51"/>
    <mergeCell ref="N51:O51"/>
    <mergeCell ref="P51:Q51"/>
    <mergeCell ref="R51:S51"/>
    <mergeCell ref="T51:U51"/>
    <mergeCell ref="J52:K52"/>
    <mergeCell ref="L52:M52"/>
    <mergeCell ref="N52:O52"/>
    <mergeCell ref="P52:Q52"/>
    <mergeCell ref="R52:S52"/>
    <mergeCell ref="T52:U52"/>
    <mergeCell ref="D48:E48"/>
    <mergeCell ref="V48:W48"/>
    <mergeCell ref="D49:E49"/>
    <mergeCell ref="V49:W49"/>
    <mergeCell ref="D50:E50"/>
    <mergeCell ref="V50:W50"/>
    <mergeCell ref="D46:E46"/>
    <mergeCell ref="V46:W46"/>
    <mergeCell ref="D47:E47"/>
    <mergeCell ref="V47:W47"/>
    <mergeCell ref="F46:G46"/>
    <mergeCell ref="F47:G47"/>
    <mergeCell ref="H46:I46"/>
    <mergeCell ref="H47:I47"/>
    <mergeCell ref="J46:K46"/>
    <mergeCell ref="L46:M46"/>
    <mergeCell ref="N46:O46"/>
    <mergeCell ref="P46:Q46"/>
    <mergeCell ref="R46:S46"/>
    <mergeCell ref="T46:U46"/>
    <mergeCell ref="J47:K47"/>
    <mergeCell ref="L47:M47"/>
    <mergeCell ref="F48:G48"/>
    <mergeCell ref="F49:G49"/>
    <mergeCell ref="D44:E44"/>
    <mergeCell ref="V44:W44"/>
    <mergeCell ref="D45:E45"/>
    <mergeCell ref="V45:W45"/>
    <mergeCell ref="F44:G44"/>
    <mergeCell ref="F45:G45"/>
    <mergeCell ref="H44:I44"/>
    <mergeCell ref="H45:I45"/>
    <mergeCell ref="D42:E42"/>
    <mergeCell ref="V42:W42"/>
    <mergeCell ref="D43:E43"/>
    <mergeCell ref="V43:W43"/>
    <mergeCell ref="H43:I43"/>
    <mergeCell ref="J42:K42"/>
    <mergeCell ref="L42:M42"/>
    <mergeCell ref="N42:O42"/>
    <mergeCell ref="P42:Q42"/>
    <mergeCell ref="R42:S42"/>
    <mergeCell ref="T42:U42"/>
    <mergeCell ref="J43:K43"/>
    <mergeCell ref="L43:M43"/>
    <mergeCell ref="N43:O43"/>
    <mergeCell ref="P43:Q43"/>
    <mergeCell ref="R43:S43"/>
    <mergeCell ref="D40:E40"/>
    <mergeCell ref="V40:W40"/>
    <mergeCell ref="D41:E41"/>
    <mergeCell ref="V41:W41"/>
    <mergeCell ref="J41:K41"/>
    <mergeCell ref="L41:M41"/>
    <mergeCell ref="N41:O41"/>
    <mergeCell ref="P41:Q41"/>
    <mergeCell ref="R41:S41"/>
    <mergeCell ref="T41:U41"/>
    <mergeCell ref="D33:E33"/>
    <mergeCell ref="V33:W33"/>
    <mergeCell ref="D34:E34"/>
    <mergeCell ref="V34:W34"/>
    <mergeCell ref="F33:G33"/>
    <mergeCell ref="F34:G34"/>
    <mergeCell ref="D31:E31"/>
    <mergeCell ref="V31:W31"/>
    <mergeCell ref="D32:E32"/>
    <mergeCell ref="V32:W32"/>
    <mergeCell ref="F31:G31"/>
    <mergeCell ref="F32:G32"/>
    <mergeCell ref="L31:M31"/>
    <mergeCell ref="N31:O31"/>
    <mergeCell ref="P31:Q31"/>
    <mergeCell ref="R31:S31"/>
    <mergeCell ref="T31:U31"/>
    <mergeCell ref="J32:K32"/>
    <mergeCell ref="L32:M32"/>
    <mergeCell ref="N32:O32"/>
    <mergeCell ref="P32:Q32"/>
    <mergeCell ref="R32:S32"/>
    <mergeCell ref="H31:I31"/>
    <mergeCell ref="J31:K31"/>
    <mergeCell ref="D29:E29"/>
    <mergeCell ref="V29:W29"/>
    <mergeCell ref="D30:E30"/>
    <mergeCell ref="V30:W30"/>
    <mergeCell ref="F29:G29"/>
    <mergeCell ref="F30:G30"/>
    <mergeCell ref="N29:O29"/>
    <mergeCell ref="P29:Q29"/>
    <mergeCell ref="R29:S29"/>
    <mergeCell ref="T29:U29"/>
    <mergeCell ref="N30:O30"/>
    <mergeCell ref="P30:Q30"/>
    <mergeCell ref="R30:S30"/>
    <mergeCell ref="T30:U30"/>
    <mergeCell ref="H29:I29"/>
    <mergeCell ref="H30:I30"/>
    <mergeCell ref="J29:K29"/>
    <mergeCell ref="L29:M29"/>
    <mergeCell ref="J30:K30"/>
    <mergeCell ref="L30:M30"/>
    <mergeCell ref="D27:E27"/>
    <mergeCell ref="V27:W27"/>
    <mergeCell ref="D28:E28"/>
    <mergeCell ref="V28:W28"/>
    <mergeCell ref="F27:G27"/>
    <mergeCell ref="F28:G28"/>
    <mergeCell ref="N27:O27"/>
    <mergeCell ref="P27:Q27"/>
    <mergeCell ref="R27:S27"/>
    <mergeCell ref="T27:U27"/>
    <mergeCell ref="N28:O28"/>
    <mergeCell ref="P28:Q28"/>
    <mergeCell ref="R28:S28"/>
    <mergeCell ref="T28:U28"/>
    <mergeCell ref="H27:I27"/>
    <mergeCell ref="H28:I28"/>
    <mergeCell ref="J27:K27"/>
    <mergeCell ref="L27:M27"/>
    <mergeCell ref="J28:K28"/>
    <mergeCell ref="L28:M28"/>
    <mergeCell ref="D25:E25"/>
    <mergeCell ref="V25:W25"/>
    <mergeCell ref="D26:E26"/>
    <mergeCell ref="V26:W26"/>
    <mergeCell ref="F25:G25"/>
    <mergeCell ref="F26:G26"/>
    <mergeCell ref="N25:O25"/>
    <mergeCell ref="P25:Q25"/>
    <mergeCell ref="R25:S25"/>
    <mergeCell ref="T25:U25"/>
    <mergeCell ref="N26:O26"/>
    <mergeCell ref="P26:Q26"/>
    <mergeCell ref="R26:S26"/>
    <mergeCell ref="T26:U26"/>
    <mergeCell ref="H25:I25"/>
    <mergeCell ref="H26:I26"/>
    <mergeCell ref="J25:K25"/>
    <mergeCell ref="L25:M25"/>
    <mergeCell ref="J26:K26"/>
    <mergeCell ref="L26:M26"/>
    <mergeCell ref="D24:E24"/>
    <mergeCell ref="V22:W23"/>
    <mergeCell ref="V24:W24"/>
    <mergeCell ref="F22:G23"/>
    <mergeCell ref="F24:G24"/>
    <mergeCell ref="N24:O24"/>
    <mergeCell ref="P24:Q24"/>
    <mergeCell ref="R24:S24"/>
    <mergeCell ref="T24:U24"/>
    <mergeCell ref="N22:O23"/>
    <mergeCell ref="P22:Q23"/>
    <mergeCell ref="R22:S23"/>
    <mergeCell ref="T22:U23"/>
    <mergeCell ref="H22:I23"/>
    <mergeCell ref="H24:I24"/>
    <mergeCell ref="J22:M22"/>
    <mergeCell ref="J23:K23"/>
    <mergeCell ref="L23:M23"/>
    <mergeCell ref="J24:K24"/>
    <mergeCell ref="L24:M24"/>
    <mergeCell ref="N217:P217"/>
    <mergeCell ref="Q217:S217"/>
    <mergeCell ref="T217:V217"/>
    <mergeCell ref="N218:P218"/>
    <mergeCell ref="Q218:S218"/>
    <mergeCell ref="T218:V218"/>
    <mergeCell ref="N219:P219"/>
    <mergeCell ref="Q219:S219"/>
    <mergeCell ref="T219:V219"/>
    <mergeCell ref="C214:D214"/>
    <mergeCell ref="C215:D215"/>
    <mergeCell ref="C216:D216"/>
    <mergeCell ref="C217:D217"/>
    <mergeCell ref="C218:D218"/>
    <mergeCell ref="C219:D219"/>
    <mergeCell ref="C211:D211"/>
    <mergeCell ref="C212:D212"/>
    <mergeCell ref="C213:D213"/>
    <mergeCell ref="D67:E67"/>
    <mergeCell ref="V67:W67"/>
    <mergeCell ref="D68:E68"/>
    <mergeCell ref="V68:W68"/>
    <mergeCell ref="F68:G68"/>
    <mergeCell ref="H68:I68"/>
    <mergeCell ref="J67:K67"/>
    <mergeCell ref="L67:M67"/>
    <mergeCell ref="N67:O67"/>
    <mergeCell ref="P67:Q67"/>
    <mergeCell ref="R67:S67"/>
    <mergeCell ref="T67:U67"/>
    <mergeCell ref="J68:K68"/>
    <mergeCell ref="L68:M68"/>
    <mergeCell ref="N68:O68"/>
    <mergeCell ref="P68:Q68"/>
    <mergeCell ref="F67:G67"/>
    <mergeCell ref="D65:E65"/>
    <mergeCell ref="V65:W65"/>
    <mergeCell ref="D66:E66"/>
    <mergeCell ref="V66:W66"/>
    <mergeCell ref="J66:K66"/>
    <mergeCell ref="L66:M66"/>
    <mergeCell ref="N66:O66"/>
    <mergeCell ref="P66:Q66"/>
    <mergeCell ref="R66:S66"/>
    <mergeCell ref="T66:U66"/>
    <mergeCell ref="F66:G66"/>
    <mergeCell ref="V35:W35"/>
    <mergeCell ref="D36:E36"/>
    <mergeCell ref="D64:E64"/>
    <mergeCell ref="V64:W64"/>
    <mergeCell ref="D59:E59"/>
    <mergeCell ref="V59:W59"/>
    <mergeCell ref="D60:E60"/>
    <mergeCell ref="V36:W36"/>
    <mergeCell ref="D37:E37"/>
    <mergeCell ref="V37:W37"/>
    <mergeCell ref="D38:E38"/>
    <mergeCell ref="V38:W38"/>
    <mergeCell ref="J37:K37"/>
    <mergeCell ref="L37:M37"/>
    <mergeCell ref="N37:O37"/>
    <mergeCell ref="P37:Q37"/>
    <mergeCell ref="R37:S37"/>
    <mergeCell ref="T37:U37"/>
    <mergeCell ref="J38:K38"/>
    <mergeCell ref="L38:M38"/>
    <mergeCell ref="N38:O38"/>
    <mergeCell ref="P38:Q38"/>
    <mergeCell ref="R38:S38"/>
    <mergeCell ref="T38:U38"/>
    <mergeCell ref="V129:W129"/>
    <mergeCell ref="V128:W128"/>
    <mergeCell ref="L128:M128"/>
    <mergeCell ref="L129:M129"/>
    <mergeCell ref="D129:F129"/>
    <mergeCell ref="G129:H129"/>
    <mergeCell ref="I129:K129"/>
    <mergeCell ref="N129:P129"/>
    <mergeCell ref="Q129:R129"/>
    <mergeCell ref="S129:U129"/>
    <mergeCell ref="D128:F128"/>
    <mergeCell ref="G128:H128"/>
    <mergeCell ref="I128:K128"/>
    <mergeCell ref="N128:P128"/>
    <mergeCell ref="Q128:R128"/>
    <mergeCell ref="S128:U128"/>
    <mergeCell ref="V127:W127"/>
    <mergeCell ref="V126:W126"/>
    <mergeCell ref="L126:M126"/>
    <mergeCell ref="L127:M127"/>
    <mergeCell ref="D126:F126"/>
    <mergeCell ref="G126:H126"/>
    <mergeCell ref="I126:K126"/>
    <mergeCell ref="N126:P126"/>
    <mergeCell ref="Q126:R126"/>
    <mergeCell ref="S126:U126"/>
    <mergeCell ref="D127:F127"/>
    <mergeCell ref="G127:H127"/>
    <mergeCell ref="I127:K127"/>
    <mergeCell ref="N127:P127"/>
    <mergeCell ref="Q127:R127"/>
    <mergeCell ref="S127:U127"/>
    <mergeCell ref="V125:W125"/>
    <mergeCell ref="V124:W124"/>
    <mergeCell ref="L124:M124"/>
    <mergeCell ref="L125:M125"/>
    <mergeCell ref="D125:F125"/>
    <mergeCell ref="G125:H125"/>
    <mergeCell ref="I125:K125"/>
    <mergeCell ref="N125:P125"/>
    <mergeCell ref="Q125:R125"/>
    <mergeCell ref="S125:U125"/>
    <mergeCell ref="D124:F124"/>
    <mergeCell ref="G124:H124"/>
    <mergeCell ref="I124:K124"/>
    <mergeCell ref="N124:P124"/>
    <mergeCell ref="Q124:R124"/>
    <mergeCell ref="S124:U124"/>
    <mergeCell ref="V123:W123"/>
    <mergeCell ref="V122:W122"/>
    <mergeCell ref="L122:M122"/>
    <mergeCell ref="L123:M123"/>
    <mergeCell ref="D122:F122"/>
    <mergeCell ref="G122:H122"/>
    <mergeCell ref="I122:K122"/>
    <mergeCell ref="N122:P122"/>
    <mergeCell ref="Q122:R122"/>
    <mergeCell ref="S122:U122"/>
    <mergeCell ref="D123:F123"/>
    <mergeCell ref="G123:H123"/>
    <mergeCell ref="I123:K123"/>
    <mergeCell ref="N123:P123"/>
    <mergeCell ref="Q123:R123"/>
    <mergeCell ref="S123:U123"/>
    <mergeCell ref="V121:W121"/>
    <mergeCell ref="V120:W120"/>
    <mergeCell ref="L120:M120"/>
    <mergeCell ref="L121:M121"/>
    <mergeCell ref="D121:F121"/>
    <mergeCell ref="G121:H121"/>
    <mergeCell ref="I121:K121"/>
    <mergeCell ref="N121:P121"/>
    <mergeCell ref="Q121:R121"/>
    <mergeCell ref="S121:U121"/>
    <mergeCell ref="D120:F120"/>
    <mergeCell ref="G120:H120"/>
    <mergeCell ref="I120:K120"/>
    <mergeCell ref="N120:P120"/>
    <mergeCell ref="Q120:R120"/>
    <mergeCell ref="S120:U120"/>
    <mergeCell ref="V119:W119"/>
    <mergeCell ref="V118:W118"/>
    <mergeCell ref="L118:M118"/>
    <mergeCell ref="L119:M119"/>
    <mergeCell ref="D118:F118"/>
    <mergeCell ref="G118:H118"/>
    <mergeCell ref="I118:K118"/>
    <mergeCell ref="N118:P118"/>
    <mergeCell ref="Q118:R118"/>
    <mergeCell ref="S118:U118"/>
    <mergeCell ref="D119:F119"/>
    <mergeCell ref="G119:H119"/>
    <mergeCell ref="I119:K119"/>
    <mergeCell ref="N119:P119"/>
    <mergeCell ref="Q119:R119"/>
    <mergeCell ref="S119:U119"/>
    <mergeCell ref="V117:W117"/>
    <mergeCell ref="V116:W116"/>
    <mergeCell ref="L116:M116"/>
    <mergeCell ref="L117:M117"/>
    <mergeCell ref="D117:F117"/>
    <mergeCell ref="G117:H117"/>
    <mergeCell ref="I117:K117"/>
    <mergeCell ref="N117:P117"/>
    <mergeCell ref="Q117:R117"/>
    <mergeCell ref="S117:U117"/>
    <mergeCell ref="D116:F116"/>
    <mergeCell ref="G116:H116"/>
    <mergeCell ref="I116:K116"/>
    <mergeCell ref="N116:P116"/>
    <mergeCell ref="Q116:R116"/>
    <mergeCell ref="S116:U116"/>
    <mergeCell ref="V115:W115"/>
    <mergeCell ref="V114:W114"/>
    <mergeCell ref="L114:M114"/>
    <mergeCell ref="L115:M115"/>
    <mergeCell ref="D114:F114"/>
    <mergeCell ref="G114:H114"/>
    <mergeCell ref="I114:K114"/>
    <mergeCell ref="N114:P114"/>
    <mergeCell ref="Q114:R114"/>
    <mergeCell ref="S114:U114"/>
    <mergeCell ref="D115:F115"/>
    <mergeCell ref="G115:H115"/>
    <mergeCell ref="I115:K115"/>
    <mergeCell ref="N115:P115"/>
    <mergeCell ref="Q115:R115"/>
    <mergeCell ref="S115:U115"/>
    <mergeCell ref="V113:W113"/>
    <mergeCell ref="V112:W112"/>
    <mergeCell ref="L112:M112"/>
    <mergeCell ref="L113:M113"/>
    <mergeCell ref="D113:F113"/>
    <mergeCell ref="G113:H113"/>
    <mergeCell ref="I113:K113"/>
    <mergeCell ref="N113:P113"/>
    <mergeCell ref="Q113:R113"/>
    <mergeCell ref="S113:U113"/>
    <mergeCell ref="D112:F112"/>
    <mergeCell ref="G112:H112"/>
    <mergeCell ref="I112:K112"/>
    <mergeCell ref="N112:P112"/>
    <mergeCell ref="Q112:R112"/>
    <mergeCell ref="S112:U112"/>
    <mergeCell ref="V111:W111"/>
    <mergeCell ref="V110:W110"/>
    <mergeCell ref="L110:M110"/>
    <mergeCell ref="L111:M111"/>
    <mergeCell ref="D110:F110"/>
    <mergeCell ref="G110:H110"/>
    <mergeCell ref="I110:K110"/>
    <mergeCell ref="N110:P110"/>
    <mergeCell ref="Q110:R110"/>
    <mergeCell ref="S110:U110"/>
    <mergeCell ref="D111:F111"/>
    <mergeCell ref="G111:H111"/>
    <mergeCell ref="I111:K111"/>
    <mergeCell ref="N111:P111"/>
    <mergeCell ref="Q111:R111"/>
    <mergeCell ref="S111:U111"/>
    <mergeCell ref="V109:W109"/>
    <mergeCell ref="V108:W108"/>
    <mergeCell ref="L108:M108"/>
    <mergeCell ref="L109:M109"/>
    <mergeCell ref="D109:F109"/>
    <mergeCell ref="G109:H109"/>
    <mergeCell ref="I109:K109"/>
    <mergeCell ref="N109:P109"/>
    <mergeCell ref="Q109:R109"/>
    <mergeCell ref="S109:U109"/>
    <mergeCell ref="D108:F108"/>
    <mergeCell ref="G108:H108"/>
    <mergeCell ref="I108:K108"/>
    <mergeCell ref="N108:P108"/>
    <mergeCell ref="Q108:R108"/>
    <mergeCell ref="S108:U108"/>
    <mergeCell ref="V107:W107"/>
    <mergeCell ref="V106:W106"/>
    <mergeCell ref="L106:M106"/>
    <mergeCell ref="L107:M107"/>
    <mergeCell ref="D106:F106"/>
    <mergeCell ref="G106:H106"/>
    <mergeCell ref="I106:K106"/>
    <mergeCell ref="N106:P106"/>
    <mergeCell ref="Q106:R106"/>
    <mergeCell ref="S106:U106"/>
    <mergeCell ref="D107:F107"/>
    <mergeCell ref="G107:H107"/>
    <mergeCell ref="I107:K107"/>
    <mergeCell ref="N107:P107"/>
    <mergeCell ref="Q107:R107"/>
    <mergeCell ref="S107:U107"/>
    <mergeCell ref="V105:W105"/>
    <mergeCell ref="V104:W104"/>
    <mergeCell ref="L104:M104"/>
    <mergeCell ref="L105:M105"/>
    <mergeCell ref="D105:F105"/>
    <mergeCell ref="G105:H105"/>
    <mergeCell ref="I105:K105"/>
    <mergeCell ref="N105:P105"/>
    <mergeCell ref="Q105:R105"/>
    <mergeCell ref="S105:U105"/>
    <mergeCell ref="D104:F104"/>
    <mergeCell ref="G104:H104"/>
    <mergeCell ref="I104:K104"/>
    <mergeCell ref="N104:P104"/>
    <mergeCell ref="Q104:R104"/>
    <mergeCell ref="S104:U104"/>
    <mergeCell ref="V103:W103"/>
    <mergeCell ref="V102:W102"/>
    <mergeCell ref="L102:M102"/>
    <mergeCell ref="L103:M103"/>
    <mergeCell ref="D102:F102"/>
    <mergeCell ref="G102:H102"/>
    <mergeCell ref="I102:K102"/>
    <mergeCell ref="N102:P102"/>
    <mergeCell ref="Q102:R102"/>
    <mergeCell ref="S102:U102"/>
    <mergeCell ref="D103:F103"/>
    <mergeCell ref="G103:H103"/>
    <mergeCell ref="I103:K103"/>
    <mergeCell ref="N103:P103"/>
    <mergeCell ref="Q103:R103"/>
    <mergeCell ref="S103:U103"/>
    <mergeCell ref="V101:W101"/>
    <mergeCell ref="V100:W100"/>
    <mergeCell ref="L100:M100"/>
    <mergeCell ref="L101:M101"/>
    <mergeCell ref="D101:F101"/>
    <mergeCell ref="G101:H101"/>
    <mergeCell ref="I101:K101"/>
    <mergeCell ref="N101:P101"/>
    <mergeCell ref="Q101:R101"/>
    <mergeCell ref="S101:U101"/>
    <mergeCell ref="D100:F100"/>
    <mergeCell ref="G100:H100"/>
    <mergeCell ref="I100:K100"/>
    <mergeCell ref="N100:P100"/>
    <mergeCell ref="Q100:R100"/>
    <mergeCell ref="S100:U100"/>
    <mergeCell ref="V99:W99"/>
    <mergeCell ref="V98:W98"/>
    <mergeCell ref="L98:M98"/>
    <mergeCell ref="L99:M99"/>
    <mergeCell ref="D98:F98"/>
    <mergeCell ref="G98:H98"/>
    <mergeCell ref="I98:K98"/>
    <mergeCell ref="N98:P98"/>
    <mergeCell ref="Q98:R98"/>
    <mergeCell ref="S98:U98"/>
    <mergeCell ref="D99:F99"/>
    <mergeCell ref="G99:H99"/>
    <mergeCell ref="V94:W94"/>
    <mergeCell ref="L94:M94"/>
    <mergeCell ref="L95:M95"/>
    <mergeCell ref="D93:F93"/>
    <mergeCell ref="G93:H93"/>
    <mergeCell ref="N90:P90"/>
    <mergeCell ref="Q90:R90"/>
    <mergeCell ref="V97:W97"/>
    <mergeCell ref="V96:W96"/>
    <mergeCell ref="L96:M96"/>
    <mergeCell ref="L97:M97"/>
    <mergeCell ref="D97:F97"/>
    <mergeCell ref="G97:H97"/>
    <mergeCell ref="I97:K97"/>
    <mergeCell ref="N97:P97"/>
    <mergeCell ref="Q97:R97"/>
    <mergeCell ref="S97:U97"/>
    <mergeCell ref="D91:F91"/>
    <mergeCell ref="G91:H91"/>
    <mergeCell ref="I91:K91"/>
    <mergeCell ref="N91:P91"/>
    <mergeCell ref="Q91:R91"/>
    <mergeCell ref="S91:U91"/>
    <mergeCell ref="D92:F92"/>
    <mergeCell ref="B11:W11"/>
    <mergeCell ref="D22:E23"/>
    <mergeCell ref="L86:M86"/>
    <mergeCell ref="L85:M85"/>
    <mergeCell ref="N215:P215"/>
    <mergeCell ref="Q215:S215"/>
    <mergeCell ref="T215:V215"/>
    <mergeCell ref="N216:P216"/>
    <mergeCell ref="Q216:S216"/>
    <mergeCell ref="T216:V216"/>
    <mergeCell ref="L92:M92"/>
    <mergeCell ref="L93:M93"/>
    <mergeCell ref="B19:D19"/>
    <mergeCell ref="V89:W89"/>
    <mergeCell ref="V88:W88"/>
    <mergeCell ref="L88:M88"/>
    <mergeCell ref="L89:M89"/>
    <mergeCell ref="L90:M90"/>
    <mergeCell ref="L91:M91"/>
    <mergeCell ref="V91:W91"/>
    <mergeCell ref="V90:W90"/>
    <mergeCell ref="V93:W93"/>
    <mergeCell ref="V92:W92"/>
    <mergeCell ref="V95:W95"/>
    <mergeCell ref="B2:W2"/>
    <mergeCell ref="T5:W5"/>
    <mergeCell ref="B9:W9"/>
    <mergeCell ref="T6:W6"/>
    <mergeCell ref="B8:W8"/>
    <mergeCell ref="D39:E39"/>
    <mergeCell ref="V39:W39"/>
    <mergeCell ref="D35:E35"/>
    <mergeCell ref="B257:W257"/>
    <mergeCell ref="B253:W253"/>
    <mergeCell ref="B138:W138"/>
    <mergeCell ref="B77:W77"/>
    <mergeCell ref="B194:W194"/>
    <mergeCell ref="B83:B85"/>
    <mergeCell ref="C83:C85"/>
    <mergeCell ref="V87:W87"/>
    <mergeCell ref="V86:W86"/>
    <mergeCell ref="V85:W85"/>
    <mergeCell ref="L87:M87"/>
    <mergeCell ref="B10:T10"/>
    <mergeCell ref="B17:W17"/>
    <mergeCell ref="B22:B23"/>
    <mergeCell ref="C22:C23"/>
    <mergeCell ref="E19:W19"/>
  </mergeCells>
  <phoneticPr fontId="5" type="noConversion"/>
  <conditionalFormatting sqref="B1:W1048576">
    <cfRule type="expression" dxfId="1" priority="113" stopIfTrue="1">
      <formula>AND($B1&lt;&gt;"",OR(MOD($B1,10)&gt;5,MOD($B1,10)=0))</formula>
    </cfRule>
  </conditionalFormatting>
  <printOptions horizontalCentered="1" verticalCentered="1"/>
  <pageMargins left="0.19685039370078741" right="0.19685039370078741" top="0.19685039370078741" bottom="0.19685039370078741" header="0.51181102362204722" footer="0.23622047244094491"/>
  <pageSetup paperSize="9" fitToHeight="5" orientation="portrait" horizontalDpi="1200" verticalDpi="1200" r:id="rId1"/>
  <headerFooter alignWithMargins="0">
    <oddFooter>&amp;L&amp;9第&amp;"Arial,標準"&amp;P&amp;"新細明體,標準"頁&amp;"Arial,標準"/&amp;"新細明體,標準"共&amp;"Arial,標準"&amp;N&amp;"新細明體,標準"頁</oddFooter>
  </headerFooter>
  <extLst>
    <ext xmlns:x14="http://schemas.microsoft.com/office/spreadsheetml/2009/9/main" uri="{78C0D931-6437-407d-A8EE-F0AAD7539E65}">
      <x14:conditionalFormattings>
        <x14:conditionalFormatting xmlns:xm="http://schemas.microsoft.com/office/excel/2006/main">
          <x14:cfRule type="expression" priority="164" stopIfTrue="1" id="{B9A7E709-3819-4F20-9989-060940888EF9}">
            <xm:f>OP!$C$69&lt;&gt;"錠嵂保經"</xm:f>
            <x14:dxf>
              <font>
                <color theme="0"/>
              </font>
              <fill>
                <patternFill>
                  <bgColor theme="0"/>
                </patternFill>
              </fill>
              <border>
                <left/>
                <right/>
                <top/>
                <bottom/>
              </border>
            </x14:dxf>
          </x14:cfRule>
          <xm:sqref>B301:W302 B303:K303 M303:W303 B304:W308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具名範圍</vt:lpstr>
      </vt:variant>
      <vt:variant>
        <vt:i4>29</vt:i4>
      </vt:variant>
    </vt:vector>
  </HeadingPairs>
  <TitlesOfParts>
    <vt:vector size="31" baseType="lpstr">
      <vt:lpstr>輸入頁</vt:lpstr>
      <vt:lpstr>列印頁</vt:lpstr>
      <vt:lpstr>BD</vt:lpstr>
      <vt:lpstr>BGP</vt:lpstr>
      <vt:lpstr>CV</vt:lpstr>
      <vt:lpstr>DIE</vt:lpstr>
      <vt:lpstr>EXP</vt:lpstr>
      <vt:lpstr>GP</vt:lpstr>
      <vt:lpstr>HL_1</vt:lpstr>
      <vt:lpstr>HL_2</vt:lpstr>
      <vt:lpstr>HL_3</vt:lpstr>
      <vt:lpstr>IN</vt:lpstr>
      <vt:lpstr>MGP</vt:lpstr>
      <vt:lpstr>PA</vt:lpstr>
      <vt:lpstr>PI</vt:lpstr>
      <vt:lpstr>PM</vt:lpstr>
      <vt:lpstr>列印頁!Print_Area</vt:lpstr>
      <vt:lpstr>輸入頁!Print_Area</vt:lpstr>
      <vt:lpstr>PYO</vt:lpstr>
      <vt:lpstr>PYR</vt:lpstr>
      <vt:lpstr>PYY</vt:lpstr>
      <vt:lpstr>SEX</vt:lpstr>
      <vt:lpstr>WORDING</vt:lpstr>
      <vt:lpstr>WORDINGP</vt:lpstr>
      <vt:lpstr>YPN</vt:lpstr>
      <vt:lpstr>主約1</vt:lpstr>
      <vt:lpstr>保額倍數</vt:lpstr>
      <vt:lpstr>繳</vt:lpstr>
      <vt:lpstr>繳別首</vt:lpstr>
      <vt:lpstr>繳別續</vt:lpstr>
      <vt:lpstr>關係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吳幸旻</dc:creator>
  <cp:lastModifiedBy>鄭靜怡</cp:lastModifiedBy>
  <cp:lastPrinted>2025-08-06T02:34:22Z</cp:lastPrinted>
  <dcterms:created xsi:type="dcterms:W3CDTF">2006-07-31T15:34:04Z</dcterms:created>
  <dcterms:modified xsi:type="dcterms:W3CDTF">2025-12-08T02:59:48Z</dcterms:modified>
</cp:coreProperties>
</file>